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ml.chartshape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tables/table1.xml" ContentType="application/vnd.openxmlformats-officedocument.spreadsheetml.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tables/table2.xml" ContentType="application/vnd.openxmlformats-officedocument.spreadsheetml.table+xml"/>
  <Override PartName="/xl/pivotTables/pivotTable15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gbconnect.sharepoint.com/sites/ProdutividadeGestoGastosSupplyChain/Documentos Compartilhados/Gestão e Controle de Gastos/Horas extras/"/>
    </mc:Choice>
  </mc:AlternateContent>
  <xr:revisionPtr revIDLastSave="0" documentId="8_{33401D26-0735-4AFE-98ED-6DF70B52A75C}" xr6:coauthVersionLast="47" xr6:coauthVersionMax="47" xr10:uidLastSave="{00000000-0000-0000-0000-000000000000}"/>
  <bookViews>
    <workbookView xWindow="-110" yWindow="-110" windowWidth="19420" windowHeight="10420" tabRatio="781" xr2:uid="{A8A4772E-9CD7-4B76-91C2-A6057030CF97}"/>
  </bookViews>
  <sheets>
    <sheet name="RESUMO DISTRIBUIÇÃO" sheetId="22" r:id="rId1"/>
    <sheet name="RESUMO LOGÍSTICA" sheetId="24" r:id="rId2"/>
    <sheet name="Planilha6" sheetId="21" state="hidden" r:id="rId3"/>
    <sheet name="Base Tudo Real" sheetId="19" state="hidden" r:id="rId4"/>
    <sheet name="din" sheetId="20" state="hidden" r:id="rId5"/>
    <sheet name="GRÁFICO" sheetId="26" state="hidden" r:id="rId6"/>
    <sheet name="Base Tudo" sheetId="13" state="hidden" r:id="rId7"/>
    <sheet name="ASE" sheetId="9" state="hidden" r:id="rId8"/>
    <sheet name="Trad" sheetId="8" state="hidden" r:id="rId9"/>
    <sheet name="QB + Cálculo" sheetId="16" state="hidden" r:id="rId10"/>
    <sheet name="Planilha9" sheetId="18" state="hidden" r:id="rId11"/>
    <sheet name="Base separado" sheetId="17" state="hidden" r:id="rId12"/>
    <sheet name="EXP SEC" sheetId="12" state="hidden" r:id="rId13"/>
    <sheet name="EXP SEC SUP" sheetId="14" state="hidden" r:id="rId14"/>
    <sheet name="Planilha1" sheetId="11" state="hidden" r:id="rId15"/>
    <sheet name="EXP PRIM" sheetId="7" state="hidden" r:id="rId16"/>
    <sheet name="SUP FROTA" sheetId="15" state="hidden" r:id="rId17"/>
    <sheet name="AUX FR" sheetId="1" state="hidden" r:id="rId18"/>
    <sheet name="Planilha5" sheetId="5" state="hidden" r:id="rId19"/>
    <sheet name="Planilha10" sheetId="10" state="hidden" r:id="rId20"/>
    <sheet name="AUX_DIN" sheetId="3" state="hidden" r:id="rId21"/>
    <sheet name="Planilha2" sheetId="2" state="hidden" r:id="rId22"/>
    <sheet name="Planilha3" sheetId="25" state="hidden" r:id="rId23"/>
    <sheet name="Feriado" sheetId="6" state="hidden" r:id="rId24"/>
  </sheets>
  <externalReferences>
    <externalReference r:id="rId25"/>
  </externalReferences>
  <definedNames>
    <definedName name="_xlnm._FilterDatabase" localSheetId="7" hidden="1">ASE!$A$2:$AC$25</definedName>
    <definedName name="_xlnm._FilterDatabase" localSheetId="11" hidden="1">'Base separado'!$A$1:$M$259</definedName>
    <definedName name="_xlnm._FilterDatabase" localSheetId="6" hidden="1">'Base Tudo'!$A$2:$L$146</definedName>
    <definedName name="_xlnm._FilterDatabase" localSheetId="3" hidden="1">'Base Tudo Real'!$A$2:$S$453</definedName>
    <definedName name="_xlnm._FilterDatabase" localSheetId="12" hidden="1">'EXP SEC'!$A$3:$AD$26</definedName>
    <definedName name="_xlnm._FilterDatabase" localSheetId="13" hidden="1">'EXP SEC SUP'!$A$3:$AC$26</definedName>
    <definedName name="_xlnm._FilterDatabase" localSheetId="23" hidden="1">Feriado!$A$4:$AX$37</definedName>
    <definedName name="_xlnm._FilterDatabase" localSheetId="10" hidden="1">Planilha9!$B$53:$H$65</definedName>
    <definedName name="_xlnm._FilterDatabase" localSheetId="9" hidden="1">'QB + Cálculo'!$S$4:$X$50</definedName>
    <definedName name="_xlnm._FilterDatabase" localSheetId="8" hidden="1">Trad!$A$2:$AC$25</definedName>
  </definedNames>
  <calcPr calcId="191028"/>
  <pivotCaches>
    <pivotCache cacheId="9" r:id="rId26"/>
    <pivotCache cacheId="10" r:id="rId27"/>
    <pivotCache cacheId="11" r:id="rId28"/>
    <pivotCache cacheId="12" r:id="rId29"/>
    <pivotCache cacheId="13" r:id="rId30"/>
    <pivotCache cacheId="14" r:id="rId31"/>
    <pivotCache cacheId="15" r:id="rId32"/>
    <pivotCache cacheId="16" r:id="rId33"/>
    <pivotCache cacheId="17" r:id="rId34"/>
    <pivotCache cacheId="18" r:id="rId35"/>
    <pivotCache cacheId="19" r:id="rId3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5" i="26" l="1"/>
  <c r="P4" i="26"/>
  <c r="P3" i="26"/>
  <c r="P2" i="26"/>
  <c r="O5" i="26"/>
  <c r="O4" i="26"/>
  <c r="O3" i="26"/>
  <c r="O2" i="26"/>
  <c r="E41" i="20"/>
  <c r="E25" i="20"/>
  <c r="E40" i="20"/>
  <c r="E24" i="20"/>
  <c r="O30" i="24" l="1"/>
  <c r="N30" i="24"/>
  <c r="M30" i="24"/>
  <c r="L30" i="24"/>
  <c r="K30" i="24"/>
  <c r="J30" i="24"/>
  <c r="I30" i="24"/>
  <c r="E39" i="20"/>
  <c r="E23" i="20"/>
  <c r="P29" i="24" l="1"/>
  <c r="P28" i="24"/>
  <c r="J7" i="24"/>
  <c r="F30" i="24" s="1"/>
  <c r="J8" i="24"/>
  <c r="G30" i="24" s="1"/>
  <c r="J9" i="24"/>
  <c r="H30" i="24" s="1"/>
  <c r="J10" i="24"/>
  <c r="J11" i="24"/>
  <c r="J12" i="24"/>
  <c r="J13" i="24"/>
  <c r="J14" i="24"/>
  <c r="J15" i="24"/>
  <c r="J16" i="24"/>
  <c r="Q22" i="22"/>
  <c r="Q21" i="22"/>
  <c r="Q20" i="22"/>
  <c r="Q32" i="22"/>
  <c r="Q31" i="22"/>
  <c r="Q30" i="22"/>
  <c r="Q29" i="22"/>
  <c r="Q28" i="22"/>
  <c r="Q27" i="22"/>
  <c r="F37" i="22"/>
  <c r="G37" i="22"/>
  <c r="H37" i="22"/>
  <c r="I37" i="22"/>
  <c r="J37" i="22"/>
  <c r="K37" i="22"/>
  <c r="L37" i="22"/>
  <c r="M37" i="22"/>
  <c r="N37" i="22"/>
  <c r="O37" i="22"/>
  <c r="P37" i="22"/>
  <c r="E37" i="22"/>
  <c r="F38" i="22"/>
  <c r="G38" i="22"/>
  <c r="H38" i="22"/>
  <c r="I38" i="22"/>
  <c r="J38" i="22"/>
  <c r="K38" i="22"/>
  <c r="L38" i="22"/>
  <c r="M38" i="22"/>
  <c r="N38" i="22"/>
  <c r="O38" i="22"/>
  <c r="P38" i="22"/>
  <c r="E38" i="22"/>
  <c r="F39" i="22"/>
  <c r="G39" i="22"/>
  <c r="H39" i="22"/>
  <c r="I39" i="22"/>
  <c r="J39" i="22"/>
  <c r="K39" i="22"/>
  <c r="L39" i="22"/>
  <c r="M39" i="22"/>
  <c r="N39" i="22"/>
  <c r="O39" i="22"/>
  <c r="P39" i="22"/>
  <c r="E39" i="22"/>
  <c r="N7" i="22"/>
  <c r="N8" i="22"/>
  <c r="N9" i="22"/>
  <c r="N10" i="22"/>
  <c r="N11" i="22"/>
  <c r="N12" i="22"/>
  <c r="N13" i="22"/>
  <c r="N14" i="22"/>
  <c r="N15" i="22"/>
  <c r="N16" i="22"/>
  <c r="E6" i="22"/>
  <c r="Q3" i="26"/>
  <c r="E10" i="26" s="1"/>
  <c r="H22" i="24"/>
  <c r="C9" i="26"/>
  <c r="S4" i="26"/>
  <c r="S2" i="26"/>
  <c r="R3" i="26"/>
  <c r="R5" i="26"/>
  <c r="E12" i="26" s="1"/>
  <c r="R4" i="26"/>
  <c r="Q5" i="26"/>
  <c r="E13" i="26" s="1"/>
  <c r="Q4" i="26"/>
  <c r="C12" i="26" s="1"/>
  <c r="R2" i="26"/>
  <c r="F41" i="20"/>
  <c r="G41" i="20" s="1"/>
  <c r="L9" i="24" s="1"/>
  <c r="F42" i="20"/>
  <c r="K10" i="24" s="1"/>
  <c r="F43" i="20"/>
  <c r="K11" i="24" s="1"/>
  <c r="F44" i="20"/>
  <c r="K12" i="24" s="1"/>
  <c r="F45" i="20"/>
  <c r="G45" i="20" s="1"/>
  <c r="L13" i="24" s="1"/>
  <c r="F46" i="20"/>
  <c r="K14" i="24" s="1"/>
  <c r="F47" i="20"/>
  <c r="K15" i="24" s="1"/>
  <c r="F48" i="20"/>
  <c r="K16" i="24" s="1"/>
  <c r="H41" i="20"/>
  <c r="M9" i="24" s="1"/>
  <c r="G42" i="20"/>
  <c r="L10" i="24" s="1"/>
  <c r="H42" i="20"/>
  <c r="M10" i="24" s="1"/>
  <c r="I42" i="20"/>
  <c r="N10" i="24" s="1"/>
  <c r="G43" i="20"/>
  <c r="L11" i="24" s="1"/>
  <c r="H43" i="20"/>
  <c r="M11" i="24" s="1"/>
  <c r="I43" i="20"/>
  <c r="N11" i="24" s="1"/>
  <c r="G44" i="20"/>
  <c r="L12" i="24" s="1"/>
  <c r="H44" i="20"/>
  <c r="M12" i="24" s="1"/>
  <c r="I44" i="20"/>
  <c r="N12" i="24" s="1"/>
  <c r="H45" i="20"/>
  <c r="M13" i="24" s="1"/>
  <c r="I45" i="20"/>
  <c r="N13" i="24" s="1"/>
  <c r="G46" i="20"/>
  <c r="L14" i="24" s="1"/>
  <c r="H46" i="20"/>
  <c r="M14" i="24" s="1"/>
  <c r="I46" i="20"/>
  <c r="N14" i="24" s="1"/>
  <c r="G47" i="20"/>
  <c r="L15" i="24" s="1"/>
  <c r="H47" i="20"/>
  <c r="M15" i="24" s="1"/>
  <c r="I47" i="20"/>
  <c r="N15" i="24" s="1"/>
  <c r="G48" i="20"/>
  <c r="L16" i="24" s="1"/>
  <c r="H48" i="20"/>
  <c r="M16" i="24" s="1"/>
  <c r="I48" i="20"/>
  <c r="N16" i="24" s="1"/>
  <c r="C38" i="20"/>
  <c r="D38" i="20"/>
  <c r="E38" i="20"/>
  <c r="H38" i="20" s="1"/>
  <c r="C39" i="20"/>
  <c r="F39" i="20" s="1"/>
  <c r="G39" i="20" s="1"/>
  <c r="L7" i="24" s="1"/>
  <c r="D39" i="20"/>
  <c r="H39" i="20" s="1"/>
  <c r="C40" i="20"/>
  <c r="F40" i="20" s="1"/>
  <c r="K8" i="24" s="1"/>
  <c r="D40" i="20"/>
  <c r="H40" i="20" s="1"/>
  <c r="C41" i="20"/>
  <c r="D41" i="20"/>
  <c r="C42" i="20"/>
  <c r="D42" i="20"/>
  <c r="C43" i="20"/>
  <c r="D43" i="20"/>
  <c r="C44" i="20"/>
  <c r="D44" i="20"/>
  <c r="C45" i="20"/>
  <c r="D45" i="20"/>
  <c r="C46" i="20"/>
  <c r="D46" i="20"/>
  <c r="C47" i="20"/>
  <c r="D47" i="20"/>
  <c r="C48" i="20"/>
  <c r="D48" i="20"/>
  <c r="E37" i="20"/>
  <c r="J5" i="24" s="1"/>
  <c r="D37" i="20"/>
  <c r="C37" i="20"/>
  <c r="I6" i="20"/>
  <c r="I7" i="20"/>
  <c r="I8" i="20"/>
  <c r="I9" i="20"/>
  <c r="I10" i="20"/>
  <c r="I11" i="20"/>
  <c r="I12" i="20"/>
  <c r="I13" i="20"/>
  <c r="I14" i="20"/>
  <c r="I15" i="20"/>
  <c r="I16" i="20"/>
  <c r="I5" i="20"/>
  <c r="I31" i="20"/>
  <c r="R15" i="22" s="1"/>
  <c r="H31" i="20"/>
  <c r="Q15" i="22" s="1"/>
  <c r="I30" i="20"/>
  <c r="R14" i="22" s="1"/>
  <c r="H30" i="20"/>
  <c r="Q14" i="22" s="1"/>
  <c r="I29" i="20"/>
  <c r="R13" i="22" s="1"/>
  <c r="H29" i="20"/>
  <c r="Q13" i="22" s="1"/>
  <c r="I28" i="20"/>
  <c r="R12" i="22" s="1"/>
  <c r="H28" i="20"/>
  <c r="Q12" i="22" s="1"/>
  <c r="I27" i="20"/>
  <c r="R11" i="22" s="1"/>
  <c r="H27" i="20"/>
  <c r="Q11" i="22" s="1"/>
  <c r="I26" i="20"/>
  <c r="R10" i="22" s="1"/>
  <c r="H26" i="20"/>
  <c r="Q10" i="22" s="1"/>
  <c r="I25" i="20"/>
  <c r="R9" i="22" s="1"/>
  <c r="H25" i="20"/>
  <c r="Q9" i="22" s="1"/>
  <c r="I32" i="20"/>
  <c r="R16" i="22" s="1"/>
  <c r="H32" i="20"/>
  <c r="Q16" i="22" s="1"/>
  <c r="G25" i="20"/>
  <c r="P9" i="22" s="1"/>
  <c r="G26" i="20"/>
  <c r="P10" i="22" s="1"/>
  <c r="G27" i="20"/>
  <c r="P11" i="22" s="1"/>
  <c r="G28" i="20"/>
  <c r="P12" i="22" s="1"/>
  <c r="G29" i="20"/>
  <c r="P13" i="22" s="1"/>
  <c r="G30" i="20"/>
  <c r="P14" i="22" s="1"/>
  <c r="G31" i="20"/>
  <c r="P15" i="22" s="1"/>
  <c r="G32" i="20"/>
  <c r="P16" i="22" s="1"/>
  <c r="F23" i="20"/>
  <c r="G23" i="20" s="1"/>
  <c r="P7" i="22" s="1"/>
  <c r="F25" i="20"/>
  <c r="O9" i="22" s="1"/>
  <c r="F26" i="20"/>
  <c r="O10" i="22" s="1"/>
  <c r="F27" i="20"/>
  <c r="O11" i="22" s="1"/>
  <c r="F28" i="20"/>
  <c r="O12" i="22" s="1"/>
  <c r="F29" i="20"/>
  <c r="O13" i="22" s="1"/>
  <c r="F30" i="20"/>
  <c r="O14" i="22" s="1"/>
  <c r="F31" i="20"/>
  <c r="O15" i="22" s="1"/>
  <c r="F32" i="20"/>
  <c r="O16" i="22" s="1"/>
  <c r="C22" i="20"/>
  <c r="D22" i="20"/>
  <c r="E22" i="20"/>
  <c r="N6" i="22" s="1"/>
  <c r="C23" i="20"/>
  <c r="D23" i="20"/>
  <c r="H23" i="20" s="1"/>
  <c r="C24" i="20"/>
  <c r="F24" i="20" s="1"/>
  <c r="O8" i="22" s="1"/>
  <c r="D24" i="20"/>
  <c r="H24" i="20" s="1"/>
  <c r="Q8" i="22" s="1"/>
  <c r="C25" i="20"/>
  <c r="D25" i="20"/>
  <c r="C26" i="20"/>
  <c r="D26" i="20"/>
  <c r="C27" i="20"/>
  <c r="D27" i="20"/>
  <c r="C28" i="20"/>
  <c r="D28" i="20"/>
  <c r="C29" i="20"/>
  <c r="D29" i="20"/>
  <c r="C30" i="20"/>
  <c r="D30" i="20"/>
  <c r="C31" i="20"/>
  <c r="D31" i="20"/>
  <c r="C32" i="20"/>
  <c r="D32" i="20"/>
  <c r="E21" i="20"/>
  <c r="D21" i="20"/>
  <c r="C21" i="20"/>
  <c r="H17" i="20"/>
  <c r="G17" i="20"/>
  <c r="F17" i="20"/>
  <c r="E17" i="20"/>
  <c r="D17" i="20"/>
  <c r="C17" i="20"/>
  <c r="G14" i="26"/>
  <c r="H14" i="26" s="1"/>
  <c r="H13" i="26"/>
  <c r="G11" i="26"/>
  <c r="H11" i="26" s="1"/>
  <c r="H10" i="26"/>
  <c r="P453" i="19"/>
  <c r="O453" i="19"/>
  <c r="N453" i="19"/>
  <c r="M453" i="19"/>
  <c r="L453" i="19"/>
  <c r="K453" i="19"/>
  <c r="J453" i="19"/>
  <c r="I453" i="19"/>
  <c r="H453" i="19"/>
  <c r="G453" i="19"/>
  <c r="F453" i="19"/>
  <c r="E453" i="19"/>
  <c r="P452" i="19"/>
  <c r="O452" i="19"/>
  <c r="N452" i="19"/>
  <c r="M452" i="19"/>
  <c r="L452" i="19"/>
  <c r="K452" i="19"/>
  <c r="J452" i="19"/>
  <c r="I452" i="19"/>
  <c r="H452" i="19"/>
  <c r="G452" i="19"/>
  <c r="F452" i="19"/>
  <c r="E452" i="19"/>
  <c r="P451" i="19"/>
  <c r="O451" i="19"/>
  <c r="N451" i="19"/>
  <c r="M451" i="19"/>
  <c r="L451" i="19"/>
  <c r="K451" i="19"/>
  <c r="J451" i="19"/>
  <c r="I451" i="19"/>
  <c r="H451" i="19"/>
  <c r="G451" i="19"/>
  <c r="F451" i="19"/>
  <c r="E451" i="19"/>
  <c r="P450" i="19"/>
  <c r="O450" i="19"/>
  <c r="N450" i="19"/>
  <c r="M450" i="19"/>
  <c r="L450" i="19"/>
  <c r="K450" i="19"/>
  <c r="J450" i="19"/>
  <c r="I450" i="19"/>
  <c r="H450" i="19"/>
  <c r="G450" i="19"/>
  <c r="F450" i="19"/>
  <c r="E450" i="19"/>
  <c r="P449" i="19"/>
  <c r="O449" i="19"/>
  <c r="N449" i="19"/>
  <c r="M449" i="19"/>
  <c r="L449" i="19"/>
  <c r="K449" i="19"/>
  <c r="J449" i="19"/>
  <c r="I449" i="19"/>
  <c r="H449" i="19"/>
  <c r="G449" i="19"/>
  <c r="F449" i="19"/>
  <c r="E449" i="19"/>
  <c r="P448" i="19"/>
  <c r="O448" i="19"/>
  <c r="N448" i="19"/>
  <c r="M448" i="19"/>
  <c r="L448" i="19"/>
  <c r="K448" i="19"/>
  <c r="J448" i="19"/>
  <c r="I448" i="19"/>
  <c r="H448" i="19"/>
  <c r="G448" i="19"/>
  <c r="F448" i="19"/>
  <c r="E448" i="19"/>
  <c r="P447" i="19"/>
  <c r="O447" i="19"/>
  <c r="N447" i="19"/>
  <c r="M447" i="19"/>
  <c r="L447" i="19"/>
  <c r="K447" i="19"/>
  <c r="J447" i="19"/>
  <c r="I447" i="19"/>
  <c r="H447" i="19"/>
  <c r="G447" i="19"/>
  <c r="F447" i="19"/>
  <c r="E447" i="19"/>
  <c r="P446" i="19"/>
  <c r="O446" i="19"/>
  <c r="N446" i="19"/>
  <c r="M446" i="19"/>
  <c r="L446" i="19"/>
  <c r="K446" i="19"/>
  <c r="J446" i="19"/>
  <c r="I446" i="19"/>
  <c r="H446" i="19"/>
  <c r="G446" i="19"/>
  <c r="F446" i="19"/>
  <c r="E446" i="19"/>
  <c r="P445" i="19"/>
  <c r="O445" i="19"/>
  <c r="N445" i="19"/>
  <c r="M445" i="19"/>
  <c r="L445" i="19"/>
  <c r="K445" i="19"/>
  <c r="J445" i="19"/>
  <c r="I445" i="19"/>
  <c r="H445" i="19"/>
  <c r="G445" i="19"/>
  <c r="F445" i="19"/>
  <c r="E445" i="19"/>
  <c r="P444" i="19"/>
  <c r="O444" i="19"/>
  <c r="N444" i="19"/>
  <c r="M444" i="19"/>
  <c r="L444" i="19"/>
  <c r="K444" i="19"/>
  <c r="J444" i="19"/>
  <c r="I444" i="19"/>
  <c r="H444" i="19"/>
  <c r="G444" i="19"/>
  <c r="F444" i="19"/>
  <c r="E444" i="19"/>
  <c r="P443" i="19"/>
  <c r="O443" i="19"/>
  <c r="N443" i="19"/>
  <c r="M443" i="19"/>
  <c r="L443" i="19"/>
  <c r="K443" i="19"/>
  <c r="J443" i="19"/>
  <c r="I443" i="19"/>
  <c r="H443" i="19"/>
  <c r="G443" i="19"/>
  <c r="F443" i="19"/>
  <c r="E443" i="19"/>
  <c r="P442" i="19"/>
  <c r="O442" i="19"/>
  <c r="N442" i="19"/>
  <c r="M442" i="19"/>
  <c r="L442" i="19"/>
  <c r="K442" i="19"/>
  <c r="J442" i="19"/>
  <c r="I442" i="19"/>
  <c r="H442" i="19"/>
  <c r="G442" i="19"/>
  <c r="F442" i="19"/>
  <c r="E442" i="19"/>
  <c r="P441" i="19"/>
  <c r="O441" i="19"/>
  <c r="N441" i="19"/>
  <c r="M441" i="19"/>
  <c r="L441" i="19"/>
  <c r="K441" i="19"/>
  <c r="J441" i="19"/>
  <c r="I441" i="19"/>
  <c r="H441" i="19"/>
  <c r="G441" i="19"/>
  <c r="F441" i="19"/>
  <c r="E441" i="19"/>
  <c r="P440" i="19"/>
  <c r="O440" i="19"/>
  <c r="N440" i="19"/>
  <c r="M440" i="19"/>
  <c r="L440" i="19"/>
  <c r="K440" i="19"/>
  <c r="J440" i="19"/>
  <c r="I440" i="19"/>
  <c r="H440" i="19"/>
  <c r="G440" i="19"/>
  <c r="F440" i="19"/>
  <c r="E440" i="19"/>
  <c r="P439" i="19"/>
  <c r="O439" i="19"/>
  <c r="N439" i="19"/>
  <c r="M439" i="19"/>
  <c r="L439" i="19"/>
  <c r="K439" i="19"/>
  <c r="J439" i="19"/>
  <c r="I439" i="19"/>
  <c r="H439" i="19"/>
  <c r="G439" i="19"/>
  <c r="F439" i="19"/>
  <c r="E439" i="19"/>
  <c r="P438" i="19"/>
  <c r="O438" i="19"/>
  <c r="N438" i="19"/>
  <c r="M438" i="19"/>
  <c r="L438" i="19"/>
  <c r="K438" i="19"/>
  <c r="J438" i="19"/>
  <c r="I438" i="19"/>
  <c r="H438" i="19"/>
  <c r="G438" i="19"/>
  <c r="F438" i="19"/>
  <c r="E438" i="19"/>
  <c r="P437" i="19"/>
  <c r="O437" i="19"/>
  <c r="N437" i="19"/>
  <c r="M437" i="19"/>
  <c r="L437" i="19"/>
  <c r="K437" i="19"/>
  <c r="J437" i="19"/>
  <c r="I437" i="19"/>
  <c r="H437" i="19"/>
  <c r="G437" i="19"/>
  <c r="F437" i="19"/>
  <c r="E437" i="19"/>
  <c r="P436" i="19"/>
  <c r="O436" i="19"/>
  <c r="N436" i="19"/>
  <c r="M436" i="19"/>
  <c r="L436" i="19"/>
  <c r="K436" i="19"/>
  <c r="J436" i="19"/>
  <c r="I436" i="19"/>
  <c r="H436" i="19"/>
  <c r="G436" i="19"/>
  <c r="F436" i="19"/>
  <c r="E436" i="19"/>
  <c r="P435" i="19"/>
  <c r="O435" i="19"/>
  <c r="N435" i="19"/>
  <c r="M435" i="19"/>
  <c r="L435" i="19"/>
  <c r="K435" i="19"/>
  <c r="J435" i="19"/>
  <c r="I435" i="19"/>
  <c r="H435" i="19"/>
  <c r="G435" i="19"/>
  <c r="F435" i="19"/>
  <c r="E435" i="19"/>
  <c r="P434" i="19"/>
  <c r="O434" i="19"/>
  <c r="N434" i="19"/>
  <c r="M434" i="19"/>
  <c r="L434" i="19"/>
  <c r="K434" i="19"/>
  <c r="J434" i="19"/>
  <c r="I434" i="19"/>
  <c r="H434" i="19"/>
  <c r="G434" i="19"/>
  <c r="F434" i="19"/>
  <c r="E434" i="19"/>
  <c r="P433" i="19"/>
  <c r="O433" i="19"/>
  <c r="N433" i="19"/>
  <c r="M433" i="19"/>
  <c r="L433" i="19"/>
  <c r="K433" i="19"/>
  <c r="J433" i="19"/>
  <c r="I433" i="19"/>
  <c r="H433" i="19"/>
  <c r="G433" i="19"/>
  <c r="F433" i="19"/>
  <c r="E433" i="19"/>
  <c r="P432" i="19"/>
  <c r="O432" i="19"/>
  <c r="N432" i="19"/>
  <c r="M432" i="19"/>
  <c r="L432" i="19"/>
  <c r="K432" i="19"/>
  <c r="J432" i="19"/>
  <c r="I432" i="19"/>
  <c r="H432" i="19"/>
  <c r="G432" i="19"/>
  <c r="F432" i="19"/>
  <c r="E432" i="19"/>
  <c r="P431" i="19"/>
  <c r="O431" i="19"/>
  <c r="N431" i="19"/>
  <c r="M431" i="19"/>
  <c r="L431" i="19"/>
  <c r="K431" i="19"/>
  <c r="J431" i="19"/>
  <c r="I431" i="19"/>
  <c r="H431" i="19"/>
  <c r="G431" i="19"/>
  <c r="F431" i="19"/>
  <c r="E431" i="19"/>
  <c r="P430" i="19"/>
  <c r="O430" i="19"/>
  <c r="N430" i="19"/>
  <c r="M430" i="19"/>
  <c r="L430" i="19"/>
  <c r="K430" i="19"/>
  <c r="J430" i="19"/>
  <c r="I430" i="19"/>
  <c r="H430" i="19"/>
  <c r="G430" i="19"/>
  <c r="F430" i="19"/>
  <c r="E430" i="19"/>
  <c r="P429" i="19"/>
  <c r="O429" i="19"/>
  <c r="N429" i="19"/>
  <c r="M429" i="19"/>
  <c r="L429" i="19"/>
  <c r="K429" i="19"/>
  <c r="J429" i="19"/>
  <c r="I429" i="19"/>
  <c r="H429" i="19"/>
  <c r="G429" i="19"/>
  <c r="F429" i="19"/>
  <c r="E429" i="19"/>
  <c r="P428" i="19"/>
  <c r="O428" i="19"/>
  <c r="N428" i="19"/>
  <c r="M428" i="19"/>
  <c r="L428" i="19"/>
  <c r="K428" i="19"/>
  <c r="J428" i="19"/>
  <c r="I428" i="19"/>
  <c r="H428" i="19"/>
  <c r="G428" i="19"/>
  <c r="F428" i="19"/>
  <c r="E428" i="19"/>
  <c r="P427" i="19"/>
  <c r="O427" i="19"/>
  <c r="N427" i="19"/>
  <c r="M427" i="19"/>
  <c r="L427" i="19"/>
  <c r="K427" i="19"/>
  <c r="J427" i="19"/>
  <c r="I427" i="19"/>
  <c r="H427" i="19"/>
  <c r="G427" i="19"/>
  <c r="F427" i="19"/>
  <c r="E427" i="19"/>
  <c r="P426" i="19"/>
  <c r="O426" i="19"/>
  <c r="N426" i="19"/>
  <c r="M426" i="19"/>
  <c r="L426" i="19"/>
  <c r="K426" i="19"/>
  <c r="J426" i="19"/>
  <c r="I426" i="19"/>
  <c r="H426" i="19"/>
  <c r="G426" i="19"/>
  <c r="F426" i="19"/>
  <c r="E426" i="19"/>
  <c r="P425" i="19"/>
  <c r="O425" i="19"/>
  <c r="N425" i="19"/>
  <c r="M425" i="19"/>
  <c r="L425" i="19"/>
  <c r="K425" i="19"/>
  <c r="J425" i="19"/>
  <c r="I425" i="19"/>
  <c r="H425" i="19"/>
  <c r="G425" i="19"/>
  <c r="F425" i="19"/>
  <c r="E425" i="19"/>
  <c r="P424" i="19"/>
  <c r="O424" i="19"/>
  <c r="N424" i="19"/>
  <c r="M424" i="19"/>
  <c r="L424" i="19"/>
  <c r="K424" i="19"/>
  <c r="J424" i="19"/>
  <c r="I424" i="19"/>
  <c r="H424" i="19"/>
  <c r="G424" i="19"/>
  <c r="F424" i="19"/>
  <c r="E424" i="19"/>
  <c r="P423" i="19"/>
  <c r="O423" i="19"/>
  <c r="N423" i="19"/>
  <c r="M423" i="19"/>
  <c r="L423" i="19"/>
  <c r="K423" i="19"/>
  <c r="J423" i="19"/>
  <c r="I423" i="19"/>
  <c r="H423" i="19"/>
  <c r="G423" i="19"/>
  <c r="F423" i="19"/>
  <c r="E423" i="19"/>
  <c r="P422" i="19"/>
  <c r="O422" i="19"/>
  <c r="N422" i="19"/>
  <c r="M422" i="19"/>
  <c r="L422" i="19"/>
  <c r="K422" i="19"/>
  <c r="J422" i="19"/>
  <c r="I422" i="19"/>
  <c r="H422" i="19"/>
  <c r="G422" i="19"/>
  <c r="F422" i="19"/>
  <c r="E422" i="19"/>
  <c r="P421" i="19"/>
  <c r="O421" i="19"/>
  <c r="N421" i="19"/>
  <c r="M421" i="19"/>
  <c r="L421" i="19"/>
  <c r="K421" i="19"/>
  <c r="J421" i="19"/>
  <c r="I421" i="19"/>
  <c r="H421" i="19"/>
  <c r="G421" i="19"/>
  <c r="F421" i="19"/>
  <c r="E421" i="19"/>
  <c r="P420" i="19"/>
  <c r="O420" i="19"/>
  <c r="N420" i="19"/>
  <c r="M420" i="19"/>
  <c r="L420" i="19"/>
  <c r="K420" i="19"/>
  <c r="J420" i="19"/>
  <c r="I420" i="19"/>
  <c r="H420" i="19"/>
  <c r="G420" i="19"/>
  <c r="F420" i="19"/>
  <c r="E420" i="19"/>
  <c r="P419" i="19"/>
  <c r="O419" i="19"/>
  <c r="N419" i="19"/>
  <c r="M419" i="19"/>
  <c r="L419" i="19"/>
  <c r="K419" i="19"/>
  <c r="J419" i="19"/>
  <c r="I419" i="19"/>
  <c r="H419" i="19"/>
  <c r="G419" i="19"/>
  <c r="F419" i="19"/>
  <c r="E419" i="19"/>
  <c r="P418" i="19"/>
  <c r="O418" i="19"/>
  <c r="N418" i="19"/>
  <c r="M418" i="19"/>
  <c r="L418" i="19"/>
  <c r="K418" i="19"/>
  <c r="J418" i="19"/>
  <c r="I418" i="19"/>
  <c r="H418" i="19"/>
  <c r="G418" i="19"/>
  <c r="F418" i="19"/>
  <c r="E418" i="19"/>
  <c r="P417" i="19"/>
  <c r="O417" i="19"/>
  <c r="N417" i="19"/>
  <c r="M417" i="19"/>
  <c r="L417" i="19"/>
  <c r="K417" i="19"/>
  <c r="J417" i="19"/>
  <c r="I417" i="19"/>
  <c r="H417" i="19"/>
  <c r="G417" i="19"/>
  <c r="F417" i="19"/>
  <c r="E417" i="19"/>
  <c r="P416" i="19"/>
  <c r="O416" i="19"/>
  <c r="N416" i="19"/>
  <c r="M416" i="19"/>
  <c r="L416" i="19"/>
  <c r="K416" i="19"/>
  <c r="J416" i="19"/>
  <c r="I416" i="19"/>
  <c r="H416" i="19"/>
  <c r="G416" i="19"/>
  <c r="F416" i="19"/>
  <c r="E416" i="19"/>
  <c r="P415" i="19"/>
  <c r="O415" i="19"/>
  <c r="N415" i="19"/>
  <c r="M415" i="19"/>
  <c r="L415" i="19"/>
  <c r="K415" i="19"/>
  <c r="J415" i="19"/>
  <c r="I415" i="19"/>
  <c r="H415" i="19"/>
  <c r="G415" i="19"/>
  <c r="F415" i="19"/>
  <c r="E415" i="19"/>
  <c r="P414" i="19"/>
  <c r="O414" i="19"/>
  <c r="N414" i="19"/>
  <c r="M414" i="19"/>
  <c r="L414" i="19"/>
  <c r="K414" i="19"/>
  <c r="J414" i="19"/>
  <c r="I414" i="19"/>
  <c r="H414" i="19"/>
  <c r="G414" i="19"/>
  <c r="F414" i="19"/>
  <c r="E414" i="19"/>
  <c r="P413" i="19"/>
  <c r="O413" i="19"/>
  <c r="N413" i="19"/>
  <c r="M413" i="19"/>
  <c r="L413" i="19"/>
  <c r="K413" i="19"/>
  <c r="J413" i="19"/>
  <c r="I413" i="19"/>
  <c r="H413" i="19"/>
  <c r="G413" i="19"/>
  <c r="F413" i="19"/>
  <c r="E413" i="19"/>
  <c r="P412" i="19"/>
  <c r="O412" i="19"/>
  <c r="N412" i="19"/>
  <c r="M412" i="19"/>
  <c r="L412" i="19"/>
  <c r="K412" i="19"/>
  <c r="J412" i="19"/>
  <c r="I412" i="19"/>
  <c r="H412" i="19"/>
  <c r="G412" i="19"/>
  <c r="F412" i="19"/>
  <c r="E412" i="19"/>
  <c r="P411" i="19"/>
  <c r="O411" i="19"/>
  <c r="N411" i="19"/>
  <c r="M411" i="19"/>
  <c r="L411" i="19"/>
  <c r="K411" i="19"/>
  <c r="J411" i="19"/>
  <c r="I411" i="19"/>
  <c r="H411" i="19"/>
  <c r="G411" i="19"/>
  <c r="F411" i="19"/>
  <c r="E411" i="19"/>
  <c r="P410" i="19"/>
  <c r="O410" i="19"/>
  <c r="N410" i="19"/>
  <c r="M410" i="19"/>
  <c r="L410" i="19"/>
  <c r="K410" i="19"/>
  <c r="J410" i="19"/>
  <c r="I410" i="19"/>
  <c r="H410" i="19"/>
  <c r="G410" i="19"/>
  <c r="F410" i="19"/>
  <c r="E410" i="19"/>
  <c r="P409" i="19"/>
  <c r="O409" i="19"/>
  <c r="N409" i="19"/>
  <c r="M409" i="19"/>
  <c r="L409" i="19"/>
  <c r="K409" i="19"/>
  <c r="J409" i="19"/>
  <c r="I409" i="19"/>
  <c r="H409" i="19"/>
  <c r="G409" i="19"/>
  <c r="F409" i="19"/>
  <c r="E409" i="19"/>
  <c r="P408" i="19"/>
  <c r="O408" i="19"/>
  <c r="N408" i="19"/>
  <c r="M408" i="19"/>
  <c r="L408" i="19"/>
  <c r="K408" i="19"/>
  <c r="J408" i="19"/>
  <c r="I408" i="19"/>
  <c r="H408" i="19"/>
  <c r="G408" i="19"/>
  <c r="F408" i="19"/>
  <c r="E408" i="19"/>
  <c r="P407" i="19"/>
  <c r="O407" i="19"/>
  <c r="N407" i="19"/>
  <c r="M407" i="19"/>
  <c r="L407" i="19"/>
  <c r="K407" i="19"/>
  <c r="J407" i="19"/>
  <c r="I407" i="19"/>
  <c r="H407" i="19"/>
  <c r="G407" i="19"/>
  <c r="F407" i="19"/>
  <c r="E407" i="19"/>
  <c r="P406" i="19"/>
  <c r="O406" i="19"/>
  <c r="N406" i="19"/>
  <c r="M406" i="19"/>
  <c r="L406" i="19"/>
  <c r="K406" i="19"/>
  <c r="J406" i="19"/>
  <c r="I406" i="19"/>
  <c r="H406" i="19"/>
  <c r="G406" i="19"/>
  <c r="F406" i="19"/>
  <c r="E406" i="19"/>
  <c r="P405" i="19"/>
  <c r="O405" i="19"/>
  <c r="N405" i="19"/>
  <c r="M405" i="19"/>
  <c r="L405" i="19"/>
  <c r="K405" i="19"/>
  <c r="J405" i="19"/>
  <c r="I405" i="19"/>
  <c r="H405" i="19"/>
  <c r="G405" i="19"/>
  <c r="F405" i="19"/>
  <c r="E405" i="19"/>
  <c r="P404" i="19"/>
  <c r="O404" i="19"/>
  <c r="N404" i="19"/>
  <c r="M404" i="19"/>
  <c r="L404" i="19"/>
  <c r="K404" i="19"/>
  <c r="J404" i="19"/>
  <c r="I404" i="19"/>
  <c r="H404" i="19"/>
  <c r="G404" i="19"/>
  <c r="F404" i="19"/>
  <c r="E404" i="19"/>
  <c r="P403" i="19"/>
  <c r="O403" i="19"/>
  <c r="N403" i="19"/>
  <c r="M403" i="19"/>
  <c r="L403" i="19"/>
  <c r="K403" i="19"/>
  <c r="J403" i="19"/>
  <c r="I403" i="19"/>
  <c r="H403" i="19"/>
  <c r="G403" i="19"/>
  <c r="F403" i="19"/>
  <c r="E403" i="19"/>
  <c r="P402" i="19"/>
  <c r="O402" i="19"/>
  <c r="N402" i="19"/>
  <c r="M402" i="19"/>
  <c r="L402" i="19"/>
  <c r="K402" i="19"/>
  <c r="J402" i="19"/>
  <c r="I402" i="19"/>
  <c r="H402" i="19"/>
  <c r="G402" i="19"/>
  <c r="F402" i="19"/>
  <c r="E402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I41" i="20" l="1"/>
  <c r="N9" i="24" s="1"/>
  <c r="M8" i="24"/>
  <c r="I40" i="20"/>
  <c r="N8" i="24" s="1"/>
  <c r="H37" i="20"/>
  <c r="I37" i="20" s="1"/>
  <c r="N5" i="24" s="1"/>
  <c r="P30" i="24"/>
  <c r="G40" i="20"/>
  <c r="L8" i="24" s="1"/>
  <c r="G24" i="20"/>
  <c r="P8" i="22" s="1"/>
  <c r="I24" i="20"/>
  <c r="R8" i="22" s="1"/>
  <c r="M7" i="24"/>
  <c r="I39" i="20"/>
  <c r="N7" i="24" s="1"/>
  <c r="I23" i="20"/>
  <c r="R7" i="22" s="1"/>
  <c r="Q7" i="22"/>
  <c r="H22" i="20"/>
  <c r="F22" i="20"/>
  <c r="O6" i="22" s="1"/>
  <c r="Q39" i="22"/>
  <c r="O7" i="22"/>
  <c r="G22" i="20"/>
  <c r="P6" i="22" s="1"/>
  <c r="M5" i="24"/>
  <c r="M6" i="24"/>
  <c r="I38" i="20"/>
  <c r="N6" i="24" s="1"/>
  <c r="F38" i="20"/>
  <c r="K6" i="24" s="1"/>
  <c r="E9" i="26"/>
  <c r="F10" i="26" s="1"/>
  <c r="F6" i="22"/>
  <c r="J6" i="24"/>
  <c r="H21" i="24"/>
  <c r="H21" i="20"/>
  <c r="F37" i="20"/>
  <c r="E5" i="22"/>
  <c r="G6" i="22" s="1"/>
  <c r="N5" i="22"/>
  <c r="Q38" i="22"/>
  <c r="Q37" i="22"/>
  <c r="I21" i="24"/>
  <c r="F21" i="20"/>
  <c r="O5" i="22" s="1"/>
  <c r="F5" i="22"/>
  <c r="I22" i="24"/>
  <c r="K13" i="24"/>
  <c r="K9" i="24"/>
  <c r="K7" i="24"/>
  <c r="C10" i="26"/>
  <c r="D10" i="26" s="1"/>
  <c r="C13" i="26"/>
  <c r="C14" i="26" s="1"/>
  <c r="D14" i="26" s="1"/>
  <c r="E14" i="26"/>
  <c r="F14" i="26" s="1"/>
  <c r="F13" i="26"/>
  <c r="Q2" i="26"/>
  <c r="Q336" i="19"/>
  <c r="R336" i="19"/>
  <c r="Q337" i="19"/>
  <c r="R337" i="19"/>
  <c r="Q338" i="19"/>
  <c r="R338" i="19"/>
  <c r="Q339" i="19"/>
  <c r="R339" i="19"/>
  <c r="Q340" i="19"/>
  <c r="R340" i="19"/>
  <c r="Q341" i="19"/>
  <c r="R341" i="19"/>
  <c r="Q342" i="19"/>
  <c r="R342" i="19"/>
  <c r="Q343" i="19"/>
  <c r="R343" i="19"/>
  <c r="Q344" i="19"/>
  <c r="R344" i="19"/>
  <c r="Q345" i="19"/>
  <c r="R345" i="19"/>
  <c r="Q346" i="19"/>
  <c r="R346" i="19"/>
  <c r="Q347" i="19"/>
  <c r="R347" i="19"/>
  <c r="Q348" i="19"/>
  <c r="R348" i="19"/>
  <c r="Q349" i="19"/>
  <c r="R349" i="19"/>
  <c r="Q350" i="19"/>
  <c r="R350" i="19"/>
  <c r="Q351" i="19"/>
  <c r="R351" i="19"/>
  <c r="Q352" i="19"/>
  <c r="R352" i="19"/>
  <c r="Q353" i="19"/>
  <c r="R353" i="19"/>
  <c r="Q354" i="19"/>
  <c r="R354" i="19"/>
  <c r="Q355" i="19"/>
  <c r="R355" i="19"/>
  <c r="Q356" i="19"/>
  <c r="R356" i="19"/>
  <c r="Q357" i="19"/>
  <c r="R357" i="19"/>
  <c r="Q358" i="19"/>
  <c r="R358" i="19"/>
  <c r="Q359" i="19"/>
  <c r="R359" i="19"/>
  <c r="Q360" i="19"/>
  <c r="R360" i="19"/>
  <c r="Q361" i="19"/>
  <c r="R361" i="19"/>
  <c r="Q362" i="19"/>
  <c r="R362" i="19"/>
  <c r="Q363" i="19"/>
  <c r="R363" i="19"/>
  <c r="Q364" i="19"/>
  <c r="R364" i="19"/>
  <c r="Q365" i="19"/>
  <c r="R365" i="19"/>
  <c r="Q366" i="19"/>
  <c r="R366" i="19"/>
  <c r="Q367" i="19"/>
  <c r="R367" i="19"/>
  <c r="Q368" i="19"/>
  <c r="S368" i="19" s="1"/>
  <c r="R368" i="19"/>
  <c r="Q369" i="19"/>
  <c r="R369" i="19"/>
  <c r="Q370" i="19"/>
  <c r="S370" i="19" s="1"/>
  <c r="R370" i="19"/>
  <c r="Q371" i="19"/>
  <c r="R371" i="19"/>
  <c r="Q372" i="19"/>
  <c r="S372" i="19" s="1"/>
  <c r="R372" i="19"/>
  <c r="Q373" i="19"/>
  <c r="R373" i="19"/>
  <c r="Q374" i="19"/>
  <c r="R374" i="19"/>
  <c r="Q375" i="19"/>
  <c r="R375" i="19"/>
  <c r="Q376" i="19"/>
  <c r="R376" i="19"/>
  <c r="Q377" i="19"/>
  <c r="R377" i="19"/>
  <c r="Q378" i="19"/>
  <c r="R378" i="19"/>
  <c r="Q379" i="19"/>
  <c r="R379" i="19"/>
  <c r="Q380" i="19"/>
  <c r="R380" i="19"/>
  <c r="Q381" i="19"/>
  <c r="R381" i="19"/>
  <c r="Q382" i="19"/>
  <c r="R382" i="19"/>
  <c r="Q383" i="19"/>
  <c r="R383" i="19"/>
  <c r="Q384" i="19"/>
  <c r="R384" i="19"/>
  <c r="Q385" i="19"/>
  <c r="R385" i="19"/>
  <c r="Q386" i="19"/>
  <c r="R386" i="19"/>
  <c r="Q387" i="19"/>
  <c r="R387" i="19"/>
  <c r="Q388" i="19"/>
  <c r="R388" i="19"/>
  <c r="Q389" i="19"/>
  <c r="R389" i="19"/>
  <c r="Q390" i="19"/>
  <c r="R390" i="19"/>
  <c r="Q391" i="19"/>
  <c r="R391" i="19"/>
  <c r="Q392" i="19"/>
  <c r="R392" i="19"/>
  <c r="Q393" i="19"/>
  <c r="R393" i="19"/>
  <c r="Q394" i="19"/>
  <c r="R394" i="19"/>
  <c r="Q395" i="19"/>
  <c r="R395" i="19"/>
  <c r="Q396" i="19"/>
  <c r="R396" i="19"/>
  <c r="Q397" i="19"/>
  <c r="R397" i="19"/>
  <c r="Q398" i="19"/>
  <c r="R398" i="19"/>
  <c r="Q399" i="19"/>
  <c r="R399" i="19"/>
  <c r="Q400" i="19"/>
  <c r="S400" i="19" s="1"/>
  <c r="R400" i="19"/>
  <c r="Q401" i="19"/>
  <c r="R401" i="19"/>
  <c r="Q402" i="19"/>
  <c r="S402" i="19" s="1"/>
  <c r="R402" i="19"/>
  <c r="Q403" i="19"/>
  <c r="R403" i="19"/>
  <c r="Q404" i="19"/>
  <c r="S404" i="19" s="1"/>
  <c r="R404" i="19"/>
  <c r="Q405" i="19"/>
  <c r="R405" i="19"/>
  <c r="Q406" i="19"/>
  <c r="R406" i="19"/>
  <c r="Q407" i="19"/>
  <c r="R407" i="19"/>
  <c r="Q408" i="19"/>
  <c r="R408" i="19"/>
  <c r="Q409" i="19"/>
  <c r="R409" i="19"/>
  <c r="Q410" i="19"/>
  <c r="R410" i="19"/>
  <c r="Q411" i="19"/>
  <c r="R411" i="19"/>
  <c r="Q412" i="19"/>
  <c r="R412" i="19"/>
  <c r="Q413" i="19"/>
  <c r="R413" i="19"/>
  <c r="Q414" i="19"/>
  <c r="R414" i="19"/>
  <c r="Q415" i="19"/>
  <c r="R415" i="19"/>
  <c r="Q416" i="19"/>
  <c r="R416" i="19"/>
  <c r="Q417" i="19"/>
  <c r="R417" i="19"/>
  <c r="Q418" i="19"/>
  <c r="R418" i="19"/>
  <c r="Q419" i="19"/>
  <c r="R419" i="19"/>
  <c r="Q420" i="19"/>
  <c r="R420" i="19"/>
  <c r="Q421" i="19"/>
  <c r="R421" i="19"/>
  <c r="Q422" i="19"/>
  <c r="R422" i="19"/>
  <c r="Q423" i="19"/>
  <c r="R423" i="19"/>
  <c r="Q424" i="19"/>
  <c r="R424" i="19"/>
  <c r="Q425" i="19"/>
  <c r="R425" i="19"/>
  <c r="Q426" i="19"/>
  <c r="R426" i="19"/>
  <c r="Q427" i="19"/>
  <c r="R427" i="19"/>
  <c r="Q428" i="19"/>
  <c r="R428" i="19"/>
  <c r="Q429" i="19"/>
  <c r="R429" i="19"/>
  <c r="Q430" i="19"/>
  <c r="R430" i="19"/>
  <c r="Q431" i="19"/>
  <c r="R431" i="19"/>
  <c r="Q432" i="19"/>
  <c r="R432" i="19"/>
  <c r="Q433" i="19"/>
  <c r="R433" i="19"/>
  <c r="Q434" i="19"/>
  <c r="R434" i="19"/>
  <c r="Q435" i="19"/>
  <c r="R435" i="19"/>
  <c r="Q436" i="19"/>
  <c r="R436" i="19"/>
  <c r="Q437" i="19"/>
  <c r="R437" i="19"/>
  <c r="Q438" i="19"/>
  <c r="R438" i="19"/>
  <c r="Q439" i="19"/>
  <c r="R439" i="19"/>
  <c r="Q440" i="19"/>
  <c r="R440" i="19"/>
  <c r="Q441" i="19"/>
  <c r="R441" i="19"/>
  <c r="Q442" i="19"/>
  <c r="R442" i="19"/>
  <c r="Q443" i="19"/>
  <c r="R443" i="19"/>
  <c r="Q444" i="19"/>
  <c r="R444" i="19"/>
  <c r="Q445" i="19"/>
  <c r="R445" i="19"/>
  <c r="Q446" i="19"/>
  <c r="R446" i="19"/>
  <c r="Q447" i="19"/>
  <c r="R447" i="19"/>
  <c r="Q448" i="19"/>
  <c r="R448" i="19"/>
  <c r="Q449" i="19"/>
  <c r="R449" i="19"/>
  <c r="Q450" i="19"/>
  <c r="R450" i="19"/>
  <c r="Q451" i="19"/>
  <c r="R451" i="19"/>
  <c r="Q452" i="19"/>
  <c r="S452" i="19" s="1"/>
  <c r="R452" i="19"/>
  <c r="Q453" i="19"/>
  <c r="R453" i="19"/>
  <c r="C336" i="19"/>
  <c r="D336" i="19"/>
  <c r="C337" i="19"/>
  <c r="D337" i="19"/>
  <c r="C338" i="19"/>
  <c r="D338" i="19"/>
  <c r="C339" i="19"/>
  <c r="D339" i="19"/>
  <c r="C340" i="19"/>
  <c r="D340" i="19"/>
  <c r="C341" i="19"/>
  <c r="D341" i="19"/>
  <c r="C342" i="19"/>
  <c r="D342" i="19"/>
  <c r="C343" i="19"/>
  <c r="D343" i="19"/>
  <c r="C344" i="19"/>
  <c r="D344" i="19"/>
  <c r="C345" i="19"/>
  <c r="D345" i="19"/>
  <c r="C346" i="19"/>
  <c r="D346" i="19"/>
  <c r="C347" i="19"/>
  <c r="D347" i="19"/>
  <c r="C348" i="19"/>
  <c r="D348" i="19"/>
  <c r="C349" i="19"/>
  <c r="D349" i="19"/>
  <c r="C350" i="19"/>
  <c r="D350" i="19"/>
  <c r="C351" i="19"/>
  <c r="D351" i="19"/>
  <c r="C352" i="19"/>
  <c r="D352" i="19"/>
  <c r="C353" i="19"/>
  <c r="D353" i="19"/>
  <c r="C354" i="19"/>
  <c r="D354" i="19"/>
  <c r="C355" i="19"/>
  <c r="D355" i="19"/>
  <c r="C356" i="19"/>
  <c r="D356" i="19"/>
  <c r="C357" i="19"/>
  <c r="D357" i="19"/>
  <c r="C358" i="19"/>
  <c r="D358" i="19"/>
  <c r="C359" i="19"/>
  <c r="D359" i="19"/>
  <c r="C360" i="19"/>
  <c r="D360" i="19"/>
  <c r="C361" i="19"/>
  <c r="D361" i="19"/>
  <c r="C362" i="19"/>
  <c r="D362" i="19"/>
  <c r="C363" i="19"/>
  <c r="D363" i="19"/>
  <c r="C364" i="19"/>
  <c r="D364" i="19"/>
  <c r="C365" i="19"/>
  <c r="D365" i="19"/>
  <c r="C366" i="19"/>
  <c r="D366" i="19"/>
  <c r="C367" i="19"/>
  <c r="D367" i="19"/>
  <c r="C368" i="19"/>
  <c r="D368" i="19"/>
  <c r="C369" i="19"/>
  <c r="D369" i="19"/>
  <c r="C370" i="19"/>
  <c r="D370" i="19"/>
  <c r="C371" i="19"/>
  <c r="D371" i="19"/>
  <c r="C372" i="19"/>
  <c r="D372" i="19"/>
  <c r="C373" i="19"/>
  <c r="D373" i="19"/>
  <c r="C374" i="19"/>
  <c r="D374" i="19"/>
  <c r="C375" i="19"/>
  <c r="D375" i="19"/>
  <c r="C376" i="19"/>
  <c r="D376" i="19"/>
  <c r="C377" i="19"/>
  <c r="D377" i="19"/>
  <c r="C378" i="19"/>
  <c r="D378" i="19"/>
  <c r="C379" i="19"/>
  <c r="D379" i="19"/>
  <c r="C380" i="19"/>
  <c r="D380" i="19"/>
  <c r="C381" i="19"/>
  <c r="D381" i="19"/>
  <c r="C382" i="19"/>
  <c r="D382" i="19"/>
  <c r="C383" i="19"/>
  <c r="D383" i="19"/>
  <c r="C384" i="19"/>
  <c r="D384" i="19"/>
  <c r="C385" i="19"/>
  <c r="D385" i="19"/>
  <c r="C386" i="19"/>
  <c r="D386" i="19"/>
  <c r="C387" i="19"/>
  <c r="D387" i="19"/>
  <c r="C388" i="19"/>
  <c r="D388" i="19"/>
  <c r="C389" i="19"/>
  <c r="D389" i="19"/>
  <c r="C390" i="19"/>
  <c r="D390" i="19"/>
  <c r="C391" i="19"/>
  <c r="D391" i="19"/>
  <c r="C392" i="19"/>
  <c r="D392" i="19"/>
  <c r="C393" i="19"/>
  <c r="D393" i="19"/>
  <c r="C394" i="19"/>
  <c r="D394" i="19"/>
  <c r="C395" i="19"/>
  <c r="D395" i="19"/>
  <c r="C396" i="19"/>
  <c r="D396" i="19"/>
  <c r="C397" i="19"/>
  <c r="D397" i="19"/>
  <c r="C398" i="19"/>
  <c r="D398" i="19"/>
  <c r="C399" i="19"/>
  <c r="D399" i="19"/>
  <c r="C400" i="19"/>
  <c r="D400" i="19"/>
  <c r="C401" i="19"/>
  <c r="D401" i="19"/>
  <c r="C402" i="19"/>
  <c r="D402" i="19"/>
  <c r="C403" i="19"/>
  <c r="D403" i="19"/>
  <c r="C404" i="19"/>
  <c r="D404" i="19"/>
  <c r="C405" i="19"/>
  <c r="D405" i="19"/>
  <c r="C406" i="19"/>
  <c r="D406" i="19"/>
  <c r="C407" i="19"/>
  <c r="D407" i="19"/>
  <c r="C408" i="19"/>
  <c r="D408" i="19"/>
  <c r="C409" i="19"/>
  <c r="D409" i="19"/>
  <c r="C410" i="19"/>
  <c r="D410" i="19"/>
  <c r="C411" i="19"/>
  <c r="D411" i="19"/>
  <c r="C412" i="19"/>
  <c r="D412" i="19"/>
  <c r="C413" i="19"/>
  <c r="D413" i="19"/>
  <c r="C414" i="19"/>
  <c r="D414" i="19"/>
  <c r="C415" i="19"/>
  <c r="D415" i="19"/>
  <c r="C416" i="19"/>
  <c r="D416" i="19"/>
  <c r="C417" i="19"/>
  <c r="D417" i="19"/>
  <c r="C418" i="19"/>
  <c r="D418" i="19"/>
  <c r="C419" i="19"/>
  <c r="D419" i="19"/>
  <c r="C420" i="19"/>
  <c r="D420" i="19"/>
  <c r="C421" i="19"/>
  <c r="D421" i="19"/>
  <c r="C422" i="19"/>
  <c r="D422" i="19"/>
  <c r="C423" i="19"/>
  <c r="D423" i="19"/>
  <c r="C424" i="19"/>
  <c r="D424" i="19"/>
  <c r="C425" i="19"/>
  <c r="D425" i="19"/>
  <c r="C426" i="19"/>
  <c r="D426" i="19"/>
  <c r="C427" i="19"/>
  <c r="D427" i="19"/>
  <c r="C428" i="19"/>
  <c r="D428" i="19"/>
  <c r="C429" i="19"/>
  <c r="D429" i="19"/>
  <c r="C430" i="19"/>
  <c r="D430" i="19"/>
  <c r="C431" i="19"/>
  <c r="D431" i="19"/>
  <c r="C432" i="19"/>
  <c r="D432" i="19"/>
  <c r="C433" i="19"/>
  <c r="D433" i="19"/>
  <c r="C434" i="19"/>
  <c r="D434" i="19"/>
  <c r="C435" i="19"/>
  <c r="D435" i="19"/>
  <c r="C436" i="19"/>
  <c r="D436" i="19"/>
  <c r="C437" i="19"/>
  <c r="D437" i="19"/>
  <c r="C438" i="19"/>
  <c r="D438" i="19"/>
  <c r="C439" i="19"/>
  <c r="D439" i="19"/>
  <c r="C440" i="19"/>
  <c r="D440" i="19"/>
  <c r="C441" i="19"/>
  <c r="D441" i="19"/>
  <c r="C442" i="19"/>
  <c r="D442" i="19"/>
  <c r="C443" i="19"/>
  <c r="D443" i="19"/>
  <c r="C444" i="19"/>
  <c r="D444" i="19"/>
  <c r="C445" i="19"/>
  <c r="D445" i="19"/>
  <c r="C446" i="19"/>
  <c r="D446" i="19"/>
  <c r="C447" i="19"/>
  <c r="D447" i="19"/>
  <c r="C448" i="19"/>
  <c r="D448" i="19"/>
  <c r="C449" i="19"/>
  <c r="D449" i="19"/>
  <c r="C450" i="19"/>
  <c r="D450" i="19"/>
  <c r="C451" i="19"/>
  <c r="D451" i="19"/>
  <c r="C452" i="19"/>
  <c r="D452" i="19"/>
  <c r="C453" i="19"/>
  <c r="D453" i="19"/>
  <c r="S445" i="19" l="1"/>
  <c r="S415" i="19"/>
  <c r="S411" i="19"/>
  <c r="S407" i="19"/>
  <c r="S405" i="19"/>
  <c r="S399" i="19"/>
  <c r="S447" i="19"/>
  <c r="S340" i="19"/>
  <c r="E11" i="26"/>
  <c r="F11" i="26" s="1"/>
  <c r="H6" i="22"/>
  <c r="I22" i="20"/>
  <c r="R6" i="22" s="1"/>
  <c r="Q6" i="22"/>
  <c r="S383" i="19"/>
  <c r="S428" i="19"/>
  <c r="S396" i="19"/>
  <c r="I21" i="20"/>
  <c r="R5" i="22" s="1"/>
  <c r="Q5" i="22"/>
  <c r="G37" i="20"/>
  <c r="L5" i="24" s="1"/>
  <c r="K5" i="24"/>
  <c r="D13" i="26"/>
  <c r="G38" i="20"/>
  <c r="L6" i="24" s="1"/>
  <c r="G21" i="20"/>
  <c r="P5" i="22" s="1"/>
  <c r="S379" i="19"/>
  <c r="S375" i="19"/>
  <c r="S373" i="19"/>
  <c r="S367" i="19"/>
  <c r="S351" i="19"/>
  <c r="S349" i="19"/>
  <c r="S343" i="19"/>
  <c r="S341" i="19"/>
  <c r="S364" i="19"/>
  <c r="S336" i="19"/>
  <c r="S443" i="19"/>
  <c r="S435" i="19"/>
  <c r="S432" i="19"/>
  <c r="S420" i="19"/>
  <c r="S418" i="19"/>
  <c r="S416" i="19"/>
  <c r="S412" i="19"/>
  <c r="S395" i="19"/>
  <c r="S391" i="19"/>
  <c r="S389" i="19"/>
  <c r="S356" i="19"/>
  <c r="S348" i="19"/>
  <c r="S448" i="19"/>
  <c r="S442" i="19"/>
  <c r="S436" i="19"/>
  <c r="S453" i="19"/>
  <c r="S450" i="19"/>
  <c r="S444" i="19"/>
  <c r="S440" i="19"/>
  <c r="S434" i="19"/>
  <c r="S431" i="19"/>
  <c r="S427" i="19"/>
  <c r="S423" i="19"/>
  <c r="S421" i="19"/>
  <c r="S388" i="19"/>
  <c r="S386" i="19"/>
  <c r="S384" i="19"/>
  <c r="S380" i="19"/>
  <c r="S365" i="19"/>
  <c r="S359" i="19"/>
  <c r="S357" i="19"/>
  <c r="S439" i="19"/>
  <c r="S437" i="19"/>
  <c r="S426" i="19"/>
  <c r="S424" i="19"/>
  <c r="S419" i="19"/>
  <c r="S410" i="19"/>
  <c r="S408" i="19"/>
  <c r="S403" i="19"/>
  <c r="S394" i="19"/>
  <c r="S392" i="19"/>
  <c r="S387" i="19"/>
  <c r="S378" i="19"/>
  <c r="S376" i="19"/>
  <c r="S371" i="19"/>
  <c r="S362" i="19"/>
  <c r="S360" i="19"/>
  <c r="S355" i="19"/>
  <c r="S346" i="19"/>
  <c r="S344" i="19"/>
  <c r="S339" i="19"/>
  <c r="S429" i="19"/>
  <c r="S413" i="19"/>
  <c r="S397" i="19"/>
  <c r="S381" i="19"/>
  <c r="S451" i="19"/>
  <c r="S363" i="19"/>
  <c r="S354" i="19"/>
  <c r="S352" i="19"/>
  <c r="S347" i="19"/>
  <c r="S338" i="19"/>
  <c r="C11" i="26"/>
  <c r="D11" i="26" s="1"/>
  <c r="S449" i="19"/>
  <c r="S438" i="19"/>
  <c r="S433" i="19"/>
  <c r="S430" i="19"/>
  <c r="S425" i="19"/>
  <c r="S422" i="19"/>
  <c r="S417" i="19"/>
  <c r="S414" i="19"/>
  <c r="S409" i="19"/>
  <c r="S406" i="19"/>
  <c r="S401" i="19"/>
  <c r="S398" i="19"/>
  <c r="S393" i="19"/>
  <c r="S390" i="19"/>
  <c r="S385" i="19"/>
  <c r="S382" i="19"/>
  <c r="S377" i="19"/>
  <c r="S374" i="19"/>
  <c r="S369" i="19"/>
  <c r="S366" i="19"/>
  <c r="S361" i="19"/>
  <c r="S358" i="19"/>
  <c r="S353" i="19"/>
  <c r="S350" i="19"/>
  <c r="S345" i="19"/>
  <c r="S342" i="19"/>
  <c r="S337" i="19"/>
  <c r="S446" i="19"/>
  <c r="S441" i="19"/>
  <c r="Q302" i="19"/>
  <c r="Q287" i="19" l="1"/>
  <c r="Q291" i="19"/>
  <c r="Q295" i="19"/>
  <c r="Q299" i="19"/>
  <c r="Q288" i="19"/>
  <c r="Q292" i="19"/>
  <c r="Q296" i="19"/>
  <c r="Q300" i="19"/>
  <c r="Q285" i="19"/>
  <c r="Q289" i="19"/>
  <c r="Q293" i="19"/>
  <c r="Q297" i="19"/>
  <c r="Q301" i="19"/>
  <c r="Q286" i="19"/>
  <c r="Q290" i="19"/>
  <c r="Q294" i="19"/>
  <c r="Q298" i="19"/>
  <c r="N17" i="22" l="1"/>
  <c r="O17" i="22"/>
  <c r="M17" i="22" l="1"/>
  <c r="Q227" i="19"/>
  <c r="S227" i="19"/>
  <c r="Q228" i="19"/>
  <c r="S228" i="19"/>
  <c r="S316" i="19"/>
  <c r="Q316" i="19"/>
  <c r="C316" i="19"/>
  <c r="D316" i="19"/>
  <c r="C227" i="19"/>
  <c r="D227" i="19"/>
  <c r="C228" i="19"/>
  <c r="D228" i="19"/>
  <c r="K22" i="24"/>
  <c r="J22" i="24"/>
  <c r="L17" i="22"/>
  <c r="Q17" i="22" l="1"/>
  <c r="Y19" i="7" l="1"/>
  <c r="X19" i="7"/>
  <c r="Z19" i="7"/>
  <c r="AA19" i="7"/>
  <c r="AB19" i="7"/>
  <c r="AC19" i="7"/>
  <c r="AD18" i="7"/>
  <c r="Q82" i="19" l="1"/>
  <c r="R82" i="19"/>
  <c r="Q83" i="19"/>
  <c r="R83" i="19"/>
  <c r="Q84" i="19"/>
  <c r="R84" i="19"/>
  <c r="Q85" i="19"/>
  <c r="R85" i="19"/>
  <c r="Q86" i="19"/>
  <c r="R86" i="19"/>
  <c r="Q87" i="19"/>
  <c r="R87" i="19"/>
  <c r="Q88" i="19"/>
  <c r="R88" i="19"/>
  <c r="Q89" i="19"/>
  <c r="R89" i="19"/>
  <c r="Q90" i="19"/>
  <c r="R90" i="19"/>
  <c r="Q91" i="19"/>
  <c r="R91" i="19"/>
  <c r="Q92" i="19"/>
  <c r="R92" i="19"/>
  <c r="Q93" i="19"/>
  <c r="R93" i="19"/>
  <c r="Q94" i="19"/>
  <c r="R94" i="19"/>
  <c r="Q95" i="19"/>
  <c r="R95" i="19"/>
  <c r="Q96" i="19"/>
  <c r="R96" i="19"/>
  <c r="Q97" i="19"/>
  <c r="R97" i="19"/>
  <c r="Q98" i="19"/>
  <c r="R98" i="19"/>
  <c r="Q99" i="19"/>
  <c r="R99" i="19"/>
  <c r="Q100" i="19"/>
  <c r="R100" i="19"/>
  <c r="Q101" i="19"/>
  <c r="R101" i="19"/>
  <c r="Q102" i="19"/>
  <c r="R102" i="19"/>
  <c r="Q103" i="19"/>
  <c r="R103" i="19"/>
  <c r="Q104" i="19"/>
  <c r="R104" i="19"/>
  <c r="Q105" i="19"/>
  <c r="R105" i="19"/>
  <c r="Q106" i="19"/>
  <c r="R106" i="19"/>
  <c r="Q107" i="19"/>
  <c r="R107" i="19"/>
  <c r="Q108" i="19"/>
  <c r="R108" i="19"/>
  <c r="Q109" i="19"/>
  <c r="R109" i="19"/>
  <c r="Q110" i="19"/>
  <c r="R110" i="19"/>
  <c r="Q111" i="19"/>
  <c r="R111" i="19"/>
  <c r="Q112" i="19"/>
  <c r="R112" i="19"/>
  <c r="Q113" i="19"/>
  <c r="R113" i="19"/>
  <c r="Q114" i="19"/>
  <c r="R114" i="19"/>
  <c r="Q115" i="19"/>
  <c r="R115" i="19"/>
  <c r="Q116" i="19"/>
  <c r="R116" i="19"/>
  <c r="Q117" i="19"/>
  <c r="R117" i="19"/>
  <c r="Q118" i="19"/>
  <c r="R118" i="19"/>
  <c r="Q119" i="19"/>
  <c r="R119" i="19"/>
  <c r="Q120" i="19"/>
  <c r="R120" i="19"/>
  <c r="Q121" i="19"/>
  <c r="R121" i="19"/>
  <c r="Q122" i="19"/>
  <c r="R122" i="19"/>
  <c r="Q123" i="19"/>
  <c r="R123" i="19"/>
  <c r="Q124" i="19"/>
  <c r="R124" i="19"/>
  <c r="Q125" i="19"/>
  <c r="R125" i="19"/>
  <c r="Q126" i="19"/>
  <c r="R126" i="19"/>
  <c r="Q127" i="19"/>
  <c r="R127" i="19"/>
  <c r="C84" i="19"/>
  <c r="D84" i="19"/>
  <c r="C85" i="19"/>
  <c r="D85" i="19"/>
  <c r="C86" i="19"/>
  <c r="D86" i="19"/>
  <c r="C87" i="19"/>
  <c r="D87" i="19"/>
  <c r="C88" i="19"/>
  <c r="D88" i="19"/>
  <c r="C89" i="19"/>
  <c r="D89" i="19"/>
  <c r="C90" i="19"/>
  <c r="D90" i="19"/>
  <c r="C91" i="19"/>
  <c r="D91" i="19"/>
  <c r="C92" i="19"/>
  <c r="D92" i="19"/>
  <c r="C93" i="19"/>
  <c r="D93" i="19"/>
  <c r="C94" i="19"/>
  <c r="D94" i="19"/>
  <c r="C95" i="19"/>
  <c r="D95" i="19"/>
  <c r="C96" i="19"/>
  <c r="D96" i="19"/>
  <c r="C97" i="19"/>
  <c r="D97" i="19"/>
  <c r="C98" i="19"/>
  <c r="D98" i="19"/>
  <c r="C99" i="19"/>
  <c r="D99" i="19"/>
  <c r="C100" i="19"/>
  <c r="D100" i="19"/>
  <c r="C101" i="19"/>
  <c r="D101" i="19"/>
  <c r="C102" i="19"/>
  <c r="D102" i="19"/>
  <c r="C103" i="19"/>
  <c r="D103" i="19"/>
  <c r="C104" i="19"/>
  <c r="D104" i="19"/>
  <c r="C105" i="19"/>
  <c r="D105" i="19"/>
  <c r="C106" i="19"/>
  <c r="D106" i="19"/>
  <c r="C107" i="19"/>
  <c r="D107" i="19"/>
  <c r="C108" i="19"/>
  <c r="D108" i="19"/>
  <c r="C109" i="19"/>
  <c r="D109" i="19"/>
  <c r="C110" i="19"/>
  <c r="D110" i="19"/>
  <c r="C111" i="19"/>
  <c r="D111" i="19"/>
  <c r="C112" i="19"/>
  <c r="D112" i="19"/>
  <c r="C113" i="19"/>
  <c r="D113" i="19"/>
  <c r="C114" i="19"/>
  <c r="D114" i="19"/>
  <c r="C115" i="19"/>
  <c r="D115" i="19"/>
  <c r="C116" i="19"/>
  <c r="D116" i="19"/>
  <c r="C117" i="19"/>
  <c r="D117" i="19"/>
  <c r="C118" i="19"/>
  <c r="D118" i="19"/>
  <c r="C119" i="19"/>
  <c r="D119" i="19"/>
  <c r="C120" i="19"/>
  <c r="D120" i="19"/>
  <c r="C121" i="19"/>
  <c r="D121" i="19"/>
  <c r="C122" i="19"/>
  <c r="D122" i="19"/>
  <c r="C123" i="19"/>
  <c r="D123" i="19"/>
  <c r="C124" i="19"/>
  <c r="D124" i="19"/>
  <c r="C125" i="19"/>
  <c r="D125" i="19"/>
  <c r="C126" i="19"/>
  <c r="D126" i="19"/>
  <c r="C127" i="19"/>
  <c r="D127" i="19"/>
  <c r="Q128" i="19"/>
  <c r="Q131" i="19"/>
  <c r="Q134" i="19"/>
  <c r="Q137" i="19"/>
  <c r="Q140" i="19"/>
  <c r="Q143" i="19"/>
  <c r="Q146" i="19"/>
  <c r="Q149" i="19"/>
  <c r="Q152" i="19"/>
  <c r="Q155" i="19"/>
  <c r="Q157" i="19"/>
  <c r="Q160" i="19"/>
  <c r="Q161" i="19"/>
  <c r="Q164" i="19"/>
  <c r="Q167" i="19"/>
  <c r="Q170" i="19"/>
  <c r="Q173" i="19"/>
  <c r="Q176" i="19"/>
  <c r="Q179" i="19"/>
  <c r="Q182" i="19"/>
  <c r="Q185" i="19"/>
  <c r="Q186" i="19"/>
  <c r="Q187" i="19"/>
  <c r="Q190" i="19"/>
  <c r="Q193" i="19"/>
  <c r="Q196" i="19"/>
  <c r="Q197" i="19"/>
  <c r="Q200" i="19"/>
  <c r="Q201" i="19"/>
  <c r="Q204" i="19"/>
  <c r="Q207" i="19"/>
  <c r="Q210" i="19"/>
  <c r="Q213" i="19"/>
  <c r="Q214" i="19"/>
  <c r="Q217" i="19"/>
  <c r="Q220" i="19"/>
  <c r="Q223" i="19"/>
  <c r="Q225" i="19"/>
  <c r="Q226" i="19"/>
  <c r="Q229" i="19"/>
  <c r="Q230" i="19"/>
  <c r="Q231" i="19"/>
  <c r="R231" i="19"/>
  <c r="Q232" i="19"/>
  <c r="R232" i="19"/>
  <c r="Q233" i="19"/>
  <c r="R233" i="19"/>
  <c r="Q234" i="19"/>
  <c r="R234" i="19"/>
  <c r="Q235" i="19"/>
  <c r="R235" i="19"/>
  <c r="Q236" i="19"/>
  <c r="R236" i="19"/>
  <c r="Q237" i="19"/>
  <c r="R237" i="19"/>
  <c r="Q238" i="19"/>
  <c r="R238" i="19"/>
  <c r="Q239" i="19"/>
  <c r="R239" i="19"/>
  <c r="Q240" i="19"/>
  <c r="R240" i="19"/>
  <c r="Q241" i="19"/>
  <c r="R241" i="19"/>
  <c r="Q242" i="19"/>
  <c r="R242" i="19"/>
  <c r="Q243" i="19"/>
  <c r="R243" i="19"/>
  <c r="Q244" i="19"/>
  <c r="R244" i="19"/>
  <c r="Q245" i="19"/>
  <c r="R245" i="19"/>
  <c r="Q246" i="19"/>
  <c r="R246" i="19"/>
  <c r="Q247" i="19"/>
  <c r="R247" i="19"/>
  <c r="Q248" i="19"/>
  <c r="R248" i="19"/>
  <c r="Q249" i="19"/>
  <c r="R249" i="19"/>
  <c r="Q250" i="19"/>
  <c r="R250" i="19"/>
  <c r="Q251" i="19"/>
  <c r="R251" i="19"/>
  <c r="Q252" i="19"/>
  <c r="R252" i="19"/>
  <c r="Q253" i="19"/>
  <c r="R253" i="19"/>
  <c r="Q254" i="19"/>
  <c r="R254" i="19"/>
  <c r="Q255" i="19"/>
  <c r="R255" i="19"/>
  <c r="Q256" i="19"/>
  <c r="R256" i="19"/>
  <c r="Q257" i="19"/>
  <c r="R257" i="19"/>
  <c r="Q258" i="19"/>
  <c r="R258" i="19"/>
  <c r="Q280" i="19"/>
  <c r="R280" i="19"/>
  <c r="Q281" i="19"/>
  <c r="R281" i="19"/>
  <c r="Q282" i="19"/>
  <c r="R282" i="19"/>
  <c r="Q283" i="19"/>
  <c r="R283" i="19"/>
  <c r="Q284" i="19"/>
  <c r="R284" i="19"/>
  <c r="Q318" i="19"/>
  <c r="R318" i="19"/>
  <c r="Q319" i="19"/>
  <c r="R319" i="19"/>
  <c r="Q320" i="19"/>
  <c r="R320" i="19"/>
  <c r="Q321" i="19"/>
  <c r="R321" i="19"/>
  <c r="Q322" i="19"/>
  <c r="R322" i="19"/>
  <c r="Q323" i="19"/>
  <c r="R323" i="19"/>
  <c r="Q324" i="19"/>
  <c r="R324" i="19"/>
  <c r="Q325" i="19"/>
  <c r="R325" i="19"/>
  <c r="Q326" i="19"/>
  <c r="R326" i="19"/>
  <c r="Q327" i="19"/>
  <c r="R327" i="19"/>
  <c r="Q328" i="19"/>
  <c r="R328" i="19"/>
  <c r="Q329" i="19"/>
  <c r="R329" i="19"/>
  <c r="Q330" i="19"/>
  <c r="R330" i="19"/>
  <c r="Q331" i="19"/>
  <c r="R331" i="19"/>
  <c r="Q332" i="19"/>
  <c r="R332" i="19"/>
  <c r="Q333" i="19"/>
  <c r="R333" i="19"/>
  <c r="Q334" i="19"/>
  <c r="R334" i="19"/>
  <c r="Q335" i="19"/>
  <c r="R335" i="19"/>
  <c r="Q3" i="19"/>
  <c r="Q6" i="19"/>
  <c r="Q7" i="19"/>
  <c r="Q8" i="19"/>
  <c r="Q12" i="19"/>
  <c r="Q15" i="19"/>
  <c r="Q16" i="19"/>
  <c r="Q19" i="19"/>
  <c r="Q20" i="19"/>
  <c r="Q22" i="19"/>
  <c r="Q23" i="19"/>
  <c r="Q27" i="19"/>
  <c r="Q30" i="19"/>
  <c r="Q33" i="19"/>
  <c r="Q36" i="19"/>
  <c r="Q37" i="19"/>
  <c r="Q40" i="19"/>
  <c r="Q41" i="19"/>
  <c r="Q44" i="19"/>
  <c r="Q46" i="19"/>
  <c r="Q48" i="19"/>
  <c r="Q52" i="19"/>
  <c r="Q55" i="19"/>
  <c r="Q56" i="19"/>
  <c r="Q58" i="19"/>
  <c r="Q60" i="19"/>
  <c r="Q61" i="19"/>
  <c r="Q63" i="19"/>
  <c r="Q66" i="19"/>
  <c r="Q67" i="19"/>
  <c r="Q69" i="19"/>
  <c r="Q72" i="19"/>
  <c r="Q73" i="19"/>
  <c r="S117" i="19" l="1"/>
  <c r="S101" i="19"/>
  <c r="S93" i="19"/>
  <c r="S89" i="19"/>
  <c r="S87" i="19"/>
  <c r="S85" i="19"/>
  <c r="S83" i="19"/>
  <c r="S82" i="19"/>
  <c r="S118" i="19"/>
  <c r="S125" i="19"/>
  <c r="S121" i="19"/>
  <c r="S119" i="19"/>
  <c r="S116" i="19"/>
  <c r="S114" i="19"/>
  <c r="S110" i="19"/>
  <c r="S102" i="19"/>
  <c r="S126" i="19"/>
  <c r="S109" i="19"/>
  <c r="S105" i="19"/>
  <c r="S103" i="19"/>
  <c r="S100" i="19"/>
  <c r="S98" i="19"/>
  <c r="S94" i="19"/>
  <c r="S127" i="19"/>
  <c r="S124" i="19"/>
  <c r="S122" i="19"/>
  <c r="S113" i="19"/>
  <c r="S111" i="19"/>
  <c r="S108" i="19"/>
  <c r="S106" i="19"/>
  <c r="S97" i="19"/>
  <c r="S95" i="19"/>
  <c r="S92" i="19"/>
  <c r="S90" i="19"/>
  <c r="S123" i="19"/>
  <c r="S120" i="19"/>
  <c r="S115" i="19"/>
  <c r="S112" i="19"/>
  <c r="S107" i="19"/>
  <c r="S104" i="19"/>
  <c r="S99" i="19"/>
  <c r="S96" i="19"/>
  <c r="S91" i="19"/>
  <c r="S88" i="19"/>
  <c r="S86" i="19"/>
  <c r="S84" i="19"/>
  <c r="S3" i="19" l="1"/>
  <c r="R3" i="19"/>
  <c r="J17" i="24"/>
  <c r="I17" i="24"/>
  <c r="H17" i="24"/>
  <c r="M17" i="24"/>
  <c r="D33" i="20"/>
  <c r="E33" i="20"/>
  <c r="C33" i="20"/>
  <c r="E49" i="20"/>
  <c r="D49" i="20"/>
  <c r="C49" i="20"/>
  <c r="C280" i="19"/>
  <c r="D280" i="19"/>
  <c r="C281" i="19"/>
  <c r="D281" i="19"/>
  <c r="C282" i="19"/>
  <c r="D282" i="19"/>
  <c r="C283" i="19"/>
  <c r="D283" i="19"/>
  <c r="C284" i="19"/>
  <c r="D284" i="19"/>
  <c r="C318" i="19"/>
  <c r="D318" i="19"/>
  <c r="C319" i="19"/>
  <c r="D319" i="19"/>
  <c r="C320" i="19"/>
  <c r="D320" i="19"/>
  <c r="C321" i="19"/>
  <c r="D321" i="19"/>
  <c r="C322" i="19"/>
  <c r="D322" i="19"/>
  <c r="C323" i="19"/>
  <c r="D323" i="19"/>
  <c r="C324" i="19"/>
  <c r="D324" i="19"/>
  <c r="C325" i="19"/>
  <c r="D325" i="19"/>
  <c r="C326" i="19"/>
  <c r="D326" i="19"/>
  <c r="C327" i="19"/>
  <c r="D327" i="19"/>
  <c r="C328" i="19"/>
  <c r="D328" i="19"/>
  <c r="C329" i="19"/>
  <c r="D329" i="19"/>
  <c r="C330" i="19"/>
  <c r="D330" i="19"/>
  <c r="C331" i="19"/>
  <c r="D331" i="19"/>
  <c r="C332" i="19"/>
  <c r="D332" i="19"/>
  <c r="C333" i="19"/>
  <c r="D333" i="19"/>
  <c r="C334" i="19"/>
  <c r="D334" i="19"/>
  <c r="C335" i="19"/>
  <c r="D335" i="19"/>
  <c r="K17" i="24" l="1"/>
  <c r="H49" i="20"/>
  <c r="H33" i="20"/>
  <c r="S231" i="19" l="1"/>
  <c r="S232" i="19"/>
  <c r="S233" i="19"/>
  <c r="S234" i="19"/>
  <c r="S235" i="19"/>
  <c r="S236" i="19"/>
  <c r="S237" i="19"/>
  <c r="S238" i="19"/>
  <c r="S239" i="19"/>
  <c r="S240" i="19"/>
  <c r="S241" i="19"/>
  <c r="S242" i="19"/>
  <c r="S243" i="19"/>
  <c r="S244" i="19"/>
  <c r="S245" i="19"/>
  <c r="S246" i="19"/>
  <c r="S247" i="19"/>
  <c r="S248" i="19"/>
  <c r="S249" i="19"/>
  <c r="S250" i="19"/>
  <c r="S251" i="19"/>
  <c r="S252" i="19"/>
  <c r="S253" i="19"/>
  <c r="S254" i="19"/>
  <c r="S255" i="19"/>
  <c r="S256" i="19"/>
  <c r="S257" i="19"/>
  <c r="S258" i="19"/>
  <c r="Q259" i="19"/>
  <c r="R259" i="19"/>
  <c r="S259" i="19"/>
  <c r="Q260" i="19"/>
  <c r="R260" i="19"/>
  <c r="S260" i="19"/>
  <c r="Q261" i="19"/>
  <c r="R261" i="19"/>
  <c r="S261" i="19"/>
  <c r="Q262" i="19"/>
  <c r="R262" i="19"/>
  <c r="S262" i="19"/>
  <c r="Q263" i="19"/>
  <c r="R263" i="19"/>
  <c r="S263" i="19"/>
  <c r="Q264" i="19"/>
  <c r="R264" i="19"/>
  <c r="S264" i="19"/>
  <c r="Q265" i="19"/>
  <c r="R265" i="19"/>
  <c r="S265" i="19"/>
  <c r="Q266" i="19"/>
  <c r="R266" i="19"/>
  <c r="S266" i="19"/>
  <c r="Q267" i="19"/>
  <c r="R267" i="19"/>
  <c r="S267" i="19"/>
  <c r="Q268" i="19"/>
  <c r="R268" i="19"/>
  <c r="S268" i="19"/>
  <c r="Q269" i="19"/>
  <c r="R269" i="19"/>
  <c r="S269" i="19"/>
  <c r="Q270" i="19"/>
  <c r="R270" i="19"/>
  <c r="S270" i="19"/>
  <c r="Q271" i="19"/>
  <c r="R271" i="19"/>
  <c r="S271" i="19"/>
  <c r="Q272" i="19"/>
  <c r="R272" i="19"/>
  <c r="S272" i="19"/>
  <c r="Q273" i="19"/>
  <c r="R273" i="19"/>
  <c r="S273" i="19"/>
  <c r="Q274" i="19"/>
  <c r="R274" i="19"/>
  <c r="S274" i="19"/>
  <c r="Q275" i="19"/>
  <c r="R275" i="19"/>
  <c r="S275" i="19"/>
  <c r="Q276" i="19"/>
  <c r="R276" i="19"/>
  <c r="S276" i="19"/>
  <c r="Q277" i="19"/>
  <c r="R277" i="19"/>
  <c r="S277" i="19"/>
  <c r="Q278" i="19"/>
  <c r="R278" i="19"/>
  <c r="S278" i="19"/>
  <c r="Q279" i="19"/>
  <c r="R279" i="19"/>
  <c r="S279" i="19"/>
  <c r="S280" i="19"/>
  <c r="S281" i="19"/>
  <c r="S282" i="19"/>
  <c r="S283" i="19"/>
  <c r="S284" i="19"/>
  <c r="S318" i="19"/>
  <c r="S319" i="19"/>
  <c r="S320" i="19"/>
  <c r="S321" i="19"/>
  <c r="S322" i="19"/>
  <c r="S323" i="19"/>
  <c r="S324" i="19"/>
  <c r="S325" i="19"/>
  <c r="S326" i="19"/>
  <c r="S327" i="19"/>
  <c r="S328" i="19"/>
  <c r="S329" i="19"/>
  <c r="S330" i="19"/>
  <c r="S331" i="19"/>
  <c r="S332" i="19"/>
  <c r="S333" i="19"/>
  <c r="S334" i="19"/>
  <c r="S335" i="19"/>
  <c r="C231" i="19"/>
  <c r="D231" i="19"/>
  <c r="C232" i="19"/>
  <c r="D232" i="19"/>
  <c r="C233" i="19"/>
  <c r="D233" i="19"/>
  <c r="C234" i="19"/>
  <c r="D234" i="19"/>
  <c r="C235" i="19"/>
  <c r="D235" i="19"/>
  <c r="C236" i="19"/>
  <c r="D236" i="19"/>
  <c r="C237" i="19"/>
  <c r="D237" i="19"/>
  <c r="C238" i="19"/>
  <c r="D238" i="19"/>
  <c r="C239" i="19"/>
  <c r="D239" i="19"/>
  <c r="C240" i="19"/>
  <c r="D240" i="19"/>
  <c r="C241" i="19"/>
  <c r="D241" i="19"/>
  <c r="C242" i="19"/>
  <c r="D242" i="19"/>
  <c r="C243" i="19"/>
  <c r="D243" i="19"/>
  <c r="C244" i="19"/>
  <c r="D244" i="19"/>
  <c r="C245" i="19"/>
  <c r="D245" i="19"/>
  <c r="C246" i="19"/>
  <c r="D246" i="19"/>
  <c r="C247" i="19"/>
  <c r="D247" i="19"/>
  <c r="C248" i="19"/>
  <c r="D248" i="19"/>
  <c r="C249" i="19"/>
  <c r="D249" i="19"/>
  <c r="C250" i="19"/>
  <c r="D250" i="19"/>
  <c r="C251" i="19"/>
  <c r="D251" i="19"/>
  <c r="C252" i="19"/>
  <c r="D252" i="19"/>
  <c r="C253" i="19"/>
  <c r="D253" i="19"/>
  <c r="C254" i="19"/>
  <c r="D254" i="19"/>
  <c r="C255" i="19"/>
  <c r="D255" i="19"/>
  <c r="C256" i="19"/>
  <c r="D256" i="19"/>
  <c r="C257" i="19"/>
  <c r="D257" i="19"/>
  <c r="C258" i="19"/>
  <c r="D258" i="19"/>
  <c r="C259" i="19"/>
  <c r="D259" i="19"/>
  <c r="C260" i="19"/>
  <c r="D260" i="19"/>
  <c r="C261" i="19"/>
  <c r="D261" i="19"/>
  <c r="C262" i="19"/>
  <c r="D262" i="19"/>
  <c r="C263" i="19"/>
  <c r="D263" i="19"/>
  <c r="C264" i="19"/>
  <c r="D264" i="19"/>
  <c r="C265" i="19"/>
  <c r="D265" i="19"/>
  <c r="C266" i="19"/>
  <c r="D266" i="19"/>
  <c r="C267" i="19"/>
  <c r="D267" i="19"/>
  <c r="C268" i="19"/>
  <c r="D268" i="19"/>
  <c r="C269" i="19"/>
  <c r="D269" i="19"/>
  <c r="C270" i="19"/>
  <c r="D270" i="19"/>
  <c r="C271" i="19"/>
  <c r="D271" i="19"/>
  <c r="C272" i="19"/>
  <c r="D272" i="19"/>
  <c r="C273" i="19"/>
  <c r="D273" i="19"/>
  <c r="C274" i="19"/>
  <c r="D274" i="19"/>
  <c r="C275" i="19"/>
  <c r="D275" i="19"/>
  <c r="C276" i="19"/>
  <c r="D276" i="19"/>
  <c r="C277" i="19"/>
  <c r="D277" i="19"/>
  <c r="C278" i="19"/>
  <c r="D278" i="19"/>
  <c r="C279" i="19"/>
  <c r="D279" i="19"/>
  <c r="F33" i="20" l="1"/>
  <c r="F49" i="20"/>
  <c r="C4" i="19"/>
  <c r="D4" i="19"/>
  <c r="C5" i="19"/>
  <c r="D5" i="19"/>
  <c r="C6" i="19"/>
  <c r="D6" i="19"/>
  <c r="C7" i="19"/>
  <c r="D7" i="19"/>
  <c r="C8" i="19"/>
  <c r="D8" i="19"/>
  <c r="C9" i="19"/>
  <c r="D9" i="19"/>
  <c r="C10" i="19"/>
  <c r="D10" i="19"/>
  <c r="C11" i="19"/>
  <c r="D11" i="19"/>
  <c r="C12" i="19"/>
  <c r="D12" i="19"/>
  <c r="C13" i="19"/>
  <c r="D13" i="19"/>
  <c r="C14" i="19"/>
  <c r="D14" i="19"/>
  <c r="C15" i="19"/>
  <c r="D15" i="19"/>
  <c r="C16" i="19"/>
  <c r="D16" i="19"/>
  <c r="C17" i="19"/>
  <c r="D17" i="19"/>
  <c r="C18" i="19"/>
  <c r="D18" i="19"/>
  <c r="C19" i="19"/>
  <c r="D19" i="19"/>
  <c r="C20" i="19"/>
  <c r="D20" i="19"/>
  <c r="C21" i="19"/>
  <c r="D21" i="19"/>
  <c r="C22" i="19"/>
  <c r="D22" i="19"/>
  <c r="C23" i="19"/>
  <c r="D23" i="19"/>
  <c r="C24" i="19"/>
  <c r="D24" i="19"/>
  <c r="C25" i="19"/>
  <c r="D25" i="19"/>
  <c r="C26" i="19"/>
  <c r="D26" i="19"/>
  <c r="C27" i="19"/>
  <c r="D27" i="19"/>
  <c r="C28" i="19"/>
  <c r="D28" i="19"/>
  <c r="C29" i="19"/>
  <c r="D29" i="19"/>
  <c r="C30" i="19"/>
  <c r="D30" i="19"/>
  <c r="C31" i="19"/>
  <c r="D31" i="19"/>
  <c r="C32" i="19"/>
  <c r="D32" i="19"/>
  <c r="C33" i="19"/>
  <c r="D33" i="19"/>
  <c r="C34" i="19"/>
  <c r="D34" i="19"/>
  <c r="C35" i="19"/>
  <c r="D35" i="19"/>
  <c r="C36" i="19"/>
  <c r="D36" i="19"/>
  <c r="C37" i="19"/>
  <c r="D37" i="19"/>
  <c r="C38" i="19"/>
  <c r="D38" i="19"/>
  <c r="C39" i="19"/>
  <c r="D39" i="19"/>
  <c r="C40" i="19"/>
  <c r="D40" i="19"/>
  <c r="C41" i="19"/>
  <c r="D41" i="19"/>
  <c r="C42" i="19"/>
  <c r="D42" i="19"/>
  <c r="C43" i="19"/>
  <c r="D43" i="19"/>
  <c r="C44" i="19"/>
  <c r="D44" i="19"/>
  <c r="C45" i="19"/>
  <c r="D45" i="19"/>
  <c r="C46" i="19"/>
  <c r="D46" i="19"/>
  <c r="C47" i="19"/>
  <c r="D47" i="19"/>
  <c r="C48" i="19"/>
  <c r="D48" i="19"/>
  <c r="C49" i="19"/>
  <c r="D49" i="19"/>
  <c r="C50" i="19"/>
  <c r="D50" i="19"/>
  <c r="C51" i="19"/>
  <c r="D51" i="19"/>
  <c r="C52" i="19"/>
  <c r="D52" i="19"/>
  <c r="C53" i="19"/>
  <c r="D53" i="19"/>
  <c r="C54" i="19"/>
  <c r="D54" i="19"/>
  <c r="C55" i="19"/>
  <c r="D55" i="19"/>
  <c r="C56" i="19"/>
  <c r="D56" i="19"/>
  <c r="C57" i="19"/>
  <c r="D57" i="19"/>
  <c r="C58" i="19"/>
  <c r="D58" i="19"/>
  <c r="C59" i="19"/>
  <c r="D59" i="19"/>
  <c r="C60" i="19"/>
  <c r="D60" i="19"/>
  <c r="C61" i="19"/>
  <c r="D61" i="19"/>
  <c r="C62" i="19"/>
  <c r="D62" i="19"/>
  <c r="C63" i="19"/>
  <c r="D63" i="19"/>
  <c r="C64" i="19"/>
  <c r="D64" i="19"/>
  <c r="C65" i="19"/>
  <c r="D65" i="19"/>
  <c r="C66" i="19"/>
  <c r="D66" i="19"/>
  <c r="C67" i="19"/>
  <c r="D67" i="19"/>
  <c r="C68" i="19"/>
  <c r="D68" i="19"/>
  <c r="C69" i="19"/>
  <c r="D69" i="19"/>
  <c r="C70" i="19"/>
  <c r="D70" i="19"/>
  <c r="C71" i="19"/>
  <c r="D71" i="19"/>
  <c r="C72" i="19"/>
  <c r="D72" i="19"/>
  <c r="C73" i="19"/>
  <c r="D73" i="19"/>
  <c r="C74" i="19"/>
  <c r="D74" i="19"/>
  <c r="C75" i="19"/>
  <c r="D75" i="19"/>
  <c r="C76" i="19"/>
  <c r="D76" i="19"/>
  <c r="C77" i="19"/>
  <c r="D77" i="19"/>
  <c r="C78" i="19"/>
  <c r="D78" i="19"/>
  <c r="C79" i="19"/>
  <c r="D79" i="19"/>
  <c r="C80" i="19"/>
  <c r="D80" i="19"/>
  <c r="C81" i="19"/>
  <c r="D81" i="19"/>
  <c r="C82" i="19"/>
  <c r="D82" i="19"/>
  <c r="C83" i="19"/>
  <c r="D83" i="19"/>
  <c r="C128" i="19"/>
  <c r="D128" i="19"/>
  <c r="C129" i="19"/>
  <c r="D129" i="19"/>
  <c r="C130" i="19"/>
  <c r="D130" i="19"/>
  <c r="C131" i="19"/>
  <c r="D131" i="19"/>
  <c r="C132" i="19"/>
  <c r="D132" i="19"/>
  <c r="C133" i="19"/>
  <c r="D133" i="19"/>
  <c r="C134" i="19"/>
  <c r="D134" i="19"/>
  <c r="C135" i="19"/>
  <c r="D135" i="19"/>
  <c r="C136" i="19"/>
  <c r="D136" i="19"/>
  <c r="C137" i="19"/>
  <c r="D137" i="19"/>
  <c r="C138" i="19"/>
  <c r="D138" i="19"/>
  <c r="C139" i="19"/>
  <c r="D139" i="19"/>
  <c r="C140" i="19"/>
  <c r="D140" i="19"/>
  <c r="C141" i="19"/>
  <c r="D141" i="19"/>
  <c r="C142" i="19"/>
  <c r="D142" i="19"/>
  <c r="C143" i="19"/>
  <c r="D143" i="19"/>
  <c r="C144" i="19"/>
  <c r="D144" i="19"/>
  <c r="C145" i="19"/>
  <c r="D145" i="19"/>
  <c r="C146" i="19"/>
  <c r="D146" i="19"/>
  <c r="C147" i="19"/>
  <c r="D147" i="19"/>
  <c r="C148" i="19"/>
  <c r="D148" i="19"/>
  <c r="C149" i="19"/>
  <c r="D149" i="19"/>
  <c r="C150" i="19"/>
  <c r="D150" i="19"/>
  <c r="C151" i="19"/>
  <c r="D151" i="19"/>
  <c r="C152" i="19"/>
  <c r="D152" i="19"/>
  <c r="C153" i="19"/>
  <c r="D153" i="19"/>
  <c r="C154" i="19"/>
  <c r="D154" i="19"/>
  <c r="C155" i="19"/>
  <c r="D155" i="19"/>
  <c r="C156" i="19"/>
  <c r="D156" i="19"/>
  <c r="C157" i="19"/>
  <c r="D157" i="19"/>
  <c r="C158" i="19"/>
  <c r="D158" i="19"/>
  <c r="C159" i="19"/>
  <c r="D159" i="19"/>
  <c r="C160" i="19"/>
  <c r="D160" i="19"/>
  <c r="C161" i="19"/>
  <c r="D161" i="19"/>
  <c r="C162" i="19"/>
  <c r="D162" i="19"/>
  <c r="C163" i="19"/>
  <c r="D163" i="19"/>
  <c r="C164" i="19"/>
  <c r="D164" i="19"/>
  <c r="C165" i="19"/>
  <c r="D165" i="19"/>
  <c r="C166" i="19"/>
  <c r="D166" i="19"/>
  <c r="C167" i="19"/>
  <c r="D167" i="19"/>
  <c r="C168" i="19"/>
  <c r="D168" i="19"/>
  <c r="C169" i="19"/>
  <c r="D169" i="19"/>
  <c r="C170" i="19"/>
  <c r="D170" i="19"/>
  <c r="C171" i="19"/>
  <c r="D171" i="19"/>
  <c r="C172" i="19"/>
  <c r="D172" i="19"/>
  <c r="C173" i="19"/>
  <c r="D173" i="19"/>
  <c r="C174" i="19"/>
  <c r="D174" i="19"/>
  <c r="C175" i="19"/>
  <c r="D175" i="19"/>
  <c r="C176" i="19"/>
  <c r="D176" i="19"/>
  <c r="C177" i="19"/>
  <c r="D177" i="19"/>
  <c r="C178" i="19"/>
  <c r="D178" i="19"/>
  <c r="C179" i="19"/>
  <c r="D179" i="19"/>
  <c r="C180" i="19"/>
  <c r="D180" i="19"/>
  <c r="C181" i="19"/>
  <c r="D181" i="19"/>
  <c r="C182" i="19"/>
  <c r="D182" i="19"/>
  <c r="C183" i="19"/>
  <c r="D183" i="19"/>
  <c r="C184" i="19"/>
  <c r="D184" i="19"/>
  <c r="C185" i="19"/>
  <c r="D185" i="19"/>
  <c r="C186" i="19"/>
  <c r="D186" i="19"/>
  <c r="C187" i="19"/>
  <c r="D187" i="19"/>
  <c r="C188" i="19"/>
  <c r="D188" i="19"/>
  <c r="C189" i="19"/>
  <c r="D189" i="19"/>
  <c r="C190" i="19"/>
  <c r="D190" i="19"/>
  <c r="C191" i="19"/>
  <c r="D191" i="19"/>
  <c r="C192" i="19"/>
  <c r="D192" i="19"/>
  <c r="C193" i="19"/>
  <c r="D193" i="19"/>
  <c r="C194" i="19"/>
  <c r="D194" i="19"/>
  <c r="C195" i="19"/>
  <c r="D195" i="19"/>
  <c r="C196" i="19"/>
  <c r="D196" i="19"/>
  <c r="C197" i="19"/>
  <c r="D197" i="19"/>
  <c r="C198" i="19"/>
  <c r="D198" i="19"/>
  <c r="C199" i="19"/>
  <c r="D199" i="19"/>
  <c r="C200" i="19"/>
  <c r="D200" i="19"/>
  <c r="C201" i="19"/>
  <c r="D201" i="19"/>
  <c r="C202" i="19"/>
  <c r="D202" i="19"/>
  <c r="C203" i="19"/>
  <c r="D203" i="19"/>
  <c r="C204" i="19"/>
  <c r="D204" i="19"/>
  <c r="C205" i="19"/>
  <c r="D205" i="19"/>
  <c r="C206" i="19"/>
  <c r="D206" i="19"/>
  <c r="C207" i="19"/>
  <c r="D207" i="19"/>
  <c r="C208" i="19"/>
  <c r="D208" i="19"/>
  <c r="C209" i="19"/>
  <c r="D209" i="19"/>
  <c r="C210" i="19"/>
  <c r="D210" i="19"/>
  <c r="C211" i="19"/>
  <c r="D211" i="19"/>
  <c r="C212" i="19"/>
  <c r="D212" i="19"/>
  <c r="C213" i="19"/>
  <c r="D213" i="19"/>
  <c r="C214" i="19"/>
  <c r="D214" i="19"/>
  <c r="C215" i="19"/>
  <c r="D215" i="19"/>
  <c r="C216" i="19"/>
  <c r="D216" i="19"/>
  <c r="C217" i="19"/>
  <c r="D217" i="19"/>
  <c r="C218" i="19"/>
  <c r="D218" i="19"/>
  <c r="C219" i="19"/>
  <c r="D219" i="19"/>
  <c r="C220" i="19"/>
  <c r="D220" i="19"/>
  <c r="C221" i="19"/>
  <c r="D221" i="19"/>
  <c r="C222" i="19"/>
  <c r="D222" i="19"/>
  <c r="C223" i="19"/>
  <c r="D223" i="19"/>
  <c r="C224" i="19"/>
  <c r="D224" i="19"/>
  <c r="C225" i="19"/>
  <c r="D225" i="19"/>
  <c r="C226" i="19"/>
  <c r="D226" i="19"/>
  <c r="C229" i="19"/>
  <c r="D229" i="19"/>
  <c r="C230" i="19"/>
  <c r="D230" i="19"/>
  <c r="C285" i="19"/>
  <c r="D285" i="19"/>
  <c r="C286" i="19"/>
  <c r="D286" i="19"/>
  <c r="C287" i="19"/>
  <c r="D287" i="19"/>
  <c r="C288" i="19"/>
  <c r="D288" i="19"/>
  <c r="C289" i="19"/>
  <c r="D289" i="19"/>
  <c r="C290" i="19"/>
  <c r="D290" i="19"/>
  <c r="C291" i="19"/>
  <c r="D291" i="19"/>
  <c r="C292" i="19"/>
  <c r="D292" i="19"/>
  <c r="C293" i="19"/>
  <c r="D293" i="19"/>
  <c r="C294" i="19"/>
  <c r="D294" i="19"/>
  <c r="C295" i="19"/>
  <c r="D295" i="19"/>
  <c r="C296" i="19"/>
  <c r="D296" i="19"/>
  <c r="C297" i="19"/>
  <c r="D297" i="19"/>
  <c r="C298" i="19"/>
  <c r="D298" i="19"/>
  <c r="C299" i="19"/>
  <c r="D299" i="19"/>
  <c r="C300" i="19"/>
  <c r="D300" i="19"/>
  <c r="C301" i="19"/>
  <c r="D301" i="19"/>
  <c r="C302" i="19"/>
  <c r="D302" i="19"/>
  <c r="C303" i="19"/>
  <c r="D303" i="19"/>
  <c r="C304" i="19"/>
  <c r="D304" i="19"/>
  <c r="C305" i="19"/>
  <c r="D305" i="19"/>
  <c r="C306" i="19"/>
  <c r="D306" i="19"/>
  <c r="C307" i="19"/>
  <c r="D307" i="19"/>
  <c r="C308" i="19"/>
  <c r="D308" i="19"/>
  <c r="C309" i="19"/>
  <c r="D309" i="19"/>
  <c r="C310" i="19"/>
  <c r="D310" i="19"/>
  <c r="C311" i="19"/>
  <c r="D311" i="19"/>
  <c r="C312" i="19"/>
  <c r="D312" i="19"/>
  <c r="C313" i="19"/>
  <c r="D313" i="19"/>
  <c r="C314" i="19"/>
  <c r="D314" i="19"/>
  <c r="C315" i="19"/>
  <c r="D315" i="19"/>
  <c r="C317" i="19"/>
  <c r="D317" i="19"/>
  <c r="D3" i="19"/>
  <c r="C3" i="19"/>
  <c r="S4" i="19"/>
  <c r="S5" i="19"/>
  <c r="S6" i="19"/>
  <c r="S7" i="19"/>
  <c r="S8" i="19"/>
  <c r="S9" i="19"/>
  <c r="S10" i="19"/>
  <c r="S11" i="19"/>
  <c r="S12" i="19"/>
  <c r="S13" i="19"/>
  <c r="S14" i="19"/>
  <c r="S15" i="19"/>
  <c r="S16" i="19"/>
  <c r="S17" i="19"/>
  <c r="S18" i="19"/>
  <c r="S19" i="19"/>
  <c r="S20" i="19"/>
  <c r="S21" i="19"/>
  <c r="S22" i="19"/>
  <c r="S23" i="19"/>
  <c r="S24" i="19"/>
  <c r="S25" i="19"/>
  <c r="S26" i="19"/>
  <c r="S27" i="19"/>
  <c r="S28" i="19"/>
  <c r="S29" i="19"/>
  <c r="S30" i="19"/>
  <c r="S31" i="19"/>
  <c r="S32" i="19"/>
  <c r="S33" i="19"/>
  <c r="S34" i="19"/>
  <c r="S35" i="19"/>
  <c r="S36" i="19"/>
  <c r="S37" i="19"/>
  <c r="S38" i="19"/>
  <c r="S39" i="19"/>
  <c r="S40" i="19"/>
  <c r="S41" i="19"/>
  <c r="S42" i="19"/>
  <c r="S43" i="19"/>
  <c r="S44" i="19"/>
  <c r="S45" i="19"/>
  <c r="S46" i="19"/>
  <c r="S47" i="19"/>
  <c r="S48" i="19"/>
  <c r="S49" i="19"/>
  <c r="S50" i="19"/>
  <c r="S51" i="19"/>
  <c r="S52" i="19"/>
  <c r="S53" i="19"/>
  <c r="S54" i="19"/>
  <c r="S55" i="19"/>
  <c r="S56" i="19"/>
  <c r="S57" i="19"/>
  <c r="S58" i="19"/>
  <c r="S59" i="19"/>
  <c r="S60" i="19"/>
  <c r="S61" i="19"/>
  <c r="S62" i="19"/>
  <c r="S63" i="19"/>
  <c r="S64" i="19"/>
  <c r="S65" i="19"/>
  <c r="S66" i="19"/>
  <c r="S67" i="19"/>
  <c r="S68" i="19"/>
  <c r="S69" i="19"/>
  <c r="S70" i="19"/>
  <c r="S71" i="19"/>
  <c r="S72" i="19"/>
  <c r="S73" i="19"/>
  <c r="S74" i="19"/>
  <c r="S75" i="19"/>
  <c r="S76" i="19"/>
  <c r="S77" i="19"/>
  <c r="S78" i="19"/>
  <c r="S79" i="19"/>
  <c r="S80" i="19"/>
  <c r="S81" i="19"/>
  <c r="S128" i="19"/>
  <c r="S129" i="19"/>
  <c r="S130" i="19"/>
  <c r="S131" i="19"/>
  <c r="S132" i="19"/>
  <c r="S133" i="19"/>
  <c r="S134" i="19"/>
  <c r="S135" i="19"/>
  <c r="S136" i="19"/>
  <c r="S137" i="19"/>
  <c r="S138" i="19"/>
  <c r="S139" i="19"/>
  <c r="S140" i="19"/>
  <c r="S141" i="19"/>
  <c r="S142" i="19"/>
  <c r="S143" i="19"/>
  <c r="S144" i="19"/>
  <c r="S145" i="19"/>
  <c r="S146" i="19"/>
  <c r="S147" i="19"/>
  <c r="S148" i="19"/>
  <c r="S149" i="19"/>
  <c r="S150" i="19"/>
  <c r="S151" i="19"/>
  <c r="S152" i="19"/>
  <c r="S153" i="19"/>
  <c r="S154" i="19"/>
  <c r="S155" i="19"/>
  <c r="S156" i="19"/>
  <c r="S157" i="19"/>
  <c r="S158" i="19"/>
  <c r="S159" i="19"/>
  <c r="S160" i="19"/>
  <c r="S161" i="19"/>
  <c r="S162" i="19"/>
  <c r="S163" i="19"/>
  <c r="S164" i="19"/>
  <c r="S165" i="19"/>
  <c r="S166" i="19"/>
  <c r="S167" i="19"/>
  <c r="S168" i="19"/>
  <c r="S169" i="19"/>
  <c r="S170" i="19"/>
  <c r="S171" i="19"/>
  <c r="S172" i="19"/>
  <c r="S173" i="19"/>
  <c r="S174" i="19"/>
  <c r="S175" i="19"/>
  <c r="S176" i="19"/>
  <c r="S177" i="19"/>
  <c r="S178" i="19"/>
  <c r="S179" i="19"/>
  <c r="S180" i="19"/>
  <c r="S181" i="19"/>
  <c r="S182" i="19"/>
  <c r="S183" i="19"/>
  <c r="S184" i="19"/>
  <c r="S185" i="19"/>
  <c r="S186" i="19"/>
  <c r="S187" i="19"/>
  <c r="S188" i="19"/>
  <c r="S189" i="19"/>
  <c r="S190" i="19"/>
  <c r="S191" i="19"/>
  <c r="S192" i="19"/>
  <c r="S193" i="19"/>
  <c r="S194" i="19"/>
  <c r="S195" i="19"/>
  <c r="S196" i="19"/>
  <c r="S197" i="19"/>
  <c r="S198" i="19"/>
  <c r="S199" i="19"/>
  <c r="S200" i="19"/>
  <c r="S201" i="19"/>
  <c r="S202" i="19"/>
  <c r="S203" i="19"/>
  <c r="S204" i="19"/>
  <c r="S205" i="19"/>
  <c r="S206" i="19"/>
  <c r="S207" i="19"/>
  <c r="S208" i="19"/>
  <c r="S209" i="19"/>
  <c r="S210" i="19"/>
  <c r="S211" i="19"/>
  <c r="S212" i="19"/>
  <c r="S213" i="19"/>
  <c r="S214" i="19"/>
  <c r="S215" i="19"/>
  <c r="S216" i="19"/>
  <c r="S217" i="19"/>
  <c r="S218" i="19"/>
  <c r="S219" i="19"/>
  <c r="S220" i="19"/>
  <c r="S221" i="19"/>
  <c r="S222" i="19"/>
  <c r="S223" i="19"/>
  <c r="S224" i="19"/>
  <c r="S225" i="19"/>
  <c r="S226" i="19"/>
  <c r="S229" i="19"/>
  <c r="S230" i="19"/>
  <c r="S285" i="19"/>
  <c r="S286" i="19"/>
  <c r="S287" i="19"/>
  <c r="S288" i="19"/>
  <c r="S289" i="19"/>
  <c r="S290" i="19"/>
  <c r="S291" i="19"/>
  <c r="S292" i="19"/>
  <c r="S293" i="19"/>
  <c r="S294" i="19"/>
  <c r="S295" i="19"/>
  <c r="S296" i="19"/>
  <c r="S297" i="19"/>
  <c r="S298" i="19"/>
  <c r="S299" i="19"/>
  <c r="S300" i="19"/>
  <c r="S301" i="19"/>
  <c r="S302" i="19"/>
  <c r="S303" i="19"/>
  <c r="S304" i="19"/>
  <c r="S305" i="19"/>
  <c r="S306" i="19"/>
  <c r="S307" i="19"/>
  <c r="S308" i="19"/>
  <c r="S309" i="19"/>
  <c r="S310" i="19"/>
  <c r="S311" i="19"/>
  <c r="S312" i="19"/>
  <c r="S313" i="19"/>
  <c r="S314" i="19"/>
  <c r="S315" i="19"/>
  <c r="S317" i="19"/>
  <c r="R4" i="19"/>
  <c r="R5" i="19"/>
  <c r="R6" i="19"/>
  <c r="R7" i="19"/>
  <c r="R8" i="19"/>
  <c r="R9" i="19"/>
  <c r="R10" i="19"/>
  <c r="R11" i="19"/>
  <c r="R12" i="19"/>
  <c r="R13" i="19"/>
  <c r="R14" i="19"/>
  <c r="R15" i="19"/>
  <c r="R16" i="19"/>
  <c r="R17" i="19"/>
  <c r="R18" i="19"/>
  <c r="R19" i="19"/>
  <c r="R20" i="19"/>
  <c r="R21" i="19"/>
  <c r="R22" i="19"/>
  <c r="R23" i="19"/>
  <c r="R24" i="19"/>
  <c r="R25" i="19"/>
  <c r="R26" i="19"/>
  <c r="R27" i="19"/>
  <c r="R28" i="19"/>
  <c r="R29" i="19"/>
  <c r="R30" i="19"/>
  <c r="R31" i="19"/>
  <c r="R32" i="19"/>
  <c r="R33" i="19"/>
  <c r="R34" i="19"/>
  <c r="R35" i="19"/>
  <c r="R36" i="19"/>
  <c r="R37" i="19"/>
  <c r="R38" i="19"/>
  <c r="R39" i="19"/>
  <c r="R40" i="19"/>
  <c r="R41" i="19"/>
  <c r="R42" i="19"/>
  <c r="R43" i="19"/>
  <c r="R44" i="19"/>
  <c r="R45" i="19"/>
  <c r="R46" i="19"/>
  <c r="R47" i="19"/>
  <c r="R48" i="19"/>
  <c r="R49" i="19"/>
  <c r="R50" i="19"/>
  <c r="R51" i="19"/>
  <c r="R52" i="19"/>
  <c r="R53" i="19"/>
  <c r="R54" i="19"/>
  <c r="R55" i="19"/>
  <c r="R56" i="19"/>
  <c r="R57" i="19"/>
  <c r="R58" i="19"/>
  <c r="R59" i="19"/>
  <c r="R60" i="19"/>
  <c r="R61" i="19"/>
  <c r="R62" i="19"/>
  <c r="R63" i="19"/>
  <c r="R64" i="19"/>
  <c r="R65" i="19"/>
  <c r="R66" i="19"/>
  <c r="R67" i="19"/>
  <c r="R68" i="19"/>
  <c r="R69" i="19"/>
  <c r="R70" i="19"/>
  <c r="R71" i="19"/>
  <c r="R72" i="19"/>
  <c r="R73" i="19"/>
  <c r="R74" i="19"/>
  <c r="R75" i="19"/>
  <c r="R76" i="19"/>
  <c r="R77" i="19"/>
  <c r="R78" i="19"/>
  <c r="R79" i="19"/>
  <c r="R80" i="19"/>
  <c r="R81" i="19"/>
  <c r="R285" i="19"/>
  <c r="R286" i="19"/>
  <c r="R287" i="19"/>
  <c r="R288" i="19"/>
  <c r="R289" i="19"/>
  <c r="R290" i="19"/>
  <c r="R291" i="19"/>
  <c r="R292" i="19"/>
  <c r="R293" i="19"/>
  <c r="R294" i="19"/>
  <c r="R295" i="19"/>
  <c r="R296" i="19"/>
  <c r="R297" i="19"/>
  <c r="R298" i="19"/>
  <c r="R299" i="19"/>
  <c r="R300" i="19"/>
  <c r="R301" i="19"/>
  <c r="R302" i="19"/>
  <c r="Q4" i="19"/>
  <c r="Q5" i="19"/>
  <c r="Q9" i="19"/>
  <c r="Q10" i="19"/>
  <c r="Q11" i="19"/>
  <c r="Q13" i="19"/>
  <c r="Q14" i="19"/>
  <c r="Q17" i="19"/>
  <c r="Q18" i="19"/>
  <c r="Q21" i="19"/>
  <c r="Q24" i="19"/>
  <c r="Q25" i="19"/>
  <c r="Q26" i="19"/>
  <c r="Q28" i="19"/>
  <c r="Q29" i="19"/>
  <c r="Q31" i="19"/>
  <c r="Q32" i="19"/>
  <c r="Q34" i="19"/>
  <c r="Q35" i="19"/>
  <c r="Q38" i="19"/>
  <c r="Q39" i="19"/>
  <c r="Q42" i="19"/>
  <c r="Q43" i="19"/>
  <c r="Q45" i="19"/>
  <c r="Q47" i="19"/>
  <c r="Q49" i="19"/>
  <c r="Q50" i="19"/>
  <c r="Q51" i="19"/>
  <c r="Q53" i="19"/>
  <c r="Q54" i="19"/>
  <c r="Q57" i="19"/>
  <c r="Q59" i="19"/>
  <c r="Q62" i="19"/>
  <c r="Q64" i="19"/>
  <c r="Q65" i="19"/>
  <c r="Q68" i="19"/>
  <c r="Q70" i="19"/>
  <c r="Q71" i="19"/>
  <c r="Q74" i="19"/>
  <c r="Q75" i="19"/>
  <c r="Q76" i="19"/>
  <c r="Q77" i="19"/>
  <c r="Q78" i="19"/>
  <c r="Q79" i="19"/>
  <c r="Q80" i="19"/>
  <c r="Q81" i="19"/>
  <c r="Q129" i="19"/>
  <c r="Q130" i="19"/>
  <c r="Q132" i="19"/>
  <c r="Q133" i="19"/>
  <c r="Q135" i="19"/>
  <c r="Q136" i="19"/>
  <c r="Q138" i="19"/>
  <c r="Q139" i="19"/>
  <c r="Q141" i="19"/>
  <c r="Q142" i="19"/>
  <c r="Q144" i="19"/>
  <c r="Q145" i="19"/>
  <c r="Q147" i="19"/>
  <c r="Q148" i="19"/>
  <c r="Q150" i="19"/>
  <c r="Q151" i="19"/>
  <c r="Q153" i="19"/>
  <c r="Q154" i="19"/>
  <c r="Q156" i="19"/>
  <c r="Q158" i="19"/>
  <c r="Q159" i="19"/>
  <c r="Q162" i="19"/>
  <c r="Q163" i="19"/>
  <c r="Q165" i="19"/>
  <c r="Q166" i="19"/>
  <c r="Q168" i="19"/>
  <c r="Q169" i="19"/>
  <c r="Q171" i="19"/>
  <c r="Q172" i="19"/>
  <c r="Q174" i="19"/>
  <c r="Q175" i="19"/>
  <c r="Q177" i="19"/>
  <c r="Q178" i="19"/>
  <c r="Q180" i="19"/>
  <c r="Q181" i="19"/>
  <c r="Q183" i="19"/>
  <c r="Q184" i="19"/>
  <c r="Q188" i="19"/>
  <c r="Q189" i="19"/>
  <c r="Q191" i="19"/>
  <c r="Q192" i="19"/>
  <c r="Q194" i="19"/>
  <c r="Q195" i="19"/>
  <c r="Q198" i="19"/>
  <c r="Q199" i="19"/>
  <c r="Q202" i="19"/>
  <c r="Q203" i="19"/>
  <c r="Q205" i="19"/>
  <c r="Q206" i="19"/>
  <c r="Q208" i="19"/>
  <c r="Q209" i="19"/>
  <c r="Q211" i="19"/>
  <c r="Q212" i="19"/>
  <c r="Q215" i="19"/>
  <c r="Q216" i="19"/>
  <c r="Q218" i="19"/>
  <c r="Q219" i="19"/>
  <c r="Q221" i="19"/>
  <c r="Q222" i="19"/>
  <c r="Q224" i="19"/>
  <c r="Q303" i="19"/>
  <c r="Q304" i="19"/>
  <c r="Q305" i="19"/>
  <c r="Q306" i="19"/>
  <c r="Q307" i="19"/>
  <c r="Q308" i="19"/>
  <c r="Q309" i="19"/>
  <c r="Q310" i="19"/>
  <c r="Q311" i="19"/>
  <c r="Q312" i="19"/>
  <c r="Q313" i="19"/>
  <c r="Q314" i="19"/>
  <c r="Q315" i="19"/>
  <c r="Q317" i="19"/>
  <c r="R2437" i="19" l="1"/>
  <c r="R2436" i="19"/>
  <c r="R2435" i="19"/>
  <c r="R2434" i="19"/>
  <c r="R2433" i="19"/>
  <c r="R2432" i="19"/>
  <c r="R2431" i="19"/>
  <c r="R2430" i="19"/>
  <c r="R2429" i="19"/>
  <c r="R2428" i="19"/>
  <c r="R2427" i="19"/>
  <c r="R2426" i="19"/>
  <c r="R2425" i="19"/>
  <c r="R2424" i="19"/>
  <c r="R2423" i="19"/>
  <c r="R2422" i="19"/>
  <c r="R2421" i="19"/>
  <c r="R2420" i="19"/>
  <c r="R2419" i="19"/>
  <c r="R2438" i="19" l="1"/>
  <c r="D84" i="18"/>
  <c r="E84" i="18"/>
  <c r="F84" i="18"/>
  <c r="G84" i="18"/>
  <c r="H84" i="18"/>
  <c r="C84" i="18"/>
  <c r="U4" i="18"/>
  <c r="V4" i="18"/>
  <c r="W4" i="18"/>
  <c r="X4" i="18"/>
  <c r="Y4" i="18"/>
  <c r="T4" i="18"/>
  <c r="L56" i="18"/>
  <c r="M56" i="18"/>
  <c r="N56" i="18"/>
  <c r="O56" i="18"/>
  <c r="P56" i="18"/>
  <c r="K56" i="18"/>
  <c r="U50" i="16" l="1"/>
  <c r="W50" i="16"/>
  <c r="V50" i="16"/>
  <c r="X7" i="16"/>
  <c r="X6" i="16"/>
  <c r="X5" i="16"/>
  <c r="X50" i="16" l="1"/>
  <c r="M259" i="17"/>
  <c r="M258" i="17"/>
  <c r="M257" i="17"/>
  <c r="M256" i="17"/>
  <c r="M255" i="17"/>
  <c r="M254" i="17"/>
  <c r="M253" i="17"/>
  <c r="M252" i="17"/>
  <c r="M251" i="17"/>
  <c r="M250" i="17"/>
  <c r="M249" i="17"/>
  <c r="M248" i="17"/>
  <c r="M247" i="17"/>
  <c r="M246" i="17"/>
  <c r="M245" i="17"/>
  <c r="M244" i="17"/>
  <c r="M243" i="17"/>
  <c r="M242" i="17"/>
  <c r="M241" i="17"/>
  <c r="M240" i="17"/>
  <c r="M239" i="17"/>
  <c r="M238" i="17"/>
  <c r="M237" i="17"/>
  <c r="M236" i="17"/>
  <c r="M235" i="17"/>
  <c r="M234" i="17"/>
  <c r="M233" i="17"/>
  <c r="M232" i="17"/>
  <c r="M231" i="17"/>
  <c r="M230" i="17"/>
  <c r="M229" i="17"/>
  <c r="M228" i="17"/>
  <c r="M227" i="17"/>
  <c r="M226" i="17"/>
  <c r="M225" i="17"/>
  <c r="M224" i="17"/>
  <c r="M223" i="17"/>
  <c r="M222" i="17"/>
  <c r="M221" i="17"/>
  <c r="M220" i="17"/>
  <c r="M219" i="17"/>
  <c r="M218" i="17"/>
  <c r="M217" i="17"/>
  <c r="M216" i="17"/>
  <c r="M215" i="17"/>
  <c r="M214" i="17"/>
  <c r="M213" i="17"/>
  <c r="M212" i="17"/>
  <c r="M211" i="17"/>
  <c r="M210" i="17"/>
  <c r="M209" i="17"/>
  <c r="M208" i="17"/>
  <c r="M207" i="17"/>
  <c r="M206" i="17"/>
  <c r="M205" i="17"/>
  <c r="M204" i="17"/>
  <c r="M203" i="17"/>
  <c r="M202" i="17"/>
  <c r="M201" i="17"/>
  <c r="M200" i="17"/>
  <c r="M199" i="17"/>
  <c r="M198" i="17"/>
  <c r="M197" i="17"/>
  <c r="M196" i="17"/>
  <c r="M195" i="17"/>
  <c r="M194" i="17"/>
  <c r="M193" i="17"/>
  <c r="M192" i="17"/>
  <c r="M191" i="17"/>
  <c r="M190" i="17"/>
  <c r="M189" i="17"/>
  <c r="M188" i="17"/>
  <c r="M187" i="17"/>
  <c r="M186" i="17"/>
  <c r="M185" i="17"/>
  <c r="M184" i="17"/>
  <c r="M183" i="17"/>
  <c r="M182" i="17"/>
  <c r="M181" i="17"/>
  <c r="M180" i="17"/>
  <c r="M179" i="17"/>
  <c r="M178" i="17"/>
  <c r="M177" i="17"/>
  <c r="M176" i="17"/>
  <c r="M175" i="17"/>
  <c r="M174" i="17"/>
  <c r="M173" i="17"/>
  <c r="M172" i="17"/>
  <c r="M171" i="17"/>
  <c r="M170" i="17"/>
  <c r="M169" i="17"/>
  <c r="M168" i="17"/>
  <c r="M167" i="17"/>
  <c r="M166" i="17"/>
  <c r="M165" i="17"/>
  <c r="M164" i="17"/>
  <c r="M163" i="17"/>
  <c r="M162" i="17"/>
  <c r="M161" i="17"/>
  <c r="M160" i="17"/>
  <c r="M159" i="17"/>
  <c r="M158" i="17"/>
  <c r="M157" i="17"/>
  <c r="M156" i="17"/>
  <c r="M155" i="17"/>
  <c r="M154" i="17"/>
  <c r="M153" i="17"/>
  <c r="M152" i="17"/>
  <c r="M151" i="17"/>
  <c r="M150" i="17"/>
  <c r="M149" i="17"/>
  <c r="M148" i="17"/>
  <c r="M147" i="17"/>
  <c r="M146" i="17"/>
  <c r="M145" i="17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85" i="3"/>
  <c r="J107" i="3"/>
  <c r="J104" i="3"/>
  <c r="J105" i="3"/>
  <c r="J106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85" i="3"/>
  <c r="L118" i="13"/>
  <c r="L119" i="13"/>
  <c r="L120" i="13"/>
  <c r="L121" i="13"/>
  <c r="L122" i="13"/>
  <c r="L123" i="13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3" i="1"/>
  <c r="AA4" i="15"/>
  <c r="AA5" i="15"/>
  <c r="AA6" i="15"/>
  <c r="AA3" i="15"/>
  <c r="Z4" i="15"/>
  <c r="Z5" i="15"/>
  <c r="Z6" i="15"/>
  <c r="Z3" i="15"/>
  <c r="Y4" i="15"/>
  <c r="Y5" i="15"/>
  <c r="Y6" i="15"/>
  <c r="Y3" i="15"/>
  <c r="X4" i="15"/>
  <c r="X5" i="15"/>
  <c r="X6" i="15"/>
  <c r="X3" i="15"/>
  <c r="W4" i="15"/>
  <c r="W5" i="15"/>
  <c r="W6" i="15"/>
  <c r="W3" i="15"/>
  <c r="V4" i="15"/>
  <c r="V5" i="15"/>
  <c r="V6" i="15"/>
  <c r="V3" i="15"/>
  <c r="U4" i="15"/>
  <c r="U5" i="15"/>
  <c r="U6" i="15"/>
  <c r="U3" i="15"/>
  <c r="AC4" i="7"/>
  <c r="AC5" i="7"/>
  <c r="AC6" i="7"/>
  <c r="AC7" i="7"/>
  <c r="AC8" i="7"/>
  <c r="AC3" i="7"/>
  <c r="AB4" i="7"/>
  <c r="AB5" i="7"/>
  <c r="AB6" i="7"/>
  <c r="AB7" i="7"/>
  <c r="AB8" i="7"/>
  <c r="AB3" i="7"/>
  <c r="AA4" i="7"/>
  <c r="AA5" i="7"/>
  <c r="AA6" i="7"/>
  <c r="AA7" i="7"/>
  <c r="AA8" i="7"/>
  <c r="AA3" i="7"/>
  <c r="Z4" i="7"/>
  <c r="Z5" i="7"/>
  <c r="Z6" i="7"/>
  <c r="Z7" i="7"/>
  <c r="Z8" i="7"/>
  <c r="Z3" i="7"/>
  <c r="Y4" i="7"/>
  <c r="Y5" i="7"/>
  <c r="Y6" i="7"/>
  <c r="Y7" i="7"/>
  <c r="Y8" i="7"/>
  <c r="Y3" i="7"/>
  <c r="X3" i="7"/>
  <c r="X4" i="7"/>
  <c r="X5" i="7"/>
  <c r="X6" i="7"/>
  <c r="X7" i="7"/>
  <c r="X8" i="7"/>
  <c r="W3" i="7"/>
  <c r="W4" i="7"/>
  <c r="W5" i="7"/>
  <c r="W6" i="7"/>
  <c r="W7" i="7"/>
  <c r="W8" i="7"/>
  <c r="W26" i="14"/>
  <c r="W5" i="14"/>
  <c r="W6" i="14"/>
  <c r="W7" i="14"/>
  <c r="W8" i="14"/>
  <c r="W9" i="14"/>
  <c r="W10" i="14"/>
  <c r="W11" i="14"/>
  <c r="W12" i="14"/>
  <c r="W13" i="14"/>
  <c r="W14" i="14"/>
  <c r="W15" i="14"/>
  <c r="W16" i="14"/>
  <c r="W17" i="14"/>
  <c r="W18" i="14"/>
  <c r="W19" i="14"/>
  <c r="W20" i="14"/>
  <c r="W21" i="14"/>
  <c r="W22" i="14"/>
  <c r="W23" i="14"/>
  <c r="W24" i="14"/>
  <c r="W25" i="14"/>
  <c r="W4" i="14"/>
  <c r="AD5" i="12"/>
  <c r="AD6" i="12"/>
  <c r="AD7" i="12"/>
  <c r="AD8" i="12"/>
  <c r="AD9" i="12"/>
  <c r="AD10" i="12"/>
  <c r="AD11" i="12"/>
  <c r="AD12" i="12"/>
  <c r="AD13" i="12"/>
  <c r="AD14" i="12"/>
  <c r="AD15" i="12"/>
  <c r="AD16" i="12"/>
  <c r="AD17" i="12"/>
  <c r="AD18" i="12"/>
  <c r="AD19" i="12"/>
  <c r="AD20" i="12"/>
  <c r="AD21" i="12"/>
  <c r="AD22" i="12"/>
  <c r="AD23" i="12"/>
  <c r="AD24" i="12"/>
  <c r="AD25" i="12"/>
  <c r="AD4" i="12"/>
  <c r="AC5" i="12"/>
  <c r="AC6" i="12"/>
  <c r="AC7" i="12"/>
  <c r="AC8" i="12"/>
  <c r="AC9" i="12"/>
  <c r="AC10" i="12"/>
  <c r="AC11" i="12"/>
  <c r="AC12" i="12"/>
  <c r="AC13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4" i="12"/>
  <c r="AB5" i="12"/>
  <c r="AB6" i="12"/>
  <c r="AB7" i="12"/>
  <c r="AB8" i="12"/>
  <c r="AB9" i="12"/>
  <c r="AB10" i="12"/>
  <c r="AB11" i="12"/>
  <c r="AB12" i="12"/>
  <c r="AB13" i="12"/>
  <c r="AB14" i="12"/>
  <c r="AB15" i="12"/>
  <c r="AB16" i="12"/>
  <c r="AB17" i="12"/>
  <c r="AB18" i="12"/>
  <c r="AB19" i="12"/>
  <c r="AB20" i="12"/>
  <c r="AB21" i="12"/>
  <c r="AB22" i="12"/>
  <c r="AB23" i="12"/>
  <c r="AB24" i="12"/>
  <c r="AB25" i="12"/>
  <c r="AB4" i="12"/>
  <c r="AA5" i="12"/>
  <c r="AA6" i="12"/>
  <c r="AA7" i="12"/>
  <c r="AA8" i="12"/>
  <c r="AA9" i="12"/>
  <c r="AA10" i="12"/>
  <c r="AA11" i="12"/>
  <c r="AA12" i="12"/>
  <c r="AA13" i="12"/>
  <c r="AA14" i="12"/>
  <c r="AA15" i="12"/>
  <c r="AA16" i="12"/>
  <c r="AA17" i="12"/>
  <c r="AA18" i="12"/>
  <c r="AA19" i="12"/>
  <c r="AA20" i="12"/>
  <c r="AA21" i="12"/>
  <c r="AA22" i="12"/>
  <c r="AA23" i="12"/>
  <c r="AA24" i="12"/>
  <c r="AA25" i="12"/>
  <c r="AA4" i="12"/>
  <c r="Z5" i="12"/>
  <c r="Z6" i="12"/>
  <c r="Z7" i="12"/>
  <c r="Z8" i="12"/>
  <c r="Z9" i="12"/>
  <c r="Z10" i="12"/>
  <c r="Z11" i="12"/>
  <c r="Z12" i="12"/>
  <c r="Z13" i="12"/>
  <c r="Z14" i="12"/>
  <c r="Z15" i="12"/>
  <c r="Z16" i="12"/>
  <c r="Z17" i="12"/>
  <c r="Z18" i="12"/>
  <c r="Z19" i="12"/>
  <c r="Z20" i="12"/>
  <c r="Z21" i="12"/>
  <c r="Z22" i="12"/>
  <c r="Z23" i="12"/>
  <c r="Z24" i="12"/>
  <c r="Z25" i="12"/>
  <c r="Z4" i="12"/>
  <c r="Y26" i="12"/>
  <c r="Y5" i="12"/>
  <c r="Y6" i="12"/>
  <c r="Y7" i="12"/>
  <c r="Y8" i="12"/>
  <c r="Y9" i="12"/>
  <c r="Y10" i="12"/>
  <c r="Y11" i="12"/>
  <c r="Y12" i="12"/>
  <c r="Y13" i="12"/>
  <c r="Y14" i="12"/>
  <c r="Y15" i="12"/>
  <c r="Y16" i="12"/>
  <c r="Y17" i="12"/>
  <c r="Y18" i="12"/>
  <c r="Y19" i="12"/>
  <c r="Y20" i="12"/>
  <c r="Y21" i="12"/>
  <c r="Y22" i="12"/>
  <c r="Y23" i="12"/>
  <c r="Y24" i="12"/>
  <c r="Y25" i="12"/>
  <c r="Y4" i="12"/>
  <c r="X5" i="12"/>
  <c r="X6" i="12"/>
  <c r="X7" i="12"/>
  <c r="X8" i="12"/>
  <c r="X9" i="12"/>
  <c r="X10" i="12"/>
  <c r="X11" i="12"/>
  <c r="X12" i="12"/>
  <c r="X13" i="12"/>
  <c r="X14" i="12"/>
  <c r="X15" i="12"/>
  <c r="X16" i="12"/>
  <c r="X17" i="12"/>
  <c r="X18" i="12"/>
  <c r="X19" i="12"/>
  <c r="X20" i="12"/>
  <c r="X21" i="12"/>
  <c r="X22" i="12"/>
  <c r="X23" i="12"/>
  <c r="X24" i="12"/>
  <c r="X25" i="12"/>
  <c r="X4" i="12"/>
  <c r="AC4" i="8"/>
  <c r="AC5" i="8"/>
  <c r="AC6" i="8"/>
  <c r="AC7" i="8"/>
  <c r="AC8" i="8"/>
  <c r="AC9" i="8"/>
  <c r="AC10" i="8"/>
  <c r="AC11" i="8"/>
  <c r="AC12" i="8"/>
  <c r="AC13" i="8"/>
  <c r="AC14" i="8"/>
  <c r="AC15" i="8"/>
  <c r="AC16" i="8"/>
  <c r="AC17" i="8"/>
  <c r="AC18" i="8"/>
  <c r="AC19" i="8"/>
  <c r="AC20" i="8"/>
  <c r="AC21" i="8"/>
  <c r="AC22" i="8"/>
  <c r="AC23" i="8"/>
  <c r="AC24" i="8"/>
  <c r="AC3" i="8"/>
  <c r="AB4" i="8"/>
  <c r="AB5" i="8"/>
  <c r="AB6" i="8"/>
  <c r="AB7" i="8"/>
  <c r="AB8" i="8"/>
  <c r="AB9" i="8"/>
  <c r="AB10" i="8"/>
  <c r="AB11" i="8"/>
  <c r="AB12" i="8"/>
  <c r="AB13" i="8"/>
  <c r="AB14" i="8"/>
  <c r="AB15" i="8"/>
  <c r="AB16" i="8"/>
  <c r="AB17" i="8"/>
  <c r="AB18" i="8"/>
  <c r="AB19" i="8"/>
  <c r="AB20" i="8"/>
  <c r="AB21" i="8"/>
  <c r="AB22" i="8"/>
  <c r="AB23" i="8"/>
  <c r="AB24" i="8"/>
  <c r="AB3" i="8"/>
  <c r="AA4" i="8"/>
  <c r="AA5" i="8"/>
  <c r="AA6" i="8"/>
  <c r="AA7" i="8"/>
  <c r="AA8" i="8"/>
  <c r="AA9" i="8"/>
  <c r="AA10" i="8"/>
  <c r="AA11" i="8"/>
  <c r="AA12" i="8"/>
  <c r="AA13" i="8"/>
  <c r="AA14" i="8"/>
  <c r="AA15" i="8"/>
  <c r="AA16" i="8"/>
  <c r="AA17" i="8"/>
  <c r="AA18" i="8"/>
  <c r="AA19" i="8"/>
  <c r="AA20" i="8"/>
  <c r="AA21" i="8"/>
  <c r="AA22" i="8"/>
  <c r="AA23" i="8"/>
  <c r="AA24" i="8"/>
  <c r="AA3" i="8"/>
  <c r="Z4" i="8"/>
  <c r="Z5" i="8"/>
  <c r="Z6" i="8"/>
  <c r="Z7" i="8"/>
  <c r="Z8" i="8"/>
  <c r="Z9" i="8"/>
  <c r="Z10" i="8"/>
  <c r="Z11" i="8"/>
  <c r="Z12" i="8"/>
  <c r="Z13" i="8"/>
  <c r="Z14" i="8"/>
  <c r="Z15" i="8"/>
  <c r="Z16" i="8"/>
  <c r="Z17" i="8"/>
  <c r="Z18" i="8"/>
  <c r="Z19" i="8"/>
  <c r="Z20" i="8"/>
  <c r="Z21" i="8"/>
  <c r="Z22" i="8"/>
  <c r="Z23" i="8"/>
  <c r="Z24" i="8"/>
  <c r="Z3" i="8"/>
  <c r="Y4" i="8"/>
  <c r="Y5" i="8"/>
  <c r="Y6" i="8"/>
  <c r="Y7" i="8"/>
  <c r="Y8" i="8"/>
  <c r="Y9" i="8"/>
  <c r="Y10" i="8"/>
  <c r="Y11" i="8"/>
  <c r="Y12" i="8"/>
  <c r="Y13" i="8"/>
  <c r="Y14" i="8"/>
  <c r="Y15" i="8"/>
  <c r="Y16" i="8"/>
  <c r="Y17" i="8"/>
  <c r="Y18" i="8"/>
  <c r="Y19" i="8"/>
  <c r="Y20" i="8"/>
  <c r="Y21" i="8"/>
  <c r="Y22" i="8"/>
  <c r="Y23" i="8"/>
  <c r="Y24" i="8"/>
  <c r="Y3" i="8"/>
  <c r="X4" i="8"/>
  <c r="X5" i="8"/>
  <c r="X6" i="8"/>
  <c r="X7" i="8"/>
  <c r="X8" i="8"/>
  <c r="X9" i="8"/>
  <c r="X10" i="8"/>
  <c r="X11" i="8"/>
  <c r="X12" i="8"/>
  <c r="X13" i="8"/>
  <c r="X14" i="8"/>
  <c r="X15" i="8"/>
  <c r="X16" i="8"/>
  <c r="X17" i="8"/>
  <c r="X18" i="8"/>
  <c r="X19" i="8"/>
  <c r="X20" i="8"/>
  <c r="X21" i="8"/>
  <c r="X22" i="8"/>
  <c r="X23" i="8"/>
  <c r="X24" i="8"/>
  <c r="X3" i="8"/>
  <c r="W3" i="8"/>
  <c r="W24" i="8"/>
  <c r="W23" i="8"/>
  <c r="W22" i="8"/>
  <c r="W21" i="8"/>
  <c r="W20" i="8"/>
  <c r="W19" i="8"/>
  <c r="W18" i="8"/>
  <c r="W17" i="8"/>
  <c r="W16" i="8"/>
  <c r="W15" i="8"/>
  <c r="W14" i="8"/>
  <c r="W13" i="8"/>
  <c r="W12" i="8"/>
  <c r="W11" i="8"/>
  <c r="W10" i="8"/>
  <c r="W9" i="8"/>
  <c r="W8" i="8"/>
  <c r="W7" i="8"/>
  <c r="W6" i="8"/>
  <c r="W5" i="8"/>
  <c r="W4" i="8"/>
  <c r="M144" i="17"/>
  <c r="M143" i="17"/>
  <c r="M142" i="17"/>
  <c r="M141" i="17"/>
  <c r="M140" i="17"/>
  <c r="M139" i="17"/>
  <c r="M138" i="17"/>
  <c r="M137" i="17"/>
  <c r="M136" i="17"/>
  <c r="M135" i="17"/>
  <c r="M134" i="17"/>
  <c r="M133" i="17"/>
  <c r="M132" i="17"/>
  <c r="M131" i="17"/>
  <c r="M130" i="17"/>
  <c r="M129" i="17"/>
  <c r="M128" i="17"/>
  <c r="M127" i="17"/>
  <c r="M126" i="17"/>
  <c r="M125" i="17"/>
  <c r="M124" i="17"/>
  <c r="M123" i="17"/>
  <c r="M122" i="17"/>
  <c r="M121" i="17"/>
  <c r="M120" i="17"/>
  <c r="M119" i="17"/>
  <c r="M118" i="17"/>
  <c r="M117" i="17"/>
  <c r="M116" i="17"/>
  <c r="M115" i="17"/>
  <c r="M114" i="17"/>
  <c r="M113" i="17"/>
  <c r="M112" i="17"/>
  <c r="M111" i="17"/>
  <c r="M110" i="17"/>
  <c r="M109" i="17"/>
  <c r="M108" i="17"/>
  <c r="M107" i="17"/>
  <c r="M106" i="17"/>
  <c r="M105" i="17"/>
  <c r="M104" i="17"/>
  <c r="M103" i="17"/>
  <c r="M102" i="17"/>
  <c r="M101" i="17"/>
  <c r="M100" i="17"/>
  <c r="M99" i="17"/>
  <c r="M98" i="17"/>
  <c r="M97" i="17"/>
  <c r="M96" i="17"/>
  <c r="M95" i="17"/>
  <c r="M94" i="17"/>
  <c r="M93" i="17"/>
  <c r="M92" i="17"/>
  <c r="M91" i="17"/>
  <c r="M90" i="17"/>
  <c r="M89" i="17"/>
  <c r="M88" i="17"/>
  <c r="M87" i="17"/>
  <c r="M86" i="17"/>
  <c r="M85" i="17"/>
  <c r="M84" i="17"/>
  <c r="M83" i="17"/>
  <c r="M82" i="17"/>
  <c r="M81" i="17"/>
  <c r="M80" i="17"/>
  <c r="M79" i="17"/>
  <c r="M78" i="17"/>
  <c r="M77" i="17"/>
  <c r="M76" i="17"/>
  <c r="M75" i="17"/>
  <c r="M74" i="17"/>
  <c r="M73" i="17"/>
  <c r="M72" i="17"/>
  <c r="M71" i="17"/>
  <c r="M70" i="17"/>
  <c r="M69" i="17"/>
  <c r="M68" i="17"/>
  <c r="M67" i="17"/>
  <c r="M66" i="17"/>
  <c r="M65" i="17"/>
  <c r="M64" i="17"/>
  <c r="M63" i="17"/>
  <c r="M62" i="17"/>
  <c r="M61" i="17"/>
  <c r="M60" i="17"/>
  <c r="M59" i="17"/>
  <c r="M58" i="17"/>
  <c r="M57" i="17"/>
  <c r="M56" i="17"/>
  <c r="M55" i="17"/>
  <c r="M54" i="17"/>
  <c r="M53" i="17"/>
  <c r="M52" i="17"/>
  <c r="M51" i="17"/>
  <c r="M50" i="17"/>
  <c r="M49" i="17"/>
  <c r="M48" i="17"/>
  <c r="M47" i="17"/>
  <c r="M46" i="17"/>
  <c r="M45" i="17"/>
  <c r="M44" i="17"/>
  <c r="M43" i="17"/>
  <c r="M42" i="17"/>
  <c r="M41" i="17"/>
  <c r="M40" i="17"/>
  <c r="M39" i="17"/>
  <c r="M38" i="17"/>
  <c r="M37" i="17"/>
  <c r="M36" i="17"/>
  <c r="M35" i="17"/>
  <c r="M34" i="17"/>
  <c r="M33" i="17"/>
  <c r="M32" i="17"/>
  <c r="M31" i="17"/>
  <c r="M30" i="17"/>
  <c r="M29" i="17"/>
  <c r="M28" i="17"/>
  <c r="M27" i="17"/>
  <c r="M26" i="17"/>
  <c r="M25" i="17"/>
  <c r="M24" i="17"/>
  <c r="M23" i="17"/>
  <c r="M22" i="17"/>
  <c r="M21" i="17"/>
  <c r="M20" i="17"/>
  <c r="M19" i="17"/>
  <c r="M18" i="17"/>
  <c r="M17" i="17"/>
  <c r="M16" i="17"/>
  <c r="M15" i="17"/>
  <c r="M14" i="17"/>
  <c r="M13" i="17"/>
  <c r="M12" i="17"/>
  <c r="M11" i="17"/>
  <c r="M10" i="17"/>
  <c r="M9" i="17"/>
  <c r="M8" i="17"/>
  <c r="M7" i="17"/>
  <c r="M6" i="17"/>
  <c r="M5" i="17"/>
  <c r="M4" i="17"/>
  <c r="M3" i="17"/>
  <c r="M2" i="17"/>
  <c r="L140" i="13"/>
  <c r="L141" i="13"/>
  <c r="L142" i="13"/>
  <c r="L143" i="13"/>
  <c r="L144" i="13"/>
  <c r="L145" i="13"/>
  <c r="L138" i="13"/>
  <c r="L139" i="13"/>
  <c r="L137" i="13"/>
  <c r="L124" i="13"/>
  <c r="L125" i="13"/>
  <c r="L126" i="13"/>
  <c r="L127" i="13"/>
  <c r="L128" i="13"/>
  <c r="L129" i="13"/>
  <c r="L130" i="13"/>
  <c r="L131" i="13"/>
  <c r="L132" i="13"/>
  <c r="L133" i="13"/>
  <c r="L134" i="13"/>
  <c r="L135" i="13"/>
  <c r="L136" i="13"/>
  <c r="L97" i="13"/>
  <c r="L98" i="13"/>
  <c r="L99" i="13"/>
  <c r="L100" i="13"/>
  <c r="L101" i="13"/>
  <c r="L102" i="13"/>
  <c r="L103" i="13"/>
  <c r="L104" i="13"/>
  <c r="L105" i="13"/>
  <c r="L106" i="13"/>
  <c r="L107" i="13"/>
  <c r="L108" i="13"/>
  <c r="L109" i="13"/>
  <c r="L110" i="13"/>
  <c r="L111" i="13"/>
  <c r="L112" i="13"/>
  <c r="L113" i="13"/>
  <c r="L114" i="13"/>
  <c r="L115" i="13"/>
  <c r="L116" i="13"/>
  <c r="L117" i="13"/>
  <c r="L91" i="13"/>
  <c r="L92" i="13"/>
  <c r="L93" i="13"/>
  <c r="L94" i="13"/>
  <c r="L95" i="13"/>
  <c r="L9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C7" i="15"/>
  <c r="I7" i="15"/>
  <c r="H7" i="15"/>
  <c r="G7" i="15"/>
  <c r="F7" i="15"/>
  <c r="E7" i="15"/>
  <c r="D7" i="15"/>
  <c r="S6" i="15"/>
  <c r="Q6" i="15"/>
  <c r="P6" i="15"/>
  <c r="O6" i="15"/>
  <c r="N6" i="15"/>
  <c r="M6" i="15"/>
  <c r="L6" i="15"/>
  <c r="S5" i="15"/>
  <c r="Q5" i="15"/>
  <c r="P5" i="15"/>
  <c r="O5" i="15"/>
  <c r="N5" i="15"/>
  <c r="M5" i="15"/>
  <c r="L5" i="15"/>
  <c r="S4" i="15"/>
  <c r="Q4" i="15"/>
  <c r="P4" i="15"/>
  <c r="O4" i="15"/>
  <c r="N4" i="15"/>
  <c r="M4" i="15"/>
  <c r="L4" i="15"/>
  <c r="S3" i="15"/>
  <c r="Q3" i="15"/>
  <c r="P3" i="15"/>
  <c r="O3" i="15"/>
  <c r="N3" i="15"/>
  <c r="M3" i="15"/>
  <c r="L3" i="15"/>
  <c r="AC4" i="14"/>
  <c r="AB4" i="14"/>
  <c r="AA4" i="14"/>
  <c r="Z4" i="14"/>
  <c r="Y4" i="14"/>
  <c r="X4" i="14"/>
  <c r="E26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4" i="14"/>
  <c r="K26" i="14"/>
  <c r="J26" i="14"/>
  <c r="I26" i="14"/>
  <c r="H26" i="14"/>
  <c r="G26" i="14"/>
  <c r="F26" i="14"/>
  <c r="U25" i="14"/>
  <c r="S25" i="14"/>
  <c r="AC25" i="14" s="1"/>
  <c r="R25" i="14"/>
  <c r="AB25" i="14" s="1"/>
  <c r="Q25" i="14"/>
  <c r="AA25" i="14" s="1"/>
  <c r="P25" i="14"/>
  <c r="Z25" i="14" s="1"/>
  <c r="O25" i="14"/>
  <c r="Y25" i="14" s="1"/>
  <c r="N25" i="14"/>
  <c r="X25" i="14" s="1"/>
  <c r="U24" i="14"/>
  <c r="S24" i="14"/>
  <c r="R24" i="14"/>
  <c r="Q24" i="14"/>
  <c r="AA24" i="14" s="1"/>
  <c r="P24" i="14"/>
  <c r="O24" i="14"/>
  <c r="N24" i="14"/>
  <c r="U23" i="14"/>
  <c r="S23" i="14"/>
  <c r="AC23" i="14" s="1"/>
  <c r="R23" i="14"/>
  <c r="AB23" i="14" s="1"/>
  <c r="Q23" i="14"/>
  <c r="AA23" i="14" s="1"/>
  <c r="P23" i="14"/>
  <c r="Z23" i="14" s="1"/>
  <c r="O23" i="14"/>
  <c r="Y23" i="14" s="1"/>
  <c r="N23" i="14"/>
  <c r="X23" i="14" s="1"/>
  <c r="U22" i="14"/>
  <c r="S22" i="14"/>
  <c r="AC22" i="14" s="1"/>
  <c r="R22" i="14"/>
  <c r="AB22" i="14" s="1"/>
  <c r="Q22" i="14"/>
  <c r="AA22" i="14" s="1"/>
  <c r="P22" i="14"/>
  <c r="Z22" i="14" s="1"/>
  <c r="O22" i="14"/>
  <c r="Y22" i="14" s="1"/>
  <c r="N22" i="14"/>
  <c r="X22" i="14" s="1"/>
  <c r="U21" i="14"/>
  <c r="S21" i="14"/>
  <c r="AC21" i="14" s="1"/>
  <c r="R21" i="14"/>
  <c r="AB21" i="14" s="1"/>
  <c r="Q21" i="14"/>
  <c r="AA21" i="14" s="1"/>
  <c r="P21" i="14"/>
  <c r="Z21" i="14" s="1"/>
  <c r="O21" i="14"/>
  <c r="Y21" i="14" s="1"/>
  <c r="N21" i="14"/>
  <c r="X21" i="14" s="1"/>
  <c r="U20" i="14"/>
  <c r="S20" i="14"/>
  <c r="R20" i="14"/>
  <c r="Q20" i="14"/>
  <c r="AA20" i="14" s="1"/>
  <c r="P20" i="14"/>
  <c r="O20" i="14"/>
  <c r="N20" i="14"/>
  <c r="U19" i="14"/>
  <c r="S19" i="14"/>
  <c r="AC19" i="14" s="1"/>
  <c r="R19" i="14"/>
  <c r="AB19" i="14" s="1"/>
  <c r="Q19" i="14"/>
  <c r="AA19" i="14" s="1"/>
  <c r="P19" i="14"/>
  <c r="Z19" i="14" s="1"/>
  <c r="O19" i="14"/>
  <c r="Y19" i="14" s="1"/>
  <c r="N19" i="14"/>
  <c r="X19" i="14" s="1"/>
  <c r="U18" i="14"/>
  <c r="S18" i="14"/>
  <c r="AC18" i="14" s="1"/>
  <c r="R18" i="14"/>
  <c r="AB18" i="14" s="1"/>
  <c r="Q18" i="14"/>
  <c r="AA18" i="14" s="1"/>
  <c r="P18" i="14"/>
  <c r="Z18" i="14" s="1"/>
  <c r="O18" i="14"/>
  <c r="Y18" i="14" s="1"/>
  <c r="N18" i="14"/>
  <c r="X18" i="14" s="1"/>
  <c r="U17" i="14"/>
  <c r="S17" i="14"/>
  <c r="AC17" i="14" s="1"/>
  <c r="R17" i="14"/>
  <c r="AB17" i="14" s="1"/>
  <c r="Q17" i="14"/>
  <c r="AA17" i="14" s="1"/>
  <c r="P17" i="14"/>
  <c r="Z17" i="14" s="1"/>
  <c r="O17" i="14"/>
  <c r="Y17" i="14" s="1"/>
  <c r="N17" i="14"/>
  <c r="X17" i="14" s="1"/>
  <c r="U16" i="14"/>
  <c r="S16" i="14"/>
  <c r="R16" i="14"/>
  <c r="Q16" i="14"/>
  <c r="AA16" i="14" s="1"/>
  <c r="P16" i="14"/>
  <c r="O16" i="14"/>
  <c r="N16" i="14"/>
  <c r="U15" i="14"/>
  <c r="S15" i="14"/>
  <c r="AC15" i="14" s="1"/>
  <c r="R15" i="14"/>
  <c r="AB15" i="14" s="1"/>
  <c r="Q15" i="14"/>
  <c r="AA15" i="14" s="1"/>
  <c r="P15" i="14"/>
  <c r="Z15" i="14" s="1"/>
  <c r="O15" i="14"/>
  <c r="Y15" i="14" s="1"/>
  <c r="N15" i="14"/>
  <c r="X15" i="14" s="1"/>
  <c r="U14" i="14"/>
  <c r="S14" i="14"/>
  <c r="AC14" i="14" s="1"/>
  <c r="R14" i="14"/>
  <c r="AB14" i="14" s="1"/>
  <c r="Q14" i="14"/>
  <c r="AA14" i="14" s="1"/>
  <c r="P14" i="14"/>
  <c r="Z14" i="14" s="1"/>
  <c r="O14" i="14"/>
  <c r="Y14" i="14" s="1"/>
  <c r="N14" i="14"/>
  <c r="X14" i="14" s="1"/>
  <c r="U13" i="14"/>
  <c r="S13" i="14"/>
  <c r="AC13" i="14" s="1"/>
  <c r="R13" i="14"/>
  <c r="AB13" i="14" s="1"/>
  <c r="Q13" i="14"/>
  <c r="AA13" i="14" s="1"/>
  <c r="P13" i="14"/>
  <c r="Z13" i="14" s="1"/>
  <c r="O13" i="14"/>
  <c r="Y13" i="14" s="1"/>
  <c r="N13" i="14"/>
  <c r="X13" i="14" s="1"/>
  <c r="U12" i="14"/>
  <c r="S12" i="14"/>
  <c r="R12" i="14"/>
  <c r="Q12" i="14"/>
  <c r="AA12" i="14" s="1"/>
  <c r="P12" i="14"/>
  <c r="O12" i="14"/>
  <c r="N12" i="14"/>
  <c r="U11" i="14"/>
  <c r="S11" i="14"/>
  <c r="AC11" i="14" s="1"/>
  <c r="R11" i="14"/>
  <c r="AB11" i="14" s="1"/>
  <c r="Q11" i="14"/>
  <c r="AA11" i="14" s="1"/>
  <c r="P11" i="14"/>
  <c r="Z11" i="14" s="1"/>
  <c r="O11" i="14"/>
  <c r="Y11" i="14" s="1"/>
  <c r="N11" i="14"/>
  <c r="X11" i="14" s="1"/>
  <c r="U10" i="14"/>
  <c r="S10" i="14"/>
  <c r="AC10" i="14" s="1"/>
  <c r="R10" i="14"/>
  <c r="AB10" i="14" s="1"/>
  <c r="Q10" i="14"/>
  <c r="AA10" i="14" s="1"/>
  <c r="P10" i="14"/>
  <c r="Z10" i="14" s="1"/>
  <c r="O10" i="14"/>
  <c r="Y10" i="14" s="1"/>
  <c r="N10" i="14"/>
  <c r="X10" i="14" s="1"/>
  <c r="U9" i="14"/>
  <c r="S9" i="14"/>
  <c r="AC9" i="14" s="1"/>
  <c r="R9" i="14"/>
  <c r="AB9" i="14" s="1"/>
  <c r="Q9" i="14"/>
  <c r="AA9" i="14" s="1"/>
  <c r="P9" i="14"/>
  <c r="Z9" i="14" s="1"/>
  <c r="O9" i="14"/>
  <c r="Y9" i="14" s="1"/>
  <c r="N9" i="14"/>
  <c r="X9" i="14" s="1"/>
  <c r="U8" i="14"/>
  <c r="S8" i="14"/>
  <c r="R8" i="14"/>
  <c r="Q8" i="14"/>
  <c r="AA8" i="14" s="1"/>
  <c r="P8" i="14"/>
  <c r="O8" i="14"/>
  <c r="N8" i="14"/>
  <c r="U7" i="14"/>
  <c r="S7" i="14"/>
  <c r="AC7" i="14" s="1"/>
  <c r="R7" i="14"/>
  <c r="AB7" i="14" s="1"/>
  <c r="Q7" i="14"/>
  <c r="AA7" i="14" s="1"/>
  <c r="P7" i="14"/>
  <c r="Z7" i="14" s="1"/>
  <c r="O7" i="14"/>
  <c r="Y7" i="14" s="1"/>
  <c r="N7" i="14"/>
  <c r="X7" i="14" s="1"/>
  <c r="U6" i="14"/>
  <c r="S6" i="14"/>
  <c r="AC6" i="14" s="1"/>
  <c r="R6" i="14"/>
  <c r="AB6" i="14" s="1"/>
  <c r="Q6" i="14"/>
  <c r="AA6" i="14" s="1"/>
  <c r="P6" i="14"/>
  <c r="Z6" i="14" s="1"/>
  <c r="O6" i="14"/>
  <c r="Y6" i="14" s="1"/>
  <c r="N6" i="14"/>
  <c r="X6" i="14" s="1"/>
  <c r="U5" i="14"/>
  <c r="S5" i="14"/>
  <c r="AC5" i="14" s="1"/>
  <c r="R5" i="14"/>
  <c r="AB5" i="14" s="1"/>
  <c r="Q5" i="14"/>
  <c r="AA5" i="14" s="1"/>
  <c r="P5" i="14"/>
  <c r="Z5" i="14" s="1"/>
  <c r="O5" i="14"/>
  <c r="Y5" i="14" s="1"/>
  <c r="N5" i="14"/>
  <c r="X5" i="14" s="1"/>
  <c r="U4" i="14"/>
  <c r="S4" i="14"/>
  <c r="AC1" i="14" s="1"/>
  <c r="R4" i="14"/>
  <c r="Q4" i="14"/>
  <c r="P4" i="14"/>
  <c r="O4" i="14"/>
  <c r="N4" i="14"/>
  <c r="L146" i="13" l="1"/>
  <c r="M143" i="13" s="1"/>
  <c r="N143" i="13" s="1"/>
  <c r="AA7" i="15"/>
  <c r="W7" i="15"/>
  <c r="AB3" i="15"/>
  <c r="AB4" i="15"/>
  <c r="AB5" i="15"/>
  <c r="X7" i="15"/>
  <c r="Z7" i="15"/>
  <c r="AB6" i="15"/>
  <c r="Y7" i="15"/>
  <c r="V7" i="15"/>
  <c r="X8" i="14"/>
  <c r="AB8" i="14"/>
  <c r="X12" i="14"/>
  <c r="AB12" i="14"/>
  <c r="AB26" i="14" s="1"/>
  <c r="X16" i="14"/>
  <c r="AB16" i="14"/>
  <c r="X20" i="14"/>
  <c r="AB20" i="14"/>
  <c r="X24" i="14"/>
  <c r="AB24" i="14"/>
  <c r="Y8" i="14"/>
  <c r="AC8" i="14"/>
  <c r="Y12" i="14"/>
  <c r="AC12" i="14"/>
  <c r="Y16" i="14"/>
  <c r="AC16" i="14"/>
  <c r="Y20" i="14"/>
  <c r="AC20" i="14"/>
  <c r="Y24" i="14"/>
  <c r="AC24" i="14"/>
  <c r="Z8" i="14"/>
  <c r="Z12" i="14"/>
  <c r="Z16" i="14"/>
  <c r="Z20" i="14"/>
  <c r="AD20" i="14" s="1"/>
  <c r="Z24" i="14"/>
  <c r="Q26" i="14"/>
  <c r="AA26" i="14"/>
  <c r="O26" i="14"/>
  <c r="S26" i="14"/>
  <c r="Z26" i="14"/>
  <c r="AD7" i="14"/>
  <c r="AD9" i="14"/>
  <c r="AD17" i="14"/>
  <c r="AD19" i="14"/>
  <c r="AD21" i="14"/>
  <c r="AD23" i="14"/>
  <c r="AD5" i="14"/>
  <c r="Y26" i="14"/>
  <c r="AD11" i="14"/>
  <c r="AD13" i="14"/>
  <c r="AD15" i="14"/>
  <c r="AD25" i="14"/>
  <c r="AD4" i="14"/>
  <c r="X26" i="14"/>
  <c r="AD6" i="14"/>
  <c r="AD8" i="14"/>
  <c r="AD10" i="14"/>
  <c r="AD14" i="14"/>
  <c r="AD16" i="14"/>
  <c r="AD18" i="14"/>
  <c r="AD22" i="14"/>
  <c r="AD24" i="14"/>
  <c r="N26" i="14"/>
  <c r="R26" i="14"/>
  <c r="P26" i="14"/>
  <c r="M144" i="13" l="1"/>
  <c r="N144" i="13" s="1"/>
  <c r="M140" i="13"/>
  <c r="N140" i="13" s="1"/>
  <c r="M141" i="13"/>
  <c r="N141" i="13" s="1"/>
  <c r="M142" i="13"/>
  <c r="N142" i="13" s="1"/>
  <c r="M145" i="13"/>
  <c r="N145" i="13" s="1"/>
  <c r="AC26" i="14"/>
  <c r="AD12" i="14"/>
  <c r="I3" i="11" l="1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24" i="13"/>
  <c r="L23" i="13"/>
  <c r="L22" i="13"/>
  <c r="L21" i="13"/>
  <c r="L20" i="13"/>
  <c r="L19" i="13"/>
  <c r="L18" i="13"/>
  <c r="L17" i="13"/>
  <c r="L16" i="13"/>
  <c r="L15" i="13"/>
  <c r="L14" i="13"/>
  <c r="L13" i="13"/>
  <c r="L12" i="13"/>
  <c r="L11" i="13"/>
  <c r="L10" i="13"/>
  <c r="L9" i="13"/>
  <c r="L8" i="13"/>
  <c r="L7" i="13"/>
  <c r="L6" i="13"/>
  <c r="L5" i="13"/>
  <c r="L4" i="13"/>
  <c r="L3" i="13" l="1"/>
  <c r="AB13" i="1"/>
  <c r="AB14" i="1"/>
  <c r="AB18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3" i="1"/>
  <c r="R4" i="11"/>
  <c r="R5" i="11"/>
  <c r="R6" i="11"/>
  <c r="R7" i="11"/>
  <c r="R8" i="11"/>
  <c r="R9" i="11"/>
  <c r="R10" i="11"/>
  <c r="R11" i="11"/>
  <c r="R12" i="11"/>
  <c r="R13" i="11"/>
  <c r="R14" i="11"/>
  <c r="R15" i="11"/>
  <c r="R16" i="11"/>
  <c r="R17" i="11"/>
  <c r="R18" i="11"/>
  <c r="R19" i="11"/>
  <c r="R20" i="11"/>
  <c r="R21" i="11"/>
  <c r="R22" i="11"/>
  <c r="R23" i="11"/>
  <c r="R24" i="11"/>
  <c r="R3" i="11"/>
  <c r="AB4" i="1"/>
  <c r="AB5" i="1"/>
  <c r="AB6" i="1"/>
  <c r="AB8" i="1"/>
  <c r="AB9" i="1"/>
  <c r="AB10" i="1"/>
  <c r="AB12" i="1"/>
  <c r="AB16" i="1"/>
  <c r="AB17" i="1"/>
  <c r="AD13" i="7"/>
  <c r="AD14" i="7"/>
  <c r="AD15" i="7"/>
  <c r="AD16" i="7"/>
  <c r="AD17" i="7"/>
  <c r="AD12" i="7"/>
  <c r="U4" i="7"/>
  <c r="U5" i="7"/>
  <c r="U6" i="7"/>
  <c r="U7" i="7"/>
  <c r="U8" i="7"/>
  <c r="U3" i="7"/>
  <c r="AE13" i="7"/>
  <c r="AF13" i="7" s="1"/>
  <c r="AE14" i="7"/>
  <c r="AF14" i="7" s="1"/>
  <c r="AE15" i="7"/>
  <c r="AF15" i="7" s="1"/>
  <c r="AE16" i="7"/>
  <c r="AF16" i="7" s="1"/>
  <c r="AE17" i="7"/>
  <c r="AF17" i="7" s="1"/>
  <c r="AE12" i="7"/>
  <c r="AF12" i="7" s="1"/>
  <c r="L150" i="11"/>
  <c r="L125" i="11"/>
  <c r="L100" i="11"/>
  <c r="L75" i="11"/>
  <c r="L50" i="11"/>
  <c r="K75" i="11"/>
  <c r="K100" i="11"/>
  <c r="K125" i="11"/>
  <c r="K150" i="11"/>
  <c r="K25" i="11"/>
  <c r="K50" i="11"/>
  <c r="V5" i="12"/>
  <c r="V6" i="12"/>
  <c r="V7" i="12"/>
  <c r="V8" i="12"/>
  <c r="V9" i="12"/>
  <c r="V10" i="12"/>
  <c r="V11" i="12"/>
  <c r="V12" i="12"/>
  <c r="V13" i="12"/>
  <c r="V14" i="12"/>
  <c r="V15" i="12"/>
  <c r="V16" i="12"/>
  <c r="V17" i="12"/>
  <c r="V18" i="12"/>
  <c r="V19" i="12"/>
  <c r="V20" i="12"/>
  <c r="V21" i="12"/>
  <c r="V22" i="12"/>
  <c r="V23" i="12"/>
  <c r="V24" i="12"/>
  <c r="V25" i="12"/>
  <c r="V4" i="12"/>
  <c r="D150" i="11"/>
  <c r="D125" i="11"/>
  <c r="D100" i="11"/>
  <c r="D75" i="11"/>
  <c r="C150" i="11"/>
  <c r="C125" i="11"/>
  <c r="C100" i="11"/>
  <c r="C75" i="11"/>
  <c r="I149" i="11"/>
  <c r="I148" i="11"/>
  <c r="I147" i="11"/>
  <c r="I146" i="11"/>
  <c r="I145" i="11"/>
  <c r="I144" i="11"/>
  <c r="I143" i="11"/>
  <c r="I142" i="11"/>
  <c r="I141" i="11"/>
  <c r="I140" i="11"/>
  <c r="I139" i="11"/>
  <c r="I138" i="11"/>
  <c r="I137" i="11"/>
  <c r="I136" i="11"/>
  <c r="I135" i="11"/>
  <c r="I134" i="11"/>
  <c r="I133" i="11"/>
  <c r="I132" i="11"/>
  <c r="I131" i="11"/>
  <c r="I130" i="11"/>
  <c r="I129" i="11"/>
  <c r="I128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12" i="11"/>
  <c r="I111" i="11"/>
  <c r="I110" i="11"/>
  <c r="I109" i="11"/>
  <c r="I108" i="11"/>
  <c r="I107" i="11"/>
  <c r="I106" i="11"/>
  <c r="I105" i="11"/>
  <c r="I104" i="11"/>
  <c r="I103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53" i="11"/>
  <c r="G19" i="11"/>
  <c r="E149" i="11"/>
  <c r="F149" i="11" s="1"/>
  <c r="E148" i="11"/>
  <c r="F148" i="11" s="1"/>
  <c r="E147" i="11"/>
  <c r="F147" i="11" s="1"/>
  <c r="E146" i="11"/>
  <c r="F146" i="11" s="1"/>
  <c r="E145" i="11"/>
  <c r="F145" i="11" s="1"/>
  <c r="E144" i="11"/>
  <c r="F144" i="11" s="1"/>
  <c r="E143" i="11"/>
  <c r="F143" i="11" s="1"/>
  <c r="E142" i="11"/>
  <c r="F142" i="11" s="1"/>
  <c r="E141" i="11"/>
  <c r="F141" i="11" s="1"/>
  <c r="E140" i="11"/>
  <c r="F140" i="11" s="1"/>
  <c r="E139" i="11"/>
  <c r="F139" i="11" s="1"/>
  <c r="E138" i="11"/>
  <c r="F138" i="11" s="1"/>
  <c r="E137" i="11"/>
  <c r="F137" i="11" s="1"/>
  <c r="E136" i="11"/>
  <c r="F136" i="11" s="1"/>
  <c r="E135" i="11"/>
  <c r="F135" i="11" s="1"/>
  <c r="E134" i="11"/>
  <c r="F134" i="11" s="1"/>
  <c r="E133" i="11"/>
  <c r="F133" i="11" s="1"/>
  <c r="E132" i="11"/>
  <c r="F132" i="11" s="1"/>
  <c r="E131" i="11"/>
  <c r="F131" i="11" s="1"/>
  <c r="E130" i="11"/>
  <c r="F130" i="11" s="1"/>
  <c r="E129" i="11"/>
  <c r="F129" i="11" s="1"/>
  <c r="E128" i="11"/>
  <c r="E124" i="11"/>
  <c r="F124" i="11" s="1"/>
  <c r="E123" i="11"/>
  <c r="F123" i="11" s="1"/>
  <c r="E122" i="11"/>
  <c r="F122" i="11" s="1"/>
  <c r="E121" i="11"/>
  <c r="F121" i="11" s="1"/>
  <c r="E120" i="11"/>
  <c r="F120" i="11" s="1"/>
  <c r="E119" i="11"/>
  <c r="F119" i="11" s="1"/>
  <c r="E118" i="11"/>
  <c r="F118" i="11" s="1"/>
  <c r="E117" i="11"/>
  <c r="F117" i="11" s="1"/>
  <c r="E116" i="11"/>
  <c r="F116" i="11" s="1"/>
  <c r="E115" i="11"/>
  <c r="F115" i="11" s="1"/>
  <c r="E114" i="11"/>
  <c r="F114" i="11" s="1"/>
  <c r="E113" i="11"/>
  <c r="F113" i="11" s="1"/>
  <c r="E112" i="11"/>
  <c r="F112" i="11" s="1"/>
  <c r="E111" i="11"/>
  <c r="F111" i="11" s="1"/>
  <c r="E110" i="11"/>
  <c r="F110" i="11" s="1"/>
  <c r="E109" i="11"/>
  <c r="F109" i="11" s="1"/>
  <c r="E108" i="11"/>
  <c r="F108" i="11" s="1"/>
  <c r="E107" i="11"/>
  <c r="F107" i="11" s="1"/>
  <c r="E106" i="11"/>
  <c r="F106" i="11" s="1"/>
  <c r="E105" i="11"/>
  <c r="F105" i="11" s="1"/>
  <c r="E104" i="11"/>
  <c r="F104" i="11" s="1"/>
  <c r="E103" i="11"/>
  <c r="E99" i="11"/>
  <c r="F99" i="11" s="1"/>
  <c r="E98" i="11"/>
  <c r="F98" i="11" s="1"/>
  <c r="E97" i="11"/>
  <c r="F97" i="11" s="1"/>
  <c r="E96" i="11"/>
  <c r="F96" i="11" s="1"/>
  <c r="E95" i="11"/>
  <c r="F95" i="11" s="1"/>
  <c r="E94" i="11"/>
  <c r="F94" i="11" s="1"/>
  <c r="E93" i="11"/>
  <c r="F93" i="11" s="1"/>
  <c r="E92" i="11"/>
  <c r="F92" i="11" s="1"/>
  <c r="E91" i="11"/>
  <c r="F91" i="11" s="1"/>
  <c r="E90" i="11"/>
  <c r="F90" i="11" s="1"/>
  <c r="E89" i="11"/>
  <c r="F89" i="11" s="1"/>
  <c r="E88" i="11"/>
  <c r="F88" i="11" s="1"/>
  <c r="E87" i="11"/>
  <c r="F87" i="11" s="1"/>
  <c r="E86" i="11"/>
  <c r="F86" i="11" s="1"/>
  <c r="E85" i="11"/>
  <c r="F85" i="11" s="1"/>
  <c r="E84" i="11"/>
  <c r="F84" i="11" s="1"/>
  <c r="E83" i="11"/>
  <c r="F83" i="11" s="1"/>
  <c r="E82" i="11"/>
  <c r="F82" i="11" s="1"/>
  <c r="E81" i="11"/>
  <c r="F81" i="11" s="1"/>
  <c r="E80" i="11"/>
  <c r="F80" i="11" s="1"/>
  <c r="E79" i="11"/>
  <c r="F79" i="11" s="1"/>
  <c r="E78" i="11"/>
  <c r="F78" i="11" s="1"/>
  <c r="E74" i="11"/>
  <c r="F74" i="11" s="1"/>
  <c r="E73" i="11"/>
  <c r="F73" i="11" s="1"/>
  <c r="E72" i="11"/>
  <c r="F72" i="11" s="1"/>
  <c r="E71" i="11"/>
  <c r="F71" i="11" s="1"/>
  <c r="E70" i="11"/>
  <c r="F70" i="11" s="1"/>
  <c r="E69" i="11"/>
  <c r="F69" i="11" s="1"/>
  <c r="E68" i="11"/>
  <c r="F68" i="11" s="1"/>
  <c r="E67" i="11"/>
  <c r="F67" i="11" s="1"/>
  <c r="E66" i="11"/>
  <c r="F66" i="11" s="1"/>
  <c r="E65" i="11"/>
  <c r="F65" i="11" s="1"/>
  <c r="E64" i="11"/>
  <c r="F64" i="11" s="1"/>
  <c r="E63" i="11"/>
  <c r="F63" i="11" s="1"/>
  <c r="E62" i="11"/>
  <c r="F62" i="11" s="1"/>
  <c r="E61" i="11"/>
  <c r="F61" i="11" s="1"/>
  <c r="E60" i="11"/>
  <c r="F60" i="11" s="1"/>
  <c r="E59" i="11"/>
  <c r="F59" i="11" s="1"/>
  <c r="E58" i="11"/>
  <c r="F58" i="11" s="1"/>
  <c r="E57" i="11"/>
  <c r="F57" i="11" s="1"/>
  <c r="E56" i="11"/>
  <c r="F56" i="11" s="1"/>
  <c r="E55" i="11"/>
  <c r="F55" i="11" s="1"/>
  <c r="E54" i="11"/>
  <c r="F54" i="11" s="1"/>
  <c r="E53" i="11"/>
  <c r="F53" i="11" s="1"/>
  <c r="E49" i="11"/>
  <c r="F49" i="11" s="1"/>
  <c r="E48" i="11"/>
  <c r="F48" i="11" s="1"/>
  <c r="E47" i="11"/>
  <c r="F47" i="11" s="1"/>
  <c r="E46" i="11"/>
  <c r="F46" i="11" s="1"/>
  <c r="E45" i="11"/>
  <c r="F45" i="11" s="1"/>
  <c r="E44" i="11"/>
  <c r="F44" i="11" s="1"/>
  <c r="E43" i="11"/>
  <c r="F43" i="11" s="1"/>
  <c r="E42" i="11"/>
  <c r="F42" i="11" s="1"/>
  <c r="E41" i="11"/>
  <c r="F41" i="11" s="1"/>
  <c r="E40" i="11"/>
  <c r="F40" i="11" s="1"/>
  <c r="E39" i="11"/>
  <c r="F39" i="11" s="1"/>
  <c r="E38" i="11"/>
  <c r="F38" i="11" s="1"/>
  <c r="E37" i="11"/>
  <c r="F37" i="11" s="1"/>
  <c r="E36" i="11"/>
  <c r="F36" i="11" s="1"/>
  <c r="E35" i="11"/>
  <c r="F35" i="11" s="1"/>
  <c r="E34" i="11"/>
  <c r="F34" i="11" s="1"/>
  <c r="E33" i="11"/>
  <c r="F33" i="11" s="1"/>
  <c r="E32" i="11"/>
  <c r="F32" i="11" s="1"/>
  <c r="E31" i="11"/>
  <c r="F31" i="11" s="1"/>
  <c r="E30" i="11"/>
  <c r="F30" i="11" s="1"/>
  <c r="E29" i="11"/>
  <c r="F29" i="11" s="1"/>
  <c r="E28" i="11"/>
  <c r="J150" i="11"/>
  <c r="H150" i="11"/>
  <c r="J125" i="11"/>
  <c r="H125" i="11"/>
  <c r="J100" i="11"/>
  <c r="H100" i="11"/>
  <c r="J75" i="11"/>
  <c r="H75" i="11"/>
  <c r="J50" i="11"/>
  <c r="H50" i="11"/>
  <c r="D50" i="11"/>
  <c r="C50" i="11"/>
  <c r="AD1" i="12"/>
  <c r="E4" i="11"/>
  <c r="E5" i="11"/>
  <c r="E6" i="11"/>
  <c r="F6" i="11" s="1"/>
  <c r="E7" i="11"/>
  <c r="F7" i="11" s="1"/>
  <c r="H7" i="11" s="1"/>
  <c r="L7" i="11" s="1"/>
  <c r="M7" i="11" s="1"/>
  <c r="E8" i="11"/>
  <c r="F8" i="11" s="1"/>
  <c r="E9" i="11"/>
  <c r="F9" i="11" s="1"/>
  <c r="E10" i="11"/>
  <c r="F10" i="11" s="1"/>
  <c r="E11" i="11"/>
  <c r="F11" i="11" s="1"/>
  <c r="H11" i="11" s="1"/>
  <c r="L11" i="11" s="1"/>
  <c r="M11" i="11" s="1"/>
  <c r="E12" i="11"/>
  <c r="E13" i="11"/>
  <c r="E14" i="11"/>
  <c r="F14" i="11" s="1"/>
  <c r="E15" i="11"/>
  <c r="F15" i="11" s="1"/>
  <c r="H15" i="11" s="1"/>
  <c r="L15" i="11" s="1"/>
  <c r="M15" i="11" s="1"/>
  <c r="E16" i="11"/>
  <c r="F16" i="11" s="1"/>
  <c r="E17" i="11"/>
  <c r="F17" i="11" s="1"/>
  <c r="E18" i="11"/>
  <c r="F18" i="11" s="1"/>
  <c r="E19" i="11"/>
  <c r="F19" i="11" s="1"/>
  <c r="H19" i="11" s="1"/>
  <c r="L19" i="11" s="1"/>
  <c r="M19" i="11" s="1"/>
  <c r="E20" i="11"/>
  <c r="E21" i="11"/>
  <c r="E22" i="11"/>
  <c r="F22" i="11" s="1"/>
  <c r="E23" i="11"/>
  <c r="F23" i="11" s="1"/>
  <c r="H23" i="11" s="1"/>
  <c r="L23" i="11" s="1"/>
  <c r="M23" i="11" s="1"/>
  <c r="E24" i="11"/>
  <c r="F24" i="11" s="1"/>
  <c r="E3" i="11"/>
  <c r="F3" i="11" s="1"/>
  <c r="D25" i="11"/>
  <c r="C25" i="11"/>
  <c r="J25" i="11"/>
  <c r="AB19" i="1" l="1"/>
  <c r="AB15" i="1"/>
  <c r="AB11" i="1"/>
  <c r="AB7" i="1"/>
  <c r="AB3" i="1"/>
  <c r="E50" i="11"/>
  <c r="G15" i="11"/>
  <c r="G11" i="11"/>
  <c r="F21" i="11"/>
  <c r="G21" i="11" s="1"/>
  <c r="G23" i="11"/>
  <c r="G7" i="11"/>
  <c r="G32" i="11"/>
  <c r="G44" i="11"/>
  <c r="F13" i="11"/>
  <c r="G13" i="11" s="1"/>
  <c r="G22" i="11"/>
  <c r="G18" i="11"/>
  <c r="G14" i="11"/>
  <c r="G10" i="11"/>
  <c r="G6" i="11"/>
  <c r="G29" i="11"/>
  <c r="G33" i="11"/>
  <c r="G37" i="11"/>
  <c r="G41" i="11"/>
  <c r="G45" i="11"/>
  <c r="G49" i="11"/>
  <c r="G40" i="11"/>
  <c r="F5" i="11"/>
  <c r="G5" i="11" s="1"/>
  <c r="F75" i="11"/>
  <c r="G3" i="11"/>
  <c r="G17" i="11"/>
  <c r="G9" i="11"/>
  <c r="G30" i="11"/>
  <c r="G34" i="11"/>
  <c r="G38" i="11"/>
  <c r="G42" i="11"/>
  <c r="G46" i="11"/>
  <c r="G84" i="11"/>
  <c r="G28" i="11"/>
  <c r="G50" i="11" s="1"/>
  <c r="G36" i="11"/>
  <c r="G48" i="11"/>
  <c r="G24" i="11"/>
  <c r="G16" i="11"/>
  <c r="G8" i="11"/>
  <c r="G31" i="11"/>
  <c r="G35" i="11"/>
  <c r="G39" i="11"/>
  <c r="G43" i="11"/>
  <c r="G47" i="11"/>
  <c r="G143" i="11"/>
  <c r="G131" i="11"/>
  <c r="G147" i="11"/>
  <c r="E150" i="11"/>
  <c r="G135" i="11"/>
  <c r="G139" i="11"/>
  <c r="I150" i="11"/>
  <c r="G104" i="11"/>
  <c r="G108" i="11"/>
  <c r="G124" i="11"/>
  <c r="G120" i="11"/>
  <c r="G112" i="11"/>
  <c r="G116" i="11"/>
  <c r="F100" i="11"/>
  <c r="G88" i="11"/>
  <c r="G92" i="11"/>
  <c r="G80" i="11"/>
  <c r="G96" i="11"/>
  <c r="I100" i="11"/>
  <c r="G132" i="11"/>
  <c r="G136" i="11"/>
  <c r="G140" i="11"/>
  <c r="G144" i="11"/>
  <c r="G148" i="11"/>
  <c r="G129" i="11"/>
  <c r="G133" i="11"/>
  <c r="G137" i="11"/>
  <c r="G141" i="11"/>
  <c r="G145" i="11"/>
  <c r="G149" i="11"/>
  <c r="G130" i="11"/>
  <c r="G134" i="11"/>
  <c r="G138" i="11"/>
  <c r="G142" i="11"/>
  <c r="G146" i="11"/>
  <c r="G105" i="11"/>
  <c r="G109" i="11"/>
  <c r="G113" i="11"/>
  <c r="G117" i="11"/>
  <c r="G121" i="11"/>
  <c r="I125" i="11"/>
  <c r="E125" i="11"/>
  <c r="G106" i="11"/>
  <c r="G110" i="11"/>
  <c r="G114" i="11"/>
  <c r="G118" i="11"/>
  <c r="G122" i="11"/>
  <c r="G107" i="11"/>
  <c r="G111" i="11"/>
  <c r="G115" i="11"/>
  <c r="G119" i="11"/>
  <c r="G123" i="11"/>
  <c r="G81" i="11"/>
  <c r="G85" i="11"/>
  <c r="G89" i="11"/>
  <c r="G93" i="11"/>
  <c r="G97" i="11"/>
  <c r="G78" i="11"/>
  <c r="G100" i="11" s="1"/>
  <c r="G82" i="11"/>
  <c r="G86" i="11"/>
  <c r="G90" i="11"/>
  <c r="G94" i="11"/>
  <c r="G98" i="11"/>
  <c r="G79" i="11"/>
  <c r="G83" i="11"/>
  <c r="G87" i="11"/>
  <c r="G91" i="11"/>
  <c r="G95" i="11"/>
  <c r="G99" i="11"/>
  <c r="G61" i="11"/>
  <c r="G54" i="11"/>
  <c r="G58" i="11"/>
  <c r="G62" i="11"/>
  <c r="G66" i="11"/>
  <c r="G70" i="11"/>
  <c r="G74" i="11"/>
  <c r="G53" i="11"/>
  <c r="G69" i="11"/>
  <c r="E75" i="11"/>
  <c r="G55" i="11"/>
  <c r="G59" i="11"/>
  <c r="G63" i="11"/>
  <c r="G67" i="11"/>
  <c r="G71" i="11"/>
  <c r="G57" i="11"/>
  <c r="G65" i="11"/>
  <c r="G73" i="11"/>
  <c r="G56" i="11"/>
  <c r="G60" i="11"/>
  <c r="G64" i="11"/>
  <c r="G68" i="11"/>
  <c r="G72" i="11"/>
  <c r="I75" i="11"/>
  <c r="H24" i="11"/>
  <c r="F20" i="11"/>
  <c r="H20" i="11" s="1"/>
  <c r="F12" i="11"/>
  <c r="H12" i="11" s="1"/>
  <c r="F4" i="11"/>
  <c r="H4" i="11" s="1"/>
  <c r="H8" i="11"/>
  <c r="H16" i="11"/>
  <c r="E25" i="11"/>
  <c r="H21" i="11"/>
  <c r="L21" i="11" s="1"/>
  <c r="M21" i="11" s="1"/>
  <c r="H17" i="11"/>
  <c r="H9" i="11"/>
  <c r="L9" i="11" s="1"/>
  <c r="M9" i="11" s="1"/>
  <c r="F128" i="11"/>
  <c r="F150" i="11" s="1"/>
  <c r="F103" i="11"/>
  <c r="F125" i="11" s="1"/>
  <c r="E100" i="11"/>
  <c r="F28" i="11"/>
  <c r="F50" i="11" s="1"/>
  <c r="H3" i="11"/>
  <c r="L3" i="11" s="1"/>
  <c r="M3" i="11" s="1"/>
  <c r="H22" i="11"/>
  <c r="H18" i="11"/>
  <c r="L18" i="11" s="1"/>
  <c r="M18" i="11" s="1"/>
  <c r="H14" i="11"/>
  <c r="H10" i="11"/>
  <c r="H6" i="11"/>
  <c r="L6" i="11" s="1"/>
  <c r="M6" i="11" s="1"/>
  <c r="I21" i="11"/>
  <c r="I9" i="11"/>
  <c r="AC26" i="12"/>
  <c r="I7" i="11"/>
  <c r="I23" i="11"/>
  <c r="I15" i="11"/>
  <c r="I19" i="11"/>
  <c r="I11" i="11"/>
  <c r="I18" i="11"/>
  <c r="N4" i="7"/>
  <c r="N5" i="7"/>
  <c r="N6" i="7"/>
  <c r="N7" i="7"/>
  <c r="N8" i="7"/>
  <c r="N3" i="7"/>
  <c r="O8" i="7"/>
  <c r="O4" i="7"/>
  <c r="O5" i="7"/>
  <c r="O6" i="7"/>
  <c r="O7" i="7"/>
  <c r="O3" i="7"/>
  <c r="N26" i="12"/>
  <c r="M25" i="8"/>
  <c r="M25" i="9"/>
  <c r="S4" i="7"/>
  <c r="S5" i="7"/>
  <c r="S6" i="7"/>
  <c r="S7" i="7"/>
  <c r="S8" i="7"/>
  <c r="S3" i="7"/>
  <c r="R4" i="7"/>
  <c r="R5" i="7"/>
  <c r="R6" i="7"/>
  <c r="R7" i="7"/>
  <c r="R8" i="7"/>
  <c r="R3" i="7"/>
  <c r="Q4" i="7"/>
  <c r="Q5" i="7"/>
  <c r="Q6" i="7"/>
  <c r="Q7" i="7"/>
  <c r="Q8" i="7"/>
  <c r="Q3" i="7"/>
  <c r="P4" i="7"/>
  <c r="P5" i="7"/>
  <c r="P6" i="7"/>
  <c r="P7" i="7"/>
  <c r="P8" i="7"/>
  <c r="P3" i="7"/>
  <c r="AA9" i="7"/>
  <c r="AB9" i="7"/>
  <c r="AC9" i="7"/>
  <c r="AB25" i="8"/>
  <c r="AA25" i="8"/>
  <c r="Z25" i="8"/>
  <c r="Y25" i="8"/>
  <c r="X25" i="8"/>
  <c r="U4" i="9"/>
  <c r="V4" i="9" s="1"/>
  <c r="W4" i="9" s="1"/>
  <c r="U5" i="9"/>
  <c r="V5" i="9"/>
  <c r="W5" i="9" s="1"/>
  <c r="U6" i="9"/>
  <c r="V6" i="9" s="1"/>
  <c r="W6" i="9" s="1"/>
  <c r="U7" i="9"/>
  <c r="V7" i="9" s="1"/>
  <c r="W7" i="9" s="1"/>
  <c r="U8" i="9"/>
  <c r="V8" i="9" s="1"/>
  <c r="W8" i="9" s="1"/>
  <c r="U9" i="9"/>
  <c r="V9" i="9" s="1"/>
  <c r="W9" i="9" s="1"/>
  <c r="U10" i="9"/>
  <c r="V10" i="9" s="1"/>
  <c r="W10" i="9" s="1"/>
  <c r="U11" i="9"/>
  <c r="V11" i="9" s="1"/>
  <c r="W11" i="9" s="1"/>
  <c r="U12" i="9"/>
  <c r="V12" i="9" s="1"/>
  <c r="W12" i="9" s="1"/>
  <c r="U13" i="9"/>
  <c r="V13" i="9" s="1"/>
  <c r="W13" i="9" s="1"/>
  <c r="U14" i="9"/>
  <c r="V14" i="9" s="1"/>
  <c r="W14" i="9" s="1"/>
  <c r="U15" i="9"/>
  <c r="V15" i="9" s="1"/>
  <c r="W15" i="9" s="1"/>
  <c r="U16" i="9"/>
  <c r="V16" i="9" s="1"/>
  <c r="W16" i="9" s="1"/>
  <c r="U17" i="9"/>
  <c r="V17" i="9" s="1"/>
  <c r="W17" i="9" s="1"/>
  <c r="U18" i="9"/>
  <c r="V18" i="9" s="1"/>
  <c r="W18" i="9" s="1"/>
  <c r="U19" i="9"/>
  <c r="V19" i="9" s="1"/>
  <c r="W19" i="9" s="1"/>
  <c r="U20" i="9"/>
  <c r="V20" i="9" s="1"/>
  <c r="W20" i="9" s="1"/>
  <c r="U21" i="9"/>
  <c r="V21" i="9"/>
  <c r="W21" i="9" s="1"/>
  <c r="U22" i="9"/>
  <c r="V22" i="9" s="1"/>
  <c r="W22" i="9" s="1"/>
  <c r="U23" i="9"/>
  <c r="V23" i="9" s="1"/>
  <c r="W23" i="9" s="1"/>
  <c r="U24" i="9"/>
  <c r="V24" i="9" s="1"/>
  <c r="W24" i="9" s="1"/>
  <c r="U3" i="9"/>
  <c r="V3" i="9" s="1"/>
  <c r="W3" i="9" s="1"/>
  <c r="U4" i="8"/>
  <c r="V4" i="8" s="1"/>
  <c r="U5" i="8"/>
  <c r="V5" i="8"/>
  <c r="U6" i="8"/>
  <c r="V6" i="8" s="1"/>
  <c r="U7" i="8"/>
  <c r="V7" i="8"/>
  <c r="U8" i="8"/>
  <c r="V8" i="8" s="1"/>
  <c r="U9" i="8"/>
  <c r="V9" i="8"/>
  <c r="U10" i="8"/>
  <c r="V10" i="8" s="1"/>
  <c r="U11" i="8"/>
  <c r="V11" i="8"/>
  <c r="U12" i="8"/>
  <c r="V12" i="8" s="1"/>
  <c r="U13" i="8"/>
  <c r="V13" i="8"/>
  <c r="U14" i="8"/>
  <c r="V14" i="8" s="1"/>
  <c r="U15" i="8"/>
  <c r="V15" i="8"/>
  <c r="U16" i="8"/>
  <c r="V16" i="8" s="1"/>
  <c r="U17" i="8"/>
  <c r="V17" i="8"/>
  <c r="U18" i="8"/>
  <c r="V18" i="8" s="1"/>
  <c r="U19" i="8"/>
  <c r="V19" i="8"/>
  <c r="U20" i="8"/>
  <c r="V20" i="8" s="1"/>
  <c r="U21" i="8"/>
  <c r="V21" i="8"/>
  <c r="U22" i="8"/>
  <c r="V22" i="8" s="1"/>
  <c r="U23" i="8"/>
  <c r="V23" i="8"/>
  <c r="U24" i="8"/>
  <c r="V24" i="8" s="1"/>
  <c r="U3" i="8"/>
  <c r="V3" i="8" s="1"/>
  <c r="N4" i="8"/>
  <c r="O4" i="8"/>
  <c r="P4" i="8"/>
  <c r="Q4" i="8"/>
  <c r="R4" i="8"/>
  <c r="S4" i="8"/>
  <c r="N5" i="8"/>
  <c r="O5" i="8"/>
  <c r="P5" i="8"/>
  <c r="Q5" i="8"/>
  <c r="R5" i="8"/>
  <c r="S5" i="8"/>
  <c r="N6" i="8"/>
  <c r="O6" i="8"/>
  <c r="P6" i="8"/>
  <c r="Q6" i="8"/>
  <c r="R6" i="8"/>
  <c r="S6" i="8"/>
  <c r="N7" i="8"/>
  <c r="O7" i="8"/>
  <c r="P7" i="8"/>
  <c r="Q7" i="8"/>
  <c r="R7" i="8"/>
  <c r="S7" i="8"/>
  <c r="N8" i="8"/>
  <c r="O8" i="8"/>
  <c r="P8" i="8"/>
  <c r="Q8" i="8"/>
  <c r="R8" i="8"/>
  <c r="S8" i="8"/>
  <c r="N9" i="8"/>
  <c r="O9" i="8"/>
  <c r="P9" i="8"/>
  <c r="Q9" i="8"/>
  <c r="R9" i="8"/>
  <c r="S9" i="8"/>
  <c r="N10" i="8"/>
  <c r="O10" i="8"/>
  <c r="P10" i="8"/>
  <c r="Q10" i="8"/>
  <c r="R10" i="8"/>
  <c r="S10" i="8"/>
  <c r="N11" i="8"/>
  <c r="O11" i="8"/>
  <c r="P11" i="8"/>
  <c r="Q11" i="8"/>
  <c r="R11" i="8"/>
  <c r="S11" i="8"/>
  <c r="N12" i="8"/>
  <c r="O12" i="8"/>
  <c r="P12" i="8"/>
  <c r="Q12" i="8"/>
  <c r="R12" i="8"/>
  <c r="S12" i="8"/>
  <c r="N13" i="8"/>
  <c r="O13" i="8"/>
  <c r="P13" i="8"/>
  <c r="Q13" i="8"/>
  <c r="R13" i="8"/>
  <c r="S13" i="8"/>
  <c r="N14" i="8"/>
  <c r="O14" i="8"/>
  <c r="P14" i="8"/>
  <c r="Q14" i="8"/>
  <c r="R14" i="8"/>
  <c r="S14" i="8"/>
  <c r="N15" i="8"/>
  <c r="O15" i="8"/>
  <c r="P15" i="8"/>
  <c r="Q15" i="8"/>
  <c r="R15" i="8"/>
  <c r="S15" i="8"/>
  <c r="N16" i="8"/>
  <c r="O16" i="8"/>
  <c r="P16" i="8"/>
  <c r="Q16" i="8"/>
  <c r="R16" i="8"/>
  <c r="S16" i="8"/>
  <c r="N17" i="8"/>
  <c r="O17" i="8"/>
  <c r="P17" i="8"/>
  <c r="Q17" i="8"/>
  <c r="R17" i="8"/>
  <c r="S17" i="8"/>
  <c r="N18" i="8"/>
  <c r="O18" i="8"/>
  <c r="P18" i="8"/>
  <c r="Q18" i="8"/>
  <c r="R18" i="8"/>
  <c r="S18" i="8"/>
  <c r="N19" i="8"/>
  <c r="O19" i="8"/>
  <c r="P19" i="8"/>
  <c r="Q19" i="8"/>
  <c r="R19" i="8"/>
  <c r="S19" i="8"/>
  <c r="N20" i="8"/>
  <c r="O20" i="8"/>
  <c r="P20" i="8"/>
  <c r="Q20" i="8"/>
  <c r="R20" i="8"/>
  <c r="S20" i="8"/>
  <c r="N21" i="8"/>
  <c r="O21" i="8"/>
  <c r="P21" i="8"/>
  <c r="Q21" i="8"/>
  <c r="R21" i="8"/>
  <c r="S21" i="8"/>
  <c r="N22" i="8"/>
  <c r="O22" i="8"/>
  <c r="P22" i="8"/>
  <c r="Q22" i="8"/>
  <c r="R22" i="8"/>
  <c r="S22" i="8"/>
  <c r="N23" i="8"/>
  <c r="O23" i="8"/>
  <c r="P23" i="8"/>
  <c r="Q23" i="8"/>
  <c r="R23" i="8"/>
  <c r="S23" i="8"/>
  <c r="N24" i="8"/>
  <c r="O24" i="8"/>
  <c r="P24" i="8"/>
  <c r="Q24" i="8"/>
  <c r="R24" i="8"/>
  <c r="S24" i="8"/>
  <c r="N3" i="8"/>
  <c r="N25" i="8" s="1"/>
  <c r="S3" i="8"/>
  <c r="R3" i="8"/>
  <c r="R25" i="8" s="1"/>
  <c r="Q3" i="8"/>
  <c r="Q25" i="8" s="1"/>
  <c r="P3" i="8"/>
  <c r="P25" i="8" s="1"/>
  <c r="O3" i="8"/>
  <c r="O25" i="8" s="1"/>
  <c r="N4" i="9"/>
  <c r="X4" i="9" s="1"/>
  <c r="O4" i="9"/>
  <c r="Y4" i="9" s="1"/>
  <c r="P4" i="9"/>
  <c r="Z4" i="9" s="1"/>
  <c r="Q4" i="9"/>
  <c r="AA4" i="9" s="1"/>
  <c r="R4" i="9"/>
  <c r="AB4" i="9" s="1"/>
  <c r="S4" i="9"/>
  <c r="AC4" i="9" s="1"/>
  <c r="N5" i="9"/>
  <c r="O5" i="9"/>
  <c r="Y5" i="9" s="1"/>
  <c r="P5" i="9"/>
  <c r="Q5" i="9"/>
  <c r="R5" i="9"/>
  <c r="S5" i="9"/>
  <c r="AC5" i="9" s="1"/>
  <c r="N6" i="9"/>
  <c r="X6" i="9" s="1"/>
  <c r="O6" i="9"/>
  <c r="Y6" i="9" s="1"/>
  <c r="P6" i="9"/>
  <c r="Z6" i="9" s="1"/>
  <c r="Q6" i="9"/>
  <c r="AA6" i="9" s="1"/>
  <c r="R6" i="9"/>
  <c r="AB6" i="9" s="1"/>
  <c r="S6" i="9"/>
  <c r="AC6" i="9" s="1"/>
  <c r="N7" i="9"/>
  <c r="O7" i="9"/>
  <c r="P7" i="9"/>
  <c r="Q7" i="9"/>
  <c r="R7" i="9"/>
  <c r="S7" i="9"/>
  <c r="N8" i="9"/>
  <c r="X8" i="9" s="1"/>
  <c r="O8" i="9"/>
  <c r="Y8" i="9" s="1"/>
  <c r="P8" i="9"/>
  <c r="Z8" i="9" s="1"/>
  <c r="Q8" i="9"/>
  <c r="AA8" i="9" s="1"/>
  <c r="R8" i="9"/>
  <c r="AB8" i="9" s="1"/>
  <c r="S8" i="9"/>
  <c r="AC8" i="9" s="1"/>
  <c r="N9" i="9"/>
  <c r="O9" i="9"/>
  <c r="P9" i="9"/>
  <c r="Q9" i="9"/>
  <c r="R9" i="9"/>
  <c r="S9" i="9"/>
  <c r="N10" i="9"/>
  <c r="X10" i="9" s="1"/>
  <c r="O10" i="9"/>
  <c r="Y10" i="9" s="1"/>
  <c r="P10" i="9"/>
  <c r="Z10" i="9" s="1"/>
  <c r="Q10" i="9"/>
  <c r="AA10" i="9" s="1"/>
  <c r="R10" i="9"/>
  <c r="AB10" i="9" s="1"/>
  <c r="S10" i="9"/>
  <c r="AC10" i="9" s="1"/>
  <c r="N11" i="9"/>
  <c r="O11" i="9"/>
  <c r="P11" i="9"/>
  <c r="Q11" i="9"/>
  <c r="R11" i="9"/>
  <c r="S11" i="9"/>
  <c r="N12" i="9"/>
  <c r="O12" i="9"/>
  <c r="P12" i="9"/>
  <c r="Q12" i="9"/>
  <c r="AA12" i="9" s="1"/>
  <c r="R12" i="9"/>
  <c r="S12" i="9"/>
  <c r="N13" i="9"/>
  <c r="O13" i="9"/>
  <c r="P13" i="9"/>
  <c r="Q13" i="9"/>
  <c r="R13" i="9"/>
  <c r="S13" i="9"/>
  <c r="N14" i="9"/>
  <c r="X14" i="9" s="1"/>
  <c r="O14" i="9"/>
  <c r="Y14" i="9" s="1"/>
  <c r="P14" i="9"/>
  <c r="Z14" i="9" s="1"/>
  <c r="Q14" i="9"/>
  <c r="AA14" i="9" s="1"/>
  <c r="R14" i="9"/>
  <c r="AB14" i="9" s="1"/>
  <c r="S14" i="9"/>
  <c r="AC14" i="9" s="1"/>
  <c r="N15" i="9"/>
  <c r="O15" i="9"/>
  <c r="P15" i="9"/>
  <c r="Q15" i="9"/>
  <c r="R15" i="9"/>
  <c r="S15" i="9"/>
  <c r="N16" i="9"/>
  <c r="X16" i="9" s="1"/>
  <c r="O16" i="9"/>
  <c r="Y16" i="9" s="1"/>
  <c r="P16" i="9"/>
  <c r="Z16" i="9" s="1"/>
  <c r="Q16" i="9"/>
  <c r="AA16" i="9" s="1"/>
  <c r="R16" i="9"/>
  <c r="AB16" i="9" s="1"/>
  <c r="S16" i="9"/>
  <c r="AC16" i="9" s="1"/>
  <c r="N17" i="9"/>
  <c r="O17" i="9"/>
  <c r="P17" i="9"/>
  <c r="Q17" i="9"/>
  <c r="R17" i="9"/>
  <c r="S17" i="9"/>
  <c r="N18" i="9"/>
  <c r="X18" i="9" s="1"/>
  <c r="O18" i="9"/>
  <c r="P18" i="9"/>
  <c r="Q18" i="9"/>
  <c r="AA18" i="9" s="1"/>
  <c r="R18" i="9"/>
  <c r="AB18" i="9" s="1"/>
  <c r="S18" i="9"/>
  <c r="N19" i="9"/>
  <c r="O19" i="9"/>
  <c r="P19" i="9"/>
  <c r="Q19" i="9"/>
  <c r="R19" i="9"/>
  <c r="S19" i="9"/>
  <c r="N20" i="9"/>
  <c r="X20" i="9" s="1"/>
  <c r="O20" i="9"/>
  <c r="Y20" i="9" s="1"/>
  <c r="P20" i="9"/>
  <c r="Z20" i="9" s="1"/>
  <c r="Q20" i="9"/>
  <c r="AA20" i="9" s="1"/>
  <c r="R20" i="9"/>
  <c r="AB20" i="9" s="1"/>
  <c r="S20" i="9"/>
  <c r="AC20" i="9" s="1"/>
  <c r="N21" i="9"/>
  <c r="O21" i="9"/>
  <c r="Y21" i="9" s="1"/>
  <c r="P21" i="9"/>
  <c r="Z21" i="9" s="1"/>
  <c r="Q21" i="9"/>
  <c r="R21" i="9"/>
  <c r="S21" i="9"/>
  <c r="AC21" i="9" s="1"/>
  <c r="N22" i="9"/>
  <c r="X22" i="9" s="1"/>
  <c r="O22" i="9"/>
  <c r="Y22" i="9" s="1"/>
  <c r="P22" i="9"/>
  <c r="Z22" i="9" s="1"/>
  <c r="Q22" i="9"/>
  <c r="AA22" i="9" s="1"/>
  <c r="R22" i="9"/>
  <c r="AB22" i="9" s="1"/>
  <c r="S22" i="9"/>
  <c r="AC22" i="9" s="1"/>
  <c r="N23" i="9"/>
  <c r="O23" i="9"/>
  <c r="P23" i="9"/>
  <c r="Q23" i="9"/>
  <c r="R23" i="9"/>
  <c r="S23" i="9"/>
  <c r="N24" i="9"/>
  <c r="X24" i="9" s="1"/>
  <c r="O24" i="9"/>
  <c r="Y24" i="9" s="1"/>
  <c r="P24" i="9"/>
  <c r="Z24" i="9" s="1"/>
  <c r="Q24" i="9"/>
  <c r="AA24" i="9" s="1"/>
  <c r="R24" i="9"/>
  <c r="AB24" i="9" s="1"/>
  <c r="S24" i="9"/>
  <c r="AC24" i="9" s="1"/>
  <c r="N3" i="9"/>
  <c r="S3" i="9"/>
  <c r="AC3" i="9" s="1"/>
  <c r="R3" i="9"/>
  <c r="AB3" i="9" s="1"/>
  <c r="Q3" i="9"/>
  <c r="P3" i="9"/>
  <c r="O3" i="9"/>
  <c r="Y3" i="9" s="1"/>
  <c r="T5" i="12"/>
  <c r="T6" i="12"/>
  <c r="T7" i="12"/>
  <c r="T8" i="12"/>
  <c r="T9" i="12"/>
  <c r="T10" i="12"/>
  <c r="T11" i="12"/>
  <c r="T12" i="12"/>
  <c r="T13" i="12"/>
  <c r="T14" i="12"/>
  <c r="T15" i="12"/>
  <c r="T16" i="12"/>
  <c r="T17" i="12"/>
  <c r="T18" i="12"/>
  <c r="T19" i="12"/>
  <c r="T20" i="12"/>
  <c r="T21" i="12"/>
  <c r="T22" i="12"/>
  <c r="T23" i="12"/>
  <c r="T24" i="12"/>
  <c r="T25" i="12"/>
  <c r="T4" i="12"/>
  <c r="T26" i="12" s="1"/>
  <c r="S5" i="12"/>
  <c r="S6" i="12"/>
  <c r="S7" i="12"/>
  <c r="S8" i="12"/>
  <c r="S26" i="12" s="1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4" i="12"/>
  <c r="R5" i="12"/>
  <c r="R6" i="12"/>
  <c r="R7" i="12"/>
  <c r="R8" i="12"/>
  <c r="R9" i="12"/>
  <c r="R10" i="12"/>
  <c r="R11" i="12"/>
  <c r="R12" i="12"/>
  <c r="R13" i="12"/>
  <c r="R14" i="12"/>
  <c r="R15" i="12"/>
  <c r="R16" i="12"/>
  <c r="R17" i="12"/>
  <c r="R18" i="12"/>
  <c r="R19" i="12"/>
  <c r="R20" i="12"/>
  <c r="R21" i="12"/>
  <c r="R22" i="12"/>
  <c r="R23" i="12"/>
  <c r="R24" i="12"/>
  <c r="R25" i="12"/>
  <c r="R4" i="12"/>
  <c r="R26" i="12" s="1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4" i="12"/>
  <c r="Q26" i="12" s="1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4" i="12"/>
  <c r="P26" i="12" s="1"/>
  <c r="O5" i="12"/>
  <c r="O26" i="12" s="1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4" i="12"/>
  <c r="Z17" i="9" l="1"/>
  <c r="Y17" i="9"/>
  <c r="AC13" i="9"/>
  <c r="AC9" i="9"/>
  <c r="Y9" i="9"/>
  <c r="Z3" i="9"/>
  <c r="X3" i="9"/>
  <c r="AB21" i="9"/>
  <c r="X21" i="9"/>
  <c r="Z18" i="9"/>
  <c r="AB17" i="9"/>
  <c r="X17" i="9"/>
  <c r="AB13" i="9"/>
  <c r="X13" i="9"/>
  <c r="Z12" i="9"/>
  <c r="AB9" i="9"/>
  <c r="X9" i="9"/>
  <c r="AB5" i="9"/>
  <c r="X5" i="9"/>
  <c r="AC17" i="9"/>
  <c r="Y13" i="9"/>
  <c r="AA3" i="9"/>
  <c r="AA21" i="9"/>
  <c r="AC18" i="9"/>
  <c r="Y18" i="9"/>
  <c r="AA17" i="9"/>
  <c r="AA13" i="9"/>
  <c r="AC12" i="9"/>
  <c r="Y12" i="9"/>
  <c r="AA9" i="9"/>
  <c r="AA5" i="9"/>
  <c r="Z13" i="9"/>
  <c r="AB12" i="9"/>
  <c r="X12" i="9"/>
  <c r="Z9" i="9"/>
  <c r="Z5" i="9"/>
  <c r="AA23" i="9"/>
  <c r="AA19" i="9"/>
  <c r="AA15" i="9"/>
  <c r="AA11" i="9"/>
  <c r="AA7" i="9"/>
  <c r="P25" i="9"/>
  <c r="Z19" i="9"/>
  <c r="Z15" i="9"/>
  <c r="Z11" i="9"/>
  <c r="Z7" i="9"/>
  <c r="O25" i="9"/>
  <c r="Z23" i="9"/>
  <c r="AC23" i="9"/>
  <c r="Y23" i="9"/>
  <c r="AC19" i="9"/>
  <c r="Y19" i="9"/>
  <c r="AC15" i="9"/>
  <c r="Y15" i="9"/>
  <c r="AC11" i="9"/>
  <c r="Y11" i="9"/>
  <c r="AC7" i="9"/>
  <c r="Y7" i="9"/>
  <c r="Y25" i="9" s="1"/>
  <c r="R25" i="9"/>
  <c r="N25" i="9"/>
  <c r="AB23" i="9"/>
  <c r="X23" i="9"/>
  <c r="AB19" i="9"/>
  <c r="X19" i="9"/>
  <c r="AB15" i="9"/>
  <c r="X15" i="9"/>
  <c r="AB11" i="9"/>
  <c r="X11" i="9"/>
  <c r="AB7" i="9"/>
  <c r="X7" i="9"/>
  <c r="Q25" i="9"/>
  <c r="Y9" i="7"/>
  <c r="X9" i="7"/>
  <c r="Z9" i="7"/>
  <c r="AG17" i="7"/>
  <c r="AG12" i="7"/>
  <c r="AG14" i="7"/>
  <c r="AG13" i="7"/>
  <c r="AG16" i="7"/>
  <c r="AG15" i="7"/>
  <c r="I8" i="11"/>
  <c r="L8" i="11"/>
  <c r="M8" i="11" s="1"/>
  <c r="I10" i="11"/>
  <c r="L10" i="11"/>
  <c r="M10" i="11" s="1"/>
  <c r="I4" i="11"/>
  <c r="L4" i="11"/>
  <c r="M4" i="11" s="1"/>
  <c r="G75" i="11"/>
  <c r="I22" i="11"/>
  <c r="L22" i="11"/>
  <c r="M22" i="11" s="1"/>
  <c r="I17" i="11"/>
  <c r="L17" i="11"/>
  <c r="M17" i="11" s="1"/>
  <c r="I14" i="11"/>
  <c r="L14" i="11"/>
  <c r="M14" i="11" s="1"/>
  <c r="I12" i="11"/>
  <c r="L12" i="11"/>
  <c r="M12" i="11" s="1"/>
  <c r="I24" i="11"/>
  <c r="L24" i="11"/>
  <c r="M24" i="11" s="1"/>
  <c r="I6" i="11"/>
  <c r="H13" i="11"/>
  <c r="I16" i="11"/>
  <c r="L16" i="11"/>
  <c r="M16" i="11" s="1"/>
  <c r="I20" i="11"/>
  <c r="L20" i="11"/>
  <c r="M20" i="11" s="1"/>
  <c r="G4" i="11"/>
  <c r="G20" i="11"/>
  <c r="F25" i="11"/>
  <c r="H5" i="11"/>
  <c r="G12" i="11"/>
  <c r="G128" i="11"/>
  <c r="G150" i="11" s="1"/>
  <c r="G103" i="11"/>
  <c r="G125" i="11" s="1"/>
  <c r="AB26" i="12"/>
  <c r="Z26" i="12"/>
  <c r="AA26" i="12"/>
  <c r="AD26" i="12"/>
  <c r="S25" i="8"/>
  <c r="AC25" i="8"/>
  <c r="S25" i="9"/>
  <c r="F20" i="1"/>
  <c r="D20" i="1"/>
  <c r="H20" i="1"/>
  <c r="G20" i="1"/>
  <c r="E20" i="1"/>
  <c r="I20" i="1"/>
  <c r="F26" i="12"/>
  <c r="X25" i="9" l="1"/>
  <c r="I5" i="11"/>
  <c r="L5" i="11"/>
  <c r="M5" i="11" s="1"/>
  <c r="H25" i="11"/>
  <c r="I13" i="11"/>
  <c r="I25" i="11" s="1"/>
  <c r="L25" i="11" s="1"/>
  <c r="L13" i="11"/>
  <c r="M13" i="11" s="1"/>
  <c r="L26" i="12"/>
  <c r="K26" i="12"/>
  <c r="J26" i="12"/>
  <c r="I26" i="12"/>
  <c r="H26" i="12"/>
  <c r="G26" i="12"/>
  <c r="D26" i="12"/>
  <c r="C26" i="12"/>
  <c r="AE24" i="12"/>
  <c r="AE20" i="12"/>
  <c r="AE17" i="12"/>
  <c r="AE13" i="12"/>
  <c r="AE11" i="12"/>
  <c r="AE10" i="12"/>
  <c r="AE9" i="12"/>
  <c r="AE8" i="12"/>
  <c r="AE7" i="12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28" i="11"/>
  <c r="N9" i="7"/>
  <c r="I50" i="11" l="1"/>
  <c r="AE16" i="12"/>
  <c r="AE21" i="12"/>
  <c r="AE25" i="12"/>
  <c r="AE5" i="12"/>
  <c r="AE19" i="12"/>
  <c r="AE23" i="12"/>
  <c r="AE6" i="12"/>
  <c r="AE12" i="12"/>
  <c r="AE15" i="12"/>
  <c r="AE18" i="12"/>
  <c r="AE22" i="12"/>
  <c r="AE14" i="12"/>
  <c r="AE4" i="12"/>
  <c r="AD3" i="7"/>
  <c r="AD18" i="8"/>
  <c r="AD17" i="8"/>
  <c r="AD16" i="8"/>
  <c r="AD3" i="8"/>
  <c r="AD24" i="8"/>
  <c r="AD23" i="8"/>
  <c r="AD22" i="8"/>
  <c r="AD21" i="8"/>
  <c r="AD20" i="8"/>
  <c r="AD19" i="8"/>
  <c r="AD15" i="8"/>
  <c r="AD14" i="8"/>
  <c r="AD13" i="8"/>
  <c r="AD12" i="8"/>
  <c r="AD11" i="8"/>
  <c r="AD10" i="8"/>
  <c r="AD9" i="8"/>
  <c r="AD8" i="8"/>
  <c r="AD7" i="8"/>
  <c r="AD6" i="8"/>
  <c r="AD5" i="8"/>
  <c r="AD4" i="8"/>
  <c r="AD4" i="9"/>
  <c r="AD5" i="9"/>
  <c r="AD6" i="9"/>
  <c r="AD7" i="9"/>
  <c r="AD8" i="9"/>
  <c r="AD9" i="9"/>
  <c r="AD10" i="9"/>
  <c r="AD11" i="9"/>
  <c r="AD12" i="9"/>
  <c r="AD13" i="9"/>
  <c r="AD14" i="9"/>
  <c r="AD15" i="9"/>
  <c r="AD16" i="9"/>
  <c r="AD17" i="9"/>
  <c r="AD18" i="9"/>
  <c r="AD19" i="9"/>
  <c r="AD20" i="9"/>
  <c r="AD21" i="9"/>
  <c r="AD22" i="9"/>
  <c r="AD23" i="9"/>
  <c r="AD24" i="9"/>
  <c r="AD3" i="9"/>
  <c r="AA25" i="9" l="1"/>
  <c r="Z25" i="9"/>
  <c r="AB25" i="9"/>
  <c r="AC25" i="9"/>
  <c r="L19" i="1" l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F9" i="7"/>
  <c r="F25" i="8"/>
  <c r="M4" i="1"/>
  <c r="N4" i="1"/>
  <c r="O4" i="1"/>
  <c r="P4" i="1"/>
  <c r="Q4" i="1"/>
  <c r="M5" i="1"/>
  <c r="N5" i="1"/>
  <c r="O5" i="1"/>
  <c r="P5" i="1"/>
  <c r="Q5" i="1"/>
  <c r="M6" i="1"/>
  <c r="N6" i="1"/>
  <c r="O6" i="1"/>
  <c r="P6" i="1"/>
  <c r="Q6" i="1"/>
  <c r="M7" i="1"/>
  <c r="N7" i="1"/>
  <c r="O7" i="1"/>
  <c r="P7" i="1"/>
  <c r="Q7" i="1"/>
  <c r="M8" i="1"/>
  <c r="N8" i="1"/>
  <c r="O8" i="1"/>
  <c r="P8" i="1"/>
  <c r="Q8" i="1"/>
  <c r="M9" i="1"/>
  <c r="N9" i="1"/>
  <c r="O9" i="1"/>
  <c r="P9" i="1"/>
  <c r="Q9" i="1"/>
  <c r="M10" i="1"/>
  <c r="N10" i="1"/>
  <c r="O10" i="1"/>
  <c r="P10" i="1"/>
  <c r="Q10" i="1"/>
  <c r="M11" i="1"/>
  <c r="N11" i="1"/>
  <c r="O11" i="1"/>
  <c r="P11" i="1"/>
  <c r="Q11" i="1"/>
  <c r="M12" i="1"/>
  <c r="N12" i="1"/>
  <c r="O12" i="1"/>
  <c r="P12" i="1"/>
  <c r="Q12" i="1"/>
  <c r="M13" i="1"/>
  <c r="N13" i="1"/>
  <c r="O13" i="1"/>
  <c r="P13" i="1"/>
  <c r="Q13" i="1"/>
  <c r="M14" i="1"/>
  <c r="N14" i="1"/>
  <c r="O14" i="1"/>
  <c r="P14" i="1"/>
  <c r="Q14" i="1"/>
  <c r="M15" i="1"/>
  <c r="N15" i="1"/>
  <c r="O15" i="1"/>
  <c r="P15" i="1"/>
  <c r="Q15" i="1"/>
  <c r="M16" i="1"/>
  <c r="N16" i="1"/>
  <c r="O16" i="1"/>
  <c r="P16" i="1"/>
  <c r="Q16" i="1"/>
  <c r="M17" i="1"/>
  <c r="N17" i="1"/>
  <c r="O17" i="1"/>
  <c r="P17" i="1"/>
  <c r="Q17" i="1"/>
  <c r="M18" i="1"/>
  <c r="N18" i="1"/>
  <c r="O18" i="1"/>
  <c r="P18" i="1"/>
  <c r="Q18" i="1"/>
  <c r="M19" i="1"/>
  <c r="N19" i="1"/>
  <c r="O19" i="1"/>
  <c r="P19" i="1"/>
  <c r="Q19" i="1"/>
  <c r="Q3" i="1"/>
  <c r="P3" i="1"/>
  <c r="O3" i="1"/>
  <c r="N3" i="1"/>
  <c r="M3" i="1"/>
  <c r="D17" i="8"/>
  <c r="D15" i="8"/>
  <c r="D14" i="8"/>
  <c r="D12" i="8"/>
  <c r="D11" i="8"/>
  <c r="D6" i="8"/>
  <c r="D4" i="8"/>
  <c r="AU38" i="6"/>
  <c r="AT38" i="6"/>
  <c r="AS38" i="6"/>
  <c r="AR38" i="6"/>
  <c r="AV37" i="6"/>
  <c r="AL37" i="6"/>
  <c r="AV36" i="6"/>
  <c r="AL36" i="6"/>
  <c r="AV35" i="6"/>
  <c r="AL35" i="6"/>
  <c r="AV34" i="6"/>
  <c r="AL34" i="6"/>
  <c r="AV33" i="6"/>
  <c r="AL33" i="6"/>
  <c r="AV32" i="6"/>
  <c r="AL32" i="6"/>
  <c r="AV31" i="6"/>
  <c r="AL31" i="6"/>
  <c r="AV30" i="6"/>
  <c r="AV29" i="6"/>
  <c r="AL29" i="6"/>
  <c r="AV28" i="6"/>
  <c r="AL28" i="6"/>
  <c r="AV27" i="6"/>
  <c r="AL27" i="6"/>
  <c r="AV26" i="6"/>
  <c r="AL26" i="6"/>
  <c r="AV25" i="6"/>
  <c r="AL25" i="6"/>
  <c r="AV24" i="6"/>
  <c r="AL24" i="6"/>
  <c r="AV23" i="6"/>
  <c r="AL23" i="6"/>
  <c r="AV22" i="6"/>
  <c r="AL22" i="6"/>
  <c r="AV21" i="6"/>
  <c r="AL21" i="6"/>
  <c r="AV20" i="6"/>
  <c r="AL20" i="6"/>
  <c r="AV19" i="6"/>
  <c r="AL19" i="6"/>
  <c r="AV18" i="6"/>
  <c r="AL18" i="6"/>
  <c r="AV17" i="6"/>
  <c r="AL17" i="6"/>
  <c r="AV16" i="6"/>
  <c r="AL16" i="6"/>
  <c r="AV15" i="6"/>
  <c r="AL15" i="6"/>
  <c r="AV14" i="6"/>
  <c r="AL14" i="6"/>
  <c r="AV13" i="6"/>
  <c r="AL13" i="6"/>
  <c r="AV12" i="6"/>
  <c r="AL12" i="6"/>
  <c r="AV11" i="6"/>
  <c r="AL11" i="6"/>
  <c r="AV10" i="6"/>
  <c r="AL10" i="6"/>
  <c r="AV9" i="6"/>
  <c r="AL9" i="6"/>
  <c r="AV8" i="6"/>
  <c r="AL8" i="6"/>
  <c r="AV7" i="6"/>
  <c r="AL7" i="6"/>
  <c r="AV6" i="6"/>
  <c r="AL6" i="6"/>
  <c r="AV5" i="6"/>
  <c r="AL5" i="6"/>
  <c r="AK3" i="6"/>
  <c r="AJ3" i="6"/>
  <c r="AI3" i="6"/>
  <c r="AH3" i="6"/>
  <c r="AG3" i="6"/>
  <c r="AF3" i="6"/>
  <c r="AE3" i="6"/>
  <c r="AD3" i="6"/>
  <c r="AC3" i="6"/>
  <c r="AB3" i="6"/>
  <c r="AA3" i="6"/>
  <c r="Z3" i="6"/>
  <c r="AC3" i="1" l="1"/>
  <c r="W20" i="1"/>
  <c r="AD7" i="7"/>
  <c r="AD6" i="7"/>
  <c r="AD5" i="7"/>
  <c r="AD4" i="7"/>
  <c r="AD8" i="7"/>
  <c r="V20" i="1"/>
  <c r="Y20" i="1"/>
  <c r="X20" i="1"/>
  <c r="Z20" i="1"/>
  <c r="AA20" i="1"/>
  <c r="H25" i="8"/>
  <c r="I25" i="8"/>
  <c r="J25" i="8"/>
  <c r="G25" i="8"/>
  <c r="K25" i="8"/>
  <c r="K9" i="7"/>
  <c r="G9" i="7"/>
  <c r="I9" i="7"/>
  <c r="J9" i="7"/>
  <c r="H9" i="7"/>
  <c r="K25" i="9"/>
  <c r="G25" i="9"/>
  <c r="H25" i="9"/>
  <c r="I25" i="9"/>
  <c r="J25" i="9"/>
  <c r="F25" i="9"/>
  <c r="AV38" i="6"/>
  <c r="AL3" i="6"/>
  <c r="C25" i="8"/>
  <c r="D25" i="8"/>
  <c r="C25" i="9"/>
  <c r="D25" i="9"/>
  <c r="O9" i="7" l="1"/>
  <c r="P9" i="7"/>
  <c r="R9" i="7"/>
  <c r="S9" i="7"/>
  <c r="Q9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F705FC0-ADB8-4E88-89A7-E23AF655E6A8}" sourceFile="C:\Users\viviane.michaelis\Downloads\Base_Gasto_Supply_Chain.accdb" keepAlive="1" name="Base_Gasto_Supply_Chain1" type="5" refreshedVersion="0" new="1" background="1" saveData="1">
    <dbPr connection="Provider=Microsoft.ACE.OLEDB.12.0;Password=&quot;&quot;;User ID=Admin;Data Source=C:\Users\viviane.michaelis\Downloads\Base_Gasto_Supply_Chain.accdb;Mode=Share Deny Writ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Base_Gasto_Supply_Chain" commandType="3"/>
  </connection>
</connections>
</file>

<file path=xl/sharedStrings.xml><?xml version="1.0" encoding="utf-8"?>
<sst xmlns="http://schemas.openxmlformats.org/spreadsheetml/2006/main" count="165642" uniqueCount="1265">
  <si>
    <t>DASHBOARD HORA EXTRA - SUPPLY CHAIN</t>
  </si>
  <si>
    <t xml:space="preserve"> </t>
  </si>
  <si>
    <t xml:space="preserve">YTD </t>
  </si>
  <si>
    <t>FULL YEAR (FY)</t>
  </si>
  <si>
    <t>YTD %</t>
  </si>
  <si>
    <t>FY%</t>
  </si>
  <si>
    <t>MESES</t>
  </si>
  <si>
    <t>DISTRIBUIÇÃO REAL 2020</t>
  </si>
  <si>
    <t>REAL X PPTO/ZBB</t>
  </si>
  <si>
    <t>% REAL X PPTO/ZBB</t>
  </si>
  <si>
    <t>PPTO/ZBB</t>
  </si>
  <si>
    <t>REAL</t>
  </si>
  <si>
    <t>-</t>
  </si>
  <si>
    <t>TOTAL</t>
  </si>
  <si>
    <t>DISTRIBUIÇÃO - CEVE</t>
  </si>
  <si>
    <t>CC</t>
  </si>
  <si>
    <t>0405</t>
  </si>
  <si>
    <t>REAL 2021</t>
  </si>
  <si>
    <t>REAL 2020</t>
  </si>
  <si>
    <t>DISTRIBUIÇÃO - MOTORISTAS</t>
  </si>
  <si>
    <t>0568</t>
  </si>
  <si>
    <t>0599</t>
  </si>
  <si>
    <t>DISTRIBUIÇÃO  - TOTAL</t>
  </si>
  <si>
    <t>RUBRO</t>
  </si>
  <si>
    <t>SUGESTÃO</t>
  </si>
  <si>
    <t>LOGÍSTICA REAL 2020</t>
  </si>
  <si>
    <t>FY %</t>
  </si>
  <si>
    <t>LOGÍSTICA - TOTAL</t>
  </si>
  <si>
    <t>FY</t>
  </si>
  <si>
    <t>YTD</t>
  </si>
  <si>
    <t>DISTRIBUIÇÃO - PPTO/ZBB</t>
  </si>
  <si>
    <t>DISTRIBUIÇÃO - REAL</t>
  </si>
  <si>
    <t>LOGÍSTICA - PPTO/ZBB</t>
  </si>
  <si>
    <t>LOGÍSTICA - REAL</t>
  </si>
  <si>
    <t>AVG</t>
  </si>
  <si>
    <t>Valores</t>
  </si>
  <si>
    <t>Total Soma de JAN (PPTO)</t>
  </si>
  <si>
    <t>Total Soma de FEV (PPTO)</t>
  </si>
  <si>
    <t>Total Soma de MAR  (PPTO)</t>
  </si>
  <si>
    <t>Total Soma de ABR (PPTO)</t>
  </si>
  <si>
    <t>Total Soma de MAI (PPTO)</t>
  </si>
  <si>
    <t>Total Soma de JUN (PPTO)</t>
  </si>
  <si>
    <t>Total Soma de JUL (ZBB)</t>
  </si>
  <si>
    <t>Total Soma de AGO (ZBB)</t>
  </si>
  <si>
    <t>Total Soma de SET (ZBB)</t>
  </si>
  <si>
    <t>Total Soma de OUT (ZBB)</t>
  </si>
  <si>
    <t>Total Soma de NOV (ZBB)</t>
  </si>
  <si>
    <t>Total Soma de DEZ (ZBB)</t>
  </si>
  <si>
    <t>FLEXFIELD</t>
  </si>
  <si>
    <t>Soma de JAN (PPTO)</t>
  </si>
  <si>
    <t>Soma de FEV (PPTO)</t>
  </si>
  <si>
    <t>Soma de MAR  (PPTO)</t>
  </si>
  <si>
    <t>Soma de ABR (PPTO)</t>
  </si>
  <si>
    <t>Soma de MAI (PPTO)</t>
  </si>
  <si>
    <t>Soma de JUN (PPTO)</t>
  </si>
  <si>
    <t>Soma de JUL (ZBB)</t>
  </si>
  <si>
    <t>Soma de AGO (ZBB)</t>
  </si>
  <si>
    <t>Soma de SET (ZBB)</t>
  </si>
  <si>
    <t>Soma de OUT (ZBB)</t>
  </si>
  <si>
    <t>Soma de NOV (ZBB)</t>
  </si>
  <si>
    <t>Soma de DEZ (ZBB)</t>
  </si>
  <si>
    <t>089.1301.6304.0001.000.0153.000.00000.00000</t>
  </si>
  <si>
    <t>089.1301.6304.0001.000.0401.000.00000.00000</t>
  </si>
  <si>
    <t>089.1301.6304.0001.000.0404.000.00000.00000</t>
  </si>
  <si>
    <t>089.1301.6304.0001.000.0405.000.00000.00000</t>
  </si>
  <si>
    <t>089.1302.6304.0001.000.0153.000.00000.00000</t>
  </si>
  <si>
    <t>089.1302.6304.0001.000.0401.000.00000.00000</t>
  </si>
  <si>
    <t>089.1302.6304.0001.000.0405.000.00000.00000</t>
  </si>
  <si>
    <t>089.1303.6304.0001.000.0153.000.00000.00000</t>
  </si>
  <si>
    <t>089.1303.6304.0001.000.0401.000.00000.00000</t>
  </si>
  <si>
    <t>089.1303.6304.0001.000.0405.000.00000.00000</t>
  </si>
  <si>
    <t>089.1307.6304.0001.000.0153.000.00000.00000</t>
  </si>
  <si>
    <t>089.1307.6304.0001.000.0401.000.00000.00000</t>
  </si>
  <si>
    <t>089.1307.6304.0001.000.0405.000.00000.00000</t>
  </si>
  <si>
    <t>089.1308.6304.0001.000.0153.000.00000.00000</t>
  </si>
  <si>
    <t>089.1308.6304.0001.000.0401.000.00000.00000</t>
  </si>
  <si>
    <t>089.1308.6304.0001.000.0405.000.00000.00000</t>
  </si>
  <si>
    <t>089.1309.6304.0001.000.0405.000.00000.00000</t>
  </si>
  <si>
    <t>089.1310.6304.0001.000.0153.000.00000.00000</t>
  </si>
  <si>
    <t>089.1310.6304.0001.000.0401.000.00000.00000</t>
  </si>
  <si>
    <t>089.1310.6304.0001.000.0405.000.00000.00000</t>
  </si>
  <si>
    <t>089.1990.6304.0001.000.0401.000.00000.00000</t>
  </si>
  <si>
    <t>089.1990.6304.0001.000.0404.000.00000.00000</t>
  </si>
  <si>
    <t>089.1990.6304.0001.000.0405.000.00000.00000</t>
  </si>
  <si>
    <t>089.3503.6304.0001.000.0405.000.00000.00000</t>
  </si>
  <si>
    <t>089.3503.6304.0001.000.0568.000.00000.00000</t>
  </si>
  <si>
    <t>089.3503.6304.0001.000.0599.000.00000.00000</t>
  </si>
  <si>
    <t>089.3504.6304.0001.000.0405.000.00000.00000</t>
  </si>
  <si>
    <t>089.3505.6304.0001.000.0405.000.00000.00000</t>
  </si>
  <si>
    <t>089.3506.6304.0001.000.0405.000.00000.00000</t>
  </si>
  <si>
    <t>089.3506.6304.0001.000.0568.000.00000.00000</t>
  </si>
  <si>
    <t>089.3506.6304.0001.000.0599.000.00000.00000</t>
  </si>
  <si>
    <t>089.3507.6304.0001.000.0405.000.00000.00000</t>
  </si>
  <si>
    <t>089.3507.6304.0001.000.0568.000.00000.00000</t>
  </si>
  <si>
    <t>089.3507.6304.0001.000.0599.000.00000.00000</t>
  </si>
  <si>
    <t>089.3514.6304.0001.000.0405.000.00000.00000</t>
  </si>
  <si>
    <t>089.3514.6304.0001.000.0568.000.00000.00000</t>
  </si>
  <si>
    <t>089.3514.6304.0001.000.0599.000.00000.00000</t>
  </si>
  <si>
    <t>089.3515.6304.0001.000.0405.000.00000.00000</t>
  </si>
  <si>
    <t>089.3517.6304.0001.000.0405.000.00000.00000</t>
  </si>
  <si>
    <t>089.3517.6304.0001.000.0568.000.00000.00000</t>
  </si>
  <si>
    <t>089.3517.6304.0001.000.0599.000.00000.00000</t>
  </si>
  <si>
    <t>089.3518.6304.0001.000.0405.000.00000.00000</t>
  </si>
  <si>
    <t>089.3518.6304.0001.000.0568.000.00000.00000</t>
  </si>
  <si>
    <t>089.3518.6304.0001.000.0599.000.00000.00000</t>
  </si>
  <si>
    <t>089.3520.6304.0001.000.0405.000.00000.00000</t>
  </si>
  <si>
    <t>089.3520.6304.0001.000.0568.000.00000.00000</t>
  </si>
  <si>
    <t>089.3520.6304.0001.000.0599.000.00000.00000</t>
  </si>
  <si>
    <t>089.3521.6304.0001.000.0405.000.00000.00000</t>
  </si>
  <si>
    <t>089.3522.6304.0001.000.0404.000.00000.00000</t>
  </si>
  <si>
    <t>089.3522.6304.0001.000.0405.000.00000.00000</t>
  </si>
  <si>
    <t>089.3529.6304.0001.000.0405.000.00000.00000</t>
  </si>
  <si>
    <t>089.3529.6304.0001.000.0568.000.00000.00000</t>
  </si>
  <si>
    <t>089.3529.6304.0001.000.0599.000.00000.00000</t>
  </si>
  <si>
    <t>089.3530.6304.0001.000.0405.000.00000.00000</t>
  </si>
  <si>
    <t>089.3530.6304.0001.000.0568.000.00000.00000</t>
  </si>
  <si>
    <t>089.3530.6304.0001.000.0599.000.00000.00000</t>
  </si>
  <si>
    <t>089.3535.6304.0001.000.0405.000.00000.00000</t>
  </si>
  <si>
    <t>089.3536.6304.0001.000.0405.000.00000.00000</t>
  </si>
  <si>
    <t>089.3536.6304.0001.000.0599.000.00000.00000</t>
  </si>
  <si>
    <t>089.3537.6304.0001.000.0405.000.00000.00000</t>
  </si>
  <si>
    <t>089.3537.6304.0001.000.0568.000.00000.00000</t>
  </si>
  <si>
    <t>089.3537.6304.0001.000.0599.000.00000.00000</t>
  </si>
  <si>
    <t>089.3540.6304.0001.000.0405.000.00000.00000</t>
  </si>
  <si>
    <t>089.3542.6304.0001.000.0405.000.00000.00000</t>
  </si>
  <si>
    <t>089.3542.6304.0001.000.0568.000.00000.00000</t>
  </si>
  <si>
    <t>089.3542.6304.0001.000.0599.000.00000.00000</t>
  </si>
  <si>
    <t>089.3544.6304.0001.000.0405.000.00000.00000</t>
  </si>
  <si>
    <t>089.3544.6304.0001.000.0568.000.00000.00000</t>
  </si>
  <si>
    <t>089.3544.6304.0001.000.0599.000.00000.00000</t>
  </si>
  <si>
    <t>089.3545.6304.0001.000.0405.000.00000.00000</t>
  </si>
  <si>
    <t>089.3545.6304.0001.000.0568.000.00000.00000</t>
  </si>
  <si>
    <t>089.3545.6304.0001.000.0599.000.00000.00000</t>
  </si>
  <si>
    <t>089.3547.6304.0001.000.0405.000.00000.00000</t>
  </si>
  <si>
    <t>089.3547.6304.0001.000.0568.000.00000.00000</t>
  </si>
  <si>
    <t>089.3547.6304.0001.000.0599.000.00000.00000</t>
  </si>
  <si>
    <t>089.4502.6304.0001.000.0405.000.00000.00000</t>
  </si>
  <si>
    <t>089.4505.6304.0001.000.0405.000.00000.00000</t>
  </si>
  <si>
    <t>089.4506.6304.0001.000.0405.000.00000.00000</t>
  </si>
  <si>
    <t>089.4506.6304.0001.000.0568.000.00000.00000</t>
  </si>
  <si>
    <t>089.4506.6304.0001.000.0599.000.00000.00000</t>
  </si>
  <si>
    <t>089.4509.6304.0001.000.0405.000.00000.00000</t>
  </si>
  <si>
    <t>089.4509.6304.0001.000.0568.000.00000.00000</t>
  </si>
  <si>
    <t>089.4509.6304.0001.000.0599.000.00000.00000</t>
  </si>
  <si>
    <t>089.4510.6304.0001.000.0405.000.00000.00000</t>
  </si>
  <si>
    <t>089.4511.6304.0001.000.0405.000.00000.00000</t>
  </si>
  <si>
    <t>089.4513.6304.0001.000.0405.000.00000.00000</t>
  </si>
  <si>
    <t>089.4513.6304.0001.000.0568.000.00000.00000</t>
  </si>
  <si>
    <t>089.4513.6304.0001.000.0599.000.00000.00000</t>
  </si>
  <si>
    <t>089.4517.6304.0001.000.0405.000.00000.00000</t>
  </si>
  <si>
    <t>089.4517.6304.0001.000.0568.000.00000.00000</t>
  </si>
  <si>
    <t>089.4517.6304.0001.000.0599.000.00000.00000</t>
  </si>
  <si>
    <t>089.4531.6304.0001.000.0405.000.00000.00000</t>
  </si>
  <si>
    <t>089.4532.6304.0001.000.0405.000.00000.00000</t>
  </si>
  <si>
    <t>089.4533.6304.0001.000.0405.000.00000.00000</t>
  </si>
  <si>
    <t>089.4534.6304.0001.000.0405.000.00000.00000</t>
  </si>
  <si>
    <t>089.4534.6304.0001.000.0568.000.00000.00000</t>
  </si>
  <si>
    <t>089.4534.6304.0001.000.0599.000.00000.00000</t>
  </si>
  <si>
    <t>089.4535.6304.0001.000.0405.000.00000.00000</t>
  </si>
  <si>
    <t>089.4536.6304.0001.000.0405.000.00000.00000</t>
  </si>
  <si>
    <t>089.4536.6304.0001.000.0568.000.00000.00000</t>
  </si>
  <si>
    <t>089.4536.6304.0001.000.0599.000.00000.00000</t>
  </si>
  <si>
    <t>089.4537.6304.0001.000.0405.000.00000.00000</t>
  </si>
  <si>
    <t>089.4538.6304.0001.000.0405.000.00000.00000</t>
  </si>
  <si>
    <t>089.4538.6304.0001.000.0568.000.00000.00000</t>
  </si>
  <si>
    <t>089.4538.6304.0001.000.0599.000.00000.00000</t>
  </si>
  <si>
    <t>089.4539.6304.0001.000.0405.000.00000.00000</t>
  </si>
  <si>
    <t>089.4540.6304.0001.000.0405.000.00000.00000</t>
  </si>
  <si>
    <t>089.4540.6304.0001.000.0568.000.00000.00000</t>
  </si>
  <si>
    <t>089.4540.6304.0001.000.0599.000.00000.00000</t>
  </si>
  <si>
    <t>089.4541.6304.0001.000.0405.000.00000.00000</t>
  </si>
  <si>
    <t>089.4542.6304.0001.000.0405.000.00000.00000</t>
  </si>
  <si>
    <t>089.4543.6304.0001.000.0405.000.00000.00000</t>
  </si>
  <si>
    <t>089.4544.6304.0001.000.0405.000.00000.00000</t>
  </si>
  <si>
    <t>089.4544.6304.0001.000.0568.000.00000.00000</t>
  </si>
  <si>
    <t>089.4544.6304.0001.000.0599.000.00000.00000</t>
  </si>
  <si>
    <t>089.4545.6304.0001.000.0405.000.00000.00000</t>
  </si>
  <si>
    <t>089.4545.6304.0001.000.0568.000.00000.00000</t>
  </si>
  <si>
    <t>089.4545.6304.0001.000.0599.000.00000.00000</t>
  </si>
  <si>
    <t>089.4546.6304.0001.000.0405.000.00000.00000</t>
  </si>
  <si>
    <t>089.4547.6304.0001.000.0405.000.00000.00000</t>
  </si>
  <si>
    <t>089.4547.6304.0001.000.0568.000.00000.00000</t>
  </si>
  <si>
    <t>089.4547.6304.0001.000.0599.000.00000.00000</t>
  </si>
  <si>
    <t>089.4548.6304.0001.000.0405.000.00000.00000</t>
  </si>
  <si>
    <t>089.4549.6304.0001.000.0405.000.00000.00000</t>
  </si>
  <si>
    <t>089.4550.6304.0001.000.0405.000.00000.00000</t>
  </si>
  <si>
    <t>089.4550.6304.0001.000.0568.000.00000.00000</t>
  </si>
  <si>
    <t>089.4550.6304.0001.000.0599.000.00000.00000</t>
  </si>
  <si>
    <t>089.4551.6304.0001.000.0405.000.00000.00000</t>
  </si>
  <si>
    <t>089.4552.6304.0001.000.0405.000.00000.00000</t>
  </si>
  <si>
    <t>089.4554.6304.0001.000.0405.000.00000.00000</t>
  </si>
  <si>
    <t>089.4554.6304.0001.000.0568.000.00000.00000</t>
  </si>
  <si>
    <t>089.4554.6304.0001.000.0599.000.00000.00000</t>
  </si>
  <si>
    <t>089.4555.6304.0001.000.0405.000.00000.00000</t>
  </si>
  <si>
    <t>089.4555.6304.0001.000.0568.000.00000.00000</t>
  </si>
  <si>
    <t>089.4555.6304.0001.000.0599.000.00000.00000</t>
  </si>
  <si>
    <t>089.4556.6304.0001.000.0405.000.00000.00000</t>
  </si>
  <si>
    <t>089.4556.6304.0001.000.0568.000.00000.00000</t>
  </si>
  <si>
    <t>089.4556.6304.0001.000.0599.000.00000.00000</t>
  </si>
  <si>
    <t>089.4990.6304.0001.000.0405.000.00000.00000</t>
  </si>
  <si>
    <t>089.4990.6304.0001.000.0599.000.00000.00000</t>
  </si>
  <si>
    <t>089.4991.6304.0001.000.0405.000.00000.00000</t>
  </si>
  <si>
    <t>089.4992.6304.0001.000.0405.000.00000.00000</t>
  </si>
  <si>
    <t>089.4993.6304.0001.000.0405.000.00000.00000</t>
  </si>
  <si>
    <t>089.4994.6304.0001.000.0405.000.00000.00000</t>
  </si>
  <si>
    <t>089.4996.6304.0001.000.0405.000.00000.00000</t>
  </si>
  <si>
    <t>089.4997.6304.0001.000.0405.000.00000.00000</t>
  </si>
  <si>
    <t>Total Geral</t>
  </si>
  <si>
    <t>AN</t>
  </si>
  <si>
    <t>MÉDIA (ZBB)</t>
  </si>
  <si>
    <t>089.3536.6304.0001.000.0568.000.00000.00000</t>
  </si>
  <si>
    <t>089.4531.6304.0001.000.0568.000.00000.00000</t>
  </si>
  <si>
    <t>089.4531.6304.0001.000.0599.000.00000.00000</t>
  </si>
  <si>
    <t>089.4990.6304.0001.000.0568.000.00000.00000</t>
  </si>
  <si>
    <t>089.4993.6304.0001.000.0568.000.00000.00000</t>
  </si>
  <si>
    <t>089.5122.6304.0001.000.0405.000.00000.00000</t>
  </si>
  <si>
    <t>TOTAL/MÊS</t>
  </si>
  <si>
    <t>CARGO</t>
  </si>
  <si>
    <t>Região</t>
  </si>
  <si>
    <t>Centro de Vendas</t>
  </si>
  <si>
    <t>QB</t>
  </si>
  <si>
    <t>JUL</t>
  </si>
  <si>
    <t>AGO</t>
  </si>
  <si>
    <t>SET</t>
  </si>
  <si>
    <t>OUT</t>
  </si>
  <si>
    <t>NOV</t>
  </si>
  <si>
    <t>DEZ</t>
  </si>
  <si>
    <t>DAC-LOG</t>
  </si>
  <si>
    <t>ASE</t>
  </si>
  <si>
    <t>DF</t>
  </si>
  <si>
    <t xml:space="preserve">Brasilia </t>
  </si>
  <si>
    <t>SPI</t>
  </si>
  <si>
    <t>Valinhos</t>
  </si>
  <si>
    <t>Sorocaba</t>
  </si>
  <si>
    <t>SPC</t>
  </si>
  <si>
    <t>Raposo</t>
  </si>
  <si>
    <t xml:space="preserve">Guarulhos </t>
  </si>
  <si>
    <t>Mogi</t>
  </si>
  <si>
    <t>Casa Verde</t>
  </si>
  <si>
    <t>Santo Andre</t>
  </si>
  <si>
    <t>RJ-BH</t>
  </si>
  <si>
    <t>Pavuna</t>
  </si>
  <si>
    <t>Campo Grande</t>
  </si>
  <si>
    <t>Jacarepaguá</t>
  </si>
  <si>
    <t>Inhauma</t>
  </si>
  <si>
    <t>São Goncalo</t>
  </si>
  <si>
    <t>São Pedro</t>
  </si>
  <si>
    <t>SUL</t>
  </si>
  <si>
    <t>Curitiba</t>
  </si>
  <si>
    <t>Londrina</t>
  </si>
  <si>
    <t>Gravatai</t>
  </si>
  <si>
    <t>NE</t>
  </si>
  <si>
    <t>Igarassu</t>
  </si>
  <si>
    <t>Joao Pessoa</t>
  </si>
  <si>
    <t xml:space="preserve">Caruaru </t>
  </si>
  <si>
    <t>Natal</t>
  </si>
  <si>
    <t>Jaboatao</t>
  </si>
  <si>
    <t>TRAD</t>
  </si>
  <si>
    <t>EXP</t>
  </si>
  <si>
    <t>SUP</t>
  </si>
  <si>
    <t>DFR</t>
  </si>
  <si>
    <t>FR</t>
  </si>
  <si>
    <t>AUX FR</t>
  </si>
  <si>
    <t>Goiania</t>
  </si>
  <si>
    <t>Ribeirao Preto</t>
  </si>
  <si>
    <t>DAC REAL/ MÉDIA</t>
  </si>
  <si>
    <t>REAL 1S 2021</t>
  </si>
  <si>
    <t>DFR REAL/MÉDIA</t>
  </si>
  <si>
    <t>Moto</t>
  </si>
  <si>
    <t>Aux</t>
  </si>
  <si>
    <t>FERIADOS TOTAIS</t>
  </si>
  <si>
    <t>HORAS</t>
  </si>
  <si>
    <t>SALÁRIO</t>
  </si>
  <si>
    <t>TOTAL MÊS</t>
  </si>
  <si>
    <t>ENT</t>
  </si>
  <si>
    <t>HT/DIA</t>
  </si>
  <si>
    <t>HE/DIA</t>
  </si>
  <si>
    <t>HEF/JUL</t>
  </si>
  <si>
    <t>HEF/AGO</t>
  </si>
  <si>
    <t>HEF/SET</t>
  </si>
  <si>
    <t>HEF/OUT</t>
  </si>
  <si>
    <t>HEF/NOV</t>
  </si>
  <si>
    <t>HEF/DEZ</t>
  </si>
  <si>
    <t>MÊS</t>
  </si>
  <si>
    <t>DIA</t>
  </si>
  <si>
    <t>HORA</t>
  </si>
  <si>
    <t>HE/MÊS/QB</t>
  </si>
  <si>
    <t>PV</t>
  </si>
  <si>
    <t xml:space="preserve">QB </t>
  </si>
  <si>
    <t xml:space="preserve">HE </t>
  </si>
  <si>
    <t xml:space="preserve">HF </t>
  </si>
  <si>
    <t xml:space="preserve">TOTAL </t>
  </si>
  <si>
    <t>HE</t>
  </si>
  <si>
    <t>HF</t>
  </si>
  <si>
    <t>Considerado:</t>
  </si>
  <si>
    <t>Expedição
Autosserviço
Tradicional
Supervisores
Coordenadores</t>
  </si>
  <si>
    <t>1h extra - dia   (exceto supervisores)                                    Dia extra x2 em todos os feriados</t>
  </si>
  <si>
    <t>Motorista entregador</t>
  </si>
  <si>
    <t>Motorista entregador abastecedor</t>
  </si>
  <si>
    <t>Expedição primária</t>
  </si>
  <si>
    <t>Valores baseados na média do gasto real de JAN/JUN, divididos por hora/colaborador</t>
  </si>
  <si>
    <t>Auxiliar Frotas
Supervisores</t>
  </si>
  <si>
    <t>valores baseados na hora média de DFR</t>
  </si>
  <si>
    <t>DAC/DFR - REAL</t>
  </si>
  <si>
    <t>Valor médio do gasto real de JAN-JUN/2021</t>
  </si>
  <si>
    <t>SUGESTÃO DAC-LOG</t>
  </si>
  <si>
    <t>SUGESTÃO DFR</t>
  </si>
  <si>
    <t>SUGESTÃO FR</t>
  </si>
  <si>
    <t xml:space="preserve">JUL </t>
  </si>
  <si>
    <t xml:space="preserve">AGO </t>
  </si>
  <si>
    <t xml:space="preserve">SET </t>
  </si>
  <si>
    <t xml:space="preserve">OUT </t>
  </si>
  <si>
    <t xml:space="preserve">NOV </t>
  </si>
  <si>
    <t xml:space="preserve">DEZ </t>
  </si>
  <si>
    <t>Soma de JUL</t>
  </si>
  <si>
    <t>Soma de AGO</t>
  </si>
  <si>
    <t>Soma de SET</t>
  </si>
  <si>
    <t>Soma de OUT</t>
  </si>
  <si>
    <t>Soma de NOV</t>
  </si>
  <si>
    <t>Soma de DEZ</t>
  </si>
  <si>
    <t>Rótulos de Linha</t>
  </si>
  <si>
    <t>Soma de Soma de JUL</t>
  </si>
  <si>
    <t>Soma de Soma de AGO</t>
  </si>
  <si>
    <t>Soma de Soma de SET</t>
  </si>
  <si>
    <t>Soma de Soma de OUT</t>
  </si>
  <si>
    <t>Soma de Soma de NOV</t>
  </si>
  <si>
    <t>Soma de Soma de DEZ</t>
  </si>
  <si>
    <t>HE/HF</t>
  </si>
  <si>
    <t>Ajudantes</t>
  </si>
  <si>
    <t>Pick</t>
  </si>
  <si>
    <t>Rec</t>
  </si>
  <si>
    <t>Dis</t>
  </si>
  <si>
    <t>Super</t>
  </si>
  <si>
    <t>Exp</t>
  </si>
  <si>
    <t>AS</t>
  </si>
  <si>
    <t>TRA</t>
  </si>
  <si>
    <t>MÉD</t>
  </si>
  <si>
    <t>TOTAL JAN</t>
  </si>
  <si>
    <t>HORA MED-58</t>
  </si>
  <si>
    <t>ASE HORA</t>
  </si>
  <si>
    <t>TRAD HORA</t>
  </si>
  <si>
    <t>MED HORA</t>
  </si>
  <si>
    <t>BRASILIA</t>
  </si>
  <si>
    <t>Guarulhos</t>
  </si>
  <si>
    <t>JACAREPAGUA</t>
  </si>
  <si>
    <t>SÃO GONÇALO</t>
  </si>
  <si>
    <t>SAO PEDRO DA ALDEIA</t>
  </si>
  <si>
    <t>JOÃO PESSOA</t>
  </si>
  <si>
    <t>TOTAL FEV</t>
  </si>
  <si>
    <t>TOTAL MAR</t>
  </si>
  <si>
    <t>TOTAL ABR</t>
  </si>
  <si>
    <t>MED JAN</t>
  </si>
  <si>
    <t>Planta</t>
  </si>
  <si>
    <t>FÁBRICA</t>
  </si>
  <si>
    <t>AMPE</t>
  </si>
  <si>
    <t>JAN</t>
  </si>
  <si>
    <t>FEV</t>
  </si>
  <si>
    <t>MAR</t>
  </si>
  <si>
    <t>ABR</t>
  </si>
  <si>
    <t>MAI</t>
  </si>
  <si>
    <t>JUN</t>
  </si>
  <si>
    <t>ANO</t>
  </si>
  <si>
    <t>GASTO</t>
  </si>
  <si>
    <t>PPTO</t>
  </si>
  <si>
    <t>A_N</t>
  </si>
  <si>
    <t>CONTA</t>
  </si>
  <si>
    <t>REGIÃO</t>
  </si>
  <si>
    <t>GRUPO_CONTA</t>
  </si>
  <si>
    <t>CONTA_DESC</t>
  </si>
  <si>
    <t>SUB_CONTA</t>
  </si>
  <si>
    <t>CONTA_OF</t>
  </si>
  <si>
    <t>Mês_desc</t>
  </si>
  <si>
    <t>Trim</t>
  </si>
  <si>
    <t>Local</t>
  </si>
  <si>
    <t>089.1301.6304.0001.000.0151.000.00000.00000</t>
  </si>
  <si>
    <t>CIP</t>
  </si>
  <si>
    <t>1301</t>
  </si>
  <si>
    <t>6304.0001</t>
  </si>
  <si>
    <t>0151</t>
  </si>
  <si>
    <t>RAPOSO</t>
  </si>
  <si>
    <t>GASTOS CARGA SOCIAL</t>
  </si>
  <si>
    <t>HORA EXTRA</t>
  </si>
  <si>
    <t>Jan</t>
  </si>
  <si>
    <t>1°Trim</t>
  </si>
  <si>
    <t>PL SAO PAULO</t>
  </si>
  <si>
    <t>Fev</t>
  </si>
  <si>
    <t>Mar</t>
  </si>
  <si>
    <t>Abr</t>
  </si>
  <si>
    <t>2°Trim</t>
  </si>
  <si>
    <t>Mai</t>
  </si>
  <si>
    <t>Jun</t>
  </si>
  <si>
    <t>089.1301.6304.0001.000.0152.000.00000.00000</t>
  </si>
  <si>
    <t>0152</t>
  </si>
  <si>
    <t>0153</t>
  </si>
  <si>
    <t>089.1301.6304.0001.000.0155.000.00000.00000</t>
  </si>
  <si>
    <t>0155</t>
  </si>
  <si>
    <t>089.1301.6304.0001.000.0156.000.00000.00000</t>
  </si>
  <si>
    <t>0156</t>
  </si>
  <si>
    <t>089.1301.6304.0001.000.0157.000.00000.00000</t>
  </si>
  <si>
    <t>0157</t>
  </si>
  <si>
    <t>089.1301.6304.0001.000.0168.000.00000.00000</t>
  </si>
  <si>
    <t>0168</t>
  </si>
  <si>
    <t>089.1301.6304.0001.000.0251.000.00000.00000</t>
  </si>
  <si>
    <t>0251</t>
  </si>
  <si>
    <t>0401</t>
  </si>
  <si>
    <t>SP</t>
  </si>
  <si>
    <t>0404</t>
  </si>
  <si>
    <t>089.1301.6304.0001.000.1600.000.00000.00000</t>
  </si>
  <si>
    <t>MOD</t>
  </si>
  <si>
    <t>1600</t>
  </si>
  <si>
    <t>089.1301.6304.0001.000.1700.000.00000.00000</t>
  </si>
  <si>
    <t>1700</t>
  </si>
  <si>
    <t>089.1301.6304.0001.000.1710.000.00000.00000</t>
  </si>
  <si>
    <t>1710</t>
  </si>
  <si>
    <t>089.1301.6304.0001.000.1850.000.00000.00000</t>
  </si>
  <si>
    <t>1850</t>
  </si>
  <si>
    <t>089.1301.6304.0001.000.1852.000.00000.00000</t>
  </si>
  <si>
    <t>1852</t>
  </si>
  <si>
    <t>089.1301.6304.0001.000.1860.000.00000.00000</t>
  </si>
  <si>
    <t>1860</t>
  </si>
  <si>
    <t>089.1301.6304.0001.000.1862.000.00000.00000</t>
  </si>
  <si>
    <t>1862</t>
  </si>
  <si>
    <t>089.1301.6304.0001.000.1910.000.00000.00000</t>
  </si>
  <si>
    <t>1910</t>
  </si>
  <si>
    <t>089.1301.6304.0001.000.1920.000.00000.00000</t>
  </si>
  <si>
    <t>1920</t>
  </si>
  <si>
    <t>089.1301.6304.0001.000.2051.000.00000.00000</t>
  </si>
  <si>
    <t>2051</t>
  </si>
  <si>
    <t>089.1301.6304.0001.000.2053.000.00000.00000</t>
  </si>
  <si>
    <t>2053</t>
  </si>
  <si>
    <t>089.1301.6304.0001.000.2054.000.00000.00000</t>
  </si>
  <si>
    <t>2054</t>
  </si>
  <si>
    <t>089.1301.6304.0001.000.2071.000.00000.00000</t>
  </si>
  <si>
    <t>2071</t>
  </si>
  <si>
    <t>089.1301.6304.0001.000.2073.000.00000.00000</t>
  </si>
  <si>
    <t>2073</t>
  </si>
  <si>
    <t>089.1301.6304.0001.000.2074.000.00000.00000</t>
  </si>
  <si>
    <t>2074</t>
  </si>
  <si>
    <t>089.1301.6304.0001.000.2211.000.00000.00000</t>
  </si>
  <si>
    <t>2211</t>
  </si>
  <si>
    <t>089.1301.6304.0001.000.2212.000.00000.00000</t>
  </si>
  <si>
    <t>2212</t>
  </si>
  <si>
    <t>089.1301.6304.0001.000.2221.000.00000.00000</t>
  </si>
  <si>
    <t>2221</t>
  </si>
  <si>
    <t>089.1301.6304.0001.000.2222.000.00000.00000</t>
  </si>
  <si>
    <t>2222</t>
  </si>
  <si>
    <t>089.1301.6304.0001.000.2501.000.00000.00000</t>
  </si>
  <si>
    <t>2501</t>
  </si>
  <si>
    <t>089.1301.6304.0001.000.2511.000.00000.00000</t>
  </si>
  <si>
    <t>2511</t>
  </si>
  <si>
    <t>089.1301.6304.0001.000.2701.000.00000.00000</t>
  </si>
  <si>
    <t>2701</t>
  </si>
  <si>
    <t>089.1301.6304.0001.000.2702.000.00000.00000</t>
  </si>
  <si>
    <t>2702</t>
  </si>
  <si>
    <t>089.1301.6304.0001.000.2703.000.00000.00000</t>
  </si>
  <si>
    <t>2703</t>
  </si>
  <si>
    <t>089.1301.6304.0001.000.2711.000.00000.00000</t>
  </si>
  <si>
    <t>2711</t>
  </si>
  <si>
    <t>089.1301.6304.0001.000.2712.000.00000.00000</t>
  </si>
  <si>
    <t>2712</t>
  </si>
  <si>
    <t>089.1301.6304.0001.000.2713.000.00000.00000</t>
  </si>
  <si>
    <t>2713</t>
  </si>
  <si>
    <t>089.1301.6304.0001.000.3511.000.00000.00000</t>
  </si>
  <si>
    <t>3511</t>
  </si>
  <si>
    <t>089.1301.6304.0001.000.3531.000.00000.00000</t>
  </si>
  <si>
    <t>3531</t>
  </si>
  <si>
    <t>089.1301.6304.0001.000.7996.000.00000.00000</t>
  </si>
  <si>
    <t>7996</t>
  </si>
  <si>
    <t>089.1301.6304.0001.000.7997.000.00000.00000</t>
  </si>
  <si>
    <t>7997</t>
  </si>
  <si>
    <t>089.1302.6304.0001.000.0151.000.00000.00000</t>
  </si>
  <si>
    <t>1302</t>
  </si>
  <si>
    <t>RIO DE JANEIRO</t>
  </si>
  <si>
    <t>PL RIO DE JANEIRO</t>
  </si>
  <si>
    <t>089.1302.6304.0001.000.0152.000.00000.00000</t>
  </si>
  <si>
    <t>089.1302.6304.0001.000.0155.000.00000.00000</t>
  </si>
  <si>
    <t>089.1302.6304.0001.000.0157.000.00000.00000</t>
  </si>
  <si>
    <t>089.1302.6304.0001.000.0168.000.00000.00000</t>
  </si>
  <si>
    <t>089.1302.6304.0001.000.0251.000.00000.00000</t>
  </si>
  <si>
    <t>RJ</t>
  </si>
  <si>
    <t>089.1302.6304.0001.000.1600.000.00000.00000</t>
  </si>
  <si>
    <t>089.1302.6304.0001.000.2051.000.00000.00000</t>
  </si>
  <si>
    <t>089.1302.6304.0001.000.2053.000.00000.00000</t>
  </si>
  <si>
    <t>089.1302.6304.0001.000.2071.000.00000.00000</t>
  </si>
  <si>
    <t>089.1302.6304.0001.000.2073.000.00000.00000</t>
  </si>
  <si>
    <t>089.1302.6304.0001.000.2701.000.00000.00000</t>
  </si>
  <si>
    <t>089.1302.6304.0001.000.2711.000.00000.00000</t>
  </si>
  <si>
    <t>089.1302.6304.0001.000.7996.000.00000.00000</t>
  </si>
  <si>
    <t>089.1302.6304.0001.000.7997.000.00000.00000</t>
  </si>
  <si>
    <t>089.1303.6304.0001.000.0151.000.00000.00000</t>
  </si>
  <si>
    <t>1303</t>
  </si>
  <si>
    <t>RECIFE</t>
  </si>
  <si>
    <t>PL RECIFE</t>
  </si>
  <si>
    <t>089.1303.6304.0001.000.0152.000.00000.00000</t>
  </si>
  <si>
    <t>089.1303.6304.0001.000.0155.000.00000.00000</t>
  </si>
  <si>
    <t>089.1303.6304.0001.000.0156.000.00000.00000</t>
  </si>
  <si>
    <t>089.1303.6304.0001.000.0168.000.00000.00000</t>
  </si>
  <si>
    <t>089.1303.6304.0001.000.0251.000.00000.00000</t>
  </si>
  <si>
    <t>089.1303.6304.0001.000.1600.000.00000.00000</t>
  </si>
  <si>
    <t>089.1303.6304.0001.000.1700.000.00000.00000</t>
  </si>
  <si>
    <t>089.1303.6304.0001.000.1710.000.00000.00000</t>
  </si>
  <si>
    <t>089.1303.6304.0001.000.1852.000.00000.00000</t>
  </si>
  <si>
    <t>089.1303.6304.0001.000.1862.000.00000.00000</t>
  </si>
  <si>
    <t>089.1303.6304.0001.000.1910.000.00000.00000</t>
  </si>
  <si>
    <t>089.1303.6304.0001.000.1920.000.00000.00000</t>
  </si>
  <si>
    <t>089.1303.6304.0001.000.2051.000.00000.00000</t>
  </si>
  <si>
    <t>089.1303.6304.0001.000.2053.000.00000.00000</t>
  </si>
  <si>
    <t>089.1303.6304.0001.000.2071.000.00000.00000</t>
  </si>
  <si>
    <t>089.1303.6304.0001.000.2701.000.00000.00000</t>
  </si>
  <si>
    <t>089.1303.6304.0001.000.2711.000.00000.00000</t>
  </si>
  <si>
    <t>089.1303.6304.0001.000.2713.000.00000.00000</t>
  </si>
  <si>
    <t>089.1303.6304.0001.000.7996.000.00000.00000</t>
  </si>
  <si>
    <t>089.1303.6304.0001.000.7997.000.00000.00000</t>
  </si>
  <si>
    <t>089.1307.6304.0001.000.0151.000.00000.00000</t>
  </si>
  <si>
    <t>1307</t>
  </si>
  <si>
    <t>GRAVATAÍ</t>
  </si>
  <si>
    <t>PL GRAVATAI</t>
  </si>
  <si>
    <t>089.1307.6304.0001.000.0152.000.00000.00000</t>
  </si>
  <si>
    <t>089.1307.6304.0001.000.0155.000.00000.00000</t>
  </si>
  <si>
    <t>089.1307.6304.0001.000.0168.000.00000.00000</t>
  </si>
  <si>
    <t>089.1307.6304.0001.000.0251.000.00000.00000</t>
  </si>
  <si>
    <t>089.1307.6304.0001.000.1600.000.00000.00000</t>
  </si>
  <si>
    <t>089.1307.6304.0001.000.1850.000.00000.00000</t>
  </si>
  <si>
    <t>089.1307.6304.0001.000.1860.000.00000.00000</t>
  </si>
  <si>
    <t>089.1307.6304.0001.000.2053.000.00000.00000</t>
  </si>
  <si>
    <t>089.1307.6304.0001.000.2071.000.00000.00000</t>
  </si>
  <si>
    <t>089.1307.6304.0001.000.2073.000.00000.00000</t>
  </si>
  <si>
    <t>089.1307.6304.0001.000.2211.000.00000.00000</t>
  </si>
  <si>
    <t>089.1307.6304.0001.000.2212.000.00000.00000</t>
  </si>
  <si>
    <t>089.1307.6304.0001.000.2221.000.00000.00000</t>
  </si>
  <si>
    <t>089.1307.6304.0001.000.2222.000.00000.00000</t>
  </si>
  <si>
    <t>089.1307.6304.0001.000.2501.000.00000.00000</t>
  </si>
  <si>
    <t>089.1307.6304.0001.000.2511.000.00000.00000</t>
  </si>
  <si>
    <t>089.1307.6304.0001.000.2701.000.00000.00000</t>
  </si>
  <si>
    <t>089.1307.6304.0001.000.2702.000.00000.00000</t>
  </si>
  <si>
    <t>089.1307.6304.0001.000.2703.000.00000.00000</t>
  </si>
  <si>
    <t>089.1307.6304.0001.000.2711.000.00000.00000</t>
  </si>
  <si>
    <t>089.1307.6304.0001.000.2712.000.00000.00000</t>
  </si>
  <si>
    <t>089.1307.6304.0001.000.2713.000.00000.00000</t>
  </si>
  <si>
    <t>089.1307.6304.0001.000.3511.000.00000.00000</t>
  </si>
  <si>
    <t>089.1307.6304.0001.000.3531.000.00000.00000</t>
  </si>
  <si>
    <t>089.1307.6304.0001.000.7996.000.00000.00000</t>
  </si>
  <si>
    <t>089.1307.6304.0001.000.7997.000.00000.00000</t>
  </si>
  <si>
    <t>089.1308.6304.0001.000.0151.000.00000.00000</t>
  </si>
  <si>
    <t>1308</t>
  </si>
  <si>
    <t>MOGI</t>
  </si>
  <si>
    <t>PL MOGI DAS CRUZES</t>
  </si>
  <si>
    <t>089.1308.6304.0001.000.0152.000.00000.00000</t>
  </si>
  <si>
    <t>089.1308.6304.0001.000.0155.000.00000.00000</t>
  </si>
  <si>
    <t>089.1308.6304.0001.000.0168.000.00000.00000</t>
  </si>
  <si>
    <t>089.1308.6304.0001.000.0251.000.00000.00000</t>
  </si>
  <si>
    <t>089.1308.6304.0001.000.1600.000.00000.00000</t>
  </si>
  <si>
    <t>089.1308.6304.0001.000.2053.000.00000.00000</t>
  </si>
  <si>
    <t>089.1308.6304.0001.000.2054.000.00000.00000</t>
  </si>
  <si>
    <t>089.1308.6304.0001.000.2073.000.00000.00000</t>
  </si>
  <si>
    <t>089.1308.6304.0001.000.2074.000.00000.00000</t>
  </si>
  <si>
    <t>089.1308.6304.0001.000.2701.000.00000.00000</t>
  </si>
  <si>
    <t>089.1308.6304.0001.000.2711.000.00000.00000</t>
  </si>
  <si>
    <t>089.1308.6304.0001.000.7996.000.00000.00000</t>
  </si>
  <si>
    <t>089.1308.6304.0001.000.7997.000.00000.00000</t>
  </si>
  <si>
    <t>089.1310.6304.0001.000.0151.000.00000.00000</t>
  </si>
  <si>
    <t>1310</t>
  </si>
  <si>
    <t>BRASÍLIA</t>
  </si>
  <si>
    <t>PL BRASILIA</t>
  </si>
  <si>
    <t>089.1310.6304.0001.000.0152.000.00000.00000</t>
  </si>
  <si>
    <t>089.1310.6304.0001.000.0168.000.00000.00000</t>
  </si>
  <si>
    <t>089.1310.6304.0001.000.0251.000.00000.00000</t>
  </si>
  <si>
    <t>089.1310.6304.0001.000.1600.000.00000.00000</t>
  </si>
  <si>
    <t>089.1310.6304.0001.000.2051.000.00000.00000</t>
  </si>
  <si>
    <t>089.1310.6304.0001.000.2071.000.00000.00000</t>
  </si>
  <si>
    <t>089.1310.6304.0001.000.2212.000.00000.00000</t>
  </si>
  <si>
    <t>089.1310.6304.0001.000.7996.000.00000.00000</t>
  </si>
  <si>
    <t>089.1310.6304.0001.000.7997.000.00000.00000</t>
  </si>
  <si>
    <t>089.1990.6304.0001.000.0151.000.00000.00000</t>
  </si>
  <si>
    <t>1990</t>
  </si>
  <si>
    <t>MATRIZ</t>
  </si>
  <si>
    <t>OFICINA CENTRAL OPERATIVA</t>
  </si>
  <si>
    <t>089.1990.6304.0001.000.0155.000.00000.00000</t>
  </si>
  <si>
    <t>089.1990.6304.0001.000.0156.000.00000.00000</t>
  </si>
  <si>
    <t>089.1990.6304.0001.000.0251.000.00000.00000</t>
  </si>
  <si>
    <t>DAC - LOG</t>
  </si>
  <si>
    <t>3503</t>
  </si>
  <si>
    <t>CV INHAÚMA</t>
  </si>
  <si>
    <t>3506</t>
  </si>
  <si>
    <t>CV RAPOSO</t>
  </si>
  <si>
    <t>3507</t>
  </si>
  <si>
    <t>CV JABOATÃO</t>
  </si>
  <si>
    <t>3514</t>
  </si>
  <si>
    <t>CV SAO JOSE RIO PRETO</t>
  </si>
  <si>
    <t>3517</t>
  </si>
  <si>
    <t>CV RIBERÃO PRETO</t>
  </si>
  <si>
    <t>3518</t>
  </si>
  <si>
    <t>CV SUMARE</t>
  </si>
  <si>
    <t>3520</t>
  </si>
  <si>
    <t>CV BRASÍLIA</t>
  </si>
  <si>
    <t>3529</t>
  </si>
  <si>
    <t>CV GRAVATAÍ</t>
  </si>
  <si>
    <t>3530</t>
  </si>
  <si>
    <t>CV MOGI DAS CRUZES</t>
  </si>
  <si>
    <t>3536</t>
  </si>
  <si>
    <t>LONDRINA I VRT</t>
  </si>
  <si>
    <t>3537</t>
  </si>
  <si>
    <t>CV CASA VERDE</t>
  </si>
  <si>
    <t>3540</t>
  </si>
  <si>
    <t>CV PALHOÇA</t>
  </si>
  <si>
    <t>3542</t>
  </si>
  <si>
    <t>CV DUQUE DE CAXIAS</t>
  </si>
  <si>
    <t>3544</t>
  </si>
  <si>
    <t>CV PRAIA GRANDE</t>
  </si>
  <si>
    <t>3545</t>
  </si>
  <si>
    <t>CV LONDRINA</t>
  </si>
  <si>
    <t>3547</t>
  </si>
  <si>
    <t>CV SOROCABA</t>
  </si>
  <si>
    <t>4506</t>
  </si>
  <si>
    <t>CV GUARULHOS</t>
  </si>
  <si>
    <t>4509</t>
  </si>
  <si>
    <t>CV SAO PEDRO ALDEIA</t>
  </si>
  <si>
    <t>4513</t>
  </si>
  <si>
    <t>CV PAVUNA</t>
  </si>
  <si>
    <t>4517</t>
  </si>
  <si>
    <t>CV GOIÂNIA</t>
  </si>
  <si>
    <t>4531</t>
  </si>
  <si>
    <t>CV SAO BERNARDO DO CAMPO</t>
  </si>
  <si>
    <t>4532</t>
  </si>
  <si>
    <t>CV SAO JOSE DOS CAMPOS</t>
  </si>
  <si>
    <t>4534</t>
  </si>
  <si>
    <t>CV SAO GONCALO</t>
  </si>
  <si>
    <t>4536</t>
  </si>
  <si>
    <t>CV LIMEIRA</t>
  </si>
  <si>
    <t>4538</t>
  </si>
  <si>
    <t>CV MACEIO</t>
  </si>
  <si>
    <t>4539</t>
  </si>
  <si>
    <t>CV CARUARU</t>
  </si>
  <si>
    <t>4540</t>
  </si>
  <si>
    <t>CV JOÃO PESSOA</t>
  </si>
  <si>
    <t>4542</t>
  </si>
  <si>
    <t>CV NOVO HAMBURGO</t>
  </si>
  <si>
    <t>4544</t>
  </si>
  <si>
    <t>CV NATAL</t>
  </si>
  <si>
    <t>4545</t>
  </si>
  <si>
    <t>CV IGARASSU</t>
  </si>
  <si>
    <t>4547</t>
  </si>
  <si>
    <t>CV CAMPO GRANDE</t>
  </si>
  <si>
    <t>4550</t>
  </si>
  <si>
    <t>CV JACAREPAGUA</t>
  </si>
  <si>
    <t>4551</t>
  </si>
  <si>
    <t>CV ARACAJU</t>
  </si>
  <si>
    <t>4554</t>
  </si>
  <si>
    <t>CV VOLTA REDONDA</t>
  </si>
  <si>
    <t>4555</t>
  </si>
  <si>
    <t>CV SÃO JOSÉ DOS PINHAIS</t>
  </si>
  <si>
    <t>4556</t>
  </si>
  <si>
    <t>CV SANTO ANDRÉ</t>
  </si>
  <si>
    <t>4990</t>
  </si>
  <si>
    <t>OFICINA CENTRAL COMERCIAL</t>
  </si>
  <si>
    <t>4991</t>
  </si>
  <si>
    <t>CAPITAL Y AREA METROPOLITANA</t>
  </si>
  <si>
    <t>4992</t>
  </si>
  <si>
    <t>INTERIOR PROVINCIA</t>
  </si>
  <si>
    <t>4993</t>
  </si>
  <si>
    <t>REGIÃO COMERCIAL - NORDESTE</t>
  </si>
  <si>
    <t>4994</t>
  </si>
  <si>
    <t>REGIÃO COMERCIAL - SUL</t>
  </si>
  <si>
    <t>Soma de JAN2</t>
  </si>
  <si>
    <t>Soma de FEV2</t>
  </si>
  <si>
    <t>Soma de MAR2</t>
  </si>
  <si>
    <t>Soma de ABR2</t>
  </si>
  <si>
    <t>Soma de MAI2</t>
  </si>
  <si>
    <t>Soma de JUN2</t>
  </si>
  <si>
    <t>Soma de TOTAL</t>
  </si>
  <si>
    <t>GUARULHOS</t>
  </si>
  <si>
    <t>São Gonçalo</t>
  </si>
  <si>
    <t>CONTA_ANALISTA</t>
  </si>
  <si>
    <t>6304-0001</t>
  </si>
  <si>
    <t>Soma de LIQUIDO</t>
  </si>
  <si>
    <t>MES</t>
  </si>
  <si>
    <t>DESCRIÇÃO_AREA_NEGOCIO</t>
  </si>
  <si>
    <t>DAC</t>
  </si>
  <si>
    <t>Soma de Soma de JAN2</t>
  </si>
  <si>
    <t>Soma de Soma de FEV2</t>
  </si>
  <si>
    <t>Soma de Soma de MAR2</t>
  </si>
  <si>
    <t>Soma de Soma de ABR2</t>
  </si>
  <si>
    <t>Soma de Soma de MAI2</t>
  </si>
  <si>
    <t>Soma de Soma de JUN2</t>
  </si>
  <si>
    <t>Soma de Soma de TOTAL</t>
  </si>
  <si>
    <t>CEVE</t>
  </si>
  <si>
    <t>3520-BBR_BRASÍLIA</t>
  </si>
  <si>
    <t>3518-BBR_VALINHOS</t>
  </si>
  <si>
    <t>3547-BBR_SOROCABA</t>
  </si>
  <si>
    <t>3506-BBR_RAPOSO</t>
  </si>
  <si>
    <t>4506-BBR_GUARULHOS</t>
  </si>
  <si>
    <t>3530-BBR_MOGI DAS CRUZES</t>
  </si>
  <si>
    <t>3537-BBR_CASA VERDE</t>
  </si>
  <si>
    <t>4556-BBR_SANTO ANDRÉ</t>
  </si>
  <si>
    <t>4513-BBR_PAVUNA</t>
  </si>
  <si>
    <t>4547-BBR_CAMPO GRANDE</t>
  </si>
  <si>
    <t>4550-BBR_JACAREPAGUA</t>
  </si>
  <si>
    <t>3503-BBR_INHAÚMA</t>
  </si>
  <si>
    <t>4534-BBR_SAO GONCALO</t>
  </si>
  <si>
    <t>4509-BBR_SÃO PEDRO DA ALDEIA</t>
  </si>
  <si>
    <t>4555-BBR_SÃO JOSÉ DOS PINHAIS</t>
  </si>
  <si>
    <t>3545-BBR_LONDRINA</t>
  </si>
  <si>
    <t>3529-BBR_GRAVATAÍ</t>
  </si>
  <si>
    <t>4545-BBR_IGARASSU</t>
  </si>
  <si>
    <t>4540-BBR_JOÃO PESSOA</t>
  </si>
  <si>
    <t>4544-BBR_NATAL</t>
  </si>
  <si>
    <t>3507-BBR_JABOATÃO</t>
  </si>
  <si>
    <t>CODIGO_CONTA</t>
  </si>
  <si>
    <t>STATUS</t>
  </si>
  <si>
    <t>ACTUAL_FLAG</t>
  </si>
  <si>
    <t>PERIODO</t>
  </si>
  <si>
    <t>ANO_PERIODO</t>
  </si>
  <si>
    <t>TRIMM</t>
  </si>
  <si>
    <t>DATA_EFETIVA</t>
  </si>
  <si>
    <t>ORIGEM</t>
  </si>
  <si>
    <t>CATEGORIA</t>
  </si>
  <si>
    <t>POLIZA</t>
  </si>
  <si>
    <t>LOTE</t>
  </si>
  <si>
    <t>DESCRICAO_LINHA</t>
  </si>
  <si>
    <t>DESCRIÇÃO_CONTA</t>
  </si>
  <si>
    <t>AREA_NEGOCIO</t>
  </si>
  <si>
    <t>CONTA_NATURAL</t>
  </si>
  <si>
    <t>DESCRIÇÃO_CONTA_NATURAL</t>
  </si>
  <si>
    <t>FISCAL</t>
  </si>
  <si>
    <t>CENTRO_CUSTO</t>
  </si>
  <si>
    <t>DESCRIÇÃO_CENTRO_CUSTO</t>
  </si>
  <si>
    <t>INTERCOMPANIA</t>
  </si>
  <si>
    <t>RESULTADO_BIMBO_ANTIGO</t>
  </si>
  <si>
    <t>RESULTADO_BIMBO</t>
  </si>
  <si>
    <t>CLASSIFICAÇÃO</t>
  </si>
  <si>
    <t>PUSH_PULL</t>
  </si>
  <si>
    <t>RESPONSAVEL</t>
  </si>
  <si>
    <t>CATEGORIA_OBZ</t>
  </si>
  <si>
    <t>SUBCATEGORIA_OBZ</t>
  </si>
  <si>
    <t>DEPARTAMENTO</t>
  </si>
  <si>
    <t>LIQUIDO</t>
  </si>
  <si>
    <t>PPTO_AJUSTADO</t>
  </si>
  <si>
    <t>NOTA_FISCAL</t>
  </si>
  <si>
    <t>NUMERO_OC</t>
  </si>
  <si>
    <t>FORNECEDOR</t>
  </si>
  <si>
    <t>POSTED</t>
  </si>
  <si>
    <t>REALIZADO</t>
  </si>
  <si>
    <t>JUN-2021</t>
  </si>
  <si>
    <t>2º TRIMM</t>
  </si>
  <si>
    <t>Manual</t>
  </si>
  <si>
    <t>3</t>
  </si>
  <si>
    <t>JSILVLIM_Provi_de_horas_extras_Jun21 NOMINA BRL</t>
  </si>
  <si>
    <t>JSILVLIM_Provi_de_horas_extras_Jun21 Manual A 2059076 190437697</t>
  </si>
  <si>
    <t>Provisão de horas extras Jun/2021</t>
  </si>
  <si>
    <t>HORA EXTRA/HORA EXTRA</t>
  </si>
  <si>
    <t>4994-REGION SUR</t>
  </si>
  <si>
    <t>6304</t>
  </si>
  <si>
    <t>6304-HORA EXTRA</t>
  </si>
  <si>
    <t>000</t>
  </si>
  <si>
    <t>0405-EXPEDICAO</t>
  </si>
  <si>
    <t>0,0</t>
  </si>
  <si>
    <t xml:space="preserve">DISTRIBUCION CENTRO DE VENTAS              </t>
  </si>
  <si>
    <t>CENTROS DE VENTAS</t>
  </si>
  <si>
    <t>6-GASTOS</t>
  </si>
  <si>
    <t>PUSH</t>
  </si>
  <si>
    <t>CARLOS ALBERTO HERNANDEZ MENDOZA</t>
  </si>
  <si>
    <t>Costo Laboral</t>
  </si>
  <si>
    <t>Tiempo Extra y Descansos Trabajados</t>
  </si>
  <si>
    <t>LOGISTICA</t>
  </si>
  <si>
    <t/>
  </si>
  <si>
    <t>4993-REGION NORESTE</t>
  </si>
  <si>
    <t>NORDESTE</t>
  </si>
  <si>
    <t>4991-CAPITAL Y AREA METROPOLITANA</t>
  </si>
  <si>
    <t>SÃO PAULO</t>
  </si>
  <si>
    <t>68</t>
  </si>
  <si>
    <t>FOPAG JUNHO 2021 EMORAOLI PROVISIONES BRL</t>
  </si>
  <si>
    <t>FOPAG JUNHO 2021 EMORAOLI Manual A 2059006 190421977</t>
  </si>
  <si>
    <t>Folha de Pagamento 06/2021</t>
  </si>
  <si>
    <t>4990-OFICINA CENTRAL COMERCIAL</t>
  </si>
  <si>
    <t>Reverter "FOPAG JUNHO 2021 EMORAOLI PROVISIONES BRL"25-JUN-2021 15:55:51</t>
  </si>
  <si>
    <t>Reverter "FOPAG JUNHO 2021 EMORAOLI PROVISIONES BRL"25-JUN-21 15:55:51 - 190430816</t>
  </si>
  <si>
    <t>FOPAG JUNHO 2021 EMORAOLI_v2 PROVISIONES BRL</t>
  </si>
  <si>
    <t>FOPAG JUNHO 2021 EMORAOLI_v2 Manual A 2061819 190472815</t>
  </si>
  <si>
    <t>4554-BBR_VOLTA REDONDA</t>
  </si>
  <si>
    <t>Reverter "JSILVLIM_Provi_de_horas_extras_Mai21 NOMINA BRL"25-JUN-2021 17:21:32</t>
  </si>
  <si>
    <t>Reverter "JSILVLIM_Provi_de_horas_extras_Mai21 NOMINA BRL"25-JUN-21 17:21:32 - 190436988</t>
  </si>
  <si>
    <t>Provisão de horas extras Mai/2021</t>
  </si>
  <si>
    <t>Reclass</t>
  </si>
  <si>
    <t>EMORAOLI Reclassificação de indenizações Junho 2021 Reclassificação BRL</t>
  </si>
  <si>
    <t>EMORAOLI Reclassificação de indenizações Junho 2021 Manual A 2058300 190438142</t>
  </si>
  <si>
    <t>Reclassificação de indenizações Junho de 2021</t>
  </si>
  <si>
    <t>4536-BBR_LIMEIRA</t>
  </si>
  <si>
    <t>089.4536.6304.0001.000.0051.000.00000.00000</t>
  </si>
  <si>
    <t>0051</t>
  </si>
  <si>
    <t>0051-CONTROLADORIA</t>
  </si>
  <si>
    <t>JOSE CARLOS CRUZ RESENDIZ</t>
  </si>
  <si>
    <t>ADMINISTRAÇÃO E FINANÇAS</t>
  </si>
  <si>
    <t>4517-BBR_GOIÂNIA</t>
  </si>
  <si>
    <t>089.3545.6304.0001.000.0051.000.00000.00000</t>
  </si>
  <si>
    <t>3544-BBR_PRAIA GRANDE</t>
  </si>
  <si>
    <t>3542-BBR_DUQUE DE CAXIAS</t>
  </si>
  <si>
    <t>3536-BBR_LONDRINA I VRT</t>
  </si>
  <si>
    <t>089.3529.6304.0001.000.0051.000.00000.00000</t>
  </si>
  <si>
    <t>3517-BBR_RIBERÃO PRETO</t>
  </si>
  <si>
    <t>3514-BBR_SAO JOSE RIO PRETO</t>
  </si>
  <si>
    <t>MAY-2021</t>
  </si>
  <si>
    <t>FOPAG MAIO 2021 EMORAOLI NOMINA BRL</t>
  </si>
  <si>
    <t>FOPAG MAIO 2021 EMORAOLI Manual A 2038535 188360183</t>
  </si>
  <si>
    <t>Folha de Pagamento 05/2021</t>
  </si>
  <si>
    <t>089.4991.6304.0001.000.0051.000.00000.00000</t>
  </si>
  <si>
    <t>Reverter "JSILVLIM_Provi_de_horas_extras_Abr21 NOMINA BRL"26-MAI-2021 09:10:32</t>
  </si>
  <si>
    <t>Reverter "JSILVLIM_Provi_de_horas_extras_Abr21 NOMINA BRL"26-MAI-21 09:10:32 - 188344224</t>
  </si>
  <si>
    <t>Provisão de horas extras Abr/2021</t>
  </si>
  <si>
    <t>089.4990.6304.0001.000.0078.000.00000.00000</t>
  </si>
  <si>
    <t>0078</t>
  </si>
  <si>
    <t>0078-PLANEACIÓN FINANCIERA</t>
  </si>
  <si>
    <t>089.4990.6304.0001.000.0051.000.00000.00000</t>
  </si>
  <si>
    <t>089.4556.6304.0001.000.0051.000.00000.00000</t>
  </si>
  <si>
    <t>089.4555.6304.0001.000.0051.000.00000.00000</t>
  </si>
  <si>
    <t>JSILVLIM_Provi_de_horas_extras_Mai21 NOMINA BRL</t>
  </si>
  <si>
    <t>JSILVLIM_Provi_de_horas_extras_Mai21 Manual A 2038571 188364607</t>
  </si>
  <si>
    <t>089.4550.6304.0001.000.0051.000.00000.00000</t>
  </si>
  <si>
    <t>089.4547.6304.0001.000.0051.000.00000.00000</t>
  </si>
  <si>
    <t>4538-BBR_MACEIO</t>
  </si>
  <si>
    <t>089.4534.6304.0001.000.0051.000.00000.00000</t>
  </si>
  <si>
    <t>4532-BBR_SAO JOSE DOS CAMPOS</t>
  </si>
  <si>
    <t>089.4517.6304.0001.000.0051.000.00000.00000</t>
  </si>
  <si>
    <t>089.4513.6304.0001.000.0051.000.00000.00000</t>
  </si>
  <si>
    <t>089.4509.6304.0001.000.0051.000.00000.00000</t>
  </si>
  <si>
    <t>089.4506.6304.0001.000.0051.000.00000.00000</t>
  </si>
  <si>
    <t>089.3547.6304.0001.000.0051.000.00000.00000</t>
  </si>
  <si>
    <t>089.3544.6304.0001.000.0051.000.00000.00000</t>
  </si>
  <si>
    <t>089.3537.6304.0001.000.0051.000.00000.00000</t>
  </si>
  <si>
    <t>089.3520.6304.0001.000.0051.000.00000.00000</t>
  </si>
  <si>
    <t>089.3518.6304.0001.000.0051.000.00000.00000</t>
  </si>
  <si>
    <t>089.3517.6304.0001.000.0051.000.00000.00000</t>
  </si>
  <si>
    <t>089.3507.6304.0001.000.0051.000.00000.00000</t>
  </si>
  <si>
    <t>089.3506.6304.0001.000.0051.000.00000.00000</t>
  </si>
  <si>
    <t>089.3503.6304.0001.000.0051.000.00000.00000</t>
  </si>
  <si>
    <t>ABR-2021</t>
  </si>
  <si>
    <t>Reverses "JSILVLIM - CONTABILIZAÇÃO NOMINA BRL"28-APR-2021 08:22:29</t>
  </si>
  <si>
    <t>Reverses "JSILVLIM - CONTABILIZAÇÃO NOMINA BRL"28-APR-21 08:22:29 - 186485047</t>
  </si>
  <si>
    <t>Folha de Pagamento 04/2021</t>
  </si>
  <si>
    <t>089.4532.6304.0001.000.0051.000.00000.00000</t>
  </si>
  <si>
    <t>FOPAG ABRIL 2021 - EMORAOLI NOMINA BRL</t>
  </si>
  <si>
    <t>FOPAG ABRIL 2021 - EMORAOLI Manual A 2010299 186489578</t>
  </si>
  <si>
    <t>4551-BBR_ARACAJU</t>
  </si>
  <si>
    <t>Reverses "JSILVLIM_Provi_de_horas_extras_Mar21 NOMINA BRL"27-APR-2021 10:06:19</t>
  </si>
  <si>
    <t>Reverses "JSILVLIM_Provi_de_horas_extras_Mar21 NOMINA BRL"27-APR-21 10:06:19 - 186396856</t>
  </si>
  <si>
    <t>Provisão de horas extras Mar/21</t>
  </si>
  <si>
    <t>JSILVLIM_Provi_de_horas_extras_Abr21 NOMINA BRL</t>
  </si>
  <si>
    <t>JSILVLIM_Provi_de_horas_extras_Abr21 Manual A 2010142 186451492</t>
  </si>
  <si>
    <t>Accrual</t>
  </si>
  <si>
    <t>Reverses "EMORAOLI Provisão de horas extras Fev21 Accrual BRL"27-APR-2021 10:04:35</t>
  </si>
  <si>
    <t>Reverses "EMORAOLI Provisão de horas extras Fev21 Accrual B"27-APR-21 10:04:35 - 186390587</t>
  </si>
  <si>
    <t>Provisão de horas extras Fev21</t>
  </si>
  <si>
    <t>4531-BBR_SÃO BERNARDO DO CAMPO</t>
  </si>
  <si>
    <t>JSILVLIM - CONTABILIZAÇÃO NOMINA BRL</t>
  </si>
  <si>
    <t>JSILVLIM - CONTABILIZAÇÃO Manual A 2009908 186330802</t>
  </si>
  <si>
    <t>EMORAOLI Reclassificações indenização PDV Abr21 Reclassificação BRL</t>
  </si>
  <si>
    <t>EMORAOLI Reclassificações indenização PDV Abr21 Manual A 2008259 186433069</t>
  </si>
  <si>
    <t>EMORAOLI Reclassificações indenização PDV Abr21</t>
  </si>
  <si>
    <t>MAR-2021</t>
  </si>
  <si>
    <t>1º TRIMM</t>
  </si>
  <si>
    <t>EMORAOLI Folha de pagamento Mar21 NOMINA BRL</t>
  </si>
  <si>
    <t>EMORAOLI Folha de pagamento Mar21 Manual A 1989793 184103799</t>
  </si>
  <si>
    <t>Folha de Pagamento 03/2021</t>
  </si>
  <si>
    <t>JSILVLIM_Provi_de_horas_extras_Mar21 NOMINA BRL</t>
  </si>
  <si>
    <t>JSILVLIM_Provi_de_horas_extras_Mar21 Manual A 1992787 184255286</t>
  </si>
  <si>
    <t>JSILVLIM RECL.INDENIZAÇÕES MAR2021 NOMINA BRL</t>
  </si>
  <si>
    <t>JSILVLIM RECL.INDENIZAÇÕES MAR2021 Manual A 1988767 184113744</t>
  </si>
  <si>
    <t>Reclassificação indenização MAR/21</t>
  </si>
  <si>
    <t>089.3542.6304.0001.000.0051.000.00000.00000</t>
  </si>
  <si>
    <t>3540-BBR_PALHOÇA</t>
  </si>
  <si>
    <t>FEB-2021</t>
  </si>
  <si>
    <t>Reverter "EMORAOLI_PROVISÃO HORAS EXTRAS JAN-2021 Provisão BRL"01-MAR-2021 21:39:46</t>
  </si>
  <si>
    <t>Reverter "EMORAOLI_PROVISÃO HORAS EXTRAS JAN-2021 Provisão"01-MAR-21 21:39:46 - 182430166</t>
  </si>
  <si>
    <t>Provisão de HE Jan21</t>
  </si>
  <si>
    <t>089.4994.6304.0001.000.0051.000.00000.00000</t>
  </si>
  <si>
    <t>089.4992.6304.0001.000.0051.000.00000.00000</t>
  </si>
  <si>
    <t>4992-INTERIOR PROVINCIA</t>
  </si>
  <si>
    <t>089.3517.6304.0001.000.0003.000.00000.00000</t>
  </si>
  <si>
    <t>0003</t>
  </si>
  <si>
    <t>0003-SEGURANCA</t>
  </si>
  <si>
    <t>SEGURANÇA PATRIMONIAL</t>
  </si>
  <si>
    <t>089.3507.6304.0001.000.0152.000.00000.00000</t>
  </si>
  <si>
    <t>0152-SANITIZACAO</t>
  </si>
  <si>
    <t>HUGO VALENZUELA DELFIN</t>
  </si>
  <si>
    <t>OPERAÇÕES</t>
  </si>
  <si>
    <t>089.3520.6304.0001.000.0003.000.00000.00000</t>
  </si>
  <si>
    <t>089.3529.6304.0001.000.0152.000.00000.00000</t>
  </si>
  <si>
    <t>089.3542.6304.0001.000.0003.000.00000.00000</t>
  </si>
  <si>
    <t>089.3542.6304.0001.000.0152.000.00000.00000</t>
  </si>
  <si>
    <t>089.4509.6304.0001.000.0003.000.00000.00000</t>
  </si>
  <si>
    <t>089.4513.6304.0001.000.0152.000.00000.00000</t>
  </si>
  <si>
    <t>089.4532.6304.0001.000.0003.000.00000.00000</t>
  </si>
  <si>
    <t>089.4534.6304.0001.000.0152.000.00000.00000</t>
  </si>
  <si>
    <t>089.4544.6304.0001.000.0051.000.00000.00000</t>
  </si>
  <si>
    <t>089.4551.6304.0001.000.0051.000.00000.00000</t>
  </si>
  <si>
    <t>089.4992.6304.0001.000.0003.000.00000.00000</t>
  </si>
  <si>
    <t>089.4993.6304.0001.000.0051.000.00000.00000</t>
  </si>
  <si>
    <t>Reverter "EMORAOLI Provisão de horas extras Fev21 PROVISIONES BRL"01-MAR-2021 16:59:24</t>
  </si>
  <si>
    <t>Reverter "EMORAOLI Provisão de horas extras Fev21 PROVISION"01-MAR-21 16:59:24 - 182419438</t>
  </si>
  <si>
    <t>EMORAOLI Provisão de horas extras Fev21 PROVISIONES BRL</t>
  </si>
  <si>
    <t>EMORAOLI Provisão de horas extras Fev21 Manual A 1968919 182302984</t>
  </si>
  <si>
    <t>EMORAOLI - Reclassificação de indenizações Fev21 Reclass BRL</t>
  </si>
  <si>
    <t>EMORAOLI - Reclassificação de indenizações Fev21 Manual A 1963585 182167343</t>
  </si>
  <si>
    <t>Reclassificação de indenizações Fev21</t>
  </si>
  <si>
    <t>JSILVLIM - CONTABILIZAÇÃO Manual A 1962565 182098078</t>
  </si>
  <si>
    <t>Folha de Pagamento 02/2021</t>
  </si>
  <si>
    <t>EMORAOLI Provisão de horas extras Fev21 Accrual BRL</t>
  </si>
  <si>
    <t>EMORAOLI Provisão de horas extras Fev21 Manual A 1968354 182429393</t>
  </si>
  <si>
    <t>ENE-2021</t>
  </si>
  <si>
    <t>EMORAOLI_PROVISÃO HORAS EXTRAS JAN-2021 Provisão BRL</t>
  </si>
  <si>
    <t>EMORAOLI_PROVISÃO HORAS EXTRAS JAN-2021 Manual A 1913504 180630613</t>
  </si>
  <si>
    <t>JSILVLIM - FOPAG JAN2021 NOMINA BRL</t>
  </si>
  <si>
    <t>JSILVLIM - FOPAG JAN2021 Manual A 1907881 180234565</t>
  </si>
  <si>
    <t>Folha de Pagamento 01/2021</t>
  </si>
  <si>
    <t>4542-BBR_NOVO HAMBURGO</t>
  </si>
  <si>
    <t>Other</t>
  </si>
  <si>
    <t>JGALDFRAN - RECLASSIFICACAO QUADRO BASICO Outro BRL</t>
  </si>
  <si>
    <t>JGALDFRAN - RECLASSIFICACAO QUADRO BASICO Manual A 1913582 180689498</t>
  </si>
  <si>
    <t>RECLASSIFICAÇÕES QUADRO BASICO</t>
  </si>
  <si>
    <t>Reverter "FFONSECA - PROVISÃO DE HORAS EXTRAS DEZEMBRO.2020 PROVISIONES BRL"27-JAN-2021 16:56:54</t>
  </si>
  <si>
    <t>Reverter "FFONSECA - PROVISÃO DE HORAS EXTRAS DEZEMBRO.2020"27-JAN-21 16:56:54 - 180154208</t>
  </si>
  <si>
    <t>PROVISÃO DE HORAS EXTRAS DEZEMBRO/2020</t>
  </si>
  <si>
    <t>089.4994.6304.0001.000.0569.000.00000.00000</t>
  </si>
  <si>
    <t>0569</t>
  </si>
  <si>
    <t>0569-RECUPERADOS DE DEVOLUCAO</t>
  </si>
  <si>
    <t>DISTRIBUCIÓN A CLIENTES</t>
  </si>
  <si>
    <t>ELISSON COSTA FREIRE</t>
  </si>
  <si>
    <t>VENDAS OAS</t>
  </si>
  <si>
    <t>0599-MISTO</t>
  </si>
  <si>
    <t>0568-VENTAS - ESPECIALES</t>
  </si>
  <si>
    <t>089.4556.6304.0001.000.0561.000.00000.00000</t>
  </si>
  <si>
    <t>0561</t>
  </si>
  <si>
    <t>0561-VENDAS VIP</t>
  </si>
  <si>
    <t>089.4556.6304.0001.000.0560.000.00000.00000</t>
  </si>
  <si>
    <t>0560</t>
  </si>
  <si>
    <t>0560-VAREJO</t>
  </si>
  <si>
    <t>CHRISTIAN OMAR GAXIOLA INZUNZA</t>
  </si>
  <si>
    <t>VENDAS VAREJO</t>
  </si>
  <si>
    <t>089.4555.6304.0001.000.0561.000.00000.00000</t>
  </si>
  <si>
    <t>089.4555.6304.0001.000.0560.000.00000.00000</t>
  </si>
  <si>
    <t>089.4554.6304.0001.000.0561.000.00000.00000</t>
  </si>
  <si>
    <t>089.4554.6304.0001.000.0560.000.00000.00000</t>
  </si>
  <si>
    <t>089.4550.6304.0001.000.0561.000.00000.00000</t>
  </si>
  <si>
    <t>089.4550.6304.0001.000.0560.000.00000.00000</t>
  </si>
  <si>
    <t>089.4547.6304.0001.000.0561.000.00000.00000</t>
  </si>
  <si>
    <t>089.4547.6304.0001.000.0560.000.00000.00000</t>
  </si>
  <si>
    <t>089.4545.6304.0001.000.0561.000.00000.00000</t>
  </si>
  <si>
    <t>089.4545.6304.0001.000.0560.000.00000.00000</t>
  </si>
  <si>
    <t>089.4544.6304.0001.000.0561.000.00000.00000</t>
  </si>
  <si>
    <t>089.4544.6304.0001.000.0560.000.00000.00000</t>
  </si>
  <si>
    <t>089.4540.6304.0001.000.0561.000.00000.00000</t>
  </si>
  <si>
    <t>089.4540.6304.0001.000.0560.000.00000.00000</t>
  </si>
  <si>
    <t>089.4536.6304.0001.000.0561.000.00000.00000</t>
  </si>
  <si>
    <t>089.4536.6304.0001.000.0560.000.00000.00000</t>
  </si>
  <si>
    <t>089.4534.6304.0001.000.0561.000.00000.00000</t>
  </si>
  <si>
    <t>089.4534.6304.0001.000.0560.000.00000.00000</t>
  </si>
  <si>
    <t>089.4532.6304.0001.000.0561.000.00000.00000</t>
  </si>
  <si>
    <t>089.4517.6304.0001.000.0569.000.00000.00000</t>
  </si>
  <si>
    <t>089.4517.6304.0001.000.0561.000.00000.00000</t>
  </si>
  <si>
    <t>089.4517.6304.0001.000.0560.000.00000.00000</t>
  </si>
  <si>
    <t>089.4513.6304.0001.000.0561.000.00000.00000</t>
  </si>
  <si>
    <t>089.4513.6304.0001.000.0560.000.00000.00000</t>
  </si>
  <si>
    <t>089.4509.6304.0001.000.0561.000.00000.00000</t>
  </si>
  <si>
    <t>089.4509.6304.0001.000.0560.000.00000.00000</t>
  </si>
  <si>
    <t>089.4506.6304.0001.000.0561.000.00000.00000</t>
  </si>
  <si>
    <t>089.4506.6304.0001.000.0560.000.00000.00000</t>
  </si>
  <si>
    <t>089.3547.6304.0001.000.0561.000.00000.00000</t>
  </si>
  <si>
    <t>089.3547.6304.0001.000.0560.000.00000.00000</t>
  </si>
  <si>
    <t>089.3545.6304.0001.000.0561.000.00000.00000</t>
  </si>
  <si>
    <t>089.3545.6304.0001.000.0560.000.00000.00000</t>
  </si>
  <si>
    <t>089.3544.6304.0001.000.0561.000.00000.00000</t>
  </si>
  <si>
    <t>089.3544.6304.0001.000.0560.000.00000.00000</t>
  </si>
  <si>
    <t>089.3542.6304.0001.000.0561.000.00000.00000</t>
  </si>
  <si>
    <t>089.3542.6304.0001.000.0560.000.00000.00000</t>
  </si>
  <si>
    <t>089.3537.6304.0001.000.0560.000.00000.00000</t>
  </si>
  <si>
    <t>089.3537.6304.0001.000.0561.000.00000.00000</t>
  </si>
  <si>
    <t>089.3536.6304.0001.000.0561.000.00000.00000</t>
  </si>
  <si>
    <t>089.3530.6304.0001.000.0561.000.00000.00000</t>
  </si>
  <si>
    <t>089.3530.6304.0001.000.0560.000.00000.00000</t>
  </si>
  <si>
    <t>089.3529.6304.0001.000.0569.000.00000.00000</t>
  </si>
  <si>
    <t>089.3529.6304.0001.000.0561.000.00000.00000</t>
  </si>
  <si>
    <t>089.3529.6304.0001.000.0560.000.00000.00000</t>
  </si>
  <si>
    <t>089.3520.6304.0001.000.0561.000.00000.00000</t>
  </si>
  <si>
    <t>089.3520.6304.0001.000.0569.000.00000.00000</t>
  </si>
  <si>
    <t>089.3520.6304.0001.000.0560.000.00000.00000</t>
  </si>
  <si>
    <t>089.3518.6304.0001.000.0561.000.00000.00000</t>
  </si>
  <si>
    <t>089.3518.6304.0001.000.0560.000.00000.00000</t>
  </si>
  <si>
    <t>089.3517.6304.0001.000.0569.000.00000.00000</t>
  </si>
  <si>
    <t>089.3517.6304.0001.000.0561.000.00000.00000</t>
  </si>
  <si>
    <t>089.3517.6304.0001.000.0560.000.00000.00000</t>
  </si>
  <si>
    <t>089.3514.6304.0001.000.0561.000.00000.00000</t>
  </si>
  <si>
    <t>089.3514.6304.0001.000.0560.000.00000.00000</t>
  </si>
  <si>
    <t>089.3507.6304.0001.000.0569.000.00000.00000</t>
  </si>
  <si>
    <t>089.3507.6304.0001.000.0561.000.00000.00000</t>
  </si>
  <si>
    <t>089.3507.6304.0001.000.0560.000.00000.00000</t>
  </si>
  <si>
    <t>089.3506.6304.0001.000.0561.000.00000.00000</t>
  </si>
  <si>
    <t>089.3506.6304.0001.000.0569.000.00000.00000</t>
  </si>
  <si>
    <t>089.3506.6304.0001.000.0560.000.00000.00000</t>
  </si>
  <si>
    <t>089.3503.6304.0001.000.0569.000.00000.00000</t>
  </si>
  <si>
    <t>089.3503.6304.0001.000.0561.000.00000.00000</t>
  </si>
  <si>
    <t>089.3503.6304.0001.000.0560.000.00000.00000</t>
  </si>
  <si>
    <t>089.4991.6304.0001.000.0561.000.00000.00000</t>
  </si>
  <si>
    <t>089.4538.6304.0001.000.0561.000.00000.00000</t>
  </si>
  <si>
    <t>089.4538.6304.0001.000.0560.000.00000.00000</t>
  </si>
  <si>
    <t>089.3530.6304.0001.000.0569.000.00000.00000</t>
  </si>
  <si>
    <t>EMORAOLI Reclassificação de demitidos PDV Maio 2021 Reclassificação BRL</t>
  </si>
  <si>
    <t>EMORAOLI Reclassificação de demitidos PDV Maio 2021 Manual A 2037683 188372726</t>
  </si>
  <si>
    <t>Reclassificação de demitidos PDV Maio 2021</t>
  </si>
  <si>
    <t>089.3540.6304.0001.000.0561.000.00000.00000</t>
  </si>
  <si>
    <t>089.4990.6304.0001.000.0561.000.00000.00000</t>
  </si>
  <si>
    <t>089.4532.6304.0001.000.0560.000.00000.00000</t>
  </si>
  <si>
    <t>089.4993.6304.0001.000.0561.000.00000.00000</t>
  </si>
  <si>
    <t>089.3540.6304.0001.000.0560.000.00000.00000</t>
  </si>
  <si>
    <t>089.4990.6304.0001.000.0560.000.00000.00000</t>
  </si>
  <si>
    <t>089.3505.6304.0001.000.0561.000.00000.00000</t>
  </si>
  <si>
    <t>3505</t>
  </si>
  <si>
    <t>3505-BBR_SALVADOR</t>
  </si>
  <si>
    <t>089.4994.6304.0001.000.0560.000.00000.00000</t>
  </si>
  <si>
    <t>089.4542.6304.0001.000.0561.000.00000.00000</t>
  </si>
  <si>
    <t>089.4542.6304.0001.000.0560.000.00000.00000</t>
  </si>
  <si>
    <t>089.4551.6304.0001.000.0561.000.00000.00000</t>
  </si>
  <si>
    <t>089.4992.6304.0001.000.0561.000.00000.00000</t>
  </si>
  <si>
    <t>089.4991.6304.0001.000.0560.000.00000.00000</t>
  </si>
  <si>
    <t>089.4994.6304.0001.000.0561.000.00000.00000</t>
  </si>
  <si>
    <t>089.4545.6304.0001.000.0569.000.00000.00000</t>
  </si>
  <si>
    <t>089.4551.6304.0001.000.0569.000.00000.00000</t>
  </si>
  <si>
    <t>089.4554.6304.0001.000.0569.000.00000.00000</t>
  </si>
  <si>
    <t>089.4991.6304.0001.000.0569.000.00000.00000</t>
  </si>
  <si>
    <t>089.4991.6304.0001.000.0599.000.00000.00000</t>
  </si>
  <si>
    <t>089.4549.6304.0001.000.0560.000.00000.00000</t>
  </si>
  <si>
    <t>4549</t>
  </si>
  <si>
    <t>4549-BBR_SÃO MATEUS</t>
  </si>
  <si>
    <t>089.4531.6304.0001.000.0561.000.00000.00000</t>
  </si>
  <si>
    <t>089.4551.6304.0001.000.0560.000.00000.00000</t>
  </si>
  <si>
    <t>1990-OFICINA CENTRAL OPERATIVA</t>
  </si>
  <si>
    <t xml:space="preserve">DISTRIBUCION FABRICA RUTA                  </t>
  </si>
  <si>
    <t>DISTRIBUCIÓN PRIMARIA</t>
  </si>
  <si>
    <t>0404-TRANSPORTES</t>
  </si>
  <si>
    <t>1310-BBR_BRASILIA</t>
  </si>
  <si>
    <t>1308-BBR_MOGI DAS CRUZES</t>
  </si>
  <si>
    <t>1307-BBR_GRAVATAI</t>
  </si>
  <si>
    <t>1303-BBR_RECIFE</t>
  </si>
  <si>
    <t>1302-BBR_RIO DE JANEIRO</t>
  </si>
  <si>
    <t>1301-BBR_SAO PAULO</t>
  </si>
  <si>
    <t>0401-LOGISTICA</t>
  </si>
  <si>
    <t>089.4990.6304.0001.000.0550.000.00000.00000</t>
  </si>
  <si>
    <t>0550</t>
  </si>
  <si>
    <t>0550-GERAL (MARKETING)</t>
  </si>
  <si>
    <t xml:space="preserve">GASTO DE ADMINISTRACION                    </t>
  </si>
  <si>
    <t>GASTO DE ADMINISTRACIÓN</t>
  </si>
  <si>
    <t>verificar</t>
  </si>
  <si>
    <t>ALEJANDRO HERNANDEZ LACORTE</t>
  </si>
  <si>
    <t>MARKETING</t>
  </si>
  <si>
    <t>089.0001.6304.0001.000.0001.000.00000.00000</t>
  </si>
  <si>
    <t>0001</t>
  </si>
  <si>
    <t>0001-OFICINA CENTRAL</t>
  </si>
  <si>
    <t>0001-PESSOAL</t>
  </si>
  <si>
    <t>MARIO ESCOTERO</t>
  </si>
  <si>
    <t>GESTÃO DE PESSOAS</t>
  </si>
  <si>
    <t>089.0001.6304.0001.000.0052.000.00000.00000</t>
  </si>
  <si>
    <t>0052</t>
  </si>
  <si>
    <t>0052-SISTEMAS</t>
  </si>
  <si>
    <t>089.0001.6304.0001.000.0053.000.00000.00000</t>
  </si>
  <si>
    <t>0053</t>
  </si>
  <si>
    <t>0053-AUDITORIA</t>
  </si>
  <si>
    <t>AUDITORIA</t>
  </si>
  <si>
    <t>089.0001.6304.0001.000.0101.000.00000.00000</t>
  </si>
  <si>
    <t>0101</t>
  </si>
  <si>
    <t>0101-GERENCIA GERAL</t>
  </si>
  <si>
    <t>ALFONSO ARGUDIN ALVAREZ</t>
  </si>
  <si>
    <t>GERENCIA GERAL</t>
  </si>
  <si>
    <t>089.0001.6304.0001.000.0160.000.00000.00000</t>
  </si>
  <si>
    <t>0160</t>
  </si>
  <si>
    <t>0160-CENTRO DE INOVACAO</t>
  </si>
  <si>
    <t>089.0001.6304.0001.000.0551.000.00000.00000</t>
  </si>
  <si>
    <t>0551</t>
  </si>
  <si>
    <t>0551-GERENCIA DE VENDAS</t>
  </si>
  <si>
    <t>089.0001.6304.0001.000.0661.000.00000.00000</t>
  </si>
  <si>
    <t>0661</t>
  </si>
  <si>
    <t>0661-TRADE MARKETING</t>
  </si>
  <si>
    <t>FERNADO MADRID</t>
  </si>
  <si>
    <t>TREDE-MARKETING</t>
  </si>
  <si>
    <t>089.0001.6304.0001.000.0099.000.00000.00000</t>
  </si>
  <si>
    <t>0099</t>
  </si>
  <si>
    <t>0099-CENTRO DE ANALISES DE NEGOCIOS</t>
  </si>
  <si>
    <t>089.0001.6304.0001.000.0058.000.00000.00000</t>
  </si>
  <si>
    <t>0058</t>
  </si>
  <si>
    <t>0058-JURIDICO</t>
  </si>
  <si>
    <t>SANDRA SOLLA</t>
  </si>
  <si>
    <t>JURIDICO</t>
  </si>
  <si>
    <t>089.0001.6304.0001.000.0126.000.00000.00000</t>
  </si>
  <si>
    <t>0126</t>
  </si>
  <si>
    <t>0126-COMPRAS</t>
  </si>
  <si>
    <t>089.0001.6304.0001.000.0051.000.00000.00000</t>
  </si>
  <si>
    <t>089.1310.6304.0001.000.0003.000.00000.00000</t>
  </si>
  <si>
    <t>089.1308.6304.0001.000.0003.000.00000.00000</t>
  </si>
  <si>
    <t>089.1307.6304.0001.000.0003.000.00000.00000</t>
  </si>
  <si>
    <t>089.1302.6304.0001.000.0003.000.00000.00000</t>
  </si>
  <si>
    <t>089.1301.6304.0001.000.0003.000.00000.00000</t>
  </si>
  <si>
    <t>089.0001.6304.0001.000.0078.000.00000.00000</t>
  </si>
  <si>
    <t>089.0001.6304.0001.000.0070.000.00000.00000</t>
  </si>
  <si>
    <t>0070</t>
  </si>
  <si>
    <t>0070-FISCAL</t>
  </si>
  <si>
    <t>089.1310.6304.0001.000.0051.000.00000.00000</t>
  </si>
  <si>
    <t>089.1308.6304.0001.000.0051.000.00000.00000</t>
  </si>
  <si>
    <t>089.1307.6304.0001.000.0070.000.00000.00000</t>
  </si>
  <si>
    <t>089.1307.6304.0001.000.0051.000.00000.00000</t>
  </si>
  <si>
    <t>089.1307.6304.0001.000.0001.000.00000.00000</t>
  </si>
  <si>
    <t>089.1303.6304.0001.000.0070.000.00000.00000</t>
  </si>
  <si>
    <t>089.1303.6304.0001.000.0003.000.00000.00000</t>
  </si>
  <si>
    <t>089.1302.6304.0001.000.0070.000.00000.00000</t>
  </si>
  <si>
    <t>089.1302.6304.0001.000.0051.000.00000.00000</t>
  </si>
  <si>
    <t>089.1301.6304.0001.000.0051.000.00000.00000</t>
  </si>
  <si>
    <t>089.0001.6304.0001.000.0168.000.00000.00000</t>
  </si>
  <si>
    <t>0168-SAUDE E SEGURANCA DO TRABALHO</t>
  </si>
  <si>
    <t>089.0001.6304.0001.000.0157.000.00000.00000</t>
  </si>
  <si>
    <t>0157-DESENVOLVIMENTO NOVOS PRODUTOS</t>
  </si>
  <si>
    <t>089.1303.6304.0001.000.0051.000.00000.00000</t>
  </si>
  <si>
    <t>089.1301.6304.0001.000.0058.000.00000.00000</t>
  </si>
  <si>
    <t>089.1302.6304.0001.000.0126.000.00000.00000</t>
  </si>
  <si>
    <t>089.1301.6304.0001.000.0001.000.00000.00000</t>
  </si>
  <si>
    <t>089.1310.6304.0001.000.0001.000.00000.00000</t>
  </si>
  <si>
    <t>089.1301.6304.0001.000.0052.000.00000.00000</t>
  </si>
  <si>
    <t>089.1302.6304.0001.000.0099.000.00000.00000</t>
  </si>
  <si>
    <t>089.1302.6304.0001.000.0101.000.00000.00000</t>
  </si>
  <si>
    <t>089.1308.6304.0001.000.0058.000.00000.00000</t>
  </si>
  <si>
    <t>089.1310.6304.0001.000.0058.000.00000.00000</t>
  </si>
  <si>
    <t>089.1302.6304.0001.000.0001.000.00000.00000</t>
  </si>
  <si>
    <t>0251-MANUTENCAO</t>
  </si>
  <si>
    <t xml:space="preserve">INDIRECTO DE PRODUCCION                    </t>
  </si>
  <si>
    <t>INDIRECTO DE PRODUCCIÓN</t>
  </si>
  <si>
    <t>0153-ALMOXARIFADO DE INSUMOS</t>
  </si>
  <si>
    <t>0151-PRODUCAO</t>
  </si>
  <si>
    <t>0155-CONTROLE DE QUALIDADE</t>
  </si>
  <si>
    <t>0156-CAPACITACAO TECNICA</t>
  </si>
  <si>
    <t>089.4993.6304.0001.000.0639.000.00000.00000</t>
  </si>
  <si>
    <t>0639</t>
  </si>
  <si>
    <t>0639-DIVISAO E GERENCIA VENDAS MISTO</t>
  </si>
  <si>
    <t>JEFATURA DE VENTAS</t>
  </si>
  <si>
    <t>089.4990.6304.0001.000.0639.000.00000.00000</t>
  </si>
  <si>
    <t>089.4990.6304.0001.000.0551.000.00000.00000</t>
  </si>
  <si>
    <t>089.3520.6304.0001.000.0639.000.00000.00000</t>
  </si>
  <si>
    <t>089.4997.6304.0001.000.0620.000.00000.00000</t>
  </si>
  <si>
    <t>4997</t>
  </si>
  <si>
    <t>4997-OFICINA CC OESTE - BRASÍLIA</t>
  </si>
  <si>
    <t>0620</t>
  </si>
  <si>
    <t>0620-CAPACITACAO TECNICA DE VENDAS</t>
  </si>
  <si>
    <t>089.4994.6304.0001.000.0661.000.00000.00000</t>
  </si>
  <si>
    <t>089.4994.6304.0001.000.0639.000.00000.00000</t>
  </si>
  <si>
    <t>089.4994.6304.0001.000.0620.000.00000.00000</t>
  </si>
  <si>
    <t>089.4993.6304.0001.000.0620.000.00000.00000</t>
  </si>
  <si>
    <t>089.4993.6304.0001.000.0661.000.00000.00000</t>
  </si>
  <si>
    <t>089.4992.6304.0001.000.0661.000.00000.00000</t>
  </si>
  <si>
    <t>089.4992.6304.0001.000.0639.000.00000.00000</t>
  </si>
  <si>
    <t>089.4991.6304.0001.000.0661.000.00000.00000</t>
  </si>
  <si>
    <t>089.4991.6304.0001.000.0639.000.00000.00000</t>
  </si>
  <si>
    <t>089.4990.6304.0001.000.0619.000.00000.00000</t>
  </si>
  <si>
    <t>0619</t>
  </si>
  <si>
    <t>0619-SUPORTE DSD</t>
  </si>
  <si>
    <t>089.4990.6304.0001.000.0553.000.00000.00000</t>
  </si>
  <si>
    <t>0553</t>
  </si>
  <si>
    <t>0553-PROJETOS DE EXPANSAO</t>
  </si>
  <si>
    <t>089.4555.6304.0001.000.0639.000.00000.00000</t>
  </si>
  <si>
    <t>089.4554.6304.0001.000.0639.000.00000.00000</t>
  </si>
  <si>
    <t>089.3520.6304.0001.000.0661.000.00000.00000</t>
  </si>
  <si>
    <t>089.3507.6304.0001.000.0639.000.00000.00000</t>
  </si>
  <si>
    <t>089.3506.6304.0001.000.0601.000.00000.00000</t>
  </si>
  <si>
    <t>0601</t>
  </si>
  <si>
    <t>0601-DIVISAO E GERENCIA VENDAS VIP</t>
  </si>
  <si>
    <t>BRUNO PASTORE BERTIN</t>
  </si>
  <si>
    <t>VENDAS KAM</t>
  </si>
  <si>
    <t>089.3506.6304.0001.000.0639.000.00000.00000</t>
  </si>
  <si>
    <t>089.4990.6304.0001.000.0661.000.00000.00000</t>
  </si>
  <si>
    <t>089.4997.6304.0001.000.0661.000.00000.00000</t>
  </si>
  <si>
    <t>089.4992.6304.0001.000.0620.000.00000.00000</t>
  </si>
  <si>
    <t>7997-SUPLENTES DESCANSO PRODUCAO</t>
  </si>
  <si>
    <t xml:space="preserve">MANO DE OBRA                               </t>
  </si>
  <si>
    <t>MANO DE OBRA</t>
  </si>
  <si>
    <t>7996-SUPLENTES FERIAS PRODUCAO</t>
  </si>
  <si>
    <t>2071-EMBALAGEM PAO 1</t>
  </si>
  <si>
    <t>2051-PROCESSO PAO 1</t>
  </si>
  <si>
    <t>1600-PROCESSO MISTURAS</t>
  </si>
  <si>
    <t>2711-EMBALAGEM LANCHE 1</t>
  </si>
  <si>
    <t>2073-EMBALAGEM PAO 3</t>
  </si>
  <si>
    <t>2053-PROCESSO PAO 3</t>
  </si>
  <si>
    <t>2074-EMBALAGEM PAO 4</t>
  </si>
  <si>
    <t>2054-PROCESSO PAO 4</t>
  </si>
  <si>
    <t>2701-PROCESSO LANCHE 1</t>
  </si>
  <si>
    <t>2712-EMBALAGEM LANCHE 2</t>
  </si>
  <si>
    <t>2702-PROCESSO LANCHE 2</t>
  </si>
  <si>
    <t>1860-EMBALAGEM TORTILHAS DE TRIGO</t>
  </si>
  <si>
    <t>1850-PROCESSO TORTILHAS DE TRIGO</t>
  </si>
  <si>
    <t>2222-EMBALAGEM DOCE 3</t>
  </si>
  <si>
    <t>3531-EMBALAGEM BISCOITO</t>
  </si>
  <si>
    <t>2713-EMBALAGEM LANCHE 3</t>
  </si>
  <si>
    <t>2501-PROCESSO DOCE 1</t>
  </si>
  <si>
    <t>2221-EMBALAGEM DOCE 2</t>
  </si>
  <si>
    <t>2511-EMBALAGEM DOCE 1</t>
  </si>
  <si>
    <t>2211-PROCESSO DOCE 2</t>
  </si>
  <si>
    <t>2703-PROCESSO LANCHE 3</t>
  </si>
  <si>
    <t>2212-PROCESSO DOCE 3</t>
  </si>
  <si>
    <t>1920-EMBALAGEM TOSTADOS</t>
  </si>
  <si>
    <t>1852-PROCESSO TORTILHAS DE TRIGO 2</t>
  </si>
  <si>
    <t>3511-PROCESSO BISCOITO</t>
  </si>
  <si>
    <t>1910-PROCESSO TOSTADOS</t>
  </si>
  <si>
    <t>1700-PRODUCAO MOIDOS</t>
  </si>
  <si>
    <t>1862-EMBALAGEM TORTILHAS DE TRIGO 2</t>
  </si>
  <si>
    <t>1710-EMBALAGEM MOIDOS</t>
  </si>
  <si>
    <t>CECO</t>
  </si>
  <si>
    <t>%HE</t>
  </si>
  <si>
    <t>%HF</t>
  </si>
  <si>
    <t>0406</t>
  </si>
  <si>
    <t>ANIVERSÁRIO DA CIDADE</t>
  </si>
  <si>
    <t>FERIADO PADROEIRA</t>
  </si>
  <si>
    <t>DIA SANTO</t>
  </si>
  <si>
    <t>REVOLUÇÃO XXXII</t>
  </si>
  <si>
    <t>CONSCIENCIA NEGRA</t>
  </si>
  <si>
    <t>Dia de São Jorge</t>
  </si>
  <si>
    <t>CARNAVAL</t>
  </si>
  <si>
    <t>ANO NOVO</t>
  </si>
  <si>
    <t>Ce.Ve</t>
  </si>
  <si>
    <t>Feriado Municipal</t>
  </si>
  <si>
    <t>Feriado Estadual</t>
  </si>
  <si>
    <t>Feriado Nacional</t>
  </si>
  <si>
    <t>Total Feriados 2021</t>
  </si>
  <si>
    <t>Sup</t>
  </si>
  <si>
    <t>EXP s/ Supl</t>
  </si>
  <si>
    <t>Motorista ASE</t>
  </si>
  <si>
    <t>Motorista TRAD</t>
  </si>
  <si>
    <t>x</t>
  </si>
  <si>
    <t>ok</t>
  </si>
  <si>
    <t>São Jose Rio Preto</t>
  </si>
  <si>
    <t>São Jose Dos Campos</t>
  </si>
  <si>
    <t xml:space="preserve">Limeira </t>
  </si>
  <si>
    <t>Praia Grande</t>
  </si>
  <si>
    <t>X</t>
  </si>
  <si>
    <t>Volta Redonda</t>
  </si>
  <si>
    <t>Duque de Caxias</t>
  </si>
  <si>
    <t>Aracajú</t>
  </si>
  <si>
    <t>Palhoca</t>
  </si>
  <si>
    <t>Novo Hamburgo</t>
  </si>
  <si>
    <t xml:space="preserve">Maceio </t>
  </si>
  <si>
    <t>não</t>
  </si>
  <si>
    <t>TOTAL NACIONAL</t>
  </si>
  <si>
    <t>DISTRIBUIÇÃO - REAL 2021</t>
  </si>
  <si>
    <t>LOGÍSTICA - REAL 2021</t>
  </si>
  <si>
    <t>DISTRIBUIÇÃO - REAL 2022</t>
  </si>
  <si>
    <t>LOGÍSTICA - REAL 2022</t>
  </si>
  <si>
    <t xml:space="preserve">JAN </t>
  </si>
  <si>
    <t xml:space="preserve">FEV </t>
  </si>
  <si>
    <t xml:space="preserve">MAR </t>
  </si>
  <si>
    <t xml:space="preserve">ABR </t>
  </si>
  <si>
    <t xml:space="preserve">MAI </t>
  </si>
  <si>
    <t xml:space="preserve">JUN </t>
  </si>
  <si>
    <t>DISTRIBUIÇÃO 2022</t>
  </si>
  <si>
    <t>DISTRIBUIÇÃO - PPTO</t>
  </si>
  <si>
    <t>REAL X REAL 2021</t>
  </si>
  <si>
    <t>% 2022 X 2021</t>
  </si>
  <si>
    <t>LOGÍSTICA 2022</t>
  </si>
  <si>
    <t>DISTRIBUIÇÃO - PPTO YTD</t>
  </si>
  <si>
    <t>YTD TOTAL</t>
  </si>
  <si>
    <t>LOGÍSTICA - PPTO YTD</t>
  </si>
  <si>
    <t>REAL 2022</t>
  </si>
  <si>
    <t>REAL 2022 X       REAL 2021</t>
  </si>
  <si>
    <t>DISTRIBUIÇÃO 2021</t>
  </si>
  <si>
    <t>DISTRIBUIÇÃO  PPTO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</si>
</sst>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6" formatCode="&quot;R$&quot;\ #,##0;[Red]\-&quot;R$&quot;\ #,##0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.0"/>
    <numFmt numFmtId="165" formatCode="#,##0.0"/>
    <numFmt numFmtId="166" formatCode="_-&quot;R$&quot;\ * #,##0_-;\-&quot;R$&quot;\ * #,##0_-;_-&quot;R$&quot;\ * &quot;-&quot;??_-;_-@_-"/>
    <numFmt numFmtId="167" formatCode="&quot;R$&quot;\ #,##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4"/>
      <color rgb="FF595959"/>
      <name val="Calibri"/>
      <family val="2"/>
      <scheme val="minor"/>
    </font>
    <font>
      <sz val="10.5"/>
      <color theme="1"/>
      <name val="Calibri"/>
      <family val="2"/>
      <scheme val="minor"/>
    </font>
    <font>
      <b/>
      <sz val="10.5"/>
      <color theme="0"/>
      <name val="Calibri"/>
      <family val="2"/>
      <scheme val="minor"/>
    </font>
    <font>
      <b/>
      <sz val="10.5"/>
      <name val="Calibri"/>
      <family val="2"/>
      <scheme val="minor"/>
    </font>
    <font>
      <sz val="11"/>
      <color rgb="FF44546A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3"/>
        <bgColor theme="4" tint="-0.249977111117893"/>
      </patternFill>
    </fill>
    <fill>
      <patternFill patternType="solid">
        <fgColor rgb="FFFFDD71"/>
        <bgColor indexed="64"/>
      </patternFill>
    </fill>
    <fill>
      <patternFill patternType="solid">
        <fgColor theme="4" tint="0.39997558519241921"/>
        <bgColor theme="4" tint="0.39997558519241921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theme="4" tint="0.39997558519241921"/>
      </patternFill>
    </fill>
    <fill>
      <patternFill patternType="solid">
        <fgColor rgb="FF44546A"/>
        <bgColor indexed="64"/>
      </patternFill>
    </fill>
    <fill>
      <patternFill patternType="solid">
        <fgColor rgb="FFF26B8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EB1C2E"/>
        <bgColor indexed="64"/>
      </patternFill>
    </fill>
    <fill>
      <patternFill patternType="solid">
        <fgColor rgb="FF00B5AD"/>
        <bgColor indexed="64"/>
      </patternFill>
    </fill>
    <fill>
      <patternFill patternType="solid">
        <fgColor rgb="FF015C55"/>
        <bgColor indexed="64"/>
      </patternFill>
    </fill>
    <fill>
      <patternFill patternType="solid">
        <fgColor rgb="FF44546A"/>
        <bgColor theme="4" tint="0.79998168889431442"/>
      </patternFill>
    </fill>
    <fill>
      <patternFill patternType="solid">
        <fgColor rgb="FFFFFF00"/>
        <bgColor theme="4" tint="0.39997558519241921"/>
      </patternFill>
    </fill>
    <fill>
      <patternFill patternType="solid">
        <fgColor theme="5" tint="0.39997558519241921"/>
        <bgColor theme="4" tint="0.39997558519241921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249977111117893"/>
        <bgColor indexed="64"/>
      </patternFill>
    </fill>
  </fills>
  <borders count="50">
    <border>
      <left/>
      <right/>
      <top/>
      <bottom/>
      <diagonal/>
    </border>
    <border>
      <left/>
      <right/>
      <top style="thin">
        <color theme="4" tint="-0.249977111117893"/>
      </top>
      <bottom/>
      <diagonal/>
    </border>
    <border>
      <left style="thin">
        <color theme="4" tint="0.79998168889431442"/>
      </left>
      <right/>
      <top style="thin">
        <color theme="4" tint="0.79998168889431442"/>
      </top>
      <bottom style="thin">
        <color theme="4" tint="0.39997558519241921"/>
      </bottom>
      <diagonal/>
    </border>
    <border>
      <left/>
      <right/>
      <top style="thin">
        <color theme="4" tint="0.79998168889431442"/>
      </top>
      <bottom style="thin">
        <color theme="4" tint="0.79998168889431442"/>
      </bottom>
      <diagonal/>
    </border>
    <border>
      <left/>
      <right/>
      <top/>
      <bottom style="thin">
        <color theme="4" tint="0.79998168889431442"/>
      </bottom>
      <diagonal/>
    </border>
    <border>
      <left style="thin">
        <color theme="4" tint="0.79998168889431442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79998168889431442"/>
      </left>
      <right/>
      <top style="thin">
        <color theme="4" tint="0.39997558519241921"/>
      </top>
      <bottom/>
      <diagonal/>
    </border>
    <border>
      <left/>
      <right/>
      <top style="thin">
        <color theme="4" tint="0.79998168889431442"/>
      </top>
      <bottom style="thin">
        <color theme="4" tint="0.79995117038483843"/>
      </bottom>
      <diagonal/>
    </border>
    <border>
      <left style="thin">
        <color theme="4" tint="0.79998168889431442"/>
      </left>
      <right/>
      <top/>
      <bottom style="thin">
        <color theme="4" tint="0.39997558519241921"/>
      </bottom>
      <diagonal/>
    </border>
    <border>
      <left/>
      <right/>
      <top style="thin">
        <color theme="4" tint="0.79998168889431442"/>
      </top>
      <bottom/>
      <diagonal/>
    </border>
    <border>
      <left style="thin">
        <color theme="4" tint="0.79998168889431442"/>
      </left>
      <right/>
      <top style="thin">
        <color theme="4" tint="0.79995117038483843"/>
      </top>
      <bottom style="thin">
        <color theme="4" tint="0.39997558519241921"/>
      </bottom>
      <diagonal/>
    </border>
    <border>
      <left style="thin">
        <color theme="4" tint="0.79998168889431442"/>
      </left>
      <right/>
      <top style="thin">
        <color theme="4" tint="0.79995117038483843"/>
      </top>
      <bottom/>
      <diagonal/>
    </border>
    <border>
      <left/>
      <right/>
      <top/>
      <bottom style="thin">
        <color theme="4" tint="0.79995117038483843"/>
      </bottom>
      <diagonal/>
    </border>
    <border>
      <left/>
      <right style="hair">
        <color theme="3"/>
      </right>
      <top/>
      <bottom style="hair">
        <color theme="3"/>
      </bottom>
      <diagonal/>
    </border>
    <border>
      <left/>
      <right style="thin">
        <color theme="4" tint="0.79995117038483843"/>
      </right>
      <top/>
      <bottom/>
      <diagonal/>
    </border>
    <border>
      <left/>
      <right style="thin">
        <color theme="4" tint="0.79995117038483843"/>
      </right>
      <top style="thin">
        <color theme="4" tint="0.79998168889431442"/>
      </top>
      <bottom style="thin">
        <color theme="4" tint="0.79998168889431442"/>
      </bottom>
      <diagonal/>
    </border>
    <border>
      <left/>
      <right style="thin">
        <color theme="4" tint="0.79995117038483843"/>
      </right>
      <top style="thin">
        <color theme="4" tint="0.79998168889431442"/>
      </top>
      <bottom/>
      <diagonal/>
    </border>
    <border>
      <left/>
      <right style="thin">
        <color theme="4" tint="0.79995117038483843"/>
      </right>
      <top style="thin">
        <color theme="4" tint="0.79998168889431442"/>
      </top>
      <bottom style="thin">
        <color theme="4" tint="0.79995117038483843"/>
      </bottom>
      <diagonal/>
    </border>
    <border>
      <left/>
      <right style="thin">
        <color theme="4" tint="0.79995117038483843"/>
      </right>
      <top/>
      <bottom style="thin">
        <color theme="4" tint="0.79998168889431442"/>
      </bottom>
      <diagonal/>
    </border>
    <border>
      <left/>
      <right style="thin">
        <color theme="4" tint="0.79992065187536243"/>
      </right>
      <top/>
      <bottom style="thin">
        <color theme="4" tint="0.79998168889431442"/>
      </bottom>
      <diagonal/>
    </border>
    <border>
      <left/>
      <right style="thin">
        <color theme="4" tint="0.79992065187536243"/>
      </right>
      <top style="thin">
        <color theme="4" tint="0.79998168889431442"/>
      </top>
      <bottom style="thin">
        <color theme="4" tint="0.7999816888943144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79995117038483843"/>
      </left>
      <right/>
      <top/>
      <bottom/>
      <diagonal/>
    </border>
    <border>
      <left/>
      <right style="thin">
        <color theme="1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theme="4" tint="0.79998168889431442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theme="4" tint="0.79995117038483843"/>
      </left>
      <right/>
      <top style="thin">
        <color theme="4" tint="0.79998168889431442"/>
      </top>
      <bottom style="thin">
        <color theme="4" tint="0.79998168889431442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theme="4" tint="0.79995117038483843"/>
      </left>
      <right/>
      <top/>
      <bottom style="thin">
        <color theme="4" tint="0.79998168889431442"/>
      </bottom>
      <diagonal/>
    </border>
    <border>
      <left style="thin">
        <color theme="4" tint="0.79995117038483843"/>
      </left>
      <right/>
      <top style="thin">
        <color theme="4" tint="0.79998168889431442"/>
      </top>
      <bottom/>
      <diagonal/>
    </border>
    <border>
      <left style="thin">
        <color theme="4" tint="0.79998168889431442"/>
      </left>
      <right/>
      <top style="thin">
        <color theme="4" tint="0.39997558519241921"/>
      </top>
      <bottom style="thin">
        <color indexed="64"/>
      </bottom>
      <diagonal/>
    </border>
    <border>
      <left/>
      <right/>
      <top style="thin">
        <color theme="4" tint="0.79998168889431442"/>
      </top>
      <bottom style="thin">
        <color indexed="64"/>
      </bottom>
      <diagonal/>
    </border>
    <border>
      <left style="thin">
        <color theme="4" tint="0.79995117038483843"/>
      </left>
      <right/>
      <top style="thin">
        <color theme="4" tint="0.79998168889431442"/>
      </top>
      <bottom style="thin">
        <color indexed="64"/>
      </bottom>
      <diagonal/>
    </border>
    <border>
      <left style="thin">
        <color theme="4" tint="0.79998168889431442"/>
      </left>
      <right/>
      <top style="thin">
        <color indexed="64"/>
      </top>
      <bottom style="thin">
        <color theme="4" tint="0.39997558519241921"/>
      </bottom>
      <diagonal/>
    </border>
    <border>
      <left/>
      <right/>
      <top style="thin">
        <color indexed="64"/>
      </top>
      <bottom style="thin">
        <color theme="4" tint="0.79998168889431442"/>
      </bottom>
      <diagonal/>
    </border>
    <border>
      <left style="thin">
        <color theme="4" tint="0.79995117038483843"/>
      </left>
      <right/>
      <top style="thin">
        <color indexed="64"/>
      </top>
      <bottom style="thin">
        <color theme="4" tint="0.79998168889431442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79998168889431442"/>
      </left>
      <right/>
      <top/>
      <bottom/>
      <diagonal/>
    </border>
    <border>
      <left/>
      <right/>
      <top style="thin">
        <color theme="4" tint="0.79995117038483843"/>
      </top>
      <bottom/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88">
    <xf numFmtId="0" fontId="0" fillId="0" borderId="0" xfId="0"/>
    <xf numFmtId="0" fontId="2" fillId="3" borderId="1" xfId="0" applyFont="1" applyFill="1" applyBorder="1" applyAlignment="1">
      <alignment horizontal="center"/>
    </xf>
    <xf numFmtId="0" fontId="5" fillId="4" borderId="3" xfId="0" applyFont="1" applyFill="1" applyBorder="1"/>
    <xf numFmtId="0" fontId="4" fillId="5" borderId="5" xfId="0" applyFont="1" applyFill="1" applyBorder="1" applyAlignment="1">
      <alignment horizontal="center"/>
    </xf>
    <xf numFmtId="0" fontId="5" fillId="6" borderId="3" xfId="0" applyFont="1" applyFill="1" applyBorder="1"/>
    <xf numFmtId="0" fontId="4" fillId="5" borderId="6" xfId="0" applyFont="1" applyFill="1" applyBorder="1" applyAlignment="1">
      <alignment horizontal="center"/>
    </xf>
    <xf numFmtId="0" fontId="5" fillId="6" borderId="7" xfId="0" applyFont="1" applyFill="1" applyBorder="1"/>
    <xf numFmtId="0" fontId="4" fillId="5" borderId="8" xfId="0" applyFont="1" applyFill="1" applyBorder="1" applyAlignment="1">
      <alignment horizontal="center"/>
    </xf>
    <xf numFmtId="0" fontId="5" fillId="6" borderId="4" xfId="0" applyFont="1" applyFill="1" applyBorder="1"/>
    <xf numFmtId="0" fontId="5" fillId="6" borderId="9" xfId="0" applyFont="1" applyFill="1" applyBorder="1"/>
    <xf numFmtId="0" fontId="4" fillId="5" borderId="10" xfId="0" applyFont="1" applyFill="1" applyBorder="1" applyAlignment="1">
      <alignment horizontal="center"/>
    </xf>
    <xf numFmtId="0" fontId="4" fillId="5" borderId="11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14" fontId="6" fillId="0" borderId="0" xfId="0" applyNumberFormat="1" applyFont="1" applyAlignment="1">
      <alignment horizontal="center"/>
    </xf>
    <xf numFmtId="3" fontId="7" fillId="7" borderId="3" xfId="0" applyNumberFormat="1" applyFont="1" applyFill="1" applyBorder="1" applyAlignment="1">
      <alignment horizontal="center"/>
    </xf>
    <xf numFmtId="3" fontId="7" fillId="7" borderId="4" xfId="0" applyNumberFormat="1" applyFont="1" applyFill="1" applyBorder="1" applyAlignment="1">
      <alignment horizontal="center"/>
    </xf>
    <xf numFmtId="3" fontId="7" fillId="7" borderId="12" xfId="0" applyNumberFormat="1" applyFont="1" applyFill="1" applyBorder="1" applyAlignment="1">
      <alignment horizontal="center"/>
    </xf>
    <xf numFmtId="3" fontId="7" fillId="7" borderId="9" xfId="0" applyNumberFormat="1" applyFont="1" applyFill="1" applyBorder="1" applyAlignment="1">
      <alignment horizontal="center"/>
    </xf>
    <xf numFmtId="0" fontId="7" fillId="7" borderId="4" xfId="0" applyFont="1" applyFill="1" applyBorder="1" applyAlignment="1">
      <alignment horizontal="center"/>
    </xf>
    <xf numFmtId="0" fontId="7" fillId="7" borderId="3" xfId="0" applyFont="1" applyFill="1" applyBorder="1" applyAlignment="1">
      <alignment horizontal="center"/>
    </xf>
    <xf numFmtId="3" fontId="8" fillId="8" borderId="13" xfId="0" applyNumberFormat="1" applyFont="1" applyFill="1" applyBorder="1" applyAlignment="1">
      <alignment horizontal="center"/>
    </xf>
    <xf numFmtId="0" fontId="6" fillId="0" borderId="14" xfId="0" applyFont="1" applyBorder="1" applyAlignment="1">
      <alignment horizontal="center"/>
    </xf>
    <xf numFmtId="14" fontId="9" fillId="0" borderId="14" xfId="0" applyNumberFormat="1" applyFont="1" applyBorder="1" applyAlignment="1">
      <alignment horizontal="center"/>
    </xf>
    <xf numFmtId="3" fontId="5" fillId="7" borderId="15" xfId="0" applyNumberFormat="1" applyFont="1" applyFill="1" applyBorder="1" applyAlignment="1">
      <alignment horizontal="center"/>
    </xf>
    <xf numFmtId="3" fontId="5" fillId="7" borderId="16" xfId="0" applyNumberFormat="1" applyFont="1" applyFill="1" applyBorder="1" applyAlignment="1">
      <alignment horizontal="center"/>
    </xf>
    <xf numFmtId="3" fontId="5" fillId="7" borderId="17" xfId="0" applyNumberFormat="1" applyFont="1" applyFill="1" applyBorder="1" applyAlignment="1">
      <alignment horizontal="center"/>
    </xf>
    <xf numFmtId="3" fontId="5" fillId="7" borderId="18" xfId="0" applyNumberFormat="1" applyFont="1" applyFill="1" applyBorder="1" applyAlignment="1">
      <alignment horizontal="center"/>
    </xf>
    <xf numFmtId="0" fontId="5" fillId="7" borderId="19" xfId="0" applyFont="1" applyFill="1" applyBorder="1" applyAlignment="1">
      <alignment horizontal="center"/>
    </xf>
    <xf numFmtId="0" fontId="5" fillId="7" borderId="20" xfId="0" applyFont="1" applyFill="1" applyBorder="1" applyAlignment="1">
      <alignment horizontal="center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0" fontId="0" fillId="0" borderId="0" xfId="0" applyAlignment="1">
      <alignment horizontal="center"/>
    </xf>
    <xf numFmtId="0" fontId="6" fillId="0" borderId="24" xfId="0" applyFont="1" applyBorder="1" applyAlignment="1">
      <alignment horizontal="center"/>
    </xf>
    <xf numFmtId="0" fontId="3" fillId="10" borderId="21" xfId="0" applyFont="1" applyFill="1" applyBorder="1" applyAlignment="1">
      <alignment horizontal="center"/>
    </xf>
    <xf numFmtId="0" fontId="3" fillId="11" borderId="21" xfId="0" applyFont="1" applyFill="1" applyBorder="1" applyAlignment="1">
      <alignment horizontal="center"/>
    </xf>
    <xf numFmtId="0" fontId="3" fillId="11" borderId="21" xfId="0" applyFont="1" applyFill="1" applyBorder="1"/>
    <xf numFmtId="0" fontId="3" fillId="7" borderId="21" xfId="0" applyFont="1" applyFill="1" applyBorder="1" applyAlignment="1">
      <alignment horizontal="center"/>
    </xf>
    <xf numFmtId="0" fontId="3" fillId="12" borderId="21" xfId="0" applyFont="1" applyFill="1" applyBorder="1"/>
    <xf numFmtId="0" fontId="12" fillId="13" borderId="21" xfId="0" applyFont="1" applyFill="1" applyBorder="1" applyAlignment="1">
      <alignment horizontal="center"/>
    </xf>
    <xf numFmtId="14" fontId="6" fillId="0" borderId="22" xfId="0" applyNumberFormat="1" applyFont="1" applyBorder="1" applyAlignment="1">
      <alignment horizontal="center"/>
    </xf>
    <xf numFmtId="14" fontId="6" fillId="0" borderId="24" xfId="0" applyNumberFormat="1" applyFont="1" applyBorder="1" applyAlignment="1">
      <alignment horizontal="center"/>
    </xf>
    <xf numFmtId="14" fontId="6" fillId="0" borderId="25" xfId="0" applyNumberFormat="1" applyFont="1" applyBorder="1" applyAlignment="1">
      <alignment horizontal="center"/>
    </xf>
    <xf numFmtId="0" fontId="3" fillId="2" borderId="26" xfId="2" applyFont="1" applyBorder="1" applyAlignment="1">
      <alignment horizontal="center"/>
    </xf>
    <xf numFmtId="0" fontId="5" fillId="6" borderId="21" xfId="0" applyFont="1" applyFill="1" applyBorder="1"/>
    <xf numFmtId="14" fontId="0" fillId="0" borderId="21" xfId="0" applyNumberFormat="1" applyBorder="1" applyAlignment="1">
      <alignment horizontal="center"/>
    </xf>
    <xf numFmtId="14" fontId="0" fillId="13" borderId="21" xfId="0" applyNumberFormat="1" applyFill="1" applyBorder="1" applyAlignment="1">
      <alignment horizontal="center"/>
    </xf>
    <xf numFmtId="0" fontId="0" fillId="0" borderId="21" xfId="0" applyBorder="1" applyAlignment="1">
      <alignment horizontal="center"/>
    </xf>
    <xf numFmtId="0" fontId="4" fillId="5" borderId="2" xfId="0" applyFont="1" applyFill="1" applyBorder="1" applyAlignment="1">
      <alignment horizontal="center"/>
    </xf>
    <xf numFmtId="3" fontId="5" fillId="6" borderId="27" xfId="0" applyNumberFormat="1" applyFont="1" applyFill="1" applyBorder="1" applyAlignment="1">
      <alignment horizontal="center"/>
    </xf>
    <xf numFmtId="3" fontId="5" fillId="6" borderId="3" xfId="0" applyNumberFormat="1" applyFont="1" applyFill="1" applyBorder="1" applyAlignment="1">
      <alignment horizontal="center"/>
    </xf>
    <xf numFmtId="3" fontId="5" fillId="6" borderId="28" xfId="0" applyNumberFormat="1" applyFont="1" applyFill="1" applyBorder="1" applyAlignment="1">
      <alignment horizontal="center"/>
    </xf>
    <xf numFmtId="3" fontId="5" fillId="6" borderId="4" xfId="0" applyNumberFormat="1" applyFont="1" applyFill="1" applyBorder="1" applyAlignment="1">
      <alignment horizontal="center"/>
    </xf>
    <xf numFmtId="3" fontId="5" fillId="6" borderId="29" xfId="0" applyNumberFormat="1" applyFont="1" applyFill="1" applyBorder="1" applyAlignment="1">
      <alignment horizontal="center"/>
    </xf>
    <xf numFmtId="3" fontId="5" fillId="6" borderId="30" xfId="0" applyNumberFormat="1" applyFont="1" applyFill="1" applyBorder="1" applyAlignment="1">
      <alignment horizontal="center"/>
    </xf>
    <xf numFmtId="3" fontId="5" fillId="6" borderId="9" xfId="0" applyNumberFormat="1" applyFont="1" applyFill="1" applyBorder="1" applyAlignment="1">
      <alignment horizontal="center"/>
    </xf>
    <xf numFmtId="0" fontId="4" fillId="5" borderId="31" xfId="0" applyFont="1" applyFill="1" applyBorder="1" applyAlignment="1">
      <alignment horizontal="center"/>
    </xf>
    <xf numFmtId="0" fontId="5" fillId="6" borderId="32" xfId="0" applyFont="1" applyFill="1" applyBorder="1"/>
    <xf numFmtId="3" fontId="5" fillId="6" borderId="33" xfId="0" applyNumberFormat="1" applyFont="1" applyFill="1" applyBorder="1" applyAlignment="1">
      <alignment horizontal="center"/>
    </xf>
    <xf numFmtId="3" fontId="5" fillId="6" borderId="32" xfId="0" applyNumberFormat="1" applyFont="1" applyFill="1" applyBorder="1" applyAlignment="1">
      <alignment horizontal="center"/>
    </xf>
    <xf numFmtId="0" fontId="4" fillId="5" borderId="34" xfId="0" applyFont="1" applyFill="1" applyBorder="1" applyAlignment="1">
      <alignment horizontal="center"/>
    </xf>
    <xf numFmtId="0" fontId="5" fillId="6" borderId="35" xfId="0" applyFont="1" applyFill="1" applyBorder="1"/>
    <xf numFmtId="3" fontId="5" fillId="6" borderId="36" xfId="0" applyNumberFormat="1" applyFont="1" applyFill="1" applyBorder="1" applyAlignment="1">
      <alignment horizontal="center"/>
    </xf>
    <xf numFmtId="3" fontId="5" fillId="6" borderId="35" xfId="0" applyNumberFormat="1" applyFont="1" applyFill="1" applyBorder="1" applyAlignment="1">
      <alignment horizontal="center"/>
    </xf>
    <xf numFmtId="14" fontId="0" fillId="14" borderId="21" xfId="0" applyNumberFormat="1" applyFill="1" applyBorder="1" applyAlignment="1">
      <alignment horizontal="center"/>
    </xf>
    <xf numFmtId="165" fontId="5" fillId="6" borderId="27" xfId="0" applyNumberFormat="1" applyFont="1" applyFill="1" applyBorder="1" applyAlignment="1">
      <alignment horizontal="center"/>
    </xf>
    <xf numFmtId="0" fontId="5" fillId="6" borderId="27" xfId="0" applyFont="1" applyFill="1" applyBorder="1" applyAlignment="1">
      <alignment horizontal="center"/>
    </xf>
    <xf numFmtId="0" fontId="5" fillId="6" borderId="3" xfId="0" applyFont="1" applyFill="1" applyBorder="1" applyAlignment="1">
      <alignment horizontal="center"/>
    </xf>
    <xf numFmtId="0" fontId="5" fillId="6" borderId="29" xfId="0" applyFont="1" applyFill="1" applyBorder="1" applyAlignment="1">
      <alignment horizontal="center"/>
    </xf>
    <xf numFmtId="0" fontId="5" fillId="6" borderId="4" xfId="0" applyFont="1" applyFill="1" applyBorder="1" applyAlignment="1">
      <alignment horizontal="center"/>
    </xf>
    <xf numFmtId="0" fontId="5" fillId="6" borderId="30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5" fillId="6" borderId="0" xfId="0" applyFont="1" applyFill="1" applyAlignment="1">
      <alignment horizontal="center"/>
    </xf>
    <xf numFmtId="3" fontId="5" fillId="0" borderId="3" xfId="0" applyNumberFormat="1" applyFont="1" applyBorder="1" applyAlignment="1">
      <alignment horizontal="center"/>
    </xf>
    <xf numFmtId="3" fontId="5" fillId="0" borderId="4" xfId="0" applyNumberFormat="1" applyFont="1" applyBorder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44" fontId="0" fillId="0" borderId="0" xfId="1" applyFont="1" applyAlignment="1">
      <alignment horizontal="center"/>
    </xf>
    <xf numFmtId="44" fontId="0" fillId="0" borderId="0" xfId="1" applyFont="1"/>
    <xf numFmtId="0" fontId="3" fillId="9" borderId="37" xfId="0" applyFont="1" applyFill="1" applyBorder="1"/>
    <xf numFmtId="166" fontId="0" fillId="0" borderId="0" xfId="0" applyNumberFormat="1"/>
    <xf numFmtId="14" fontId="9" fillId="0" borderId="0" xfId="0" applyNumberFormat="1" applyFont="1" applyAlignment="1">
      <alignment horizontal="center"/>
    </xf>
    <xf numFmtId="3" fontId="5" fillId="7" borderId="3" xfId="0" applyNumberFormat="1" applyFont="1" applyFill="1" applyBorder="1" applyAlignment="1">
      <alignment horizontal="center"/>
    </xf>
    <xf numFmtId="3" fontId="5" fillId="7" borderId="0" xfId="0" applyNumberFormat="1" applyFont="1" applyFill="1" applyAlignment="1">
      <alignment horizontal="center"/>
    </xf>
    <xf numFmtId="3" fontId="5" fillId="7" borderId="12" xfId="0" applyNumberFormat="1" applyFont="1" applyFill="1" applyBorder="1" applyAlignment="1">
      <alignment horizontal="center"/>
    </xf>
    <xf numFmtId="3" fontId="5" fillId="7" borderId="4" xfId="0" applyNumberFormat="1" applyFont="1" applyFill="1" applyBorder="1" applyAlignment="1">
      <alignment horizontal="center"/>
    </xf>
    <xf numFmtId="3" fontId="5" fillId="7" borderId="9" xfId="0" applyNumberFormat="1" applyFont="1" applyFill="1" applyBorder="1" applyAlignment="1">
      <alignment horizontal="center"/>
    </xf>
    <xf numFmtId="0" fontId="5" fillId="7" borderId="4" xfId="0" applyFont="1" applyFill="1" applyBorder="1" applyAlignment="1">
      <alignment horizontal="center"/>
    </xf>
    <xf numFmtId="0" fontId="5" fillId="7" borderId="3" xfId="0" applyFont="1" applyFill="1" applyBorder="1" applyAlignment="1">
      <alignment horizontal="center"/>
    </xf>
    <xf numFmtId="0" fontId="2" fillId="15" borderId="0" xfId="0" applyFont="1" applyFill="1" applyAlignment="1">
      <alignment horizontal="center"/>
    </xf>
    <xf numFmtId="9" fontId="0" fillId="0" borderId="0" xfId="4" applyFont="1"/>
    <xf numFmtId="0" fontId="4" fillId="5" borderId="6" xfId="0" applyFont="1" applyFill="1" applyBorder="1" applyAlignment="1">
      <alignment horizontal="left"/>
    </xf>
    <xf numFmtId="0" fontId="11" fillId="16" borderId="38" xfId="0" applyFont="1" applyFill="1" applyBorder="1" applyAlignment="1">
      <alignment horizontal="center"/>
    </xf>
    <xf numFmtId="0" fontId="4" fillId="0" borderId="0" xfId="0" applyFont="1"/>
    <xf numFmtId="9" fontId="0" fillId="0" borderId="0" xfId="4" applyFont="1" applyAlignment="1">
      <alignment horizontal="center"/>
    </xf>
    <xf numFmtId="44" fontId="8" fillId="18" borderId="13" xfId="1" applyFont="1" applyFill="1" applyBorder="1" applyAlignment="1">
      <alignment horizontal="center"/>
    </xf>
    <xf numFmtId="3" fontId="8" fillId="18" borderId="13" xfId="0" applyNumberFormat="1" applyFont="1" applyFill="1" applyBorder="1" applyAlignment="1">
      <alignment horizontal="center"/>
    </xf>
    <xf numFmtId="3" fontId="8" fillId="18" borderId="0" xfId="0" applyNumberFormat="1" applyFont="1" applyFill="1" applyAlignment="1">
      <alignment horizontal="center"/>
    </xf>
    <xf numFmtId="44" fontId="0" fillId="6" borderId="0" xfId="1" applyFont="1" applyFill="1"/>
    <xf numFmtId="44" fontId="0" fillId="0" borderId="0" xfId="1" applyFont="1" applyFill="1"/>
    <xf numFmtId="1" fontId="8" fillId="18" borderId="13" xfId="1" applyNumberFormat="1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3" fontId="5" fillId="19" borderId="3" xfId="0" applyNumberFormat="1" applyFont="1" applyFill="1" applyBorder="1" applyAlignment="1">
      <alignment horizontal="center"/>
    </xf>
    <xf numFmtId="3" fontId="5" fillId="20" borderId="3" xfId="0" applyNumberFormat="1" applyFont="1" applyFill="1" applyBorder="1" applyAlignment="1">
      <alignment horizontal="center"/>
    </xf>
    <xf numFmtId="3" fontId="5" fillId="19" borderId="4" xfId="0" applyNumberFormat="1" applyFont="1" applyFill="1" applyBorder="1" applyAlignment="1">
      <alignment horizontal="center"/>
    </xf>
    <xf numFmtId="0" fontId="5" fillId="20" borderId="3" xfId="0" applyFont="1" applyFill="1" applyBorder="1" applyAlignment="1">
      <alignment horizontal="center"/>
    </xf>
    <xf numFmtId="3" fontId="5" fillId="19" borderId="7" xfId="0" applyNumberFormat="1" applyFont="1" applyFill="1" applyBorder="1" applyAlignment="1">
      <alignment horizontal="center"/>
    </xf>
    <xf numFmtId="3" fontId="5" fillId="20" borderId="7" xfId="0" applyNumberFormat="1" applyFont="1" applyFill="1" applyBorder="1" applyAlignment="1">
      <alignment horizontal="center"/>
    </xf>
    <xf numFmtId="0" fontId="5" fillId="20" borderId="4" xfId="0" applyFont="1" applyFill="1" applyBorder="1" applyAlignment="1">
      <alignment horizontal="center"/>
    </xf>
    <xf numFmtId="3" fontId="5" fillId="13" borderId="3" xfId="0" applyNumberFormat="1" applyFont="1" applyFill="1" applyBorder="1" applyAlignment="1">
      <alignment horizontal="center"/>
    </xf>
    <xf numFmtId="3" fontId="5" fillId="19" borderId="9" xfId="0" applyNumberFormat="1" applyFont="1" applyFill="1" applyBorder="1" applyAlignment="1">
      <alignment horizontal="center"/>
    </xf>
    <xf numFmtId="0" fontId="5" fillId="20" borderId="9" xfId="0" applyFont="1" applyFill="1" applyBorder="1" applyAlignment="1">
      <alignment horizontal="center"/>
    </xf>
    <xf numFmtId="0" fontId="5" fillId="19" borderId="3" xfId="0" applyFont="1" applyFill="1" applyBorder="1" applyAlignment="1">
      <alignment horizontal="center"/>
    </xf>
    <xf numFmtId="0" fontId="5" fillId="19" borderId="0" xfId="0" applyFont="1" applyFill="1" applyAlignment="1">
      <alignment horizontal="center"/>
    </xf>
    <xf numFmtId="0" fontId="5" fillId="20" borderId="39" xfId="0" applyFont="1" applyFill="1" applyBorder="1" applyAlignment="1">
      <alignment horizontal="center"/>
    </xf>
    <xf numFmtId="0" fontId="5" fillId="19" borderId="4" xfId="0" applyFont="1" applyFill="1" applyBorder="1" applyAlignment="1">
      <alignment horizontal="center"/>
    </xf>
    <xf numFmtId="0" fontId="14" fillId="20" borderId="4" xfId="0" applyFont="1" applyFill="1" applyBorder="1" applyAlignment="1">
      <alignment horizontal="center"/>
    </xf>
    <xf numFmtId="3" fontId="5" fillId="20" borderId="9" xfId="0" applyNumberFormat="1" applyFont="1" applyFill="1" applyBorder="1" applyAlignment="1">
      <alignment horizontal="center"/>
    </xf>
    <xf numFmtId="3" fontId="5" fillId="13" borderId="4" xfId="0" applyNumberFormat="1" applyFont="1" applyFill="1" applyBorder="1" applyAlignment="1">
      <alignment horizontal="center"/>
    </xf>
    <xf numFmtId="3" fontId="5" fillId="20" borderId="4" xfId="0" applyNumberFormat="1" applyFont="1" applyFill="1" applyBorder="1" applyAlignment="1">
      <alignment horizontal="center"/>
    </xf>
    <xf numFmtId="3" fontId="11" fillId="16" borderId="38" xfId="0" applyNumberFormat="1" applyFont="1" applyFill="1" applyBorder="1" applyAlignment="1">
      <alignment horizontal="center"/>
    </xf>
    <xf numFmtId="0" fontId="0" fillId="17" borderId="0" xfId="0" applyFill="1"/>
    <xf numFmtId="0" fontId="3" fillId="0" borderId="0" xfId="0" applyFont="1"/>
    <xf numFmtId="0" fontId="4" fillId="17" borderId="0" xfId="0" applyFont="1" applyFill="1" applyAlignment="1">
      <alignment horizontal="center"/>
    </xf>
    <xf numFmtId="0" fontId="4" fillId="21" borderId="0" xfId="0" applyFont="1" applyFill="1" applyAlignment="1">
      <alignment horizontal="center"/>
    </xf>
    <xf numFmtId="0" fontId="4" fillId="22" borderId="0" xfId="0" applyFont="1" applyFill="1" applyAlignment="1">
      <alignment horizontal="center"/>
    </xf>
    <xf numFmtId="0" fontId="4" fillId="23" borderId="0" xfId="0" applyFont="1" applyFill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42" xfId="0" applyBorder="1"/>
    <xf numFmtId="0" fontId="0" fillId="15" borderId="49" xfId="0" applyFill="1" applyBorder="1"/>
    <xf numFmtId="1" fontId="0" fillId="0" borderId="0" xfId="0" applyNumberFormat="1"/>
    <xf numFmtId="1" fontId="0" fillId="17" borderId="0" xfId="0" applyNumberFormat="1" applyFill="1"/>
    <xf numFmtId="1" fontId="2" fillId="3" borderId="1" xfId="0" applyNumberFormat="1" applyFont="1" applyFill="1" applyBorder="1" applyAlignment="1">
      <alignment horizontal="center"/>
    </xf>
    <xf numFmtId="1" fontId="11" fillId="16" borderId="38" xfId="0" applyNumberFormat="1" applyFont="1" applyFill="1" applyBorder="1" applyAlignment="1">
      <alignment horizontal="center"/>
    </xf>
    <xf numFmtId="0" fontId="2" fillId="24" borderId="37" xfId="0" applyFont="1" applyFill="1" applyBorder="1" applyAlignment="1">
      <alignment horizontal="center"/>
    </xf>
    <xf numFmtId="0" fontId="2" fillId="24" borderId="40" xfId="0" applyFont="1" applyFill="1" applyBorder="1"/>
    <xf numFmtId="0" fontId="2" fillId="24" borderId="40" xfId="0" applyFont="1" applyFill="1" applyBorder="1" applyAlignment="1">
      <alignment horizontal="center"/>
    </xf>
    <xf numFmtId="166" fontId="2" fillId="24" borderId="40" xfId="0" applyNumberFormat="1" applyFont="1" applyFill="1" applyBorder="1"/>
    <xf numFmtId="0" fontId="11" fillId="25" borderId="38" xfId="0" applyFont="1" applyFill="1" applyBorder="1" applyAlignment="1">
      <alignment horizontal="center"/>
    </xf>
    <xf numFmtId="0" fontId="11" fillId="25" borderId="6" xfId="0" applyFont="1" applyFill="1" applyBorder="1" applyAlignment="1">
      <alignment horizontal="center"/>
    </xf>
    <xf numFmtId="0" fontId="11" fillId="25" borderId="6" xfId="0" applyFont="1" applyFill="1" applyBorder="1" applyAlignment="1">
      <alignment horizontal="left"/>
    </xf>
    <xf numFmtId="3" fontId="14" fillId="13" borderId="12" xfId="0" applyNumberFormat="1" applyFont="1" applyFill="1" applyBorder="1" applyAlignment="1">
      <alignment horizontal="center"/>
    </xf>
    <xf numFmtId="1" fontId="11" fillId="13" borderId="0" xfId="0" applyNumberFormat="1" applyFont="1" applyFill="1" applyAlignment="1">
      <alignment horizontal="center"/>
    </xf>
    <xf numFmtId="164" fontId="11" fillId="13" borderId="0" xfId="0" applyNumberFormat="1" applyFont="1" applyFill="1" applyAlignment="1">
      <alignment horizontal="center"/>
    </xf>
    <xf numFmtId="44" fontId="11" fillId="13" borderId="0" xfId="1" applyFont="1" applyFill="1" applyAlignment="1">
      <alignment horizontal="center"/>
    </xf>
    <xf numFmtId="44" fontId="11" fillId="13" borderId="0" xfId="1" applyFont="1" applyFill="1"/>
    <xf numFmtId="0" fontId="4" fillId="26" borderId="5" xfId="0" applyFont="1" applyFill="1" applyBorder="1" applyAlignment="1">
      <alignment horizontal="center"/>
    </xf>
    <xf numFmtId="0" fontId="4" fillId="26" borderId="6" xfId="0" applyFont="1" applyFill="1" applyBorder="1" applyAlignment="1">
      <alignment horizontal="left"/>
    </xf>
    <xf numFmtId="3" fontId="7" fillId="27" borderId="3" xfId="0" applyNumberFormat="1" applyFont="1" applyFill="1" applyBorder="1" applyAlignment="1">
      <alignment horizontal="center"/>
    </xf>
    <xf numFmtId="0" fontId="11" fillId="26" borderId="38" xfId="0" applyFont="1" applyFill="1" applyBorder="1" applyAlignment="1">
      <alignment horizontal="center"/>
    </xf>
    <xf numFmtId="1" fontId="0" fillId="27" borderId="0" xfId="0" applyNumberFormat="1" applyFill="1" applyAlignment="1">
      <alignment horizontal="center"/>
    </xf>
    <xf numFmtId="164" fontId="0" fillId="27" borderId="0" xfId="0" applyNumberFormat="1" applyFill="1" applyAlignment="1">
      <alignment horizontal="center"/>
    </xf>
    <xf numFmtId="44" fontId="0" fillId="27" borderId="0" xfId="1" applyFont="1" applyFill="1" applyAlignment="1">
      <alignment horizontal="center"/>
    </xf>
    <xf numFmtId="44" fontId="0" fillId="27" borderId="0" xfId="1" applyFont="1" applyFill="1"/>
    <xf numFmtId="166" fontId="0" fillId="13" borderId="0" xfId="0" applyNumberFormat="1" applyFill="1"/>
    <xf numFmtId="0" fontId="4" fillId="15" borderId="43" xfId="0" applyFont="1" applyFill="1" applyBorder="1" applyAlignment="1">
      <alignment horizontal="center"/>
    </xf>
    <xf numFmtId="0" fontId="2" fillId="17" borderId="0" xfId="0" applyFont="1" applyFill="1" applyAlignment="1">
      <alignment horizontal="center"/>
    </xf>
    <xf numFmtId="44" fontId="8" fillId="18" borderId="0" xfId="1" applyFont="1" applyFill="1" applyBorder="1" applyAlignment="1">
      <alignment horizontal="center"/>
    </xf>
    <xf numFmtId="167" fontId="0" fillId="0" borderId="0" xfId="0" applyNumberFormat="1"/>
    <xf numFmtId="0" fontId="0" fillId="0" borderId="0" xfId="0" pivotButton="1" applyAlignment="1">
      <alignment horizontal="center"/>
    </xf>
    <xf numFmtId="0" fontId="4" fillId="18" borderId="0" xfId="0" applyFont="1" applyFill="1" applyAlignment="1">
      <alignment horizontal="center"/>
    </xf>
    <xf numFmtId="0" fontId="4" fillId="17" borderId="0" xfId="0" pivotButton="1" applyFont="1" applyFill="1" applyAlignment="1">
      <alignment horizontal="center"/>
    </xf>
    <xf numFmtId="0" fontId="0" fillId="6" borderId="0" xfId="0" applyFill="1"/>
    <xf numFmtId="167" fontId="2" fillId="17" borderId="0" xfId="0" applyNumberFormat="1" applyFont="1" applyFill="1" applyAlignment="1">
      <alignment horizontal="center"/>
    </xf>
    <xf numFmtId="0" fontId="2" fillId="21" borderId="0" xfId="0" applyFont="1" applyFill="1" applyAlignment="1">
      <alignment horizontal="center"/>
    </xf>
    <xf numFmtId="0" fontId="2" fillId="18" borderId="0" xfId="0" applyFont="1" applyFill="1" applyAlignment="1">
      <alignment horizontal="center"/>
    </xf>
    <xf numFmtId="0" fontId="6" fillId="28" borderId="0" xfId="0" applyFont="1" applyFill="1" applyAlignment="1">
      <alignment horizontal="center"/>
    </xf>
    <xf numFmtId="6" fontId="0" fillId="0" borderId="0" xfId="4" applyNumberFormat="1" applyFont="1" applyAlignment="1">
      <alignment horizontal="center"/>
    </xf>
    <xf numFmtId="6" fontId="2" fillId="17" borderId="0" xfId="0" applyNumberFormat="1" applyFont="1" applyFill="1" applyAlignment="1">
      <alignment horizontal="center"/>
    </xf>
    <xf numFmtId="0" fontId="3" fillId="6" borderId="37" xfId="0" applyFont="1" applyFill="1" applyBorder="1"/>
    <xf numFmtId="0" fontId="3" fillId="0" borderId="0" xfId="0" pivotButton="1" applyFont="1"/>
    <xf numFmtId="0" fontId="15" fillId="17" borderId="0" xfId="0" applyFont="1" applyFill="1" applyAlignment="1">
      <alignment vertical="center"/>
    </xf>
    <xf numFmtId="0" fontId="4" fillId="6" borderId="0" xfId="0" applyFont="1" applyFill="1"/>
    <xf numFmtId="0" fontId="2" fillId="6" borderId="0" xfId="0" applyFont="1" applyFill="1" applyAlignment="1">
      <alignment horizontal="center"/>
    </xf>
    <xf numFmtId="167" fontId="2" fillId="6" borderId="0" xfId="0" applyNumberFormat="1" applyFont="1" applyFill="1" applyAlignment="1">
      <alignment horizontal="center"/>
    </xf>
    <xf numFmtId="6" fontId="2" fillId="6" borderId="0" xfId="0" applyNumberFormat="1" applyFont="1" applyFill="1" applyAlignment="1">
      <alignment horizontal="center"/>
    </xf>
    <xf numFmtId="0" fontId="2" fillId="17" borderId="0" xfId="0" applyFont="1" applyFill="1" applyAlignment="1">
      <alignment horizontal="center" vertical="center" wrapText="1"/>
    </xf>
    <xf numFmtId="0" fontId="16" fillId="0" borderId="0" xfId="0" applyFont="1" applyAlignment="1">
      <alignment horizontal="center" vertical="center" readingOrder="1"/>
    </xf>
    <xf numFmtId="9" fontId="0" fillId="0" borderId="0" xfId="0" applyNumberFormat="1"/>
    <xf numFmtId="0" fontId="2" fillId="17" borderId="0" xfId="0" pivotButton="1" applyFont="1" applyFill="1" applyAlignment="1">
      <alignment horizontal="center" vertical="center"/>
    </xf>
    <xf numFmtId="0" fontId="4" fillId="21" borderId="0" xfId="0" applyFont="1" applyFill="1" applyAlignment="1">
      <alignment horizontal="left"/>
    </xf>
    <xf numFmtId="0" fontId="2" fillId="17" borderId="37" xfId="0" applyFont="1" applyFill="1" applyBorder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4" fillId="21" borderId="0" xfId="0" applyFont="1" applyFill="1" applyAlignment="1">
      <alignment horizontal="center" wrapText="1"/>
    </xf>
    <xf numFmtId="0" fontId="2" fillId="15" borderId="41" xfId="0" applyFont="1" applyFill="1" applyBorder="1" applyAlignment="1">
      <alignment horizontal="center"/>
    </xf>
    <xf numFmtId="0" fontId="17" fillId="0" borderId="0" xfId="0" applyFont="1" applyAlignment="1">
      <alignment horizontal="left"/>
    </xf>
    <xf numFmtId="0" fontId="18" fillId="21" borderId="0" xfId="0" pivotButton="1" applyFont="1" applyFill="1" applyAlignment="1">
      <alignment horizontal="center" vertical="center" wrapText="1"/>
    </xf>
    <xf numFmtId="0" fontId="18" fillId="18" borderId="0" xfId="0" pivotButton="1" applyFont="1" applyFill="1" applyAlignment="1">
      <alignment horizontal="center" vertical="center" wrapText="1"/>
    </xf>
    <xf numFmtId="0" fontId="19" fillId="28" borderId="0" xfId="0" pivotButton="1" applyFont="1" applyFill="1" applyAlignment="1">
      <alignment horizontal="center" vertical="center" wrapText="1"/>
    </xf>
    <xf numFmtId="0" fontId="18" fillId="17" borderId="0" xfId="0" pivotButton="1" applyFont="1" applyFill="1" applyAlignment="1">
      <alignment horizontal="center" vertical="center" wrapText="1"/>
    </xf>
    <xf numFmtId="0" fontId="20" fillId="6" borderId="0" xfId="0" applyFont="1" applyFill="1"/>
    <xf numFmtId="0" fontId="20" fillId="0" borderId="0" xfId="0" applyFont="1"/>
    <xf numFmtId="0" fontId="2" fillId="17" borderId="37" xfId="0" applyFont="1" applyFill="1" applyBorder="1" applyAlignment="1">
      <alignment horizontal="center"/>
    </xf>
    <xf numFmtId="0" fontId="4" fillId="17" borderId="0" xfId="0" applyFont="1" applyFill="1"/>
    <xf numFmtId="0" fontId="4" fillId="21" borderId="0" xfId="0" pivotButton="1" applyFont="1" applyFill="1" applyAlignment="1">
      <alignment horizontal="center"/>
    </xf>
    <xf numFmtId="0" fontId="4" fillId="22" borderId="0" xfId="0" pivotButton="1" applyFont="1" applyFill="1" applyAlignment="1">
      <alignment horizontal="center"/>
    </xf>
    <xf numFmtId="0" fontId="4" fillId="29" borderId="0" xfId="0" pivotButton="1" applyFont="1" applyFill="1" applyAlignment="1">
      <alignment horizontal="center"/>
    </xf>
    <xf numFmtId="0" fontId="4" fillId="23" borderId="0" xfId="0" pivotButton="1" applyFont="1" applyFill="1" applyAlignment="1">
      <alignment horizontal="center"/>
    </xf>
    <xf numFmtId="166" fontId="0" fillId="0" borderId="0" xfId="0" pivotButton="1" applyNumberFormat="1"/>
    <xf numFmtId="0" fontId="2" fillId="17" borderId="0" xfId="0" applyFont="1" applyFill="1"/>
    <xf numFmtId="0" fontId="4" fillId="23" borderId="0" xfId="0" applyFont="1" applyFill="1" applyAlignment="1">
      <alignment horizontal="left"/>
    </xf>
    <xf numFmtId="0" fontId="4" fillId="22" borderId="0" xfId="0" applyFont="1" applyFill="1" applyAlignment="1">
      <alignment horizontal="left"/>
    </xf>
    <xf numFmtId="0" fontId="2" fillId="17" borderId="0" xfId="0" applyFont="1" applyFill="1" applyAlignment="1">
      <alignment horizontal="center" vertical="center"/>
    </xf>
    <xf numFmtId="0" fontId="4" fillId="17" borderId="0" xfId="0" applyFont="1" applyFill="1" applyAlignment="1">
      <alignment horizontal="left"/>
    </xf>
    <xf numFmtId="9" fontId="0" fillId="0" borderId="0" xfId="4" applyFont="1" applyAlignment="1">
      <alignment horizontal="left"/>
    </xf>
    <xf numFmtId="164" fontId="0" fillId="0" borderId="0" xfId="0" applyNumberFormat="1"/>
    <xf numFmtId="1" fontId="2" fillId="3" borderId="0" xfId="0" applyNumberFormat="1" applyFont="1" applyFill="1" applyAlignment="1">
      <alignment horizontal="center"/>
    </xf>
    <xf numFmtId="44" fontId="11" fillId="16" borderId="0" xfId="1" applyFont="1" applyFill="1" applyBorder="1" applyAlignment="1">
      <alignment horizontal="center"/>
    </xf>
    <xf numFmtId="9" fontId="2" fillId="3" borderId="0" xfId="4" applyFont="1" applyFill="1" applyBorder="1" applyAlignment="1">
      <alignment horizontal="center"/>
    </xf>
    <xf numFmtId="9" fontId="11" fillId="16" borderId="0" xfId="4" applyFont="1" applyFill="1" applyBorder="1" applyAlignment="1">
      <alignment horizontal="center"/>
    </xf>
    <xf numFmtId="0" fontId="2" fillId="3" borderId="0" xfId="0" quotePrefix="1" applyFont="1" applyFill="1" applyAlignment="1">
      <alignment horizontal="center"/>
    </xf>
    <xf numFmtId="0" fontId="2" fillId="23" borderId="0" xfId="0" applyFont="1" applyFill="1" applyAlignment="1">
      <alignment horizontal="left"/>
    </xf>
    <xf numFmtId="0" fontId="2" fillId="22" borderId="0" xfId="0" applyFont="1" applyFill="1" applyAlignment="1">
      <alignment horizontal="left"/>
    </xf>
    <xf numFmtId="0" fontId="6" fillId="28" borderId="0" xfId="0" applyFont="1" applyFill="1" applyAlignment="1">
      <alignment horizontal="left"/>
    </xf>
    <xf numFmtId="167" fontId="0" fillId="0" borderId="0" xfId="1" applyNumberFormat="1" applyFont="1"/>
    <xf numFmtId="0" fontId="0" fillId="0" borderId="0" xfId="0" applyAlignment="1">
      <alignment horizontal="right"/>
    </xf>
    <xf numFmtId="6" fontId="0" fillId="0" borderId="0" xfId="0" applyNumberFormat="1" applyAlignment="1">
      <alignment horizontal="center"/>
    </xf>
    <xf numFmtId="0" fontId="0" fillId="0" borderId="0" xfId="0" applyNumberFormat="1"/>
    <xf numFmtId="0" fontId="0" fillId="13" borderId="0" xfId="0" applyNumberFormat="1" applyFill="1"/>
    <xf numFmtId="0" fontId="4" fillId="6" borderId="0" xfId="0" applyFont="1" applyFill="1" applyAlignment="1">
      <alignment horizontal="center"/>
    </xf>
    <xf numFmtId="0" fontId="2" fillId="21" borderId="0" xfId="0" applyFont="1" applyFill="1" applyAlignment="1">
      <alignment horizontal="left"/>
    </xf>
    <xf numFmtId="0" fontId="2" fillId="18" borderId="0" xfId="0" applyFont="1" applyFill="1" applyAlignment="1">
      <alignment horizontal="left"/>
    </xf>
    <xf numFmtId="0" fontId="2" fillId="17" borderId="0" xfId="0" applyFont="1" applyFill="1" applyAlignment="1">
      <alignment horizontal="center"/>
    </xf>
    <xf numFmtId="44" fontId="2" fillId="3" borderId="1" xfId="0" applyNumberFormat="1" applyFont="1" applyFill="1" applyBorder="1" applyAlignment="1">
      <alignment horizontal="left"/>
    </xf>
    <xf numFmtId="0" fontId="2" fillId="23" borderId="0" xfId="0" applyFont="1" applyFill="1" applyAlignment="1">
      <alignment horizontal="center"/>
    </xf>
    <xf numFmtId="0" fontId="2" fillId="22" borderId="0" xfId="0" applyFont="1" applyFill="1" applyAlignment="1">
      <alignment horizontal="center"/>
    </xf>
    <xf numFmtId="6" fontId="4" fillId="21" borderId="0" xfId="0" applyNumberFormat="1" applyFont="1" applyFill="1" applyAlignment="1">
      <alignment horizontal="center"/>
    </xf>
    <xf numFmtId="6" fontId="4" fillId="18" borderId="0" xfId="0" applyNumberFormat="1" applyFont="1" applyFill="1" applyAlignment="1">
      <alignment horizontal="center"/>
    </xf>
    <xf numFmtId="6" fontId="4" fillId="23" borderId="0" xfId="0" applyNumberFormat="1" applyFont="1" applyFill="1" applyAlignment="1">
      <alignment horizontal="center"/>
    </xf>
    <xf numFmtId="6" fontId="4" fillId="22" borderId="0" xfId="0" applyNumberFormat="1" applyFont="1" applyFill="1" applyAlignment="1">
      <alignment horizontal="center"/>
    </xf>
    <xf numFmtId="166" fontId="0" fillId="0" borderId="0" xfId="1" applyNumberFormat="1" applyFont="1" applyAlignment="1">
      <alignment horizontal="center"/>
    </xf>
    <xf numFmtId="6" fontId="0" fillId="0" borderId="0" xfId="0" applyNumberFormat="1"/>
    <xf numFmtId="9" fontId="0" fillId="0" borderId="0" xfId="4" applyNumberFormat="1" applyFont="1" applyAlignment="1">
      <alignment horizontal="center"/>
    </xf>
    <xf numFmtId="0" fontId="2" fillId="17" borderId="0" xfId="0" applyFont="1" applyFill="1" applyBorder="1" applyAlignment="1">
      <alignment horizontal="center"/>
    </xf>
    <xf numFmtId="167" fontId="3" fillId="0" borderId="0" xfId="0" applyNumberFormat="1" applyFont="1"/>
    <xf numFmtId="0" fontId="3" fillId="0" borderId="0" xfId="0" applyFont="1" applyAlignment="1">
      <alignment horizontal="center"/>
    </xf>
    <xf numFmtId="0" fontId="18" fillId="17" borderId="0" xfId="0" applyFont="1" applyFill="1" applyAlignment="1">
      <alignment horizontal="center" vertical="center" wrapText="1"/>
    </xf>
    <xf numFmtId="0" fontId="2" fillId="23" borderId="0" xfId="0" applyFont="1" applyFill="1" applyAlignment="1">
      <alignment horizontal="center" vertical="center" wrapText="1"/>
    </xf>
    <xf numFmtId="0" fontId="2" fillId="22" borderId="0" xfId="0" applyFont="1" applyFill="1" applyAlignment="1">
      <alignment horizontal="center" vertical="center" wrapText="1"/>
    </xf>
    <xf numFmtId="0" fontId="6" fillId="28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left"/>
    </xf>
    <xf numFmtId="0" fontId="2" fillId="17" borderId="0" xfId="0" applyFont="1" applyFill="1" applyAlignment="1">
      <alignment horizontal="center"/>
    </xf>
    <xf numFmtId="0" fontId="15" fillId="17" borderId="0" xfId="0" applyFont="1" applyFill="1" applyAlignment="1">
      <alignment horizontal="center" vertical="center"/>
    </xf>
    <xf numFmtId="0" fontId="2" fillId="17" borderId="0" xfId="0" applyFont="1" applyFill="1" applyAlignment="1">
      <alignment horizontal="center"/>
    </xf>
    <xf numFmtId="0" fontId="2" fillId="15" borderId="0" xfId="0" applyFont="1" applyFill="1" applyAlignment="1">
      <alignment horizontal="center"/>
    </xf>
    <xf numFmtId="0" fontId="6" fillId="6" borderId="0" xfId="0" applyFont="1" applyFill="1" applyAlignment="1">
      <alignment horizontal="center"/>
    </xf>
    <xf numFmtId="0" fontId="4" fillId="15" borderId="41" xfId="0" applyFont="1" applyFill="1" applyBorder="1" applyAlignment="1">
      <alignment horizontal="center"/>
    </xf>
    <xf numFmtId="0" fontId="4" fillId="15" borderId="43" xfId="0" applyFont="1" applyFill="1" applyBorder="1" applyAlignment="1">
      <alignment horizontal="center"/>
    </xf>
    <xf numFmtId="0" fontId="14" fillId="6" borderId="41" xfId="0" applyFont="1" applyFill="1" applyBorder="1" applyAlignment="1">
      <alignment horizontal="center" vertical="center" wrapText="1"/>
    </xf>
    <xf numFmtId="0" fontId="14" fillId="6" borderId="43" xfId="0" applyFont="1" applyFill="1" applyBorder="1" applyAlignment="1">
      <alignment horizontal="center" vertical="center" wrapText="1"/>
    </xf>
    <xf numFmtId="0" fontId="14" fillId="6" borderId="44" xfId="0" applyFont="1" applyFill="1" applyBorder="1" applyAlignment="1">
      <alignment horizontal="center" vertical="center" wrapText="1"/>
    </xf>
    <xf numFmtId="0" fontId="14" fillId="6" borderId="45" xfId="0" applyFont="1" applyFill="1" applyBorder="1" applyAlignment="1">
      <alignment horizontal="center" vertical="center" wrapText="1"/>
    </xf>
    <xf numFmtId="0" fontId="14" fillId="6" borderId="46" xfId="0" applyFont="1" applyFill="1" applyBorder="1" applyAlignment="1">
      <alignment horizontal="center" vertical="center" wrapText="1"/>
    </xf>
    <xf numFmtId="0" fontId="14" fillId="6" borderId="48" xfId="0" applyFont="1" applyFill="1" applyBorder="1" applyAlignment="1">
      <alignment horizontal="center" vertical="center" wrapText="1"/>
    </xf>
    <xf numFmtId="0" fontId="0" fillId="0" borderId="4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1" xfId="0" applyBorder="1" applyAlignment="1">
      <alignment horizontal="left" vertical="center" wrapText="1"/>
    </xf>
    <xf numFmtId="0" fontId="0" fillId="0" borderId="42" xfId="0" applyBorder="1" applyAlignment="1">
      <alignment horizontal="left" vertical="center"/>
    </xf>
    <xf numFmtId="0" fontId="0" fillId="0" borderId="44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46" xfId="0" applyBorder="1" applyAlignment="1">
      <alignment horizontal="left" vertical="center"/>
    </xf>
    <xf numFmtId="0" fontId="0" fillId="0" borderId="47" xfId="0" applyBorder="1" applyAlignment="1">
      <alignment horizontal="left" vertical="center"/>
    </xf>
    <xf numFmtId="0" fontId="2" fillId="15" borderId="41" xfId="0" applyFont="1" applyFill="1" applyBorder="1" applyAlignment="1">
      <alignment horizontal="center" vertical="center"/>
    </xf>
    <xf numFmtId="0" fontId="2" fillId="15" borderId="46" xfId="0" applyFont="1" applyFill="1" applyBorder="1" applyAlignment="1">
      <alignment horizontal="center" vertical="center"/>
    </xf>
    <xf numFmtId="0" fontId="0" fillId="0" borderId="42" xfId="0" applyBorder="1" applyAlignment="1">
      <alignment horizontal="left" vertical="center" wrapText="1"/>
    </xf>
    <xf numFmtId="0" fontId="0" fillId="0" borderId="43" xfId="0" applyBorder="1" applyAlignment="1">
      <alignment horizontal="left" vertical="center"/>
    </xf>
    <xf numFmtId="0" fontId="0" fillId="0" borderId="48" xfId="0" applyBorder="1" applyAlignment="1">
      <alignment horizontal="left" vertical="center"/>
    </xf>
    <xf numFmtId="0" fontId="5" fillId="0" borderId="41" xfId="0" applyFont="1" applyBorder="1" applyAlignment="1">
      <alignment horizontal="center" vertical="center" wrapText="1"/>
    </xf>
    <xf numFmtId="0" fontId="5" fillId="0" borderId="43" xfId="0" applyFont="1" applyBorder="1" applyAlignment="1">
      <alignment horizontal="center" vertical="center" wrapText="1"/>
    </xf>
    <xf numFmtId="0" fontId="5" fillId="0" borderId="46" xfId="0" applyFont="1" applyBorder="1" applyAlignment="1">
      <alignment horizontal="center" vertical="center" wrapText="1"/>
    </xf>
    <xf numFmtId="0" fontId="5" fillId="0" borderId="48" xfId="0" applyFont="1" applyBorder="1" applyAlignment="1">
      <alignment horizontal="center" vertical="center" wrapText="1"/>
    </xf>
    <xf numFmtId="0" fontId="2" fillId="15" borderId="44" xfId="0" applyFont="1" applyFill="1" applyBorder="1" applyAlignment="1">
      <alignment horizontal="center" vertical="center" wrapText="1"/>
    </xf>
    <xf numFmtId="0" fontId="2" fillId="15" borderId="46" xfId="0" applyFont="1" applyFill="1" applyBorder="1" applyAlignment="1">
      <alignment horizontal="center" vertical="center" wrapText="1"/>
    </xf>
    <xf numFmtId="0" fontId="2" fillId="15" borderId="44" xfId="0" applyFont="1" applyFill="1" applyBorder="1" applyAlignment="1">
      <alignment horizontal="center" vertical="center"/>
    </xf>
    <xf numFmtId="0" fontId="0" fillId="0" borderId="41" xfId="0" applyBorder="1" applyAlignment="1">
      <alignment horizontal="left" vertical="center"/>
    </xf>
    <xf numFmtId="0" fontId="0" fillId="0" borderId="45" xfId="0" applyBorder="1" applyAlignment="1">
      <alignment horizontal="left" vertical="center"/>
    </xf>
    <xf numFmtId="0" fontId="5" fillId="0" borderId="42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47" xfId="0" applyFont="1" applyBorder="1" applyAlignment="1">
      <alignment horizontal="center" vertical="center" wrapText="1"/>
    </xf>
    <xf numFmtId="0" fontId="6" fillId="0" borderId="22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0" borderId="23" xfId="0" applyFont="1" applyBorder="1" applyAlignment="1">
      <alignment horizontal="center"/>
    </xf>
    <xf numFmtId="3" fontId="2" fillId="8" borderId="0" xfId="0" applyNumberFormat="1" applyFont="1" applyFill="1" applyAlignment="1">
      <alignment horizontal="center"/>
    </xf>
  </cellXfs>
  <cellStyles count="8">
    <cellStyle name="40% - Ênfase1" xfId="2" builtinId="31"/>
    <cellStyle name="Moeda" xfId="1" builtinId="4"/>
    <cellStyle name="Moeda 2" xfId="7" xr:uid="{E9AD6513-4C95-4DC4-97A8-611A6FCC44A6}"/>
    <cellStyle name="Moeda 3" xfId="6" xr:uid="{B1335F95-C627-4C6D-9148-9E19CCFDC7B2}"/>
    <cellStyle name="Normal" xfId="0" builtinId="0"/>
    <cellStyle name="Normal 2" xfId="3" xr:uid="{2517E80E-76E3-4D86-BDB2-5867D463A8E6}"/>
    <cellStyle name="Porcentagem" xfId="4" builtinId="5"/>
    <cellStyle name="Vírgula 2" xfId="5" xr:uid="{87013054-C287-424A-933D-900BA5B86C00}"/>
  </cellStyles>
  <dxfs count="197">
    <dxf>
      <font>
        <color theme="0"/>
      </font>
    </dxf>
    <dxf>
      <fill>
        <patternFill patternType="solid">
          <bgColor rgb="FF44546A"/>
        </patternFill>
      </fill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44546A"/>
        </patternFill>
      </fill>
    </dxf>
    <dxf>
      <fill>
        <patternFill patternType="solid">
          <bgColor rgb="FF44546A"/>
        </patternFill>
      </fill>
    </dxf>
    <dxf>
      <fill>
        <patternFill patternType="solid">
          <bgColor rgb="FF44546A"/>
        </patternFill>
      </fill>
    </dxf>
    <dxf>
      <numFmt numFmtId="19" formatCode="dd/mm/yyyy"/>
    </dxf>
    <dxf>
      <numFmt numFmtId="0" formatCode="General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numFmt numFmtId="166" formatCode="_-&quot;R$&quot;\ * #,##0_-;\-&quot;R$&quot;\ * #,##0_-;_-&quot;R$&quot;\ * &quot;-&quot;??_-;_-@_-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6" formatCode="_-&quot;R$&quot;\ * #,##0_-;\-&quot;R$&quot;\ * #,##0_-;_-&quot;R$&quot;\ * &quot;-&quot;??_-;_-@_-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7" formatCode="&quot;R$&quot;\ #,##0"/>
    </dxf>
    <dxf>
      <fill>
        <patternFill>
          <bgColor theme="2" tint="-0.249977111117893"/>
        </patternFill>
      </fill>
    </dxf>
    <dxf>
      <fill>
        <patternFill>
          <bgColor rgb="FF015C55"/>
        </patternFill>
      </fill>
    </dxf>
    <dxf>
      <fill>
        <patternFill>
          <bgColor rgb="FF00B5AD"/>
        </patternFill>
      </fill>
    </dxf>
    <dxf>
      <fill>
        <patternFill>
          <bgColor rgb="FFEB1C2E"/>
        </patternFill>
      </fill>
    </dxf>
    <dxf>
      <alignment horizontal="center"/>
    </dxf>
    <dxf>
      <numFmt numFmtId="168" formatCode="&quot;R$&quot;\ #,##0.00"/>
    </dxf>
    <dxf>
      <alignment horizontal="center"/>
    </dxf>
    <dxf>
      <alignment horizontal="center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44546A"/>
        </patternFill>
      </fill>
    </dxf>
    <dxf>
      <fill>
        <patternFill patternType="solid">
          <bgColor rgb="FF44546A"/>
        </patternFill>
      </fill>
    </dxf>
    <dxf>
      <fill>
        <patternFill patternType="solid">
          <bgColor rgb="FF44546A"/>
        </patternFill>
      </fill>
    </dxf>
    <dxf>
      <fill>
        <patternFill patternType="solid">
          <bgColor rgb="FF44546A"/>
        </patternFill>
      </fill>
    </dxf>
    <dxf>
      <fill>
        <patternFill patternType="solid">
          <bgColor rgb="FF44546A"/>
        </patternFill>
      </fill>
    </dxf>
    <dxf>
      <font>
        <color theme="0"/>
      </font>
    </dxf>
    <dxf>
      <fill>
        <patternFill patternType="solid">
          <bgColor rgb="FF44546A"/>
        </patternFill>
      </fill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44546A"/>
        </patternFill>
      </fill>
    </dxf>
    <dxf>
      <fill>
        <patternFill patternType="solid">
          <bgColor rgb="FF44546A"/>
        </patternFill>
      </fill>
    </dxf>
    <dxf>
      <fill>
        <patternFill patternType="solid">
          <bgColor rgb="FF44546A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ill>
        <patternFill>
          <bgColor auto="1"/>
        </patternFill>
      </fill>
    </dxf>
    <dxf>
      <font>
        <color theme="0"/>
      </font>
      <fill>
        <patternFill patternType="solid">
          <fgColor indexed="64"/>
          <bgColor rgb="FF44546A"/>
        </patternFill>
      </fill>
      <alignment horizontal="center"/>
    </dxf>
    <dxf>
      <font>
        <b/>
      </font>
    </dxf>
    <dxf>
      <font>
        <color theme="0"/>
      </font>
      <fill>
        <patternFill patternType="solid">
          <fgColor indexed="64"/>
          <bgColor rgb="FF015C55"/>
        </patternFill>
      </fill>
    </dxf>
    <dxf>
      <font>
        <color theme="0"/>
      </font>
      <fill>
        <patternFill patternType="solid">
          <fgColor indexed="64"/>
          <bgColor rgb="FFEB1C2E"/>
        </patternFill>
      </fill>
    </dxf>
    <dxf>
      <numFmt numFmtId="10" formatCode="&quot;R$&quot;\ #,##0;[Red]\-&quot;R$&quot;\ #,##0"/>
    </dxf>
    <dxf>
      <font>
        <color auto="1"/>
      </font>
      <fill>
        <patternFill patternType="solid">
          <fgColor indexed="64"/>
          <bgColor theme="0" tint="-0.249977111117893"/>
        </patternFill>
      </fill>
    </dxf>
    <dxf>
      <font>
        <color auto="1"/>
      </font>
    </dxf>
    <dxf>
      <fill>
        <patternFill>
          <bgColor theme="0" tint="-0.249977111117893"/>
        </patternFill>
      </fill>
    </dxf>
    <dxf>
      <font>
        <color theme="0"/>
      </font>
    </dxf>
    <dxf>
      <fill>
        <patternFill patternType="solid">
          <bgColor rgb="FF44546A"/>
        </patternFill>
      </fill>
    </dxf>
    <dxf>
      <font>
        <color theme="0"/>
      </font>
    </dxf>
    <dxf>
      <fill>
        <patternFill patternType="solid">
          <bgColor rgb="FF44546A"/>
        </patternFill>
      </fill>
    </dxf>
    <dxf>
      <font>
        <color theme="0"/>
      </font>
    </dxf>
    <dxf>
      <fill>
        <patternFill patternType="solid">
          <bgColor rgb="FFEB1C2E"/>
        </patternFill>
      </fill>
    </dxf>
    <dxf>
      <font>
        <color theme="0"/>
      </font>
    </dxf>
    <dxf>
      <fill>
        <patternFill patternType="solid">
          <bgColor rgb="FF015C55"/>
        </patternFill>
      </fill>
    </dxf>
    <dxf>
      <alignment horizontal="center"/>
    </dxf>
    <dxf>
      <alignment horizontal="center"/>
    </dxf>
    <dxf>
      <alignment horizontal="center"/>
    </dxf>
    <dxf>
      <numFmt numFmtId="167" formatCode="&quot;R$&quot;\ #,##0"/>
    </dxf>
    <dxf>
      <font>
        <b/>
      </font>
    </dxf>
    <dxf>
      <font>
        <b/>
      </font>
    </dxf>
    <dxf>
      <font>
        <color theme="0"/>
      </font>
      <fill>
        <patternFill patternType="solid">
          <fgColor indexed="64"/>
          <bgColor rgb="FF015C55"/>
        </patternFill>
      </fill>
    </dxf>
    <dxf>
      <font>
        <color theme="0"/>
      </font>
      <fill>
        <patternFill patternType="solid">
          <fgColor indexed="64"/>
          <bgColor rgb="FFEB1C2E"/>
        </patternFill>
      </fill>
    </dxf>
    <dxf>
      <numFmt numFmtId="10" formatCode="&quot;R$&quot;\ #,##0;[Red]\-&quot;R$&quot;\ #,##0"/>
    </dxf>
    <dxf>
      <font>
        <color auto="1"/>
      </font>
      <fill>
        <patternFill patternType="solid">
          <fgColor indexed="64"/>
          <bgColor theme="0" tint="-0.249977111117893"/>
        </patternFill>
      </fill>
    </dxf>
    <dxf>
      <font>
        <color auto="1"/>
      </font>
    </dxf>
    <dxf>
      <fill>
        <patternFill>
          <bgColor theme="0" tint="-0.249977111117893"/>
        </patternFill>
      </fill>
    </dxf>
    <dxf>
      <font>
        <color theme="0"/>
      </font>
    </dxf>
    <dxf>
      <fill>
        <patternFill patternType="solid">
          <bgColor rgb="FF44546A"/>
        </patternFill>
      </fill>
    </dxf>
    <dxf>
      <font>
        <color theme="0"/>
      </font>
    </dxf>
    <dxf>
      <fill>
        <patternFill patternType="solid">
          <bgColor rgb="FF44546A"/>
        </patternFill>
      </fill>
    </dxf>
    <dxf>
      <font>
        <color theme="0"/>
      </font>
    </dxf>
    <dxf>
      <fill>
        <patternFill patternType="solid">
          <bgColor rgb="FFEB1C2E"/>
        </patternFill>
      </fill>
    </dxf>
    <dxf>
      <font>
        <color theme="0"/>
      </font>
    </dxf>
    <dxf>
      <fill>
        <patternFill patternType="solid">
          <bgColor rgb="FF015C55"/>
        </patternFill>
      </fill>
    </dxf>
    <dxf>
      <alignment horizontal="center"/>
    </dxf>
    <dxf>
      <alignment horizontal="center"/>
    </dxf>
    <dxf>
      <alignment horizontal="center"/>
    </dxf>
    <dxf>
      <numFmt numFmtId="167" formatCode="&quot;R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  <fill>
        <patternFill patternType="solid">
          <fgColor indexed="64"/>
          <bgColor rgb="FF44546A"/>
        </patternFill>
      </fill>
      <alignment horizontal="center"/>
    </dxf>
    <dxf>
      <font>
        <b/>
      </font>
    </dxf>
    <dxf>
      <alignment horizontal="left"/>
    </dxf>
    <dxf>
      <alignment horizontal="center"/>
    </dxf>
    <dxf>
      <alignment horizontal="center"/>
    </dxf>
    <dxf>
      <alignment horizontal="center"/>
    </dxf>
    <dxf>
      <font>
        <color theme="0"/>
      </font>
      <fill>
        <patternFill patternType="solid">
          <fgColor indexed="64"/>
          <bgColor rgb="FF44546A"/>
        </patternFill>
      </fill>
      <alignment horizontal="center"/>
    </dxf>
    <dxf>
      <font>
        <color theme="0"/>
      </font>
      <fill>
        <patternFill patternType="solid">
          <fgColor indexed="64"/>
          <bgColor rgb="FF44546A"/>
        </patternFill>
      </fill>
      <alignment horizontal="center"/>
    </dxf>
    <dxf>
      <font>
        <color auto="1"/>
      </font>
      <fill>
        <patternFill patternType="solid">
          <fgColor indexed="64"/>
          <bgColor theme="0" tint="-0.249977111117893"/>
        </patternFill>
      </fill>
    </dxf>
    <dxf>
      <font>
        <color auto="1"/>
      </font>
    </dxf>
    <dxf>
      <fill>
        <patternFill>
          <bgColor theme="0" tint="-0.249977111117893"/>
        </patternFill>
      </fill>
    </dxf>
    <dxf>
      <font>
        <color theme="0"/>
      </font>
    </dxf>
    <dxf>
      <fill>
        <patternFill patternType="solid">
          <bgColor rgb="FF44546A"/>
        </patternFill>
      </fill>
    </dxf>
    <dxf>
      <font>
        <color theme="0"/>
      </font>
    </dxf>
    <dxf>
      <fill>
        <patternFill patternType="solid">
          <bgColor rgb="FF44546A"/>
        </patternFill>
      </fill>
    </dxf>
    <dxf>
      <font>
        <color theme="0"/>
      </font>
    </dxf>
    <dxf>
      <fill>
        <patternFill patternType="solid">
          <bgColor rgb="FFEB1C2E"/>
        </patternFill>
      </fill>
    </dxf>
    <dxf>
      <font>
        <color theme="0"/>
      </font>
    </dxf>
    <dxf>
      <fill>
        <patternFill patternType="solid">
          <bgColor rgb="FF015C55"/>
        </patternFill>
      </fill>
    </dxf>
    <dxf>
      <alignment horizontal="center"/>
    </dxf>
    <dxf>
      <alignment horizontal="center"/>
    </dxf>
    <dxf>
      <alignment horizontal="center"/>
    </dxf>
    <dxf>
      <numFmt numFmtId="167" formatCode="&quot;R$&quot;\ #,##0"/>
    </dxf>
    <dxf>
      <font>
        <color theme="0"/>
      </font>
      <fill>
        <patternFill patternType="solid">
          <fgColor indexed="64"/>
          <bgColor rgb="FF44546A"/>
        </patternFill>
      </fill>
      <alignment horizontal="center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  <color auto="1"/>
      </font>
      <fill>
        <patternFill patternType="solid">
          <fgColor indexed="64"/>
          <bgColor theme="0" tint="-0.249977111117893"/>
        </patternFill>
      </fill>
      <alignment horizontal="left"/>
    </dxf>
    <dxf>
      <font>
        <b/>
        <color theme="0"/>
      </font>
      <fill>
        <patternFill patternType="solid">
          <fgColor indexed="64"/>
          <bgColor rgb="FFF26B83"/>
        </patternFill>
      </fill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font>
        <color theme="0"/>
      </font>
      <fill>
        <patternFill patternType="solid">
          <fgColor indexed="64"/>
          <bgColor rgb="FF44546A"/>
        </patternFill>
      </fill>
      <alignment horizontal="center"/>
    </dxf>
    <dxf>
      <font>
        <color theme="0"/>
      </font>
      <fill>
        <patternFill patternType="solid">
          <fgColor indexed="64"/>
          <bgColor rgb="FF44546A"/>
        </patternFill>
      </fill>
      <alignment horizontal="center"/>
    </dxf>
    <dxf>
      <font>
        <color auto="1"/>
      </font>
      <fill>
        <patternFill patternType="solid">
          <fgColor indexed="64"/>
          <bgColor theme="0" tint="-0.249977111117893"/>
        </patternFill>
      </fill>
    </dxf>
    <dxf>
      <font>
        <color auto="1"/>
      </font>
    </dxf>
    <dxf>
      <fill>
        <patternFill>
          <bgColor theme="0" tint="-0.249977111117893"/>
        </patternFill>
      </fill>
    </dxf>
    <dxf>
      <font>
        <color theme="0"/>
      </font>
    </dxf>
    <dxf>
      <fill>
        <patternFill patternType="solid">
          <bgColor rgb="FF44546A"/>
        </patternFill>
      </fill>
    </dxf>
    <dxf>
      <font>
        <color theme="0"/>
      </font>
    </dxf>
    <dxf>
      <fill>
        <patternFill patternType="solid">
          <bgColor rgb="FF44546A"/>
        </patternFill>
      </fill>
    </dxf>
    <dxf>
      <font>
        <color theme="0"/>
      </font>
    </dxf>
    <dxf>
      <fill>
        <patternFill patternType="solid">
          <bgColor rgb="FFEB1C2E"/>
        </patternFill>
      </fill>
    </dxf>
    <dxf>
      <font>
        <color theme="0"/>
      </font>
    </dxf>
    <dxf>
      <fill>
        <patternFill patternType="solid">
          <bgColor rgb="FF015C55"/>
        </patternFill>
      </fill>
    </dxf>
    <dxf>
      <alignment horizontal="center"/>
    </dxf>
    <dxf>
      <alignment horizontal="center"/>
    </dxf>
    <dxf>
      <alignment horizontal="center"/>
    </dxf>
    <dxf>
      <numFmt numFmtId="167" formatCode="&quot;R$&quot;\ #,##0"/>
    </dxf>
  </dxfs>
  <tableStyles count="0" defaultTableStyle="TableStyleMedium2" defaultPivotStyle="PivotStyleLight16"/>
  <colors>
    <mruColors>
      <color rgb="FF00B5AD"/>
      <color rgb="FF015C55"/>
      <color rgb="FFEB1C2E"/>
      <color rgb="FFF26B83"/>
      <color rgb="FF44546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9.xml"/><Relationship Id="rId42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4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7.xml"/><Relationship Id="rId37" Type="http://schemas.openxmlformats.org/officeDocument/2006/relationships/theme" Target="theme/theme1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3.xml"/><Relationship Id="rId36" Type="http://schemas.openxmlformats.org/officeDocument/2006/relationships/pivotCacheDefinition" Target="pivotCache/pivotCacheDefinition1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6.xml"/><Relationship Id="rId44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2.xml"/><Relationship Id="rId30" Type="http://schemas.openxmlformats.org/officeDocument/2006/relationships/pivotCacheDefinition" Target="pivotCache/pivotCacheDefinition5.xml"/><Relationship Id="rId35" Type="http://schemas.openxmlformats.org/officeDocument/2006/relationships/pivotCacheDefinition" Target="pivotCache/pivotCacheDefinition10.xml"/><Relationship Id="rId43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33" Type="http://schemas.openxmlformats.org/officeDocument/2006/relationships/pivotCacheDefinition" Target="pivotCache/pivotCacheDefinition8.xml"/><Relationship Id="rId38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DISTRIBUIÇÃO REAL X YTD PPTO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30254002624671916"/>
          <c:y val="0.19888597258676"/>
          <c:w val="0.40047572178477692"/>
          <c:h val="0.66745953630796151"/>
        </c:manualLayout>
      </c:layout>
      <c:doughnutChart>
        <c:varyColors val="1"/>
        <c:ser>
          <c:idx val="1"/>
          <c:order val="0"/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05DF-4251-ADFA-8F1ABD363AAB}"/>
              </c:ext>
            </c:extLst>
          </c:dPt>
          <c:dPt>
            <c:idx val="1"/>
            <c:bubble3D val="0"/>
            <c:spPr>
              <a:solidFill>
                <a:srgbClr val="F26B8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05DF-4251-ADFA-8F1ABD363AAB}"/>
              </c:ext>
            </c:extLst>
          </c:dPt>
          <c:dPt>
            <c:idx val="2"/>
            <c:bubble3D val="0"/>
            <c:spPr>
              <a:solidFill>
                <a:srgbClr val="EB1C2E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5DF-4251-ADFA-8F1ABD363AAB}"/>
              </c:ext>
            </c:extLst>
          </c:dPt>
          <c:dLbls>
            <c:dLbl>
              <c:idx val="0"/>
              <c:layout>
                <c:manualLayout>
                  <c:x val="0.24736410138513706"/>
                  <c:y val="-0.3148148148148148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5DF-4251-ADFA-8F1ABD363AAB}"/>
                </c:ext>
              </c:extLst>
            </c:dLbl>
            <c:dLbl>
              <c:idx val="1"/>
              <c:layout>
                <c:manualLayout>
                  <c:x val="-0.23441797339435139"/>
                  <c:y val="0.2546296296296296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5DF-4251-ADFA-8F1ABD363A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numRef>
              <c:f>GRÁFICO!$D$9:$D$11</c:f>
              <c:numCache>
                <c:formatCode>0%</c:formatCode>
                <c:ptCount val="3"/>
                <c:pt idx="0">
                  <c:v>1</c:v>
                </c:pt>
                <c:pt idx="1">
                  <c:v>0.9841848557313112</c:v>
                </c:pt>
                <c:pt idx="2">
                  <c:v>1.5815144268688835E-2</c:v>
                </c:pt>
              </c:numCache>
            </c:numRef>
          </c:cat>
          <c:val>
            <c:numRef>
              <c:f>GRÁFICO!$D$9:$D$11</c:f>
              <c:numCache>
                <c:formatCode>0%</c:formatCode>
                <c:ptCount val="3"/>
                <c:pt idx="0">
                  <c:v>1</c:v>
                </c:pt>
                <c:pt idx="1">
                  <c:v>0.9841848557313112</c:v>
                </c:pt>
                <c:pt idx="2">
                  <c:v>1.5815144268688835E-2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5DF-4251-ADFA-8F1ABD363AA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90"/>
        <c:holeSize val="75"/>
        <c:extLst>
          <c:ext xmlns:c15="http://schemas.microsoft.com/office/drawing/2012/chart" uri="{02D57815-91ED-43cb-92C2-25804820EDAC}">
            <c15:filteredPieSeries>
              <c15:ser>
                <c:idx val="0"/>
                <c:order val="1"/>
                <c:dPt>
                  <c:idx val="0"/>
                  <c:bubble3D val="0"/>
                  <c:spPr>
                    <a:solidFill>
                      <a:srgbClr val="F26B83"/>
                    </a:solidFill>
                    <a:ln w="19050"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7-6AF0-4E09-84E1-143782AA6FB4}"/>
                    </c:ext>
                  </c:extLst>
                </c:dPt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ormulaRef>
                          <c15:sqref>GRÁFICO!$D$9:$D$11</c15:sqref>
                        </c15:formulaRef>
                      </c:ext>
                    </c:extLst>
                    <c:numCache>
                      <c:formatCode>0%</c:formatCode>
                      <c:ptCount val="3"/>
                      <c:pt idx="0">
                        <c:v>1</c:v>
                      </c:pt>
                      <c:pt idx="1">
                        <c:v>0.9841848557313112</c:v>
                      </c:pt>
                      <c:pt idx="2">
                        <c:v>1.5815144268688835E-2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GRÁFICO!$C$10</c15:sqref>
                        </c15:formulaRef>
                      </c:ext>
                    </c:extLst>
                    <c:numCache>
                      <c:formatCode>"R$"\ #,##0</c:formatCode>
                      <c:ptCount val="1"/>
                      <c:pt idx="0">
                        <c:v>993845.95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05DF-4251-ADFA-8F1ABD363AAB}"/>
                  </c:ext>
                </c:extLst>
              </c15:ser>
            </c15:filteredPieSeries>
          </c:ext>
        </c:extLst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DISTRIBUIÇÃO REAL X FULL YEAR PPTO</a:t>
            </a:r>
            <a:endParaRPr lang="pt-BR"/>
          </a:p>
        </c:rich>
      </c:tx>
      <c:layout>
        <c:manualLayout>
          <c:xMode val="edge"/>
          <c:yMode val="edge"/>
          <c:x val="0.16882771096911856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30531780402449693"/>
          <c:y val="0.19888597258676"/>
          <c:w val="0.40047572178477692"/>
          <c:h val="0.66745953630796151"/>
        </c:manualLayout>
      </c:layout>
      <c:doughnutChart>
        <c:varyColors val="1"/>
        <c:ser>
          <c:idx val="1"/>
          <c:order val="0"/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84E-473D-BD43-6F45D4328B75}"/>
              </c:ext>
            </c:extLst>
          </c:dPt>
          <c:dPt>
            <c:idx val="1"/>
            <c:bubble3D val="0"/>
            <c:spPr>
              <a:solidFill>
                <a:srgbClr val="F26B8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84E-473D-BD43-6F45D4328B75}"/>
              </c:ext>
            </c:extLst>
          </c:dPt>
          <c:dPt>
            <c:idx val="2"/>
            <c:bubble3D val="0"/>
            <c:spPr>
              <a:solidFill>
                <a:srgbClr val="EB1C2E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84E-473D-BD43-6F45D4328B75}"/>
              </c:ext>
            </c:extLst>
          </c:dPt>
          <c:dLbls>
            <c:dLbl>
              <c:idx val="0"/>
              <c:layout>
                <c:manualLayout>
                  <c:x val="0.24166666666666678"/>
                  <c:y val="-0.3240740740740740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84E-473D-BD43-6F45D4328B75}"/>
                </c:ext>
              </c:extLst>
            </c:dLbl>
            <c:dLbl>
              <c:idx val="1"/>
              <c:layout>
                <c:manualLayout>
                  <c:x val="-9.6169447891178553E-2"/>
                  <c:y val="0.1342592592592592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84E-473D-BD43-6F45D4328B75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84E-473D-BD43-6F45D4328B7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numRef>
              <c:f>GRÁFICO!$D$9:$D$11</c:f>
              <c:numCache>
                <c:formatCode>0%</c:formatCode>
                <c:ptCount val="3"/>
                <c:pt idx="0">
                  <c:v>1</c:v>
                </c:pt>
                <c:pt idx="1">
                  <c:v>0.9841848557313112</c:v>
                </c:pt>
                <c:pt idx="2">
                  <c:v>1.5815144268688835E-2</c:v>
                </c:pt>
              </c:numCache>
            </c:numRef>
          </c:cat>
          <c:val>
            <c:numRef>
              <c:f>GRÁFICO!$F$9:$F$11</c:f>
              <c:numCache>
                <c:formatCode>0%</c:formatCode>
                <c:ptCount val="3"/>
                <c:pt idx="0">
                  <c:v>1</c:v>
                </c:pt>
                <c:pt idx="1">
                  <c:v>0.40618662295744329</c:v>
                </c:pt>
                <c:pt idx="2">
                  <c:v>0.59381337704255666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4E-473D-BD43-6F45D4328B7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90"/>
        <c:holeSize val="75"/>
        <c:extLst>
          <c:ext xmlns:c15="http://schemas.microsoft.com/office/drawing/2012/chart" uri="{02D57815-91ED-43cb-92C2-25804820EDAC}">
            <c15:filteredPieSeries>
              <c15:ser>
                <c:idx val="0"/>
                <c:order val="1"/>
                <c:dPt>
                  <c:idx val="0"/>
                  <c:bubble3D val="0"/>
                  <c:spPr>
                    <a:solidFill>
                      <a:srgbClr val="F26B83"/>
                    </a:solidFill>
                    <a:ln w="19050"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8-C84E-473D-BD43-6F45D4328B75}"/>
                    </c:ext>
                  </c:extLst>
                </c:dPt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ormulaRef>
                          <c15:sqref>GRÁFICO!$D$9:$D$11</c15:sqref>
                        </c15:formulaRef>
                      </c:ext>
                    </c:extLst>
                    <c:numCache>
                      <c:formatCode>0%</c:formatCode>
                      <c:ptCount val="3"/>
                      <c:pt idx="0">
                        <c:v>1</c:v>
                      </c:pt>
                      <c:pt idx="1">
                        <c:v>0.9841848557313112</c:v>
                      </c:pt>
                      <c:pt idx="2">
                        <c:v>1.5815144268688835E-2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GRÁFICO!$C$10</c15:sqref>
                        </c15:formulaRef>
                      </c:ext>
                    </c:extLst>
                    <c:numCache>
                      <c:formatCode>"R$"\ #,##0</c:formatCode>
                      <c:ptCount val="1"/>
                      <c:pt idx="0">
                        <c:v>993845.95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C84E-473D-BD43-6F45D4328B75}"/>
                  </c:ext>
                </c:extLst>
              </c15:ser>
            </c15:filteredPieSeries>
          </c:ext>
        </c:extLst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LOGÍSTICA REAL X YTD PPTO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30254002624671916"/>
          <c:y val="0.19888597258676"/>
          <c:w val="0.40047572178477692"/>
          <c:h val="0.66745953630796151"/>
        </c:manualLayout>
      </c:layout>
      <c:doughnutChart>
        <c:varyColors val="1"/>
        <c:ser>
          <c:idx val="1"/>
          <c:order val="0"/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57D-4FEE-9B8E-A95F8DA0DDE7}"/>
              </c:ext>
            </c:extLst>
          </c:dPt>
          <c:dPt>
            <c:idx val="1"/>
            <c:bubble3D val="0"/>
            <c:spPr>
              <a:solidFill>
                <a:srgbClr val="00B5AD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57D-4FEE-9B8E-A95F8DA0DDE7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57D-4FEE-9B8E-A95F8DA0DDE7}"/>
              </c:ext>
            </c:extLst>
          </c:dPt>
          <c:dLbls>
            <c:dLbl>
              <c:idx val="0"/>
              <c:layout>
                <c:manualLayout>
                  <c:x val="0.27592592592592591"/>
                  <c:y val="-0.3194444444444444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57D-4FEE-9B8E-A95F8DA0DDE7}"/>
                </c:ext>
              </c:extLst>
            </c:dLbl>
            <c:dLbl>
              <c:idx val="1"/>
              <c:layout>
                <c:manualLayout>
                  <c:x val="-0.2417919554927429"/>
                  <c:y val="0.2453703703703703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7D-4FEE-9B8E-A95F8DA0DDE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7D-4FEE-9B8E-A95F8DA0DD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numRef>
              <c:f>GRÁFICO!$D$12:$D$14</c:f>
              <c:numCache>
                <c:formatCode>0%</c:formatCode>
                <c:ptCount val="3"/>
                <c:pt idx="0">
                  <c:v>1</c:v>
                </c:pt>
                <c:pt idx="1">
                  <c:v>1.1156266739166156</c:v>
                </c:pt>
                <c:pt idx="2">
                  <c:v>-0.11562667391661552</c:v>
                </c:pt>
              </c:numCache>
            </c:numRef>
          </c:cat>
          <c:val>
            <c:numRef>
              <c:f>GRÁFICO!$D$12:$D$14</c:f>
              <c:numCache>
                <c:formatCode>0%</c:formatCode>
                <c:ptCount val="3"/>
                <c:pt idx="0">
                  <c:v>1</c:v>
                </c:pt>
                <c:pt idx="1">
                  <c:v>1.1156266739166156</c:v>
                </c:pt>
                <c:pt idx="2">
                  <c:v>-0.11562667391661552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57D-4FEE-9B8E-A95F8DA0DDE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109"/>
        <c:holeSize val="75"/>
        <c:extLst>
          <c:ext xmlns:c15="http://schemas.microsoft.com/office/drawing/2012/chart" uri="{02D57815-91ED-43cb-92C2-25804820EDAC}">
            <c15:filteredPieSeries>
              <c15:ser>
                <c:idx val="0"/>
                <c:order val="1"/>
                <c:dPt>
                  <c:idx val="0"/>
                  <c:bubble3D val="0"/>
                  <c:spPr>
                    <a:solidFill>
                      <a:srgbClr val="F26B83"/>
                    </a:solidFill>
                    <a:ln w="19050"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8-F57D-4FEE-9B8E-A95F8DA0DDE7}"/>
                    </c:ext>
                  </c:extLst>
                </c:dPt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ormulaRef>
                          <c15:sqref>GRÁFICO!$D$12:$D$14</c15:sqref>
                        </c15:formulaRef>
                      </c:ext>
                    </c:extLst>
                    <c:numCache>
                      <c:formatCode>0%</c:formatCode>
                      <c:ptCount val="3"/>
                      <c:pt idx="0">
                        <c:v>1</c:v>
                      </c:pt>
                      <c:pt idx="1">
                        <c:v>1.1156266739166156</c:v>
                      </c:pt>
                      <c:pt idx="2">
                        <c:v>-0.11562667391661552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GRÁFICO!$C$10</c15:sqref>
                        </c15:formulaRef>
                      </c:ext>
                    </c:extLst>
                    <c:numCache>
                      <c:formatCode>"R$"\ #,##0</c:formatCode>
                      <c:ptCount val="1"/>
                      <c:pt idx="0">
                        <c:v>993845.95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F57D-4FEE-9B8E-A95F8DA0DDE7}"/>
                  </c:ext>
                </c:extLst>
              </c15:ser>
            </c15:filteredPieSeries>
          </c:ext>
        </c:extLst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LOGÍSTICA REAL X FULL YEAR PPTO</a:t>
            </a:r>
            <a:endParaRPr lang="pt-BR"/>
          </a:p>
        </c:rich>
      </c:tx>
      <c:layout>
        <c:manualLayout>
          <c:xMode val="edge"/>
          <c:yMode val="edge"/>
          <c:x val="0.1981387635823872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30531780402449693"/>
          <c:y val="0.19888597258676"/>
          <c:w val="0.40047572178477692"/>
          <c:h val="0.66745953630796151"/>
        </c:manualLayout>
      </c:layout>
      <c:doughnutChart>
        <c:varyColors val="1"/>
        <c:ser>
          <c:idx val="1"/>
          <c:order val="0"/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292-49DF-8053-D6EAFE0B8460}"/>
              </c:ext>
            </c:extLst>
          </c:dPt>
          <c:dPt>
            <c:idx val="1"/>
            <c:bubble3D val="0"/>
            <c:spPr>
              <a:solidFill>
                <a:srgbClr val="00B5AD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292-49DF-8053-D6EAFE0B8460}"/>
              </c:ext>
            </c:extLst>
          </c:dPt>
          <c:dPt>
            <c:idx val="2"/>
            <c:bubble3D val="0"/>
            <c:spPr>
              <a:solidFill>
                <a:srgbClr val="015C5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292-49DF-8053-D6EAFE0B8460}"/>
              </c:ext>
            </c:extLst>
          </c:dPt>
          <c:dLbls>
            <c:dLbl>
              <c:idx val="0"/>
              <c:layout>
                <c:manualLayout>
                  <c:x val="0.24166666666666678"/>
                  <c:y val="-0.3287037037037037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292-49DF-8053-D6EAFE0B8460}"/>
                </c:ext>
              </c:extLst>
            </c:dLbl>
            <c:dLbl>
              <c:idx val="1"/>
              <c:layout>
                <c:manualLayout>
                  <c:x val="-9.889926130367728E-2"/>
                  <c:y val="0.1388888888888888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92-49DF-8053-D6EAFE0B8460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92-49DF-8053-D6EAFE0B84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numRef>
              <c:f>GRÁFICO!$F$12:$F$14</c:f>
              <c:numCache>
                <c:formatCode>0%</c:formatCode>
                <c:ptCount val="3"/>
                <c:pt idx="0">
                  <c:v>1</c:v>
                </c:pt>
                <c:pt idx="1">
                  <c:v>0.43530268410756418</c:v>
                </c:pt>
                <c:pt idx="2">
                  <c:v>0.56469731589243588</c:v>
                </c:pt>
              </c:numCache>
            </c:numRef>
          </c:cat>
          <c:val>
            <c:numRef>
              <c:f>GRÁFICO!$F$12:$F$14</c:f>
              <c:numCache>
                <c:formatCode>0%</c:formatCode>
                <c:ptCount val="3"/>
                <c:pt idx="0">
                  <c:v>1</c:v>
                </c:pt>
                <c:pt idx="1">
                  <c:v>0.43530268410756418</c:v>
                </c:pt>
                <c:pt idx="2">
                  <c:v>0.56469731589243588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92-49DF-8053-D6EAFE0B846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90"/>
        <c:holeSize val="75"/>
        <c:extLst>
          <c:ext xmlns:c15="http://schemas.microsoft.com/office/drawing/2012/chart" uri="{02D57815-91ED-43cb-92C2-25804820EDAC}">
            <c15:filteredPieSeries>
              <c15:ser>
                <c:idx val="0"/>
                <c:order val="1"/>
                <c:dPt>
                  <c:idx val="0"/>
                  <c:bubble3D val="0"/>
                  <c:spPr>
                    <a:solidFill>
                      <a:srgbClr val="F26B83"/>
                    </a:solidFill>
                    <a:ln w="19050">
                      <a:noFill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8-2292-49DF-8053-D6EAFE0B8460}"/>
                    </c:ext>
                  </c:extLst>
                </c:dPt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ormulaRef>
                          <c15:sqref>GRÁFICO!$F$12:$F$14</c15:sqref>
                        </c15:formulaRef>
                      </c:ext>
                    </c:extLst>
                    <c:numCache>
                      <c:formatCode>0%</c:formatCode>
                      <c:ptCount val="3"/>
                      <c:pt idx="0">
                        <c:v>1</c:v>
                      </c:pt>
                      <c:pt idx="1">
                        <c:v>0.43530268410756418</c:v>
                      </c:pt>
                      <c:pt idx="2">
                        <c:v>0.56469731589243588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GRÁFICO!$C$10</c15:sqref>
                        </c15:formulaRef>
                      </c:ext>
                    </c:extLst>
                    <c:numCache>
                      <c:formatCode>"R$"\ #,##0</c:formatCode>
                      <c:ptCount val="1"/>
                      <c:pt idx="0">
                        <c:v>993845.95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2292-49DF-8053-D6EAFE0B8460}"/>
                  </c:ext>
                </c:extLst>
              </c15:ser>
            </c15:filteredPieSeries>
          </c:ext>
        </c:extLst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4" Type="http://schemas.openxmlformats.org/officeDocument/2006/relationships/image" Target="../media/image4.sv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svg"/><Relationship Id="rId1" Type="http://schemas.openxmlformats.org/officeDocument/2006/relationships/image" Target="../media/image5.png"/><Relationship Id="rId4" Type="http://schemas.openxmlformats.org/officeDocument/2006/relationships/image" Target="../media/image8.sv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671916</xdr:colOff>
      <xdr:row>8</xdr:row>
      <xdr:rowOff>95989</xdr:rowOff>
    </xdr:from>
    <xdr:to>
      <xdr:col>9</xdr:col>
      <xdr:colOff>698192</xdr:colOff>
      <xdr:row>21</xdr:row>
      <xdr:rowOff>177210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309AC7D0-6A91-4A7B-9C3E-0F754C307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1130" r="11130"/>
        <a:stretch/>
      </xdr:blipFill>
      <xdr:spPr>
        <a:xfrm>
          <a:off x="3130695" y="1772094"/>
          <a:ext cx="3031451" cy="2480930"/>
        </a:xfrm>
        <a:prstGeom prst="rect">
          <a:avLst/>
        </a:prstGeom>
      </xdr:spPr>
    </xdr:pic>
    <xdr:clientData/>
  </xdr:twoCellAnchor>
  <xdr:twoCellAnchor editAs="oneCell">
    <xdr:from>
      <xdr:col>1</xdr:col>
      <xdr:colOff>49022</xdr:colOff>
      <xdr:row>8</xdr:row>
      <xdr:rowOff>93329</xdr:rowOff>
    </xdr:from>
    <xdr:to>
      <xdr:col>5</xdr:col>
      <xdr:colOff>577392</xdr:colOff>
      <xdr:row>21</xdr:row>
      <xdr:rowOff>174550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DF0C8032-229E-43FC-9706-9A959001A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 l="12349" r="12349"/>
        <a:stretch/>
      </xdr:blipFill>
      <xdr:spPr>
        <a:xfrm>
          <a:off x="130243" y="1769434"/>
          <a:ext cx="3031451" cy="24809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208142</xdr:colOff>
      <xdr:row>2</xdr:row>
      <xdr:rowOff>180893</xdr:rowOff>
    </xdr:from>
    <xdr:to>
      <xdr:col>5</xdr:col>
      <xdr:colOff>689199</xdr:colOff>
      <xdr:row>16</xdr:row>
      <xdr:rowOff>88998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09B6A61-DC08-4CE0-8F1E-F127C6BC3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/>
        <a:stretch/>
      </xdr:blipFill>
      <xdr:spPr>
        <a:xfrm>
          <a:off x="208142" y="564846"/>
          <a:ext cx="4350127" cy="2677001"/>
        </a:xfrm>
        <a:prstGeom prst="rect">
          <a:avLst/>
        </a:prstGeom>
      </xdr:spPr>
    </xdr:pic>
    <xdr:clientData/>
  </xdr:twoCellAnchor>
  <xdr:twoCellAnchor editAs="oneCell">
    <xdr:from>
      <xdr:col>1</xdr:col>
      <xdr:colOff>94074</xdr:colOff>
      <xdr:row>13</xdr:row>
      <xdr:rowOff>118137</xdr:rowOff>
    </xdr:from>
    <xdr:to>
      <xdr:col>5</xdr:col>
      <xdr:colOff>752189</xdr:colOff>
      <xdr:row>29</xdr:row>
      <xdr:rowOff>92680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E0C821B-1E43-4EE8-A724-35CCA387F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315586" y="2717207"/>
          <a:ext cx="4305673" cy="27434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</xdr:colOff>
      <xdr:row>15</xdr:row>
      <xdr:rowOff>114300</xdr:rowOff>
    </xdr:from>
    <xdr:to>
      <xdr:col>5</xdr:col>
      <xdr:colOff>657225</xdr:colOff>
      <xdr:row>30</xdr:row>
      <xdr:rowOff>44450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C2A3664D-391A-428A-BFE9-FFB8152BF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203200</xdr:colOff>
      <xdr:row>15</xdr:row>
      <xdr:rowOff>133350</xdr:rowOff>
    </xdr:from>
    <xdr:to>
      <xdr:col>11</xdr:col>
      <xdr:colOff>361950</xdr:colOff>
      <xdr:row>30</xdr:row>
      <xdr:rowOff>63500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37474B9F-0672-4966-93EA-1F945DBC05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26</xdr:row>
      <xdr:rowOff>88900</xdr:rowOff>
    </xdr:from>
    <xdr:to>
      <xdr:col>5</xdr:col>
      <xdr:colOff>552450</xdr:colOff>
      <xdr:row>41</xdr:row>
      <xdr:rowOff>69850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66B5CA6-F528-49C7-8348-3406E00D0D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98425</xdr:colOff>
      <xdr:row>26</xdr:row>
      <xdr:rowOff>107950</xdr:rowOff>
    </xdr:from>
    <xdr:to>
      <xdr:col>11</xdr:col>
      <xdr:colOff>257175</xdr:colOff>
      <xdr:row>41</xdr:row>
      <xdr:rowOff>88900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F1B6664F-5AF2-487A-9DA5-225C6EC3BD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0.67361</cdr:x>
      <cdr:y>0.38194</cdr:y>
    </cdr:from>
    <cdr:to>
      <cdr:x>0.87551</cdr:x>
      <cdr:y>0.45221</cdr:y>
    </cdr:to>
    <cdr:sp macro="" textlink="">
      <cdr:nvSpPr>
        <cdr:cNvPr id="2" name="CaixaDeTexto 1">
          <a:extLst xmlns:a="http://schemas.openxmlformats.org/drawingml/2006/main">
            <a:ext uri="{FF2B5EF4-FFF2-40B4-BE49-F238E27FC236}">
              <a16:creationId xmlns:a16="http://schemas.microsoft.com/office/drawing/2014/main" id="{9D248434-AD05-485D-9A25-E3C296A43B08}"/>
            </a:ext>
          </a:extLst>
        </cdr:cNvPr>
        <cdr:cNvSpPr txBox="1"/>
      </cdr:nvSpPr>
      <cdr:spPr>
        <a:xfrm xmlns:a="http://schemas.openxmlformats.org/drawingml/2006/main">
          <a:off x="3002751" y="1047738"/>
          <a:ext cx="900010" cy="192764"/>
        </a:xfrm>
        <a:prstGeom xmlns:a="http://schemas.openxmlformats.org/drawingml/2006/main" prst="rect">
          <a:avLst/>
        </a:prstGeom>
        <a:solidFill xmlns:a="http://schemas.openxmlformats.org/drawingml/2006/main">
          <a:srgbClr val="EB1C2E"/>
        </a:solidFill>
      </cdr:spPr>
      <cdr:txBody>
        <a:bodyPr xmlns:a="http://schemas.openxmlformats.org/drawingml/2006/main" wrap="square" rtlCol="0" anchor="ctr" anchorCtr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pt-BR" sz="900">
              <a:solidFill>
                <a:schemeClr val="bg1"/>
              </a:solidFill>
            </a:rPr>
            <a:t>R$ 1.009.816 </a:t>
          </a:r>
        </a:p>
      </cdr:txBody>
    </cdr:sp>
  </cdr:relSizeAnchor>
  <cdr:relSizeAnchor xmlns:cdr="http://schemas.openxmlformats.org/drawingml/2006/chartDrawing">
    <cdr:from>
      <cdr:x>0.13194</cdr:x>
      <cdr:y>0.38194</cdr:y>
    </cdr:from>
    <cdr:to>
      <cdr:x>0.3299</cdr:x>
      <cdr:y>0.46686</cdr:y>
    </cdr:to>
    <cdr:sp macro="" textlink="">
      <cdr:nvSpPr>
        <cdr:cNvPr id="3" name="CaixaDeTexto 1">
          <a:extLst xmlns:a="http://schemas.openxmlformats.org/drawingml/2006/main">
            <a:ext uri="{FF2B5EF4-FFF2-40B4-BE49-F238E27FC236}">
              <a16:creationId xmlns:a16="http://schemas.microsoft.com/office/drawing/2014/main" id="{9FC6DC08-F911-4BEA-BC91-2219BD42CBE5}"/>
            </a:ext>
          </a:extLst>
        </cdr:cNvPr>
        <cdr:cNvSpPr txBox="1"/>
      </cdr:nvSpPr>
      <cdr:spPr>
        <a:xfrm xmlns:a="http://schemas.openxmlformats.org/drawingml/2006/main">
          <a:off x="603250" y="1047750"/>
          <a:ext cx="905057" cy="232938"/>
        </a:xfrm>
        <a:prstGeom xmlns:a="http://schemas.openxmlformats.org/drawingml/2006/main" prst="rect">
          <a:avLst/>
        </a:prstGeom>
        <a:solidFill xmlns:a="http://schemas.openxmlformats.org/drawingml/2006/main">
          <a:srgbClr val="F26B83"/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900">
              <a:solidFill>
                <a:schemeClr val="bg1"/>
              </a:solidFill>
            </a:rPr>
            <a:t>R$ 993.846 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0.67361</cdr:x>
      <cdr:y>0.38194</cdr:y>
    </cdr:from>
    <cdr:to>
      <cdr:x>0.87551</cdr:x>
      <cdr:y>0.45221</cdr:y>
    </cdr:to>
    <cdr:sp macro="" textlink="">
      <cdr:nvSpPr>
        <cdr:cNvPr id="2" name="CaixaDeTexto 1">
          <a:extLst xmlns:a="http://schemas.openxmlformats.org/drawingml/2006/main">
            <a:ext uri="{FF2B5EF4-FFF2-40B4-BE49-F238E27FC236}">
              <a16:creationId xmlns:a16="http://schemas.microsoft.com/office/drawing/2014/main" id="{9D248434-AD05-485D-9A25-E3C296A43B08}"/>
            </a:ext>
          </a:extLst>
        </cdr:cNvPr>
        <cdr:cNvSpPr txBox="1"/>
      </cdr:nvSpPr>
      <cdr:spPr>
        <a:xfrm xmlns:a="http://schemas.openxmlformats.org/drawingml/2006/main">
          <a:off x="3079726" y="1047750"/>
          <a:ext cx="923092" cy="192751"/>
        </a:xfrm>
        <a:prstGeom xmlns:a="http://schemas.openxmlformats.org/drawingml/2006/main" prst="rect">
          <a:avLst/>
        </a:prstGeom>
        <a:solidFill xmlns:a="http://schemas.openxmlformats.org/drawingml/2006/main">
          <a:srgbClr val="EB1C2E"/>
        </a:solidFill>
      </cdr:spPr>
      <cdr:txBody>
        <a:bodyPr xmlns:a="http://schemas.openxmlformats.org/drawingml/2006/main" wrap="square" rtlCol="0" anchor="ctr" anchorCtr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pt-BR" sz="900">
              <a:solidFill>
                <a:schemeClr val="bg1"/>
              </a:solidFill>
            </a:rPr>
            <a:t>R$ 2.446.772 </a:t>
          </a:r>
        </a:p>
      </cdr:txBody>
    </cdr:sp>
  </cdr:relSizeAnchor>
  <cdr:relSizeAnchor xmlns:cdr="http://schemas.openxmlformats.org/drawingml/2006/chartDrawing">
    <cdr:from>
      <cdr:x>0.13194</cdr:x>
      <cdr:y>0.38194</cdr:y>
    </cdr:from>
    <cdr:to>
      <cdr:x>0.3299</cdr:x>
      <cdr:y>0.46686</cdr:y>
    </cdr:to>
    <cdr:sp macro="" textlink="">
      <cdr:nvSpPr>
        <cdr:cNvPr id="3" name="CaixaDeTexto 1">
          <a:extLst xmlns:a="http://schemas.openxmlformats.org/drawingml/2006/main">
            <a:ext uri="{FF2B5EF4-FFF2-40B4-BE49-F238E27FC236}">
              <a16:creationId xmlns:a16="http://schemas.microsoft.com/office/drawing/2014/main" id="{9FC6DC08-F911-4BEA-BC91-2219BD42CBE5}"/>
            </a:ext>
          </a:extLst>
        </cdr:cNvPr>
        <cdr:cNvSpPr txBox="1"/>
      </cdr:nvSpPr>
      <cdr:spPr>
        <a:xfrm xmlns:a="http://schemas.openxmlformats.org/drawingml/2006/main">
          <a:off x="603250" y="1047750"/>
          <a:ext cx="905057" cy="232938"/>
        </a:xfrm>
        <a:prstGeom xmlns:a="http://schemas.openxmlformats.org/drawingml/2006/main" prst="rect">
          <a:avLst/>
        </a:prstGeom>
        <a:solidFill xmlns:a="http://schemas.openxmlformats.org/drawingml/2006/main">
          <a:srgbClr val="F26B83"/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900">
              <a:solidFill>
                <a:schemeClr val="bg1"/>
              </a:solidFill>
            </a:rPr>
            <a:t>R$ 993.846 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0.67361</cdr:x>
      <cdr:y>0.38194</cdr:y>
    </cdr:from>
    <cdr:to>
      <cdr:x>0.87551</cdr:x>
      <cdr:y>0.45221</cdr:y>
    </cdr:to>
    <cdr:sp macro="" textlink="">
      <cdr:nvSpPr>
        <cdr:cNvPr id="2" name="CaixaDeTexto 1">
          <a:extLst xmlns:a="http://schemas.openxmlformats.org/drawingml/2006/main">
            <a:ext uri="{FF2B5EF4-FFF2-40B4-BE49-F238E27FC236}">
              <a16:creationId xmlns:a16="http://schemas.microsoft.com/office/drawing/2014/main" id="{9D248434-AD05-485D-9A25-E3C296A43B08}"/>
            </a:ext>
          </a:extLst>
        </cdr:cNvPr>
        <cdr:cNvSpPr txBox="1"/>
      </cdr:nvSpPr>
      <cdr:spPr>
        <a:xfrm xmlns:a="http://schemas.openxmlformats.org/drawingml/2006/main">
          <a:off x="3079726" y="1047750"/>
          <a:ext cx="923092" cy="192751"/>
        </a:xfrm>
        <a:prstGeom xmlns:a="http://schemas.openxmlformats.org/drawingml/2006/main" prst="rect">
          <a:avLst/>
        </a:prstGeom>
        <a:solidFill xmlns:a="http://schemas.openxmlformats.org/drawingml/2006/main">
          <a:srgbClr val="015C55"/>
        </a:solidFill>
      </cdr:spPr>
      <cdr:txBody>
        <a:bodyPr xmlns:a="http://schemas.openxmlformats.org/drawingml/2006/main" wrap="square" rtlCol="0" anchor="ctr" anchorCtr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pt-BR" sz="900">
              <a:solidFill>
                <a:schemeClr val="bg1"/>
              </a:solidFill>
            </a:rPr>
            <a:t>R$ 153.345 </a:t>
          </a:r>
        </a:p>
      </cdr:txBody>
    </cdr:sp>
  </cdr:relSizeAnchor>
  <cdr:relSizeAnchor xmlns:cdr="http://schemas.openxmlformats.org/drawingml/2006/chartDrawing">
    <cdr:from>
      <cdr:x>0.13194</cdr:x>
      <cdr:y>0.38194</cdr:y>
    </cdr:from>
    <cdr:to>
      <cdr:x>0.3299</cdr:x>
      <cdr:y>0.46686</cdr:y>
    </cdr:to>
    <cdr:sp macro="" textlink="">
      <cdr:nvSpPr>
        <cdr:cNvPr id="3" name="CaixaDeTexto 1">
          <a:extLst xmlns:a="http://schemas.openxmlformats.org/drawingml/2006/main">
            <a:ext uri="{FF2B5EF4-FFF2-40B4-BE49-F238E27FC236}">
              <a16:creationId xmlns:a16="http://schemas.microsoft.com/office/drawing/2014/main" id="{9FC6DC08-F911-4BEA-BC91-2219BD42CBE5}"/>
            </a:ext>
          </a:extLst>
        </cdr:cNvPr>
        <cdr:cNvSpPr txBox="1"/>
      </cdr:nvSpPr>
      <cdr:spPr>
        <a:xfrm xmlns:a="http://schemas.openxmlformats.org/drawingml/2006/main">
          <a:off x="603250" y="1047750"/>
          <a:ext cx="905057" cy="232938"/>
        </a:xfrm>
        <a:prstGeom xmlns:a="http://schemas.openxmlformats.org/drawingml/2006/main" prst="rect">
          <a:avLst/>
        </a:prstGeom>
        <a:solidFill xmlns:a="http://schemas.openxmlformats.org/drawingml/2006/main">
          <a:srgbClr val="00B5AD"/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900">
              <a:solidFill>
                <a:schemeClr val="bg1"/>
              </a:solidFill>
            </a:rPr>
            <a:t>R$ 171.076 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0.67361</cdr:x>
      <cdr:y>0.38194</cdr:y>
    </cdr:from>
    <cdr:to>
      <cdr:x>0.87551</cdr:x>
      <cdr:y>0.45221</cdr:y>
    </cdr:to>
    <cdr:sp macro="" textlink="">
      <cdr:nvSpPr>
        <cdr:cNvPr id="2" name="CaixaDeTexto 1">
          <a:extLst xmlns:a="http://schemas.openxmlformats.org/drawingml/2006/main">
            <a:ext uri="{FF2B5EF4-FFF2-40B4-BE49-F238E27FC236}">
              <a16:creationId xmlns:a16="http://schemas.microsoft.com/office/drawing/2014/main" id="{9D248434-AD05-485D-9A25-E3C296A43B08}"/>
            </a:ext>
          </a:extLst>
        </cdr:cNvPr>
        <cdr:cNvSpPr txBox="1"/>
      </cdr:nvSpPr>
      <cdr:spPr>
        <a:xfrm xmlns:a="http://schemas.openxmlformats.org/drawingml/2006/main">
          <a:off x="3079726" y="1047750"/>
          <a:ext cx="923092" cy="192751"/>
        </a:xfrm>
        <a:prstGeom xmlns:a="http://schemas.openxmlformats.org/drawingml/2006/main" prst="rect">
          <a:avLst/>
        </a:prstGeom>
        <a:solidFill xmlns:a="http://schemas.openxmlformats.org/drawingml/2006/main">
          <a:srgbClr val="015C55"/>
        </a:solidFill>
      </cdr:spPr>
      <cdr:txBody>
        <a:bodyPr xmlns:a="http://schemas.openxmlformats.org/drawingml/2006/main" wrap="square" rtlCol="0" anchor="ctr" anchorCtr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pt-BR" sz="900">
              <a:solidFill>
                <a:schemeClr val="bg1"/>
              </a:solidFill>
            </a:rPr>
            <a:t>R$ 508.214 </a:t>
          </a:r>
        </a:p>
      </cdr:txBody>
    </cdr:sp>
  </cdr:relSizeAnchor>
  <cdr:relSizeAnchor xmlns:cdr="http://schemas.openxmlformats.org/drawingml/2006/chartDrawing">
    <cdr:from>
      <cdr:x>0.13194</cdr:x>
      <cdr:y>0.38194</cdr:y>
    </cdr:from>
    <cdr:to>
      <cdr:x>0.3299</cdr:x>
      <cdr:y>0.46686</cdr:y>
    </cdr:to>
    <cdr:sp macro="" textlink="">
      <cdr:nvSpPr>
        <cdr:cNvPr id="3" name="CaixaDeTexto 1">
          <a:extLst xmlns:a="http://schemas.openxmlformats.org/drawingml/2006/main">
            <a:ext uri="{FF2B5EF4-FFF2-40B4-BE49-F238E27FC236}">
              <a16:creationId xmlns:a16="http://schemas.microsoft.com/office/drawing/2014/main" id="{9FC6DC08-F911-4BEA-BC91-2219BD42CBE5}"/>
            </a:ext>
          </a:extLst>
        </cdr:cNvPr>
        <cdr:cNvSpPr txBox="1"/>
      </cdr:nvSpPr>
      <cdr:spPr>
        <a:xfrm xmlns:a="http://schemas.openxmlformats.org/drawingml/2006/main">
          <a:off x="603250" y="1047750"/>
          <a:ext cx="905057" cy="232938"/>
        </a:xfrm>
        <a:prstGeom xmlns:a="http://schemas.openxmlformats.org/drawingml/2006/main" prst="rect">
          <a:avLst/>
        </a:prstGeom>
        <a:solidFill xmlns:a="http://schemas.openxmlformats.org/drawingml/2006/main">
          <a:srgbClr val="00B5AD"/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900">
              <a:solidFill>
                <a:schemeClr val="bg1"/>
              </a:solidFill>
            </a:rPr>
            <a:t>R$ 171.076 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gbconnect-my.sharepoint.com/personal/viviane_michaelis_grupobimbo_com/Documents/Documentos/BB%20-%20Controle%20de%20Horas%20Extras/HORA%20EXTRA%20-%20VALOR%20POR%20M&#202;S%20NOV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RA EXTRA TOTAL 2021"/>
      <sheetName val="HORA EXTRA TOTAL 2022"/>
      <sheetName val="HE POR RUBRO 2021"/>
      <sheetName val="HE POR RUBRO 2022"/>
      <sheetName val="FRETES RAPOSO"/>
      <sheetName val="rascunho"/>
    </sheetNames>
    <sheetDataSet>
      <sheetData sheetId="0"/>
      <sheetData sheetId="1"/>
      <sheetData sheetId="2"/>
      <sheetData sheetId="3">
        <row r="12">
          <cell r="B12" t="str">
            <v>089.3503.6304.0001.000.0405.000.00000.00000</v>
          </cell>
          <cell r="C12">
            <v>5319.25</v>
          </cell>
          <cell r="D12">
            <v>2145.86</v>
          </cell>
          <cell r="E12">
            <v>-3910.36</v>
          </cell>
          <cell r="F12">
            <v>7580.08</v>
          </cell>
          <cell r="G12">
            <v>5684.91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3">
          <cell r="B13" t="str">
            <v>089.3503.6304.0001.000.0568.000.00000.00000</v>
          </cell>
          <cell r="C13">
            <v>16629.87</v>
          </cell>
          <cell r="D13">
            <v>7236.25</v>
          </cell>
          <cell r="E13">
            <v>0</v>
          </cell>
          <cell r="F13">
            <v>16753.060000000001</v>
          </cell>
          <cell r="G13">
            <v>12222.13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</row>
        <row r="14">
          <cell r="B14" t="str">
            <v>089.3503.6304.0001.000.0599.000.00000.00000</v>
          </cell>
          <cell r="C14">
            <v>2964.57</v>
          </cell>
          <cell r="D14">
            <v>1320.49</v>
          </cell>
          <cell r="E14">
            <v>0</v>
          </cell>
          <cell r="F14">
            <v>7935.13</v>
          </cell>
          <cell r="G14">
            <v>10221.24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B15" t="str">
            <v>089.3506.6304.0001.000.0405.000.00000.00000</v>
          </cell>
          <cell r="C15">
            <v>-17205.099999999999</v>
          </cell>
          <cell r="D15">
            <v>9224.2000000000007</v>
          </cell>
          <cell r="E15">
            <v>3137.5</v>
          </cell>
          <cell r="F15">
            <v>3383.27</v>
          </cell>
          <cell r="G15">
            <v>13406.65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</row>
        <row r="16">
          <cell r="B16" t="str">
            <v>089.3506.6304.0001.000.0568.000.00000.00000</v>
          </cell>
          <cell r="C16">
            <v>7978.82</v>
          </cell>
          <cell r="D16">
            <v>15407.51</v>
          </cell>
          <cell r="E16">
            <v>5328.03</v>
          </cell>
          <cell r="F16">
            <v>4075.43</v>
          </cell>
          <cell r="G16">
            <v>25235.66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</row>
        <row r="17">
          <cell r="B17" t="str">
            <v>089.3506.6304.0001.000.0599.000.00000.00000</v>
          </cell>
          <cell r="C17">
            <v>4645.6899999999996</v>
          </cell>
          <cell r="D17">
            <v>9432.91</v>
          </cell>
          <cell r="E17">
            <v>4969.24</v>
          </cell>
          <cell r="F17">
            <v>4676.3500000000004</v>
          </cell>
          <cell r="G17">
            <v>19087.27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B18" t="str">
            <v>089.3507.6304.0001.000.0405.000.00000.00000</v>
          </cell>
          <cell r="C18">
            <v>-8729.7900000000009</v>
          </cell>
          <cell r="D18">
            <v>1295.25</v>
          </cell>
          <cell r="E18">
            <v>383.09</v>
          </cell>
          <cell r="F18">
            <v>622.66</v>
          </cell>
          <cell r="G18">
            <v>6753.46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B19" t="str">
            <v>089.3507.6304.0001.000.0568.000.00000.00000</v>
          </cell>
          <cell r="C19">
            <v>3062.84</v>
          </cell>
          <cell r="D19">
            <v>1714.21</v>
          </cell>
          <cell r="E19">
            <v>0</v>
          </cell>
          <cell r="F19">
            <v>289.16000000000003</v>
          </cell>
          <cell r="G19">
            <v>6623.19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</row>
        <row r="20">
          <cell r="B20" t="str">
            <v>089.3507.6304.0001.000.0599.000.00000.00000</v>
          </cell>
          <cell r="C20">
            <v>5908.95</v>
          </cell>
          <cell r="D20">
            <v>3673.09</v>
          </cell>
          <cell r="E20">
            <v>49.24</v>
          </cell>
          <cell r="F20">
            <v>1363.08</v>
          </cell>
          <cell r="G20">
            <v>21467.83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B21" t="str">
            <v>089.3518.6304.0001.000.0405.000.00000.00000</v>
          </cell>
          <cell r="C21">
            <v>-14263.31</v>
          </cell>
          <cell r="D21">
            <v>9741.43</v>
          </cell>
          <cell r="E21">
            <v>2011.08</v>
          </cell>
          <cell r="F21">
            <v>2157.92</v>
          </cell>
          <cell r="G21">
            <v>6040.54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 t="str">
            <v>089.3518.6304.0001.000.0568.000.00000.00000</v>
          </cell>
          <cell r="C22">
            <v>-364.06</v>
          </cell>
          <cell r="D22">
            <v>14313.05</v>
          </cell>
          <cell r="E22">
            <v>2607.92</v>
          </cell>
          <cell r="F22">
            <v>5205.88</v>
          </cell>
          <cell r="G22">
            <v>39691.07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 t="str">
            <v>089.3518.6304.0001.000.0599.000.00000.00000</v>
          </cell>
          <cell r="C23">
            <v>5346.37</v>
          </cell>
          <cell r="D23">
            <v>13731.34</v>
          </cell>
          <cell r="E23">
            <v>1293.4100000000001</v>
          </cell>
          <cell r="F23">
            <v>5166.58</v>
          </cell>
          <cell r="G23">
            <v>25029.31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 t="str">
            <v>089.3520.6304.0001.000.0405.000.00000.00000</v>
          </cell>
          <cell r="C24">
            <v>-4584.78</v>
          </cell>
          <cell r="D24">
            <v>2606.6999999999998</v>
          </cell>
          <cell r="E24">
            <v>0</v>
          </cell>
          <cell r="F24">
            <v>0</v>
          </cell>
          <cell r="G24">
            <v>4474.71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 t="str">
            <v>089.3520.6304.0001.000.0568.000.00000.00000</v>
          </cell>
          <cell r="C25">
            <v>2382.37</v>
          </cell>
          <cell r="D25">
            <v>6106.37</v>
          </cell>
          <cell r="E25">
            <v>1441.09</v>
          </cell>
          <cell r="F25">
            <v>636.66999999999996</v>
          </cell>
          <cell r="G25">
            <v>13543.7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 t="str">
            <v>089.3520.6304.0001.000.0599.000.00000.00000</v>
          </cell>
          <cell r="C26">
            <v>4601.3900000000003</v>
          </cell>
          <cell r="D26">
            <v>6958.86</v>
          </cell>
          <cell r="E26">
            <v>1804.65</v>
          </cell>
          <cell r="F26">
            <v>820.51</v>
          </cell>
          <cell r="G26">
            <v>17640.189999999999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 t="str">
            <v>089.3529.6304.0001.000.0405.000.00000.00000</v>
          </cell>
          <cell r="C27">
            <v>-2335.9699999999998</v>
          </cell>
          <cell r="D27">
            <v>1849.51</v>
          </cell>
          <cell r="E27">
            <v>0</v>
          </cell>
          <cell r="F27">
            <v>1468.35</v>
          </cell>
          <cell r="G27">
            <v>1963.81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B28" t="str">
            <v>089.3529.6304.0001.000.0568.000.00000.00000</v>
          </cell>
          <cell r="C28">
            <v>1984.05</v>
          </cell>
          <cell r="D28">
            <v>2739.76</v>
          </cell>
          <cell r="E28">
            <v>0</v>
          </cell>
          <cell r="F28">
            <v>989.93</v>
          </cell>
          <cell r="G28">
            <v>6384.73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B29" t="str">
            <v>089.3529.6304.0001.000.0599.000.00000.00000</v>
          </cell>
          <cell r="C29">
            <v>4834.46</v>
          </cell>
          <cell r="D29">
            <v>9300.82</v>
          </cell>
          <cell r="E29">
            <v>0</v>
          </cell>
          <cell r="F29">
            <v>3197.25</v>
          </cell>
          <cell r="G29">
            <v>13155.56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B30" t="str">
            <v>089.3530.6304.0001.000.0405.000.00000.00000</v>
          </cell>
          <cell r="C30">
            <v>10.41</v>
          </cell>
          <cell r="D30">
            <v>14.09</v>
          </cell>
          <cell r="E30">
            <v>428.14</v>
          </cell>
          <cell r="F30">
            <v>461.19</v>
          </cell>
          <cell r="G30">
            <v>1607.85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B31" t="str">
            <v>089.3530.6304.0001.000.0568.000.00000.00000</v>
          </cell>
          <cell r="C31">
            <v>1972.91</v>
          </cell>
          <cell r="D31">
            <v>4160.9399999999996</v>
          </cell>
          <cell r="E31">
            <v>862.73</v>
          </cell>
          <cell r="F31">
            <v>435.66</v>
          </cell>
          <cell r="G31">
            <v>6840.18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B32" t="str">
            <v>089.3530.6304.0001.000.0599.000.00000.00000</v>
          </cell>
          <cell r="C32">
            <v>893.38</v>
          </cell>
          <cell r="D32">
            <v>301.69</v>
          </cell>
          <cell r="E32">
            <v>430.58</v>
          </cell>
          <cell r="F32">
            <v>1060.92</v>
          </cell>
          <cell r="G32">
            <v>1845.8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B33" t="str">
            <v>089.3537.6304.0001.000.0405.000.00000.00000</v>
          </cell>
          <cell r="C33">
            <v>-8130.03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B34" t="str">
            <v>089.3537.6304.0001.000.0568.000.00000.00000</v>
          </cell>
          <cell r="C34">
            <v>2678.13</v>
          </cell>
          <cell r="D34">
            <v>6303.82</v>
          </cell>
          <cell r="E34">
            <v>1567.52</v>
          </cell>
          <cell r="F34">
            <v>1751.2</v>
          </cell>
          <cell r="G34">
            <v>8134.16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5">
          <cell r="B35" t="str">
            <v>089.3537.6304.0001.000.0599.000.00000.00000</v>
          </cell>
          <cell r="C35">
            <v>1357.11</v>
          </cell>
          <cell r="D35">
            <v>3683.19</v>
          </cell>
          <cell r="E35">
            <v>1389.95</v>
          </cell>
          <cell r="F35">
            <v>1360.02</v>
          </cell>
          <cell r="G35">
            <v>3930.94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B36" t="str">
            <v>089.3542.6304.0001.000.0405.000.00000.00000</v>
          </cell>
          <cell r="C36">
            <v>-1774.29</v>
          </cell>
          <cell r="D36">
            <v>797.61</v>
          </cell>
          <cell r="E36">
            <v>-1110.58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B37" t="str">
            <v>089.3542.6304.0001.000.0568.000.00000.00000</v>
          </cell>
          <cell r="C37">
            <v>933.94</v>
          </cell>
          <cell r="D37">
            <v>137.9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</row>
        <row r="38">
          <cell r="B38" t="str">
            <v>089.3542.6304.0001.000.0599.000.00000.00000</v>
          </cell>
          <cell r="C38">
            <v>3026.22</v>
          </cell>
          <cell r="D38">
            <v>389.28</v>
          </cell>
          <cell r="E38">
            <v>-430.42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B39" t="str">
            <v>089.3547.6304.0001.000.0405.000.00000.00000</v>
          </cell>
          <cell r="C39">
            <v>-2275.41</v>
          </cell>
          <cell r="D39">
            <v>1985.01</v>
          </cell>
          <cell r="E39">
            <v>669.42</v>
          </cell>
          <cell r="F39">
            <v>782.8</v>
          </cell>
          <cell r="G39">
            <v>2451.5300000000002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</row>
        <row r="40">
          <cell r="B40" t="str">
            <v>089.3547.6304.0001.000.0568.000.00000.00000</v>
          </cell>
          <cell r="C40">
            <v>491.18</v>
          </cell>
          <cell r="D40">
            <v>1720.93</v>
          </cell>
          <cell r="E40">
            <v>672.62</v>
          </cell>
          <cell r="F40">
            <v>736.57</v>
          </cell>
          <cell r="G40">
            <v>6076.3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B41" t="str">
            <v>089.3547.6304.0001.000.0599.000.00000.00000</v>
          </cell>
          <cell r="C41">
            <v>3624.06</v>
          </cell>
          <cell r="D41">
            <v>8140.85</v>
          </cell>
          <cell r="E41">
            <v>1931.86</v>
          </cell>
          <cell r="F41">
            <v>2041.9</v>
          </cell>
          <cell r="G41">
            <v>11404.41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B42" t="str">
            <v>089.4506.6304.0001.000.0405.000.00000.00000</v>
          </cell>
          <cell r="C42">
            <v>-630.66999999999996</v>
          </cell>
          <cell r="D42">
            <v>1843.02</v>
          </cell>
          <cell r="E42">
            <v>1237.6099999999999</v>
          </cell>
          <cell r="F42">
            <v>1256.3800000000001</v>
          </cell>
          <cell r="G42">
            <v>2074.16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</row>
        <row r="43">
          <cell r="B43" t="str">
            <v>089.4506.6304.0001.000.0568.000.00000.00000</v>
          </cell>
          <cell r="C43">
            <v>5529.11</v>
          </cell>
          <cell r="D43">
            <v>5875.33</v>
          </cell>
          <cell r="E43">
            <v>2648.62</v>
          </cell>
          <cell r="F43">
            <v>2796.36</v>
          </cell>
          <cell r="G43">
            <v>12809.62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</row>
        <row r="44">
          <cell r="B44" t="str">
            <v>089.4506.6304.0001.000.0599.000.00000.00000</v>
          </cell>
          <cell r="C44">
            <v>970.97</v>
          </cell>
          <cell r="D44">
            <v>3417.55</v>
          </cell>
          <cell r="E44">
            <v>1263.8399999999999</v>
          </cell>
          <cell r="F44">
            <v>1853.15</v>
          </cell>
          <cell r="G44">
            <v>6388.73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B45" t="str">
            <v>089.4509.6304.0001.000.0405.000.00000.00000</v>
          </cell>
          <cell r="C45">
            <v>-4984.45</v>
          </cell>
          <cell r="D45">
            <v>2064.67</v>
          </cell>
          <cell r="E45">
            <v>-2487.65</v>
          </cell>
          <cell r="F45">
            <v>1726.44</v>
          </cell>
          <cell r="G45">
            <v>1001.49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B46" t="str">
            <v>089.4509.6304.0001.000.0568.000.00000.00000</v>
          </cell>
          <cell r="C46">
            <v>3117.21</v>
          </cell>
          <cell r="D46">
            <v>-276.52</v>
          </cell>
          <cell r="E46">
            <v>0</v>
          </cell>
          <cell r="F46">
            <v>3839.21</v>
          </cell>
          <cell r="G46">
            <v>2185.42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B47" t="str">
            <v>089.4509.6304.0001.000.0599.000.00000.00000</v>
          </cell>
          <cell r="C47">
            <v>2721.16</v>
          </cell>
          <cell r="D47">
            <v>475.25</v>
          </cell>
          <cell r="E47">
            <v>0</v>
          </cell>
          <cell r="F47">
            <v>4282.17</v>
          </cell>
          <cell r="G47">
            <v>4460.01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B48" t="str">
            <v>089.4513.6304.0001.000.0405.000.00000.00000</v>
          </cell>
          <cell r="C48">
            <v>-13252.98</v>
          </cell>
          <cell r="D48">
            <v>3892.79</v>
          </cell>
          <cell r="E48">
            <v>-5483.63</v>
          </cell>
          <cell r="F48">
            <v>2727.05</v>
          </cell>
          <cell r="G48">
            <v>3523.22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B49" t="str">
            <v>089.4513.6304.0001.000.0568.000.00000.00000</v>
          </cell>
          <cell r="C49">
            <v>13925.13</v>
          </cell>
          <cell r="D49">
            <v>314.38</v>
          </cell>
          <cell r="E49">
            <v>0</v>
          </cell>
          <cell r="F49">
            <v>16762.740000000002</v>
          </cell>
          <cell r="G49">
            <v>8281.44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0">
          <cell r="B50" t="str">
            <v>089.4513.6304.0001.000.0599.000.00000.00000</v>
          </cell>
          <cell r="C50">
            <v>16596.669999999998</v>
          </cell>
          <cell r="D50">
            <v>2609.09</v>
          </cell>
          <cell r="E50">
            <v>-171.08</v>
          </cell>
          <cell r="F50">
            <v>22677.29</v>
          </cell>
          <cell r="G50">
            <v>14743.69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B51" t="str">
            <v>089.4534.6304.0001.000.0405.000.00000.00000</v>
          </cell>
          <cell r="C51">
            <v>-15159.48</v>
          </cell>
          <cell r="D51">
            <v>4403.3999999999996</v>
          </cell>
          <cell r="E51">
            <v>-3725.08</v>
          </cell>
          <cell r="F51">
            <v>3327.9</v>
          </cell>
          <cell r="G51">
            <v>4048.65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</row>
        <row r="52">
          <cell r="B52" t="str">
            <v>089.4534.6304.0001.000.0568.000.00000.00000</v>
          </cell>
          <cell r="C52">
            <v>4405.6499999999996</v>
          </cell>
          <cell r="D52">
            <v>805.91</v>
          </cell>
          <cell r="E52">
            <v>0</v>
          </cell>
          <cell r="F52">
            <v>4350.95</v>
          </cell>
          <cell r="G52">
            <v>5132.46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3">
          <cell r="B53" t="str">
            <v>089.4534.6304.0001.000.0599.000.00000.00000</v>
          </cell>
          <cell r="C53">
            <v>8530.2999999999993</v>
          </cell>
          <cell r="D53">
            <v>-110.44</v>
          </cell>
          <cell r="E53">
            <v>0</v>
          </cell>
          <cell r="F53">
            <v>3904.81</v>
          </cell>
          <cell r="G53">
            <v>6656.49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</row>
        <row r="54">
          <cell r="B54" t="str">
            <v>089.4540.6304.0001.000.0405.000.00000.00000</v>
          </cell>
          <cell r="C54">
            <v>-1120.6400000000001</v>
          </cell>
          <cell r="D54">
            <v>49.74</v>
          </cell>
          <cell r="E54">
            <v>0</v>
          </cell>
          <cell r="F54">
            <v>202.92</v>
          </cell>
          <cell r="G54">
            <v>429.92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B55" t="str">
            <v>089.4540.6304.0001.000.0568.000.00000.00000</v>
          </cell>
          <cell r="C55">
            <v>357.96</v>
          </cell>
          <cell r="D55">
            <v>81.06</v>
          </cell>
          <cell r="E55">
            <v>0</v>
          </cell>
          <cell r="F55">
            <v>596.6</v>
          </cell>
          <cell r="G55">
            <v>1521.35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B56" t="str">
            <v>089.4540.6304.0001.000.0599.000.00000.00000</v>
          </cell>
          <cell r="C56">
            <v>888.79</v>
          </cell>
          <cell r="D56">
            <v>1451.07</v>
          </cell>
          <cell r="E56">
            <v>0</v>
          </cell>
          <cell r="F56">
            <v>521.99</v>
          </cell>
          <cell r="G56">
            <v>3276.59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B57" t="str">
            <v>089.4544.6304.0001.000.0405.000.00000.00000</v>
          </cell>
          <cell r="C57">
            <v>-2088.61</v>
          </cell>
          <cell r="D57">
            <v>1106.68</v>
          </cell>
          <cell r="E57">
            <v>0</v>
          </cell>
          <cell r="F57">
            <v>89.37</v>
          </cell>
          <cell r="G57">
            <v>1139.06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B58" t="str">
            <v>089.4544.6304.0001.000.0568.000.00000.00000</v>
          </cell>
          <cell r="C58">
            <v>1204.03</v>
          </cell>
          <cell r="D58">
            <v>1633.39</v>
          </cell>
          <cell r="E58">
            <v>0</v>
          </cell>
          <cell r="F58">
            <v>307.02999999999997</v>
          </cell>
          <cell r="G58">
            <v>3639.56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B59" t="str">
            <v>089.4544.6304.0001.000.0599.000.00000.00000</v>
          </cell>
          <cell r="C59">
            <v>2230.0500000000002</v>
          </cell>
          <cell r="D59">
            <v>877.76</v>
          </cell>
          <cell r="E59">
            <v>0</v>
          </cell>
          <cell r="F59">
            <v>551.82000000000005</v>
          </cell>
          <cell r="G59">
            <v>4680.72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B60" t="str">
            <v>089.4545.6304.0001.000.0405.000.00000.00000</v>
          </cell>
          <cell r="C60">
            <v>-1352.13</v>
          </cell>
          <cell r="D60">
            <v>907.56</v>
          </cell>
          <cell r="E60">
            <v>0</v>
          </cell>
          <cell r="F60">
            <v>680.44</v>
          </cell>
          <cell r="G60">
            <v>1033.46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B61" t="str">
            <v>089.4545.6304.0001.000.0568.000.00000.00000</v>
          </cell>
          <cell r="C61">
            <v>1414.49</v>
          </cell>
          <cell r="D61">
            <v>1802.3</v>
          </cell>
          <cell r="E61">
            <v>0</v>
          </cell>
          <cell r="F61">
            <v>651.6</v>
          </cell>
          <cell r="G61">
            <v>6069.11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B62" t="str">
            <v>089.4545.6304.0001.000.0599.000.00000.00000</v>
          </cell>
          <cell r="C62">
            <v>1022.42</v>
          </cell>
          <cell r="D62">
            <v>997.17</v>
          </cell>
          <cell r="E62">
            <v>0</v>
          </cell>
          <cell r="F62">
            <v>765.17</v>
          </cell>
          <cell r="G62">
            <v>3515.65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B63" t="str">
            <v>089.4547.6304.0001.000.0405.000.00000.00000</v>
          </cell>
          <cell r="C63">
            <v>-2901.67</v>
          </cell>
          <cell r="D63">
            <v>3562.64</v>
          </cell>
          <cell r="E63">
            <v>-4128.3999999999996</v>
          </cell>
          <cell r="F63">
            <v>1157.5899999999999</v>
          </cell>
          <cell r="G63">
            <v>974.4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B64" t="str">
            <v>089.4547.6304.0001.000.0568.000.00000.00000</v>
          </cell>
          <cell r="C64">
            <v>2444.0300000000002</v>
          </cell>
          <cell r="D64">
            <v>347.16</v>
          </cell>
          <cell r="E64">
            <v>0</v>
          </cell>
          <cell r="F64">
            <v>1815.77</v>
          </cell>
          <cell r="G64">
            <v>2167.73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B65" t="str">
            <v>089.4547.6304.0001.000.0599.000.00000.00000</v>
          </cell>
          <cell r="C65">
            <v>10204.15</v>
          </cell>
          <cell r="D65">
            <v>1058</v>
          </cell>
          <cell r="E65">
            <v>0</v>
          </cell>
          <cell r="F65">
            <v>9256.7900000000009</v>
          </cell>
          <cell r="G65">
            <v>7622.66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B66" t="str">
            <v>089.4550.6304.0001.000.0405.000.00000.00000</v>
          </cell>
          <cell r="C66">
            <v>5739.77</v>
          </cell>
          <cell r="D66">
            <v>-498.67</v>
          </cell>
          <cell r="E66">
            <v>0</v>
          </cell>
          <cell r="F66">
            <v>2744</v>
          </cell>
          <cell r="G66">
            <v>1282.05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B67" t="str">
            <v>089.4550.6304.0001.000.0568.000.00000.00000</v>
          </cell>
          <cell r="C67">
            <v>4376.0600000000004</v>
          </cell>
          <cell r="D67">
            <v>297.75</v>
          </cell>
          <cell r="E67">
            <v>0</v>
          </cell>
          <cell r="F67">
            <v>8749.18</v>
          </cell>
          <cell r="G67">
            <v>3511.89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B68" t="str">
            <v>089.4550.6304.0001.000.0599.000.00000.00000</v>
          </cell>
          <cell r="C68">
            <v>1687.61</v>
          </cell>
          <cell r="D68">
            <v>2208.44</v>
          </cell>
          <cell r="E68">
            <v>0</v>
          </cell>
          <cell r="F68">
            <v>5861.71</v>
          </cell>
          <cell r="G68">
            <v>4905.3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B69" t="str">
            <v>089.4555.6304.0001.000.0405.000.00000.00000</v>
          </cell>
          <cell r="C69">
            <v>-15400.01</v>
          </cell>
          <cell r="D69">
            <v>-558.4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B70" t="str">
            <v>089.4555.6304.0001.000.0568.000.00000.00000</v>
          </cell>
          <cell r="C70">
            <v>205.32</v>
          </cell>
          <cell r="D70">
            <v>-205.32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B71" t="str">
            <v>089.4555.6304.0001.000.0599.000.00000.00000</v>
          </cell>
          <cell r="C71">
            <v>1053.19</v>
          </cell>
          <cell r="D71">
            <v>-1053.19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B72" t="str">
            <v>089.4556.6304.0001.000.0405.000.00000.00000</v>
          </cell>
          <cell r="C72">
            <v>932.79</v>
          </cell>
          <cell r="D72">
            <v>4595.83</v>
          </cell>
          <cell r="E72">
            <v>2628.9</v>
          </cell>
          <cell r="F72">
            <v>5303.17</v>
          </cell>
          <cell r="G72">
            <v>4706.68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</row>
        <row r="73">
          <cell r="B73" t="str">
            <v>089.4556.6304.0001.000.0568.000.00000.00000</v>
          </cell>
          <cell r="C73">
            <v>9436.8799999999992</v>
          </cell>
          <cell r="D73">
            <v>17755.95</v>
          </cell>
          <cell r="E73">
            <v>5110.8599999999997</v>
          </cell>
          <cell r="F73">
            <v>9553.75</v>
          </cell>
          <cell r="G73">
            <v>32425.51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B74" t="str">
            <v>089.4556.6304.0001.000.0599.000.00000.00000</v>
          </cell>
          <cell r="C74">
            <v>3947.8</v>
          </cell>
          <cell r="D74">
            <v>6924.94</v>
          </cell>
          <cell r="E74">
            <v>2914.16</v>
          </cell>
          <cell r="F74">
            <v>8039.53</v>
          </cell>
          <cell r="G74">
            <v>17188.03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</row>
        <row r="75">
          <cell r="B75" t="str">
            <v>089.4990.6304.0001.000.0405.000.00000.00000</v>
          </cell>
          <cell r="C75">
            <v>-14739.94</v>
          </cell>
          <cell r="D75">
            <v>12362.84</v>
          </cell>
          <cell r="E75">
            <v>1345.86</v>
          </cell>
          <cell r="F75">
            <v>1393.44</v>
          </cell>
          <cell r="G75">
            <v>20892.669999999998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6">
          <cell r="B76" t="str">
            <v>089.4991.6304.0001.000.0405.000.00000.00000</v>
          </cell>
          <cell r="C76">
            <v>-818.51</v>
          </cell>
          <cell r="D76">
            <v>-458.44</v>
          </cell>
          <cell r="E76">
            <v>0</v>
          </cell>
          <cell r="F76">
            <v>0</v>
          </cell>
          <cell r="G76">
            <v>2.73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</row>
        <row r="77">
          <cell r="B77" t="str">
            <v>089.4992.6304.0001.000.0405.000.00000.00000</v>
          </cell>
          <cell r="C77">
            <v>-624.45000000000005</v>
          </cell>
          <cell r="D77">
            <v>-272.12</v>
          </cell>
          <cell r="E77">
            <v>0</v>
          </cell>
          <cell r="F77">
            <v>0</v>
          </cell>
          <cell r="G77">
            <v>39.619999999999997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</row>
        <row r="78">
          <cell r="B78" t="str">
            <v>089.4994.6304.0001.000.0405.000.00000.00000</v>
          </cell>
          <cell r="C78">
            <v>-2019.64</v>
          </cell>
          <cell r="D78">
            <v>2315.1</v>
          </cell>
          <cell r="E78">
            <v>0</v>
          </cell>
          <cell r="F78">
            <v>0</v>
          </cell>
          <cell r="G78">
            <v>978.03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</row>
        <row r="79">
          <cell r="B79" t="str">
            <v>089.4990.6304.0001.000.0568.000.00000.00000</v>
          </cell>
          <cell r="C79">
            <v>-333.99</v>
          </cell>
          <cell r="D79">
            <v>-284.29000000000002</v>
          </cell>
          <cell r="E79">
            <v>0</v>
          </cell>
          <cell r="F79">
            <v>0</v>
          </cell>
          <cell r="G79">
            <v>2008.96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B80" t="str">
            <v>089.4993.6304.0001.000.0568.000.00000.00000</v>
          </cell>
          <cell r="C80">
            <v>982.49</v>
          </cell>
          <cell r="D80">
            <v>-851.94</v>
          </cell>
          <cell r="E80">
            <v>0</v>
          </cell>
          <cell r="F80">
            <v>0</v>
          </cell>
          <cell r="G80">
            <v>852.7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B81" t="str">
            <v>089.1301.6304.0001.000.0401.000.00000.00000</v>
          </cell>
          <cell r="C81">
            <v>565.61</v>
          </cell>
          <cell r="D81">
            <v>1637.2</v>
          </cell>
          <cell r="E81">
            <v>514.73</v>
          </cell>
          <cell r="F81">
            <v>531.11</v>
          </cell>
          <cell r="G81">
            <v>983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B82" t="str">
            <v>089.1301.6304.0001.000.0405.000.00000.00000</v>
          </cell>
          <cell r="C82">
            <v>4286.45</v>
          </cell>
          <cell r="D82">
            <v>9590.2800000000007</v>
          </cell>
          <cell r="E82">
            <v>10516.22</v>
          </cell>
          <cell r="F82">
            <v>13388.74</v>
          </cell>
          <cell r="G82">
            <v>21752.74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B83" t="str">
            <v>089.1302.6304.0001.000.0405.000.00000.00000</v>
          </cell>
          <cell r="C83">
            <v>5034.7299999999996</v>
          </cell>
          <cell r="D83">
            <v>3607.63</v>
          </cell>
          <cell r="E83">
            <v>122.66</v>
          </cell>
          <cell r="F83">
            <v>2771.88</v>
          </cell>
          <cell r="G83">
            <v>3226.98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B84" t="str">
            <v>089.1303.6304.0001.000.0405.000.00000.00000</v>
          </cell>
          <cell r="C84">
            <v>-1442.54</v>
          </cell>
          <cell r="D84">
            <v>-346.43</v>
          </cell>
          <cell r="E84">
            <v>2644.19</v>
          </cell>
          <cell r="F84">
            <v>2724.45</v>
          </cell>
          <cell r="G84">
            <v>-56.78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5">
          <cell r="B85" t="str">
            <v>089.1307.6304.0001.000.0405.000.00000.00000</v>
          </cell>
          <cell r="C85">
            <v>-2804.25</v>
          </cell>
          <cell r="D85">
            <v>699.58</v>
          </cell>
          <cell r="E85">
            <v>0</v>
          </cell>
          <cell r="F85">
            <v>7930.17</v>
          </cell>
          <cell r="G85">
            <v>-5178.4399999999996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</row>
        <row r="86">
          <cell r="B86" t="str">
            <v>089.1308.6304.0001.000.0405.000.00000.00000</v>
          </cell>
          <cell r="C86">
            <v>2916.3</v>
          </cell>
          <cell r="D86">
            <v>2536.59</v>
          </cell>
          <cell r="E86">
            <v>4519.01</v>
          </cell>
          <cell r="F86">
            <v>5377.73</v>
          </cell>
          <cell r="G86">
            <v>8916.39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B87" t="str">
            <v>089.1310.6304.0001.000.0405.000.00000.00000</v>
          </cell>
          <cell r="C87">
            <v>-5692.24</v>
          </cell>
          <cell r="D87">
            <v>634.98</v>
          </cell>
          <cell r="E87">
            <v>0</v>
          </cell>
          <cell r="F87">
            <v>0</v>
          </cell>
          <cell r="G87">
            <v>4128.8999999999996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B88" t="str">
            <v>089.1990.6304.0001.000.0401.000.00000.00000</v>
          </cell>
          <cell r="C88">
            <v>-2536.5</v>
          </cell>
          <cell r="D88">
            <v>1155.51</v>
          </cell>
          <cell r="E88">
            <v>0</v>
          </cell>
          <cell r="F88">
            <v>0</v>
          </cell>
          <cell r="G88">
            <v>1188.48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89">
          <cell r="B89" t="str">
            <v>089.1990.6304.0001.000.0404.000.00000.00000</v>
          </cell>
          <cell r="C89">
            <v>-4723.12</v>
          </cell>
          <cell r="D89">
            <v>2053.34</v>
          </cell>
          <cell r="E89">
            <v>0</v>
          </cell>
          <cell r="F89">
            <v>0</v>
          </cell>
          <cell r="G89">
            <v>7068.1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</row>
        <row r="90">
          <cell r="B90" t="str">
            <v>089.1990.6304.0001.000.0405.000.00000.00000</v>
          </cell>
          <cell r="C90">
            <v>-3027.76</v>
          </cell>
          <cell r="D90">
            <v>525.07000000000005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</row>
        <row r="91">
          <cell r="B91" t="str">
            <v>089.5122.6304.0001.000.0405.000.00000.00000</v>
          </cell>
          <cell r="C91">
            <v>8865.41</v>
          </cell>
          <cell r="D91">
            <v>14242.4</v>
          </cell>
          <cell r="E91">
            <v>12180.63</v>
          </cell>
          <cell r="F91">
            <v>11285.98</v>
          </cell>
          <cell r="G91">
            <v>16760.75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</row>
      </sheetData>
      <sheetData sheetId="4"/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Base%20Gasto%20HE%20-%20cargos%20x%20meses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viane Michaelis" refreshedDate="44397.636713078704" createdVersion="6" refreshedVersion="6" minRefreshableVersion="3" recordCount="143" xr:uid="{A35D38AE-5861-46D5-AB97-EB935C2155CD}">
  <cacheSource type="worksheet">
    <worksheetSource ref="A2:L145" sheet="Base Tudo" r:id="rId2"/>
  </cacheSource>
  <cacheFields count="12">
    <cacheField name="RUBRO" numFmtId="0">
      <sharedItems count="7">
        <s v="DAC-LOG"/>
        <s v="DFR"/>
        <s v="FR"/>
        <s v="DAC REAL/ MÉDIA"/>
        <s v="DFR REAL/MÉDIA"/>
        <s v="DAC REAL" u="1"/>
        <s v="DFR REAL" u="1"/>
      </sharedItems>
    </cacheField>
    <cacheField name="CARGO" numFmtId="0">
      <sharedItems/>
    </cacheField>
    <cacheField name="Região" numFmtId="0">
      <sharedItems/>
    </cacheField>
    <cacheField name="Centro de Vendas" numFmtId="0">
      <sharedItems count="24">
        <s v="Brasilia "/>
        <s v="Valinhos"/>
        <s v="Sorocaba"/>
        <s v="Raposo"/>
        <s v="Guarulhos "/>
        <s v="Mogi"/>
        <s v="Casa Verde"/>
        <s v="Santo Andre"/>
        <s v="Pavuna"/>
        <s v="Campo Grande"/>
        <s v="Jacarepaguá"/>
        <s v="Inhauma"/>
        <s v="São Goncalo"/>
        <s v="São Pedro"/>
        <s v="Curitiba"/>
        <s v="Londrina"/>
        <s v="Gravatai"/>
        <s v="Igarassu"/>
        <s v="Joao Pessoa"/>
        <s v="Caruaru "/>
        <s v="Natal"/>
        <s v="Jaboatao"/>
        <s v="Goiania"/>
        <s v="Ribeirao Preto"/>
      </sharedItems>
    </cacheField>
    <cacheField name="QB" numFmtId="0">
      <sharedItems containsString="0" containsBlank="1" containsNumber="1" containsInteger="1" minValue="0" maxValue="59"/>
    </cacheField>
    <cacheField name="JUL" numFmtId="44">
      <sharedItems containsSemiMixedTypes="0" containsString="0" containsNumber="1" minValue="0" maxValue="33899.596669872088"/>
    </cacheField>
    <cacheField name="AGO" numFmtId="44">
      <sharedItems containsSemiMixedTypes="0" containsString="0" containsNumber="1" minValue="0" maxValue="33899.596669872088"/>
    </cacheField>
    <cacheField name="SET" numFmtId="44">
      <sharedItems containsSemiMixedTypes="0" containsString="0" containsNumber="1" minValue="0" maxValue="33899.596669872088"/>
    </cacheField>
    <cacheField name="OUT" numFmtId="44">
      <sharedItems containsSemiMixedTypes="0" containsString="0" containsNumber="1" minValue="0" maxValue="33899.596669872088"/>
    </cacheField>
    <cacheField name="NOV" numFmtId="44">
      <sharedItems containsSemiMixedTypes="0" containsString="0" containsNumber="1" minValue="0" maxValue="33899.596669872088"/>
    </cacheField>
    <cacheField name="DEZ" numFmtId="44">
      <sharedItems containsSemiMixedTypes="0" containsString="0" containsNumber="1" minValue="0" maxValue="33899.596669872088"/>
    </cacheField>
    <cacheField name="TOTAL" numFmtId="44">
      <sharedItems containsSemiMixedTypes="0" containsString="0" containsNumber="1" minValue="0" maxValue="89408.8097183098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viane Bailoni" refreshedDate="44594.642720023148" createdVersion="7" refreshedVersion="7" minRefreshableVersion="3" recordCount="115" xr:uid="{D32EC6CB-E822-4F46-B235-A8E1D402271D}">
  <cacheSource type="worksheet">
    <worksheetSource ref="B2:L117" sheet="Planilha3"/>
  </cacheSource>
  <cacheFields count="11">
    <cacheField name="RUBRO" numFmtId="0">
      <sharedItems count="3">
        <s v="DAC-LOG"/>
        <s v="DFR"/>
        <s v="FR"/>
      </sharedItems>
    </cacheField>
    <cacheField name="CARGO" numFmtId="0">
      <sharedItems/>
    </cacheField>
    <cacheField name="CECO" numFmtId="0">
      <sharedItems count="4">
        <s v="0599"/>
        <s v="0568"/>
        <s v="0405"/>
        <s v="0406"/>
      </sharedItems>
    </cacheField>
    <cacheField name="Região" numFmtId="0">
      <sharedItems/>
    </cacheField>
    <cacheField name="Centro de Vendas" numFmtId="0">
      <sharedItems count="24">
        <s v="Brasilia "/>
        <s v="Valinhos"/>
        <s v="Sorocaba"/>
        <s v="Raposo"/>
        <s v="Guarulhos "/>
        <s v="Mogi"/>
        <s v="Casa Verde"/>
        <s v="Santo Andre"/>
        <s v="Pavuna"/>
        <s v="Campo Grande"/>
        <s v="Jacarepaguá"/>
        <s v="Inhauma"/>
        <s v="São Goncalo"/>
        <s v="São Pedro"/>
        <s v="Curitiba"/>
        <s v="Londrina"/>
        <s v="Gravatai"/>
        <s v="Igarassu"/>
        <s v="Joao Pessoa"/>
        <s v="Caruaru "/>
        <s v="Natal"/>
        <s v="Jaboatao"/>
        <s v="Goiania"/>
        <s v="Ribeirao Preto"/>
      </sharedItems>
    </cacheField>
    <cacheField name="QB" numFmtId="1">
      <sharedItems containsSemiMixedTypes="0" containsString="0" containsNumber="1" containsInteger="1" minValue="0" maxValue="59"/>
    </cacheField>
    <cacheField name="HE" numFmtId="44">
      <sharedItems containsSemiMixedTypes="0" containsString="0" containsNumber="1" minValue="0" maxValue="61443.939718309877"/>
    </cacheField>
    <cacheField name="%HE" numFmtId="9">
      <sharedItems containsSemiMixedTypes="0" containsString="0" containsNumber="1" minValue="0" maxValue="0.73308270676691745"/>
    </cacheField>
    <cacheField name="HF" numFmtId="44">
      <sharedItems containsSemiMixedTypes="0" containsString="0" containsNumber="1" minValue="0" maxValue="30667.739999999998"/>
    </cacheField>
    <cacheField name="%HF" numFmtId="9">
      <sharedItems containsSemiMixedTypes="0" containsString="0" containsNumber="1" minValue="0" maxValue="1"/>
    </cacheField>
    <cacheField name="TOTAL" numFmtId="44">
      <sharedItems containsSemiMixedTypes="0" containsString="0" containsNumber="1" minValue="0" maxValue="89408.8097183098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viane Bailoni" refreshedDate="44594.642781712966" createdVersion="6" refreshedVersion="7" minRefreshableVersion="3" recordCount="329" xr:uid="{D6AACCE3-F81C-4CCF-ACD1-FF47C1C70958}">
  <cacheSource type="worksheet">
    <worksheetSource ref="A2:S312" sheet="Base Tudo Real"/>
  </cacheSource>
  <cacheFields count="19">
    <cacheField name="RUBRO" numFmtId="0">
      <sharedItems count="6">
        <s v="DISTRIBUIÇÃO - PPTO/ZBB"/>
        <s v="DISTRIBUIÇÃO - REAL"/>
        <s v="DISTRIBUIÇÃO REAL 2020"/>
        <s v="LOGÍSTICA - PPTO/ZBB"/>
        <s v="LOGÍSTICA - REAL"/>
        <s v="LOGÍSTICA REAL 2020" u="1"/>
      </sharedItems>
    </cacheField>
    <cacheField name="FLEXFIELD" numFmtId="0">
      <sharedItems count="151">
        <s v="089.3503.6304.0001.000.0405.000.00000.00000"/>
        <s v="089.3504.6304.0001.000.0405.000.00000.00000"/>
        <s v="089.3505.6304.0001.000.0405.000.00000.00000"/>
        <s v="089.3506.6304.0001.000.0405.000.00000.00000"/>
        <s v="089.3507.6304.0001.000.0405.000.00000.00000"/>
        <s v="089.3514.6304.0001.000.0405.000.00000.00000"/>
        <s v="089.3514.6304.0001.000.0568.000.00000.00000"/>
        <s v="089.3514.6304.0001.000.0599.000.00000.00000"/>
        <s v="089.3515.6304.0001.000.0405.000.00000.00000"/>
        <s v="089.3517.6304.0001.000.0405.000.00000.00000"/>
        <s v="089.3517.6304.0001.000.0568.000.00000.00000"/>
        <s v="089.3517.6304.0001.000.0599.000.00000.00000"/>
        <s v="089.3518.6304.0001.000.0405.000.00000.00000"/>
        <s v="089.3520.6304.0001.000.0405.000.00000.00000"/>
        <s v="089.3521.6304.0001.000.0405.000.00000.00000"/>
        <s v="089.3522.6304.0001.000.0405.000.00000.00000"/>
        <s v="089.3529.6304.0001.000.0405.000.00000.00000"/>
        <s v="089.3530.6304.0001.000.0405.000.00000.00000"/>
        <s v="089.3535.6304.0001.000.0405.000.00000.00000"/>
        <s v="089.3537.6304.0001.000.0405.000.00000.00000"/>
        <s v="089.3540.6304.0001.000.0405.000.00000.00000"/>
        <s v="089.3542.6304.0001.000.0405.000.00000.00000"/>
        <s v="089.3542.6304.0001.000.0568.000.00000.00000"/>
        <s v="089.3542.6304.0001.000.0599.000.00000.00000"/>
        <s v="089.3544.6304.0001.000.0405.000.00000.00000"/>
        <s v="089.3544.6304.0001.000.0568.000.00000.00000"/>
        <s v="089.3544.6304.0001.000.0599.000.00000.00000"/>
        <s v="089.3545.6304.0001.000.0405.000.00000.00000"/>
        <s v="089.3545.6304.0001.000.0568.000.00000.00000"/>
        <s v="089.3545.6304.0001.000.0599.000.00000.00000"/>
        <s v="089.3547.6304.0001.000.0405.000.00000.00000"/>
        <s v="089.4502.6304.0001.000.0405.000.00000.00000"/>
        <s v="089.4505.6304.0001.000.0405.000.00000.00000"/>
        <s v="089.4506.6304.0001.000.0405.000.00000.00000"/>
        <s v="089.4509.6304.0001.000.0405.000.00000.00000"/>
        <s v="089.4510.6304.0001.000.0405.000.00000.00000"/>
        <s v="089.4511.6304.0001.000.0405.000.00000.00000"/>
        <s v="089.4513.6304.0001.000.0405.000.00000.00000"/>
        <s v="089.4517.6304.0001.000.0405.000.00000.00000"/>
        <s v="089.4517.6304.0001.000.0568.000.00000.00000"/>
        <s v="089.4517.6304.0001.000.0599.000.00000.00000"/>
        <s v="089.4532.6304.0001.000.0405.000.00000.00000"/>
        <s v="089.4533.6304.0001.000.0405.000.00000.00000"/>
        <s v="089.4534.6304.0001.000.0405.000.00000.00000"/>
        <s v="089.4535.6304.0001.000.0405.000.00000.00000"/>
        <s v="089.4536.6304.0001.000.0405.000.00000.00000"/>
        <s v="089.4536.6304.0001.000.0568.000.00000.00000"/>
        <s v="089.4536.6304.0001.000.0599.000.00000.00000"/>
        <s v="089.4537.6304.0001.000.0405.000.00000.00000"/>
        <s v="089.4538.6304.0001.000.0405.000.00000.00000"/>
        <s v="089.4538.6304.0001.000.0568.000.00000.00000"/>
        <s v="089.4538.6304.0001.000.0599.000.00000.00000"/>
        <s v="089.4539.6304.0001.000.0405.000.00000.00000"/>
        <s v="089.4540.6304.0001.000.0405.000.00000.00000"/>
        <s v="089.4541.6304.0001.000.0405.000.00000.00000"/>
        <s v="089.4542.6304.0001.000.0405.000.00000.00000"/>
        <s v="089.4543.6304.0001.000.0405.000.00000.00000"/>
        <s v="089.4544.6304.0001.000.0405.000.00000.00000"/>
        <s v="089.4545.6304.0001.000.0405.000.00000.00000"/>
        <s v="089.4546.6304.0001.000.0405.000.00000.00000"/>
        <s v="089.4547.6304.0001.000.0405.000.00000.00000"/>
        <s v="089.4548.6304.0001.000.0405.000.00000.00000"/>
        <s v="089.4549.6304.0001.000.0405.000.00000.00000"/>
        <s v="089.4550.6304.0001.000.0405.000.00000.00000"/>
        <s v="089.4551.6304.0001.000.0405.000.00000.00000"/>
        <s v="089.4552.6304.0001.000.0405.000.00000.00000"/>
        <s v="089.4554.6304.0001.000.0405.000.00000.00000"/>
        <s v="089.4554.6304.0001.000.0568.000.00000.00000"/>
        <s v="089.4554.6304.0001.000.0599.000.00000.00000"/>
        <s v="089.4555.6304.0001.000.0405.000.00000.00000"/>
        <s v="089.4556.6304.0001.000.0405.000.00000.00000"/>
        <s v="089.4556.6304.0001.000.0568.000.00000.00000"/>
        <s v="089.4556.6304.0001.000.0599.000.00000.00000"/>
        <s v="089.4990.6304.0001.000.0405.000.00000.00000"/>
        <s v="089.4990.6304.0001.000.0599.000.00000.00000"/>
        <s v="089.4991.6304.0001.000.0405.000.00000.00000"/>
        <s v="089.4992.6304.0001.000.0405.000.00000.00000"/>
        <s v="089.4993.6304.0001.000.0405.000.00000.00000"/>
        <s v="089.4994.6304.0001.000.0405.000.00000.00000"/>
        <s v="089.4996.6304.0001.000.0405.000.00000.00000"/>
        <s v="089.4997.6304.0001.000.0405.000.00000.00000"/>
        <s v="089.3503.6304.0001.000.0568.000.00000.00000"/>
        <s v="089.3503.6304.0001.000.0599.000.00000.00000"/>
        <s v="089.3506.6304.0001.000.0568.000.00000.00000"/>
        <s v="089.3506.6304.0001.000.0599.000.00000.00000"/>
        <s v="089.3507.6304.0001.000.0568.000.00000.00000"/>
        <s v="089.3507.6304.0001.000.0599.000.00000.00000"/>
        <s v="089.3518.6304.0001.000.0568.000.00000.00000"/>
        <s v="089.3518.6304.0001.000.0599.000.00000.00000"/>
        <s v="089.3520.6304.0001.000.0568.000.00000.00000"/>
        <s v="089.3520.6304.0001.000.0599.000.00000.00000"/>
        <s v="089.3529.6304.0001.000.0568.000.00000.00000"/>
        <s v="089.3529.6304.0001.000.0599.000.00000.00000"/>
        <s v="089.3530.6304.0001.000.0568.000.00000.00000"/>
        <s v="089.3530.6304.0001.000.0599.000.00000.00000"/>
        <s v="089.3536.6304.0001.000.0405.000.00000.00000"/>
        <s v="089.3536.6304.0001.000.0568.000.00000.00000"/>
        <s v="089.3536.6304.0001.000.0599.000.00000.00000"/>
        <s v="089.3537.6304.0001.000.0568.000.00000.00000"/>
        <s v="089.3537.6304.0001.000.0599.000.00000.00000"/>
        <s v="089.3547.6304.0001.000.0568.000.00000.00000"/>
        <s v="089.3547.6304.0001.000.0599.000.00000.00000"/>
        <s v="089.4506.6304.0001.000.0568.000.00000.00000"/>
        <s v="089.4506.6304.0001.000.0599.000.00000.00000"/>
        <s v="089.4509.6304.0001.000.0568.000.00000.00000"/>
        <s v="089.4509.6304.0001.000.0599.000.00000.00000"/>
        <s v="089.4513.6304.0001.000.0568.000.00000.00000"/>
        <s v="089.4513.6304.0001.000.0599.000.00000.00000"/>
        <s v="089.4531.6304.0001.000.0405.000.00000.00000"/>
        <s v="089.4531.6304.0001.000.0568.000.00000.00000"/>
        <s v="089.4531.6304.0001.000.0599.000.00000.00000"/>
        <s v="089.4534.6304.0001.000.0568.000.00000.00000"/>
        <s v="089.4534.6304.0001.000.0599.000.00000.00000"/>
        <s v="089.4540.6304.0001.000.0568.000.00000.00000"/>
        <s v="089.4540.6304.0001.000.0599.000.00000.00000"/>
        <s v="089.4544.6304.0001.000.0568.000.00000.00000"/>
        <s v="089.4544.6304.0001.000.0599.000.00000.00000"/>
        <s v="089.4545.6304.0001.000.0568.000.00000.00000"/>
        <s v="089.4545.6304.0001.000.0599.000.00000.00000"/>
        <s v="089.4547.6304.0001.000.0568.000.00000.00000"/>
        <s v="089.4547.6304.0001.000.0599.000.00000.00000"/>
        <s v="089.4550.6304.0001.000.0568.000.00000.00000"/>
        <s v="089.4550.6304.0001.000.0599.000.00000.00000"/>
        <s v="089.4555.6304.0001.000.0568.000.00000.00000"/>
        <s v="089.4555.6304.0001.000.0599.000.00000.00000"/>
        <s v="089.4990.6304.0001.000.0568.000.00000.00000"/>
        <s v="089.4993.6304.0001.000.0568.000.00000.00000"/>
        <s v="089.1301.6304.0001.000.0401.000.00000.00000"/>
        <s v="089.1301.6304.0001.000.0404.000.00000.00000"/>
        <s v="089.1301.6304.0001.000.0405.000.00000.00000"/>
        <s v="089.1302.6304.0001.000.0401.000.00000.00000"/>
        <s v="089.1302.6304.0001.000.0405.000.00000.00000"/>
        <s v="089.1303.6304.0001.000.0401.000.00000.00000"/>
        <s v="089.1303.6304.0001.000.0405.000.00000.00000"/>
        <s v="089.1307.6304.0001.000.0401.000.00000.00000"/>
        <s v="089.1307.6304.0001.000.0405.000.00000.00000"/>
        <s v="089.1308.6304.0001.000.0401.000.00000.00000"/>
        <s v="089.1308.6304.0001.000.0405.000.00000.00000"/>
        <s v="089.1309.6304.0001.000.0405.000.00000.00000"/>
        <s v="089.1310.6304.0001.000.0401.000.00000.00000"/>
        <s v="089.1310.6304.0001.000.0405.000.00000.00000"/>
        <s v="089.1990.6304.0001.000.0401.000.00000.00000"/>
        <s v="089.1990.6304.0001.000.0404.000.00000.00000"/>
        <s v="089.1990.6304.0001.000.0405.000.00000.00000"/>
        <s v="089.3522.6304.0001.000.0404.000.00000.00000"/>
        <s v="089.1301.6304.0001.000.0153.000.00000.00000" u="1"/>
        <s v="089.1302.6304.0001.000.0153.000.00000.00000" u="1"/>
        <s v="089.1303.6304.0001.000.0153.000.00000.00000" u="1"/>
        <s v="089.1307.6304.0001.000.0153.000.00000.00000" u="1"/>
        <s v="089.1308.6304.0001.000.0153.000.00000.00000" u="1"/>
        <s v="089.1310.6304.0001.000.0153.000.00000.00000" u="1"/>
      </sharedItems>
    </cacheField>
    <cacheField name="AN" numFmtId="0">
      <sharedItems/>
    </cacheField>
    <cacheField name="CC" numFmtId="0">
      <sharedItems count="6">
        <s v="0405"/>
        <s v="0568"/>
        <s v="0599"/>
        <s v="0401"/>
        <s v="0404"/>
        <s v="0153" u="1"/>
      </sharedItems>
    </cacheField>
    <cacheField name="JAN (PPTO)" numFmtId="0">
      <sharedItems containsString="0" containsBlank="1" containsNumber="1" minValue="-4303.16" maxValue="29898.250899999999"/>
    </cacheField>
    <cacheField name="FEV (PPTO)" numFmtId="0">
      <sharedItems containsString="0" containsBlank="1" containsNumber="1" minValue="-7630.5" maxValue="92542.99"/>
    </cacheField>
    <cacheField name="MAR  (PPTO)" numFmtId="44">
      <sharedItems containsString="0" containsBlank="1" containsNumber="1" minValue="-705.43000000000006" maxValue="38763.589999999997"/>
    </cacheField>
    <cacheField name="ABR (PPTO)" numFmtId="44">
      <sharedItems containsString="0" containsBlank="1" containsNumber="1" minValue="-50954.49" maxValue="116730.5385"/>
    </cacheField>
    <cacheField name="MAI (PPTO)" numFmtId="44">
      <sharedItems containsString="0" containsBlank="1" containsNumber="1" minValue="-34091.97" maxValue="53690.7"/>
    </cacheField>
    <cacheField name="JUN (PPTO)" numFmtId="44">
      <sharedItems containsString="0" containsBlank="1" containsNumber="1" minValue="-6040.25" maxValue="48168.1751"/>
    </cacheField>
    <cacheField name="JUL (ZBB)" numFmtId="44">
      <sharedItems containsString="0" containsBlank="1" containsNumber="1" minValue="-13723.74" maxValue="27166.48"/>
    </cacheField>
    <cacheField name="AGO (ZBB)" numFmtId="44">
      <sharedItems containsString="0" containsBlank="1" containsNumber="1" minValue="-4428.1000000000004" maxValue="21943.75"/>
    </cacheField>
    <cacheField name="SET (ZBB)" numFmtId="44">
      <sharedItems containsString="0" containsBlank="1" containsNumber="1" minValue="-3032.86" maxValue="19769.243999999999"/>
    </cacheField>
    <cacheField name="OUT (ZBB)" numFmtId="44">
      <sharedItems containsString="0" containsBlank="1" containsNumber="1" minValue="-682.93" maxValue="34033.33"/>
    </cacheField>
    <cacheField name="NOV (ZBB)" numFmtId="44">
      <sharedItems containsString="0" containsBlank="1" containsNumber="1" minValue="-9569.4" maxValue="34724.780000000006"/>
    </cacheField>
    <cacheField name="DEZ (ZBB)" numFmtId="44">
      <sharedItems containsString="0" containsBlank="1" containsNumber="1" minValue="0" maxValue="15909.05"/>
    </cacheField>
    <cacheField name="MÉDIA (ZBB)" numFmtId="44">
      <sharedItems containsSemiMixedTypes="0" containsString="0" containsNumber="1" minValue="-217.38200000000001" maxValue="37164.977542857137"/>
    </cacheField>
    <cacheField name="FY" numFmtId="44">
      <sharedItems containsString="0" containsBlank="1" containsNumber="1" minValue="-12.11" maxValue="260154.84279999998"/>
    </cacheField>
    <cacheField name="YTD" numFmtId="44">
      <sharedItems containsSemiMixedTypes="0" containsString="0" containsNumber="1" minValue="-1086.9100000000001" maxValue="260154.8427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viane Bailoni" refreshedDate="44594.642783564814" createdVersion="6" refreshedVersion="7" minRefreshableVersion="3" recordCount="21" xr:uid="{C5B73A5A-61D6-4B90-8022-9DEBEB1A512A}">
  <cacheSource type="worksheet">
    <worksheetSource ref="B62:H83" sheet="Planilha9"/>
  </cacheSource>
  <cacheFields count="7">
    <cacheField name="Centro de Vendas" numFmtId="0">
      <sharedItems count="17">
        <s v="Brasilia "/>
        <s v="Campo Grande"/>
        <s v="Curitiba"/>
        <s v="Goiania"/>
        <s v="Gravatai"/>
        <s v="Guarulhos "/>
        <s v="Igarassu"/>
        <s v="Inhauma"/>
        <s v="Jaboatao"/>
        <s v="Mogi"/>
        <s v="Pavuna"/>
        <s v="Raposo"/>
        <s v="Ribeirao Preto"/>
        <s v="Santo Andre"/>
        <s v="São Goncalo"/>
        <s v="São Pedro"/>
        <s v="Valinhos"/>
      </sharedItems>
    </cacheField>
    <cacheField name="Soma de JUL" numFmtId="166">
      <sharedItems containsSemiMixedTypes="0" containsString="0" containsNumber="1" minValue="162.76" maxValue="503.30399999999997"/>
    </cacheField>
    <cacheField name="Soma de AGO" numFmtId="166">
      <sharedItems containsSemiMixedTypes="0" containsString="0" containsNumber="1" minValue="162.76" maxValue="325.52"/>
    </cacheField>
    <cacheField name="Soma de SET" numFmtId="166">
      <sharedItems containsSemiMixedTypes="0" containsString="0" containsNumber="1" minValue="251.65199999999999" maxValue="503.30399999999997"/>
    </cacheField>
    <cacheField name="Soma de OUT" numFmtId="166">
      <sharedItems containsSemiMixedTypes="0" containsString="0" containsNumber="1" minValue="251.65199999999999" maxValue="503.30399999999997"/>
    </cacheField>
    <cacheField name="Soma de NOV" numFmtId="166">
      <sharedItems containsSemiMixedTypes="0" containsString="0" containsNumber="1" minValue="340.54399999999998" maxValue="681.08799999999997"/>
    </cacheField>
    <cacheField name="Soma de DEZ" numFmtId="166">
      <sharedItems containsSemiMixedTypes="0" containsString="0" containsNumber="1" minValue="162.76" maxValue="325.5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viane Bailoni" refreshedDate="44594.642783796298" createdVersion="6" refreshedVersion="7" minRefreshableVersion="3" recordCount="44" xr:uid="{D94C9BAD-99BD-4E7D-833F-8B52E0C134BE}">
  <cacheSource type="worksheet">
    <worksheetSource ref="K4:Q48" sheet="Planilha9"/>
  </cacheSource>
  <cacheFields count="7">
    <cacheField name="Centro de Vendas" numFmtId="0">
      <sharedItems count="22">
        <s v="Brasilia "/>
        <s v="Campo Grande"/>
        <s v="Caruaru "/>
        <s v="Casa Verde"/>
        <s v="Curitiba"/>
        <s v="Gravatai"/>
        <s v="Guarulhos "/>
        <s v="Igarassu"/>
        <s v="Inhauma"/>
        <s v="Jaboatao"/>
        <s v="Jacarepaguá"/>
        <s v="Joao Pessoa"/>
        <s v="Londrina"/>
        <s v="Mogi"/>
        <s v="Natal"/>
        <s v="Pavuna"/>
        <s v="Raposo"/>
        <s v="Santo Andre"/>
        <s v="São Goncalo"/>
        <s v="São Pedro"/>
        <s v="Sorocaba"/>
        <s v="Valinhos"/>
      </sharedItems>
    </cacheField>
    <cacheField name="Soma de JUL" numFmtId="166">
      <sharedItems containsSemiMixedTypes="0" containsString="0" containsNumber="1" minValue="0" maxValue="5183.6103456338042"/>
    </cacheField>
    <cacheField name="Soma de AGO" numFmtId="166">
      <sharedItems containsSemiMixedTypes="0" containsString="0" containsNumber="1" minValue="0" maxValue="3352.5838056338039"/>
    </cacheField>
    <cacheField name="Soma de SET" numFmtId="166">
      <sharedItems containsSemiMixedTypes="0" containsString="0" containsNumber="1" minValue="54.045180000000009" maxValue="5183.6103456338042"/>
    </cacheField>
    <cacheField name="Soma de OUT" numFmtId="166">
      <sharedItems containsSemiMixedTypes="0" containsString="0" containsNumber="1" minValue="54.045180000000009" maxValue="5183.6103456338042"/>
    </cacheField>
    <cacheField name="Soma de NOV" numFmtId="166">
      <sharedItems containsSemiMixedTypes="0" containsString="0" containsNumber="1" minValue="108.09036000000002" maxValue="7014.6368856338049"/>
    </cacheField>
    <cacheField name="Soma de DEZ" numFmtId="166">
      <sharedItems containsSemiMixedTypes="0" containsString="0" containsNumber="1" minValue="0" maxValue="3352.583805633803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viane Bailoni" refreshedDate="44594.642784143522" createdVersion="6" refreshedVersion="7" minRefreshableVersion="3" recordCount="258" xr:uid="{FD1483AC-D5FA-47E3-935C-6FDDD2722A75}">
  <cacheSource type="worksheet">
    <worksheetSource ref="A1:M259" sheet="Base separado"/>
  </cacheSource>
  <cacheFields count="13">
    <cacheField name="RUBRO" numFmtId="0">
      <sharedItems count="5">
        <s v="DAC-LOG"/>
        <s v="DFR"/>
        <s v="FR"/>
        <s v="DAC REAL/ MÉDIA"/>
        <s v="DFR REAL/MÉDIA"/>
      </sharedItems>
    </cacheField>
    <cacheField name="CARGO" numFmtId="0">
      <sharedItems count="6">
        <s v="ASE"/>
        <s v="TRAD"/>
        <s v="EXP"/>
        <s v="SUP"/>
        <s v="AUX FR"/>
        <s v="REAL 1S 2021"/>
      </sharedItems>
    </cacheField>
    <cacheField name="HE/HF" numFmtId="0">
      <sharedItems containsBlank="1"/>
    </cacheField>
    <cacheField name="Região" numFmtId="0">
      <sharedItems/>
    </cacheField>
    <cacheField name="Centro de Vendas" numFmtId="0">
      <sharedItems count="24">
        <s v="Brasilia "/>
        <s v="Valinhos"/>
        <s v="Sorocaba"/>
        <s v="Raposo"/>
        <s v="Guarulhos "/>
        <s v="Mogi"/>
        <s v="Casa Verde"/>
        <s v="Santo Andre"/>
        <s v="Pavuna"/>
        <s v="Campo Grande"/>
        <s v="Jacarepaguá"/>
        <s v="Inhauma"/>
        <s v="São Goncalo"/>
        <s v="São Pedro"/>
        <s v="Curitiba"/>
        <s v="Londrina"/>
        <s v="Gravatai"/>
        <s v="Igarassu"/>
        <s v="Joao Pessoa"/>
        <s v="Caruaru "/>
        <s v="Natal"/>
        <s v="Jaboatao"/>
        <s v="Goiania"/>
        <s v="Ribeirao Preto"/>
      </sharedItems>
    </cacheField>
    <cacheField name="QB" numFmtId="0">
      <sharedItems containsString="0" containsBlank="1" containsNumber="1" containsInteger="1" minValue="0" maxValue="59"/>
    </cacheField>
    <cacheField name="JUL" numFmtId="44">
      <sharedItems containsSemiMixedTypes="0" containsString="0" containsNumber="1" minValue="0" maxValue="24775.039999999997"/>
    </cacheField>
    <cacheField name="AGO" numFmtId="44">
      <sharedItems containsSemiMixedTypes="0" containsString="0" containsNumber="1" minValue="0" maxValue="24775.039999999997"/>
    </cacheField>
    <cacheField name="SET" numFmtId="44">
      <sharedItems containsSemiMixedTypes="0" containsString="0" containsNumber="1" minValue="0" maxValue="24775.039999999997"/>
    </cacheField>
    <cacheField name="OUT" numFmtId="44">
      <sharedItems containsSemiMixedTypes="0" containsString="0" containsNumber="1" minValue="0" maxValue="24775.039999999997"/>
    </cacheField>
    <cacheField name="NOV" numFmtId="44">
      <sharedItems containsSemiMixedTypes="0" containsString="0" containsNumber="1" minValue="0" maxValue="24775.039999999997"/>
    </cacheField>
    <cacheField name="DEZ" numFmtId="44">
      <sharedItems containsSemiMixedTypes="0" containsString="0" containsNumber="1" minValue="0" maxValue="24775.039999999997"/>
    </cacheField>
    <cacheField name="TOTAL" numFmtId="44">
      <sharedItems containsSemiMixedTypes="0" containsString="0" containsNumber="1" minValue="0" maxValue="61443.93971830987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viane Bailoni" refreshedDate="44594.642784490738" createdVersion="7" refreshedVersion="7" minRefreshableVersion="3" recordCount="44" xr:uid="{AAE80BBC-E8D6-4690-A301-6CF983635446}">
  <cacheSource type="worksheet">
    <worksheetSource ref="A3:H47" sheet="Planilha10"/>
  </cacheSource>
  <cacheFields count="8">
    <cacheField name="Centro de Vendas" numFmtId="0">
      <sharedItems count="22">
        <s v="BRASILIA"/>
        <s v="Campo Grande"/>
        <s v="Caruaru "/>
        <s v="Casa Verde"/>
        <s v="Curitiba"/>
        <s v="Gravatai"/>
        <s v="Guarulhos"/>
        <s v="Igarassu"/>
        <s v="Inhauma"/>
        <s v="Jaboatao"/>
        <s v="JACAREPAGUA"/>
        <s v="JOÃO PESSOA"/>
        <s v="Londrina"/>
        <s v="Mogi"/>
        <s v="Natal"/>
        <s v="Pavuna"/>
        <s v="Raposo"/>
        <s v="Santo Andre"/>
        <s v="SÃO GONÇALO"/>
        <s v="SAO PEDRO DA ALDEIA"/>
        <s v="Sorocaba"/>
        <s v="Valinhos"/>
      </sharedItems>
    </cacheField>
    <cacheField name="Soma de JAN2" numFmtId="0">
      <sharedItems containsSemiMixedTypes="0" containsString="0" containsNumber="1" minValue="199.78131455399063" maxValue="365.96154929577477"/>
    </cacheField>
    <cacheField name="Soma de FEV2" numFmtId="0">
      <sharedItems containsSemiMixedTypes="0" containsString="0" containsNumber="1" minValue="158.68544600938969" maxValue="386.18611267605644"/>
    </cacheField>
    <cacheField name="Soma de MAR2" numFmtId="0">
      <sharedItems containsSemiMixedTypes="0" containsString="0" containsNumber="1" minValue="165.50892018779345" maxValue="495.23154929577476"/>
    </cacheField>
    <cacheField name="Soma de ABR2" numFmtId="0">
      <sharedItems containsSemiMixedTypes="0" containsString="0" containsNumber="1" minValue="165.50892018779345" maxValue="522.60011267605648"/>
    </cacheField>
    <cacheField name="Soma de MAI2" numFmtId="0">
      <sharedItems containsSemiMixedTypes="0" containsString="0" containsNumber="1" minValue="165.50892018779345" maxValue="642.10888262910805"/>
    </cacheField>
    <cacheField name="Soma de JUN2" numFmtId="0">
      <sharedItems containsSemiMixedTypes="0" containsString="0" containsNumber="1" minValue="165.50892018779345" maxValue="522.60011267605648"/>
    </cacheField>
    <cacheField name="Soma de TOTAL" numFmtId="0">
      <sharedItems containsSemiMixedTypes="0" containsString="0" containsNumber="1" minValue="1083.4468544600941" maxValue="2592.15882629108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viane Bailoni" refreshedDate="44594.642784837961" createdVersion="7" refreshedVersion="7" minRefreshableVersion="3" recordCount="22" xr:uid="{7FAA0249-63A5-4DEE-8B26-537BBF45B4A4}">
  <cacheSource type="worksheet">
    <worksheetSource ref="A2:AD24" sheet="Trad"/>
  </cacheSource>
  <cacheFields count="30">
    <cacheField name="Região" numFmtId="0">
      <sharedItems/>
    </cacheField>
    <cacheField name="Centro de Vendas" numFmtId="0">
      <sharedItems count="28">
        <s v="Brasilia "/>
        <s v="Valinhos"/>
        <s v="Sorocaba"/>
        <s v="Raposo"/>
        <s v="Guarulhos "/>
        <s v="Mogi"/>
        <s v="Casa Verde"/>
        <s v="Santo Andre"/>
        <s v="Pavuna"/>
        <s v="Campo Grande"/>
        <s v="Jacarepaguá"/>
        <s v="Inhauma"/>
        <s v="São Goncalo"/>
        <s v="São Pedro"/>
        <s v="Curitiba"/>
        <s v="Londrina"/>
        <s v="Gravatai"/>
        <s v="Igarassu"/>
        <s v="Joao Pessoa"/>
        <s v="Caruaru "/>
        <s v="Natal"/>
        <s v="Jaboatao"/>
        <s v="JACAREPAGUA" u="1"/>
        <s v="JOÃO PESSOA" u="1"/>
        <s v="BRASILIA" u="1"/>
        <s v="São Gonçalo" u="1"/>
        <s v="SAO PEDRO DA ALDEIA" u="1"/>
        <s v="GUARULHOS" u="1"/>
      </sharedItems>
    </cacheField>
    <cacheField name="PV" numFmtId="0">
      <sharedItems containsSemiMixedTypes="0" containsString="0" containsNumber="1" containsInteger="1" minValue="3" maxValue="32"/>
    </cacheField>
    <cacheField name="SUP" numFmtId="0">
      <sharedItems containsString="0" containsBlank="1" containsNumber="1" containsInteger="1" minValue="1" maxValue="11"/>
    </cacheField>
    <cacheField name="QB" numFmtId="0">
      <sharedItems containsSemiMixedTypes="0" containsString="0" containsNumber="1" containsInteger="1" minValue="3" maxValue="37"/>
    </cacheField>
    <cacheField name="JUL" numFmtId="1">
      <sharedItems containsSemiMixedTypes="0" containsString="0" containsNumber="1" containsInteger="1" minValue="0" maxValue="1"/>
    </cacheField>
    <cacheField name="AGO" numFmtId="1">
      <sharedItems containsSemiMixedTypes="0" containsString="0" containsNumber="1" containsInteger="1" minValue="0" maxValue="1"/>
    </cacheField>
    <cacheField name="SET" numFmtId="1">
      <sharedItems containsSemiMixedTypes="0" containsString="0" containsNumber="1" containsInteger="1" minValue="1" maxValue="2"/>
    </cacheField>
    <cacheField name="OUT" numFmtId="1">
      <sharedItems containsSemiMixedTypes="0" containsString="0" containsNumber="1" containsInteger="1" minValue="1" maxValue="2"/>
    </cacheField>
    <cacheField name="NOV" numFmtId="1">
      <sharedItems containsSemiMixedTypes="0" containsString="0" containsNumber="1" containsInteger="1" minValue="2" maxValue="2"/>
    </cacheField>
    <cacheField name="DEZ" numFmtId="1">
      <sharedItems containsSemiMixedTypes="0" containsString="0" containsNumber="1" containsInteger="1" minValue="0" maxValue="1"/>
    </cacheField>
    <cacheField name="HT/DIA" numFmtId="164">
      <sharedItems containsSemiMixedTypes="0" containsString="0" containsNumber="1" minValue="7.1" maxValue="7.1"/>
    </cacheField>
    <cacheField name="HE/DIA" numFmtId="1">
      <sharedItems containsSemiMixedTypes="0" containsString="0" containsNumber="1" containsInteger="1" minValue="26" maxValue="26"/>
    </cacheField>
    <cacheField name="HEF/JUL" numFmtId="164">
      <sharedItems containsSemiMixedTypes="0" containsString="0" containsNumber="1" minValue="0" maxValue="14.2"/>
    </cacheField>
    <cacheField name="HEF/AGO" numFmtId="164">
      <sharedItems containsSemiMixedTypes="0" containsString="0" containsNumber="1" minValue="0" maxValue="14.2"/>
    </cacheField>
    <cacheField name="HEF/SET" numFmtId="164">
      <sharedItems containsSemiMixedTypes="0" containsString="0" containsNumber="1" minValue="14.2" maxValue="28.4"/>
    </cacheField>
    <cacheField name="HEF/OUT" numFmtId="164">
      <sharedItems containsSemiMixedTypes="0" containsString="0" containsNumber="1" minValue="14.2" maxValue="28.4"/>
    </cacheField>
    <cacheField name="HEF/NOV" numFmtId="164">
      <sharedItems containsSemiMixedTypes="0" containsString="0" containsNumber="1" minValue="28.4" maxValue="28.4"/>
    </cacheField>
    <cacheField name="HEF/DEZ" numFmtId="164">
      <sharedItems containsSemiMixedTypes="0" containsString="0" containsNumber="1" minValue="0" maxValue="14.2"/>
    </cacheField>
    <cacheField name="MÊS" numFmtId="44">
      <sharedItems containsSemiMixedTypes="0" containsString="0" containsNumber="1" minValue="1300" maxValue="1674.75"/>
    </cacheField>
    <cacheField name="DIA" numFmtId="44">
      <sharedItems containsSemiMixedTypes="0" containsString="0" containsNumber="1" minValue="43.333333333333336" maxValue="55.825000000000003"/>
    </cacheField>
    <cacheField name="HORA" numFmtId="44">
      <sharedItems containsSemiMixedTypes="0" containsString="0" containsNumber="1" minValue="6.1032863849765269" maxValue="7.8626760563380289"/>
    </cacheField>
    <cacheField name="HE/MÊS/QB" numFmtId="44">
      <sharedItems containsSemiMixedTypes="0" containsString="0" containsNumber="1" minValue="476.05633802816908" maxValue="6950.6056338028184"/>
    </cacheField>
    <cacheField name="JUL2" numFmtId="44">
      <sharedItems containsSemiMixedTypes="0" containsString="0" containsNumber="1" minValue="0" maxValue="3796.1000000000004"/>
    </cacheField>
    <cacheField name="AGO2" numFmtId="44">
      <sharedItems containsSemiMixedTypes="0" containsString="0" containsNumber="1" minValue="0" maxValue="3475.4593333333337"/>
    </cacheField>
    <cacheField name="SET2" numFmtId="44">
      <sharedItems containsSemiMixedTypes="0" containsString="0" containsNumber="1" minValue="260" maxValue="3796.1000000000004"/>
    </cacheField>
    <cacheField name="OUT2" numFmtId="44">
      <sharedItems containsSemiMixedTypes="0" containsString="0" containsNumber="1" minValue="260" maxValue="6950.9186666666674"/>
    </cacheField>
    <cacheField name="NOV2" numFmtId="44">
      <sharedItems containsSemiMixedTypes="0" containsString="0" containsNumber="1" minValue="520" maxValue="7592.2000000000007"/>
    </cacheField>
    <cacheField name="DEZ2" numFmtId="44">
      <sharedItems containsSemiMixedTypes="0" containsString="0" containsNumber="1" minValue="0" maxValue="1339.8000000000002"/>
    </cacheField>
    <cacheField name="TOTAL" numFmtId="44">
      <sharedItems containsSemiMixedTypes="0" containsString="0" containsNumber="1" minValue="1040" maxValue="20852.756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viane Bailoni" refreshedDate="44594.642785185184" createdVersion="7" refreshedVersion="7" minRefreshableVersion="3" recordCount="23" xr:uid="{7367A662-780E-4B6A-B8D3-8508FD2B8905}">
  <cacheSource type="worksheet">
    <worksheetSource ref="B2:AD25" sheet="ASE"/>
  </cacheSource>
  <cacheFields count="29">
    <cacheField name="Centro de Vendas" numFmtId="0">
      <sharedItems count="29">
        <s v="Brasilia "/>
        <s v="Valinhos"/>
        <s v="Sorocaba"/>
        <s v="Raposo"/>
        <s v="Guarulhos "/>
        <s v="Mogi"/>
        <s v="Casa Verde"/>
        <s v="Santo Andre"/>
        <s v="Pavuna"/>
        <s v="Campo Grande"/>
        <s v="Jacarepaguá"/>
        <s v="Inhauma"/>
        <s v="São Goncalo"/>
        <s v="São Pedro"/>
        <s v="Curitiba"/>
        <s v="Londrina"/>
        <s v="Gravatai"/>
        <s v="Igarassu"/>
        <s v="Joao Pessoa"/>
        <s v="Caruaru "/>
        <s v="Natal"/>
        <s v="Jaboatao"/>
        <s v="TOTAL"/>
        <s v="JACAREPAGUA" u="1"/>
        <s v="JOÃO PESSOA" u="1"/>
        <s v="BRASILIA" u="1"/>
        <s v="SÃO GONÇALO" u="1"/>
        <s v="SAO PEDRO DA ALDEIA" u="1"/>
        <s v="Guarulhos" u="1"/>
      </sharedItems>
    </cacheField>
    <cacheField name="ASE" numFmtId="0">
      <sharedItems containsBlank="1" containsMixedTypes="1" containsNumber="1" containsInteger="1" minValue="1" maxValue="23"/>
    </cacheField>
    <cacheField name="ENT" numFmtId="0">
      <sharedItems containsBlank="1" containsMixedTypes="1" containsNumber="1" containsInteger="1" minValue="2" maxValue="18"/>
    </cacheField>
    <cacheField name="QB" numFmtId="0">
      <sharedItems containsSemiMixedTypes="0" containsString="0" containsNumber="1" containsInteger="1" minValue="0" maxValue="246"/>
    </cacheField>
    <cacheField name="JUL" numFmtId="0">
      <sharedItems containsSemiMixedTypes="0" containsString="0" containsNumber="1" containsInteger="1" minValue="0" maxValue="12"/>
    </cacheField>
    <cacheField name="AGO" numFmtId="0">
      <sharedItems containsSemiMixedTypes="0" containsString="0" containsNumber="1" containsInteger="1" minValue="0" maxValue="1"/>
    </cacheField>
    <cacheField name="SET" numFmtId="0">
      <sharedItems containsSemiMixedTypes="0" containsString="0" containsNumber="1" containsInteger="1" minValue="1" maxValue="23"/>
    </cacheField>
    <cacheField name="OUT" numFmtId="0">
      <sharedItems containsSemiMixedTypes="0" containsString="0" containsNumber="1" containsInteger="1" minValue="1" maxValue="25"/>
    </cacheField>
    <cacheField name="NOV" numFmtId="0">
      <sharedItems containsSemiMixedTypes="0" containsString="0" containsNumber="1" containsInteger="1" minValue="2" maxValue="44"/>
    </cacheField>
    <cacheField name="DEZ" numFmtId="0">
      <sharedItems containsSemiMixedTypes="0" containsString="0" containsNumber="1" containsInteger="1" minValue="0" maxValue="1"/>
    </cacheField>
    <cacheField name="HT/DIA" numFmtId="0">
      <sharedItems containsString="0" containsBlank="1" containsNumber="1" minValue="7.1" maxValue="7.1"/>
    </cacheField>
    <cacheField name="HE/DIA" numFmtId="0">
      <sharedItems containsSemiMixedTypes="0" containsString="0" containsNumber="1" containsInteger="1" minValue="26" maxValue="572"/>
    </cacheField>
    <cacheField name="HEF/JUL" numFmtId="0">
      <sharedItems containsSemiMixedTypes="0" containsString="0" containsNumber="1" minValue="0" maxValue="170.39999999999998"/>
    </cacheField>
    <cacheField name="HEF/AGO" numFmtId="0">
      <sharedItems containsSemiMixedTypes="0" containsString="0" containsNumber="1" minValue="0" maxValue="14.2"/>
    </cacheField>
    <cacheField name="HEF/SET" numFmtId="0">
      <sharedItems containsSemiMixedTypes="0" containsString="0" containsNumber="1" minValue="14.2" maxValue="326.59999999999985"/>
    </cacheField>
    <cacheField name="HEF/OUT" numFmtId="0">
      <sharedItems containsSemiMixedTypes="0" containsString="0" containsNumber="1" minValue="14.2" maxValue="354.99999999999989"/>
    </cacheField>
    <cacheField name="HEF/NOV" numFmtId="0">
      <sharedItems containsSemiMixedTypes="0" containsString="0" containsNumber="1" minValue="28.4" maxValue="624.79999999999973"/>
    </cacheField>
    <cacheField name="HEF/DEZ" numFmtId="0">
      <sharedItems containsSemiMixedTypes="0" containsString="0" containsNumber="1" minValue="0" maxValue="14.2"/>
    </cacheField>
    <cacheField name="MÊS" numFmtId="0">
      <sharedItems containsString="0" containsBlank="1" containsNumber="1" minValue="1570.67" maxValue="2432.29"/>
    </cacheField>
    <cacheField name="DIA" numFmtId="0">
      <sharedItems containsString="0" containsBlank="1" containsNumber="1" minValue="52.355666666666671" maxValue="81.076333333333338"/>
    </cacheField>
    <cacheField name="HORA" numFmtId="0">
      <sharedItems containsString="0" containsBlank="1" containsNumber="1" minValue="7.3740375586854467" maxValue="11.419201877934274"/>
    </cacheField>
    <cacheField name="HE/MÊS/QB" numFmtId="0">
      <sharedItems containsString="0" containsBlank="1" containsNumber="1" minValue="0" maxValue="10240.656619718313"/>
    </cacheField>
    <cacheField name="JUL2" numFmtId="44">
      <sharedItems containsSemiMixedTypes="0" containsString="0" containsNumber="1" minValue="0" maxValue="18124.007333333342"/>
    </cacheField>
    <cacheField name="AGO2" numFmtId="44">
      <sharedItems containsSemiMixedTypes="0" containsString="0" containsNumber="1" minValue="0" maxValue="972.91600000000005"/>
    </cacheField>
    <cacheField name="SET2" numFmtId="44">
      <sharedItems containsSemiMixedTypes="0" containsString="0" containsNumber="1" minValue="0" maxValue="33270.606666666674"/>
    </cacheField>
    <cacheField name="OUT2" numFmtId="44">
      <sharedItems containsSemiMixedTypes="0" containsString="0" containsNumber="1" minValue="0" maxValue="36075.752000000015"/>
    </cacheField>
    <cacheField name="NOV2" numFmtId="44">
      <sharedItems containsSemiMixedTypes="0" containsString="0" containsNumber="1" minValue="0" maxValue="65449.901333333357"/>
    </cacheField>
    <cacheField name="DEZ2" numFmtId="44">
      <sharedItems containsSemiMixedTypes="0" containsString="0" containsNumber="1" minValue="0" maxValue="1500.5540000000001"/>
    </cacheField>
    <cacheField name="TOTAL" numFmtId="0">
      <sharedItems containsString="0" containsBlank="1" containsNumber="1" minValue="0" maxValue="27964.870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viane Bailoni" refreshedDate="44594.642788657409" createdVersion="7" refreshedVersion="7" minRefreshableVersion="3" recordCount="4132" xr:uid="{BDA00BFF-1F9E-4A9C-B967-C49F769178D4}">
  <cacheSource type="worksheet">
    <worksheetSource name="Tabela1"/>
  </cacheSource>
  <cacheFields count="41">
    <cacheField name="CODIGO_CONTA" numFmtId="0">
      <sharedItems containsSemiMixedTypes="0" containsString="0" containsNumber="1" containsInteger="1" minValue="1021408" maxValue="1796913"/>
    </cacheField>
    <cacheField name="STATUS" numFmtId="0">
      <sharedItems/>
    </cacheField>
    <cacheField name="ACTUAL_FLAG" numFmtId="0">
      <sharedItems/>
    </cacheField>
    <cacheField name="RUBRO" numFmtId="0">
      <sharedItems count="5">
        <s v="DAC - LOG"/>
        <e v="#N/A"/>
        <s v="DFR"/>
        <s v="CIP"/>
        <s v="MOD"/>
      </sharedItems>
    </cacheField>
    <cacheField name="FLEXFIELD" numFmtId="0">
      <sharedItems/>
    </cacheField>
    <cacheField name="PERIODO" numFmtId="0">
      <sharedItems/>
    </cacheField>
    <cacheField name="ANO_PERIODO" numFmtId="0">
      <sharedItems containsSemiMixedTypes="0" containsString="0" containsNumber="1" containsInteger="1" minValue="2021" maxValue="2021"/>
    </cacheField>
    <cacheField name="MES" numFmtId="0">
      <sharedItems containsSemiMixedTypes="0" containsString="0" containsNumber="1" containsInteger="1" minValue="1" maxValue="7" count="7">
        <n v="6"/>
        <n v="5"/>
        <n v="4"/>
        <n v="3"/>
        <n v="2"/>
        <n v="1"/>
        <n v="7" u="1"/>
      </sharedItems>
    </cacheField>
    <cacheField name="TRIMM" numFmtId="0">
      <sharedItems/>
    </cacheField>
    <cacheField name="DATA_EFETIVA" numFmtId="14">
      <sharedItems containsSemiMixedTypes="0" containsNonDate="0" containsDate="1" containsString="0" minDate="2021-01-27T00:00:00" maxDate="2021-07-01T00:00:00"/>
    </cacheField>
    <cacheField name="ORIGEM" numFmtId="0">
      <sharedItems/>
    </cacheField>
    <cacheField name="CATEGORIA" numFmtId="0">
      <sharedItems/>
    </cacheField>
    <cacheField name="POLIZA" numFmtId="0">
      <sharedItems/>
    </cacheField>
    <cacheField name="LOTE" numFmtId="0">
      <sharedItems/>
    </cacheField>
    <cacheField name="DESCRICAO_LINHA" numFmtId="0">
      <sharedItems/>
    </cacheField>
    <cacheField name="CONTA_ANALISTA" numFmtId="0">
      <sharedItems count="1">
        <s v="6304-0001"/>
      </sharedItems>
    </cacheField>
    <cacheField name="DESCRIÇÃO_CONTA" numFmtId="0">
      <sharedItems/>
    </cacheField>
    <cacheField name="AREA_NEGOCIO" numFmtId="0">
      <sharedItems/>
    </cacheField>
    <cacheField name="DESCRIÇÃO_AREA_NEGOCIO" numFmtId="0">
      <sharedItems count="53">
        <s v="4994-REGION SUR"/>
        <s v="4993-REGION NORESTE"/>
        <s v="4991-CAPITAL Y AREA METROPOLITANA"/>
        <s v="4990-OFICINA CENTRAL COMERCIAL"/>
        <s v="4556-BBR_SANTO ANDRÉ"/>
        <s v="4555-BBR_SÃO JOSÉ DOS PINHAIS"/>
        <s v="4554-BBR_VOLTA REDONDA"/>
        <s v="4550-BBR_JACAREPAGUA"/>
        <s v="4547-BBR_CAMPO GRANDE"/>
        <s v="4545-BBR_IGARASSU"/>
        <s v="4544-BBR_NATAL"/>
        <s v="4540-BBR_JOÃO PESSOA"/>
        <s v="4536-BBR_LIMEIRA"/>
        <s v="4534-BBR_SAO GONCALO"/>
        <s v="4517-BBR_GOIÂNIA"/>
        <s v="4513-BBR_PAVUNA"/>
        <s v="4509-BBR_SÃO PEDRO DA ALDEIA"/>
        <s v="4506-BBR_GUARULHOS"/>
        <s v="3547-BBR_SOROCABA"/>
        <s v="3545-BBR_LONDRINA"/>
        <s v="3544-BBR_PRAIA GRANDE"/>
        <s v="3542-BBR_DUQUE DE CAXIAS"/>
        <s v="3537-BBR_CASA VERDE"/>
        <s v="3536-BBR_LONDRINA I VRT"/>
        <s v="3530-BBR_MOGI DAS CRUZES"/>
        <s v="3529-BBR_GRAVATAÍ"/>
        <s v="3520-BBR_BRASÍLIA"/>
        <s v="3518-BBR_VALINHOS"/>
        <s v="3517-BBR_RIBERÃO PRETO"/>
        <s v="3514-BBR_SAO JOSE RIO PRETO"/>
        <s v="3507-BBR_JABOATÃO"/>
        <s v="3506-BBR_RAPOSO"/>
        <s v="3503-BBR_INHAÚMA"/>
        <s v="4538-BBR_MACEIO"/>
        <s v="4532-BBR_SAO JOSE DOS CAMPOS"/>
        <s v="4551-BBR_ARACAJU"/>
        <s v="4531-BBR_SÃO BERNARDO DO CAMPO"/>
        <s v="3540-BBR_PALHOÇA"/>
        <s v="4992-INTERIOR PROVINCIA"/>
        <s v="4542-BBR_NOVO HAMBURGO"/>
        <s v="3505-BBR_SALVADOR"/>
        <s v="4549-BBR_SÃO MATEUS"/>
        <s v="1990-OFICINA CENTRAL OPERATIVA"/>
        <s v="1310-BBR_BRASILIA"/>
        <s v="1308-BBR_MOGI DAS CRUZES"/>
        <s v="1307-BBR_GRAVATAI"/>
        <s v="1303-BBR_RECIFE"/>
        <s v="1302-BBR_RIO DE JANEIRO"/>
        <s v="1301-BBR_SAO PAULO"/>
        <s v="0001-OFICINA CENTRAL"/>
        <s v="4997-OFICINA CC OESTE - BRASÍLIA"/>
        <s v="4539-BBR_CARUARU" u="1"/>
        <s v="4521-BBR_DF SANTA MARIA" u="1"/>
      </sharedItems>
    </cacheField>
    <cacheField name="CONTA_NATURAL" numFmtId="0">
      <sharedItems/>
    </cacheField>
    <cacheField name="DESCRIÇÃO_CONTA_NATURAL" numFmtId="0">
      <sharedItems/>
    </cacheField>
    <cacheField name="FISCAL" numFmtId="0">
      <sharedItems/>
    </cacheField>
    <cacheField name="CENTRO_CUSTO" numFmtId="0">
      <sharedItems/>
    </cacheField>
    <cacheField name="DESCRIÇÃO_CENTRO_CUSTO" numFmtId="0">
      <sharedItems/>
    </cacheField>
    <cacheField name="INTERCOMPANIA" numFmtId="0">
      <sharedItems/>
    </cacheField>
    <cacheField name="GRUPO_CONTA" numFmtId="0">
      <sharedItems/>
    </cacheField>
    <cacheField name="RESULTADO_BIMBO_ANTIGO" numFmtId="0">
      <sharedItems/>
    </cacheField>
    <cacheField name="RESULTADO_BIMBO" numFmtId="0">
      <sharedItems/>
    </cacheField>
    <cacheField name="CLASSIFICAÇÃO" numFmtId="0">
      <sharedItems/>
    </cacheField>
    <cacheField name="PUSH_PULL" numFmtId="0">
      <sharedItems/>
    </cacheField>
    <cacheField name="REGIÃO" numFmtId="0">
      <sharedItems/>
    </cacheField>
    <cacheField name="RESPONSAVEL" numFmtId="0">
      <sharedItems/>
    </cacheField>
    <cacheField name="CATEGORIA_OBZ" numFmtId="0">
      <sharedItems/>
    </cacheField>
    <cacheField name="SUBCATEGORIA_OBZ" numFmtId="0">
      <sharedItems/>
    </cacheField>
    <cacheField name="DEPARTAMENTO" numFmtId="0">
      <sharedItems/>
    </cacheField>
    <cacheField name="LIQUIDO" numFmtId="0">
      <sharedItems containsSemiMixedTypes="0" containsString="0" containsNumber="1" minValue="-52570.64" maxValue="100157.54"/>
    </cacheField>
    <cacheField name="PPTO" numFmtId="0">
      <sharedItems containsSemiMixedTypes="0" containsString="0" containsNumber="1" containsInteger="1" minValue="0" maxValue="0"/>
    </cacheField>
    <cacheField name="PPTO_AJUSTADO" numFmtId="0">
      <sharedItems containsSemiMixedTypes="0" containsString="0" containsNumber="1" containsInteger="1" minValue="0" maxValue="0"/>
    </cacheField>
    <cacheField name="NOTA_FISCAL" numFmtId="0">
      <sharedItems/>
    </cacheField>
    <cacheField name="NUMERO_OC" numFmtId="0">
      <sharedItems/>
    </cacheField>
    <cacheField name="FORNECEDO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viane Michaelis" refreshedDate="44725.437331250003" createdVersion="7" refreshedVersion="7" minRefreshableVersion="3" recordCount="451" xr:uid="{59BE187D-FD33-4766-B000-D887FBC3AFAF}">
  <cacheSource type="worksheet">
    <worksheetSource ref="A2:S453" sheet="Base Tudo Real"/>
  </cacheSource>
  <cacheFields count="19">
    <cacheField name="RUBRO" numFmtId="0">
      <sharedItems count="8">
        <s v="DISTRIBUIÇÃO - PPTO/ZBB"/>
        <s v="DISTRIBUIÇÃO - REAL 2021"/>
        <s v="DISTRIBUIÇÃO REAL 2020"/>
        <s v="LOGÍSTICA - PPTO/ZBB"/>
        <s v="LOGÍSTICA - REAL 2021"/>
        <s v="LOGÍSTICA REAL 2020"/>
        <s v="DISTRIBUIÇÃO - REAL 2022"/>
        <s v="LOGÍSTICA - REAL 2022"/>
      </sharedItems>
    </cacheField>
    <cacheField name="FLEXFIELD" numFmtId="0">
      <sharedItems/>
    </cacheField>
    <cacheField name="AN" numFmtId="0">
      <sharedItems/>
    </cacheField>
    <cacheField name="CC" numFmtId="0">
      <sharedItems count="6">
        <s v="0405"/>
        <s v="0568"/>
        <s v="0599"/>
        <s v="0401"/>
        <s v="0404"/>
        <s v="0153"/>
      </sharedItems>
    </cacheField>
    <cacheField name="JAN" numFmtId="0">
      <sharedItems containsString="0" containsBlank="1" containsNumber="1" minValue="-17205.099999999999" maxValue="31151.960000000003"/>
    </cacheField>
    <cacheField name="FEV" numFmtId="0">
      <sharedItems containsString="0" containsBlank="1" containsNumber="1" minValue="-7630.5" maxValue="92542.99"/>
    </cacheField>
    <cacheField name="MAR" numFmtId="0">
      <sharedItems containsString="0" containsBlank="1" containsNumber="1" minValue="-5483.63" maxValue="38763.589999999997"/>
    </cacheField>
    <cacheField name="ABR" numFmtId="0">
      <sharedItems containsString="0" containsBlank="1" containsNumber="1" minValue="-50954.49" maxValue="48754.96"/>
    </cacheField>
    <cacheField name="MAI" numFmtId="0">
      <sharedItems containsString="0" containsBlank="1" containsNumber="1" minValue="-34091.97" maxValue="53690.7"/>
    </cacheField>
    <cacheField name="JUN" numFmtId="0">
      <sharedItems containsString="0" containsBlank="1" containsNumber="1" minValue="-6040.25" maxValue="39336.86"/>
    </cacheField>
    <cacheField name="JUL" numFmtId="0">
      <sharedItems containsString="0" containsBlank="1" containsNumber="1" minValue="-13723.74" maxValue="19088.150000000001"/>
    </cacheField>
    <cacheField name="AGO" numFmtId="0">
      <sharedItems containsString="0" containsBlank="1" containsNumber="1" minValue="-4428.1000000000004" maxValue="21943.75"/>
    </cacheField>
    <cacheField name="SET" numFmtId="0">
      <sharedItems containsString="0" containsBlank="1" containsNumber="1" minValue="-3032.86" maxValue="18583.650000000001"/>
    </cacheField>
    <cacheField name="OUT" numFmtId="0">
      <sharedItems containsString="0" containsBlank="1" containsNumber="1" minValue="-682.93" maxValue="34033.33"/>
    </cacheField>
    <cacheField name="NOV" numFmtId="0">
      <sharedItems containsString="0" containsBlank="1" containsNumber="1" minValue="-9569.4" maxValue="58578.509999999995"/>
    </cacheField>
    <cacheField name="DEZ" numFmtId="0">
      <sharedItems containsString="0" containsBlank="1" containsNumber="1" minValue="-2149.27" maxValue="29905.040000000001"/>
    </cacheField>
    <cacheField name="MÉDIA (ZBB)" numFmtId="44">
      <sharedItems containsSemiMixedTypes="0" containsString="0" containsNumber="1" minValue="-1329.8675000000001" maxValue="23713.43"/>
    </cacheField>
    <cacheField name="FY" numFmtId="44">
      <sharedItems containsString="0" containsBlank="1" containsNumber="1" minValue="-15958.41" maxValue="282503.69999999995"/>
    </cacheField>
    <cacheField name="YTD" numFmtId="44">
      <sharedItems containsSemiMixedTypes="0" containsString="0" containsNumber="1" minValue="-1440.6897916666667" maxValue="135570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3">
  <r>
    <x v="0"/>
    <s v="ASE"/>
    <s v="DF"/>
    <x v="0"/>
    <n v="8"/>
    <n v="1864.2366197183098"/>
    <n v="1864.2366197183098"/>
    <n v="2882.3966197183099"/>
    <n v="2882.3966197183099"/>
    <n v="3900.5566197183093"/>
    <n v="1864.2366197183098"/>
    <n v="15258.059718309858"/>
  </r>
  <r>
    <x v="0"/>
    <s v="ASE"/>
    <s v="SPI"/>
    <x v="1"/>
    <n v="28"/>
    <n v="10813.211154929581"/>
    <n v="6993.6191549295791"/>
    <n v="10813.211154929581"/>
    <n v="10813.211154929581"/>
    <n v="14632.803154929581"/>
    <n v="6993.6191549295791"/>
    <n v="61059.674929577479"/>
  </r>
  <r>
    <x v="0"/>
    <s v="ASE"/>
    <s v="SPI"/>
    <x v="2"/>
    <n v="5"/>
    <n v="1930.9305633802821"/>
    <n v="1248.860563380282"/>
    <n v="1930.9305633802821"/>
    <n v="1930.9305633802821"/>
    <n v="2613.0005633802825"/>
    <n v="1248.860563380282"/>
    <n v="10903.513380281693"/>
  </r>
  <r>
    <x v="0"/>
    <s v="ASE"/>
    <s v="SPC"/>
    <x v="3"/>
    <n v="41"/>
    <n v="15833.630619718315"/>
    <n v="10240.656619718313"/>
    <n v="15833.630619718315"/>
    <n v="15833.630619718315"/>
    <n v="21426.604619718317"/>
    <n v="10240.656619718313"/>
    <n v="89408.809718309887"/>
  </r>
  <r>
    <x v="0"/>
    <s v="ASE"/>
    <s v="SPC"/>
    <x v="4"/>
    <n v="11"/>
    <n v="4248.0472394366207"/>
    <n v="2747.4932394366206"/>
    <n v="4248.0472394366207"/>
    <n v="4248.0472394366207"/>
    <n v="5748.6012394366217"/>
    <n v="4248.0472394366207"/>
    <n v="25488.283436619728"/>
  </r>
  <r>
    <x v="0"/>
    <s v="ASE"/>
    <s v="SPC"/>
    <x v="5"/>
    <n v="4"/>
    <n v="1544.7444507042258"/>
    <n v="999.08845070422558"/>
    <n v="2090.4004507042259"/>
    <n v="1544.7444507042258"/>
    <n v="2090.4004507042259"/>
    <n v="999.08845070422558"/>
    <n v="9268.4667042253532"/>
  </r>
  <r>
    <x v="0"/>
    <s v="ASE"/>
    <s v="SPC"/>
    <x v="6"/>
    <n v="12"/>
    <n v="4634.2333521126775"/>
    <n v="2997.2653521126767"/>
    <n v="4634.2333521126775"/>
    <n v="4634.2333521126775"/>
    <n v="6271.2013521126773"/>
    <n v="2997.2653521126767"/>
    <n v="26168.432112676062"/>
  </r>
  <r>
    <x v="0"/>
    <s v="ASE"/>
    <s v="SPC"/>
    <x v="7"/>
    <n v="19"/>
    <n v="7337.5361408450726"/>
    <n v="4745.6701408450717"/>
    <n v="7337.5361408450726"/>
    <n v="7337.5361408450726"/>
    <n v="9929.4021408450735"/>
    <n v="4745.6701408450717"/>
    <n v="41433.350845070439"/>
  </r>
  <r>
    <x v="0"/>
    <s v="ASE"/>
    <s v="RJ-BH"/>
    <x v="8"/>
    <n v="25"/>
    <n v="6084.1220657277008"/>
    <n v="6084.1220657277008"/>
    <n v="9406.9887323943676"/>
    <n v="9406.9887323943676"/>
    <n v="12729.855399061034"/>
    <n v="6084.1220657277008"/>
    <n v="49796.199061032879"/>
  </r>
  <r>
    <x v="0"/>
    <s v="ASE"/>
    <s v="RJ-BH"/>
    <x v="9"/>
    <n v="10"/>
    <n v="2433.6488262910802"/>
    <n v="2433.6488262910802"/>
    <n v="3762.7954929577472"/>
    <n v="3762.7954929577472"/>
    <n v="5091.9421596244138"/>
    <n v="2433.6488262910802"/>
    <n v="19918.479624413147"/>
  </r>
  <r>
    <x v="0"/>
    <s v="ASE"/>
    <s v="RJ-BH"/>
    <x v="10"/>
    <n v="5"/>
    <n v="1216.8244131455401"/>
    <n v="1216.8244131455401"/>
    <n v="1881.3977464788736"/>
    <n v="1881.3977464788736"/>
    <n v="2545.9710798122069"/>
    <n v="1216.8244131455401"/>
    <n v="9959.2398122065733"/>
  </r>
  <r>
    <x v="0"/>
    <s v="ASE"/>
    <s v="RJ-BH"/>
    <x v="11"/>
    <n v="25"/>
    <n v="6084.1220657277008"/>
    <n v="6084.1220657277008"/>
    <n v="9406.9887323943676"/>
    <n v="9406.9887323943676"/>
    <n v="12729.855399061034"/>
    <n v="6084.1220657277008"/>
    <n v="49796.199061032879"/>
  </r>
  <r>
    <x v="0"/>
    <s v="ASE"/>
    <s v="RJ-BH"/>
    <x v="12"/>
    <n v="14"/>
    <n v="3407.1083568075123"/>
    <n v="3407.1083568075123"/>
    <n v="5267.9136901408456"/>
    <n v="7128.7190234741793"/>
    <n v="7128.7190234741793"/>
    <n v="3407.1083568075123"/>
    <n v="29746.67680751174"/>
  </r>
  <r>
    <x v="0"/>
    <s v="ASE"/>
    <s v="RJ-BH"/>
    <x v="13"/>
    <n v="5"/>
    <n v="1881.3977464788736"/>
    <n v="1216.8244131455401"/>
    <n v="1881.3977464788736"/>
    <n v="1881.3977464788736"/>
    <n v="2545.9710798122069"/>
    <n v="1216.8244131455401"/>
    <n v="10623.813145539907"/>
  </r>
  <r>
    <x v="0"/>
    <s v="ASE"/>
    <s v="SUL"/>
    <x v="14"/>
    <n v="12"/>
    <n v="2397.3757746478877"/>
    <n v="2397.3757746478877"/>
    <n v="3706.7117746478875"/>
    <n v="3706.7117746478875"/>
    <n v="5016.0477746478873"/>
    <n v="2397.3757746478877"/>
    <n v="19621.598647887324"/>
  </r>
  <r>
    <x v="0"/>
    <s v="ASE"/>
    <s v="SUL"/>
    <x v="15"/>
    <n v="5"/>
    <n v="998.90657276995307"/>
    <n v="998.90657276995307"/>
    <n v="1544.4632394366199"/>
    <n v="1544.4632394366199"/>
    <n v="2090.0199061032863"/>
    <n v="998.90657276995307"/>
    <n v="8175.6661032863849"/>
  </r>
  <r>
    <x v="0"/>
    <s v="ASE"/>
    <s v="SUL"/>
    <x v="16"/>
    <n v="6"/>
    <n v="1781.3954929577467"/>
    <n v="2754.3114929577469"/>
    <n v="2754.3114929577469"/>
    <n v="3727.227492957747"/>
    <n v="3727.227492957747"/>
    <n v="1781.3954929577467"/>
    <n v="16525.868957746483"/>
  </r>
  <r>
    <x v="0"/>
    <s v="ASE"/>
    <s v="NE"/>
    <x v="17"/>
    <n v="4"/>
    <n v="1463.8461971830991"/>
    <n v="946.76619718309883"/>
    <n v="1463.8461971830991"/>
    <n v="1980.926197183099"/>
    <n v="1980.926197183099"/>
    <n v="946.76619718309883"/>
    <n v="8783.0771830985941"/>
  </r>
  <r>
    <x v="0"/>
    <s v="ASE"/>
    <s v="NE"/>
    <x v="18"/>
    <n v="2"/>
    <n v="731.92309859154955"/>
    <n v="473.38309859154941"/>
    <n v="731.92309859154955"/>
    <n v="731.92309859154955"/>
    <n v="990.46309859154951"/>
    <n v="473.38309859154941"/>
    <n v="4132.9985915492971"/>
  </r>
  <r>
    <x v="0"/>
    <s v="ASE"/>
    <s v="NE"/>
    <x v="19"/>
    <n v="0"/>
    <n v="0"/>
    <n v="0"/>
    <n v="0"/>
    <n v="0"/>
    <n v="0"/>
    <n v="0"/>
    <n v="0"/>
  </r>
  <r>
    <x v="0"/>
    <s v="ASE"/>
    <s v="NE"/>
    <x v="20"/>
    <n v="2"/>
    <n v="466.38140845070427"/>
    <n v="466.38140845070427"/>
    <n v="721.09740845070428"/>
    <n v="721.09740845070428"/>
    <n v="975.81340845070429"/>
    <n v="466.38140845070427"/>
    <n v="3817.1524507042259"/>
  </r>
  <r>
    <x v="0"/>
    <s v="ASE"/>
    <s v="NE"/>
    <x v="21"/>
    <n v="3"/>
    <n v="889.30892957746482"/>
    <n v="575.17492957746481"/>
    <n v="889.30892957746482"/>
    <n v="889.30892957746482"/>
    <n v="1203.4429295774648"/>
    <n v="575.17492957746481"/>
    <n v="5021.719577464788"/>
  </r>
  <r>
    <x v="0"/>
    <s v="TRAD"/>
    <s v="DF"/>
    <x v="0"/>
    <n v="23"/>
    <n v="4421.8309859154933"/>
    <n v="4421.8309859154933"/>
    <n v="6836.8309859154933"/>
    <n v="6836.8309859154933"/>
    <n v="9251.8309859154924"/>
    <n v="4421.8309859154933"/>
    <n v="36190.985915492958"/>
  </r>
  <r>
    <x v="0"/>
    <s v="TRAD"/>
    <s v="SPI"/>
    <x v="1"/>
    <n v="32"/>
    <n v="10114.546478873241"/>
    <n v="6541.7464788732404"/>
    <n v="10114.546478873241"/>
    <n v="10114.546478873241"/>
    <n v="13687.34647887324"/>
    <n v="6541.7464788732404"/>
    <n v="57114.478873239445"/>
  </r>
  <r>
    <x v="0"/>
    <s v="TRAD"/>
    <s v="SPI"/>
    <x v="2"/>
    <n v="10"/>
    <n v="3160.7957746478878"/>
    <n v="2044.2957746478876"/>
    <n v="3160.7957746478878"/>
    <n v="3160.7957746478878"/>
    <n v="4277.2957746478878"/>
    <n v="2044.2957746478876"/>
    <n v="17848.274647887327"/>
  </r>
  <r>
    <x v="0"/>
    <s v="TRAD"/>
    <s v="SPC"/>
    <x v="3"/>
    <n v="28"/>
    <n v="8850.2281690140862"/>
    <n v="5724.0281690140855"/>
    <n v="8850.2281690140862"/>
    <n v="8850.2281690140862"/>
    <n v="11976.428169014085"/>
    <n v="5724.0281690140855"/>
    <n v="49975.169014084517"/>
  </r>
  <r>
    <x v="0"/>
    <s v="TRAD"/>
    <s v="SPC"/>
    <x v="4"/>
    <n v="12"/>
    <n v="3792.954929577465"/>
    <n v="2453.1549295774653"/>
    <n v="3792.954929577465"/>
    <n v="3792.954929577465"/>
    <n v="5132.7549295774652"/>
    <n v="3792.954929577465"/>
    <n v="22757.729577464794"/>
  </r>
  <r>
    <x v="0"/>
    <s v="TRAD"/>
    <s v="SPC"/>
    <x v="5"/>
    <n v="6"/>
    <n v="1896.4774647887325"/>
    <n v="1226.5774647887326"/>
    <n v="2566.3774647887326"/>
    <n v="1896.4774647887325"/>
    <n v="2566.3774647887326"/>
    <n v="1226.5774647887326"/>
    <n v="11378.864788732395"/>
  </r>
  <r>
    <x v="0"/>
    <s v="TRAD"/>
    <s v="SPC"/>
    <x v="6"/>
    <n v="14"/>
    <n v="4425.1140845070431"/>
    <n v="2862.0140845070428"/>
    <n v="4425.1140845070431"/>
    <n v="4425.1140845070431"/>
    <n v="5988.2140845070426"/>
    <n v="2862.0140845070428"/>
    <n v="24987.584507042258"/>
  </r>
  <r>
    <x v="0"/>
    <s v="TRAD"/>
    <s v="SPC"/>
    <x v="7"/>
    <n v="34"/>
    <n v="10746.705633802818"/>
    <n v="6950.6056338028184"/>
    <n v="10746.705633802818"/>
    <n v="10746.705633802818"/>
    <n v="14542.805633802818"/>
    <n v="6950.6056338028184"/>
    <n v="60684.133802816912"/>
  </r>
  <r>
    <x v="0"/>
    <s v="TRAD"/>
    <s v="RJ-BH"/>
    <x v="8"/>
    <n v="29"/>
    <n v="5452.1633802816914"/>
    <n v="5452.1633802816914"/>
    <n v="8429.8833802816916"/>
    <n v="8429.8833802816916"/>
    <n v="11407.603380281691"/>
    <n v="5452.1633802816914"/>
    <n v="44623.860281690155"/>
  </r>
  <r>
    <x v="0"/>
    <s v="TRAD"/>
    <s v="RJ-BH"/>
    <x v="9"/>
    <n v="12"/>
    <n v="2256.0676056338034"/>
    <n v="2256.0676056338034"/>
    <n v="3488.2276056338033"/>
    <n v="3488.2276056338033"/>
    <n v="4720.3876056338031"/>
    <n v="2256.0676056338034"/>
    <n v="18465.04563380282"/>
  </r>
  <r>
    <x v="0"/>
    <s v="TRAD"/>
    <s v="RJ-BH"/>
    <x v="10"/>
    <n v="12"/>
    <n v="2256.0676056338034"/>
    <n v="2256.0676056338034"/>
    <n v="3488.2276056338033"/>
    <n v="3488.2276056338033"/>
    <n v="4720.3876056338031"/>
    <n v="2256.0676056338034"/>
    <n v="18465.04563380282"/>
  </r>
  <r>
    <x v="0"/>
    <s v="TRAD"/>
    <s v="RJ-BH"/>
    <x v="11"/>
    <n v="21"/>
    <n v="3948.1183098591555"/>
    <n v="3948.1183098591555"/>
    <n v="6104.3983098591561"/>
    <n v="6104.3983098591561"/>
    <n v="8260.678309859155"/>
    <n v="3948.1183098591555"/>
    <n v="32313.829859154932"/>
  </r>
  <r>
    <x v="0"/>
    <s v="TRAD"/>
    <s v="RJ-BH"/>
    <x v="12"/>
    <n v="14"/>
    <n v="2632.0788732394371"/>
    <n v="2632.0788732394371"/>
    <n v="4069.5988732394371"/>
    <n v="5507.1188732394376"/>
    <n v="5507.1188732394376"/>
    <n v="2632.0788732394371"/>
    <n v="22980.07323943662"/>
  </r>
  <r>
    <x v="0"/>
    <s v="TRAD"/>
    <s v="RJ-BH"/>
    <x v="13"/>
    <n v="10"/>
    <n v="2906.8563380281694"/>
    <n v="1880.0563380281692"/>
    <n v="2906.8563380281694"/>
    <n v="2906.8563380281694"/>
    <n v="3933.6563380281696"/>
    <n v="1880.0563380281692"/>
    <n v="16414.338028169019"/>
  </r>
  <r>
    <x v="0"/>
    <s v="TRAD"/>
    <s v="SUL"/>
    <x v="14"/>
    <n v="9"/>
    <n v="1533.1174647887324"/>
    <n v="1533.1174647887324"/>
    <n v="2370.4354647887326"/>
    <n v="2370.4354647887326"/>
    <n v="3207.7534647887323"/>
    <n v="1533.1174647887324"/>
    <n v="12547.976788732396"/>
  </r>
  <r>
    <x v="0"/>
    <s v="TRAD"/>
    <s v="SUL"/>
    <x v="15"/>
    <n v="14"/>
    <n v="2384.8493896713617"/>
    <n v="2384.8493896713617"/>
    <n v="3687.3440563380286"/>
    <n v="3687.3440563380286"/>
    <n v="4989.8387230046956"/>
    <n v="2384.8493896713617"/>
    <n v="19519.075004694838"/>
  </r>
  <r>
    <x v="0"/>
    <s v="TRAD"/>
    <s v="SUL"/>
    <x v="16"/>
    <n v="37"/>
    <n v="6363.5170892018796"/>
    <n v="9838.9764225352137"/>
    <n v="9838.9764225352137"/>
    <n v="13314.435755868546"/>
    <n v="13314.435755868546"/>
    <n v="6363.5170892018796"/>
    <n v="59033.858535211279"/>
  </r>
  <r>
    <x v="0"/>
    <s v="TRAD"/>
    <s v="NE"/>
    <x v="17"/>
    <n v="9"/>
    <n v="2303.1202816901414"/>
    <n v="1489.580281690141"/>
    <n v="2303.1202816901414"/>
    <n v="3116.6602816901413"/>
    <n v="3116.6602816901413"/>
    <n v="1489.580281690141"/>
    <n v="13818.721690140848"/>
  </r>
  <r>
    <x v="0"/>
    <s v="TRAD"/>
    <s v="NE"/>
    <x v="18"/>
    <n v="6"/>
    <n v="1535.413521126761"/>
    <n v="993.05352112676064"/>
    <n v="1535.413521126761"/>
    <n v="1535.413521126761"/>
    <n v="2077.7735211267609"/>
    <n v="993.05352112676064"/>
    <n v="8670.1211267605649"/>
  </r>
  <r>
    <x v="0"/>
    <s v="TRAD"/>
    <s v="NE"/>
    <x v="19"/>
    <n v="9"/>
    <n v="2303.1202816901414"/>
    <n v="1489.580281690141"/>
    <n v="2303.1202816901414"/>
    <n v="2303.1202816901414"/>
    <n v="3116.6602816901413"/>
    <n v="1489.580281690141"/>
    <n v="13005.181690140847"/>
  </r>
  <r>
    <x v="0"/>
    <s v="TRAD"/>
    <s v="NE"/>
    <x v="20"/>
    <n v="3"/>
    <n v="476.05633802816908"/>
    <n v="476.05633802816908"/>
    <n v="736.05633802816919"/>
    <n v="736.05633802816919"/>
    <n v="996.05633802816919"/>
    <n v="476.05633802816908"/>
    <n v="3896.3380281690152"/>
  </r>
  <r>
    <x v="0"/>
    <s v="TRAD"/>
    <s v="NE"/>
    <x v="21"/>
    <n v="27"/>
    <n v="6909.3608450704241"/>
    <n v="4468.7408450704233"/>
    <n v="6909.3608450704241"/>
    <n v="6909.3608450704241"/>
    <n v="9349.980845070424"/>
    <n v="4468.7408450704233"/>
    <n v="39015.545070422544"/>
  </r>
  <r>
    <x v="0"/>
    <s v="EXP"/>
    <s v="DF"/>
    <x v="0"/>
    <n v="7"/>
    <n v="1320.0741971830989"/>
    <n v="1320.0741971830989"/>
    <n v="2041.0377971830992"/>
    <n v="2041.0377971830992"/>
    <n v="2762.001397183099"/>
    <n v="1320.0741971830989"/>
    <n v="10804.299583098595"/>
  </r>
  <r>
    <x v="0"/>
    <s v="EXP"/>
    <s v="SPI"/>
    <x v="1"/>
    <n v="14"/>
    <n v="4394.8291030985929"/>
    <n v="2842.4267830985923"/>
    <n v="4394.8291030985929"/>
    <n v="4394.8291030985929"/>
    <n v="5947.231423098593"/>
    <n v="2842.4267830985923"/>
    <n v="24816.572298591556"/>
  </r>
  <r>
    <x v="0"/>
    <s v="EXP"/>
    <s v="SPI"/>
    <x v="2"/>
    <n v="4"/>
    <n v="1069.2625309859159"/>
    <n v="691.56283098591564"/>
    <n v="1069.2625309859159"/>
    <n v="1069.2625309859159"/>
    <n v="1446.9622309859158"/>
    <n v="691.56283098591564"/>
    <n v="6037.8754859154951"/>
  </r>
  <r>
    <x v="0"/>
    <s v="EXP"/>
    <s v="SPC"/>
    <x v="3"/>
    <n v="18"/>
    <n v="5183.6103456338051"/>
    <n v="3352.5838056338039"/>
    <n v="5183.6103456338051"/>
    <n v="5183.6103456338051"/>
    <n v="7014.6368856338058"/>
    <n v="3352.5838056338039"/>
    <n v="29270.63553380283"/>
  </r>
  <r>
    <x v="0"/>
    <s v="EXP"/>
    <s v="SPC"/>
    <x v="4"/>
    <n v="6"/>
    <n v="1688.610455492958"/>
    <n v="1092.1361154929577"/>
    <n v="1688.610455492958"/>
    <n v="1688.610455492958"/>
    <n v="2285.0847954929577"/>
    <n v="1688.610455492958"/>
    <n v="10131.66273295775"/>
  </r>
  <r>
    <x v="0"/>
    <s v="EXP"/>
    <s v="SPC"/>
    <x v="5"/>
    <n v="3"/>
    <n v="722.65660225352121"/>
    <n v="467.38984225352112"/>
    <n v="977.92336225352119"/>
    <n v="722.65660225352121"/>
    <n v="977.92336225352119"/>
    <n v="467.38984225352112"/>
    <n v="4335.9396135211273"/>
  </r>
  <r>
    <x v="0"/>
    <s v="EXP"/>
    <s v="SPC"/>
    <x v="6"/>
    <n v="8"/>
    <n v="1902.4629616901416"/>
    <n v="1230.4486816901413"/>
    <n v="1902.4629616901416"/>
    <n v="1902.4629616901416"/>
    <n v="2574.4772416901419"/>
    <n v="1230.4486816901413"/>
    <n v="10742.763490140849"/>
  </r>
  <r>
    <x v="0"/>
    <s v="EXP"/>
    <s v="SPC"/>
    <x v="7"/>
    <n v="15"/>
    <n v="3797.6907726760573"/>
    <n v="2456.2179126760566"/>
    <n v="3797.6907726760573"/>
    <n v="3797.6907726760573"/>
    <n v="5139.1636326760572"/>
    <n v="2456.2179126760566"/>
    <n v="21444.671776056341"/>
  </r>
  <r>
    <x v="0"/>
    <s v="EXP"/>
    <s v="RJ-BH"/>
    <x v="8"/>
    <n v="10"/>
    <n v="2422.6199436619718"/>
    <n v="2422.6199436619718"/>
    <n v="3745.7431436619727"/>
    <n v="3745.7431436619727"/>
    <n v="5068.8663436619718"/>
    <n v="2422.6199436619718"/>
    <n v="19828.212461971834"/>
  </r>
  <r>
    <x v="0"/>
    <s v="EXP"/>
    <s v="RJ-BH"/>
    <x v="9"/>
    <n v="4"/>
    <n v="984.84045070422576"/>
    <n v="984.84045070422576"/>
    <n v="1522.7148507042261"/>
    <n v="1522.7148507042261"/>
    <n v="2060.5892507042263"/>
    <n v="984.84045070422576"/>
    <n v="8060.5403042253556"/>
  </r>
  <r>
    <x v="0"/>
    <s v="EXP"/>
    <s v="RJ-BH"/>
    <x v="10"/>
    <n v="5"/>
    <n v="729.30732394366237"/>
    <n v="729.30732394366237"/>
    <n v="1127.6213239436627"/>
    <n v="1127.6213239436627"/>
    <n v="1525.9353239436628"/>
    <n v="729.30732394366237"/>
    <n v="5969.0999436619759"/>
  </r>
  <r>
    <x v="0"/>
    <s v="EXP"/>
    <s v="RJ-BH"/>
    <x v="11"/>
    <n v="11"/>
    <n v="2106.7704788732399"/>
    <n v="2106.7704788732399"/>
    <n v="3257.39127887324"/>
    <n v="3257.39127887324"/>
    <n v="4408.0120788732402"/>
    <n v="2106.7704788732399"/>
    <n v="17243.10607323944"/>
  </r>
  <r>
    <x v="0"/>
    <s v="EXP"/>
    <s v="RJ-BH"/>
    <x v="12"/>
    <n v="6"/>
    <n v="1268.2293183098595"/>
    <n v="1268.2293183098595"/>
    <n v="1960.8776383098598"/>
    <n v="2653.52595830986"/>
    <n v="2653.52595830986"/>
    <n v="1268.2293183098595"/>
    <n v="11072.617509859158"/>
  </r>
  <r>
    <x v="0"/>
    <s v="EXP"/>
    <s v="RJ-BH"/>
    <x v="13"/>
    <n v="3"/>
    <n v="1005.5333577464792"/>
    <n v="650.34495774647894"/>
    <n v="1005.5333577464792"/>
    <n v="1005.5333577464792"/>
    <n v="1360.7217577464792"/>
    <n v="650.34495774647894"/>
    <n v="5678.0117464788746"/>
  </r>
  <r>
    <x v="0"/>
    <s v="EXP"/>
    <s v="SUL"/>
    <x v="14"/>
    <n v="5"/>
    <n v="825.40358028169021"/>
    <n v="825.40358028169021"/>
    <n v="1276.2009202816903"/>
    <n v="1276.2009202816903"/>
    <n v="1726.9982602816904"/>
    <n v="825.40358028169021"/>
    <n v="6755.6108416901425"/>
  </r>
  <r>
    <x v="0"/>
    <s v="EXP"/>
    <s v="SUL"/>
    <x v="15"/>
    <n v="4"/>
    <n v="710.58875211267616"/>
    <n v="710.58875211267616"/>
    <n v="1098.6795321126763"/>
    <n v="1098.6795321126763"/>
    <n v="1486.7703121126763"/>
    <n v="710.58875211267616"/>
    <n v="5815.8956326760572"/>
  </r>
  <r>
    <x v="0"/>
    <s v="EXP"/>
    <s v="SUL"/>
    <x v="16"/>
    <n v="7"/>
    <n v="1710.4316422535217"/>
    <n v="2644.5904622535222"/>
    <n v="2644.5904622535222"/>
    <n v="3578.7492822535223"/>
    <n v="3578.7492822535223"/>
    <n v="1710.4316422535217"/>
    <n v="15867.542773521132"/>
  </r>
  <r>
    <x v="0"/>
    <s v="EXP"/>
    <s v="NE"/>
    <x v="17"/>
    <n v="3"/>
    <n v="791.06296056338056"/>
    <n v="511.63276056338037"/>
    <n v="791.06296056338056"/>
    <n v="1070.4931605633806"/>
    <n v="1070.4931605633806"/>
    <n v="511.63276056338037"/>
    <n v="4746.3777633802829"/>
  </r>
  <r>
    <x v="0"/>
    <s v="EXP"/>
    <s v="NE"/>
    <x v="18"/>
    <n v="2"/>
    <n v="476.14069014084521"/>
    <n v="307.95169014084513"/>
    <n v="476.14069014084521"/>
    <n v="476.14069014084521"/>
    <n v="644.32969014084517"/>
    <n v="307.95169014084513"/>
    <n v="2688.6551408450709"/>
  </r>
  <r>
    <x v="0"/>
    <s v="EXP"/>
    <s v="NE"/>
    <x v="19"/>
    <n v="2"/>
    <n v="483.65525915492969"/>
    <n v="312.81185915492961"/>
    <n v="483.65525915492969"/>
    <n v="483.65525915492969"/>
    <n v="654.49865915492967"/>
    <n v="312.81185915492961"/>
    <n v="2731.0881549295777"/>
  </r>
  <r>
    <x v="0"/>
    <s v="EXP"/>
    <s v="NE"/>
    <x v="20"/>
    <n v="2"/>
    <n v="197.9119267605634"/>
    <n v="197.9119267605634"/>
    <n v="306.00228676056344"/>
    <n v="306.00228676056344"/>
    <n v="414.09264676056347"/>
    <n v="197.9119267605634"/>
    <n v="1619.8330005633804"/>
  </r>
  <r>
    <x v="0"/>
    <s v="EXP"/>
    <s v="NE"/>
    <x v="21"/>
    <n v="5"/>
    <n v="1637.7206526760572"/>
    <n v="1059.2223126760566"/>
    <n v="1637.7206526760572"/>
    <n v="1637.7206526760572"/>
    <n v="2216.218992676057"/>
    <n v="1059.2223126760566"/>
    <n v="9247.8255760563425"/>
  </r>
  <r>
    <x v="0"/>
    <s v="SUP"/>
    <s v="DF"/>
    <x v="0"/>
    <n v="2"/>
    <n v="0"/>
    <n v="0"/>
    <n v="205.98960000000005"/>
    <n v="205.98960000000005"/>
    <n v="411.97920000000011"/>
    <n v="0"/>
    <n v="823.95840000000021"/>
  </r>
  <r>
    <x v="0"/>
    <s v="SUP"/>
    <s v="SPI"/>
    <x v="1"/>
    <n v="4"/>
    <n v="443.54352000000011"/>
    <n v="0"/>
    <n v="443.54352000000011"/>
    <n v="443.54352000000011"/>
    <n v="887.08704000000023"/>
    <n v="0"/>
    <n v="2217.7176000000004"/>
  </r>
  <r>
    <x v="0"/>
    <s v="SUP"/>
    <s v="SPI"/>
    <x v="2"/>
    <n v="1"/>
    <n v="94.424925000000016"/>
    <n v="0"/>
    <n v="94.424925000000016"/>
    <n v="94.424925000000016"/>
    <n v="188.84985000000003"/>
    <n v="0"/>
    <n v="472.12462500000004"/>
  </r>
  <r>
    <x v="0"/>
    <s v="SUP"/>
    <s v="SPC"/>
    <x v="3"/>
    <n v="4"/>
    <n v="406.89478666666679"/>
    <n v="0"/>
    <n v="406.89478666666679"/>
    <n v="406.89478666666679"/>
    <n v="813.78957333333358"/>
    <n v="0"/>
    <n v="2034.4739333333341"/>
  </r>
  <r>
    <x v="0"/>
    <s v="SUP"/>
    <s v="SPC"/>
    <x v="4"/>
    <n v="2"/>
    <n v="198.82477999999998"/>
    <n v="0"/>
    <n v="198.82477999999998"/>
    <n v="198.82477999999998"/>
    <n v="397.64955999999995"/>
    <n v="198.82477999999998"/>
    <n v="1192.94868"/>
  </r>
  <r>
    <x v="0"/>
    <s v="SUP"/>
    <s v="SPC"/>
    <x v="5"/>
    <n v="1"/>
    <n v="85.088920000000002"/>
    <n v="0"/>
    <n v="170.17784"/>
    <n v="85.088920000000002"/>
    <n v="170.17784"/>
    <n v="0"/>
    <n v="510.53352000000001"/>
  </r>
  <r>
    <x v="0"/>
    <s v="SUP"/>
    <s v="SPC"/>
    <x v="6"/>
    <n v="3"/>
    <n v="252.00535500000007"/>
    <n v="0"/>
    <n v="252.00535500000007"/>
    <n v="252.00535500000007"/>
    <n v="504.01071000000013"/>
    <n v="0"/>
    <n v="1260.0267750000003"/>
  </r>
  <r>
    <x v="0"/>
    <s v="SUP"/>
    <s v="SPC"/>
    <x v="7"/>
    <n v="3"/>
    <n v="268.29457200000002"/>
    <n v="0"/>
    <n v="268.29457200000002"/>
    <n v="268.29457200000002"/>
    <n v="536.58914400000003"/>
    <n v="0"/>
    <n v="1341.4728600000001"/>
  </r>
  <r>
    <x v="0"/>
    <s v="SUP"/>
    <s v="RJ-BH"/>
    <x v="8"/>
    <n v="3"/>
    <n v="0"/>
    <n v="0"/>
    <n v="396.93696"/>
    <n v="396.93696"/>
    <n v="793.87392"/>
    <n v="0"/>
    <n v="1587.74784"/>
  </r>
  <r>
    <x v="0"/>
    <s v="SUP"/>
    <s v="RJ-BH"/>
    <x v="9"/>
    <n v="1"/>
    <n v="0"/>
    <n v="0"/>
    <n v="134.46860000000004"/>
    <n v="134.46860000000004"/>
    <n v="268.93720000000008"/>
    <n v="0"/>
    <n v="537.87440000000015"/>
  </r>
  <r>
    <x v="0"/>
    <s v="SUP"/>
    <s v="RJ-BH"/>
    <x v="10"/>
    <n v="1"/>
    <n v="0"/>
    <n v="0"/>
    <n v="79.662800000000033"/>
    <n v="79.662800000000033"/>
    <n v="159.32560000000007"/>
    <n v="0"/>
    <n v="318.65120000000013"/>
  </r>
  <r>
    <x v="0"/>
    <s v="SUP"/>
    <s v="RJ-BH"/>
    <x v="11"/>
    <n v="3"/>
    <n v="0"/>
    <n v="0"/>
    <n v="313.80567272727279"/>
    <n v="313.80567272727279"/>
    <n v="627.61134545454559"/>
    <n v="0"/>
    <n v="1255.2226909090912"/>
  </r>
  <r>
    <x v="0"/>
    <s v="SUP"/>
    <s v="RJ-BH"/>
    <x v="12"/>
    <n v="2"/>
    <n v="0"/>
    <n v="0"/>
    <n v="230.88277333333338"/>
    <n v="461.76554666666675"/>
    <n v="461.76554666666675"/>
    <n v="0"/>
    <n v="1154.4138666666668"/>
  </r>
  <r>
    <x v="0"/>
    <s v="SUP"/>
    <s v="RJ-BH"/>
    <x v="13"/>
    <n v="1"/>
    <n v="118.39613333333335"/>
    <n v="0"/>
    <n v="118.39613333333335"/>
    <n v="118.39613333333335"/>
    <n v="236.79226666666671"/>
    <n v="0"/>
    <n v="591.98066666666682"/>
  </r>
  <r>
    <x v="0"/>
    <s v="SUP"/>
    <s v="SUL"/>
    <x v="14"/>
    <n v="1"/>
    <n v="0"/>
    <n v="0"/>
    <n v="90.159468000000004"/>
    <n v="90.159468000000004"/>
    <n v="180.31893600000001"/>
    <n v="0"/>
    <n v="360.63787200000002"/>
  </r>
  <r>
    <x v="0"/>
    <s v="SUP"/>
    <s v="SUL"/>
    <x v="15"/>
    <n v="1"/>
    <n v="0"/>
    <n v="0"/>
    <n v="97.022695000000013"/>
    <n v="97.022695000000013"/>
    <n v="194.04539000000003"/>
    <n v="0"/>
    <n v="388.09078000000005"/>
  </r>
  <r>
    <x v="0"/>
    <s v="SUP"/>
    <s v="SUL"/>
    <x v="16"/>
    <n v="3"/>
    <n v="0"/>
    <n v="400.35378000000014"/>
    <n v="400.35378000000014"/>
    <n v="800.70756000000029"/>
    <n v="800.70756000000029"/>
    <n v="0"/>
    <n v="2402.1226800000009"/>
  </r>
  <r>
    <x v="0"/>
    <s v="SUP"/>
    <s v="NE"/>
    <x v="17"/>
    <n v="1"/>
    <n v="93.143400000000014"/>
    <n v="0"/>
    <n v="93.143400000000014"/>
    <n v="186.28680000000003"/>
    <n v="186.28680000000003"/>
    <n v="0"/>
    <n v="558.86040000000003"/>
  </r>
  <r>
    <x v="0"/>
    <s v="SUP"/>
    <s v="NE"/>
    <x v="18"/>
    <n v="1"/>
    <n v="84.094500000000011"/>
    <n v="0"/>
    <n v="84.094500000000011"/>
    <n v="84.094500000000011"/>
    <n v="168.18900000000002"/>
    <n v="0"/>
    <n v="420.47250000000008"/>
  </r>
  <r>
    <x v="0"/>
    <s v="SUP"/>
    <s v="NE"/>
    <x v="19"/>
    <n v="1"/>
    <n v="85.421700000000001"/>
    <n v="0"/>
    <n v="85.421700000000001"/>
    <n v="85.421700000000001"/>
    <n v="170.8434"/>
    <n v="0"/>
    <n v="427.10850000000005"/>
  </r>
  <r>
    <x v="0"/>
    <s v="SUP"/>
    <s v="NE"/>
    <x v="20"/>
    <n v="1"/>
    <n v="0"/>
    <n v="0"/>
    <n v="54.045180000000009"/>
    <n v="54.045180000000009"/>
    <n v="108.09036000000002"/>
    <n v="0"/>
    <n v="216.18072000000004"/>
  </r>
  <r>
    <x v="0"/>
    <s v="SUP"/>
    <s v="NE"/>
    <x v="21"/>
    <n v="3"/>
    <n v="347.09900400000009"/>
    <n v="0"/>
    <n v="347.09900400000009"/>
    <n v="347.09900400000009"/>
    <n v="694.19800800000019"/>
    <n v="0"/>
    <n v="1735.4950200000003"/>
  </r>
  <r>
    <x v="1"/>
    <s v="EXP"/>
    <s v="DF"/>
    <x v="0"/>
    <n v="20"/>
    <n v="3255.2"/>
    <n v="3255.2"/>
    <n v="5033.04"/>
    <n v="5033.04"/>
    <n v="6810.8799999999992"/>
    <n v="3255.2"/>
    <n v="26642.560000000001"/>
  </r>
  <r>
    <x v="1"/>
    <s v="EXP"/>
    <s v="SPC"/>
    <x v="3"/>
    <n v="59"/>
    <n v="14847.468000000001"/>
    <n v="9602.84"/>
    <n v="14847.468000000001"/>
    <n v="14847.468000000001"/>
    <n v="20092.095999999998"/>
    <n v="9602.84"/>
    <n v="83840.179999999993"/>
  </r>
  <r>
    <x v="1"/>
    <s v="EXP"/>
    <s v="SPC"/>
    <x v="5"/>
    <n v="44"/>
    <n v="11072.688"/>
    <n v="7161.44"/>
    <n v="14983.936"/>
    <n v="11072.688"/>
    <n v="14983.936"/>
    <n v="7161.44"/>
    <n v="66436.127999999997"/>
  </r>
  <r>
    <x v="1"/>
    <s v="EXP"/>
    <s v="RJ-BH"/>
    <x v="11"/>
    <n v="28"/>
    <n v="4557.28"/>
    <n v="4557.28"/>
    <n v="7046.2560000000003"/>
    <n v="7046.2560000000003"/>
    <n v="9535.232"/>
    <n v="4557.28"/>
    <n v="37299.584000000003"/>
  </r>
  <r>
    <x v="1"/>
    <s v="EXP"/>
    <s v="SUL"/>
    <x v="16"/>
    <n v="17"/>
    <n v="2766.92"/>
    <n v="4278.0839999999998"/>
    <n v="4278.0839999999998"/>
    <n v="5789.2479999999996"/>
    <n v="5789.2479999999996"/>
    <n v="2766.92"/>
    <n v="25668.504000000001"/>
  </r>
  <r>
    <x v="1"/>
    <s v="EXP"/>
    <s v="NE"/>
    <x v="21"/>
    <n v="20"/>
    <n v="5033.04"/>
    <n v="3255.2"/>
    <n v="5033.04"/>
    <n v="5033.04"/>
    <n v="6810.8799999999992"/>
    <n v="3255.2"/>
    <n v="28420.399999999998"/>
  </r>
  <r>
    <x v="2"/>
    <s v="SUP"/>
    <s v="SPC"/>
    <x v="3"/>
    <n v="1"/>
    <n v="251.65200000000002"/>
    <n v="162.76"/>
    <n v="251.65200000000002"/>
    <n v="251.65200000000002"/>
    <n v="340.54399999999998"/>
    <n v="162.76"/>
    <n v="1421.0200000000002"/>
  </r>
  <r>
    <x v="2"/>
    <s v="SUP"/>
    <s v="RJ-BH"/>
    <x v="11"/>
    <n v="1"/>
    <n v="162.76"/>
    <n v="162.76"/>
    <n v="251.65200000000002"/>
    <n v="251.65200000000002"/>
    <n v="340.54399999999998"/>
    <n v="162.76"/>
    <n v="1332.1279999999999"/>
  </r>
  <r>
    <x v="2"/>
    <s v="SUP"/>
    <s v="SUL"/>
    <x v="16"/>
    <n v="1"/>
    <n v="162.76"/>
    <n v="251.65200000000002"/>
    <n v="251.65200000000002"/>
    <n v="340.54399999999998"/>
    <n v="340.54399999999998"/>
    <n v="162.76"/>
    <n v="1509.912"/>
  </r>
  <r>
    <x v="2"/>
    <s v="SUP"/>
    <s v="NE"/>
    <x v="21"/>
    <n v="1"/>
    <n v="251.65200000000002"/>
    <n v="162.76"/>
    <n v="251.65200000000002"/>
    <n v="251.65200000000002"/>
    <n v="340.54399999999998"/>
    <n v="162.76"/>
    <n v="1421.0200000000002"/>
  </r>
  <r>
    <x v="2"/>
    <s v="AUX FR"/>
    <s v="DF"/>
    <x v="22"/>
    <n v="1"/>
    <n v="162.76"/>
    <n v="162.76"/>
    <n v="251.65200000000002"/>
    <n v="251.65200000000002"/>
    <n v="340.54399999999998"/>
    <n v="162.76"/>
    <n v="1332.1279999999999"/>
  </r>
  <r>
    <x v="2"/>
    <s v="AUX FR"/>
    <s v="DF"/>
    <x v="0"/>
    <n v="1"/>
    <n v="162.76"/>
    <n v="162.76"/>
    <n v="251.65200000000002"/>
    <n v="251.65200000000002"/>
    <n v="340.54399999999998"/>
    <n v="162.76"/>
    <n v="1332.1279999999999"/>
  </r>
  <r>
    <x v="2"/>
    <s v="AUX FR"/>
    <s v="SPI"/>
    <x v="1"/>
    <n v="1"/>
    <n v="251.65200000000002"/>
    <n v="162.76"/>
    <n v="251.65200000000002"/>
    <n v="251.65200000000002"/>
    <n v="340.54399999999998"/>
    <n v="162.76"/>
    <n v="1421.0200000000002"/>
  </r>
  <r>
    <x v="2"/>
    <s v="AUX FR"/>
    <s v="SPI"/>
    <x v="23"/>
    <n v="1"/>
    <n v="340.54399999999998"/>
    <n v="162.76"/>
    <n v="251.65200000000002"/>
    <n v="251.65200000000002"/>
    <n v="340.54399999999998"/>
    <n v="162.76"/>
    <n v="1509.912"/>
  </r>
  <r>
    <x v="2"/>
    <s v="AUX FR"/>
    <s v="SPC"/>
    <x v="3"/>
    <n v="2"/>
    <n v="503.30400000000003"/>
    <n v="325.52"/>
    <n v="503.30400000000003"/>
    <n v="503.30400000000003"/>
    <n v="681.08799999999997"/>
    <n v="325.52"/>
    <n v="2842.0400000000004"/>
  </r>
  <r>
    <x v="2"/>
    <s v="AUX FR"/>
    <s v="SPC"/>
    <x v="4"/>
    <n v="1"/>
    <n v="251.65200000000002"/>
    <n v="162.76"/>
    <n v="251.65200000000002"/>
    <n v="251.65200000000002"/>
    <n v="340.54399999999998"/>
    <n v="251.65200000000002"/>
    <n v="1509.9120000000003"/>
  </r>
  <r>
    <x v="2"/>
    <s v="AUX FR"/>
    <s v="SPC"/>
    <x v="5"/>
    <n v="1"/>
    <n v="251.65200000000002"/>
    <n v="162.76"/>
    <n v="340.54399999999998"/>
    <n v="251.65200000000002"/>
    <n v="340.54399999999998"/>
    <n v="162.76"/>
    <n v="1509.912"/>
  </r>
  <r>
    <x v="2"/>
    <s v="AUX FR"/>
    <s v="SPC"/>
    <x v="7"/>
    <n v="1"/>
    <n v="251.65200000000002"/>
    <n v="162.76"/>
    <n v="251.65200000000002"/>
    <n v="251.65200000000002"/>
    <n v="340.54399999999998"/>
    <n v="162.76"/>
    <n v="1421.0200000000002"/>
  </r>
  <r>
    <x v="2"/>
    <s v="AUX FR"/>
    <s v="RJ-BH"/>
    <x v="8"/>
    <n v="1"/>
    <n v="162.76"/>
    <n v="162.76"/>
    <n v="251.65200000000002"/>
    <n v="251.65200000000002"/>
    <n v="340.54399999999998"/>
    <n v="162.76"/>
    <n v="1332.1279999999999"/>
  </r>
  <r>
    <x v="2"/>
    <s v="AUX FR"/>
    <s v="RJ-BH"/>
    <x v="9"/>
    <n v="1"/>
    <n v="162.76"/>
    <n v="162.76"/>
    <n v="251.65200000000002"/>
    <n v="251.65200000000002"/>
    <n v="340.54399999999998"/>
    <n v="162.76"/>
    <n v="1332.1279999999999"/>
  </r>
  <r>
    <x v="2"/>
    <s v="AUX FR"/>
    <s v="RJ-BH"/>
    <x v="11"/>
    <n v="1"/>
    <n v="162.76"/>
    <n v="162.76"/>
    <n v="251.65200000000002"/>
    <n v="251.65200000000002"/>
    <n v="340.54399999999998"/>
    <n v="162.76"/>
    <n v="1332.1279999999999"/>
  </r>
  <r>
    <x v="2"/>
    <s v="AUX FR"/>
    <s v="RJ-BH"/>
    <x v="12"/>
    <n v="1"/>
    <n v="162.76"/>
    <n v="162.76"/>
    <n v="251.65200000000002"/>
    <n v="340.54399999999998"/>
    <n v="340.54399999999998"/>
    <n v="162.76"/>
    <n v="1421.02"/>
  </r>
  <r>
    <x v="2"/>
    <s v="AUX FR"/>
    <s v="RJ-BH"/>
    <x v="13"/>
    <n v="1"/>
    <n v="251.65200000000002"/>
    <n v="162.76"/>
    <n v="251.65200000000002"/>
    <n v="251.65200000000002"/>
    <n v="340.54399999999998"/>
    <n v="162.76"/>
    <n v="1421.0200000000002"/>
  </r>
  <r>
    <x v="2"/>
    <s v="AUX FR"/>
    <s v="SUL"/>
    <x v="14"/>
    <n v="1"/>
    <n v="162.76"/>
    <n v="162.76"/>
    <n v="251.65200000000002"/>
    <n v="251.65200000000002"/>
    <n v="340.54399999999998"/>
    <n v="162.76"/>
    <n v="1332.1279999999999"/>
  </r>
  <r>
    <x v="2"/>
    <s v="AUX FR"/>
    <s v="SUL"/>
    <x v="16"/>
    <n v="1"/>
    <n v="162.76"/>
    <n v="251.65200000000002"/>
    <n v="251.65200000000002"/>
    <n v="340.54399999999998"/>
    <n v="340.54399999999998"/>
    <n v="162.76"/>
    <n v="1509.912"/>
  </r>
  <r>
    <x v="2"/>
    <s v="AUX FR"/>
    <s v="NE"/>
    <x v="17"/>
    <n v="1"/>
    <n v="251.65200000000002"/>
    <n v="162.76"/>
    <n v="251.65200000000002"/>
    <n v="340.54399999999998"/>
    <n v="340.54399999999998"/>
    <n v="162.76"/>
    <n v="1509.912"/>
  </r>
  <r>
    <x v="2"/>
    <s v="AUX FR"/>
    <s v="NE"/>
    <x v="21"/>
    <n v="1"/>
    <n v="251.65200000000002"/>
    <n v="162.76"/>
    <n v="251.65200000000002"/>
    <n v="251.65200000000002"/>
    <n v="340.54399999999998"/>
    <n v="162.76"/>
    <n v="1421.0200000000002"/>
  </r>
  <r>
    <x v="3"/>
    <s v="REAL 1S 2021"/>
    <s v="DF"/>
    <x v="0"/>
    <m/>
    <n v="32620.203099747683"/>
    <n v="32620.203099747683"/>
    <n v="32620.203099747683"/>
    <n v="32620.203099747683"/>
    <n v="32620.203099747683"/>
    <n v="32620.203099747683"/>
    <n v="32620.203099747683"/>
  </r>
  <r>
    <x v="3"/>
    <s v="REAL 1S 2021"/>
    <s v="SPI"/>
    <x v="1"/>
    <m/>
    <n v="24273.547507179392"/>
    <n v="24273.547507179392"/>
    <n v="24273.547507179392"/>
    <n v="24273.547507179392"/>
    <n v="24273.547507179392"/>
    <n v="24273.547507179392"/>
    <n v="24273.547507179392"/>
  </r>
  <r>
    <x v="3"/>
    <s v="REAL 1S 2021"/>
    <s v="SPI"/>
    <x v="2"/>
    <m/>
    <n v="10224.058519122073"/>
    <n v="10224.058519122073"/>
    <n v="10224.058519122073"/>
    <n v="10224.058519122073"/>
    <n v="10224.058519122073"/>
    <n v="10224.058519122073"/>
    <n v="10224.058519122073"/>
  </r>
  <r>
    <x v="3"/>
    <s v="REAL 1S 2021"/>
    <s v="SPC"/>
    <x v="3"/>
    <m/>
    <n v="27804.901445234496"/>
    <n v="27804.901445234496"/>
    <n v="27804.901445234496"/>
    <n v="27804.901445234496"/>
    <n v="27804.901445234496"/>
    <n v="27804.901445234496"/>
    <n v="27804.901445234496"/>
  </r>
  <r>
    <x v="3"/>
    <s v="REAL 1S 2021"/>
    <s v="SPC"/>
    <x v="4"/>
    <m/>
    <n v="20015.671539514078"/>
    <n v="20015.671539514078"/>
    <n v="20015.671539514078"/>
    <n v="20015.671539514078"/>
    <n v="20015.671539514078"/>
    <n v="20015.671539514078"/>
    <n v="20015.671539514078"/>
  </r>
  <r>
    <x v="3"/>
    <s v="REAL 1S 2021"/>
    <s v="SPC"/>
    <x v="5"/>
    <m/>
    <n v="4943.3126190343355"/>
    <n v="4943.3126190343355"/>
    <n v="4943.3126190343355"/>
    <n v="4943.3126190343355"/>
    <n v="4943.3126190343355"/>
    <n v="4943.3126190343355"/>
    <n v="4943.3126190343355"/>
  </r>
  <r>
    <x v="3"/>
    <s v="REAL 1S 2021"/>
    <s v="SPC"/>
    <x v="6"/>
    <m/>
    <n v="14519.371074776258"/>
    <n v="14519.371074776258"/>
    <n v="14519.371074776258"/>
    <n v="14519.371074776258"/>
    <n v="14519.371074776258"/>
    <n v="14519.371074776258"/>
    <n v="14519.371074776258"/>
  </r>
  <r>
    <x v="3"/>
    <s v="REAL 1S 2021"/>
    <s v="SPC"/>
    <x v="7"/>
    <m/>
    <n v="33899.596669872088"/>
    <n v="33899.596669872088"/>
    <n v="33899.596669872088"/>
    <n v="33899.596669872088"/>
    <n v="33899.596669872088"/>
    <n v="33899.596669872088"/>
    <n v="33899.596669872088"/>
  </r>
  <r>
    <x v="3"/>
    <s v="REAL 1S 2021"/>
    <s v="RJ-BH"/>
    <x v="8"/>
    <m/>
    <n v="12758.647338516239"/>
    <n v="12758.647338516239"/>
    <n v="12758.647338516239"/>
    <n v="12758.647338516239"/>
    <n v="12758.647338516239"/>
    <n v="12758.647338516239"/>
    <n v="12758.647338516239"/>
  </r>
  <r>
    <x v="3"/>
    <s v="REAL 1S 2021"/>
    <s v="RJ-BH"/>
    <x v="9"/>
    <m/>
    <n v="7132.4088919052674"/>
    <n v="7132.4088919052674"/>
    <n v="7132.4088919052674"/>
    <n v="7132.4088919052674"/>
    <n v="7132.4088919052674"/>
    <n v="7132.4088919052674"/>
    <n v="7132.4088919052674"/>
  </r>
  <r>
    <x v="3"/>
    <s v="REAL 1S 2021"/>
    <s v="RJ-BH"/>
    <x v="10"/>
    <m/>
    <n v="6773.2151379845509"/>
    <n v="6773.2151379845509"/>
    <n v="6773.2151379845509"/>
    <n v="6773.2151379845509"/>
    <n v="6773.2151379845509"/>
    <n v="6773.2151379845509"/>
    <n v="6773.2151379845518"/>
  </r>
  <r>
    <x v="3"/>
    <s v="REAL 1S 2021"/>
    <s v="RJ-BH"/>
    <x v="11"/>
    <m/>
    <n v="28657.582678312796"/>
    <n v="28657.582678312796"/>
    <n v="28657.582678312796"/>
    <n v="28657.582678312796"/>
    <n v="28657.582678312796"/>
    <n v="28657.582678312796"/>
    <n v="28657.582678312796"/>
  </r>
  <r>
    <x v="3"/>
    <s v="REAL 1S 2021"/>
    <s v="RJ-BH"/>
    <x v="12"/>
    <m/>
    <n v="15046.548290432353"/>
    <n v="15046.548290432353"/>
    <n v="15046.548290432353"/>
    <n v="15046.548290432353"/>
    <n v="15046.548290432353"/>
    <n v="15046.548290432353"/>
    <n v="15046.548290432353"/>
  </r>
  <r>
    <x v="3"/>
    <s v="REAL 1S 2021"/>
    <s v="RJ-BH"/>
    <x v="13"/>
    <m/>
    <n v="3958.4630810411486"/>
    <n v="3958.4630810411486"/>
    <n v="3958.4630810411486"/>
    <n v="3958.4630810411486"/>
    <n v="3958.4630810411486"/>
    <n v="3958.4630810411486"/>
    <n v="3958.4630810411486"/>
  </r>
  <r>
    <x v="3"/>
    <s v="REAL 1S 2021"/>
    <s v="SUL"/>
    <x v="14"/>
    <m/>
    <n v="11857.51473187486"/>
    <n v="11857.51473187486"/>
    <n v="11857.51473187486"/>
    <n v="11857.51473187486"/>
    <n v="11857.51473187486"/>
    <n v="11857.51473187486"/>
    <n v="11857.514731874862"/>
  </r>
  <r>
    <x v="3"/>
    <s v="REAL 1S 2021"/>
    <s v="SUL"/>
    <x v="15"/>
    <m/>
    <n v="7249.9934382803885"/>
    <n v="7249.9934382803885"/>
    <n v="7249.9934382803885"/>
    <n v="7249.9934382803885"/>
    <n v="7249.9934382803885"/>
    <n v="7249.9934382803885"/>
    <n v="7249.9934382803885"/>
  </r>
  <r>
    <x v="3"/>
    <s v="REAL 1S 2021"/>
    <s v="SUL"/>
    <x v="16"/>
    <m/>
    <n v="16326.457252179895"/>
    <n v="16326.457252179895"/>
    <n v="16326.457252179895"/>
    <n v="16326.457252179895"/>
    <n v="16326.457252179895"/>
    <n v="16326.457252179895"/>
    <n v="16326.457252179896"/>
  </r>
  <r>
    <x v="3"/>
    <s v="REAL 1S 2021"/>
    <s v="NE"/>
    <x v="17"/>
    <m/>
    <n v="6629.1563378348947"/>
    <n v="6629.1563378348947"/>
    <n v="6629.1563378348947"/>
    <n v="6629.1563378348947"/>
    <n v="6629.1563378348947"/>
    <n v="6629.1563378348947"/>
    <n v="6629.1563378348947"/>
  </r>
  <r>
    <x v="3"/>
    <s v="REAL 1S 2021"/>
    <s v="NE"/>
    <x v="18"/>
    <m/>
    <n v="3650.3227442321995"/>
    <n v="3650.3227442321995"/>
    <n v="3650.3227442321995"/>
    <n v="3650.3227442321995"/>
    <n v="3650.3227442321995"/>
    <n v="3650.3227442321995"/>
    <n v="3650.3227442321991"/>
  </r>
  <r>
    <x v="3"/>
    <s v="REAL 1S 2021"/>
    <s v="NE"/>
    <x v="19"/>
    <m/>
    <n v="0"/>
    <n v="0"/>
    <n v="0"/>
    <n v="0"/>
    <n v="0"/>
    <n v="0"/>
    <n v="0"/>
  </r>
  <r>
    <x v="3"/>
    <s v="REAL 1S 2021"/>
    <s v="NE"/>
    <x v="20"/>
    <m/>
    <n v="3213.1155742228407"/>
    <n v="3213.1155742228407"/>
    <n v="3213.1155742228407"/>
    <n v="3213.1155742228407"/>
    <n v="3213.1155742228407"/>
    <n v="3213.1155742228407"/>
    <n v="3213.1155742228407"/>
  </r>
  <r>
    <x v="3"/>
    <s v="REAL 1S 2021"/>
    <s v="NE"/>
    <x v="21"/>
    <m/>
    <n v="17549.303695368879"/>
    <n v="17549.303695368879"/>
    <n v="17549.303695368879"/>
    <n v="17549.303695368879"/>
    <n v="17549.303695368879"/>
    <n v="17549.303695368879"/>
    <n v="17549.303695368875"/>
  </r>
  <r>
    <x v="4"/>
    <s v="REAL 1S 2021"/>
    <s v="DF"/>
    <x v="0"/>
    <m/>
    <n v="684.19962054590326"/>
    <n v="684.19962054590326"/>
    <n v="684.19962054590326"/>
    <n v="684.19962054590326"/>
    <n v="684.19962054590326"/>
    <n v="684.19962054590326"/>
    <n v="684.19962054590326"/>
  </r>
  <r>
    <x v="4"/>
    <s v="REAL 1S 2021"/>
    <s v="SPC"/>
    <x v="3"/>
    <m/>
    <n v="21762.943280387837"/>
    <n v="21762.943280387837"/>
    <n v="21762.943280387837"/>
    <n v="21762.943280387837"/>
    <n v="21762.943280387837"/>
    <n v="21762.943280387837"/>
    <n v="21762.943280387841"/>
  </r>
  <r>
    <x v="4"/>
    <s v="REAL 1S 2021"/>
    <s v="SPC"/>
    <x v="5"/>
    <m/>
    <n v="8323.5010650398908"/>
    <n v="8323.5010650398908"/>
    <n v="8323.5010650398908"/>
    <n v="8323.5010650398908"/>
    <n v="8323.5010650398908"/>
    <n v="8323.5010650398908"/>
    <n v="8323.5010650398908"/>
  </r>
  <r>
    <x v="4"/>
    <s v="REAL 1S 2021"/>
    <s v="RJ-BH"/>
    <x v="11"/>
    <m/>
    <n v="7465.0752463490244"/>
    <n v="7465.0752463490244"/>
    <n v="7465.0752463490244"/>
    <n v="7465.0752463490244"/>
    <n v="7465.0752463490244"/>
    <n v="7465.0752463490244"/>
    <n v="7465.0752463490235"/>
  </r>
  <r>
    <x v="4"/>
    <s v="REAL 1S 2021"/>
    <s v="SUL"/>
    <x v="16"/>
    <m/>
    <n v="3770.2336945557795"/>
    <n v="3770.2336945557795"/>
    <n v="3770.2336945557795"/>
    <n v="3770.2336945557795"/>
    <n v="3770.2336945557795"/>
    <n v="3770.2336945557795"/>
    <n v="3770.2336945557795"/>
  </r>
  <r>
    <x v="4"/>
    <s v="REAL 1S 2021"/>
    <s v="NE"/>
    <x v="21"/>
    <m/>
    <n v="808.87042645489839"/>
    <n v="808.87042645489839"/>
    <n v="808.87042645489839"/>
    <n v="808.87042645489839"/>
    <n v="808.87042645489839"/>
    <n v="808.87042645489839"/>
    <n v="808.8704264548983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5">
  <r>
    <x v="0"/>
    <s v="ASE"/>
    <x v="0"/>
    <s v="DF"/>
    <x v="0"/>
    <n v="8"/>
    <n v="11185.419718309859"/>
    <n v="0.73308270676691734"/>
    <n v="4072.6399999999994"/>
    <n v="0.26691729323308266"/>
    <n v="15258.059718309858"/>
  </r>
  <r>
    <x v="0"/>
    <s v="ASE"/>
    <x v="0"/>
    <s v="SPI"/>
    <x v="1"/>
    <n v="28"/>
    <n v="41961.714929577473"/>
    <n v="0.68722466960352424"/>
    <n v="19097.960000000003"/>
    <n v="0.31277533039647576"/>
    <n v="61059.674929577479"/>
  </r>
  <r>
    <x v="0"/>
    <s v="ASE"/>
    <x v="0"/>
    <s v="SPI"/>
    <x v="2"/>
    <n v="5"/>
    <n v="7493.1633802816923"/>
    <n v="0.68722466960352424"/>
    <n v="3410.3500000000004"/>
    <n v="0.31277533039647576"/>
    <n v="10903.513380281693"/>
  </r>
  <r>
    <x v="0"/>
    <s v="ASE"/>
    <x v="0"/>
    <s v="SPC"/>
    <x v="3"/>
    <n v="41"/>
    <n v="61443.939718309877"/>
    <n v="0.68722466960352424"/>
    <n v="27964.870000000003"/>
    <n v="0.3127753303964757"/>
    <n v="89408.809718309887"/>
  </r>
  <r>
    <x v="0"/>
    <s v="ASE"/>
    <x v="0"/>
    <s v="SPC"/>
    <x v="4"/>
    <n v="11"/>
    <n v="16484.959436619723"/>
    <n v="0.6467661691542288"/>
    <n v="9003.3240000000005"/>
    <n v="0.35323383084577104"/>
    <n v="25488.283436619728"/>
  </r>
  <r>
    <x v="0"/>
    <s v="ASE"/>
    <x v="0"/>
    <s v="SPC"/>
    <x v="5"/>
    <n v="4"/>
    <n v="5994.5307042253535"/>
    <n v="0.64676616915422891"/>
    <n v="3273.9360000000006"/>
    <n v="0.35323383084577115"/>
    <n v="9268.4667042253532"/>
  </r>
  <r>
    <x v="0"/>
    <s v="ASE"/>
    <x v="0"/>
    <s v="SPC"/>
    <x v="6"/>
    <n v="12"/>
    <n v="17983.592112676059"/>
    <n v="0.68722466960352413"/>
    <n v="8184.8400000000011"/>
    <n v="0.31277533039647576"/>
    <n v="26168.432112676062"/>
  </r>
  <r>
    <x v="0"/>
    <s v="ASE"/>
    <x v="0"/>
    <s v="SPC"/>
    <x v="7"/>
    <n v="19"/>
    <n v="28474.02084507043"/>
    <n v="0.68722466960352413"/>
    <n v="12959.330000000002"/>
    <n v="0.3127753303964757"/>
    <n v="41433.350845070439"/>
  </r>
  <r>
    <x v="0"/>
    <s v="ASE"/>
    <x v="0"/>
    <s v="RJ-BH"/>
    <x v="8"/>
    <n v="25"/>
    <n v="36504.732394366205"/>
    <n v="0.73308270676691722"/>
    <n v="13291.466666666667"/>
    <n v="0.26691729323308261"/>
    <n v="49796.199061032879"/>
  </r>
  <r>
    <x v="0"/>
    <s v="ASE"/>
    <x v="0"/>
    <s v="RJ-BH"/>
    <x v="9"/>
    <n v="10"/>
    <n v="14601.892957746481"/>
    <n v="0.73308270676691734"/>
    <n v="5316.586666666667"/>
    <n v="0.26691729323308272"/>
    <n v="19918.479624413147"/>
  </r>
  <r>
    <x v="0"/>
    <s v="ASE"/>
    <x v="0"/>
    <s v="RJ-BH"/>
    <x v="10"/>
    <n v="5"/>
    <n v="7300.9464788732403"/>
    <n v="0.73308270676691734"/>
    <n v="2658.2933333333335"/>
    <n v="0.26691729323308272"/>
    <n v="9959.2398122065733"/>
  </r>
  <r>
    <x v="0"/>
    <s v="ASE"/>
    <x v="0"/>
    <s v="RJ-BH"/>
    <x v="11"/>
    <n v="25"/>
    <n v="36504.732394366205"/>
    <n v="0.73308270676691722"/>
    <n v="13291.466666666667"/>
    <n v="0.26691729323308261"/>
    <n v="49796.199061032879"/>
  </r>
  <r>
    <x v="0"/>
    <s v="ASE"/>
    <x v="0"/>
    <s v="RJ-BH"/>
    <x v="12"/>
    <n v="14"/>
    <n v="20442.650140845075"/>
    <n v="0.68722466960352435"/>
    <n v="9304.0266666666666"/>
    <n v="0.31277533039647576"/>
    <n v="29746.67680751174"/>
  </r>
  <r>
    <x v="0"/>
    <s v="ASE"/>
    <x v="0"/>
    <s v="RJ-BH"/>
    <x v="13"/>
    <n v="5"/>
    <n v="7300.9464788732403"/>
    <n v="0.68722466960352446"/>
    <n v="3322.8666666666668"/>
    <n v="0.31277533039647587"/>
    <n v="10623.813145539903"/>
  </r>
  <r>
    <x v="0"/>
    <s v="ASE"/>
    <x v="0"/>
    <s v="SUL"/>
    <x v="14"/>
    <n v="12"/>
    <n v="14384.254647887326"/>
    <n v="0.73308270676691745"/>
    <n v="5237.3440000000001"/>
    <n v="0.26691729323308272"/>
    <n v="19621.598647887324"/>
  </r>
  <r>
    <x v="0"/>
    <s v="ASE"/>
    <x v="0"/>
    <s v="SUL"/>
    <x v="15"/>
    <n v="5"/>
    <n v="5993.4394366197184"/>
    <n v="0.73308270676691734"/>
    <n v="2182.2266666666665"/>
    <n v="0.26691729323308266"/>
    <n v="8175.6661032863849"/>
  </r>
  <r>
    <x v="0"/>
    <s v="ASE"/>
    <x v="0"/>
    <s v="SUL"/>
    <x v="16"/>
    <n v="6"/>
    <n v="10688.37295774648"/>
    <n v="0.6467661691542288"/>
    <n v="5837.4960000000001"/>
    <n v="0.35323383084577109"/>
    <n v="16525.868957746483"/>
  </r>
  <r>
    <x v="0"/>
    <s v="ASE"/>
    <x v="0"/>
    <s v="NE"/>
    <x v="17"/>
    <n v="4"/>
    <n v="5680.5971830985927"/>
    <n v="0.6467661691542288"/>
    <n v="3102.4800000000005"/>
    <n v="0.35323383084577109"/>
    <n v="8783.0771830985941"/>
  </r>
  <r>
    <x v="0"/>
    <s v="ASE"/>
    <x v="0"/>
    <s v="NE"/>
    <x v="18"/>
    <n v="2"/>
    <n v="2840.2985915492964"/>
    <n v="0.68722466960352413"/>
    <n v="1292.7000000000003"/>
    <n v="0.31277533039647576"/>
    <n v="4132.9985915492971"/>
  </r>
  <r>
    <x v="0"/>
    <s v="ASE"/>
    <x v="0"/>
    <s v="NE"/>
    <x v="19"/>
    <n v="0"/>
    <n v="0"/>
    <n v="0"/>
    <n v="0"/>
    <n v="0"/>
    <n v="0"/>
  </r>
  <r>
    <x v="0"/>
    <s v="ASE"/>
    <x v="0"/>
    <s v="NE"/>
    <x v="20"/>
    <n v="2"/>
    <n v="2798.2884507042254"/>
    <n v="0.73308270676691722"/>
    <n v="1018.864"/>
    <n v="0.26691729323308266"/>
    <n v="3817.1524507042259"/>
  </r>
  <r>
    <x v="0"/>
    <s v="ASE"/>
    <x v="0"/>
    <s v="NE"/>
    <x v="21"/>
    <n v="3"/>
    <n v="3451.0495774647889"/>
    <n v="0.68722466960352435"/>
    <n v="1570.67"/>
    <n v="0.31277533039647581"/>
    <n v="5021.719577464788"/>
  </r>
  <r>
    <x v="0"/>
    <s v="TRAD"/>
    <x v="1"/>
    <s v="DF"/>
    <x v="0"/>
    <n v="23"/>
    <n v="26530.985915492958"/>
    <n v="0.73308270676691734"/>
    <n v="9660"/>
    <n v="0.26691729323308272"/>
    <n v="36190.985915492958"/>
  </r>
  <r>
    <x v="0"/>
    <s v="TRAD"/>
    <x v="1"/>
    <s v="SPI"/>
    <x v="1"/>
    <n v="32"/>
    <n v="39250.478873239445"/>
    <n v="0.68722466960352424"/>
    <n v="17864"/>
    <n v="0.3127753303964757"/>
    <n v="57114.478873239445"/>
  </r>
  <r>
    <x v="0"/>
    <s v="TRAD"/>
    <x v="1"/>
    <s v="SPI"/>
    <x v="2"/>
    <n v="10"/>
    <n v="12265.774647887325"/>
    <n v="0.68722466960352413"/>
    <n v="5582.5"/>
    <n v="0.3127753303964757"/>
    <n v="17848.274647887327"/>
  </r>
  <r>
    <x v="0"/>
    <s v="TRAD"/>
    <x v="1"/>
    <s v="SPC"/>
    <x v="3"/>
    <n v="28"/>
    <n v="34344.169014084517"/>
    <n v="0.68722466960352424"/>
    <n v="15631"/>
    <n v="0.3127753303964757"/>
    <n v="49975.169014084517"/>
  </r>
  <r>
    <x v="0"/>
    <s v="TRAD"/>
    <x v="1"/>
    <s v="SPC"/>
    <x v="4"/>
    <n v="12"/>
    <n v="14718.929577464791"/>
    <n v="0.6467661691542288"/>
    <n v="8038.8000000000011"/>
    <n v="0.35323383084577109"/>
    <n v="22757.729577464794"/>
  </r>
  <r>
    <x v="0"/>
    <s v="TRAD"/>
    <x v="1"/>
    <s v="SPC"/>
    <x v="5"/>
    <n v="6"/>
    <n v="7359.4647887323954"/>
    <n v="0.64676616915422891"/>
    <n v="4019.4000000000005"/>
    <n v="0.35323383084577115"/>
    <n v="11378.864788732395"/>
  </r>
  <r>
    <x v="0"/>
    <s v="TRAD"/>
    <x v="1"/>
    <s v="SPC"/>
    <x v="6"/>
    <n v="14"/>
    <n v="17172.084507042258"/>
    <n v="0.68722466960352424"/>
    <n v="7815.5"/>
    <n v="0.3127753303964757"/>
    <n v="24987.584507042258"/>
  </r>
  <r>
    <x v="0"/>
    <s v="TRAD"/>
    <x v="1"/>
    <s v="SPC"/>
    <x v="7"/>
    <n v="34"/>
    <n v="41703.633802816912"/>
    <n v="0.68722466960352424"/>
    <n v="18980.5"/>
    <n v="0.3127753303964757"/>
    <n v="60684.133802816912"/>
  </r>
  <r>
    <x v="0"/>
    <s v="TRAD"/>
    <x v="1"/>
    <s v="RJ-BH"/>
    <x v="8"/>
    <n v="29"/>
    <n v="32712.98028169015"/>
    <n v="0.73308270676691722"/>
    <n v="11910.880000000001"/>
    <n v="0.26691729323308266"/>
    <n v="44623.860281690155"/>
  </r>
  <r>
    <x v="0"/>
    <s v="TRAD"/>
    <x v="1"/>
    <s v="RJ-BH"/>
    <x v="9"/>
    <n v="12"/>
    <n v="13536.40563380282"/>
    <n v="0.73308270676691734"/>
    <n v="4928.6400000000003"/>
    <n v="0.26691729323308266"/>
    <n v="18465.04563380282"/>
  </r>
  <r>
    <x v="0"/>
    <s v="TRAD"/>
    <x v="1"/>
    <s v="RJ-BH"/>
    <x v="10"/>
    <n v="12"/>
    <n v="13536.40563380282"/>
    <n v="0.73308270676691734"/>
    <n v="4928.6400000000003"/>
    <n v="0.26691729323308266"/>
    <n v="18465.04563380282"/>
  </r>
  <r>
    <x v="0"/>
    <s v="TRAD"/>
    <x v="1"/>
    <s v="RJ-BH"/>
    <x v="11"/>
    <n v="21"/>
    <n v="23688.709859154933"/>
    <n v="0.73308270676691734"/>
    <n v="8625.1200000000008"/>
    <n v="0.26691729323308272"/>
    <n v="32313.829859154932"/>
  </r>
  <r>
    <x v="0"/>
    <s v="TRAD"/>
    <x v="1"/>
    <s v="RJ-BH"/>
    <x v="12"/>
    <n v="14"/>
    <n v="15792.473239436622"/>
    <n v="0.68722466960352435"/>
    <n v="7187.5999999999995"/>
    <n v="0.31277533039647576"/>
    <n v="22980.07323943662"/>
  </r>
  <r>
    <x v="0"/>
    <s v="TRAD"/>
    <x v="1"/>
    <s v="RJ-BH"/>
    <x v="13"/>
    <n v="10"/>
    <n v="11280.338028169015"/>
    <n v="0.68722466960352413"/>
    <n v="5134.0000000000009"/>
    <n v="0.31277533039647576"/>
    <n v="16414.338028169019"/>
  </r>
  <r>
    <x v="0"/>
    <s v="TRAD"/>
    <x v="1"/>
    <s v="SUL"/>
    <x v="14"/>
    <n v="9"/>
    <n v="9198.7047887323934"/>
    <n v="0.73308270676691711"/>
    <n v="3349.2719999999999"/>
    <n v="0.26691729323308266"/>
    <n v="12547.976788732396"/>
  </r>
  <r>
    <x v="0"/>
    <s v="TRAD"/>
    <x v="1"/>
    <s v="SUL"/>
    <x v="15"/>
    <n v="14"/>
    <n v="14309.09633802817"/>
    <n v="0.73308270676691722"/>
    <n v="5209.978666666666"/>
    <n v="0.26691729323308266"/>
    <n v="19519.075004694838"/>
  </r>
  <r>
    <x v="0"/>
    <s v="TRAD"/>
    <x v="1"/>
    <s v="SUL"/>
    <x v="16"/>
    <n v="37"/>
    <n v="38181.102535211277"/>
    <n v="0.64676616915422891"/>
    <n v="20852.756000000001"/>
    <n v="0.35323383084577109"/>
    <n v="59033.858535211279"/>
  </r>
  <r>
    <x v="0"/>
    <s v="TRAD"/>
    <x v="1"/>
    <s v="NE"/>
    <x v="17"/>
    <n v="9"/>
    <n v="8937.4816901408449"/>
    <n v="0.64676616915422869"/>
    <n v="4881.2400000000007"/>
    <n v="0.35323383084577109"/>
    <n v="13818.721690140848"/>
  </r>
  <r>
    <x v="0"/>
    <s v="TRAD"/>
    <x v="1"/>
    <s v="NE"/>
    <x v="18"/>
    <n v="6"/>
    <n v="5958.3211267605639"/>
    <n v="0.68722466960352413"/>
    <n v="2711.8000000000006"/>
    <n v="0.31277533039647581"/>
    <n v="8670.1211267605649"/>
  </r>
  <r>
    <x v="0"/>
    <s v="TRAD"/>
    <x v="1"/>
    <s v="NE"/>
    <x v="19"/>
    <n v="9"/>
    <n v="8937.4816901408449"/>
    <n v="0.68722466960352413"/>
    <n v="4067.7000000000007"/>
    <n v="0.31277533039647576"/>
    <n v="13005.181690140847"/>
  </r>
  <r>
    <x v="0"/>
    <s v="TRAD"/>
    <x v="1"/>
    <s v="NE"/>
    <x v="20"/>
    <n v="3"/>
    <n v="2856.3380281690143"/>
    <n v="0.73308233577383242"/>
    <n v="1040"/>
    <n v="0.26691715815354922"/>
    <n v="3896.34"/>
  </r>
  <r>
    <x v="0"/>
    <s v="TRAD"/>
    <x v="1"/>
    <s v="NE"/>
    <x v="21"/>
    <n v="27"/>
    <n v="26812.445070422538"/>
    <n v="0.68722466960352413"/>
    <n v="12203.100000000002"/>
    <n v="0.31277533039647576"/>
    <n v="39015.545070422544"/>
  </r>
  <r>
    <x v="0"/>
    <s v="EXP"/>
    <x v="2"/>
    <s v="DF"/>
    <x v="0"/>
    <n v="7"/>
    <n v="7920.4451830985936"/>
    <n v="0.73308270676691722"/>
    <n v="2883.8544000000006"/>
    <n v="0.26691729323308266"/>
    <n v="10804.299583098595"/>
  </r>
  <r>
    <x v="0"/>
    <s v="EXP"/>
    <x v="2"/>
    <s v="SPI"/>
    <x v="1"/>
    <n v="14"/>
    <n v="17054.560698591555"/>
    <n v="0.68722466960352424"/>
    <n v="7762.0116000000016"/>
    <n v="0.31277533039647576"/>
    <n v="24816.572298591556"/>
  </r>
  <r>
    <x v="0"/>
    <s v="EXP"/>
    <x v="2"/>
    <s v="SPI"/>
    <x v="2"/>
    <n v="4"/>
    <n v="4149.3769859154936"/>
    <n v="0.68722466960352413"/>
    <n v="1888.4985000000001"/>
    <n v="0.3127753303964757"/>
    <n v="6037.8754859154951"/>
  </r>
  <r>
    <x v="0"/>
    <s v="EXP"/>
    <x v="2"/>
    <s v="SPC"/>
    <x v="3"/>
    <n v="18"/>
    <n v="20115.502833802824"/>
    <n v="0.68722466960352413"/>
    <n v="9155.1327000000019"/>
    <n v="0.3127753303964757"/>
    <n v="29270.63553380283"/>
  </r>
  <r>
    <x v="0"/>
    <s v="EXP"/>
    <x v="2"/>
    <s v="SPC"/>
    <x v="4"/>
    <n v="6"/>
    <n v="6552.8166929577465"/>
    <n v="0.64676616915422869"/>
    <n v="3578.8460399999994"/>
    <n v="0.35323383084577098"/>
    <n v="10131.66273295775"/>
  </r>
  <r>
    <x v="0"/>
    <s v="EXP"/>
    <x v="2"/>
    <s v="SPC"/>
    <x v="5"/>
    <n v="3"/>
    <n v="2804.3390535211265"/>
    <n v="0.64676616915422869"/>
    <n v="1531.6005600000001"/>
    <n v="0.35323383084577115"/>
    <n v="4335.9396135211273"/>
  </r>
  <r>
    <x v="0"/>
    <s v="EXP"/>
    <x v="2"/>
    <s v="SPC"/>
    <x v="6"/>
    <n v="8"/>
    <n v="7382.6920901408475"/>
    <n v="0.68722466960352424"/>
    <n v="3360.0714000000007"/>
    <n v="0.3127753303964757"/>
    <n v="10742.763490140849"/>
  </r>
  <r>
    <x v="0"/>
    <s v="EXP"/>
    <x v="2"/>
    <s v="SPC"/>
    <x v="7"/>
    <n v="15"/>
    <n v="14737.30747605634"/>
    <n v="0.68722466960352424"/>
    <n v="6707.3643000000011"/>
    <n v="0.31277533039647576"/>
    <n v="21444.671776056341"/>
  </r>
  <r>
    <x v="0"/>
    <s v="EXP"/>
    <x v="2"/>
    <s v="RJ-BH"/>
    <x v="8"/>
    <n v="10"/>
    <n v="14535.719661971831"/>
    <n v="0.73308270676691711"/>
    <n v="5292.4928"/>
    <n v="0.26691729323308266"/>
    <n v="19828.212461971834"/>
  </r>
  <r>
    <x v="0"/>
    <s v="EXP"/>
    <x v="2"/>
    <s v="RJ-BH"/>
    <x v="9"/>
    <n v="4"/>
    <n v="5909.0427042253541"/>
    <n v="0.73308270676691722"/>
    <n v="2151.4976000000006"/>
    <n v="0.26691729323308266"/>
    <n v="8060.5403042253556"/>
  </r>
  <r>
    <x v="0"/>
    <s v="EXP"/>
    <x v="2"/>
    <s v="RJ-BH"/>
    <x v="10"/>
    <n v="5"/>
    <n v="4375.8439436619738"/>
    <n v="0.73308270676691711"/>
    <n v="1593.2560000000008"/>
    <n v="0.26691729323308266"/>
    <n v="5969.0999436619759"/>
  </r>
  <r>
    <x v="0"/>
    <s v="EXP"/>
    <x v="2"/>
    <s v="RJ-BH"/>
    <x v="11"/>
    <n v="11"/>
    <n v="12640.622873239439"/>
    <n v="0.73308270676691734"/>
    <n v="4602.4832000000006"/>
    <n v="0.26691729323308266"/>
    <n v="17243.10607323944"/>
  </r>
  <r>
    <x v="0"/>
    <s v="EXP"/>
    <x v="2"/>
    <s v="RJ-BH"/>
    <x v="12"/>
    <n v="6"/>
    <n v="7609.3759098591572"/>
    <n v="0.68722466960352424"/>
    <n v="3463.2416000000003"/>
    <n v="0.3127753303964757"/>
    <n v="11072.617509859158"/>
  </r>
  <r>
    <x v="0"/>
    <s v="EXP"/>
    <x v="2"/>
    <s v="RJ-BH"/>
    <x v="13"/>
    <n v="3"/>
    <n v="3902.0697464788736"/>
    <n v="0.68722466960352413"/>
    <n v="1775.9420000000005"/>
    <n v="0.31277533039647576"/>
    <n v="5678.0117464788746"/>
  </r>
  <r>
    <x v="0"/>
    <s v="EXP"/>
    <x v="2"/>
    <s v="SUL"/>
    <x v="14"/>
    <n v="5"/>
    <n v="4952.4214816901413"/>
    <n v="0.73308270676691722"/>
    <n v="1803.1893600000001"/>
    <n v="0.26691729323308266"/>
    <n v="6755.6108416901425"/>
  </r>
  <r>
    <x v="0"/>
    <s v="EXP"/>
    <x v="2"/>
    <s v="SUL"/>
    <x v="15"/>
    <n v="4"/>
    <n v="4263.5325126760572"/>
    <n v="0.73308270676691734"/>
    <n v="1552.3631200000002"/>
    <n v="0.26691729323308272"/>
    <n v="5815.8956326760572"/>
  </r>
  <r>
    <x v="0"/>
    <s v="EXP"/>
    <x v="2"/>
    <s v="SUL"/>
    <x v="16"/>
    <n v="7"/>
    <n v="10262.589853521131"/>
    <n v="0.64676616915422891"/>
    <n v="5604.9529200000015"/>
    <n v="0.35323383084577109"/>
    <n v="15867.542773521132"/>
  </r>
  <r>
    <x v="0"/>
    <s v="EXP"/>
    <x v="2"/>
    <s v="NE"/>
    <x v="17"/>
    <n v="3"/>
    <n v="3069.7965633802824"/>
    <n v="0.6467661691542288"/>
    <n v="1676.5812000000001"/>
    <n v="0.35323383084577109"/>
    <n v="4746.3777633802829"/>
  </r>
  <r>
    <x v="0"/>
    <s v="EXP"/>
    <x v="2"/>
    <s v="NE"/>
    <x v="18"/>
    <n v="2"/>
    <n v="1847.7101408450708"/>
    <n v="0.68722466960352424"/>
    <n v="840.94500000000016"/>
    <n v="0.31277533039647576"/>
    <n v="2688.6551408450709"/>
  </r>
  <r>
    <x v="0"/>
    <s v="EXP"/>
    <x v="2"/>
    <s v="NE"/>
    <x v="19"/>
    <n v="2"/>
    <n v="1876.8711549295776"/>
    <n v="0.68722466960352424"/>
    <n v="854.2170000000001"/>
    <n v="0.31277533039647576"/>
    <n v="2731.0881549295777"/>
  </r>
  <r>
    <x v="0"/>
    <s v="EXP"/>
    <x v="2"/>
    <s v="NE"/>
    <x v="20"/>
    <n v="2"/>
    <n v="1187.4715605633805"/>
    <n v="0.73308270676691734"/>
    <n v="432.36144000000007"/>
    <n v="0.26691729323308272"/>
    <n v="1619.8330005633804"/>
  </r>
  <r>
    <x v="0"/>
    <s v="EXP"/>
    <x v="2"/>
    <s v="NE"/>
    <x v="21"/>
    <n v="5"/>
    <n v="6355.3338760563402"/>
    <n v="0.68722466960352413"/>
    <n v="2892.4917000000005"/>
    <n v="0.31277533039647565"/>
    <n v="9247.8255760563425"/>
  </r>
  <r>
    <x v="0"/>
    <s v="SUP"/>
    <x v="2"/>
    <s v="DF"/>
    <x v="0"/>
    <n v="2"/>
    <n v="0"/>
    <n v="0"/>
    <n v="823.95840000000021"/>
    <n v="1"/>
    <n v="823.95840000000021"/>
  </r>
  <r>
    <x v="0"/>
    <s v="SUP"/>
    <x v="2"/>
    <s v="SPI"/>
    <x v="1"/>
    <n v="4"/>
    <n v="0"/>
    <n v="0"/>
    <n v="2217.7176000000004"/>
    <n v="1"/>
    <n v="2217.7176000000004"/>
  </r>
  <r>
    <x v="0"/>
    <s v="SUP"/>
    <x v="2"/>
    <s v="SPI"/>
    <x v="2"/>
    <n v="1"/>
    <n v="0"/>
    <n v="0"/>
    <n v="472.12462500000004"/>
    <n v="1"/>
    <n v="472.12462500000004"/>
  </r>
  <r>
    <x v="0"/>
    <s v="SUP"/>
    <x v="2"/>
    <s v="SPC"/>
    <x v="3"/>
    <n v="4"/>
    <n v="0"/>
    <n v="0"/>
    <n v="2034.4739333333341"/>
    <n v="1"/>
    <n v="2034.4739333333341"/>
  </r>
  <r>
    <x v="0"/>
    <s v="SUP"/>
    <x v="2"/>
    <s v="SPC"/>
    <x v="4"/>
    <n v="2"/>
    <n v="0"/>
    <n v="0"/>
    <n v="1192.94868"/>
    <n v="1"/>
    <n v="1192.94868"/>
  </r>
  <r>
    <x v="0"/>
    <s v="SUP"/>
    <x v="2"/>
    <s v="SPC"/>
    <x v="5"/>
    <n v="1"/>
    <n v="0"/>
    <n v="0"/>
    <n v="510.53352000000001"/>
    <n v="1"/>
    <n v="510.53352000000001"/>
  </r>
  <r>
    <x v="0"/>
    <s v="SUP"/>
    <x v="2"/>
    <s v="SPC"/>
    <x v="6"/>
    <n v="3"/>
    <n v="0"/>
    <n v="0"/>
    <n v="1260.0267750000003"/>
    <n v="1"/>
    <n v="1260.0267750000003"/>
  </r>
  <r>
    <x v="0"/>
    <s v="SUP"/>
    <x v="2"/>
    <s v="SPC"/>
    <x v="7"/>
    <n v="3"/>
    <n v="0"/>
    <n v="0"/>
    <n v="1341.4728600000001"/>
    <n v="1"/>
    <n v="1341.4728600000001"/>
  </r>
  <r>
    <x v="0"/>
    <s v="SUP"/>
    <x v="2"/>
    <s v="RJ-BH"/>
    <x v="8"/>
    <n v="3"/>
    <n v="0"/>
    <n v="0"/>
    <n v="1587.74784"/>
    <n v="1"/>
    <n v="1587.74784"/>
  </r>
  <r>
    <x v="0"/>
    <s v="SUP"/>
    <x v="2"/>
    <s v="RJ-BH"/>
    <x v="9"/>
    <n v="1"/>
    <n v="0"/>
    <n v="0"/>
    <n v="537.87440000000015"/>
    <n v="1"/>
    <n v="537.87440000000015"/>
  </r>
  <r>
    <x v="0"/>
    <s v="SUP"/>
    <x v="2"/>
    <s v="RJ-BH"/>
    <x v="10"/>
    <n v="1"/>
    <n v="0"/>
    <n v="0"/>
    <n v="318.65120000000013"/>
    <n v="1"/>
    <n v="318.65120000000013"/>
  </r>
  <r>
    <x v="0"/>
    <s v="SUP"/>
    <x v="2"/>
    <s v="RJ-BH"/>
    <x v="11"/>
    <n v="3"/>
    <n v="0"/>
    <n v="0"/>
    <n v="1255.2226909090912"/>
    <n v="1"/>
    <n v="1255.2226909090912"/>
  </r>
  <r>
    <x v="0"/>
    <s v="SUP"/>
    <x v="2"/>
    <s v="RJ-BH"/>
    <x v="12"/>
    <n v="2"/>
    <n v="0"/>
    <n v="0"/>
    <n v="1154.4138666666668"/>
    <n v="1"/>
    <n v="1154.4138666666668"/>
  </r>
  <r>
    <x v="0"/>
    <s v="SUP"/>
    <x v="2"/>
    <s v="RJ-BH"/>
    <x v="13"/>
    <n v="1"/>
    <n v="0"/>
    <n v="0"/>
    <n v="591.98066666666682"/>
    <n v="1"/>
    <n v="591.98066666666682"/>
  </r>
  <r>
    <x v="0"/>
    <s v="SUP"/>
    <x v="2"/>
    <s v="SUL"/>
    <x v="14"/>
    <n v="1"/>
    <n v="0"/>
    <n v="0"/>
    <n v="360.63787200000002"/>
    <n v="1"/>
    <n v="360.63787200000002"/>
  </r>
  <r>
    <x v="0"/>
    <s v="SUP"/>
    <x v="2"/>
    <s v="SUL"/>
    <x v="15"/>
    <n v="1"/>
    <n v="0"/>
    <n v="0"/>
    <n v="388.09078000000005"/>
    <n v="1"/>
    <n v="388.09078000000005"/>
  </r>
  <r>
    <x v="0"/>
    <s v="SUP"/>
    <x v="2"/>
    <s v="SUL"/>
    <x v="16"/>
    <n v="3"/>
    <n v="0"/>
    <n v="0"/>
    <n v="2402.1226800000009"/>
    <n v="1"/>
    <n v="2402.1226800000009"/>
  </r>
  <r>
    <x v="0"/>
    <s v="SUP"/>
    <x v="2"/>
    <s v="NE"/>
    <x v="17"/>
    <n v="1"/>
    <n v="0"/>
    <n v="0"/>
    <n v="558.86040000000003"/>
    <n v="1"/>
    <n v="558.86040000000003"/>
  </r>
  <r>
    <x v="0"/>
    <s v="SUP"/>
    <x v="2"/>
    <s v="NE"/>
    <x v="18"/>
    <n v="1"/>
    <n v="0"/>
    <n v="0"/>
    <n v="420.47250000000008"/>
    <n v="1"/>
    <n v="420.47250000000008"/>
  </r>
  <r>
    <x v="0"/>
    <s v="SUP"/>
    <x v="2"/>
    <s v="NE"/>
    <x v="19"/>
    <n v="1"/>
    <n v="0"/>
    <n v="0"/>
    <n v="427.10850000000005"/>
    <n v="1"/>
    <n v="427.10850000000005"/>
  </r>
  <r>
    <x v="0"/>
    <s v="SUP"/>
    <x v="2"/>
    <s v="NE"/>
    <x v="20"/>
    <n v="1"/>
    <n v="0"/>
    <n v="0"/>
    <n v="216.18072000000004"/>
    <n v="1"/>
    <n v="216.18072000000004"/>
  </r>
  <r>
    <x v="0"/>
    <s v="SUP"/>
    <x v="2"/>
    <s v="NE"/>
    <x v="21"/>
    <n v="3"/>
    <n v="0"/>
    <n v="0"/>
    <n v="1735.4950200000003"/>
    <n v="1"/>
    <n v="1735.4950200000003"/>
  </r>
  <r>
    <x v="1"/>
    <s v="EXP"/>
    <x v="2"/>
    <s v="DF"/>
    <x v="0"/>
    <n v="20"/>
    <n v="19531.199999999997"/>
    <n v="0.73308270676691711"/>
    <n v="7111.36"/>
    <n v="0.26691729323308266"/>
    <n v="26642.560000000001"/>
  </r>
  <r>
    <x v="1"/>
    <s v="EXP"/>
    <x v="2"/>
    <s v="SPC"/>
    <x v="3"/>
    <n v="59"/>
    <n v="53172.439999999995"/>
    <n v="0.63421190173971476"/>
    <n v="30667.739999999998"/>
    <n v="0.36578809826028524"/>
    <n v="83840.179999999993"/>
  </r>
  <r>
    <x v="1"/>
    <s v="EXP"/>
    <x v="2"/>
    <s v="SPC"/>
    <x v="5"/>
    <n v="44"/>
    <n v="42968.639999999999"/>
    <n v="0.64676616915422891"/>
    <n v="23467.487999999998"/>
    <n v="0.35323383084577115"/>
    <n v="66436.127999999997"/>
  </r>
  <r>
    <x v="1"/>
    <s v="EXP"/>
    <x v="2"/>
    <s v="RJ-BH"/>
    <x v="11"/>
    <n v="28"/>
    <n v="27343.68"/>
    <n v="0.73308270676691722"/>
    <n v="9955.9039999999986"/>
    <n v="0.26691729323308266"/>
    <n v="37299.584000000003"/>
  </r>
  <r>
    <x v="1"/>
    <s v="EXP"/>
    <x v="2"/>
    <s v="SUL"/>
    <x v="16"/>
    <n v="17"/>
    <n v="16601.52"/>
    <n v="0.6467661691542288"/>
    <n v="9066.9840000000004"/>
    <n v="0.35323383084577115"/>
    <n v="25668.504000000001"/>
  </r>
  <r>
    <x v="1"/>
    <s v="EXP"/>
    <x v="2"/>
    <s v="NE"/>
    <x v="21"/>
    <n v="20"/>
    <n v="19531.2"/>
    <n v="0.68722466960352435"/>
    <n v="8889.2000000000007"/>
    <n v="0.31277533039647581"/>
    <n v="28420.399999999998"/>
  </r>
  <r>
    <x v="2"/>
    <s v="SUP"/>
    <x v="3"/>
    <s v="SPC"/>
    <x v="3"/>
    <n v="1"/>
    <n v="976.56"/>
    <n v="0.68722466960352413"/>
    <n v="444.46"/>
    <n v="0.3127753303964757"/>
    <n v="1421.0200000000002"/>
  </r>
  <r>
    <x v="2"/>
    <s v="SUP"/>
    <x v="3"/>
    <s v="RJ-BH"/>
    <x v="11"/>
    <n v="1"/>
    <n v="976.56"/>
    <n v="0.73308270676691734"/>
    <n v="355.56799999999998"/>
    <n v="0.26691729323308272"/>
    <n v="1332.1279999999999"/>
  </r>
  <r>
    <x v="2"/>
    <s v="SUP"/>
    <x v="3"/>
    <s v="SUL"/>
    <x v="16"/>
    <n v="1"/>
    <n v="976.56"/>
    <n v="0.6467661691542288"/>
    <n v="533.35199999999998"/>
    <n v="0.35323383084577115"/>
    <n v="1509.912"/>
  </r>
  <r>
    <x v="2"/>
    <s v="SUP"/>
    <x v="3"/>
    <s v="NE"/>
    <x v="21"/>
    <n v="1"/>
    <n v="976.56"/>
    <n v="0.68722466960352413"/>
    <n v="444.46"/>
    <n v="0.3127753303964757"/>
    <n v="1421.0200000000002"/>
  </r>
  <r>
    <x v="2"/>
    <s v="AUX FR"/>
    <x v="3"/>
    <s v="DF"/>
    <x v="22"/>
    <n v="1"/>
    <n v="976.56"/>
    <n v="0.73308270676691734"/>
    <n v="355.56799999999998"/>
    <n v="0.26691729323308272"/>
    <n v="1332.1279999999999"/>
  </r>
  <r>
    <x v="2"/>
    <s v="AUX FR"/>
    <x v="3"/>
    <s v="DF"/>
    <x v="0"/>
    <n v="1"/>
    <n v="976.56"/>
    <n v="0.73308270676691734"/>
    <n v="355.56799999999998"/>
    <n v="0.26691729323308272"/>
    <n v="1332.1279999999999"/>
  </r>
  <r>
    <x v="2"/>
    <s v="AUX FR"/>
    <x v="3"/>
    <s v="SPI"/>
    <x v="1"/>
    <n v="1"/>
    <n v="976.56"/>
    <n v="0.68722466960352413"/>
    <n v="444.46"/>
    <n v="0.3127753303964757"/>
    <n v="1421.0200000000002"/>
  </r>
  <r>
    <x v="2"/>
    <s v="AUX FR"/>
    <x v="3"/>
    <s v="SPI"/>
    <x v="23"/>
    <n v="1"/>
    <n v="976.56"/>
    <n v="0.6467661691542288"/>
    <n v="533.35199999999998"/>
    <n v="0.35323383084577115"/>
    <n v="1509.912"/>
  </r>
  <r>
    <x v="2"/>
    <s v="AUX FR"/>
    <x v="3"/>
    <s v="SPC"/>
    <x v="3"/>
    <n v="2"/>
    <n v="1953.12"/>
    <n v="0.68722466960352413"/>
    <n v="888.92"/>
    <n v="0.3127753303964757"/>
    <n v="2842.0400000000004"/>
  </r>
  <r>
    <x v="2"/>
    <s v="AUX FR"/>
    <x v="3"/>
    <s v="SPC"/>
    <x v="4"/>
    <n v="1"/>
    <n v="976.56"/>
    <n v="0.64676616915422869"/>
    <n v="533.35199999999998"/>
    <n v="0.35323383084577109"/>
    <n v="1509.9120000000003"/>
  </r>
  <r>
    <x v="2"/>
    <s v="AUX FR"/>
    <x v="3"/>
    <s v="SPC"/>
    <x v="5"/>
    <n v="1"/>
    <n v="976.56"/>
    <n v="0.6467661691542288"/>
    <n v="533.35199999999998"/>
    <n v="0.35323383084577115"/>
    <n v="1509.912"/>
  </r>
  <r>
    <x v="2"/>
    <s v="AUX FR"/>
    <x v="3"/>
    <s v="SPC"/>
    <x v="7"/>
    <n v="1"/>
    <n v="976.56"/>
    <n v="0.68722466960352413"/>
    <n v="444.46"/>
    <n v="0.3127753303964757"/>
    <n v="1421.0200000000002"/>
  </r>
  <r>
    <x v="2"/>
    <s v="AUX FR"/>
    <x v="3"/>
    <s v="RJ-BH"/>
    <x v="8"/>
    <n v="1"/>
    <n v="976.56"/>
    <n v="0.73308270676691734"/>
    <n v="355.56799999999998"/>
    <n v="0.26691729323308272"/>
    <n v="1332.1279999999999"/>
  </r>
  <r>
    <x v="2"/>
    <s v="AUX FR"/>
    <x v="3"/>
    <s v="RJ-BH"/>
    <x v="9"/>
    <n v="1"/>
    <n v="976.56"/>
    <n v="0.73308270676691734"/>
    <n v="355.56799999999998"/>
    <n v="0.26691729323308272"/>
    <n v="1332.1279999999999"/>
  </r>
  <r>
    <x v="2"/>
    <s v="AUX FR"/>
    <x v="3"/>
    <s v="RJ-BH"/>
    <x v="11"/>
    <n v="1"/>
    <n v="976.56"/>
    <n v="0.73308270676691734"/>
    <n v="355.56799999999998"/>
    <n v="0.26691729323308272"/>
    <n v="1332.1279999999999"/>
  </r>
  <r>
    <x v="2"/>
    <s v="AUX FR"/>
    <x v="3"/>
    <s v="RJ-BH"/>
    <x v="12"/>
    <n v="1"/>
    <n v="976.56"/>
    <n v="0.68722466960352424"/>
    <n v="444.46"/>
    <n v="0.31277533039647576"/>
    <n v="1421.02"/>
  </r>
  <r>
    <x v="2"/>
    <s v="AUX FR"/>
    <x v="3"/>
    <s v="RJ-BH"/>
    <x v="13"/>
    <n v="1"/>
    <n v="976.56"/>
    <n v="0.68722466960352413"/>
    <n v="444.46"/>
    <n v="0.3127753303964757"/>
    <n v="1421.0200000000002"/>
  </r>
  <r>
    <x v="2"/>
    <s v="AUX FR"/>
    <x v="3"/>
    <s v="SUL"/>
    <x v="14"/>
    <n v="1"/>
    <n v="976.56"/>
    <n v="0.73308270676691734"/>
    <n v="355.56799999999998"/>
    <n v="0.26691729323308272"/>
    <n v="1332.1279999999999"/>
  </r>
  <r>
    <x v="2"/>
    <s v="AUX FR"/>
    <x v="3"/>
    <s v="SUL"/>
    <x v="16"/>
    <n v="1"/>
    <n v="976.56"/>
    <n v="0.6467661691542288"/>
    <n v="533.35199999999998"/>
    <n v="0.35323383084577115"/>
    <n v="1509.912"/>
  </r>
  <r>
    <x v="2"/>
    <s v="AUX FR"/>
    <x v="3"/>
    <s v="NE"/>
    <x v="17"/>
    <n v="1"/>
    <n v="976.56"/>
    <n v="0.6467661691542288"/>
    <n v="533.35199999999998"/>
    <n v="0.35323383084577115"/>
    <n v="1509.912"/>
  </r>
  <r>
    <x v="2"/>
    <s v="AUX FR"/>
    <x v="3"/>
    <s v="NE"/>
    <x v="21"/>
    <n v="1"/>
    <n v="976.56"/>
    <n v="0.68722466960352413"/>
    <n v="444.46"/>
    <n v="0.3127753303964757"/>
    <n v="1421.020000000000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9">
  <r>
    <x v="0"/>
    <x v="0"/>
    <s v="3503"/>
    <x v="0"/>
    <n v="18509.887699999999"/>
    <n v="6415.1356999999998"/>
    <n v="4444.3910999999998"/>
    <n v="72267.410199999998"/>
    <n v="12784.615400000001"/>
    <n v="29820.7248"/>
    <n v="6058.94"/>
    <m/>
    <m/>
    <m/>
    <m/>
    <m/>
    <n v="21471.586414285714"/>
    <n v="150301.10490000001"/>
    <n v="150301.10490000001"/>
  </r>
  <r>
    <x v="0"/>
    <x v="1"/>
    <s v="3504"/>
    <x v="0"/>
    <n v="0"/>
    <n v="0"/>
    <n v="0"/>
    <n v="0"/>
    <n v="0"/>
    <n v="0"/>
    <m/>
    <n v="0"/>
    <n v="0"/>
    <n v="0"/>
    <n v="0"/>
    <n v="0"/>
    <n v="0"/>
    <n v="0"/>
    <n v="0"/>
  </r>
  <r>
    <x v="0"/>
    <x v="2"/>
    <s v="3505"/>
    <x v="0"/>
    <n v="0"/>
    <n v="0"/>
    <n v="0"/>
    <n v="0"/>
    <n v="0"/>
    <n v="0"/>
    <m/>
    <n v="0"/>
    <n v="0"/>
    <n v="0"/>
    <n v="0"/>
    <n v="0"/>
    <n v="0"/>
    <n v="0"/>
    <n v="0"/>
  </r>
  <r>
    <x v="0"/>
    <x v="3"/>
    <s v="3506"/>
    <x v="0"/>
    <n v="29898.250899999999"/>
    <n v="10362.1016"/>
    <n v="7178.8397999999997"/>
    <n v="116730.5385"/>
    <n v="20650.456900000001"/>
    <n v="48168.1751"/>
    <n v="27166.48"/>
    <m/>
    <m/>
    <m/>
    <m/>
    <m/>
    <n v="37164.977542857137"/>
    <n v="260154.84279999998"/>
    <n v="260154.84279999998"/>
  </r>
  <r>
    <x v="0"/>
    <x v="4"/>
    <s v="3507"/>
    <x v="0"/>
    <n v="14362.9437"/>
    <n v="4977.8926000000001"/>
    <n v="3448.6723999999999"/>
    <n v="56076.6636"/>
    <n v="9920.3579000000009"/>
    <n v="23139.7078"/>
    <n v="12554.37"/>
    <m/>
    <m/>
    <m/>
    <m/>
    <m/>
    <n v="17782.944"/>
    <n v="124480.60800000001"/>
    <n v="124480.60800000001"/>
  </r>
  <r>
    <x v="0"/>
    <x v="5"/>
    <s v="3514"/>
    <x v="0"/>
    <n v="7126.4071000000004"/>
    <n v="2469.8620000000001"/>
    <n v="1711.1147000000001"/>
    <n v="27823.344799999999"/>
    <n v="4922.1462000000001"/>
    <n v="11481.140799999999"/>
    <n v="6397.37"/>
    <m/>
    <m/>
    <m/>
    <m/>
    <m/>
    <n v="8847.3408000000018"/>
    <n v="61931.385600000009"/>
    <n v="61931.385600000009"/>
  </r>
  <r>
    <x v="0"/>
    <x v="6"/>
    <s v="3514"/>
    <x v="1"/>
    <n v="0"/>
    <n v="0"/>
    <n v="0"/>
    <n v="0"/>
    <n v="0"/>
    <n v="0"/>
    <m/>
    <n v="0"/>
    <n v="0"/>
    <n v="0"/>
    <n v="0"/>
    <n v="0"/>
    <n v="0"/>
    <n v="0"/>
    <n v="0"/>
  </r>
  <r>
    <x v="0"/>
    <x v="7"/>
    <s v="3514"/>
    <x v="2"/>
    <n v="0"/>
    <n v="0"/>
    <n v="0"/>
    <n v="0"/>
    <n v="0"/>
    <n v="0"/>
    <m/>
    <n v="0"/>
    <n v="0"/>
    <n v="0"/>
    <n v="0"/>
    <n v="0"/>
    <n v="0"/>
    <n v="0"/>
    <n v="0"/>
  </r>
  <r>
    <x v="0"/>
    <x v="8"/>
    <s v="3515"/>
    <x v="0"/>
    <n v="0"/>
    <n v="0"/>
    <n v="0"/>
    <n v="0"/>
    <n v="0"/>
    <n v="0"/>
    <m/>
    <n v="0"/>
    <n v="0"/>
    <n v="0"/>
    <n v="0"/>
    <n v="0"/>
    <n v="0"/>
    <n v="0"/>
    <n v="0"/>
  </r>
  <r>
    <x v="0"/>
    <x v="9"/>
    <s v="3517"/>
    <x v="0"/>
    <n v="10293.036099999999"/>
    <n v="3567.3487"/>
    <n v="2471.4508000000001"/>
    <n v="40186.686999999998"/>
    <n v="7109.3087999999998"/>
    <n v="16582.8017"/>
    <n v="15257.57"/>
    <m/>
    <m/>
    <m/>
    <m/>
    <m/>
    <n v="13638.314728571426"/>
    <n v="95468.203099999984"/>
    <n v="95468.203099999984"/>
  </r>
  <r>
    <x v="0"/>
    <x v="10"/>
    <s v="3517"/>
    <x v="1"/>
    <n v="0"/>
    <n v="0"/>
    <n v="0"/>
    <n v="0"/>
    <n v="0"/>
    <n v="0"/>
    <m/>
    <n v="0"/>
    <n v="0"/>
    <n v="0"/>
    <n v="0"/>
    <n v="0"/>
    <n v="0"/>
    <n v="0"/>
    <n v="0"/>
  </r>
  <r>
    <x v="0"/>
    <x v="11"/>
    <s v="3517"/>
    <x v="2"/>
    <n v="0"/>
    <n v="0"/>
    <n v="0"/>
    <n v="0"/>
    <n v="0"/>
    <n v="0"/>
    <m/>
    <n v="0"/>
    <n v="0"/>
    <n v="0"/>
    <n v="0"/>
    <n v="0"/>
    <n v="0"/>
    <n v="0"/>
    <n v="0"/>
  </r>
  <r>
    <x v="0"/>
    <x v="12"/>
    <s v="3518"/>
    <x v="0"/>
    <n v="20452.072400000001"/>
    <n v="7088.2559000000001"/>
    <n v="4910.7271000000001"/>
    <n v="79850.203599999993"/>
    <n v="14126.0651"/>
    <n v="32949.720300000001"/>
    <n v="18350.169999999998"/>
    <m/>
    <m/>
    <m/>
    <m/>
    <m/>
    <n v="25389.602057142856"/>
    <n v="177727.2144"/>
    <n v="177727.2144"/>
  </r>
  <r>
    <x v="0"/>
    <x v="13"/>
    <s v="3520"/>
    <x v="0"/>
    <n v="13933.276099999999"/>
    <n v="4828.9789000000001"/>
    <n v="3345.5052999999998"/>
    <n v="54399.129399999998"/>
    <n v="9623.5902999999998"/>
    <n v="22447.483100000001"/>
    <n v="4729.6899999999996"/>
    <m/>
    <m/>
    <m/>
    <m/>
    <m/>
    <n v="16186.807585714285"/>
    <n v="113307.6531"/>
    <n v="113307.6531"/>
  </r>
  <r>
    <x v="0"/>
    <x v="14"/>
    <s v="3521"/>
    <x v="0"/>
    <n v="0"/>
    <n v="0"/>
    <n v="0"/>
    <n v="0"/>
    <n v="0"/>
    <n v="0"/>
    <m/>
    <n v="0"/>
    <n v="0"/>
    <n v="0"/>
    <n v="0"/>
    <n v="0"/>
    <n v="0"/>
    <n v="0"/>
    <n v="0"/>
  </r>
  <r>
    <x v="0"/>
    <x v="15"/>
    <s v="3522"/>
    <x v="0"/>
    <n v="0"/>
    <n v="0"/>
    <n v="0"/>
    <n v="0"/>
    <n v="0"/>
    <n v="0"/>
    <m/>
    <n v="0"/>
    <n v="0"/>
    <n v="0"/>
    <n v="0"/>
    <n v="0"/>
    <n v="0"/>
    <n v="0"/>
    <n v="0"/>
  </r>
  <r>
    <x v="0"/>
    <x v="16"/>
    <s v="3529"/>
    <x v="0"/>
    <n v="11910.8"/>
    <n v="4128.0313999999998"/>
    <n v="2859.8905"/>
    <n v="46502.857400000001"/>
    <n v="8226.6839999999993"/>
    <n v="19189.132600000001"/>
    <n v="4004.69"/>
    <m/>
    <m/>
    <m/>
    <m/>
    <m/>
    <n v="13831.726557142856"/>
    <n v="96822.085899999991"/>
    <n v="96822.085899999991"/>
  </r>
  <r>
    <x v="0"/>
    <x v="17"/>
    <s v="3530"/>
    <x v="0"/>
    <n v="4753.7411000000002"/>
    <n v="1647.5461"/>
    <n v="1141.4160999999999"/>
    <n v="18559.84"/>
    <n v="3283.3667999999998"/>
    <n v="7658.6095999999998"/>
    <n v="4273.1499999999996"/>
    <m/>
    <m/>
    <m/>
    <m/>
    <m/>
    <n v="5902.5242428571437"/>
    <n v="41317.669700000006"/>
    <n v="41317.669700000006"/>
  </r>
  <r>
    <x v="0"/>
    <x v="18"/>
    <s v="3535"/>
    <x v="0"/>
    <n v="0"/>
    <n v="0"/>
    <n v="0"/>
    <n v="0"/>
    <n v="0"/>
    <n v="0"/>
    <m/>
    <n v="0"/>
    <n v="0"/>
    <n v="0"/>
    <n v="0"/>
    <n v="0"/>
    <n v="0"/>
    <n v="0"/>
    <n v="0"/>
  </r>
  <r>
    <x v="0"/>
    <x v="19"/>
    <s v="3537"/>
    <x v="0"/>
    <n v="12115.3261"/>
    <n v="4198.9159"/>
    <n v="2908.9991"/>
    <n v="47301.380599999997"/>
    <n v="8367.9483999999993"/>
    <n v="19518.638500000001"/>
    <n v="11073.02"/>
    <m/>
    <m/>
    <m/>
    <m/>
    <m/>
    <n v="15069.175514285713"/>
    <n v="105484.22859999999"/>
    <n v="105484.22859999999"/>
  </r>
  <r>
    <x v="0"/>
    <x v="20"/>
    <s v="3540"/>
    <x v="0"/>
    <n v="3405.8757999999998"/>
    <n v="1180.4045000000001"/>
    <n v="817.78150000000005"/>
    <n v="13297.4238"/>
    <n v="2352.4081999999999"/>
    <n v="5487.1043"/>
    <n v="1214.1600000000001"/>
    <m/>
    <m/>
    <m/>
    <m/>
    <m/>
    <n v="3965.0225857142855"/>
    <n v="27755.158099999997"/>
    <n v="27755.158099999997"/>
  </r>
  <r>
    <x v="0"/>
    <x v="21"/>
    <s v="3542"/>
    <x v="0"/>
    <n v="0"/>
    <n v="0"/>
    <n v="0"/>
    <n v="0"/>
    <n v="0"/>
    <n v="0"/>
    <m/>
    <n v="0"/>
    <n v="0"/>
    <n v="0"/>
    <n v="0"/>
    <n v="0"/>
    <n v="0"/>
    <n v="0"/>
    <n v="0"/>
  </r>
  <r>
    <x v="0"/>
    <x v="22"/>
    <s v="3542"/>
    <x v="1"/>
    <n v="0"/>
    <n v="0"/>
    <n v="0"/>
    <n v="0"/>
    <n v="0"/>
    <n v="0"/>
    <m/>
    <n v="0"/>
    <n v="0"/>
    <n v="0"/>
    <n v="0"/>
    <n v="0"/>
    <n v="0"/>
    <n v="0"/>
    <n v="0"/>
  </r>
  <r>
    <x v="0"/>
    <x v="23"/>
    <s v="3542"/>
    <x v="2"/>
    <n v="0"/>
    <n v="0"/>
    <n v="0"/>
    <n v="0"/>
    <n v="0"/>
    <n v="0"/>
    <m/>
    <n v="0"/>
    <n v="0"/>
    <n v="0"/>
    <n v="0"/>
    <n v="0"/>
    <n v="0"/>
    <n v="0"/>
    <n v="0"/>
  </r>
  <r>
    <x v="0"/>
    <x v="24"/>
    <s v="3544"/>
    <x v="0"/>
    <n v="7809.4268000000002"/>
    <n v="2706.5821999999998"/>
    <n v="1875.1138000000001"/>
    <n v="30490.0311"/>
    <n v="5393.9018999999998"/>
    <n v="12581.533299999999"/>
    <n v="7091.2"/>
    <m/>
    <m/>
    <m/>
    <m/>
    <m/>
    <n v="9706.8270142857127"/>
    <n v="67947.789099999995"/>
    <n v="67947.789099999995"/>
  </r>
  <r>
    <x v="0"/>
    <x v="25"/>
    <s v="3544"/>
    <x v="1"/>
    <n v="0"/>
    <n v="0"/>
    <n v="0"/>
    <n v="0"/>
    <n v="0"/>
    <n v="0"/>
    <m/>
    <n v="0"/>
    <n v="0"/>
    <n v="0"/>
    <n v="0"/>
    <n v="0"/>
    <n v="0"/>
    <n v="0"/>
    <n v="0"/>
  </r>
  <r>
    <x v="0"/>
    <x v="26"/>
    <s v="3544"/>
    <x v="2"/>
    <n v="0"/>
    <n v="0"/>
    <n v="0"/>
    <n v="0"/>
    <n v="0"/>
    <n v="0"/>
    <m/>
    <n v="0"/>
    <n v="0"/>
    <n v="0"/>
    <n v="0"/>
    <n v="0"/>
    <n v="0"/>
    <n v="0"/>
    <n v="0"/>
  </r>
  <r>
    <x v="0"/>
    <x v="27"/>
    <s v="3545"/>
    <x v="0"/>
    <n v="8412.1550999999999"/>
    <n v="2915.4751000000001"/>
    <n v="2019.8343"/>
    <n v="32843.238700000002"/>
    <n v="5810.2008999999998"/>
    <n v="13552.5707"/>
    <n v="2801.25"/>
    <m/>
    <m/>
    <m/>
    <m/>
    <m/>
    <n v="9764.9606857142844"/>
    <n v="68354.724799999996"/>
    <n v="68354.724799999996"/>
  </r>
  <r>
    <x v="0"/>
    <x v="28"/>
    <s v="3545"/>
    <x v="1"/>
    <n v="0"/>
    <n v="0"/>
    <n v="0"/>
    <n v="0"/>
    <n v="0"/>
    <n v="0"/>
    <m/>
    <n v="0"/>
    <n v="0"/>
    <n v="0"/>
    <n v="0"/>
    <n v="0"/>
    <n v="0"/>
    <n v="0"/>
    <n v="0"/>
  </r>
  <r>
    <x v="0"/>
    <x v="29"/>
    <s v="3545"/>
    <x v="2"/>
    <n v="0"/>
    <n v="0"/>
    <n v="0"/>
    <n v="0"/>
    <n v="0"/>
    <n v="0"/>
    <m/>
    <n v="0"/>
    <n v="0"/>
    <n v="0"/>
    <n v="0"/>
    <n v="0"/>
    <n v="0"/>
    <n v="0"/>
    <n v="0"/>
  </r>
  <r>
    <x v="0"/>
    <x v="30"/>
    <s v="3547"/>
    <x v="0"/>
    <n v="6665.2739000000001"/>
    <n v="2310.0430000000001"/>
    <n v="1600.3924"/>
    <n v="26022.960899999998"/>
    <n v="4603.6455999999998"/>
    <n v="10738.222900000001"/>
    <n v="6011.38"/>
    <m/>
    <m/>
    <m/>
    <m/>
    <m/>
    <n v="8278.8455285714281"/>
    <n v="57951.918699999995"/>
    <n v="57951.918699999995"/>
  </r>
  <r>
    <x v="0"/>
    <x v="31"/>
    <s v="4502"/>
    <x v="0"/>
    <n v="0"/>
    <n v="0"/>
    <n v="0"/>
    <n v="0"/>
    <n v="0"/>
    <n v="0"/>
    <m/>
    <n v="0"/>
    <n v="0"/>
    <n v="0"/>
    <n v="0"/>
    <n v="0"/>
    <n v="0"/>
    <n v="0"/>
    <n v="0"/>
  </r>
  <r>
    <x v="0"/>
    <x v="32"/>
    <s v="4505"/>
    <x v="0"/>
    <n v="0"/>
    <n v="0"/>
    <n v="0"/>
    <n v="0"/>
    <n v="0"/>
    <n v="0"/>
    <m/>
    <n v="0"/>
    <n v="0"/>
    <n v="0"/>
    <n v="0"/>
    <n v="0"/>
    <n v="0"/>
    <n v="0"/>
    <n v="0"/>
  </r>
  <r>
    <x v="0"/>
    <x v="33"/>
    <s v="4506"/>
    <x v="0"/>
    <n v="10190.5018"/>
    <n v="3531.8125"/>
    <n v="2446.8314"/>
    <n v="39786.366300000002"/>
    <n v="7038.4893000000002"/>
    <n v="16417.611799999999"/>
    <n v="9240.1200000000008"/>
    <m/>
    <m/>
    <m/>
    <m/>
    <m/>
    <n v="12664.533299999999"/>
    <n v="88651.733099999998"/>
    <n v="88651.733099999998"/>
  </r>
  <r>
    <x v="0"/>
    <x v="34"/>
    <s v="4509"/>
    <x v="0"/>
    <n v="5982.2542000000003"/>
    <n v="2073.3227999999999"/>
    <n v="1436.3932"/>
    <n v="23356.274600000001"/>
    <n v="4131.8900000000003"/>
    <n v="9637.8302999999996"/>
    <n v="5317.56"/>
    <m/>
    <m/>
    <m/>
    <m/>
    <m/>
    <n v="7419.3607285714288"/>
    <n v="51935.525099999999"/>
    <n v="51935.525099999999"/>
  </r>
  <r>
    <x v="0"/>
    <x v="35"/>
    <s v="4510"/>
    <x v="0"/>
    <n v="0"/>
    <n v="0"/>
    <n v="0"/>
    <n v="0"/>
    <n v="0"/>
    <n v="0"/>
    <m/>
    <n v="0"/>
    <n v="0"/>
    <n v="0"/>
    <n v="0"/>
    <n v="0"/>
    <n v="0"/>
    <n v="0"/>
    <n v="0"/>
  </r>
  <r>
    <x v="0"/>
    <x v="36"/>
    <s v="4511"/>
    <x v="0"/>
    <n v="0"/>
    <n v="0"/>
    <n v="0"/>
    <n v="0"/>
    <n v="0"/>
    <n v="0"/>
    <m/>
    <n v="0"/>
    <n v="0"/>
    <n v="0"/>
    <n v="0"/>
    <n v="0"/>
    <n v="0"/>
    <n v="0"/>
    <n v="0"/>
  </r>
  <r>
    <x v="0"/>
    <x v="37"/>
    <s v="4513"/>
    <x v="0"/>
    <n v="21250.1041"/>
    <n v="7364.8368"/>
    <n v="5102.3416999999999"/>
    <n v="82965.926800000001"/>
    <n v="14677.2585"/>
    <n v="34235.405299999999"/>
    <n v="7254.48"/>
    <m/>
    <m/>
    <m/>
    <m/>
    <m/>
    <n v="24692.907599999999"/>
    <n v="172850.35319999998"/>
    <n v="172850.35319999998"/>
  </r>
  <r>
    <x v="0"/>
    <x v="38"/>
    <s v="4517"/>
    <x v="0"/>
    <n v="12740.2973"/>
    <n v="4415.5177000000003"/>
    <n v="3059.0603000000001"/>
    <n v="49741.4303"/>
    <n v="8799.6103999999996"/>
    <n v="20525.5108"/>
    <n v="4341.5200000000004"/>
    <m/>
    <m/>
    <m/>
    <m/>
    <m/>
    <n v="14803.278114285717"/>
    <n v="103622.94680000002"/>
    <n v="103622.94680000002"/>
  </r>
  <r>
    <x v="0"/>
    <x v="39"/>
    <s v="4517"/>
    <x v="1"/>
    <n v="0"/>
    <n v="0"/>
    <n v="0"/>
    <n v="0"/>
    <n v="0"/>
    <n v="0"/>
    <m/>
    <n v="0"/>
    <n v="0"/>
    <n v="0"/>
    <n v="0"/>
    <n v="0"/>
    <n v="0"/>
    <n v="0"/>
    <n v="0"/>
  </r>
  <r>
    <x v="0"/>
    <x v="40"/>
    <s v="4517"/>
    <x v="2"/>
    <n v="0"/>
    <n v="0"/>
    <n v="0"/>
    <n v="0"/>
    <n v="0"/>
    <n v="0"/>
    <m/>
    <n v="0"/>
    <n v="0"/>
    <n v="0"/>
    <n v="0"/>
    <n v="0"/>
    <n v="0"/>
    <n v="0"/>
    <n v="0"/>
  </r>
  <r>
    <x v="0"/>
    <x v="41"/>
    <s v="4532"/>
    <x v="0"/>
    <n v="4359.6077999999998"/>
    <n v="1510.9478999999999"/>
    <n v="1046.7811999999999"/>
    <n v="17021.041300000001"/>
    <n v="3011.1424000000002"/>
    <n v="7023.6333000000004"/>
    <n v="4081.41"/>
    <m/>
    <m/>
    <m/>
    <m/>
    <m/>
    <n v="5436.3662714285701"/>
    <n v="38054.563899999994"/>
    <n v="38054.563899999994"/>
  </r>
  <r>
    <x v="0"/>
    <x v="42"/>
    <s v="4533"/>
    <x v="0"/>
    <n v="0"/>
    <n v="0"/>
    <n v="0"/>
    <n v="0"/>
    <n v="0"/>
    <n v="0"/>
    <m/>
    <n v="0"/>
    <n v="0"/>
    <n v="0"/>
    <n v="0"/>
    <n v="0"/>
    <n v="0"/>
    <n v="0"/>
    <n v="0"/>
  </r>
  <r>
    <x v="0"/>
    <x v="43"/>
    <s v="4534"/>
    <x v="0"/>
    <n v="11769.205"/>
    <n v="4078.9576000000002"/>
    <n v="2825.8923"/>
    <n v="45950.033600000002"/>
    <n v="8128.8855000000003"/>
    <n v="18961.0131"/>
    <n v="3959.56"/>
    <m/>
    <m/>
    <m/>
    <m/>
    <m/>
    <n v="13667.649585714285"/>
    <n v="95673.547099999996"/>
    <n v="95673.547099999996"/>
  </r>
  <r>
    <x v="0"/>
    <x v="44"/>
    <s v="4535"/>
    <x v="0"/>
    <n v="0"/>
    <n v="0"/>
    <n v="0"/>
    <n v="0"/>
    <n v="0"/>
    <n v="0"/>
    <m/>
    <n v="0"/>
    <n v="0"/>
    <n v="0"/>
    <n v="0"/>
    <n v="0"/>
    <n v="0"/>
    <n v="0"/>
    <n v="0"/>
  </r>
  <r>
    <x v="0"/>
    <x v="45"/>
    <s v="4536"/>
    <x v="0"/>
    <n v="8080.1391999999996"/>
    <n v="2800.4054000000001"/>
    <n v="1940.1143"/>
    <n v="31546.962299999999"/>
    <n v="5580.8805000000002"/>
    <n v="13017.6698"/>
    <n v="7428.66"/>
    <m/>
    <m/>
    <m/>
    <m/>
    <m/>
    <n v="10056.404500000001"/>
    <n v="70394.8315"/>
    <n v="70394.8315"/>
  </r>
  <r>
    <x v="0"/>
    <x v="46"/>
    <s v="4536"/>
    <x v="1"/>
    <n v="0"/>
    <n v="0"/>
    <n v="0"/>
    <n v="0"/>
    <n v="0"/>
    <n v="0"/>
    <m/>
    <n v="0"/>
    <n v="0"/>
    <n v="0"/>
    <n v="0"/>
    <n v="0"/>
    <n v="0"/>
    <n v="0"/>
    <n v="0"/>
  </r>
  <r>
    <x v="0"/>
    <x v="47"/>
    <s v="4536"/>
    <x v="2"/>
    <n v="0"/>
    <n v="0"/>
    <n v="0"/>
    <n v="0"/>
    <n v="0"/>
    <n v="0"/>
    <m/>
    <n v="0"/>
    <n v="0"/>
    <n v="0"/>
    <n v="0"/>
    <n v="0"/>
    <n v="0"/>
    <n v="0"/>
    <n v="0"/>
  </r>
  <r>
    <x v="0"/>
    <x v="48"/>
    <s v="4537"/>
    <x v="0"/>
    <n v="0"/>
    <n v="0"/>
    <n v="0"/>
    <n v="0"/>
    <n v="0"/>
    <n v="0"/>
    <m/>
    <n v="0"/>
    <n v="0"/>
    <n v="0"/>
    <n v="0"/>
    <n v="0"/>
    <n v="0"/>
    <n v="0"/>
    <n v="0"/>
  </r>
  <r>
    <x v="0"/>
    <x v="49"/>
    <s v="4538"/>
    <x v="0"/>
    <n v="2385.9576000000002"/>
    <n v="826.92240000000004"/>
    <n v="572.88990000000001"/>
    <n v="9315.3981999999996"/>
    <n v="1647.9597000000001"/>
    <n v="3843.9447"/>
    <n v="5103.99"/>
    <m/>
    <m/>
    <m/>
    <m/>
    <m/>
    <n v="3385.2946428571427"/>
    <n v="23697.0625"/>
    <n v="23697.0625"/>
  </r>
  <r>
    <x v="0"/>
    <x v="50"/>
    <s v="4538"/>
    <x v="1"/>
    <n v="0"/>
    <n v="0"/>
    <n v="0"/>
    <n v="0"/>
    <n v="0"/>
    <n v="0"/>
    <m/>
    <n v="0"/>
    <n v="0"/>
    <n v="0"/>
    <n v="0"/>
    <n v="0"/>
    <n v="0"/>
    <n v="0"/>
    <n v="0"/>
  </r>
  <r>
    <x v="0"/>
    <x v="51"/>
    <s v="4538"/>
    <x v="2"/>
    <n v="0"/>
    <n v="0"/>
    <n v="0"/>
    <n v="0"/>
    <n v="0"/>
    <n v="0"/>
    <m/>
    <n v="0"/>
    <n v="0"/>
    <n v="0"/>
    <n v="0"/>
    <n v="0"/>
    <n v="0"/>
    <n v="0"/>
    <n v="0"/>
  </r>
  <r>
    <x v="0"/>
    <x v="52"/>
    <s v="4539"/>
    <x v="0"/>
    <n v="4328.1422000000002"/>
    <n v="1500.0426"/>
    <n v="1039.2260000000001"/>
    <n v="16898.191599999998"/>
    <n v="2989.4095000000002"/>
    <n v="6972.9400999999998"/>
    <n v="3822.12"/>
    <m/>
    <m/>
    <m/>
    <m/>
    <m/>
    <n v="5364.2960000000003"/>
    <n v="37550.072"/>
    <n v="37550.072"/>
  </r>
  <r>
    <x v="0"/>
    <x v="53"/>
    <s v="4540"/>
    <x v="0"/>
    <n v="3769.3571999999999"/>
    <n v="1306.3795"/>
    <n v="905.05669999999998"/>
    <n v="14716.5499"/>
    <n v="2603.4616000000001"/>
    <n v="6072.6984000000002"/>
    <n v="3376.87"/>
    <m/>
    <m/>
    <m/>
    <m/>
    <m/>
    <n v="4678.6247571428567"/>
    <n v="32750.373299999999"/>
    <n v="32750.373299999999"/>
  </r>
  <r>
    <x v="0"/>
    <x v="54"/>
    <s v="4541"/>
    <x v="0"/>
    <n v="0"/>
    <n v="0"/>
    <n v="0"/>
    <n v="0"/>
    <n v="0"/>
    <n v="0"/>
    <m/>
    <n v="0"/>
    <n v="0"/>
    <n v="0"/>
    <n v="0"/>
    <n v="0"/>
    <n v="0"/>
    <n v="0"/>
    <n v="0"/>
  </r>
  <r>
    <x v="0"/>
    <x v="55"/>
    <s v="4542"/>
    <x v="0"/>
    <n v="4328.1422000000002"/>
    <n v="1500.0426"/>
    <n v="1039.2260000000001"/>
    <n v="16898.191599999998"/>
    <n v="2989.4095000000002"/>
    <n v="6972.9400999999998"/>
    <n v="1540.27"/>
    <m/>
    <m/>
    <m/>
    <m/>
    <m/>
    <n v="5038.3174285714276"/>
    <n v="35268.221999999994"/>
    <n v="35268.221999999994"/>
  </r>
  <r>
    <x v="0"/>
    <x v="56"/>
    <s v="4543"/>
    <x v="0"/>
    <n v="0"/>
    <n v="0"/>
    <n v="0"/>
    <n v="0"/>
    <n v="0"/>
    <n v="0"/>
    <m/>
    <n v="0"/>
    <n v="0"/>
    <n v="0"/>
    <n v="0"/>
    <n v="0"/>
    <n v="0"/>
    <n v="0"/>
    <n v="0"/>
  </r>
  <r>
    <x v="0"/>
    <x v="57"/>
    <s v="4544"/>
    <x v="0"/>
    <n v="2847.0907999999999"/>
    <n v="986.74149999999997"/>
    <n v="683.61220000000003"/>
    <n v="11115.7821"/>
    <n v="1966.4603999999999"/>
    <n v="4586.8626000000004"/>
    <n v="939.39"/>
    <m/>
    <m/>
    <m/>
    <m/>
    <m/>
    <n v="3303.705657142857"/>
    <n v="23125.939599999998"/>
    <n v="23125.939599999998"/>
  </r>
  <r>
    <x v="0"/>
    <x v="58"/>
    <s v="4545"/>
    <x v="0"/>
    <n v="5835.7766000000001"/>
    <n v="2022.5568000000001"/>
    <n v="1401.2226000000001"/>
    <n v="22784.387900000002"/>
    <n v="4030.7192"/>
    <n v="9401.8446000000004"/>
    <n v="5228.67"/>
    <m/>
    <m/>
    <m/>
    <m/>
    <m/>
    <n v="7243.5968142857146"/>
    <n v="50705.1777"/>
    <n v="50705.1777"/>
  </r>
  <r>
    <x v="0"/>
    <x v="59"/>
    <s v="4546"/>
    <x v="0"/>
    <n v="0"/>
    <n v="0"/>
    <n v="0"/>
    <n v="0"/>
    <n v="0"/>
    <n v="0"/>
    <m/>
    <n v="0"/>
    <n v="0"/>
    <n v="0"/>
    <n v="0"/>
    <n v="0"/>
    <n v="0"/>
    <n v="0"/>
    <n v="0"/>
  </r>
  <r>
    <x v="0"/>
    <x v="60"/>
    <s v="4547"/>
    <x v="0"/>
    <n v="8970.94"/>
    <n v="3109.1381000000001"/>
    <n v="2154.0036"/>
    <n v="35024.880400000002"/>
    <n v="6196.1487999999999"/>
    <n v="14452.812400000001"/>
    <n v="3076.02"/>
    <m/>
    <m/>
    <m/>
    <m/>
    <m/>
    <n v="10426.277614285716"/>
    <n v="72983.943300000014"/>
    <n v="72983.943300000014"/>
  </r>
  <r>
    <x v="0"/>
    <x v="61"/>
    <s v="4548"/>
    <x v="0"/>
    <n v="0"/>
    <n v="0"/>
    <n v="0"/>
    <n v="0"/>
    <n v="0"/>
    <n v="0"/>
    <m/>
    <n v="0"/>
    <n v="0"/>
    <n v="0"/>
    <n v="0"/>
    <n v="0"/>
    <n v="0"/>
    <n v="0"/>
    <n v="0"/>
  </r>
  <r>
    <x v="0"/>
    <x v="62"/>
    <s v="4549"/>
    <x v="0"/>
    <n v="0"/>
    <n v="0"/>
    <n v="0"/>
    <n v="0"/>
    <n v="0"/>
    <n v="0"/>
    <m/>
    <n v="0"/>
    <n v="0"/>
    <n v="0"/>
    <n v="0"/>
    <n v="0"/>
    <n v="0"/>
    <n v="0"/>
    <n v="0"/>
  </r>
  <r>
    <x v="0"/>
    <x v="63"/>
    <s v="4550"/>
    <x v="0"/>
    <n v="8270.5601000000006"/>
    <n v="2866.4011999999998"/>
    <n v="1985.8361"/>
    <n v="32290.415000000001"/>
    <n v="5712.4025000000001"/>
    <n v="13324.4512"/>
    <n v="2756.12"/>
    <m/>
    <m/>
    <m/>
    <m/>
    <m/>
    <n v="9600.8837285714271"/>
    <n v="67206.186099999992"/>
    <n v="67206.186099999992"/>
  </r>
  <r>
    <x v="0"/>
    <x v="64"/>
    <s v="4551"/>
    <x v="0"/>
    <n v="1973.6502"/>
    <n v="684.02539999999999"/>
    <n v="473.89120000000003"/>
    <n v="7705.6431000000002"/>
    <n v="1363.1827000000001"/>
    <n v="3179.6886"/>
    <n v="3055.91"/>
    <m/>
    <m/>
    <m/>
    <m/>
    <m/>
    <n v="2633.7130285714279"/>
    <n v="18435.991199999997"/>
    <n v="18435.991199999997"/>
  </r>
  <r>
    <x v="0"/>
    <x v="65"/>
    <s v="4552"/>
    <x v="0"/>
    <n v="0"/>
    <n v="0"/>
    <n v="0"/>
    <n v="0"/>
    <n v="0"/>
    <n v="0"/>
    <m/>
    <n v="0"/>
    <n v="0"/>
    <n v="0"/>
    <n v="0"/>
    <n v="0"/>
    <n v="0"/>
    <n v="0"/>
    <n v="0"/>
  </r>
  <r>
    <x v="0"/>
    <x v="66"/>
    <s v="4554"/>
    <x v="0"/>
    <n v="5982.2542000000003"/>
    <n v="2073.3227999999999"/>
    <n v="1436.3932"/>
    <n v="23356.274600000001"/>
    <n v="4131.8900000000003"/>
    <n v="9637.8302999999996"/>
    <n v="2091.4899999999998"/>
    <m/>
    <m/>
    <m/>
    <m/>
    <m/>
    <n v="6958.4935857142855"/>
    <n v="48709.455099999999"/>
    <n v="48709.455099999999"/>
  </r>
  <r>
    <x v="0"/>
    <x v="67"/>
    <s v="4554"/>
    <x v="1"/>
    <n v="0"/>
    <n v="0"/>
    <n v="0"/>
    <n v="0"/>
    <n v="0"/>
    <n v="0"/>
    <m/>
    <n v="0"/>
    <n v="0"/>
    <n v="0"/>
    <n v="0"/>
    <n v="0"/>
    <n v="0"/>
    <n v="0"/>
    <n v="0"/>
  </r>
  <r>
    <x v="0"/>
    <x v="68"/>
    <s v="4554"/>
    <x v="2"/>
    <n v="0"/>
    <n v="0"/>
    <n v="0"/>
    <n v="0"/>
    <n v="0"/>
    <n v="0"/>
    <m/>
    <n v="0"/>
    <n v="0"/>
    <n v="0"/>
    <n v="0"/>
    <n v="0"/>
    <n v="0"/>
    <n v="0"/>
    <n v="0"/>
  </r>
  <r>
    <x v="0"/>
    <x v="69"/>
    <s v="4555"/>
    <x v="0"/>
    <n v="9605.1339000000007"/>
    <n v="3328.9362999999998"/>
    <n v="2306.2793000000001"/>
    <n v="37500.9378"/>
    <n v="6634.1808000000001"/>
    <n v="15474.543"/>
    <n v="3189.42"/>
    <m/>
    <m/>
    <m/>
    <m/>
    <m/>
    <n v="11148.490157142858"/>
    <n v="78039.431100000002"/>
    <n v="78039.431100000002"/>
  </r>
  <r>
    <x v="0"/>
    <x v="70"/>
    <s v="4556"/>
    <x v="0"/>
    <n v="24806.797600000002"/>
    <n v="8597.5115000000005"/>
    <n v="5956.3359"/>
    <n v="96852.182000000001"/>
    <n v="17133.835200000001"/>
    <n v="39965.487399999998"/>
    <n v="22361.61"/>
    <m/>
    <m/>
    <m/>
    <m/>
    <m/>
    <n v="30810.537085714284"/>
    <n v="215673.75959999999"/>
    <n v="215673.75959999999"/>
  </r>
  <r>
    <x v="0"/>
    <x v="71"/>
    <s v="4556"/>
    <x v="1"/>
    <n v="0"/>
    <n v="0"/>
    <n v="0"/>
    <n v="0"/>
    <n v="0"/>
    <n v="0"/>
    <m/>
    <n v="0"/>
    <n v="0"/>
    <n v="0"/>
    <n v="0"/>
    <n v="0"/>
    <n v="0"/>
    <n v="0"/>
    <n v="0"/>
  </r>
  <r>
    <x v="0"/>
    <x v="72"/>
    <s v="4556"/>
    <x v="2"/>
    <n v="0"/>
    <n v="0"/>
    <n v="0"/>
    <n v="0"/>
    <n v="0"/>
    <n v="0"/>
    <m/>
    <n v="0"/>
    <n v="0"/>
    <n v="0"/>
    <n v="0"/>
    <n v="0"/>
    <n v="0"/>
    <n v="0"/>
    <n v="0"/>
  </r>
  <r>
    <x v="0"/>
    <x v="73"/>
    <s v="4990"/>
    <x v="0"/>
    <n v="0"/>
    <n v="0"/>
    <n v="0"/>
    <n v="0"/>
    <n v="0"/>
    <n v="0"/>
    <m/>
    <n v="0"/>
    <n v="0"/>
    <n v="0"/>
    <n v="0"/>
    <n v="0"/>
    <n v="0"/>
    <n v="0"/>
    <n v="0"/>
  </r>
  <r>
    <x v="0"/>
    <x v="74"/>
    <s v="4990"/>
    <x v="2"/>
    <n v="0"/>
    <n v="0"/>
    <n v="0"/>
    <n v="0"/>
    <n v="0"/>
    <n v="0"/>
    <m/>
    <n v="0"/>
    <n v="0"/>
    <n v="0"/>
    <n v="0"/>
    <n v="0"/>
    <n v="0"/>
    <n v="0"/>
    <n v="0"/>
  </r>
  <r>
    <x v="0"/>
    <x v="75"/>
    <s v="4991"/>
    <x v="0"/>
    <n v="0"/>
    <n v="0"/>
    <n v="0"/>
    <n v="0"/>
    <n v="0"/>
    <n v="0"/>
    <m/>
    <n v="0"/>
    <n v="0"/>
    <n v="0"/>
    <n v="0"/>
    <n v="0"/>
    <n v="0"/>
    <n v="0"/>
    <n v="0"/>
  </r>
  <r>
    <x v="0"/>
    <x v="76"/>
    <s v="4992"/>
    <x v="0"/>
    <n v="0"/>
    <n v="0"/>
    <n v="0"/>
    <n v="0"/>
    <n v="0"/>
    <n v="0"/>
    <m/>
    <n v="0"/>
    <n v="0"/>
    <n v="0"/>
    <n v="0"/>
    <n v="0"/>
    <n v="0"/>
    <n v="0"/>
    <n v="0"/>
  </r>
  <r>
    <x v="0"/>
    <x v="77"/>
    <s v="4993"/>
    <x v="0"/>
    <n v="0"/>
    <n v="0"/>
    <n v="0"/>
    <n v="0"/>
    <n v="0"/>
    <n v="0"/>
    <m/>
    <n v="0"/>
    <n v="0"/>
    <n v="0"/>
    <n v="0"/>
    <n v="0"/>
    <n v="0"/>
    <n v="0"/>
    <n v="0"/>
  </r>
  <r>
    <x v="0"/>
    <x v="78"/>
    <s v="4994"/>
    <x v="0"/>
    <n v="0"/>
    <n v="0"/>
    <n v="0"/>
    <n v="0"/>
    <n v="0"/>
    <n v="0"/>
    <m/>
    <n v="0"/>
    <n v="0"/>
    <n v="0"/>
    <n v="0"/>
    <n v="0"/>
    <n v="0"/>
    <n v="0"/>
    <n v="0"/>
  </r>
  <r>
    <x v="0"/>
    <x v="79"/>
    <s v="4996"/>
    <x v="0"/>
    <n v="0"/>
    <n v="0"/>
    <n v="0"/>
    <n v="0"/>
    <n v="0"/>
    <n v="0"/>
    <m/>
    <n v="0"/>
    <n v="0"/>
    <n v="0"/>
    <n v="0"/>
    <n v="0"/>
    <n v="0"/>
    <n v="0"/>
    <n v="0"/>
  </r>
  <r>
    <x v="0"/>
    <x v="80"/>
    <s v="4997"/>
    <x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3503"/>
    <x v="0"/>
    <n v="0"/>
    <n v="0"/>
    <n v="0"/>
    <n v="0"/>
    <n v="0"/>
    <n v="0"/>
    <n v="0"/>
    <n v="2106.7704788732399"/>
    <n v="3571.1969516005129"/>
    <n v="3571.1969516005129"/>
    <n v="5035.6234243277859"/>
    <n v="2106.7704788732399"/>
    <n v="1365.9631904396076"/>
    <n v="16391.558285275292"/>
    <n v="2845.7566467491829"/>
  </r>
  <r>
    <x v="0"/>
    <x v="81"/>
    <s v="3503"/>
    <x v="1"/>
    <n v="0"/>
    <n v="0"/>
    <n v="0"/>
    <n v="0"/>
    <n v="0"/>
    <n v="0"/>
    <n v="0"/>
    <n v="6084.1220657277008"/>
    <n v="9406.9887323943676"/>
    <n v="9406.9887323943676"/>
    <n v="12729.855399061034"/>
    <n v="6084.1220657277008"/>
    <n v="3642.6730829420976"/>
    <n v="43712.076995305171"/>
    <n v="7588.9022561293705"/>
  </r>
  <r>
    <x v="0"/>
    <x v="82"/>
    <s v="3503"/>
    <x v="2"/>
    <n v="0"/>
    <n v="0"/>
    <n v="0"/>
    <n v="0"/>
    <n v="0"/>
    <n v="0"/>
    <n v="0"/>
    <n v="3948.1183098591555"/>
    <n v="6104.3983098591561"/>
    <n v="6104.3983098591561"/>
    <n v="8260.678309859155"/>
    <n v="3948.1183098591555"/>
    <n v="2363.8092957746485"/>
    <n v="28365.711549295782"/>
    <n v="4924.6026995305174"/>
  </r>
  <r>
    <x v="0"/>
    <x v="3"/>
    <s v="3506"/>
    <x v="0"/>
    <n v="0"/>
    <n v="0"/>
    <n v="0"/>
    <n v="0"/>
    <n v="0"/>
    <n v="0"/>
    <n v="0"/>
    <n v="3352.5838056338039"/>
    <n v="5590.5051323004709"/>
    <n v="5590.5051323004709"/>
    <n v="7828.4264589671384"/>
    <n v="3352.5838056338039"/>
    <n v="2142.8836945696407"/>
    <n v="25714.604334835691"/>
    <n v="4464.3410303534183"/>
  </r>
  <r>
    <x v="0"/>
    <x v="83"/>
    <s v="3506"/>
    <x v="1"/>
    <n v="0"/>
    <n v="0"/>
    <n v="0"/>
    <n v="0"/>
    <n v="0"/>
    <n v="0"/>
    <n v="0"/>
    <n v="10240.656619718313"/>
    <n v="15833.630619718315"/>
    <n v="15833.630619718315"/>
    <n v="21426.604619718317"/>
    <n v="10240.656619718313"/>
    <n v="6131.264924882631"/>
    <n v="73575.179098591572"/>
    <n v="12773.468593505482"/>
  </r>
  <r>
    <x v="0"/>
    <x v="84"/>
    <s v="3506"/>
    <x v="2"/>
    <n v="0"/>
    <n v="0"/>
    <n v="0"/>
    <n v="0"/>
    <n v="0"/>
    <n v="0"/>
    <n v="0"/>
    <n v="5724.0281690140855"/>
    <n v="8850.2281690140862"/>
    <n v="8850.2281690140862"/>
    <n v="11976.428169014085"/>
    <n v="5724.0281690140855"/>
    <n v="3427.0784037558692"/>
    <n v="41124.940845070429"/>
    <n v="7139.7466744913936"/>
  </r>
  <r>
    <x v="0"/>
    <x v="4"/>
    <s v="3507"/>
    <x v="0"/>
    <n v="0"/>
    <n v="0"/>
    <n v="0"/>
    <n v="0"/>
    <n v="0"/>
    <n v="0"/>
    <n v="0"/>
    <n v="1372.0341718309862"/>
    <n v="2553.8966158309863"/>
    <n v="2553.8966158309863"/>
    <n v="3735.7590598309862"/>
    <n v="1372.0341718309862"/>
    <n v="965.63505292957745"/>
    <n v="11587.62063515493"/>
    <n v="2011.7396936032865"/>
  </r>
  <r>
    <x v="0"/>
    <x v="85"/>
    <s v="3507"/>
    <x v="1"/>
    <n v="0"/>
    <n v="0"/>
    <n v="0"/>
    <n v="0"/>
    <n v="0"/>
    <n v="0"/>
    <n v="0"/>
    <n v="575.17492957746481"/>
    <n v="889.30892957746482"/>
    <n v="889.30892957746482"/>
    <n v="1203.4429295774648"/>
    <n v="575.17492957746481"/>
    <n v="344.3675539906103"/>
    <n v="4132.4106478873236"/>
    <n v="717.43240414710488"/>
  </r>
  <r>
    <x v="0"/>
    <x v="86"/>
    <s v="3507"/>
    <x v="2"/>
    <n v="0"/>
    <n v="0"/>
    <n v="0"/>
    <n v="0"/>
    <n v="0"/>
    <n v="0"/>
    <n v="0"/>
    <n v="5958.3211267605639"/>
    <n v="9212.4811267605637"/>
    <n v="9212.4811267605637"/>
    <n v="12466.641126760565"/>
    <n v="5958.3211267605639"/>
    <n v="3567.3538028169019"/>
    <n v="42808.245633802821"/>
    <n v="7431.987089201878"/>
  </r>
  <r>
    <x v="0"/>
    <x v="12"/>
    <s v="3518"/>
    <x v="0"/>
    <n v="0"/>
    <n v="0"/>
    <n v="0"/>
    <n v="0"/>
    <n v="0"/>
    <n v="0"/>
    <n v="0"/>
    <n v="2842.4267830985923"/>
    <n v="4838.3726230985931"/>
    <n v="4838.3726230985931"/>
    <n v="6834.3184630985934"/>
    <n v="2842.4267830985923"/>
    <n v="1849.659772957747"/>
    <n v="22195.917275492964"/>
    <n v="3853.4578603286395"/>
  </r>
  <r>
    <x v="0"/>
    <x v="87"/>
    <s v="3518"/>
    <x v="1"/>
    <n v="0"/>
    <n v="0"/>
    <n v="0"/>
    <n v="0"/>
    <n v="0"/>
    <n v="0"/>
    <n v="0"/>
    <n v="6993.6191549295791"/>
    <n v="10813.211154929581"/>
    <n v="10813.211154929581"/>
    <n v="14632.803154929581"/>
    <n v="6993.6191549295791"/>
    <n v="4187.2053145539912"/>
    <n v="50246.463774647898"/>
    <n v="8723.344405320815"/>
  </r>
  <r>
    <x v="0"/>
    <x v="88"/>
    <s v="3518"/>
    <x v="2"/>
    <n v="0"/>
    <n v="0"/>
    <n v="0"/>
    <n v="0"/>
    <n v="0"/>
    <n v="0"/>
    <n v="0"/>
    <n v="6541.7464788732404"/>
    <n v="10114.546478873241"/>
    <n v="10114.546478873241"/>
    <n v="13687.346478873242"/>
    <n v="6541.7464788732404"/>
    <n v="3916.6610328638508"/>
    <n v="46999.932394366209"/>
    <n v="8159.7104851330223"/>
  </r>
  <r>
    <x v="0"/>
    <x v="13"/>
    <s v="3520"/>
    <x v="0"/>
    <n v="0"/>
    <n v="0"/>
    <n v="0"/>
    <n v="0"/>
    <n v="0"/>
    <n v="0"/>
    <n v="0"/>
    <n v="1320.0741971830989"/>
    <n v="2247.0273971830989"/>
    <n v="2247.0273971830989"/>
    <n v="3173.9805971830997"/>
    <n v="1320.0741971830989"/>
    <n v="859.01531549295794"/>
    <n v="10308.183785915495"/>
    <n v="1789.615240610329"/>
  </r>
  <r>
    <x v="0"/>
    <x v="89"/>
    <s v="3520"/>
    <x v="1"/>
    <n v="0"/>
    <n v="0"/>
    <n v="0"/>
    <n v="0"/>
    <n v="0"/>
    <n v="0"/>
    <n v="0"/>
    <n v="1864.2366197183098"/>
    <n v="2882.3966197183099"/>
    <n v="2882.3966197183099"/>
    <n v="3900.5566197183098"/>
    <n v="1864.2366197183098"/>
    <n v="1116.1519248826291"/>
    <n v="13393.823098591549"/>
    <n v="2325.3165101721438"/>
  </r>
  <r>
    <x v="0"/>
    <x v="90"/>
    <s v="3520"/>
    <x v="2"/>
    <n v="0"/>
    <n v="0"/>
    <n v="0"/>
    <n v="0"/>
    <n v="0"/>
    <n v="0"/>
    <n v="0"/>
    <n v="4421.8309859154933"/>
    <n v="6836.8309859154933"/>
    <n v="6836.8309859154933"/>
    <n v="9251.8309859154942"/>
    <n v="4421.8309859154933"/>
    <n v="2647.429577464789"/>
    <n v="31769.154929577468"/>
    <n v="5515.4782863849769"/>
  </r>
  <r>
    <x v="0"/>
    <x v="16"/>
    <s v="3529"/>
    <x v="0"/>
    <n v="0"/>
    <n v="0"/>
    <n v="0"/>
    <n v="0"/>
    <n v="0"/>
    <n v="0"/>
    <n v="0"/>
    <n v="3044.9442422535221"/>
    <n v="3044.9442422535221"/>
    <n v="4379.4568422535231"/>
    <n v="4379.4568422535231"/>
    <n v="1710.4316422535217"/>
    <n v="1379.9361509389676"/>
    <n v="16559.233811267612"/>
    <n v="2874.8669811228488"/>
  </r>
  <r>
    <x v="0"/>
    <x v="91"/>
    <s v="3529"/>
    <x v="1"/>
    <n v="0"/>
    <n v="0"/>
    <n v="0"/>
    <n v="0"/>
    <n v="0"/>
    <n v="0"/>
    <n v="0"/>
    <n v="2754.3114929577469"/>
    <n v="2754.3114929577469"/>
    <n v="3727.227492957747"/>
    <n v="3727.227492957747"/>
    <n v="1781.3954929577467"/>
    <n v="1228.7061220657279"/>
    <n v="14744.473464788734"/>
    <n v="2559.8044209702662"/>
  </r>
  <r>
    <x v="0"/>
    <x v="92"/>
    <s v="3529"/>
    <x v="2"/>
    <n v="0"/>
    <n v="0"/>
    <n v="0"/>
    <n v="0"/>
    <n v="0"/>
    <n v="0"/>
    <n v="0"/>
    <n v="9838.9764225352137"/>
    <n v="9838.9764225352137"/>
    <n v="13314.435755868548"/>
    <n v="13314.435755868548"/>
    <n v="6363.5170892018796"/>
    <n v="4389.1951205007836"/>
    <n v="52670.341446009406"/>
    <n v="9144.1565010432987"/>
  </r>
  <r>
    <x v="0"/>
    <x v="17"/>
    <s v="3530"/>
    <x v="0"/>
    <n v="0"/>
    <n v="0"/>
    <n v="0"/>
    <n v="0"/>
    <n v="0"/>
    <n v="0"/>
    <n v="0"/>
    <n v="467.38984225352112"/>
    <n v="1148.1012022535213"/>
    <n v="807.74552225352113"/>
    <n v="1148.1012022535213"/>
    <n v="467.38984225352112"/>
    <n v="336.56063427230055"/>
    <n v="4038.7276112676063"/>
    <n v="701.16798806729275"/>
  </r>
  <r>
    <x v="0"/>
    <x v="93"/>
    <s v="3530"/>
    <x v="1"/>
    <n v="0"/>
    <n v="0"/>
    <n v="0"/>
    <n v="0"/>
    <n v="0"/>
    <n v="0"/>
    <n v="0"/>
    <n v="999.08845070422558"/>
    <n v="2090.4004507042255"/>
    <n v="1544.7444507042255"/>
    <n v="2090.4004507042255"/>
    <n v="999.08845070422558"/>
    <n v="643.64352112676067"/>
    <n v="7723.7222535211276"/>
    <n v="1340.9240023474179"/>
  </r>
  <r>
    <x v="0"/>
    <x v="94"/>
    <s v="3530"/>
    <x v="2"/>
    <n v="0"/>
    <n v="0"/>
    <n v="0"/>
    <n v="0"/>
    <n v="0"/>
    <n v="0"/>
    <n v="0"/>
    <n v="1226.5774647887326"/>
    <n v="2566.3774647887331"/>
    <n v="1896.4774647887327"/>
    <n v="2566.3774647887331"/>
    <n v="1226.5774647887326"/>
    <n v="790.19894366197195"/>
    <n v="9482.3873239436634"/>
    <n v="1646.2477992957749"/>
  </r>
  <r>
    <x v="0"/>
    <x v="95"/>
    <s v="3536"/>
    <x v="0"/>
    <n v="0"/>
    <n v="0"/>
    <n v="0"/>
    <n v="0"/>
    <n v="0"/>
    <n v="0"/>
    <n v="0"/>
    <n v="710.58875211267616"/>
    <n v="1195.7022271126764"/>
    <n v="1195.7022271126764"/>
    <n v="1680.8157021126763"/>
    <n v="710.58875211267616"/>
    <n v="457.7831383802818"/>
    <n v="5493.3976605633816"/>
    <n v="953.71487162558708"/>
  </r>
  <r>
    <x v="0"/>
    <x v="96"/>
    <s v="3536"/>
    <x v="1"/>
    <n v="0"/>
    <n v="0"/>
    <n v="0"/>
    <n v="0"/>
    <n v="0"/>
    <n v="0"/>
    <n v="0"/>
    <n v="998.90657276995307"/>
    <n v="1544.4632394366197"/>
    <n v="1544.4632394366197"/>
    <n v="2090.0199061032863"/>
    <n v="998.90657276995307"/>
    <n v="598.06329420970269"/>
    <n v="7176.7595305164323"/>
    <n v="1245.9651962702139"/>
  </r>
  <r>
    <x v="0"/>
    <x v="97"/>
    <s v="3536"/>
    <x v="2"/>
    <n v="0"/>
    <n v="0"/>
    <n v="0"/>
    <n v="0"/>
    <n v="0"/>
    <n v="0"/>
    <n v="0"/>
    <n v="2384.8493896713617"/>
    <n v="3687.3440563380282"/>
    <n v="3687.3440563380282"/>
    <n v="4989.8387230046947"/>
    <n v="2384.8493896713617"/>
    <n v="1427.8521345852896"/>
    <n v="17134.225615023475"/>
    <n v="2974.6919470526868"/>
  </r>
  <r>
    <x v="0"/>
    <x v="19"/>
    <s v="3537"/>
    <x v="0"/>
    <n v="0"/>
    <n v="0"/>
    <n v="0"/>
    <n v="0"/>
    <n v="0"/>
    <n v="0"/>
    <n v="0"/>
    <n v="1230.4486816901413"/>
    <n v="2154.4683166901418"/>
    <n v="2154.4683166901418"/>
    <n v="3078.4879516901415"/>
    <n v="1230.4486816901413"/>
    <n v="820.69349570422571"/>
    <n v="9848.3219484507081"/>
    <n v="1709.7781160504701"/>
  </r>
  <r>
    <x v="0"/>
    <x v="98"/>
    <s v="3537"/>
    <x v="1"/>
    <n v="0"/>
    <n v="0"/>
    <n v="0"/>
    <n v="0"/>
    <n v="0"/>
    <n v="0"/>
    <n v="0"/>
    <n v="2997.2653521126767"/>
    <n v="4634.2333521126766"/>
    <n v="4634.2333521126766"/>
    <n v="6271.2013521126773"/>
    <n v="2997.2653521126767"/>
    <n v="1794.5165633802819"/>
    <n v="21534.198760563384"/>
    <n v="3738.576173708921"/>
  </r>
  <r>
    <x v="0"/>
    <x v="99"/>
    <s v="3537"/>
    <x v="2"/>
    <n v="0"/>
    <n v="0"/>
    <n v="0"/>
    <n v="0"/>
    <n v="0"/>
    <n v="0"/>
    <n v="0"/>
    <n v="2862.0140845070428"/>
    <n v="4425.1140845070431"/>
    <n v="4425.1140845070431"/>
    <n v="5988.2140845070426"/>
    <n v="2862.0140845070428"/>
    <n v="1713.5392018779346"/>
    <n v="20562.470422535214"/>
    <n v="3569.8733372456968"/>
  </r>
  <r>
    <x v="0"/>
    <x v="30"/>
    <s v="3547"/>
    <x v="0"/>
    <n v="0"/>
    <n v="0"/>
    <n v="0"/>
    <n v="0"/>
    <n v="0"/>
    <n v="0"/>
    <n v="0"/>
    <n v="691.56283098591564"/>
    <n v="1163.6874559859157"/>
    <n v="1163.6874559859157"/>
    <n v="1635.8120809859158"/>
    <n v="691.56283098591564"/>
    <n v="445.52605457746489"/>
    <n v="5346.3126549295785"/>
    <n v="928.17928036971841"/>
  </r>
  <r>
    <x v="0"/>
    <x v="100"/>
    <s v="3547"/>
    <x v="1"/>
    <n v="0"/>
    <n v="0"/>
    <n v="0"/>
    <n v="0"/>
    <n v="0"/>
    <n v="0"/>
    <n v="0"/>
    <n v="1248.860563380282"/>
    <n v="1930.9305633802819"/>
    <n v="1930.9305633802819"/>
    <n v="2613.0005633802821"/>
    <n v="1248.860563380282"/>
    <n v="747.71523474178423"/>
    <n v="8972.5828169014112"/>
    <n v="1557.7400723787171"/>
  </r>
  <r>
    <x v="0"/>
    <x v="101"/>
    <s v="3547"/>
    <x v="2"/>
    <n v="0"/>
    <n v="0"/>
    <n v="0"/>
    <n v="0"/>
    <n v="0"/>
    <n v="0"/>
    <n v="0"/>
    <n v="2044.2957746478876"/>
    <n v="3160.7957746478878"/>
    <n v="3160.7957746478878"/>
    <n v="4277.2957746478878"/>
    <n v="2044.2957746478876"/>
    <n v="1223.9565727699533"/>
    <n v="14687.478873239439"/>
    <n v="2549.9095266040695"/>
  </r>
  <r>
    <x v="0"/>
    <x v="33"/>
    <s v="4506"/>
    <x v="0"/>
    <n v="0"/>
    <n v="0"/>
    <n v="0"/>
    <n v="0"/>
    <n v="0"/>
    <n v="0"/>
    <n v="0"/>
    <n v="1092.1361154929577"/>
    <n v="1887.4352354929576"/>
    <n v="1887.4352354929576"/>
    <n v="2682.7343554929575"/>
    <n v="1887.4352354929576"/>
    <n v="786.43134812206563"/>
    <n v="9437.1761774647875"/>
    <n v="1638.3986419209698"/>
  </r>
  <r>
    <x v="0"/>
    <x v="102"/>
    <s v="4506"/>
    <x v="1"/>
    <n v="0"/>
    <n v="0"/>
    <n v="0"/>
    <n v="0"/>
    <n v="0"/>
    <n v="0"/>
    <n v="0"/>
    <n v="2747.4932394366206"/>
    <n v="4248.0472394366207"/>
    <n v="4248.0472394366207"/>
    <n v="5748.6012394366207"/>
    <n v="4248.0472394366207"/>
    <n v="1770.0196830985922"/>
    <n v="21240.236197183105"/>
    <n v="3687.5410064554003"/>
  </r>
  <r>
    <x v="0"/>
    <x v="103"/>
    <s v="4506"/>
    <x v="2"/>
    <n v="0"/>
    <n v="0"/>
    <n v="0"/>
    <n v="0"/>
    <n v="0"/>
    <n v="0"/>
    <n v="0"/>
    <n v="2453.1549295774653"/>
    <n v="3792.9549295774655"/>
    <n v="3792.9549295774655"/>
    <n v="5132.7549295774661"/>
    <n v="3792.9549295774655"/>
    <n v="1580.3978873239439"/>
    <n v="18964.774647887327"/>
    <n v="3292.4955985915499"/>
  </r>
  <r>
    <x v="0"/>
    <x v="34"/>
    <s v="4509"/>
    <x v="0"/>
    <n v="0"/>
    <n v="0"/>
    <n v="0"/>
    <n v="0"/>
    <n v="0"/>
    <n v="0"/>
    <n v="0"/>
    <n v="650.34495774647894"/>
    <n v="1123.9294910798124"/>
    <n v="1123.9294910798124"/>
    <n v="1597.5140244131458"/>
    <n v="650.34495774647894"/>
    <n v="428.8385768388107"/>
    <n v="5146.0629220657283"/>
    <n v="893.41370174752228"/>
  </r>
  <r>
    <x v="0"/>
    <x v="104"/>
    <s v="4509"/>
    <x v="1"/>
    <n v="0"/>
    <n v="0"/>
    <n v="0"/>
    <n v="0"/>
    <n v="0"/>
    <n v="0"/>
    <n v="0"/>
    <n v="1216.8244131455401"/>
    <n v="1881.3977464788736"/>
    <n v="1881.3977464788736"/>
    <n v="2545.9710798122069"/>
    <n v="1216.8244131455401"/>
    <n v="728.53461658841945"/>
    <n v="8742.4153990610339"/>
    <n v="1517.7804512258742"/>
  </r>
  <r>
    <x v="0"/>
    <x v="105"/>
    <s v="4509"/>
    <x v="2"/>
    <n v="0"/>
    <n v="0"/>
    <n v="0"/>
    <n v="0"/>
    <n v="0"/>
    <n v="0"/>
    <n v="0"/>
    <n v="1880.0563380281692"/>
    <n v="2906.8563380281694"/>
    <n v="2906.8563380281694"/>
    <n v="3933.6563380281696"/>
    <n v="1880.0563380281692"/>
    <n v="1125.623474178404"/>
    <n v="13507.481690140847"/>
    <n v="2345.0489045383415"/>
  </r>
  <r>
    <x v="0"/>
    <x v="37"/>
    <s v="4513"/>
    <x v="0"/>
    <n v="0"/>
    <n v="0"/>
    <n v="0"/>
    <n v="0"/>
    <n v="0"/>
    <n v="0"/>
    <n v="0"/>
    <n v="2422.6199436619718"/>
    <n v="4142.6801036619718"/>
    <n v="4142.6801036619718"/>
    <n v="5862.7402636619718"/>
    <n v="2422.6199436619718"/>
    <n v="1582.7783631924883"/>
    <n v="18993.340358309859"/>
    <n v="3297.454923317684"/>
  </r>
  <r>
    <x v="0"/>
    <x v="106"/>
    <s v="4513"/>
    <x v="1"/>
    <n v="0"/>
    <n v="0"/>
    <n v="0"/>
    <n v="0"/>
    <n v="0"/>
    <n v="0"/>
    <n v="0"/>
    <n v="6084.1220657277008"/>
    <n v="9406.9887323943676"/>
    <n v="9406.9887323943676"/>
    <n v="12729.855399061034"/>
    <n v="6084.1220657277008"/>
    <n v="3642.6730829420976"/>
    <n v="43712.076995305171"/>
    <n v="7588.9022561293705"/>
  </r>
  <r>
    <x v="0"/>
    <x v="107"/>
    <s v="4513"/>
    <x v="2"/>
    <n v="0"/>
    <n v="0"/>
    <n v="0"/>
    <n v="0"/>
    <n v="0"/>
    <n v="0"/>
    <n v="0"/>
    <n v="5452.1633802816914"/>
    <n v="8429.8833802816916"/>
    <n v="8429.8833802816916"/>
    <n v="11407.603380281693"/>
    <n v="5452.1633802816914"/>
    <n v="3264.3080751173716"/>
    <n v="39171.696901408461"/>
    <n v="6800.6418231611906"/>
  </r>
  <r>
    <x v="0"/>
    <x v="108"/>
    <s v="4531"/>
    <x v="0"/>
    <n v="0"/>
    <n v="0"/>
    <n v="0"/>
    <n v="0"/>
    <n v="0"/>
    <n v="0"/>
    <n v="0"/>
    <n v="2456.2179126760566"/>
    <n v="4065.9853446760562"/>
    <n v="4065.9853446760562"/>
    <n v="5675.7527766760559"/>
    <n v="2456.2179126760566"/>
    <n v="1560.0132742816902"/>
    <n v="18720.159291380282"/>
    <n v="3250.0276547535213"/>
  </r>
  <r>
    <x v="0"/>
    <x v="109"/>
    <s v="4531"/>
    <x v="1"/>
    <n v="0"/>
    <n v="0"/>
    <n v="0"/>
    <n v="0"/>
    <n v="0"/>
    <n v="0"/>
    <n v="0"/>
    <n v="4745.6701408450717"/>
    <n v="7337.5361408450717"/>
    <n v="7337.5361408450717"/>
    <n v="9929.4021408450717"/>
    <n v="4745.6701408450717"/>
    <n v="2841.3178920187797"/>
    <n v="34095.814704225355"/>
    <n v="5919.4122750391243"/>
  </r>
  <r>
    <x v="0"/>
    <x v="110"/>
    <s v="4531"/>
    <x v="2"/>
    <n v="0"/>
    <n v="0"/>
    <n v="0"/>
    <n v="0"/>
    <n v="0"/>
    <n v="0"/>
    <n v="0"/>
    <n v="6950.6056338028184"/>
    <n v="10746.70563380282"/>
    <n v="10746.70563380282"/>
    <n v="14542.805633802818"/>
    <n v="6950.6056338028184"/>
    <n v="4161.4523474178413"/>
    <n v="49937.4281690141"/>
    <n v="8669.6923904538362"/>
  </r>
  <r>
    <x v="0"/>
    <x v="43"/>
    <s v="4534"/>
    <x v="0"/>
    <n v="0"/>
    <n v="0"/>
    <n v="0"/>
    <n v="0"/>
    <n v="0"/>
    <n v="0"/>
    <n v="0"/>
    <n v="1268.2293183098595"/>
    <n v="2191.760411643193"/>
    <n v="3115.2915049765261"/>
    <n v="3115.2915049765261"/>
    <n v="1268.2293183098595"/>
    <n v="913.23350485133017"/>
    <n v="10958.802058215962"/>
    <n v="1902.5698017736047"/>
  </r>
  <r>
    <x v="0"/>
    <x v="111"/>
    <s v="4534"/>
    <x v="1"/>
    <n v="0"/>
    <n v="0"/>
    <n v="0"/>
    <n v="0"/>
    <n v="0"/>
    <n v="0"/>
    <n v="0"/>
    <n v="3407.1083568075123"/>
    <n v="5267.9136901408456"/>
    <n v="7128.7190234741793"/>
    <n v="7128.7190234741793"/>
    <n v="3407.1083568075123"/>
    <n v="2194.9640375586855"/>
    <n v="26339.568450704228"/>
    <n v="4572.8417449139279"/>
  </r>
  <r>
    <x v="0"/>
    <x v="112"/>
    <s v="4534"/>
    <x v="2"/>
    <n v="0"/>
    <n v="0"/>
    <n v="0"/>
    <n v="0"/>
    <n v="0"/>
    <n v="0"/>
    <n v="0"/>
    <n v="2632.0788732394371"/>
    <n v="4069.5988732394371"/>
    <n v="5507.1188732394367"/>
    <n v="5507.1188732394367"/>
    <n v="2632.0788732394371"/>
    <n v="1695.6661971830988"/>
    <n v="20347.994366197185"/>
    <n v="3532.6379107981224"/>
  </r>
  <r>
    <x v="0"/>
    <x v="53"/>
    <s v="4540"/>
    <x v="0"/>
    <n v="0"/>
    <n v="0"/>
    <n v="0"/>
    <n v="0"/>
    <n v="0"/>
    <n v="0"/>
    <n v="0"/>
    <n v="307.95169014084513"/>
    <n v="560.23519014084513"/>
    <n v="560.23519014084513"/>
    <n v="812.51869014084514"/>
    <n v="307.95169014084513"/>
    <n v="212.40770422535215"/>
    <n v="2548.8924507042257"/>
    <n v="442.51605046948362"/>
  </r>
  <r>
    <x v="0"/>
    <x v="113"/>
    <s v="4540"/>
    <x v="1"/>
    <n v="0"/>
    <n v="0"/>
    <n v="0"/>
    <n v="0"/>
    <n v="0"/>
    <n v="0"/>
    <n v="0"/>
    <n v="473.38309859154941"/>
    <n v="731.92309859154943"/>
    <n v="731.92309859154943"/>
    <n v="990.4630985915494"/>
    <n v="473.38309859154941"/>
    <n v="283.42295774647891"/>
    <n v="3401.075492957747"/>
    <n v="590.46449530516441"/>
  </r>
  <r>
    <x v="0"/>
    <x v="114"/>
    <s v="4540"/>
    <x v="2"/>
    <n v="0"/>
    <n v="0"/>
    <n v="0"/>
    <n v="0"/>
    <n v="0"/>
    <n v="0"/>
    <n v="0"/>
    <n v="993.05352112676064"/>
    <n v="1535.4135211267608"/>
    <n v="1535.4135211267608"/>
    <n v="2077.7735211267609"/>
    <n v="993.05352112676064"/>
    <n v="594.55896713615027"/>
    <n v="7134.7076056338037"/>
    <n v="1238.6645148669797"/>
  </r>
  <r>
    <x v="0"/>
    <x v="57"/>
    <s v="4544"/>
    <x v="0"/>
    <n v="0"/>
    <n v="0"/>
    <n v="0"/>
    <n v="0"/>
    <n v="0"/>
    <n v="0"/>
    <n v="0"/>
    <n v="197.9119267605634"/>
    <n v="360.04746676056345"/>
    <n v="360.04746676056345"/>
    <n v="522.18300676056344"/>
    <n v="197.9119267605634"/>
    <n v="136.50848281690142"/>
    <n v="1638.1017938028172"/>
    <n v="284.39267253521132"/>
  </r>
  <r>
    <x v="0"/>
    <x v="115"/>
    <s v="4544"/>
    <x v="1"/>
    <n v="0"/>
    <n v="0"/>
    <n v="0"/>
    <n v="0"/>
    <n v="0"/>
    <n v="0"/>
    <n v="0"/>
    <n v="466.38140845070427"/>
    <n v="721.09740845070428"/>
    <n v="721.09740845070428"/>
    <n v="975.81340845070429"/>
    <n v="466.38140845070427"/>
    <n v="279.23092018779346"/>
    <n v="3350.7710422535215"/>
    <n v="581.73108372456966"/>
  </r>
  <r>
    <x v="0"/>
    <x v="116"/>
    <s v="4544"/>
    <x v="2"/>
    <n v="0"/>
    <n v="0"/>
    <n v="0"/>
    <n v="0"/>
    <n v="0"/>
    <n v="0"/>
    <n v="0"/>
    <n v="476.05633802816908"/>
    <n v="736.05633802816908"/>
    <n v="736.05633802816908"/>
    <n v="996.05633802816908"/>
    <n v="476.05633802816908"/>
    <n v="285.02347417840377"/>
    <n v="3420.2816901408455"/>
    <n v="593.79890453834116"/>
  </r>
  <r>
    <x v="0"/>
    <x v="58"/>
    <s v="4545"/>
    <x v="0"/>
    <n v="0"/>
    <n v="0"/>
    <n v="0"/>
    <n v="0"/>
    <n v="0"/>
    <n v="0"/>
    <n v="0"/>
    <n v="511.63276056338037"/>
    <n v="884.20636056338037"/>
    <n v="1256.7799605633804"/>
    <n v="1256.7799605633804"/>
    <n v="511.63276056338037"/>
    <n v="368.41931690140854"/>
    <n v="4421.0318028169022"/>
    <n v="767.54024354460114"/>
  </r>
  <r>
    <x v="0"/>
    <x v="117"/>
    <s v="4545"/>
    <x v="1"/>
    <n v="0"/>
    <n v="0"/>
    <n v="0"/>
    <n v="0"/>
    <n v="0"/>
    <n v="0"/>
    <n v="0"/>
    <n v="946.76619718309883"/>
    <n v="1463.8461971830989"/>
    <n v="1980.9261971830988"/>
    <n v="1980.9261971830988"/>
    <n v="946.76619718309883"/>
    <n v="609.93591549295786"/>
    <n v="7319.2309859154939"/>
    <n v="1270.6998239436623"/>
  </r>
  <r>
    <x v="0"/>
    <x v="118"/>
    <s v="4545"/>
    <x v="2"/>
    <n v="0"/>
    <n v="0"/>
    <n v="0"/>
    <n v="0"/>
    <n v="0"/>
    <n v="0"/>
    <n v="0"/>
    <n v="1489.580281690141"/>
    <n v="2303.1202816901409"/>
    <n v="3116.6602816901413"/>
    <n v="3116.6602816901413"/>
    <n v="1489.580281690141"/>
    <n v="959.63345070422554"/>
    <n v="11515.601408450706"/>
    <n v="1999.236355633803"/>
  </r>
  <r>
    <x v="0"/>
    <x v="60"/>
    <s v="4547"/>
    <x v="0"/>
    <n v="0"/>
    <n v="0"/>
    <n v="0"/>
    <n v="0"/>
    <n v="0"/>
    <n v="0"/>
    <n v="0"/>
    <n v="984.84045070422576"/>
    <n v="1657.1834507042258"/>
    <n v="1657.1834507042258"/>
    <n v="2329.5264507042266"/>
    <n v="984.84045070422576"/>
    <n v="634.46452112676081"/>
    <n v="7613.5742535211302"/>
    <n v="1321.8010856807518"/>
  </r>
  <r>
    <x v="0"/>
    <x v="119"/>
    <s v="4547"/>
    <x v="1"/>
    <n v="0"/>
    <n v="0"/>
    <n v="0"/>
    <n v="0"/>
    <n v="0"/>
    <n v="0"/>
    <n v="0"/>
    <n v="2433.6488262910802"/>
    <n v="3762.7954929577472"/>
    <n v="3762.7954929577472"/>
    <n v="5091.9421596244138"/>
    <n v="2433.6488262910802"/>
    <n v="1457.0692331768389"/>
    <n v="17484.830798122068"/>
    <n v="3035.5609024517485"/>
  </r>
  <r>
    <x v="0"/>
    <x v="120"/>
    <s v="4547"/>
    <x v="2"/>
    <n v="0"/>
    <n v="0"/>
    <n v="0"/>
    <n v="0"/>
    <n v="0"/>
    <n v="0"/>
    <n v="0"/>
    <n v="2256.0676056338034"/>
    <n v="3488.2276056338033"/>
    <n v="3488.2276056338033"/>
    <n v="4720.3876056338031"/>
    <n v="2256.0676056338034"/>
    <n v="1350.7481690140846"/>
    <n v="16208.978028169016"/>
    <n v="2814.0586854460093"/>
  </r>
  <r>
    <x v="0"/>
    <x v="63"/>
    <s v="4550"/>
    <x v="0"/>
    <n v="0"/>
    <n v="0"/>
    <n v="0"/>
    <n v="0"/>
    <n v="0"/>
    <n v="0"/>
    <n v="0"/>
    <n v="729.30732394366237"/>
    <n v="1207.2841239436625"/>
    <n v="1207.2841239436625"/>
    <n v="1685.2609239436629"/>
    <n v="729.30732394366237"/>
    <n v="463.2036516431927"/>
    <n v="5558.4438197183126"/>
    <n v="965.00760758998479"/>
  </r>
  <r>
    <x v="0"/>
    <x v="121"/>
    <s v="4550"/>
    <x v="1"/>
    <n v="0"/>
    <n v="0"/>
    <n v="0"/>
    <n v="0"/>
    <n v="0"/>
    <n v="0"/>
    <n v="0"/>
    <n v="1216.8244131455401"/>
    <n v="1881.3977464788736"/>
    <n v="1881.3977464788736"/>
    <n v="2545.9710798122069"/>
    <n v="1216.8244131455401"/>
    <n v="728.53461658841945"/>
    <n v="8742.4153990610339"/>
    <n v="1517.7804512258742"/>
  </r>
  <r>
    <x v="0"/>
    <x v="122"/>
    <s v="4550"/>
    <x v="2"/>
    <n v="0"/>
    <n v="0"/>
    <n v="0"/>
    <n v="0"/>
    <n v="0"/>
    <n v="0"/>
    <n v="0"/>
    <n v="2256.0676056338034"/>
    <n v="3488.2276056338033"/>
    <n v="3488.2276056338033"/>
    <n v="4720.3876056338031"/>
    <n v="2256.0676056338034"/>
    <n v="1350.7481690140846"/>
    <n v="16208.978028169016"/>
    <n v="2814.0586854460093"/>
  </r>
  <r>
    <x v="0"/>
    <x v="69"/>
    <s v="4555"/>
    <x v="0"/>
    <n v="0"/>
    <n v="0"/>
    <n v="0"/>
    <n v="0"/>
    <n v="0"/>
    <n v="0"/>
    <n v="0"/>
    <n v="825.40358028169021"/>
    <n v="1366.3603882816903"/>
    <n v="1366.3603882816903"/>
    <n v="1907.3171962816905"/>
    <n v="825.40358028169021"/>
    <n v="524.23709445070426"/>
    <n v="6290.8451334084511"/>
    <n v="1092.1606134389672"/>
  </r>
  <r>
    <x v="0"/>
    <x v="123"/>
    <s v="4555"/>
    <x v="1"/>
    <n v="0"/>
    <n v="0"/>
    <n v="0"/>
    <n v="0"/>
    <n v="0"/>
    <n v="0"/>
    <n v="0"/>
    <n v="2397.3757746478877"/>
    <n v="3706.711774647888"/>
    <n v="3706.711774647888"/>
    <n v="5016.0477746478882"/>
    <n v="2397.3757746478877"/>
    <n v="1435.3519061032866"/>
    <n v="17224.22287323944"/>
    <n v="2990.3164710485139"/>
  </r>
  <r>
    <x v="0"/>
    <x v="124"/>
    <s v="4555"/>
    <x v="2"/>
    <n v="0"/>
    <n v="0"/>
    <n v="0"/>
    <n v="0"/>
    <n v="0"/>
    <n v="0"/>
    <n v="0"/>
    <n v="1533.1174647887324"/>
    <n v="2370.4354647887321"/>
    <n v="2370.4354647887321"/>
    <n v="3207.7534647887323"/>
    <n v="1533.1174647887324"/>
    <n v="917.90494366197174"/>
    <n v="11014.859323943661"/>
    <n v="1912.3019659624413"/>
  </r>
  <r>
    <x v="1"/>
    <x v="0"/>
    <s v="3503"/>
    <x v="0"/>
    <n v="27757.73"/>
    <n v="9930.89"/>
    <n v="7536.53"/>
    <n v="44309.5"/>
    <n v="31887.11"/>
    <n v="-2135.5700000000002"/>
    <n v="16284.31"/>
    <n v="-1193.71"/>
    <n v="7271.57"/>
    <n v="12914.51"/>
    <n v="9440.7099999999991"/>
    <m/>
    <n v="14909.416363636365"/>
    <m/>
    <n v="135570.5"/>
  </r>
  <r>
    <x v="1"/>
    <x v="81"/>
    <s v="3503"/>
    <x v="1"/>
    <m/>
    <m/>
    <m/>
    <m/>
    <n v="6909.21"/>
    <n v="-531.47"/>
    <n v="12096.79"/>
    <n v="3369.13"/>
    <n v="-3032.86"/>
    <n v="15953.12"/>
    <n v="14811.36"/>
    <m/>
    <n v="7082.1828571428568"/>
    <m/>
    <n v="18474.53"/>
  </r>
  <r>
    <x v="1"/>
    <x v="82"/>
    <s v="3503"/>
    <x v="2"/>
    <m/>
    <m/>
    <m/>
    <m/>
    <n v="2854.85"/>
    <n v="-2854.85"/>
    <n v="11332.38"/>
    <n v="3587.44"/>
    <n v="-1923.99"/>
    <n v="5934.97"/>
    <n v="7096.8"/>
    <m/>
    <n v="3718.2285714285713"/>
    <m/>
    <n v="11332.38"/>
  </r>
  <r>
    <x v="1"/>
    <x v="3"/>
    <s v="3506"/>
    <x v="0"/>
    <n v="207.94"/>
    <n v="41017.370000000003"/>
    <n v="693.3"/>
    <n v="39657.199999999997"/>
    <n v="-18272.52"/>
    <n v="8969.9500000000007"/>
    <n v="1575.54"/>
    <n v="9596.99"/>
    <n v="12297.36"/>
    <n v="10587.6"/>
    <n v="17547.189999999999"/>
    <m/>
    <n v="11261.629090909091"/>
    <m/>
    <n v="73848.779999999984"/>
  </r>
  <r>
    <x v="1"/>
    <x v="83"/>
    <s v="3506"/>
    <x v="1"/>
    <m/>
    <m/>
    <m/>
    <m/>
    <n v="32609.87"/>
    <n v="10883.02"/>
    <n v="-5699.38"/>
    <n v="18877.830000000002"/>
    <n v="9603.6299999999992"/>
    <n v="8093.89"/>
    <n v="15970.44"/>
    <m/>
    <n v="12905.614285714286"/>
    <m/>
    <n v="37793.51"/>
  </r>
  <r>
    <x v="1"/>
    <x v="84"/>
    <s v="3506"/>
    <x v="2"/>
    <m/>
    <m/>
    <m/>
    <m/>
    <m/>
    <n v="6158.78"/>
    <n v="-2330.14"/>
    <n v="11193.83"/>
    <n v="8517.9699999999993"/>
    <n v="8649.41"/>
    <n v="12868.3"/>
    <m/>
    <n v="7509.6916666666657"/>
    <m/>
    <n v="3828.64"/>
  </r>
  <r>
    <x v="1"/>
    <x v="4"/>
    <s v="3507"/>
    <x v="0"/>
    <n v="6941.64"/>
    <n v="40593.32"/>
    <n v="14113.86"/>
    <n v="-5280.27"/>
    <n v="-8901.76"/>
    <n v="4401.79"/>
    <n v="-2240.3000000000002"/>
    <n v="6007.29"/>
    <n v="5734.47"/>
    <n v="4247.1499999999996"/>
    <n v="3707.47"/>
    <m/>
    <n v="6302.2418181818184"/>
    <m/>
    <n v="49628.28"/>
  </r>
  <r>
    <x v="1"/>
    <x v="85"/>
    <s v="3507"/>
    <x v="1"/>
    <m/>
    <m/>
    <m/>
    <m/>
    <n v="2848.58"/>
    <n v="674.55"/>
    <n v="-537.12"/>
    <n v="2861.83"/>
    <n v="2147.33"/>
    <n v="2308.36"/>
    <n v="1788.34"/>
    <m/>
    <n v="1727.41"/>
    <m/>
    <n v="2986.01"/>
  </r>
  <r>
    <x v="1"/>
    <x v="86"/>
    <s v="3507"/>
    <x v="2"/>
    <m/>
    <m/>
    <m/>
    <m/>
    <n v="16159.04"/>
    <n v="5403.21"/>
    <n v="-2025.43"/>
    <n v="11663.05"/>
    <n v="7982.54"/>
    <n v="3686.09"/>
    <n v="1867.24"/>
    <m/>
    <n v="6390.82"/>
    <m/>
    <n v="19536.82"/>
  </r>
  <r>
    <x v="1"/>
    <x v="5"/>
    <s v="3514"/>
    <x v="0"/>
    <n v="-186.07"/>
    <n v="39930.46"/>
    <n v="6948.57"/>
    <n v="-10736.76"/>
    <n v="-7129.87"/>
    <n v="2196.64"/>
    <n v="-1146.83"/>
    <n v="-1049.81"/>
    <n v="0"/>
    <n v="0"/>
    <n v="0"/>
    <m/>
    <n v="2620.5754545454542"/>
    <m/>
    <n v="29876.14"/>
  </r>
  <r>
    <x v="1"/>
    <x v="6"/>
    <s v="3514"/>
    <x v="1"/>
    <m/>
    <m/>
    <m/>
    <m/>
    <n v="949.25"/>
    <n v="254.14"/>
    <m/>
    <n v="-254.14"/>
    <n v="0"/>
    <n v="0"/>
    <n v="0"/>
    <m/>
    <n v="158.20833333333331"/>
    <m/>
    <n v="1203.3899999999999"/>
  </r>
  <r>
    <x v="1"/>
    <x v="7"/>
    <s v="3514"/>
    <x v="2"/>
    <m/>
    <m/>
    <m/>
    <m/>
    <n v="14631.32"/>
    <n v="3758.92"/>
    <n v="-2626.56"/>
    <n v="-1132.3599999999999"/>
    <n v="0"/>
    <n v="0"/>
    <n v="0"/>
    <m/>
    <n v="2090.1885714285713"/>
    <m/>
    <n v="15763.679999999998"/>
  </r>
  <r>
    <x v="1"/>
    <x v="9"/>
    <s v="3517"/>
    <x v="0"/>
    <n v="56.44"/>
    <n v="67769.7"/>
    <n v="14530.58"/>
    <n v="-20257.560000000001"/>
    <n v="-13164.87"/>
    <n v="5704.88"/>
    <n v="-3508.85"/>
    <n v="0"/>
    <n v="0"/>
    <n v="0"/>
    <n v="0"/>
    <m/>
    <n v="4648.2109090909089"/>
    <m/>
    <n v="51130.32"/>
  </r>
  <r>
    <x v="1"/>
    <x v="10"/>
    <s v="3517"/>
    <x v="1"/>
    <m/>
    <m/>
    <m/>
    <m/>
    <n v="12850.82"/>
    <n v="5575.68"/>
    <n v="1248.54"/>
    <n v="0"/>
    <n v="0"/>
    <n v="0"/>
    <n v="0"/>
    <m/>
    <n v="2810.7200000000003"/>
    <m/>
    <n v="19675.04"/>
  </r>
  <r>
    <x v="1"/>
    <x v="11"/>
    <s v="3517"/>
    <x v="2"/>
    <m/>
    <m/>
    <m/>
    <m/>
    <n v="17051.560000000001"/>
    <n v="12857.36"/>
    <n v="-7103.21"/>
    <n v="0"/>
    <n v="0"/>
    <n v="0"/>
    <n v="0"/>
    <m/>
    <n v="3257.9585714285718"/>
    <m/>
    <n v="22805.710000000003"/>
  </r>
  <r>
    <x v="1"/>
    <x v="12"/>
    <s v="3518"/>
    <x v="0"/>
    <n v="82.72"/>
    <n v="46313.2"/>
    <n v="6792.31"/>
    <n v="15043.08"/>
    <n v="-15825.59"/>
    <n v="6452.48"/>
    <n v="-794.29"/>
    <n v="15735.49"/>
    <n v="7513.63"/>
    <n v="4666.79"/>
    <n v="10839.69"/>
    <m/>
    <n v="8801.7736363636359"/>
    <m/>
    <n v="58063.909999999996"/>
  </r>
  <r>
    <x v="1"/>
    <x v="87"/>
    <s v="3518"/>
    <x v="1"/>
    <m/>
    <m/>
    <m/>
    <m/>
    <n v="13420.42"/>
    <n v="6460.74"/>
    <n v="-2917.94"/>
    <n v="12669.24"/>
    <n v="5722.64"/>
    <n v="5771.71"/>
    <n v="14862.08"/>
    <m/>
    <n v="7998.4128571428573"/>
    <m/>
    <n v="16963.22"/>
  </r>
  <r>
    <x v="1"/>
    <x v="88"/>
    <s v="3518"/>
    <x v="2"/>
    <m/>
    <m/>
    <m/>
    <m/>
    <n v="22133.39"/>
    <n v="5567.12"/>
    <n v="-385.19"/>
    <n v="15029.41"/>
    <n v="6189.78"/>
    <n v="7206.84"/>
    <n v="11299.84"/>
    <m/>
    <n v="9577.3128571428551"/>
    <m/>
    <n v="27315.32"/>
  </r>
  <r>
    <x v="1"/>
    <x v="13"/>
    <s v="3520"/>
    <x v="0"/>
    <n v="24890.05"/>
    <n v="65727.33"/>
    <n v="0"/>
    <n v="8394.42"/>
    <n v="-34091.97"/>
    <n v="5889.83"/>
    <n v="-4188.01"/>
    <n v="9948.7199999999993"/>
    <n v="6803.52"/>
    <n v="2922.89"/>
    <n v="3313.39"/>
    <m/>
    <n v="8146.3790909090922"/>
    <m/>
    <n v="66621.650000000009"/>
  </r>
  <r>
    <x v="1"/>
    <x v="89"/>
    <s v="3520"/>
    <x v="1"/>
    <m/>
    <m/>
    <m/>
    <m/>
    <n v="3061.03"/>
    <n v="2044.17"/>
    <n v="-1235.48"/>
    <n v="3186.02"/>
    <n v="3260.76"/>
    <n v="7603.05"/>
    <n v="9003.59"/>
    <m/>
    <n v="3846.1628571428569"/>
    <m/>
    <n v="3869.7200000000007"/>
  </r>
  <r>
    <x v="1"/>
    <x v="90"/>
    <s v="3520"/>
    <x v="2"/>
    <m/>
    <m/>
    <m/>
    <m/>
    <n v="53690.7"/>
    <n v="13434.52"/>
    <n v="-9772.01"/>
    <n v="21943.75"/>
    <n v="13194.72"/>
    <n v="6886.69"/>
    <n v="11502.23"/>
    <m/>
    <n v="15840.085714285713"/>
    <m/>
    <n v="57353.21"/>
  </r>
  <r>
    <x v="1"/>
    <x v="16"/>
    <s v="3529"/>
    <x v="0"/>
    <n v="167.61"/>
    <n v="2682.09"/>
    <n v="38763.589999999997"/>
    <n v="15602.77"/>
    <n v="-12215.67"/>
    <n v="2178.9"/>
    <n v="-333.2"/>
    <n v="6017.54"/>
    <n v="4603.59"/>
    <n v="3957.77"/>
    <n v="5738.48"/>
    <m/>
    <n v="6105.77"/>
    <m/>
    <n v="46846.090000000004"/>
  </r>
  <r>
    <x v="1"/>
    <x v="91"/>
    <s v="3529"/>
    <x v="1"/>
    <m/>
    <m/>
    <m/>
    <m/>
    <n v="3416.86"/>
    <n v="417.74"/>
    <n v="-417.74"/>
    <n v="2914.12"/>
    <n v="2481.33"/>
    <n v="4559.54"/>
    <n v="4958.82"/>
    <m/>
    <n v="2618.6671428571431"/>
    <m/>
    <n v="3416.8600000000006"/>
  </r>
  <r>
    <x v="1"/>
    <x v="92"/>
    <s v="3529"/>
    <x v="2"/>
    <m/>
    <m/>
    <m/>
    <m/>
    <n v="13385.34"/>
    <n v="7192.53"/>
    <n v="-3570.6"/>
    <n v="13764.56"/>
    <n v="11951.82"/>
    <n v="6165.35"/>
    <n v="12078.95"/>
    <m/>
    <n v="8709.7071428571417"/>
    <m/>
    <n v="17007.27"/>
  </r>
  <r>
    <x v="1"/>
    <x v="17"/>
    <s v="3530"/>
    <x v="0"/>
    <n v="2802.77"/>
    <n v="10395.18"/>
    <n v="1859.46"/>
    <n v="-2874.55"/>
    <n v="-2121.92"/>
    <n v="1155.22"/>
    <n v="-338.48"/>
    <n v="1301.7"/>
    <n v="2569.27"/>
    <n v="476.88"/>
    <n v="80.930000000000007"/>
    <m/>
    <n v="1391.4963636363636"/>
    <m/>
    <n v="10877.68"/>
  </r>
  <r>
    <x v="1"/>
    <x v="93"/>
    <s v="3530"/>
    <x v="1"/>
    <m/>
    <m/>
    <m/>
    <m/>
    <n v="4811.2299999999996"/>
    <n v="3638.92"/>
    <n v="-2065.7600000000002"/>
    <n v="6641.72"/>
    <n v="3488.96"/>
    <n v="2581.83"/>
    <n v="3677.01"/>
    <m/>
    <n v="3253.4157142857148"/>
    <m/>
    <n v="6384.3899999999994"/>
  </r>
  <r>
    <x v="1"/>
    <x v="94"/>
    <s v="3530"/>
    <x v="2"/>
    <m/>
    <m/>
    <m/>
    <m/>
    <n v="961.35"/>
    <n v="1048.8399999999999"/>
    <n v="321.04000000000002"/>
    <n v="1626.54"/>
    <n v="1949.64"/>
    <n v="1380.43"/>
    <n v="2678.9"/>
    <m/>
    <n v="1423.82"/>
    <m/>
    <n v="2331.23"/>
  </r>
  <r>
    <x v="1"/>
    <x v="95"/>
    <s v="3536"/>
    <x v="0"/>
    <m/>
    <m/>
    <m/>
    <m/>
    <n v="1207.2"/>
    <n v="421.1"/>
    <m/>
    <n v="2816.58"/>
    <n v="0"/>
    <n v="0"/>
    <n v="0"/>
    <m/>
    <n v="740.81333333333339"/>
    <m/>
    <n v="1628.3000000000002"/>
  </r>
  <r>
    <x v="1"/>
    <x v="97"/>
    <s v="3536"/>
    <x v="2"/>
    <m/>
    <m/>
    <m/>
    <m/>
    <m/>
    <n v="232.48"/>
    <m/>
    <n v="297.24"/>
    <n v="0"/>
    <n v="0"/>
    <n v="0"/>
    <m/>
    <n v="105.944"/>
    <m/>
    <n v="232.48"/>
  </r>
  <r>
    <x v="1"/>
    <x v="19"/>
    <s v="3537"/>
    <x v="0"/>
    <n v="341.11"/>
    <n v="31172.35"/>
    <n v="5238.67"/>
    <n v="-3914.25"/>
    <n v="-66.98"/>
    <n v="11808.03"/>
    <n v="8808.7800000000007"/>
    <n v="17222.259999999998"/>
    <n v="18583.650000000001"/>
    <n v="14227.05"/>
    <n v="-9569.4"/>
    <m/>
    <n v="8531.9336363636376"/>
    <m/>
    <n v="53387.709999999992"/>
  </r>
  <r>
    <x v="1"/>
    <x v="98"/>
    <s v="3537"/>
    <x v="1"/>
    <m/>
    <m/>
    <m/>
    <m/>
    <n v="8697"/>
    <n v="4566.3100000000004"/>
    <n v="-45.24"/>
    <n v="7615.52"/>
    <n v="5343.4"/>
    <n v="5861.62"/>
    <n v="8104.87"/>
    <m/>
    <n v="5734.7828571428572"/>
    <m/>
    <n v="13218.070000000002"/>
  </r>
  <r>
    <x v="1"/>
    <x v="99"/>
    <s v="3537"/>
    <x v="2"/>
    <m/>
    <m/>
    <m/>
    <m/>
    <n v="3130.11"/>
    <n v="2695.31"/>
    <n v="62.08"/>
    <n v="3674.99"/>
    <n v="2446.46"/>
    <n v="3183.93"/>
    <n v="5365.94"/>
    <m/>
    <n v="2936.9742857142855"/>
    <m/>
    <n v="5887.5"/>
  </r>
  <r>
    <x v="1"/>
    <x v="20"/>
    <s v="3540"/>
    <x v="0"/>
    <n v="0"/>
    <n v="0"/>
    <n v="1055.0999999999999"/>
    <n v="0"/>
    <n v="0"/>
    <n v="0"/>
    <n v="0"/>
    <n v="0"/>
    <n v="0"/>
    <n v="0"/>
    <n v="0"/>
    <m/>
    <n v="95.918181818181807"/>
    <m/>
    <n v="1055.0999999999999"/>
  </r>
  <r>
    <x v="1"/>
    <x v="21"/>
    <s v="3542"/>
    <x v="0"/>
    <n v="3439.57"/>
    <m/>
    <n v="1770.41"/>
    <n v="12763.91"/>
    <n v="1771.95"/>
    <n v="-406.04"/>
    <n v="1350.04"/>
    <n v="442.35"/>
    <n v="-483.42"/>
    <n v="1050.1400000000001"/>
    <n v="1305.25"/>
    <m/>
    <n v="2300.4160000000002"/>
    <m/>
    <n v="20689.84"/>
  </r>
  <r>
    <x v="1"/>
    <x v="22"/>
    <s v="3542"/>
    <x v="1"/>
    <m/>
    <m/>
    <m/>
    <m/>
    <n v="792.2"/>
    <n v="-271.14"/>
    <n v="831.2"/>
    <n v="244.67"/>
    <n v="-90.18"/>
    <n v="405.67"/>
    <n v="982.65"/>
    <m/>
    <n v="413.5814285714286"/>
    <m/>
    <n v="1352.2600000000002"/>
  </r>
  <r>
    <x v="1"/>
    <x v="23"/>
    <s v="3542"/>
    <x v="2"/>
    <m/>
    <m/>
    <m/>
    <m/>
    <n v="5414.91"/>
    <n v="-1214.1600000000001"/>
    <n v="6340.09"/>
    <n v="2246.44"/>
    <n v="-1385.41"/>
    <n v="6602.33"/>
    <n v="3915.34"/>
    <m/>
    <n v="3131.3628571428571"/>
    <m/>
    <n v="10540.84"/>
  </r>
  <r>
    <x v="1"/>
    <x v="24"/>
    <s v="3544"/>
    <x v="0"/>
    <n v="51.3"/>
    <n v="32721.11"/>
    <n v="6378.27"/>
    <n v="-10396.1"/>
    <n v="2090.42"/>
    <n v="4582.24"/>
    <n v="-4574.03"/>
    <n v="-8.2100000000000009"/>
    <n v="0"/>
    <n v="0"/>
    <n v="0"/>
    <m/>
    <n v="2804.0909090909099"/>
    <m/>
    <n v="30853.210000000006"/>
  </r>
  <r>
    <x v="1"/>
    <x v="25"/>
    <s v="3544"/>
    <x v="1"/>
    <m/>
    <m/>
    <m/>
    <m/>
    <n v="6231.48"/>
    <n v="2002.77"/>
    <n v="-2002.77"/>
    <n v="0"/>
    <n v="0"/>
    <n v="0"/>
    <n v="0"/>
    <m/>
    <n v="890.21142857142854"/>
    <m/>
    <n v="6231.48"/>
  </r>
  <r>
    <x v="1"/>
    <x v="26"/>
    <s v="3544"/>
    <x v="2"/>
    <m/>
    <m/>
    <m/>
    <m/>
    <n v="6442.51"/>
    <n v="1941.75"/>
    <n v="-1941.75"/>
    <n v="0"/>
    <n v="0"/>
    <n v="0"/>
    <n v="0"/>
    <m/>
    <n v="920.35857142857151"/>
    <m/>
    <n v="6442.51"/>
  </r>
  <r>
    <x v="1"/>
    <x v="27"/>
    <s v="3545"/>
    <x v="0"/>
    <n v="8428.5300000000007"/>
    <n v="-7630.5"/>
    <n v="15594.41"/>
    <n v="-2805.69"/>
    <n v="1211.77"/>
    <n v="812.7"/>
    <n v="-548.54"/>
    <n v="349.67"/>
    <n v="980.57"/>
    <n v="599.44000000000005"/>
    <n v="701.95"/>
    <m/>
    <n v="1608.5736363636368"/>
    <m/>
    <n v="15062.680000000004"/>
  </r>
  <r>
    <x v="1"/>
    <x v="28"/>
    <s v="3545"/>
    <x v="1"/>
    <m/>
    <m/>
    <m/>
    <m/>
    <n v="3644.59"/>
    <n v="1987.25"/>
    <n v="-1028.95"/>
    <n v="2650.23"/>
    <n v="1511.45"/>
    <n v="1660.9"/>
    <n v="1277.02"/>
    <m/>
    <n v="1671.7842857142859"/>
    <m/>
    <n v="4602.8900000000003"/>
  </r>
  <r>
    <x v="1"/>
    <x v="29"/>
    <s v="3545"/>
    <x v="2"/>
    <m/>
    <m/>
    <m/>
    <m/>
    <n v="6700.47"/>
    <n v="3847.8"/>
    <n v="-1950.76"/>
    <n v="3920.87"/>
    <n v="3462.12"/>
    <n v="1999.63"/>
    <n v="4598.1400000000003"/>
    <m/>
    <n v="3225.4671428571428"/>
    <m/>
    <n v="8597.51"/>
  </r>
  <r>
    <x v="1"/>
    <x v="30"/>
    <s v="3547"/>
    <x v="0"/>
    <n v="-105.68"/>
    <n v="22935.99"/>
    <n v="4236.6099999999997"/>
    <n v="-2965.51"/>
    <n v="-3043.28"/>
    <n v="3122.92"/>
    <n v="-2031.89"/>
    <n v="4689.8100000000004"/>
    <n v="4221.8900000000003"/>
    <n v="729.58"/>
    <n v="2486.5500000000002"/>
    <m/>
    <n v="3116.0900000000006"/>
    <m/>
    <n v="22149.160000000003"/>
  </r>
  <r>
    <x v="1"/>
    <x v="100"/>
    <s v="3547"/>
    <x v="1"/>
    <m/>
    <m/>
    <m/>
    <m/>
    <n v="2375.96"/>
    <n v="794.14"/>
    <n v="9.49"/>
    <n v="1131.3699999999999"/>
    <n v="1304.07"/>
    <n v="1294.1099999999999"/>
    <n v="1506.2"/>
    <m/>
    <n v="1202.1914285714283"/>
    <m/>
    <n v="3179.5899999999997"/>
  </r>
  <r>
    <x v="1"/>
    <x v="101"/>
    <s v="3547"/>
    <x v="2"/>
    <m/>
    <m/>
    <m/>
    <m/>
    <n v="10225.85"/>
    <n v="7255.65"/>
    <n v="-2972.73"/>
    <n v="13564.2"/>
    <n v="6795.92"/>
    <n v="6159.07"/>
    <n v="10288.67"/>
    <m/>
    <n v="7330.9471428571424"/>
    <m/>
    <n v="14508.77"/>
  </r>
  <r>
    <x v="1"/>
    <x v="33"/>
    <s v="4506"/>
    <x v="0"/>
    <n v="438.76"/>
    <n v="43723.12"/>
    <n v="11559.77"/>
    <n v="-10584.94"/>
    <n v="465.93"/>
    <n v="4764.5600000000004"/>
    <n v="-1905.99"/>
    <n v="4735.42"/>
    <n v="4326.37"/>
    <n v="1842.98"/>
    <n v="3067.58"/>
    <m/>
    <n v="5675.7781818181829"/>
    <m/>
    <n v="48461.210000000006"/>
  </r>
  <r>
    <x v="1"/>
    <x v="102"/>
    <s v="4506"/>
    <x v="1"/>
    <m/>
    <m/>
    <m/>
    <m/>
    <n v="18096.55"/>
    <n v="8806.98"/>
    <n v="-4791.1400000000003"/>
    <n v="16406.63"/>
    <n v="7753.26"/>
    <n v="5986.82"/>
    <n v="11082.1"/>
    <m/>
    <n v="9048.7428571428572"/>
    <m/>
    <n v="22112.39"/>
  </r>
  <r>
    <x v="1"/>
    <x v="103"/>
    <s v="4506"/>
    <x v="2"/>
    <m/>
    <m/>
    <m/>
    <m/>
    <n v="6390.82"/>
    <n v="4107.47"/>
    <n v="-1188.55"/>
    <n v="5586.93"/>
    <n v="4870.18"/>
    <n v="3856.44"/>
    <n v="5822.79"/>
    <m/>
    <n v="4206.5828571428574"/>
    <m/>
    <n v="9309.7400000000016"/>
  </r>
  <r>
    <x v="1"/>
    <x v="34"/>
    <s v="4509"/>
    <x v="0"/>
    <n v="2392.66"/>
    <n v="0"/>
    <n v="626.33000000000004"/>
    <n v="11254.07"/>
    <n v="1602.07"/>
    <n v="-2525.5100000000002"/>
    <n v="1621.58"/>
    <n v="-273.61"/>
    <n v="447.79"/>
    <n v="0"/>
    <n v="1305.58"/>
    <m/>
    <n v="1495.5418181818181"/>
    <m/>
    <n v="14971.199999999999"/>
  </r>
  <r>
    <x v="1"/>
    <x v="104"/>
    <s v="4509"/>
    <x v="1"/>
    <m/>
    <m/>
    <m/>
    <m/>
    <n v="573.39"/>
    <n v="371.24"/>
    <m/>
    <n v="0"/>
    <n v="385.99"/>
    <n v="735.79"/>
    <n v="1212.76"/>
    <m/>
    <n v="546.52833333333331"/>
    <m/>
    <n v="944.63"/>
  </r>
  <r>
    <x v="1"/>
    <x v="105"/>
    <s v="4509"/>
    <x v="2"/>
    <m/>
    <m/>
    <m/>
    <m/>
    <n v="3490.74"/>
    <n v="-427.07"/>
    <n v="3778.19"/>
    <n v="474.08"/>
    <n v="453.44"/>
    <n v="799.79"/>
    <n v="4811.4799999999996"/>
    <m/>
    <n v="1911.5214285714283"/>
    <m/>
    <n v="6841.86"/>
  </r>
  <r>
    <x v="1"/>
    <x v="37"/>
    <s v="4513"/>
    <x v="0"/>
    <n v="8937.42"/>
    <n v="0"/>
    <n v="6439.36"/>
    <n v="26795.65"/>
    <n v="6613.91"/>
    <n v="-84.65"/>
    <n v="3290.15"/>
    <n v="620.71"/>
    <n v="2535"/>
    <n v="7469.7"/>
    <n v="7240.08"/>
    <m/>
    <n v="6350.6663636363628"/>
    <m/>
    <n v="51991.839999999997"/>
  </r>
  <r>
    <x v="1"/>
    <x v="106"/>
    <s v="4513"/>
    <x v="1"/>
    <m/>
    <m/>
    <m/>
    <m/>
    <n v="3981.71"/>
    <n v="-2033.17"/>
    <n v="5372.43"/>
    <n v="2136.09"/>
    <n v="-1078.93"/>
    <n v="9472.66"/>
    <n v="12636"/>
    <m/>
    <n v="4355.255714285714"/>
    <m/>
    <n v="7320.97"/>
  </r>
  <r>
    <x v="1"/>
    <x v="107"/>
    <s v="4513"/>
    <x v="2"/>
    <m/>
    <m/>
    <m/>
    <m/>
    <n v="6087.23"/>
    <n v="-790.6"/>
    <n v="5672.82"/>
    <n v="3065.23"/>
    <n v="117.41"/>
    <n v="8150.75"/>
    <n v="14735.83"/>
    <m/>
    <n v="5291.238571428571"/>
    <m/>
    <n v="10969.449999999999"/>
  </r>
  <r>
    <x v="1"/>
    <x v="38"/>
    <s v="4517"/>
    <x v="0"/>
    <n v="202.37"/>
    <n v="44227.61"/>
    <n v="0"/>
    <n v="7732.48"/>
    <n v="-15992.47"/>
    <n v="4518.4399999999996"/>
    <n v="-2252.37"/>
    <n v="-2266.0700000000002"/>
    <n v="0"/>
    <n v="0"/>
    <n v="0"/>
    <m/>
    <n v="3288.1809090909096"/>
    <m/>
    <n v="38436.060000000005"/>
  </r>
  <r>
    <x v="1"/>
    <x v="39"/>
    <s v="4517"/>
    <x v="1"/>
    <m/>
    <m/>
    <m/>
    <m/>
    <n v="5967.6"/>
    <n v="2858.07"/>
    <n v="-1791.31"/>
    <n v="-1066.76"/>
    <n v="0"/>
    <n v="0"/>
    <n v="0"/>
    <m/>
    <n v="852.51428571428573"/>
    <m/>
    <n v="7034.3600000000006"/>
  </r>
  <r>
    <x v="1"/>
    <x v="40"/>
    <s v="4517"/>
    <x v="2"/>
    <m/>
    <m/>
    <m/>
    <m/>
    <n v="32474.66"/>
    <n v="10825.91"/>
    <n v="-6397.81"/>
    <n v="-4428.1000000000004"/>
    <n v="0"/>
    <n v="0"/>
    <n v="0"/>
    <m/>
    <n v="4639.2371428571432"/>
    <m/>
    <n v="36902.76"/>
  </r>
  <r>
    <x v="1"/>
    <x v="108"/>
    <s v="4531"/>
    <x v="0"/>
    <m/>
    <n v="3820.51"/>
    <m/>
    <n v="-2085.77"/>
    <m/>
    <m/>
    <m/>
    <n v="0"/>
    <n v="0"/>
    <n v="0"/>
    <n v="0"/>
    <m/>
    <n v="289.12333333333339"/>
    <m/>
    <n v="1734.7400000000002"/>
  </r>
  <r>
    <x v="1"/>
    <x v="41"/>
    <s v="4532"/>
    <x v="0"/>
    <n v="14.91"/>
    <n v="15350.18"/>
    <n v="4752.04"/>
    <n v="-12008.14"/>
    <n v="-755.41"/>
    <n v="0"/>
    <n v="0"/>
    <n v="0"/>
    <n v="0"/>
    <n v="0"/>
    <n v="0"/>
    <m/>
    <n v="668.50727272727283"/>
    <m/>
    <n v="7353.5800000000017"/>
  </r>
  <r>
    <x v="1"/>
    <x v="43"/>
    <s v="4534"/>
    <x v="0"/>
    <n v="16247.44"/>
    <n v="0"/>
    <n v="3581.94"/>
    <n v="22984.9"/>
    <n v="14597.74"/>
    <n v="-175.59"/>
    <n v="5388.81"/>
    <n v="-2238.0100000000002"/>
    <n v="6523.14"/>
    <n v="4337.68"/>
    <n v="4673.82"/>
    <m/>
    <n v="6901.9881818181811"/>
    <m/>
    <n v="62625.24"/>
  </r>
  <r>
    <x v="1"/>
    <x v="111"/>
    <s v="4534"/>
    <x v="1"/>
    <m/>
    <m/>
    <m/>
    <m/>
    <n v="2148.9499999999998"/>
    <n v="-321.02999999999997"/>
    <n v="2747.3"/>
    <n v="588.17999999999995"/>
    <n v="-51.4"/>
    <n v="3401"/>
    <n v="3531.06"/>
    <m/>
    <n v="1720.58"/>
    <m/>
    <n v="4575.22"/>
  </r>
  <r>
    <x v="1"/>
    <x v="112"/>
    <s v="4534"/>
    <x v="2"/>
    <m/>
    <m/>
    <m/>
    <m/>
    <n v="6905.6"/>
    <n v="9.39"/>
    <n v="8195.74"/>
    <n v="3153.27"/>
    <n v="-2394.08"/>
    <n v="11046.31"/>
    <n v="10162.969999999999"/>
    <m/>
    <n v="5297.028571428571"/>
    <m/>
    <n v="15110.73"/>
  </r>
  <r>
    <x v="1"/>
    <x v="45"/>
    <s v="4536"/>
    <x v="0"/>
    <n v="2747.88"/>
    <n v="35713.599999999999"/>
    <n v="9453.26"/>
    <n v="-7533.78"/>
    <n v="-14202.67"/>
    <n v="783.94"/>
    <n v="-443.52"/>
    <n v="-340.42"/>
    <n v="0"/>
    <n v="0"/>
    <n v="0"/>
    <m/>
    <n v="2379.8445454545454"/>
    <m/>
    <n v="26518.71"/>
  </r>
  <r>
    <x v="1"/>
    <x v="46"/>
    <s v="4536"/>
    <x v="1"/>
    <m/>
    <m/>
    <m/>
    <m/>
    <n v="10105.77"/>
    <n v="414.84"/>
    <n v="-414.84"/>
    <n v="0"/>
    <n v="0"/>
    <n v="0"/>
    <n v="0"/>
    <m/>
    <n v="1443.6814285714286"/>
    <m/>
    <n v="10105.77"/>
  </r>
  <r>
    <x v="1"/>
    <x v="47"/>
    <s v="4536"/>
    <x v="2"/>
    <m/>
    <m/>
    <m/>
    <m/>
    <n v="11505.23"/>
    <n v="0"/>
    <m/>
    <n v="0"/>
    <n v="0"/>
    <n v="0"/>
    <n v="0"/>
    <m/>
    <n v="1917.5383333333332"/>
    <m/>
    <n v="11505.23"/>
  </r>
  <r>
    <x v="1"/>
    <x v="49"/>
    <s v="4538"/>
    <x v="0"/>
    <n v="0"/>
    <n v="9683.09"/>
    <n v="1611.68"/>
    <n v="-3256.24"/>
    <n v="-1136.4100000000001"/>
    <n v="0"/>
    <n v="0"/>
    <n v="0"/>
    <n v="0"/>
    <n v="0"/>
    <n v="0"/>
    <m/>
    <n v="627.46545454545458"/>
    <m/>
    <n v="6902.1200000000008"/>
  </r>
  <r>
    <x v="1"/>
    <x v="50"/>
    <s v="4538"/>
    <x v="1"/>
    <m/>
    <m/>
    <m/>
    <m/>
    <n v="750.69"/>
    <m/>
    <m/>
    <n v="0"/>
    <n v="0"/>
    <n v="0"/>
    <n v="0"/>
    <m/>
    <n v="150.13800000000001"/>
    <m/>
    <n v="750.69"/>
  </r>
  <r>
    <x v="1"/>
    <x v="51"/>
    <s v="4538"/>
    <x v="2"/>
    <m/>
    <m/>
    <m/>
    <m/>
    <n v="2534.2800000000002"/>
    <m/>
    <m/>
    <n v="0"/>
    <n v="0"/>
    <n v="0"/>
    <n v="0"/>
    <m/>
    <n v="506.85600000000005"/>
    <m/>
    <n v="2534.2800000000002"/>
  </r>
  <r>
    <x v="1"/>
    <x v="52"/>
    <s v="4539"/>
    <x v="0"/>
    <n v="0"/>
    <n v="0"/>
    <n v="0"/>
    <n v="0"/>
    <n v="0"/>
    <n v="0"/>
    <n v="0"/>
    <n v="0"/>
    <n v="0"/>
    <n v="0"/>
    <n v="0"/>
    <m/>
    <n v="0"/>
    <m/>
    <n v="0"/>
  </r>
  <r>
    <x v="1"/>
    <x v="53"/>
    <s v="4540"/>
    <x v="0"/>
    <n v="0"/>
    <n v="9684.23"/>
    <n v="1331.26"/>
    <n v="2992.37"/>
    <n v="-2634.18"/>
    <n v="547.91"/>
    <n v="0.84"/>
    <n v="1945.63"/>
    <n v="1458.59"/>
    <n v="682.35"/>
    <n v="457.45"/>
    <m/>
    <n v="1496.95"/>
    <m/>
    <n v="11922.43"/>
  </r>
  <r>
    <x v="1"/>
    <x v="113"/>
    <s v="4540"/>
    <x v="1"/>
    <m/>
    <m/>
    <m/>
    <m/>
    <n v="820.84"/>
    <n v="77.569999999999993"/>
    <n v="57.22"/>
    <n v="684.72"/>
    <n v="552.45000000000005"/>
    <n v="817.47"/>
    <n v="1069.28"/>
    <m/>
    <n v="582.7928571428572"/>
    <m/>
    <n v="955.63000000000011"/>
  </r>
  <r>
    <x v="1"/>
    <x v="114"/>
    <s v="4540"/>
    <x v="2"/>
    <m/>
    <m/>
    <m/>
    <m/>
    <n v="1999.01"/>
    <n v="1187.71"/>
    <n v="-655.43"/>
    <n v="2518.79"/>
    <n v="1094.05"/>
    <n v="2241.9"/>
    <n v="2891.45"/>
    <m/>
    <n v="1611.0685714285714"/>
    <m/>
    <n v="2531.2900000000004"/>
  </r>
  <r>
    <x v="1"/>
    <x v="55"/>
    <s v="4542"/>
    <x v="0"/>
    <n v="46.22"/>
    <n v="0"/>
    <n v="0"/>
    <n v="0"/>
    <n v="0"/>
    <n v="0"/>
    <n v="0"/>
    <n v="0"/>
    <n v="0"/>
    <n v="0"/>
    <n v="0"/>
    <m/>
    <n v="4.2018181818181821"/>
    <m/>
    <n v="46.22"/>
  </r>
  <r>
    <x v="1"/>
    <x v="57"/>
    <s v="4544"/>
    <x v="0"/>
    <n v="1905.39"/>
    <n v="5212.67"/>
    <n v="2503.4499999999998"/>
    <n v="-5292.84"/>
    <n v="1798.81"/>
    <n v="1104.27"/>
    <n v="-650.6"/>
    <n v="1864.76"/>
    <n v="1475.91"/>
    <n v="405.01"/>
    <n v="1675.21"/>
    <m/>
    <n v="1091.0945454545456"/>
    <m/>
    <n v="6581.15"/>
  </r>
  <r>
    <x v="1"/>
    <x v="115"/>
    <s v="4544"/>
    <x v="1"/>
    <m/>
    <m/>
    <m/>
    <m/>
    <n v="2377.75"/>
    <n v="1186.94"/>
    <n v="-531.71"/>
    <n v="2545.4499999999998"/>
    <n v="1825.13"/>
    <n v="1412.52"/>
    <n v="1778.91"/>
    <m/>
    <n v="1513.57"/>
    <m/>
    <n v="3032.98"/>
  </r>
  <r>
    <x v="1"/>
    <x v="116"/>
    <s v="4544"/>
    <x v="2"/>
    <m/>
    <m/>
    <m/>
    <m/>
    <n v="2368.77"/>
    <n v="924.35"/>
    <n v="-324.83"/>
    <n v="1899.31"/>
    <n v="1521.91"/>
    <n v="1317.5"/>
    <n v="3414.34"/>
    <m/>
    <n v="1588.7642857142857"/>
    <m/>
    <n v="2968.29"/>
  </r>
  <r>
    <x v="1"/>
    <x v="58"/>
    <s v="4545"/>
    <x v="0"/>
    <n v="5363.39"/>
    <n v="11851.54"/>
    <n v="6854.38"/>
    <n v="-3632.47"/>
    <n v="-4563.13"/>
    <n v="852.7"/>
    <n v="-411.09"/>
    <n v="1826.54"/>
    <n v="2117.9699999999998"/>
    <n v="1077.4000000000001"/>
    <n v="886.95"/>
    <m/>
    <n v="2020.3800000000003"/>
    <m/>
    <n v="16315.32"/>
  </r>
  <r>
    <x v="1"/>
    <x v="117"/>
    <s v="4545"/>
    <x v="1"/>
    <m/>
    <m/>
    <m/>
    <m/>
    <n v="4779.5600000000004"/>
    <n v="1778.83"/>
    <n v="-1139.1500000000001"/>
    <n v="3867.81"/>
    <n v="1850.94"/>
    <n v="2109.2199999999998"/>
    <n v="2102.0300000000002"/>
    <m/>
    <n v="2192.7485714285713"/>
    <m/>
    <n v="5419.24"/>
  </r>
  <r>
    <x v="1"/>
    <x v="118"/>
    <s v="4545"/>
    <x v="2"/>
    <m/>
    <m/>
    <m/>
    <m/>
    <n v="4556.95"/>
    <n v="1227.2"/>
    <n v="-578.33000000000004"/>
    <n v="1866.24"/>
    <n v="1894.55"/>
    <n v="2783.41"/>
    <n v="2977.97"/>
    <m/>
    <n v="2103.9985714285713"/>
    <m/>
    <n v="5205.82"/>
  </r>
  <r>
    <x v="1"/>
    <x v="60"/>
    <s v="4547"/>
    <x v="0"/>
    <n v="7475.23"/>
    <n v="-3253.15"/>
    <n v="3066.19"/>
    <n v="11661.87"/>
    <n v="7152.1"/>
    <n v="-884.48"/>
    <n v="4493.51"/>
    <n v="-37.97"/>
    <n v="-728.06"/>
    <n v="4489.45"/>
    <n v="2428.9499999999998"/>
    <m/>
    <n v="3260.3309090909083"/>
    <m/>
    <n v="29711.269999999997"/>
  </r>
  <r>
    <x v="1"/>
    <x v="119"/>
    <s v="4547"/>
    <x v="1"/>
    <m/>
    <m/>
    <m/>
    <m/>
    <n v="342.65"/>
    <n v="256.07"/>
    <n v="348.02"/>
    <n v="534.79"/>
    <n v="-213.29"/>
    <n v="1121.97"/>
    <n v="2154.0300000000002"/>
    <m/>
    <n v="649.17714285714283"/>
    <m/>
    <n v="946.74"/>
  </r>
  <r>
    <x v="1"/>
    <x v="120"/>
    <s v="4547"/>
    <x v="2"/>
    <m/>
    <m/>
    <m/>
    <m/>
    <n v="4709.7700000000004"/>
    <n v="749.47"/>
    <n v="2447.23"/>
    <n v="1288.71"/>
    <n v="462.68"/>
    <n v="4107.83"/>
    <n v="11217.26"/>
    <m/>
    <n v="3568.9928571428572"/>
    <m/>
    <n v="7906.4700000000012"/>
  </r>
  <r>
    <x v="1"/>
    <x v="63"/>
    <s v="4550"/>
    <x v="0"/>
    <n v="8849.41"/>
    <n v="-1109.07"/>
    <n v="1758.37"/>
    <n v="12535.7"/>
    <n v="1959.62"/>
    <n v="180.04"/>
    <n v="1917.24"/>
    <n v="533.9"/>
    <n v="-745.99"/>
    <n v="4717.1400000000003"/>
    <n v="390.24"/>
    <m/>
    <n v="2816.9636363636364"/>
    <m/>
    <n v="26091.31"/>
  </r>
  <r>
    <x v="1"/>
    <x v="121"/>
    <s v="4550"/>
    <x v="1"/>
    <m/>
    <m/>
    <m/>
    <m/>
    <n v="3378.93"/>
    <n v="-965"/>
    <n v="4498.05"/>
    <n v="1768.59"/>
    <n v="-1112.3"/>
    <n v="4875.32"/>
    <n v="2891.2"/>
    <m/>
    <n v="2190.684285714286"/>
    <m/>
    <n v="6911.98"/>
  </r>
  <r>
    <x v="1"/>
    <x v="122"/>
    <s v="4550"/>
    <x v="2"/>
    <m/>
    <m/>
    <m/>
    <m/>
    <n v="2596.0500000000002"/>
    <n v="516.6"/>
    <n v="1332.87"/>
    <n v="928.9"/>
    <n v="2222.92"/>
    <n v="891.4"/>
    <n v="4695.5200000000004"/>
    <m/>
    <n v="1883.4657142857143"/>
    <m/>
    <n v="4445.5200000000004"/>
  </r>
  <r>
    <x v="1"/>
    <x v="64"/>
    <s v="4551"/>
    <x v="0"/>
    <n v="231.27"/>
    <n v="4349.16"/>
    <n v="505.1"/>
    <n v="-3005.74"/>
    <n v="0"/>
    <n v="0"/>
    <n v="0"/>
    <n v="0"/>
    <n v="0"/>
    <n v="0"/>
    <n v="0"/>
    <m/>
    <n v="189.07181818181826"/>
    <m/>
    <n v="2079.7900000000009"/>
  </r>
  <r>
    <x v="1"/>
    <x v="66"/>
    <s v="4554"/>
    <x v="0"/>
    <n v="9493.73"/>
    <n v="-2926.38"/>
    <n v="1720.52"/>
    <n v="16739.7"/>
    <n v="5769.51"/>
    <n v="-302.32"/>
    <n v="0"/>
    <n v="302.32"/>
    <n v="0"/>
    <n v="0"/>
    <n v="0"/>
    <m/>
    <n v="2799.7345454545457"/>
    <m/>
    <n v="30494.760000000002"/>
  </r>
  <r>
    <x v="1"/>
    <x v="67"/>
    <s v="4554"/>
    <x v="1"/>
    <m/>
    <m/>
    <m/>
    <m/>
    <n v="311.88"/>
    <n v="-172.99"/>
    <m/>
    <n v="172.99"/>
    <n v="0"/>
    <n v="0"/>
    <n v="0"/>
    <m/>
    <n v="51.98"/>
    <m/>
    <n v="138.88999999999999"/>
  </r>
  <r>
    <x v="1"/>
    <x v="68"/>
    <s v="4554"/>
    <x v="2"/>
    <m/>
    <m/>
    <m/>
    <m/>
    <n v="3724.22"/>
    <n v="-1071.6199999999999"/>
    <m/>
    <n v="1071.6199999999999"/>
    <n v="0"/>
    <n v="0"/>
    <n v="0"/>
    <m/>
    <n v="620.70333333333326"/>
    <m/>
    <n v="2652.6"/>
  </r>
  <r>
    <x v="1"/>
    <x v="69"/>
    <s v="4555"/>
    <x v="0"/>
    <n v="3515.07"/>
    <n v="-3515.07"/>
    <n v="17257.71"/>
    <n v="16289.52"/>
    <n v="-1778.18"/>
    <n v="2504.73"/>
    <n v="-1071.67"/>
    <n v="3601.78"/>
    <n v="1245.69"/>
    <n v="250.27"/>
    <n v="1098.03"/>
    <m/>
    <n v="3581.6254545454544"/>
    <m/>
    <n v="33202.11"/>
  </r>
  <r>
    <x v="1"/>
    <x v="123"/>
    <s v="4555"/>
    <x v="1"/>
    <m/>
    <m/>
    <m/>
    <m/>
    <n v="2537.09"/>
    <n v="989.23"/>
    <n v="-677.48"/>
    <n v="2005.14"/>
    <n v="1799.78"/>
    <n v="3109.88"/>
    <n v="2315.2800000000002"/>
    <m/>
    <n v="1725.56"/>
    <m/>
    <n v="2848.84"/>
  </r>
  <r>
    <x v="1"/>
    <x v="124"/>
    <s v="4555"/>
    <x v="2"/>
    <m/>
    <m/>
    <m/>
    <m/>
    <n v="10351.68"/>
    <n v="3843.6"/>
    <n v="-2470.52"/>
    <n v="8519.1299999999992"/>
    <n v="4341.7"/>
    <n v="4809.9399999999996"/>
    <n v="7560.52"/>
    <m/>
    <n v="5279.4357142857143"/>
    <m/>
    <n v="11724.76"/>
  </r>
  <r>
    <x v="1"/>
    <x v="70"/>
    <s v="4556"/>
    <x v="0"/>
    <n v="4160.1899999999996"/>
    <n v="92542.99"/>
    <n v="24500.04"/>
    <n v="-21800.94"/>
    <n v="-10706.23"/>
    <n v="6834.56"/>
    <n v="-1931.4"/>
    <n v="7472.47"/>
    <n v="7203.1"/>
    <n v="5814.65"/>
    <n v="8691.6"/>
    <m/>
    <n v="11161.911818181819"/>
    <m/>
    <n v="93599.21"/>
  </r>
  <r>
    <x v="1"/>
    <x v="71"/>
    <s v="4556"/>
    <x v="1"/>
    <m/>
    <m/>
    <m/>
    <m/>
    <n v="22585.89"/>
    <n v="10208.06"/>
    <n v="-4446.78"/>
    <n v="21179.439999999999"/>
    <n v="12805.68"/>
    <n v="11245.46"/>
    <n v="19504.03"/>
    <m/>
    <n v="13297.397142857142"/>
    <m/>
    <n v="28347.17"/>
  </r>
  <r>
    <x v="1"/>
    <x v="72"/>
    <s v="4556"/>
    <x v="2"/>
    <m/>
    <m/>
    <m/>
    <m/>
    <n v="11600.28"/>
    <n v="8725.4"/>
    <n v="-323.19"/>
    <n v="9128.77"/>
    <n v="9134.83"/>
    <n v="10222.459999999999"/>
    <n v="13746.46"/>
    <m/>
    <n v="8890.7157142857141"/>
    <m/>
    <n v="20002.490000000002"/>
  </r>
  <r>
    <x v="1"/>
    <x v="73"/>
    <s v="4990"/>
    <x v="0"/>
    <n v="4930.75"/>
    <n v="-4930.75"/>
    <n v="7224.4"/>
    <n v="2972.57"/>
    <n v="34589.519999999997"/>
    <n v="19517.330000000002"/>
    <n v="-13723.74"/>
    <n v="16600.02"/>
    <n v="7456.9"/>
    <n v="5367.99"/>
    <n v="20475.580000000002"/>
    <m/>
    <n v="9134.5972727272729"/>
    <m/>
    <n v="50580.08"/>
  </r>
  <r>
    <x v="1"/>
    <x v="74"/>
    <s v="4990"/>
    <x v="2"/>
    <m/>
    <m/>
    <m/>
    <m/>
    <n v="-1086.9100000000001"/>
    <m/>
    <m/>
    <n v="0"/>
    <n v="0"/>
    <n v="0"/>
    <n v="0"/>
    <m/>
    <n v="-217.38200000000001"/>
    <m/>
    <n v="-1086.9100000000001"/>
  </r>
  <r>
    <x v="1"/>
    <x v="75"/>
    <s v="4991"/>
    <x v="0"/>
    <n v="90.8"/>
    <n v="-90.8"/>
    <m/>
    <m/>
    <n v="78.44"/>
    <n v="435.52"/>
    <n v="-435.52"/>
    <n v="1438.17"/>
    <n v="1456.46"/>
    <n v="785.33"/>
    <n v="-837.1"/>
    <m/>
    <n v="324.5888888888889"/>
    <m/>
    <n v="78.440000000000055"/>
  </r>
  <r>
    <x v="1"/>
    <x v="76"/>
    <s v="4992"/>
    <x v="0"/>
    <n v="433.21"/>
    <m/>
    <m/>
    <m/>
    <m/>
    <m/>
    <n v="200.59"/>
    <n v="-200.59"/>
    <n v="216.83"/>
    <n v="0"/>
    <n v="328.88"/>
    <m/>
    <n v="163.15333333333334"/>
    <m/>
    <n v="633.79999999999995"/>
  </r>
  <r>
    <x v="1"/>
    <x v="125"/>
    <s v="4990"/>
    <x v="1"/>
    <m/>
    <m/>
    <m/>
    <m/>
    <m/>
    <m/>
    <m/>
    <m/>
    <m/>
    <m/>
    <n v="2037.46"/>
    <m/>
    <n v="2037.46"/>
    <m/>
    <n v="0"/>
  </r>
  <r>
    <x v="1"/>
    <x v="126"/>
    <s v="4993"/>
    <x v="1"/>
    <m/>
    <m/>
    <m/>
    <m/>
    <m/>
    <m/>
    <m/>
    <m/>
    <m/>
    <m/>
    <n v="1757.42"/>
    <m/>
    <n v="1757.42"/>
    <m/>
    <n v="0"/>
  </r>
  <r>
    <x v="1"/>
    <x v="77"/>
    <s v="4993"/>
    <x v="0"/>
    <n v="5807.7"/>
    <n v="-5540.97"/>
    <n v="214.6"/>
    <n v="580.21"/>
    <n v="728.5"/>
    <n v="953.07"/>
    <n v="-820.77"/>
    <n v="2032.45"/>
    <n v="682.93"/>
    <n v="-682.93"/>
    <n v="0"/>
    <m/>
    <n v="359.52636363636367"/>
    <m/>
    <n v="1922.3399999999997"/>
  </r>
  <r>
    <x v="1"/>
    <x v="78"/>
    <s v="4994"/>
    <x v="0"/>
    <m/>
    <m/>
    <m/>
    <m/>
    <n v="1230.3"/>
    <n v="868.1"/>
    <n v="-868.1"/>
    <n v="3653.23"/>
    <n v="1389.13"/>
    <n v="957.93"/>
    <n v="2364.88"/>
    <m/>
    <n v="1370.7814285714287"/>
    <m/>
    <n v="1230.3000000000002"/>
  </r>
  <r>
    <x v="2"/>
    <x v="0"/>
    <s v="3503"/>
    <x v="0"/>
    <n v="1973.5"/>
    <n v="441.63999999999987"/>
    <n v="540.41999999999996"/>
    <n v="13092.82"/>
    <n v="3052.99"/>
    <n v="8501.07"/>
    <n v="745.46"/>
    <n v="0"/>
    <n v="0"/>
    <n v="34033.33"/>
    <n v="195.77"/>
    <n v="0"/>
    <n v="5214.7499999999991"/>
    <n v="62576.999999999993"/>
    <n v="28347.899999999998"/>
  </r>
  <r>
    <x v="2"/>
    <x v="1"/>
    <s v="3504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s v="3505"/>
    <x v="0"/>
    <n v="756.04000000000008"/>
    <n v="0"/>
    <n v="37.369999999999997"/>
    <n v="3131.5"/>
    <n v="166.81999999999996"/>
    <n v="255.04"/>
    <n v="0"/>
    <n v="0"/>
    <n v="0"/>
    <n v="0"/>
    <n v="0"/>
    <n v="0"/>
    <n v="362.23083333333335"/>
    <n v="4346.7700000000004"/>
    <n v="4346.7700000000004"/>
  </r>
  <r>
    <x v="2"/>
    <x v="3"/>
    <s v="3506"/>
    <x v="0"/>
    <n v="13834.86"/>
    <n v="2586.8200000000006"/>
    <n v="307.65999999999985"/>
    <n v="39877.520000000004"/>
    <n v="3756.1800000000003"/>
    <n v="2121.1"/>
    <n v="2679.69"/>
    <n v="8009.7599999999993"/>
    <n v="-357.82"/>
    <n v="3800.42"/>
    <n v="16906.66"/>
    <n v="971.34000000000015"/>
    <n v="7874.515833333332"/>
    <n v="94494.189999999988"/>
    <n v="65163.83"/>
  </r>
  <r>
    <x v="2"/>
    <x v="4"/>
    <s v="3507"/>
    <x v="0"/>
    <n v="4431.25"/>
    <n v="-378.36"/>
    <n v="1943.45"/>
    <n v="6270.7"/>
    <n v="4468.7"/>
    <n v="5286.72"/>
    <n v="2690.86"/>
    <n v="0"/>
    <n v="-819.87"/>
    <n v="1164.78"/>
    <n v="10174.75"/>
    <n v="0"/>
    <n v="2936.0816666666669"/>
    <n v="35232.980000000003"/>
    <n v="24713.320000000003"/>
  </r>
  <r>
    <x v="2"/>
    <x v="5"/>
    <s v="3514"/>
    <x v="0"/>
    <n v="1113.56"/>
    <n v="5.63"/>
    <n v="203.31"/>
    <n v="2678.2"/>
    <n v="585.48"/>
    <n v="377.69"/>
    <n v="10.42"/>
    <n v="11.73"/>
    <n v="18.3"/>
    <n v="20.309999999999999"/>
    <n v="6698.19"/>
    <n v="33.76"/>
    <n v="979.71500000000003"/>
    <n v="11756.58"/>
    <n v="4974.29"/>
  </r>
  <r>
    <x v="2"/>
    <x v="9"/>
    <s v="3517"/>
    <x v="0"/>
    <n v="7788.8700000000008"/>
    <n v="4751.4299999999994"/>
    <n v="1151.7299999999998"/>
    <n v="16988.64"/>
    <n v="2056.6400000000003"/>
    <n v="2073.46"/>
    <n v="1283.9000000000001"/>
    <n v="27.31"/>
    <n v="42"/>
    <n v="744.69"/>
    <n v="10620.519999999999"/>
    <n v="49.65"/>
    <n v="3964.9033333333332"/>
    <n v="47578.84"/>
    <n v="36094.67"/>
  </r>
  <r>
    <x v="2"/>
    <x v="12"/>
    <s v="3518"/>
    <x v="0"/>
    <n v="1286.73"/>
    <n v="33.590000000000003"/>
    <n v="42.2"/>
    <n v="13511.609999999999"/>
    <n v="2163.37"/>
    <n v="8817.6200000000008"/>
    <n v="208.25"/>
    <n v="46.71"/>
    <n v="926"/>
    <n v="3048.82"/>
    <n v="29533.399999999998"/>
    <n v="68.599999999999966"/>
    <n v="4973.9083333333338"/>
    <n v="59686.9"/>
    <n v="26063.370000000003"/>
  </r>
  <r>
    <x v="2"/>
    <x v="13"/>
    <s v="3520"/>
    <x v="0"/>
    <n v="454.95"/>
    <n v="0.98000000000000043"/>
    <n v="3636.28"/>
    <n v="21175.91"/>
    <n v="2518.83"/>
    <n v="1877.46"/>
    <n v="0"/>
    <n v="0"/>
    <n v="-212.69000000000005"/>
    <n v="959.39"/>
    <n v="24531.040000000001"/>
    <n v="1036.94"/>
    <n v="4664.9241666666667"/>
    <n v="55979.09"/>
    <n v="29664.409999999996"/>
  </r>
  <r>
    <x v="2"/>
    <x v="15"/>
    <s v="3522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16"/>
    <s v="3529"/>
    <x v="0"/>
    <n v="232.39999999999998"/>
    <n v="1331.66"/>
    <n v="-705.43000000000006"/>
    <n v="4665"/>
    <n v="2049.15"/>
    <n v="13393.53"/>
    <n v="0"/>
    <n v="0"/>
    <n v="-353.93"/>
    <n v="0"/>
    <n v="8466.5499999999993"/>
    <n v="0"/>
    <n v="2423.2441666666668"/>
    <n v="29078.93"/>
    <n v="20966.310000000001"/>
  </r>
  <r>
    <x v="2"/>
    <x v="17"/>
    <s v="3530"/>
    <x v="0"/>
    <n v="611.6"/>
    <n v="373.2"/>
    <n v="588.5"/>
    <n v="1180.7400000000002"/>
    <n v="324.61"/>
    <n v="5.41"/>
    <n v="5.21"/>
    <n v="6.77"/>
    <n v="3.81"/>
    <n v="138.97999999999999"/>
    <n v="438.01"/>
    <n v="6.77"/>
    <n v="306.96750000000003"/>
    <n v="3683.61"/>
    <n v="3089.27"/>
  </r>
  <r>
    <x v="2"/>
    <x v="18"/>
    <s v="3535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19"/>
    <s v="3537"/>
    <x v="0"/>
    <n v="6449.7699999999995"/>
    <n v="1176.5999999999999"/>
    <n v="469.76"/>
    <n v="13522.21"/>
    <n v="922.03000000000009"/>
    <n v="27.05"/>
    <n v="26.05"/>
    <n v="1087.31"/>
    <n v="31.91"/>
    <n v="2048.36"/>
    <n v="8918.7900000000009"/>
    <n v="54.16"/>
    <n v="2894.5"/>
    <n v="34734"/>
    <n v="22593.469999999994"/>
  </r>
  <r>
    <x v="2"/>
    <x v="20"/>
    <s v="3540"/>
    <x v="0"/>
    <n v="770.16000000000008"/>
    <n v="1852.3899999999999"/>
    <n v="-585.01"/>
    <n v="1114.67"/>
    <n v="1108.69"/>
    <n v="258.02999999999997"/>
    <n v="0.25"/>
    <n v="0.4"/>
    <n v="0"/>
    <n v="0"/>
    <n v="423.23"/>
    <n v="0"/>
    <n v="411.90083333333331"/>
    <n v="4942.8099999999995"/>
    <n v="4519.1799999999994"/>
  </r>
  <r>
    <x v="2"/>
    <x v="21"/>
    <s v="3542"/>
    <x v="0"/>
    <n v="1508.17"/>
    <n v="69.450000000000045"/>
    <n v="198.42"/>
    <n v="5682.34"/>
    <n v="757.27999999999986"/>
    <n v="478.49"/>
    <n v="0"/>
    <n v="0"/>
    <n v="0"/>
    <n v="7563.93"/>
    <n v="0"/>
    <n v="0"/>
    <n v="1354.84"/>
    <n v="16258.08"/>
    <n v="8694.15"/>
  </r>
  <r>
    <x v="2"/>
    <x v="24"/>
    <s v="3544"/>
    <x v="0"/>
    <n v="2041.81"/>
    <n v="158.60999999999996"/>
    <n v="615.59"/>
    <n v="6953.9699999999993"/>
    <n v="1101.9699999999998"/>
    <n v="766.66"/>
    <n v="20.84"/>
    <n v="183.56"/>
    <n v="21.12"/>
    <n v="1419.29"/>
    <n v="12071.36"/>
    <n v="25.720000000000027"/>
    <n v="2115.0416666666665"/>
    <n v="25380.5"/>
    <n v="11659.449999999999"/>
  </r>
  <r>
    <x v="2"/>
    <x v="27"/>
    <s v="3545"/>
    <x v="0"/>
    <n v="32.409999999999997"/>
    <n v="0"/>
    <n v="0"/>
    <n v="1718.8000000000002"/>
    <n v="377.93"/>
    <n v="571.20000000000005"/>
    <n v="585.30999999999995"/>
    <n v="0"/>
    <n v="0"/>
    <n v="0"/>
    <n v="1101.73"/>
    <n v="0"/>
    <n v="365.61500000000001"/>
    <n v="4387.38"/>
    <n v="3285.65"/>
  </r>
  <r>
    <x v="2"/>
    <x v="30"/>
    <s v="3547"/>
    <x v="0"/>
    <n v="2131.6400000000003"/>
    <n v="5.44"/>
    <n v="665.15"/>
    <n v="5866.9"/>
    <n v="409.90999999999997"/>
    <n v="640.82000000000005"/>
    <n v="10.42"/>
    <n v="16.88"/>
    <n v="14.08"/>
    <n v="706.12"/>
    <n v="8230.7800000000007"/>
    <n v="6.77"/>
    <n v="1558.7425000000001"/>
    <n v="18704.91"/>
    <n v="9730.2800000000007"/>
  </r>
  <r>
    <x v="2"/>
    <x v="31"/>
    <s v="4502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32"/>
    <s v="4505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33"/>
    <s v="4506"/>
    <x v="0"/>
    <n v="3135.41"/>
    <n v="1225.26"/>
    <n v="1212.1999999999998"/>
    <n v="9733.4599999999991"/>
    <n v="2179.14"/>
    <n v="1700.14"/>
    <n v="489.47"/>
    <n v="49.19"/>
    <n v="54.44"/>
    <n v="1297.23"/>
    <n v="7727.29"/>
    <n v="59.310000000000059"/>
    <n v="2405.2116666666666"/>
    <n v="28862.539999999997"/>
    <n v="19675.079999999998"/>
  </r>
  <r>
    <x v="2"/>
    <x v="34"/>
    <s v="4509"/>
    <x v="0"/>
    <n v="1640.69"/>
    <n v="693.74"/>
    <n v="-225.16000000000003"/>
    <n v="2954.81"/>
    <n v="559.22000000000014"/>
    <n v="631.74"/>
    <n v="0"/>
    <n v="0"/>
    <n v="0"/>
    <n v="5631.95"/>
    <n v="325.32"/>
    <n v="527.17999999999995"/>
    <n v="1061.6241666666667"/>
    <n v="12739.49"/>
    <n v="6255.04"/>
  </r>
  <r>
    <x v="2"/>
    <x v="37"/>
    <s v="4513"/>
    <x v="0"/>
    <n v="4050.76"/>
    <n v="274.59000000000015"/>
    <n v="77.78"/>
    <n v="14689.83"/>
    <n v="2465.4899999999998"/>
    <n v="4867.2299999999996"/>
    <n v="376.29"/>
    <n v="870.53"/>
    <n v="0"/>
    <n v="13897.09"/>
    <n v="1218.4100000000001"/>
    <n v="282.52"/>
    <n v="3589.2099999999996"/>
    <n v="43070.52"/>
    <n v="26801.969999999998"/>
  </r>
  <r>
    <x v="2"/>
    <x v="38"/>
    <s v="4517"/>
    <x v="0"/>
    <n v="1453.1299999999999"/>
    <n v="0"/>
    <n v="799.8"/>
    <n v="10001.720000000001"/>
    <n v="697.84"/>
    <n v="355.38"/>
    <n v="0"/>
    <n v="0"/>
    <n v="0"/>
    <n v="733.31"/>
    <n v="14140.92"/>
    <n v="0"/>
    <n v="2348.5083333333332"/>
    <n v="28182.1"/>
    <n v="13307.87"/>
  </r>
  <r>
    <x v="2"/>
    <x v="108"/>
    <s v="4531"/>
    <x v="0"/>
    <n v="2826.7799999999997"/>
    <n v="5421.6"/>
    <n v="-241.33000000000018"/>
    <n v="27728.33"/>
    <n v="5246.83"/>
    <n v="14087.13"/>
    <n v="575.82000000000005"/>
    <n v="661.74"/>
    <n v="66.849999999999994"/>
    <n v="2844.33"/>
    <n v="34724.780000000006"/>
    <n v="0"/>
    <n v="7828.5716666666676"/>
    <n v="93942.860000000015"/>
    <n v="55645.16"/>
  </r>
  <r>
    <x v="2"/>
    <x v="41"/>
    <s v="4532"/>
    <x v="0"/>
    <n v="1498.5500000000002"/>
    <n v="1289.03"/>
    <n v="1056.8599999999999"/>
    <n v="2035.4399999999998"/>
    <n v="767.89"/>
    <n v="6.67"/>
    <n v="488.4"/>
    <n v="13.54"/>
    <n v="14.08"/>
    <n v="1560.17"/>
    <n v="2620.0100000000002"/>
    <n v="13.54"/>
    <n v="947.01499999999999"/>
    <n v="11364.18"/>
    <n v="7142.8399999999992"/>
  </r>
  <r>
    <x v="2"/>
    <x v="42"/>
    <s v="4533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43"/>
    <s v="4534"/>
    <x v="0"/>
    <n v="2992.13"/>
    <n v="65.629999999999882"/>
    <n v="0"/>
    <n v="14055.710000000001"/>
    <n v="2673.64"/>
    <n v="16944.63"/>
    <n v="445.94"/>
    <n v="0"/>
    <n v="60.15"/>
    <n v="19208.96"/>
    <n v="1453.76"/>
    <n v="1413.56"/>
    <n v="4942.8425000000007"/>
    <n v="59314.110000000008"/>
    <n v="37177.680000000008"/>
  </r>
  <r>
    <x v="2"/>
    <x v="44"/>
    <s v="4535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45"/>
    <s v="4536"/>
    <x v="0"/>
    <n v="3966.3500000000004"/>
    <n v="1868.87"/>
    <n v="1995.32"/>
    <n v="11516.03"/>
    <n v="2934.5699999999997"/>
    <n v="3629.46"/>
    <n v="1226.8499999999999"/>
    <n v="171.98000000000002"/>
    <n v="-248.62000000000003"/>
    <n v="1138.99"/>
    <n v="14375.81"/>
    <n v="33.85"/>
    <n v="3550.7883333333334"/>
    <n v="42609.46"/>
    <n v="27137.449999999997"/>
  </r>
  <r>
    <x v="2"/>
    <x v="48"/>
    <s v="4537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49"/>
    <s v="4538"/>
    <x v="0"/>
    <n v="529.84"/>
    <n v="0"/>
    <n v="0"/>
    <n v="1560.95"/>
    <n v="269.89"/>
    <n v="0"/>
    <n v="397.73"/>
    <n v="0"/>
    <n v="0"/>
    <n v="493.91"/>
    <n v="2702.96"/>
    <n v="0"/>
    <n v="496.27333333333331"/>
    <n v="5955.28"/>
    <n v="2758.41"/>
  </r>
  <r>
    <x v="2"/>
    <x v="53"/>
    <s v="4540"/>
    <x v="0"/>
    <n v="394.74"/>
    <n v="0"/>
    <n v="0"/>
    <n v="239.5"/>
    <n v="336.46"/>
    <n v="0"/>
    <n v="283.10000000000002"/>
    <n v="0"/>
    <n v="0"/>
    <n v="0"/>
    <n v="2908.07"/>
    <n v="0"/>
    <n v="346.82250000000005"/>
    <n v="4161.8700000000008"/>
    <n v="1253.8000000000002"/>
  </r>
  <r>
    <x v="2"/>
    <x v="54"/>
    <s v="4541"/>
    <x v="0"/>
    <n v="-12.11"/>
    <n v="0"/>
    <n v="0"/>
    <n v="0"/>
    <n v="0"/>
    <n v="0"/>
    <n v="0"/>
    <n v="0"/>
    <n v="0"/>
    <n v="0"/>
    <n v="0"/>
    <n v="0"/>
    <n v="-1.0091666666666665"/>
    <n v="-12.11"/>
    <n v="-12.11"/>
  </r>
  <r>
    <x v="2"/>
    <x v="55"/>
    <s v="4542"/>
    <x v="0"/>
    <n v="0.54"/>
    <n v="719.03"/>
    <n v="-336.96999999999997"/>
    <n v="949.8599999999999"/>
    <n v="193.42000000000002"/>
    <n v="478.37"/>
    <n v="0"/>
    <n v="0"/>
    <n v="-158.55000000000001"/>
    <n v="0"/>
    <n v="1434.35"/>
    <n v="0"/>
    <n v="273.33750000000003"/>
    <n v="3280.05"/>
    <n v="2004.25"/>
  </r>
  <r>
    <x v="2"/>
    <x v="56"/>
    <s v="4543"/>
    <x v="0"/>
    <n v="0"/>
    <n v="0"/>
    <n v="0"/>
    <n v="100.35"/>
    <n v="364.83"/>
    <n v="0"/>
    <n v="0"/>
    <n v="0"/>
    <n v="0"/>
    <n v="0"/>
    <n v="0"/>
    <n v="0"/>
    <n v="38.764999999999993"/>
    <n v="465.17999999999995"/>
    <n v="465.17999999999995"/>
  </r>
  <r>
    <x v="2"/>
    <x v="57"/>
    <s v="4544"/>
    <x v="0"/>
    <n v="628.65"/>
    <n v="0"/>
    <n v="0"/>
    <n v="2860.83"/>
    <n v="185.08"/>
    <n v="0"/>
    <n v="271.27999999999997"/>
    <n v="0"/>
    <n v="0"/>
    <n v="0"/>
    <n v="2406.11"/>
    <n v="0"/>
    <n v="529.32916666666677"/>
    <n v="6351.9500000000007"/>
    <n v="3945.84"/>
  </r>
  <r>
    <x v="2"/>
    <x v="58"/>
    <s v="4545"/>
    <x v="0"/>
    <n v="800.59999999999991"/>
    <n v="0"/>
    <n v="427.58"/>
    <n v="1940.5900000000001"/>
    <n v="426.63999999999993"/>
    <n v="0"/>
    <n v="304.7"/>
    <n v="0"/>
    <n v="0"/>
    <n v="0"/>
    <n v="4354.01"/>
    <n v="0"/>
    <n v="687.84333333333325"/>
    <n v="8254.119999999999"/>
    <n v="3900.1099999999997"/>
  </r>
  <r>
    <x v="2"/>
    <x v="59"/>
    <s v="4546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60"/>
    <s v="4547"/>
    <x v="0"/>
    <n v="2481.8200000000002"/>
    <n v="103"/>
    <n v="625.77"/>
    <n v="6902.6"/>
    <n v="924.6"/>
    <n v="721.15"/>
    <n v="515.32000000000005"/>
    <n v="0"/>
    <n v="0"/>
    <n v="11931.69"/>
    <n v="716.92"/>
    <n v="414.03"/>
    <n v="2111.4083333333333"/>
    <n v="25336.899999999998"/>
    <n v="12274.26"/>
  </r>
  <r>
    <x v="2"/>
    <x v="61"/>
    <s v="4548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62"/>
    <s v="4549"/>
    <x v="0"/>
    <n v="1975.1399999999999"/>
    <n v="1156.74"/>
    <n v="964.29999999999984"/>
    <n v="4290.88"/>
    <n v="574.15"/>
    <n v="7.94"/>
    <n v="7.99"/>
    <n v="13.54"/>
    <n v="14.08"/>
    <n v="662.43"/>
    <n v="2904.61"/>
    <n v="0"/>
    <n v="1047.6500000000003"/>
    <n v="12571.800000000003"/>
    <n v="8977.1400000000012"/>
  </r>
  <r>
    <x v="2"/>
    <x v="63"/>
    <s v="4550"/>
    <x v="0"/>
    <n v="1525.91"/>
    <n v="213.24"/>
    <n v="115.88"/>
    <n v="6122.9500000000007"/>
    <n v="711.56999999999994"/>
    <n v="743.42"/>
    <n v="0"/>
    <n v="0"/>
    <n v="0"/>
    <n v="11221.22"/>
    <n v="888.91"/>
    <n v="219.6"/>
    <n v="1813.5583333333334"/>
    <n v="21762.7"/>
    <n v="9432.9700000000012"/>
  </r>
  <r>
    <x v="2"/>
    <x v="64"/>
    <s v="4551"/>
    <x v="0"/>
    <n v="283.17"/>
    <n v="0"/>
    <n v="0"/>
    <n v="306.64999999999998"/>
    <n v="0"/>
    <n v="123.78"/>
    <n v="0"/>
    <n v="0"/>
    <n v="0"/>
    <n v="311.92"/>
    <n v="264"/>
    <n v="0"/>
    <n v="107.46"/>
    <n v="1289.52"/>
    <n v="713.59999999999991"/>
  </r>
  <r>
    <x v="2"/>
    <x v="65"/>
    <s v="4552"/>
    <x v="0"/>
    <n v="0"/>
    <n v="0"/>
    <n v="0"/>
    <n v="0"/>
    <n v="0"/>
    <n v="0"/>
    <n v="0"/>
    <n v="0"/>
    <n v="0"/>
    <n v="0"/>
    <n v="0"/>
    <n v="0"/>
    <n v="0"/>
    <n v="0"/>
    <n v="0"/>
  </r>
  <r>
    <x v="2"/>
    <x v="66"/>
    <s v="4554"/>
    <x v="0"/>
    <n v="1197.3999999999999"/>
    <n v="48.639999999999986"/>
    <n v="334.85"/>
    <n v="2734.5800000000004"/>
    <n v="442.91"/>
    <n v="154.16"/>
    <n v="0"/>
    <n v="0"/>
    <n v="0"/>
    <n v="4093.56"/>
    <n v="590.29"/>
    <n v="0"/>
    <n v="799.69916666666666"/>
    <n v="9596.39"/>
    <n v="4912.54"/>
  </r>
  <r>
    <x v="2"/>
    <x v="69"/>
    <s v="4555"/>
    <x v="0"/>
    <n v="813.59"/>
    <n v="1110.5"/>
    <n v="448.69"/>
    <n v="9046.7200000000012"/>
    <n v="1632.9"/>
    <n v="1456.1499999999999"/>
    <n v="512.65"/>
    <n v="20.819999999999993"/>
    <n v="-159.59"/>
    <n v="0"/>
    <n v="7475.39"/>
    <n v="0"/>
    <n v="1863.1516666666666"/>
    <n v="22357.82"/>
    <n v="15021.2"/>
  </r>
  <r>
    <x v="2"/>
    <x v="70"/>
    <s v="4556"/>
    <x v="0"/>
    <m/>
    <m/>
    <m/>
    <m/>
    <m/>
    <m/>
    <m/>
    <m/>
    <m/>
    <n v="2473.79"/>
    <m/>
    <m/>
    <n v="2473.79"/>
    <n v="2473.79"/>
    <n v="0"/>
  </r>
  <r>
    <x v="2"/>
    <x v="73"/>
    <s v="4990"/>
    <x v="0"/>
    <n v="4226.41"/>
    <n v="1121.81"/>
    <n v="668.2399999999999"/>
    <n v="29607.41"/>
    <n v="5625.34"/>
    <n v="26898.62"/>
    <n v="2828.2"/>
    <n v="0"/>
    <n v="-224.8"/>
    <n v="432.6"/>
    <n v="18972.64"/>
    <n v="0"/>
    <n v="7513.0391666666656"/>
    <n v="90156.469999999987"/>
    <n v="15206.479930555555"/>
  </r>
  <r>
    <x v="2"/>
    <x v="75"/>
    <s v="4991"/>
    <x v="0"/>
    <n v="0"/>
    <n v="0"/>
    <n v="0"/>
    <n v="315.52999999999997"/>
    <n v="0"/>
    <n v="1237.55"/>
    <n v="0"/>
    <n v="1547.64"/>
    <n v="0"/>
    <n v="0"/>
    <n v="315.60000000000002"/>
    <n v="0"/>
    <n v="284.69333333333333"/>
    <n v="3416.32"/>
    <n v="593.1111111111112"/>
  </r>
  <r>
    <x v="2"/>
    <x v="76"/>
    <s v="4992"/>
    <x v="0"/>
    <m/>
    <m/>
    <m/>
    <n v="19960.64"/>
    <m/>
    <m/>
    <m/>
    <m/>
    <m/>
    <n v="43.6"/>
    <m/>
    <m/>
    <n v="10002.119999999999"/>
    <n v="20004.239999999998"/>
    <n v="12502.649999999998"/>
  </r>
  <r>
    <x v="2"/>
    <x v="77"/>
    <s v="4993"/>
    <x v="0"/>
    <m/>
    <m/>
    <n v="380.03"/>
    <n v="2996.3999999999996"/>
    <n v="1500.23"/>
    <n v="12628.52"/>
    <m/>
    <m/>
    <m/>
    <m/>
    <n v="3419.15"/>
    <m/>
    <n v="4184.866"/>
    <n v="20924.330000000002"/>
    <n v="6576.2180000000008"/>
  </r>
  <r>
    <x v="2"/>
    <x v="78"/>
    <s v="4994"/>
    <x v="0"/>
    <m/>
    <m/>
    <m/>
    <n v="3761.34"/>
    <n v="37.28"/>
    <n v="9307.5"/>
    <m/>
    <m/>
    <m/>
    <m/>
    <n v="506.24"/>
    <m/>
    <n v="3403.09"/>
    <n v="13612.36"/>
    <n v="5104.6350000000002"/>
  </r>
  <r>
    <x v="3"/>
    <x v="127"/>
    <s v="1301"/>
    <x v="3"/>
    <n v="0"/>
    <n v="0"/>
    <n v="0"/>
    <n v="0"/>
    <n v="0"/>
    <n v="0"/>
    <m/>
    <n v="0"/>
    <n v="0"/>
    <n v="0"/>
    <n v="0"/>
    <n v="0"/>
    <n v="0"/>
    <n v="0"/>
    <n v="0"/>
  </r>
  <r>
    <x v="3"/>
    <x v="128"/>
    <s v="1301"/>
    <x v="4"/>
    <n v="0"/>
    <n v="0"/>
    <n v="0"/>
    <n v="0"/>
    <n v="2457.6000000000004"/>
    <n v="2457.6"/>
    <n v="2457.6"/>
    <n v="0"/>
    <n v="0"/>
    <n v="0"/>
    <n v="0"/>
    <n v="0"/>
    <n v="614.40000000000009"/>
    <n v="7372.8000000000011"/>
    <n v="7372.8000000000011"/>
  </r>
  <r>
    <x v="3"/>
    <x v="129"/>
    <s v="1301"/>
    <x v="0"/>
    <n v="11691.34"/>
    <n v="11107.63"/>
    <n v="12254.93"/>
    <n v="11761.79"/>
    <n v="12103.97"/>
    <n v="11822.18"/>
    <n v="12862"/>
    <n v="17378.400000000001"/>
    <n v="19769.243999999999"/>
    <n v="19618.284"/>
    <n v="21978.928"/>
    <n v="15909.05"/>
    <n v="14854.812166666665"/>
    <n v="178257.74599999998"/>
    <n v="83603.839999999997"/>
  </r>
  <r>
    <x v="3"/>
    <x v="130"/>
    <s v="1302"/>
    <x v="3"/>
    <n v="0"/>
    <n v="0"/>
    <n v="0"/>
    <n v="0"/>
    <n v="0"/>
    <n v="0"/>
    <m/>
    <n v="0"/>
    <n v="0"/>
    <n v="0"/>
    <n v="0"/>
    <n v="0"/>
    <n v="0"/>
    <n v="0"/>
    <n v="0"/>
  </r>
  <r>
    <x v="3"/>
    <x v="131"/>
    <s v="1302"/>
    <x v="0"/>
    <n v="2449.87"/>
    <n v="2327.5500000000002"/>
    <n v="2567.9699999999998"/>
    <n v="2464.63"/>
    <n v="2536.33"/>
    <n v="2477.29"/>
    <n v="4796"/>
    <n v="4914.09"/>
    <n v="6110.0779999999995"/>
    <n v="6078.4480000000003"/>
    <n v="7268.1059999999998"/>
    <n v="4606.1900000000005"/>
    <n v="4049.7126666666663"/>
    <n v="48596.551999999996"/>
    <n v="19619.64"/>
  </r>
  <r>
    <x v="3"/>
    <x v="132"/>
    <s v="1303"/>
    <x v="3"/>
    <n v="0"/>
    <n v="0"/>
    <n v="0"/>
    <n v="0"/>
    <n v="0"/>
    <n v="0"/>
    <m/>
    <n v="0"/>
    <n v="0"/>
    <n v="0"/>
    <n v="0"/>
    <n v="0"/>
    <n v="0"/>
    <n v="0"/>
    <n v="0"/>
  </r>
  <r>
    <x v="3"/>
    <x v="133"/>
    <s v="1303"/>
    <x v="0"/>
    <n v="1207.93"/>
    <n v="1147.6199999999999"/>
    <n v="1266.1600000000001"/>
    <n v="1215.21"/>
    <n v="1250.56"/>
    <n v="1221.45"/>
    <n v="3052"/>
    <n v="2927.0299999999997"/>
    <n v="3792.0299999999997"/>
    <n v="3776.44"/>
    <n v="4638.32"/>
    <n v="2775.22"/>
    <n v="2355.830833333333"/>
    <n v="28269.969999999998"/>
    <n v="10360.93"/>
  </r>
  <r>
    <x v="3"/>
    <x v="134"/>
    <s v="1307"/>
    <x v="3"/>
    <n v="0"/>
    <n v="0"/>
    <n v="0"/>
    <n v="0"/>
    <n v="0"/>
    <n v="0"/>
    <m/>
    <n v="0"/>
    <n v="0"/>
    <n v="0"/>
    <n v="0"/>
    <n v="0"/>
    <n v="0"/>
    <n v="0"/>
    <n v="0"/>
  </r>
  <r>
    <x v="3"/>
    <x v="135"/>
    <s v="1307"/>
    <x v="0"/>
    <n v="2961.18"/>
    <n v="2813.34"/>
    <n v="3103.92"/>
    <n v="2979.02"/>
    <n v="3065.69"/>
    <n v="2994.32"/>
    <n v="2834"/>
    <n v="5324.5419999999995"/>
    <n v="5265.902"/>
    <n v="5983.2539999999999"/>
    <n v="5916.9840000000004"/>
    <n v="4196.8"/>
    <n v="3953.2460000000005"/>
    <n v="47438.952000000005"/>
    <n v="20751.47"/>
  </r>
  <r>
    <x v="3"/>
    <x v="136"/>
    <s v="1308"/>
    <x v="3"/>
    <n v="0"/>
    <n v="0"/>
    <n v="0"/>
    <n v="0"/>
    <n v="0"/>
    <n v="0"/>
    <m/>
    <n v="0"/>
    <n v="0"/>
    <n v="0"/>
    <n v="0"/>
    <n v="0"/>
    <n v="0"/>
    <n v="0"/>
    <n v="0"/>
  </r>
  <r>
    <x v="3"/>
    <x v="137"/>
    <s v="1308"/>
    <x v="0"/>
    <n v="7024.34"/>
    <n v="6673.64"/>
    <n v="7362.95"/>
    <n v="7066.67"/>
    <n v="7272.25"/>
    <n v="7102.95"/>
    <n v="14388"/>
    <n v="11137.16"/>
    <n v="14909.347999999998"/>
    <n v="12863.013999999999"/>
    <n v="14661.428"/>
    <n v="10254.36"/>
    <n v="10059.675833333333"/>
    <n v="120716.10999999999"/>
    <n v="56890.799999999996"/>
  </r>
  <r>
    <x v="3"/>
    <x v="138"/>
    <s v="1309"/>
    <x v="0"/>
    <n v="0"/>
    <n v="0"/>
    <n v="0"/>
    <n v="0"/>
    <n v="0"/>
    <n v="0"/>
    <m/>
    <n v="0"/>
    <n v="0"/>
    <n v="0"/>
    <n v="0"/>
    <n v="0"/>
    <n v="0"/>
    <n v="0"/>
    <n v="0"/>
  </r>
  <r>
    <x v="3"/>
    <x v="139"/>
    <s v="1310"/>
    <x v="3"/>
    <n v="0"/>
    <n v="0"/>
    <n v="0"/>
    <n v="0"/>
    <n v="0"/>
    <n v="0"/>
    <m/>
    <n v="0"/>
    <n v="0"/>
    <n v="0"/>
    <n v="0"/>
    <n v="0"/>
    <n v="0"/>
    <n v="0"/>
    <n v="0"/>
  </r>
  <r>
    <x v="3"/>
    <x v="140"/>
    <s v="1310"/>
    <x v="0"/>
    <n v="1207.93"/>
    <n v="1147.6199999999999"/>
    <n v="1266.1600000000001"/>
    <n v="1215.21"/>
    <n v="1250.56"/>
    <n v="1221.45"/>
    <n v="3052"/>
    <n v="2927.0299999999997"/>
    <n v="3792.0299999999997"/>
    <n v="3776.44"/>
    <n v="4638.32"/>
    <n v="2775.22"/>
    <n v="2355.830833333333"/>
    <n v="28269.969999999998"/>
    <n v="10360.93"/>
  </r>
  <r>
    <x v="3"/>
    <x v="141"/>
    <s v="1990"/>
    <x v="3"/>
    <n v="0"/>
    <n v="0"/>
    <n v="0"/>
    <n v="0"/>
    <n v="0"/>
    <n v="0"/>
    <m/>
    <n v="0"/>
    <n v="0"/>
    <n v="0"/>
    <n v="0"/>
    <n v="0"/>
    <n v="0"/>
    <n v="0"/>
    <n v="0"/>
  </r>
  <r>
    <x v="3"/>
    <x v="142"/>
    <s v="1990"/>
    <x v="4"/>
    <n v="0"/>
    <n v="0"/>
    <n v="0"/>
    <n v="0"/>
    <n v="0"/>
    <n v="0"/>
    <m/>
    <n v="0"/>
    <n v="0"/>
    <n v="0"/>
    <n v="0"/>
    <n v="0"/>
    <n v="0"/>
    <n v="0"/>
    <n v="0"/>
  </r>
  <r>
    <x v="3"/>
    <x v="143"/>
    <s v="1990"/>
    <x v="0"/>
    <n v="0"/>
    <n v="0"/>
    <n v="0"/>
    <n v="0"/>
    <n v="0"/>
    <n v="0"/>
    <m/>
    <n v="0"/>
    <n v="0"/>
    <n v="0"/>
    <n v="0"/>
    <n v="0"/>
    <n v="0"/>
    <n v="0"/>
    <n v="0"/>
  </r>
  <r>
    <x v="3"/>
    <x v="144"/>
    <s v="3522"/>
    <x v="4"/>
    <n v="0"/>
    <n v="0"/>
    <n v="0"/>
    <n v="0"/>
    <n v="0"/>
    <n v="0"/>
    <m/>
    <n v="0"/>
    <n v="0"/>
    <n v="0"/>
    <n v="0"/>
    <n v="0"/>
    <n v="0"/>
    <n v="0"/>
    <n v="0"/>
  </r>
  <r>
    <x v="4"/>
    <x v="127"/>
    <s v="1301"/>
    <x v="3"/>
    <n v="-4303.16"/>
    <n v="-1080"/>
    <n v="1092.1400000000001"/>
    <n v="-89.34"/>
    <n v="14800.78"/>
    <n v="602.98"/>
    <n v="-602.98"/>
    <n v="4159.18"/>
    <n v="534.97"/>
    <n v="666.88"/>
    <n v="13609.19"/>
    <m/>
    <n v="2671.8763636363637"/>
    <m/>
    <n v="10420.420000000002"/>
  </r>
  <r>
    <x v="4"/>
    <x v="128"/>
    <s v="1301"/>
    <x v="4"/>
    <n v="956.35"/>
    <n v="-782.97"/>
    <n v="5438.02"/>
    <n v="3065.11"/>
    <n v="8719.4900000000016"/>
    <n v="0"/>
    <n v="0"/>
    <n v="0"/>
    <n v="0"/>
    <n v="0"/>
    <n v="0"/>
    <m/>
    <n v="1581.4545454545455"/>
    <m/>
    <n v="17396"/>
  </r>
  <r>
    <x v="4"/>
    <x v="129"/>
    <s v="1301"/>
    <x v="0"/>
    <n v="7450.77"/>
    <n v="86041.16"/>
    <n v="15535.85"/>
    <n v="-50954.49"/>
    <n v="29577.79"/>
    <n v="8972.68"/>
    <n v="4193.1099999999997"/>
    <n v="18677.22"/>
    <n v="6976.84"/>
    <n v="6326.42"/>
    <n v="15971.72"/>
    <m/>
    <n v="13524.460909090909"/>
    <m/>
    <n v="100816.87000000001"/>
  </r>
  <r>
    <x v="4"/>
    <x v="130"/>
    <s v="1302"/>
    <x v="3"/>
    <n v="503.94"/>
    <n v="-3.96"/>
    <m/>
    <m/>
    <m/>
    <m/>
    <m/>
    <n v="0"/>
    <n v="0"/>
    <n v="0"/>
    <n v="0"/>
    <m/>
    <n v="83.33"/>
    <m/>
    <n v="499.98"/>
  </r>
  <r>
    <x v="4"/>
    <x v="131"/>
    <s v="1302"/>
    <x v="0"/>
    <n v="13121.4"/>
    <n v="169.05"/>
    <n v="304.32"/>
    <n v="22223.599999999999"/>
    <n v="12613.919999999998"/>
    <n v="-6040.25"/>
    <n v="19088.150000000001"/>
    <n v="2946.44"/>
    <n v="-2258.09"/>
    <n v="12430.67"/>
    <n v="18821.29"/>
    <m/>
    <n v="8492.7727272727279"/>
    <m/>
    <n v="61480.189999999995"/>
  </r>
  <r>
    <x v="4"/>
    <x v="132"/>
    <s v="1303"/>
    <x v="3"/>
    <n v="2131.0100000000002"/>
    <n v="-2131.0100000000002"/>
    <m/>
    <m/>
    <m/>
    <m/>
    <m/>
    <n v="0"/>
    <n v="0"/>
    <n v="0"/>
    <n v="0"/>
    <m/>
    <n v="0"/>
    <m/>
    <n v="0"/>
  </r>
  <r>
    <x v="4"/>
    <x v="133"/>
    <s v="1303"/>
    <x v="0"/>
    <n v="2293.12"/>
    <n v="251.63"/>
    <n v="1102.8699999999999"/>
    <n v="154.55000000000001"/>
    <n v="202.76999999999998"/>
    <n v="642.58000000000004"/>
    <n v="-642.58000000000004"/>
    <n v="811.1"/>
    <n v="1072.45"/>
    <n v="692.43"/>
    <n v="-880.72"/>
    <m/>
    <n v="518.20000000000005"/>
    <m/>
    <n v="4004.9400000000005"/>
  </r>
  <r>
    <x v="4"/>
    <x v="135"/>
    <s v="1307"/>
    <x v="0"/>
    <n v="0"/>
    <n v="0"/>
    <n v="12182.15"/>
    <n v="3133.78"/>
    <n v="5082.3000000000011"/>
    <n v="1264.3699999999999"/>
    <n v="-1260.95"/>
    <n v="2252.17"/>
    <n v="3225.78"/>
    <n v="1351.57"/>
    <n v="4536.45"/>
    <m/>
    <n v="2887.9654545454546"/>
    <m/>
    <n v="20401.650000000001"/>
  </r>
  <r>
    <x v="4"/>
    <x v="137"/>
    <s v="1308"/>
    <x v="0"/>
    <n v="3648.71"/>
    <n v="14629.35"/>
    <n v="8729.2800000000007"/>
    <n v="1678.28"/>
    <n v="13700.87"/>
    <n v="5437.78"/>
    <n v="6374.2"/>
    <n v="7371.64"/>
    <n v="9491.9699999999993"/>
    <n v="5665.56"/>
    <n v="11380.99"/>
    <m/>
    <n v="8009.8754545454549"/>
    <m/>
    <n v="54198.47"/>
  </r>
  <r>
    <x v="4"/>
    <x v="139"/>
    <s v="1310"/>
    <x v="3"/>
    <n v="812.24"/>
    <n v="-812.24"/>
    <m/>
    <m/>
    <m/>
    <m/>
    <m/>
    <n v="0"/>
    <n v="0"/>
    <n v="0"/>
    <n v="0"/>
    <m/>
    <n v="0"/>
    <m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">
  <r>
    <x v="0"/>
    <n v="162.76"/>
    <n v="162.76"/>
    <n v="251.65199999999999"/>
    <n v="251.65199999999999"/>
    <n v="340.54399999999998"/>
    <n v="162.76"/>
  </r>
  <r>
    <x v="1"/>
    <n v="162.76"/>
    <n v="162.76"/>
    <n v="251.65199999999999"/>
    <n v="251.65199999999999"/>
    <n v="340.54399999999998"/>
    <n v="162.76"/>
  </r>
  <r>
    <x v="2"/>
    <n v="162.76"/>
    <n v="162.76"/>
    <n v="251.65199999999999"/>
    <n v="251.65199999999999"/>
    <n v="340.54399999999998"/>
    <n v="162.76"/>
  </r>
  <r>
    <x v="3"/>
    <n v="162.76"/>
    <n v="162.76"/>
    <n v="251.65199999999999"/>
    <n v="251.65199999999999"/>
    <n v="340.54399999999998"/>
    <n v="162.76"/>
  </r>
  <r>
    <x v="4"/>
    <n v="162.76"/>
    <n v="251.65199999999999"/>
    <n v="251.65199999999999"/>
    <n v="340.54399999999998"/>
    <n v="340.54399999999998"/>
    <n v="162.76"/>
  </r>
  <r>
    <x v="5"/>
    <n v="251.65199999999999"/>
    <n v="162.76"/>
    <n v="251.65199999999999"/>
    <n v="251.65199999999999"/>
    <n v="340.54399999999998"/>
    <n v="251.65199999999999"/>
  </r>
  <r>
    <x v="6"/>
    <n v="251.65199999999999"/>
    <n v="162.76"/>
    <n v="251.65199999999999"/>
    <n v="340.54399999999998"/>
    <n v="340.54399999999998"/>
    <n v="162.76"/>
  </r>
  <r>
    <x v="7"/>
    <n v="162.76"/>
    <n v="162.76"/>
    <n v="251.65199999999999"/>
    <n v="251.65199999999999"/>
    <n v="340.54399999999998"/>
    <n v="162.76"/>
  </r>
  <r>
    <x v="8"/>
    <n v="251.65199999999999"/>
    <n v="162.76"/>
    <n v="251.65199999999999"/>
    <n v="251.65199999999999"/>
    <n v="340.54399999999998"/>
    <n v="162.76"/>
  </r>
  <r>
    <x v="9"/>
    <n v="251.65199999999999"/>
    <n v="162.76"/>
    <n v="340.54399999999998"/>
    <n v="251.65199999999999"/>
    <n v="340.54399999999998"/>
    <n v="162.76"/>
  </r>
  <r>
    <x v="10"/>
    <n v="162.76"/>
    <n v="162.76"/>
    <n v="251.65199999999999"/>
    <n v="251.65199999999999"/>
    <n v="340.54399999999998"/>
    <n v="162.76"/>
  </r>
  <r>
    <x v="11"/>
    <n v="503.30399999999997"/>
    <n v="325.52"/>
    <n v="503.30399999999997"/>
    <n v="503.30399999999997"/>
    <n v="681.08799999999997"/>
    <n v="325.52"/>
  </r>
  <r>
    <x v="12"/>
    <n v="340.54399999999998"/>
    <n v="162.76"/>
    <n v="251.65199999999999"/>
    <n v="251.65199999999999"/>
    <n v="340.54399999999998"/>
    <n v="162.76"/>
  </r>
  <r>
    <x v="13"/>
    <n v="251.65199999999999"/>
    <n v="162.76"/>
    <n v="251.65199999999999"/>
    <n v="251.65199999999999"/>
    <n v="340.54399999999998"/>
    <n v="162.76"/>
  </r>
  <r>
    <x v="14"/>
    <n v="162.76"/>
    <n v="162.76"/>
    <n v="251.65199999999999"/>
    <n v="340.54399999999998"/>
    <n v="340.54399999999998"/>
    <n v="162.76"/>
  </r>
  <r>
    <x v="15"/>
    <n v="251.65199999999999"/>
    <n v="162.76"/>
    <n v="251.65199999999999"/>
    <n v="251.65199999999999"/>
    <n v="340.54399999999998"/>
    <n v="162.76"/>
  </r>
  <r>
    <x v="16"/>
    <n v="251.65199999999999"/>
    <n v="162.76"/>
    <n v="251.65199999999999"/>
    <n v="251.65199999999999"/>
    <n v="340.54399999999998"/>
    <n v="162.76"/>
  </r>
  <r>
    <x v="4"/>
    <n v="162.76"/>
    <n v="251.65199999999999"/>
    <n v="251.65199999999999"/>
    <n v="340.54399999999998"/>
    <n v="340.54399999999998"/>
    <n v="162.76"/>
  </r>
  <r>
    <x v="7"/>
    <n v="162.76"/>
    <n v="162.76"/>
    <n v="251.65199999999999"/>
    <n v="251.65199999999999"/>
    <n v="340.54399999999998"/>
    <n v="162.76"/>
  </r>
  <r>
    <x v="8"/>
    <n v="251.65199999999999"/>
    <n v="162.76"/>
    <n v="251.65199999999999"/>
    <n v="251.65199999999999"/>
    <n v="340.54399999999998"/>
    <n v="162.76"/>
  </r>
  <r>
    <x v="11"/>
    <n v="251.65199999999999"/>
    <n v="162.76"/>
    <n v="251.65199999999999"/>
    <n v="251.65199999999999"/>
    <n v="340.54399999999998"/>
    <n v="162.7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">
  <r>
    <x v="0"/>
    <n v="1320.0741971830989"/>
    <n v="1320.0741971830989"/>
    <n v="2041.037797183099"/>
    <n v="2041.037797183099"/>
    <n v="2762.0013971830995"/>
    <n v="1320.0741971830989"/>
  </r>
  <r>
    <x v="1"/>
    <n v="984.84045070422576"/>
    <n v="984.84045070422576"/>
    <n v="1522.7148507042259"/>
    <n v="1522.7148507042259"/>
    <n v="2060.5892507042263"/>
    <n v="984.84045070422576"/>
  </r>
  <r>
    <x v="2"/>
    <n v="483.65525915492958"/>
    <n v="312.81185915492961"/>
    <n v="483.65525915492958"/>
    <n v="483.65525915492958"/>
    <n v="654.49865915492956"/>
    <n v="312.81185915492961"/>
  </r>
  <r>
    <x v="3"/>
    <n v="1902.4629616901416"/>
    <n v="1230.4486816901413"/>
    <n v="1902.4629616901416"/>
    <n v="1902.4629616901416"/>
    <n v="2574.4772416901415"/>
    <n v="1230.4486816901413"/>
  </r>
  <r>
    <x v="4"/>
    <n v="825.40358028169021"/>
    <n v="825.40358028169021"/>
    <n v="1276.2009202816903"/>
    <n v="1276.2009202816903"/>
    <n v="1726.9982602816904"/>
    <n v="825.40358028169021"/>
  </r>
  <r>
    <x v="5"/>
    <n v="1710.4316422535217"/>
    <n v="2644.5904622535218"/>
    <n v="2644.5904622535218"/>
    <n v="3578.7492822535223"/>
    <n v="3578.7492822535223"/>
    <n v="1710.4316422535217"/>
  </r>
  <r>
    <x v="6"/>
    <n v="1688.6104554929577"/>
    <n v="1092.1361154929577"/>
    <n v="1688.6104554929577"/>
    <n v="1688.6104554929577"/>
    <n v="2285.0847954929577"/>
    <n v="1688.6104554929577"/>
  </r>
  <r>
    <x v="7"/>
    <n v="791.06296056338033"/>
    <n v="511.63276056338037"/>
    <n v="791.06296056338033"/>
    <n v="1070.4931605633803"/>
    <n v="1070.4931605633803"/>
    <n v="511.63276056338037"/>
  </r>
  <r>
    <x v="8"/>
    <n v="2106.7704788732399"/>
    <n v="2106.7704788732399"/>
    <n v="3257.39127887324"/>
    <n v="3257.39127887324"/>
    <n v="4408.0120788732402"/>
    <n v="2106.7704788732399"/>
  </r>
  <r>
    <x v="9"/>
    <n v="1637.7206526760567"/>
    <n v="1059.2223126760566"/>
    <n v="1637.7206526760567"/>
    <n v="1637.7206526760567"/>
    <n v="2216.2189926760566"/>
    <n v="1059.2223126760566"/>
  </r>
  <r>
    <x v="10"/>
    <n v="729.30732394366237"/>
    <n v="729.30732394366237"/>
    <n v="1127.6213239436624"/>
    <n v="1127.6213239436624"/>
    <n v="1525.9353239436628"/>
    <n v="729.30732394366237"/>
  </r>
  <r>
    <x v="11"/>
    <n v="476.14069014084515"/>
    <n v="307.95169014084513"/>
    <n v="476.14069014084515"/>
    <n v="476.14069014084515"/>
    <n v="644.32969014084517"/>
    <n v="307.95169014084513"/>
  </r>
  <r>
    <x v="12"/>
    <n v="710.58875211267616"/>
    <n v="710.58875211267616"/>
    <n v="1098.6795321126763"/>
    <n v="1098.6795321126763"/>
    <n v="1486.7703121126763"/>
    <n v="710.58875211267616"/>
  </r>
  <r>
    <x v="13"/>
    <n v="722.6566022535211"/>
    <n v="467.38984225352112"/>
    <n v="977.92336225352119"/>
    <n v="722.6566022535211"/>
    <n v="977.92336225352119"/>
    <n v="467.38984225352112"/>
  </r>
  <r>
    <x v="14"/>
    <n v="197.9119267605634"/>
    <n v="197.9119267605634"/>
    <n v="306.00228676056344"/>
    <n v="306.00228676056344"/>
    <n v="414.09264676056341"/>
    <n v="197.9119267605634"/>
  </r>
  <r>
    <x v="15"/>
    <n v="2422.6199436619718"/>
    <n v="2422.6199436619718"/>
    <n v="3745.7431436619718"/>
    <n v="3745.7431436619718"/>
    <n v="5068.8663436619718"/>
    <n v="2422.6199436619718"/>
  </r>
  <r>
    <x v="16"/>
    <n v="5183.6103456338042"/>
    <n v="3352.5838056338039"/>
    <n v="5183.6103456338042"/>
    <n v="5183.6103456338042"/>
    <n v="7014.6368856338049"/>
    <n v="3352.5838056338039"/>
  </r>
  <r>
    <x v="17"/>
    <n v="3797.6907726760564"/>
    <n v="2456.2179126760566"/>
    <n v="3797.6907726760564"/>
    <n v="3797.6907726760564"/>
    <n v="5139.1636326760563"/>
    <n v="2456.2179126760566"/>
  </r>
  <r>
    <x v="18"/>
    <n v="1268.2293183098595"/>
    <n v="1268.2293183098595"/>
    <n v="1960.8776383098598"/>
    <n v="2653.5259583098596"/>
    <n v="2653.5259583098596"/>
    <n v="1268.2293183098595"/>
  </r>
  <r>
    <x v="19"/>
    <n v="1005.5333577464789"/>
    <n v="650.34495774647894"/>
    <n v="1005.5333577464789"/>
    <n v="1005.5333577464789"/>
    <n v="1360.7217577464789"/>
    <n v="650.34495774647894"/>
  </r>
  <r>
    <x v="20"/>
    <n v="1069.2625309859156"/>
    <n v="691.56283098591564"/>
    <n v="1069.2625309859156"/>
    <n v="1069.2625309859156"/>
    <n v="1446.9622309859158"/>
    <n v="691.56283098591564"/>
  </r>
  <r>
    <x v="21"/>
    <n v="4394.8291030985929"/>
    <n v="2842.4267830985923"/>
    <n v="4394.8291030985929"/>
    <n v="4394.8291030985929"/>
    <n v="5947.231423098593"/>
    <n v="2842.4267830985923"/>
  </r>
  <r>
    <x v="0"/>
    <n v="0"/>
    <n v="0"/>
    <n v="205.98960000000005"/>
    <n v="205.98960000000005"/>
    <n v="411.97920000000011"/>
    <n v="0"/>
  </r>
  <r>
    <x v="1"/>
    <n v="0"/>
    <n v="0"/>
    <n v="134.46860000000004"/>
    <n v="134.46860000000004"/>
    <n v="268.93720000000008"/>
    <n v="0"/>
  </r>
  <r>
    <x v="2"/>
    <n v="85.421700000000001"/>
    <n v="0"/>
    <n v="85.421700000000001"/>
    <n v="85.421700000000001"/>
    <n v="170.8434"/>
    <n v="0"/>
  </r>
  <r>
    <x v="3"/>
    <n v="252.00535500000007"/>
    <n v="0"/>
    <n v="252.00535500000007"/>
    <n v="252.00535500000007"/>
    <n v="504.01071000000013"/>
    <n v="0"/>
  </r>
  <r>
    <x v="4"/>
    <n v="0"/>
    <n v="0"/>
    <n v="90.159468000000004"/>
    <n v="90.159468000000004"/>
    <n v="180.31893600000001"/>
    <n v="0"/>
  </r>
  <r>
    <x v="5"/>
    <n v="0"/>
    <n v="400.35378000000014"/>
    <n v="400.35378000000014"/>
    <n v="800.70756000000029"/>
    <n v="800.70756000000029"/>
    <n v="0"/>
  </r>
  <r>
    <x v="6"/>
    <n v="198.82477999999998"/>
    <n v="0"/>
    <n v="198.82477999999998"/>
    <n v="198.82477999999998"/>
    <n v="397.64955999999995"/>
    <n v="198.82477999999998"/>
  </r>
  <r>
    <x v="7"/>
    <n v="93.143400000000014"/>
    <n v="0"/>
    <n v="93.143400000000014"/>
    <n v="186.28680000000003"/>
    <n v="186.28680000000003"/>
    <n v="0"/>
  </r>
  <r>
    <x v="8"/>
    <n v="0"/>
    <n v="0"/>
    <n v="313.80567272727279"/>
    <n v="313.80567272727279"/>
    <n v="627.61134545454559"/>
    <n v="0"/>
  </r>
  <r>
    <x v="9"/>
    <n v="347.09900400000009"/>
    <n v="0"/>
    <n v="347.09900400000009"/>
    <n v="347.09900400000009"/>
    <n v="694.19800800000019"/>
    <n v="0"/>
  </r>
  <r>
    <x v="10"/>
    <n v="0"/>
    <n v="0"/>
    <n v="79.662800000000033"/>
    <n v="79.662800000000033"/>
    <n v="159.32560000000007"/>
    <n v="0"/>
  </r>
  <r>
    <x v="11"/>
    <n v="84.094500000000011"/>
    <n v="0"/>
    <n v="84.094500000000011"/>
    <n v="84.094500000000011"/>
    <n v="168.18900000000002"/>
    <n v="0"/>
  </r>
  <r>
    <x v="12"/>
    <n v="0"/>
    <n v="0"/>
    <n v="97.022695000000013"/>
    <n v="97.022695000000013"/>
    <n v="194.04539000000003"/>
    <n v="0"/>
  </r>
  <r>
    <x v="13"/>
    <n v="85.088920000000002"/>
    <n v="0"/>
    <n v="170.17784"/>
    <n v="85.088920000000002"/>
    <n v="170.17784"/>
    <n v="0"/>
  </r>
  <r>
    <x v="14"/>
    <n v="0"/>
    <n v="0"/>
    <n v="54.045180000000009"/>
    <n v="54.045180000000009"/>
    <n v="108.09036000000002"/>
    <n v="0"/>
  </r>
  <r>
    <x v="15"/>
    <n v="0"/>
    <n v="0"/>
    <n v="396.93696"/>
    <n v="396.93696"/>
    <n v="793.87392"/>
    <n v="0"/>
  </r>
  <r>
    <x v="16"/>
    <n v="406.89478666666679"/>
    <n v="0"/>
    <n v="406.89478666666679"/>
    <n v="406.89478666666679"/>
    <n v="813.78957333333358"/>
    <n v="0"/>
  </r>
  <r>
    <x v="17"/>
    <n v="268.29457200000002"/>
    <n v="0"/>
    <n v="268.29457200000002"/>
    <n v="268.29457200000002"/>
    <n v="536.58914400000003"/>
    <n v="0"/>
  </r>
  <r>
    <x v="18"/>
    <n v="0"/>
    <n v="0"/>
    <n v="230.88277333333338"/>
    <n v="461.76554666666675"/>
    <n v="461.76554666666675"/>
    <n v="0"/>
  </r>
  <r>
    <x v="19"/>
    <n v="118.39613333333335"/>
    <n v="0"/>
    <n v="118.39613333333335"/>
    <n v="118.39613333333335"/>
    <n v="236.79226666666671"/>
    <n v="0"/>
  </r>
  <r>
    <x v="20"/>
    <n v="94.424925000000016"/>
    <n v="0"/>
    <n v="94.424925000000016"/>
    <n v="94.424925000000016"/>
    <n v="188.84985000000003"/>
    <n v="0"/>
  </r>
  <r>
    <x v="21"/>
    <n v="443.54352000000011"/>
    <n v="0"/>
    <n v="443.54352000000011"/>
    <n v="443.54352000000011"/>
    <n v="887.08704000000023"/>
    <n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8">
  <r>
    <x v="0"/>
    <x v="0"/>
    <s v="HF"/>
    <s v="DF"/>
    <x v="0"/>
    <n v="8"/>
    <n v="0"/>
    <n v="0"/>
    <n v="1018.1599999999999"/>
    <n v="1018.1599999999999"/>
    <n v="2036.3199999999997"/>
    <n v="0"/>
    <n v="4072.6399999999994"/>
  </r>
  <r>
    <x v="0"/>
    <x v="0"/>
    <s v="HF"/>
    <s v="SPI"/>
    <x v="1"/>
    <n v="28"/>
    <n v="3819.5920000000006"/>
    <n v="0"/>
    <n v="3819.5920000000006"/>
    <n v="3819.5920000000006"/>
    <n v="7639.1840000000011"/>
    <n v="0"/>
    <n v="19097.960000000003"/>
  </r>
  <r>
    <x v="0"/>
    <x v="0"/>
    <s v="HF"/>
    <s v="SPI"/>
    <x v="2"/>
    <n v="5"/>
    <n v="682.07"/>
    <n v="0"/>
    <n v="682.07"/>
    <n v="682.07"/>
    <n v="1364.14"/>
    <n v="0"/>
    <n v="3410.3500000000004"/>
  </r>
  <r>
    <x v="0"/>
    <x v="0"/>
    <s v="HF"/>
    <s v="SPC"/>
    <x v="3"/>
    <n v="41"/>
    <n v="5592.9740000000011"/>
    <n v="0"/>
    <n v="5592.9740000000011"/>
    <n v="5592.9740000000011"/>
    <n v="11185.948000000002"/>
    <n v="0"/>
    <n v="27964.870000000003"/>
  </r>
  <r>
    <x v="0"/>
    <x v="0"/>
    <s v="HF"/>
    <s v="SPC"/>
    <x v="4"/>
    <n v="11"/>
    <n v="1500.5540000000001"/>
    <n v="0"/>
    <n v="1500.5540000000001"/>
    <n v="1500.5540000000001"/>
    <n v="3001.1080000000002"/>
    <n v="1500.5540000000001"/>
    <n v="9003.3240000000005"/>
  </r>
  <r>
    <x v="0"/>
    <x v="0"/>
    <s v="HF"/>
    <s v="SPC"/>
    <x v="5"/>
    <n v="4"/>
    <n v="545.65600000000006"/>
    <n v="0"/>
    <n v="1091.3120000000001"/>
    <n v="545.65600000000006"/>
    <n v="1091.3120000000001"/>
    <n v="0"/>
    <n v="3273.9360000000006"/>
  </r>
  <r>
    <x v="0"/>
    <x v="0"/>
    <s v="HF"/>
    <s v="SPC"/>
    <x v="6"/>
    <n v="12"/>
    <n v="1636.9680000000003"/>
    <n v="0"/>
    <n v="1636.9680000000003"/>
    <n v="1636.9680000000003"/>
    <n v="3273.9360000000006"/>
    <n v="0"/>
    <n v="8184.8400000000011"/>
  </r>
  <r>
    <x v="0"/>
    <x v="0"/>
    <s v="HF"/>
    <s v="SPC"/>
    <x v="7"/>
    <n v="19"/>
    <n v="2591.8660000000004"/>
    <n v="0"/>
    <n v="2591.8660000000004"/>
    <n v="2591.8660000000004"/>
    <n v="5183.7320000000009"/>
    <n v="0"/>
    <n v="12959.330000000002"/>
  </r>
  <r>
    <x v="0"/>
    <x v="0"/>
    <s v="HF"/>
    <s v="RJ-BH"/>
    <x v="8"/>
    <n v="25"/>
    <n v="0"/>
    <n v="0"/>
    <n v="3322.8666666666668"/>
    <n v="3322.8666666666668"/>
    <n v="6645.7333333333336"/>
    <n v="0"/>
    <n v="13291.466666666667"/>
  </r>
  <r>
    <x v="0"/>
    <x v="0"/>
    <s v="HF"/>
    <s v="RJ-BH"/>
    <x v="9"/>
    <n v="10"/>
    <n v="0"/>
    <n v="0"/>
    <n v="1329.1466666666668"/>
    <n v="1329.1466666666668"/>
    <n v="2658.2933333333335"/>
    <n v="0"/>
    <n v="5316.586666666667"/>
  </r>
  <r>
    <x v="0"/>
    <x v="0"/>
    <s v="HF"/>
    <s v="RJ-BH"/>
    <x v="10"/>
    <n v="5"/>
    <n v="0"/>
    <n v="0"/>
    <n v="664.57333333333338"/>
    <n v="664.57333333333338"/>
    <n v="1329.1466666666668"/>
    <n v="0"/>
    <n v="2658.2933333333335"/>
  </r>
  <r>
    <x v="0"/>
    <x v="0"/>
    <s v="HF"/>
    <s v="RJ-BH"/>
    <x v="11"/>
    <n v="25"/>
    <n v="0"/>
    <n v="0"/>
    <n v="3322.8666666666668"/>
    <n v="3322.8666666666668"/>
    <n v="6645.7333333333336"/>
    <n v="0"/>
    <n v="13291.466666666667"/>
  </r>
  <r>
    <x v="0"/>
    <x v="0"/>
    <s v="HF"/>
    <s v="RJ-BH"/>
    <x v="12"/>
    <n v="14"/>
    <n v="0"/>
    <n v="0"/>
    <n v="1860.8053333333335"/>
    <n v="3721.6106666666669"/>
    <n v="3721.6106666666669"/>
    <n v="0"/>
    <n v="9304.0266666666666"/>
  </r>
  <r>
    <x v="0"/>
    <x v="0"/>
    <s v="HF"/>
    <s v="RJ-BH"/>
    <x v="13"/>
    <n v="5"/>
    <n v="664.57333333333338"/>
    <n v="0"/>
    <n v="664.57333333333338"/>
    <n v="664.57333333333338"/>
    <n v="1329.1466666666668"/>
    <n v="0"/>
    <n v="3322.8666666666668"/>
  </r>
  <r>
    <x v="0"/>
    <x v="0"/>
    <s v="HF"/>
    <s v="SUL"/>
    <x v="14"/>
    <n v="12"/>
    <n v="0"/>
    <n v="0"/>
    <n v="1309.336"/>
    <n v="1309.336"/>
    <n v="2618.672"/>
    <n v="0"/>
    <n v="5237.3440000000001"/>
  </r>
  <r>
    <x v="0"/>
    <x v="0"/>
    <s v="HF"/>
    <s v="SUL"/>
    <x v="15"/>
    <n v="5"/>
    <n v="0"/>
    <n v="0"/>
    <n v="545.55666666666662"/>
    <n v="545.55666666666662"/>
    <n v="1091.1133333333332"/>
    <n v="0"/>
    <n v="2182.2266666666665"/>
  </r>
  <r>
    <x v="0"/>
    <x v="0"/>
    <s v="HF"/>
    <s v="SUL"/>
    <x v="16"/>
    <n v="6"/>
    <n v="0"/>
    <n v="972.91600000000005"/>
    <n v="972.91600000000005"/>
    <n v="1945.8320000000001"/>
    <n v="1945.8320000000001"/>
    <n v="0"/>
    <n v="5837.4960000000001"/>
  </r>
  <r>
    <x v="0"/>
    <x v="0"/>
    <s v="HF"/>
    <s v="NE"/>
    <x v="17"/>
    <n v="4"/>
    <n v="517.08000000000004"/>
    <n v="0"/>
    <n v="517.08000000000004"/>
    <n v="1034.1600000000001"/>
    <n v="1034.1600000000001"/>
    <n v="0"/>
    <n v="3102.4800000000005"/>
  </r>
  <r>
    <x v="0"/>
    <x v="0"/>
    <s v="HF"/>
    <s v="NE"/>
    <x v="18"/>
    <n v="2"/>
    <n v="258.54000000000002"/>
    <n v="0"/>
    <n v="258.54000000000002"/>
    <n v="258.54000000000002"/>
    <n v="517.08000000000004"/>
    <n v="0"/>
    <n v="1292.7000000000003"/>
  </r>
  <r>
    <x v="0"/>
    <x v="0"/>
    <s v="HF"/>
    <s v="NE"/>
    <x v="19"/>
    <n v="0"/>
    <n v="0"/>
    <n v="0"/>
    <n v="0"/>
    <n v="0"/>
    <n v="0"/>
    <n v="0"/>
    <n v="0"/>
  </r>
  <r>
    <x v="0"/>
    <x v="0"/>
    <s v="HF"/>
    <s v="NE"/>
    <x v="20"/>
    <n v="2"/>
    <n v="0"/>
    <n v="0"/>
    <n v="254.71600000000001"/>
    <n v="254.71600000000001"/>
    <n v="509.43200000000002"/>
    <n v="0"/>
    <n v="1018.864"/>
  </r>
  <r>
    <x v="0"/>
    <x v="0"/>
    <s v="HF"/>
    <s v="NE"/>
    <x v="21"/>
    <n v="3"/>
    <n v="314.13400000000001"/>
    <n v="0"/>
    <n v="314.13400000000001"/>
    <n v="314.13400000000001"/>
    <n v="628.26800000000003"/>
    <n v="0"/>
    <n v="1570.67"/>
  </r>
  <r>
    <x v="0"/>
    <x v="1"/>
    <s v="HF"/>
    <s v="DF"/>
    <x v="0"/>
    <n v="23"/>
    <n v="0"/>
    <n v="0"/>
    <n v="2415"/>
    <n v="2415"/>
    <n v="4830"/>
    <n v="0"/>
    <n v="9660"/>
  </r>
  <r>
    <x v="0"/>
    <x v="1"/>
    <s v="HF"/>
    <s v="SPI"/>
    <x v="1"/>
    <n v="32"/>
    <n v="3572.8"/>
    <n v="0"/>
    <n v="3572.8"/>
    <n v="3572.8"/>
    <n v="7145.6"/>
    <n v="0"/>
    <n v="17864"/>
  </r>
  <r>
    <x v="0"/>
    <x v="1"/>
    <s v="HF"/>
    <s v="SPI"/>
    <x v="2"/>
    <n v="10"/>
    <n v="1116.5"/>
    <n v="0"/>
    <n v="1116.5"/>
    <n v="1116.5"/>
    <n v="2233"/>
    <n v="0"/>
    <n v="5582.5"/>
  </r>
  <r>
    <x v="0"/>
    <x v="1"/>
    <s v="HF"/>
    <s v="SPC"/>
    <x v="3"/>
    <n v="28"/>
    <n v="3126.2000000000003"/>
    <n v="0"/>
    <n v="3126.2000000000003"/>
    <n v="3126.2000000000003"/>
    <n v="6252.4000000000005"/>
    <n v="0"/>
    <n v="15631"/>
  </r>
  <r>
    <x v="0"/>
    <x v="1"/>
    <s v="HF"/>
    <s v="SPC"/>
    <x v="4"/>
    <n v="12"/>
    <n v="1339.8000000000002"/>
    <n v="0"/>
    <n v="1339.8000000000002"/>
    <n v="1339.8000000000002"/>
    <n v="2679.6000000000004"/>
    <n v="1339.8000000000002"/>
    <n v="8038.8000000000011"/>
  </r>
  <r>
    <x v="0"/>
    <x v="1"/>
    <s v="HF"/>
    <s v="SPC"/>
    <x v="5"/>
    <n v="6"/>
    <n v="669.90000000000009"/>
    <n v="0"/>
    <n v="1339.8000000000002"/>
    <n v="669.90000000000009"/>
    <n v="1339.8000000000002"/>
    <n v="0"/>
    <n v="4019.4000000000005"/>
  </r>
  <r>
    <x v="0"/>
    <x v="1"/>
    <s v="HF"/>
    <s v="SPC"/>
    <x v="6"/>
    <n v="14"/>
    <n v="1563.1000000000001"/>
    <n v="0"/>
    <n v="1563.1000000000001"/>
    <n v="1563.1000000000001"/>
    <n v="3126.2000000000003"/>
    <n v="0"/>
    <n v="7815.5"/>
  </r>
  <r>
    <x v="0"/>
    <x v="1"/>
    <s v="HF"/>
    <s v="SPC"/>
    <x v="7"/>
    <n v="34"/>
    <n v="3796.1000000000004"/>
    <n v="0"/>
    <n v="3796.1000000000004"/>
    <n v="3796.1000000000004"/>
    <n v="7592.2000000000007"/>
    <n v="0"/>
    <n v="18980.5"/>
  </r>
  <r>
    <x v="0"/>
    <x v="1"/>
    <s v="HF"/>
    <s v="RJ-BH"/>
    <x v="8"/>
    <n v="29"/>
    <n v="0"/>
    <n v="0"/>
    <n v="2977.7200000000003"/>
    <n v="2977.7200000000003"/>
    <n v="5955.4400000000005"/>
    <n v="0"/>
    <n v="11910.880000000001"/>
  </r>
  <r>
    <x v="0"/>
    <x v="1"/>
    <s v="HF"/>
    <s v="RJ-BH"/>
    <x v="9"/>
    <n v="12"/>
    <n v="0"/>
    <n v="0"/>
    <n v="1232.1600000000001"/>
    <n v="1232.1600000000001"/>
    <n v="2464.3200000000002"/>
    <n v="0"/>
    <n v="4928.6400000000003"/>
  </r>
  <r>
    <x v="0"/>
    <x v="1"/>
    <s v="HF"/>
    <s v="RJ-BH"/>
    <x v="10"/>
    <n v="12"/>
    <n v="0"/>
    <n v="0"/>
    <n v="1232.1600000000001"/>
    <n v="1232.1600000000001"/>
    <n v="2464.3200000000002"/>
    <n v="0"/>
    <n v="4928.6400000000003"/>
  </r>
  <r>
    <x v="0"/>
    <x v="1"/>
    <s v="HF"/>
    <s v="RJ-BH"/>
    <x v="11"/>
    <n v="21"/>
    <n v="0"/>
    <n v="0"/>
    <n v="2156.2800000000002"/>
    <n v="2156.2800000000002"/>
    <n v="4312.5600000000004"/>
    <n v="0"/>
    <n v="8625.1200000000008"/>
  </r>
  <r>
    <x v="0"/>
    <x v="1"/>
    <s v="HF"/>
    <s v="RJ-BH"/>
    <x v="12"/>
    <n v="14"/>
    <n v="0"/>
    <n v="0"/>
    <n v="1437.52"/>
    <n v="2875.04"/>
    <n v="2875.04"/>
    <n v="0"/>
    <n v="7187.5999999999995"/>
  </r>
  <r>
    <x v="0"/>
    <x v="1"/>
    <s v="HF"/>
    <s v="RJ-BH"/>
    <x v="13"/>
    <n v="10"/>
    <n v="1026.8000000000002"/>
    <n v="0"/>
    <n v="1026.8000000000002"/>
    <n v="1026.8000000000002"/>
    <n v="2053.6000000000004"/>
    <n v="0"/>
    <n v="5134.0000000000009"/>
  </r>
  <r>
    <x v="0"/>
    <x v="1"/>
    <s v="HF"/>
    <s v="SUL"/>
    <x v="14"/>
    <n v="9"/>
    <n v="0"/>
    <n v="0"/>
    <n v="837.31799999999998"/>
    <n v="837.31799999999998"/>
    <n v="1674.636"/>
    <n v="0"/>
    <n v="3349.2719999999999"/>
  </r>
  <r>
    <x v="0"/>
    <x v="1"/>
    <s v="HF"/>
    <s v="SUL"/>
    <x v="15"/>
    <n v="14"/>
    <n v="0"/>
    <n v="0"/>
    <n v="1302.4946666666665"/>
    <n v="1302.4946666666665"/>
    <n v="2604.989333333333"/>
    <n v="0"/>
    <n v="5209.978666666666"/>
  </r>
  <r>
    <x v="0"/>
    <x v="1"/>
    <s v="HF"/>
    <s v="SUL"/>
    <x v="16"/>
    <n v="37"/>
    <n v="0"/>
    <n v="3475.4593333333337"/>
    <n v="3475.4593333333337"/>
    <n v="6950.9186666666674"/>
    <n v="6950.9186666666674"/>
    <n v="0"/>
    <n v="20852.756000000001"/>
  </r>
  <r>
    <x v="0"/>
    <x v="1"/>
    <s v="HF"/>
    <s v="NE"/>
    <x v="17"/>
    <n v="9"/>
    <n v="813.54000000000008"/>
    <n v="0"/>
    <n v="813.54000000000008"/>
    <n v="1627.0800000000002"/>
    <n v="1627.0800000000002"/>
    <n v="0"/>
    <n v="4881.2400000000007"/>
  </r>
  <r>
    <x v="0"/>
    <x v="1"/>
    <s v="HF"/>
    <s v="NE"/>
    <x v="18"/>
    <n v="6"/>
    <n v="542.36000000000013"/>
    <n v="0"/>
    <n v="542.36000000000013"/>
    <n v="542.36000000000013"/>
    <n v="1084.7200000000003"/>
    <n v="0"/>
    <n v="2711.8000000000006"/>
  </r>
  <r>
    <x v="0"/>
    <x v="1"/>
    <s v="HF"/>
    <s v="NE"/>
    <x v="19"/>
    <n v="9"/>
    <n v="813.54000000000008"/>
    <n v="0"/>
    <n v="813.54000000000008"/>
    <n v="813.54000000000008"/>
    <n v="1627.0800000000002"/>
    <n v="0"/>
    <n v="4067.7000000000007"/>
  </r>
  <r>
    <x v="0"/>
    <x v="1"/>
    <s v="HF"/>
    <s v="NE"/>
    <x v="20"/>
    <n v="3"/>
    <n v="0"/>
    <n v="0"/>
    <n v="260"/>
    <n v="260"/>
    <n v="520"/>
    <n v="0"/>
    <n v="1040"/>
  </r>
  <r>
    <x v="0"/>
    <x v="1"/>
    <s v="HF"/>
    <s v="NE"/>
    <x v="21"/>
    <n v="27"/>
    <n v="2440.6200000000003"/>
    <n v="0"/>
    <n v="2440.6200000000003"/>
    <n v="2440.6200000000003"/>
    <n v="4881.2400000000007"/>
    <n v="0"/>
    <n v="12203.100000000002"/>
  </r>
  <r>
    <x v="0"/>
    <x v="2"/>
    <s v="HF"/>
    <s v="DF"/>
    <x v="0"/>
    <n v="7"/>
    <n v="0"/>
    <n v="0"/>
    <n v="720.96360000000016"/>
    <n v="720.96360000000016"/>
    <n v="1441.9272000000003"/>
    <n v="0"/>
    <n v="2883.8544000000006"/>
  </r>
  <r>
    <x v="0"/>
    <x v="2"/>
    <s v="HF"/>
    <s v="SPI"/>
    <x v="1"/>
    <n v="14"/>
    <n v="1552.4023200000004"/>
    <n v="0"/>
    <n v="1552.4023200000004"/>
    <n v="1552.4023200000004"/>
    <n v="3104.8046400000007"/>
    <n v="0"/>
    <n v="7762.0116000000016"/>
  </r>
  <r>
    <x v="0"/>
    <x v="2"/>
    <s v="HF"/>
    <s v="SPI"/>
    <x v="2"/>
    <n v="4"/>
    <n v="377.69970000000006"/>
    <n v="0"/>
    <n v="377.69970000000006"/>
    <n v="377.69970000000006"/>
    <n v="755.39940000000013"/>
    <n v="0"/>
    <n v="1888.4985000000001"/>
  </r>
  <r>
    <x v="0"/>
    <x v="2"/>
    <s v="HF"/>
    <s v="SPC"/>
    <x v="3"/>
    <n v="18"/>
    <n v="1831.0265400000005"/>
    <n v="0"/>
    <n v="1831.0265400000005"/>
    <n v="1831.0265400000005"/>
    <n v="3662.053080000001"/>
    <n v="0"/>
    <n v="9155.1327000000019"/>
  </r>
  <r>
    <x v="0"/>
    <x v="2"/>
    <s v="HF"/>
    <s v="SPC"/>
    <x v="4"/>
    <n v="6"/>
    <n v="596.47433999999998"/>
    <n v="0"/>
    <n v="596.47433999999998"/>
    <n v="596.47433999999998"/>
    <n v="1192.94868"/>
    <n v="596.47433999999998"/>
    <n v="3578.8460399999994"/>
  </r>
  <r>
    <x v="0"/>
    <x v="2"/>
    <s v="HF"/>
    <s v="SPC"/>
    <x v="5"/>
    <n v="3"/>
    <n v="255.26676"/>
    <n v="0"/>
    <n v="510.53352000000001"/>
    <n v="255.26676"/>
    <n v="510.53352000000001"/>
    <n v="0"/>
    <n v="1531.6005600000001"/>
  </r>
  <r>
    <x v="0"/>
    <x v="2"/>
    <s v="HF"/>
    <s v="SPC"/>
    <x v="6"/>
    <n v="8"/>
    <n v="672.01428000000021"/>
    <n v="0"/>
    <n v="672.01428000000021"/>
    <n v="672.01428000000021"/>
    <n v="1344.0285600000004"/>
    <n v="0"/>
    <n v="3360.0714000000007"/>
  </r>
  <r>
    <x v="0"/>
    <x v="2"/>
    <s v="HF"/>
    <s v="SPC"/>
    <x v="7"/>
    <n v="15"/>
    <n v="1341.4728600000001"/>
    <n v="0"/>
    <n v="1341.4728600000001"/>
    <n v="1341.4728600000001"/>
    <n v="2682.9457200000002"/>
    <n v="0"/>
    <n v="6707.3643000000011"/>
  </r>
  <r>
    <x v="0"/>
    <x v="2"/>
    <s v="HF"/>
    <s v="RJ-BH"/>
    <x v="8"/>
    <n v="10"/>
    <n v="0"/>
    <n v="0"/>
    <n v="1323.1232"/>
    <n v="1323.1232"/>
    <n v="2646.2464"/>
    <n v="0"/>
    <n v="5292.4928"/>
  </r>
  <r>
    <x v="0"/>
    <x v="2"/>
    <s v="HF"/>
    <s v="RJ-BH"/>
    <x v="9"/>
    <n v="4"/>
    <n v="0"/>
    <n v="0"/>
    <n v="537.87440000000015"/>
    <n v="537.87440000000015"/>
    <n v="1075.7488000000003"/>
    <n v="0"/>
    <n v="2151.4976000000006"/>
  </r>
  <r>
    <x v="0"/>
    <x v="2"/>
    <s v="HF"/>
    <s v="RJ-BH"/>
    <x v="10"/>
    <n v="5"/>
    <n v="0"/>
    <n v="0"/>
    <n v="398.31400000000019"/>
    <n v="398.31400000000019"/>
    <n v="796.62800000000038"/>
    <n v="0"/>
    <n v="1593.2560000000008"/>
  </r>
  <r>
    <x v="0"/>
    <x v="2"/>
    <s v="HF"/>
    <s v="RJ-BH"/>
    <x v="11"/>
    <n v="11"/>
    <n v="0"/>
    <n v="0"/>
    <n v="1150.6208000000001"/>
    <n v="1150.6208000000001"/>
    <n v="2301.2416000000003"/>
    <n v="0"/>
    <n v="4602.4832000000006"/>
  </r>
  <r>
    <x v="0"/>
    <x v="2"/>
    <s v="HF"/>
    <s v="RJ-BH"/>
    <x v="12"/>
    <n v="6"/>
    <n v="0"/>
    <n v="0"/>
    <n v="692.64832000000013"/>
    <n v="1385.2966400000003"/>
    <n v="1385.2966400000003"/>
    <n v="0"/>
    <n v="3463.2416000000003"/>
  </r>
  <r>
    <x v="0"/>
    <x v="2"/>
    <s v="HF"/>
    <s v="RJ-BH"/>
    <x v="13"/>
    <n v="3"/>
    <n v="355.18840000000006"/>
    <n v="0"/>
    <n v="355.18840000000006"/>
    <n v="355.18840000000006"/>
    <n v="710.37680000000012"/>
    <n v="0"/>
    <n v="1775.9420000000005"/>
  </r>
  <r>
    <x v="0"/>
    <x v="2"/>
    <s v="HF"/>
    <s v="SUL"/>
    <x v="14"/>
    <n v="5"/>
    <n v="0"/>
    <n v="0"/>
    <n v="450.79734000000002"/>
    <n v="450.79734000000002"/>
    <n v="901.59468000000004"/>
    <n v="0"/>
    <n v="1803.1893600000001"/>
  </r>
  <r>
    <x v="0"/>
    <x v="2"/>
    <s v="HF"/>
    <s v="SUL"/>
    <x v="15"/>
    <n v="4"/>
    <n v="0"/>
    <n v="0"/>
    <n v="388.09078000000005"/>
    <n v="388.09078000000005"/>
    <n v="776.1815600000001"/>
    <n v="0"/>
    <n v="1552.3631200000002"/>
  </r>
  <r>
    <x v="0"/>
    <x v="2"/>
    <s v="HF"/>
    <s v="SUL"/>
    <x v="16"/>
    <n v="7"/>
    <n v="0"/>
    <n v="934.15882000000033"/>
    <n v="934.15882000000033"/>
    <n v="1868.3176400000007"/>
    <n v="1868.3176400000007"/>
    <n v="0"/>
    <n v="5604.9529200000015"/>
  </r>
  <r>
    <x v="0"/>
    <x v="2"/>
    <s v="HF"/>
    <s v="NE"/>
    <x v="17"/>
    <n v="3"/>
    <n v="279.43020000000001"/>
    <n v="0"/>
    <n v="279.43020000000001"/>
    <n v="558.86040000000003"/>
    <n v="558.86040000000003"/>
    <n v="0"/>
    <n v="1676.5812000000001"/>
  </r>
  <r>
    <x v="0"/>
    <x v="2"/>
    <s v="HF"/>
    <s v="NE"/>
    <x v="18"/>
    <n v="2"/>
    <n v="168.18900000000002"/>
    <n v="0"/>
    <n v="168.18900000000002"/>
    <n v="168.18900000000002"/>
    <n v="336.37800000000004"/>
    <n v="0"/>
    <n v="840.94500000000016"/>
  </r>
  <r>
    <x v="0"/>
    <x v="2"/>
    <s v="HF"/>
    <s v="NE"/>
    <x v="19"/>
    <n v="2"/>
    <n v="170.8434"/>
    <n v="0"/>
    <n v="170.8434"/>
    <n v="170.8434"/>
    <n v="341.68680000000001"/>
    <n v="0"/>
    <n v="854.2170000000001"/>
  </r>
  <r>
    <x v="0"/>
    <x v="2"/>
    <s v="HF"/>
    <s v="NE"/>
    <x v="20"/>
    <n v="2"/>
    <n v="0"/>
    <n v="0"/>
    <n v="108.09036000000002"/>
    <n v="108.09036000000002"/>
    <n v="216.18072000000004"/>
    <n v="0"/>
    <n v="432.36144000000007"/>
  </r>
  <r>
    <x v="0"/>
    <x v="2"/>
    <s v="HF"/>
    <s v="NE"/>
    <x v="21"/>
    <n v="5"/>
    <n v="578.4983400000001"/>
    <n v="0"/>
    <n v="578.4983400000001"/>
    <n v="578.4983400000001"/>
    <n v="1156.9966800000002"/>
    <n v="0"/>
    <n v="2892.4917000000005"/>
  </r>
  <r>
    <x v="0"/>
    <x v="3"/>
    <s v="HF"/>
    <s v="DF"/>
    <x v="0"/>
    <n v="2"/>
    <n v="0"/>
    <n v="0"/>
    <n v="205.98960000000005"/>
    <n v="205.98960000000005"/>
    <n v="411.97920000000011"/>
    <n v="0"/>
    <n v="823.95840000000021"/>
  </r>
  <r>
    <x v="0"/>
    <x v="3"/>
    <s v="HF"/>
    <s v="SPI"/>
    <x v="1"/>
    <n v="4"/>
    <n v="443.54352000000011"/>
    <n v="0"/>
    <n v="443.54352000000011"/>
    <n v="443.54352000000011"/>
    <n v="887.08704000000023"/>
    <n v="0"/>
    <n v="2217.7176000000004"/>
  </r>
  <r>
    <x v="0"/>
    <x v="3"/>
    <s v="HF"/>
    <s v="SPI"/>
    <x v="2"/>
    <n v="1"/>
    <n v="94.424925000000016"/>
    <n v="0"/>
    <n v="94.424925000000016"/>
    <n v="94.424925000000016"/>
    <n v="188.84985000000003"/>
    <n v="0"/>
    <n v="472.12462500000004"/>
  </r>
  <r>
    <x v="0"/>
    <x v="3"/>
    <s v="HF"/>
    <s v="SPC"/>
    <x v="3"/>
    <n v="4"/>
    <n v="406.89478666666679"/>
    <n v="0"/>
    <n v="406.89478666666679"/>
    <n v="406.89478666666679"/>
    <n v="813.78957333333358"/>
    <n v="0"/>
    <n v="2034.4739333333341"/>
  </r>
  <r>
    <x v="0"/>
    <x v="3"/>
    <s v="HF"/>
    <s v="SPC"/>
    <x v="4"/>
    <n v="2"/>
    <n v="198.82477999999998"/>
    <n v="0"/>
    <n v="198.82477999999998"/>
    <n v="198.82477999999998"/>
    <n v="397.64955999999995"/>
    <n v="198.82477999999998"/>
    <n v="1192.94868"/>
  </r>
  <r>
    <x v="0"/>
    <x v="3"/>
    <s v="HF"/>
    <s v="SPC"/>
    <x v="5"/>
    <n v="1"/>
    <n v="85.088920000000002"/>
    <n v="0"/>
    <n v="170.17784"/>
    <n v="85.088920000000002"/>
    <n v="170.17784"/>
    <n v="0"/>
    <n v="510.53352000000001"/>
  </r>
  <r>
    <x v="0"/>
    <x v="3"/>
    <s v="HF"/>
    <s v="SPC"/>
    <x v="6"/>
    <n v="3"/>
    <n v="252.00535500000007"/>
    <n v="0"/>
    <n v="252.00535500000007"/>
    <n v="252.00535500000007"/>
    <n v="504.01071000000013"/>
    <n v="0"/>
    <n v="1260.0267750000003"/>
  </r>
  <r>
    <x v="0"/>
    <x v="3"/>
    <s v="HF"/>
    <s v="SPC"/>
    <x v="7"/>
    <n v="3"/>
    <n v="268.29457200000002"/>
    <n v="0"/>
    <n v="268.29457200000002"/>
    <n v="268.29457200000002"/>
    <n v="536.58914400000003"/>
    <n v="0"/>
    <n v="1341.4728600000001"/>
  </r>
  <r>
    <x v="0"/>
    <x v="3"/>
    <s v="HF"/>
    <s v="RJ-BH"/>
    <x v="8"/>
    <n v="3"/>
    <n v="0"/>
    <n v="0"/>
    <n v="396.93696"/>
    <n v="396.93696"/>
    <n v="793.87392"/>
    <n v="0"/>
    <n v="1587.74784"/>
  </r>
  <r>
    <x v="0"/>
    <x v="3"/>
    <s v="HF"/>
    <s v="RJ-BH"/>
    <x v="9"/>
    <n v="1"/>
    <n v="0"/>
    <n v="0"/>
    <n v="134.46860000000004"/>
    <n v="134.46860000000004"/>
    <n v="268.93720000000008"/>
    <n v="0"/>
    <n v="537.87440000000015"/>
  </r>
  <r>
    <x v="0"/>
    <x v="3"/>
    <s v="HF"/>
    <s v="RJ-BH"/>
    <x v="10"/>
    <n v="1"/>
    <n v="0"/>
    <n v="0"/>
    <n v="79.662800000000033"/>
    <n v="79.662800000000033"/>
    <n v="159.32560000000007"/>
    <n v="0"/>
    <n v="318.65120000000013"/>
  </r>
  <r>
    <x v="0"/>
    <x v="3"/>
    <s v="HF"/>
    <s v="RJ-BH"/>
    <x v="11"/>
    <n v="3"/>
    <n v="0"/>
    <n v="0"/>
    <n v="313.80567272727279"/>
    <n v="313.80567272727279"/>
    <n v="627.61134545454559"/>
    <n v="0"/>
    <n v="1255.2226909090912"/>
  </r>
  <r>
    <x v="0"/>
    <x v="3"/>
    <s v="HF"/>
    <s v="RJ-BH"/>
    <x v="12"/>
    <n v="2"/>
    <n v="0"/>
    <n v="0"/>
    <n v="230.88277333333338"/>
    <n v="461.76554666666675"/>
    <n v="461.76554666666675"/>
    <n v="0"/>
    <n v="1154.4138666666668"/>
  </r>
  <r>
    <x v="0"/>
    <x v="3"/>
    <s v="HF"/>
    <s v="RJ-BH"/>
    <x v="13"/>
    <n v="1"/>
    <n v="118.39613333333335"/>
    <n v="0"/>
    <n v="118.39613333333335"/>
    <n v="118.39613333333335"/>
    <n v="236.79226666666671"/>
    <n v="0"/>
    <n v="591.98066666666682"/>
  </r>
  <r>
    <x v="0"/>
    <x v="3"/>
    <s v="HF"/>
    <s v="SUL"/>
    <x v="14"/>
    <n v="1"/>
    <n v="0"/>
    <n v="0"/>
    <n v="90.159468000000004"/>
    <n v="90.159468000000004"/>
    <n v="180.31893600000001"/>
    <n v="0"/>
    <n v="360.63787200000002"/>
  </r>
  <r>
    <x v="0"/>
    <x v="3"/>
    <s v="HF"/>
    <s v="SUL"/>
    <x v="15"/>
    <n v="1"/>
    <n v="0"/>
    <n v="0"/>
    <n v="97.022695000000013"/>
    <n v="97.022695000000013"/>
    <n v="194.04539000000003"/>
    <n v="0"/>
    <n v="388.09078000000005"/>
  </r>
  <r>
    <x v="0"/>
    <x v="3"/>
    <s v="HF"/>
    <s v="SUL"/>
    <x v="16"/>
    <n v="3"/>
    <n v="0"/>
    <n v="400.35378000000014"/>
    <n v="400.35378000000014"/>
    <n v="800.70756000000029"/>
    <n v="800.70756000000029"/>
    <n v="0"/>
    <n v="2402.1226800000009"/>
  </r>
  <r>
    <x v="0"/>
    <x v="3"/>
    <s v="HF"/>
    <s v="NE"/>
    <x v="17"/>
    <n v="1"/>
    <n v="93.143400000000014"/>
    <n v="0"/>
    <n v="93.143400000000014"/>
    <n v="186.28680000000003"/>
    <n v="186.28680000000003"/>
    <n v="0"/>
    <n v="558.86040000000003"/>
  </r>
  <r>
    <x v="0"/>
    <x v="3"/>
    <s v="HF"/>
    <s v="NE"/>
    <x v="18"/>
    <n v="1"/>
    <n v="84.094500000000011"/>
    <n v="0"/>
    <n v="84.094500000000011"/>
    <n v="84.094500000000011"/>
    <n v="168.18900000000002"/>
    <n v="0"/>
    <n v="420.47250000000008"/>
  </r>
  <r>
    <x v="0"/>
    <x v="3"/>
    <s v="HF"/>
    <s v="NE"/>
    <x v="19"/>
    <n v="1"/>
    <n v="85.421700000000001"/>
    <n v="0"/>
    <n v="85.421700000000001"/>
    <n v="85.421700000000001"/>
    <n v="170.8434"/>
    <n v="0"/>
    <n v="427.10850000000005"/>
  </r>
  <r>
    <x v="0"/>
    <x v="3"/>
    <s v="HF"/>
    <s v="NE"/>
    <x v="20"/>
    <n v="1"/>
    <n v="0"/>
    <n v="0"/>
    <n v="54.045180000000009"/>
    <n v="54.045180000000009"/>
    <n v="108.09036000000002"/>
    <n v="0"/>
    <n v="216.18072000000004"/>
  </r>
  <r>
    <x v="0"/>
    <x v="3"/>
    <s v="HF"/>
    <s v="NE"/>
    <x v="21"/>
    <n v="3"/>
    <n v="347.09900400000009"/>
    <n v="0"/>
    <n v="347.09900400000009"/>
    <n v="347.09900400000009"/>
    <n v="694.19800800000019"/>
    <n v="0"/>
    <n v="1735.4950200000003"/>
  </r>
  <r>
    <x v="1"/>
    <x v="2"/>
    <s v="HF"/>
    <s v="DF"/>
    <x v="0"/>
    <n v="20"/>
    <n v="0"/>
    <n v="0"/>
    <n v="1777.84"/>
    <n v="1777.84"/>
    <n v="3555.68"/>
    <n v="0"/>
    <n v="7111.36"/>
  </r>
  <r>
    <x v="1"/>
    <x v="2"/>
    <s v="HF"/>
    <s v="SPC"/>
    <x v="3"/>
    <n v="59"/>
    <n v="5244.6279999999997"/>
    <n v="0"/>
    <n v="5244.6279999999997"/>
    <n v="5244.6279999999997"/>
    <n v="10489.255999999999"/>
    <n v="0"/>
    <n v="26223.14"/>
  </r>
  <r>
    <x v="1"/>
    <x v="2"/>
    <s v="HF"/>
    <s v="SPC"/>
    <x v="5"/>
    <n v="44"/>
    <n v="3911.2479999999996"/>
    <n v="0"/>
    <n v="7822.4959999999992"/>
    <n v="3911.2479999999996"/>
    <n v="7822.4959999999992"/>
    <n v="0"/>
    <n v="23467.487999999998"/>
  </r>
  <r>
    <x v="1"/>
    <x v="2"/>
    <s v="HF"/>
    <s v="RJ-BH"/>
    <x v="11"/>
    <n v="28"/>
    <n v="0"/>
    <n v="0"/>
    <n v="2488.9759999999997"/>
    <n v="2488.9759999999997"/>
    <n v="4977.9519999999993"/>
    <n v="0"/>
    <n v="9955.9039999999986"/>
  </r>
  <r>
    <x v="1"/>
    <x v="2"/>
    <s v="HF"/>
    <s v="SUL"/>
    <x v="16"/>
    <n v="17"/>
    <n v="0"/>
    <n v="1511.164"/>
    <n v="1511.164"/>
    <n v="3022.328"/>
    <n v="3022.328"/>
    <n v="0"/>
    <n v="9066.9840000000004"/>
  </r>
  <r>
    <x v="1"/>
    <x v="2"/>
    <s v="HF"/>
    <s v="NE"/>
    <x v="21"/>
    <n v="20"/>
    <n v="1777.84"/>
    <n v="0"/>
    <n v="1777.84"/>
    <n v="1777.84"/>
    <n v="3555.68"/>
    <n v="0"/>
    <n v="8889.1999999999989"/>
  </r>
  <r>
    <x v="2"/>
    <x v="3"/>
    <s v="HF"/>
    <s v="SPC"/>
    <x v="3"/>
    <n v="1"/>
    <n v="88.891999999999996"/>
    <n v="0"/>
    <n v="88.891999999999996"/>
    <n v="88.891999999999996"/>
    <n v="177.78399999999999"/>
    <n v="0"/>
    <n v="444.46"/>
  </r>
  <r>
    <x v="2"/>
    <x v="3"/>
    <s v="HF"/>
    <s v="RJ-BH"/>
    <x v="11"/>
    <n v="1"/>
    <n v="0"/>
    <n v="0"/>
    <n v="88.891999999999996"/>
    <n v="88.891999999999996"/>
    <n v="177.78399999999999"/>
    <n v="0"/>
    <n v="355.56799999999998"/>
  </r>
  <r>
    <x v="2"/>
    <x v="3"/>
    <s v="HF"/>
    <s v="SUL"/>
    <x v="16"/>
    <n v="1"/>
    <n v="0"/>
    <n v="88.891999999999996"/>
    <n v="88.891999999999996"/>
    <n v="177.78399999999999"/>
    <n v="177.78399999999999"/>
    <n v="0"/>
    <n v="533.35199999999998"/>
  </r>
  <r>
    <x v="2"/>
    <x v="3"/>
    <s v="HF"/>
    <s v="NE"/>
    <x v="21"/>
    <n v="1"/>
    <n v="88.891999999999996"/>
    <n v="0"/>
    <n v="88.891999999999996"/>
    <n v="88.891999999999996"/>
    <n v="177.78399999999999"/>
    <n v="0"/>
    <n v="444.46"/>
  </r>
  <r>
    <x v="2"/>
    <x v="4"/>
    <s v="HF"/>
    <s v="DF"/>
    <x v="22"/>
    <n v="1"/>
    <n v="0"/>
    <n v="0"/>
    <n v="88.891999999999996"/>
    <n v="88.891999999999996"/>
    <n v="177.78399999999999"/>
    <n v="0"/>
    <n v="355.56799999999998"/>
  </r>
  <r>
    <x v="2"/>
    <x v="4"/>
    <s v="HF"/>
    <s v="DF"/>
    <x v="0"/>
    <n v="1"/>
    <n v="0"/>
    <n v="0"/>
    <n v="88.891999999999996"/>
    <n v="88.891999999999996"/>
    <n v="177.78399999999999"/>
    <n v="0"/>
    <n v="355.56799999999998"/>
  </r>
  <r>
    <x v="2"/>
    <x v="4"/>
    <s v="HF"/>
    <s v="SPI"/>
    <x v="1"/>
    <n v="1"/>
    <n v="88.891999999999996"/>
    <n v="0"/>
    <n v="88.891999999999996"/>
    <n v="88.891999999999996"/>
    <n v="177.78399999999999"/>
    <n v="0"/>
    <n v="444.46"/>
  </r>
  <r>
    <x v="2"/>
    <x v="4"/>
    <s v="HF"/>
    <s v="SPI"/>
    <x v="23"/>
    <n v="1"/>
    <n v="177.78399999999999"/>
    <n v="0"/>
    <n v="88.891999999999996"/>
    <n v="88.891999999999996"/>
    <n v="177.78399999999999"/>
    <n v="0"/>
    <n v="533.35199999999998"/>
  </r>
  <r>
    <x v="2"/>
    <x v="4"/>
    <s v="HF"/>
    <s v="SPC"/>
    <x v="3"/>
    <n v="2"/>
    <n v="177.78399999999999"/>
    <n v="0"/>
    <n v="177.78399999999999"/>
    <n v="177.78399999999999"/>
    <n v="355.56799999999998"/>
    <n v="0"/>
    <n v="888.92"/>
  </r>
  <r>
    <x v="2"/>
    <x v="4"/>
    <s v="HF"/>
    <s v="SPC"/>
    <x v="4"/>
    <n v="1"/>
    <n v="88.891999999999996"/>
    <n v="0"/>
    <n v="88.891999999999996"/>
    <n v="88.891999999999996"/>
    <n v="177.78399999999999"/>
    <n v="88.891999999999996"/>
    <n v="533.35199999999998"/>
  </r>
  <r>
    <x v="2"/>
    <x v="4"/>
    <s v="HF"/>
    <s v="SPC"/>
    <x v="5"/>
    <n v="1"/>
    <n v="88.891999999999996"/>
    <n v="0"/>
    <n v="177.78399999999999"/>
    <n v="88.891999999999996"/>
    <n v="177.78399999999999"/>
    <n v="0"/>
    <n v="533.35199999999998"/>
  </r>
  <r>
    <x v="2"/>
    <x v="4"/>
    <s v="HF"/>
    <s v="SPC"/>
    <x v="7"/>
    <n v="1"/>
    <n v="88.891999999999996"/>
    <n v="0"/>
    <n v="88.891999999999996"/>
    <n v="88.891999999999996"/>
    <n v="177.78399999999999"/>
    <n v="0"/>
    <n v="444.46"/>
  </r>
  <r>
    <x v="2"/>
    <x v="4"/>
    <s v="HF"/>
    <s v="RJ-BH"/>
    <x v="8"/>
    <n v="1"/>
    <n v="0"/>
    <n v="0"/>
    <n v="88.891999999999996"/>
    <n v="88.891999999999996"/>
    <n v="177.78399999999999"/>
    <n v="0"/>
    <n v="355.56799999999998"/>
  </r>
  <r>
    <x v="2"/>
    <x v="4"/>
    <s v="HF"/>
    <s v="RJ-BH"/>
    <x v="9"/>
    <n v="1"/>
    <n v="0"/>
    <n v="0"/>
    <n v="88.891999999999996"/>
    <n v="88.891999999999996"/>
    <n v="177.78399999999999"/>
    <n v="0"/>
    <n v="355.56799999999998"/>
  </r>
  <r>
    <x v="2"/>
    <x v="4"/>
    <s v="HF"/>
    <s v="RJ-BH"/>
    <x v="11"/>
    <n v="1"/>
    <n v="0"/>
    <n v="0"/>
    <n v="88.891999999999996"/>
    <n v="88.891999999999996"/>
    <n v="177.78399999999999"/>
    <n v="0"/>
    <n v="355.56799999999998"/>
  </r>
  <r>
    <x v="2"/>
    <x v="4"/>
    <s v="HF"/>
    <s v="RJ-BH"/>
    <x v="12"/>
    <n v="1"/>
    <n v="0"/>
    <n v="0"/>
    <n v="88.891999999999996"/>
    <n v="177.78399999999999"/>
    <n v="177.78399999999999"/>
    <n v="0"/>
    <n v="444.46"/>
  </r>
  <r>
    <x v="2"/>
    <x v="4"/>
    <s v="HF"/>
    <s v="RJ-BH"/>
    <x v="13"/>
    <n v="1"/>
    <n v="88.891999999999996"/>
    <n v="0"/>
    <n v="88.891999999999996"/>
    <n v="88.891999999999996"/>
    <n v="177.78399999999999"/>
    <n v="0"/>
    <n v="444.46"/>
  </r>
  <r>
    <x v="2"/>
    <x v="4"/>
    <s v="HF"/>
    <s v="SUL"/>
    <x v="14"/>
    <n v="1"/>
    <n v="0"/>
    <n v="0"/>
    <n v="88.891999999999996"/>
    <n v="88.891999999999996"/>
    <n v="177.78399999999999"/>
    <n v="0"/>
    <n v="355.56799999999998"/>
  </r>
  <r>
    <x v="2"/>
    <x v="4"/>
    <s v="HF"/>
    <s v="SUL"/>
    <x v="16"/>
    <n v="1"/>
    <n v="0"/>
    <n v="88.891999999999996"/>
    <n v="88.891999999999996"/>
    <n v="177.78399999999999"/>
    <n v="177.78399999999999"/>
    <n v="0"/>
    <n v="533.35199999999998"/>
  </r>
  <r>
    <x v="2"/>
    <x v="4"/>
    <s v="HF"/>
    <s v="NE"/>
    <x v="17"/>
    <n v="1"/>
    <n v="88.891999999999996"/>
    <n v="0"/>
    <n v="88.891999999999996"/>
    <n v="177.78399999999999"/>
    <n v="177.78399999999999"/>
    <n v="0"/>
    <n v="533.35199999999998"/>
  </r>
  <r>
    <x v="2"/>
    <x v="4"/>
    <s v="HF"/>
    <s v="NE"/>
    <x v="21"/>
    <n v="1"/>
    <n v="88.891999999999996"/>
    <n v="0"/>
    <n v="88.891999999999996"/>
    <n v="88.891999999999996"/>
    <n v="177.78399999999999"/>
    <n v="0"/>
    <n v="444.46"/>
  </r>
  <r>
    <x v="3"/>
    <x v="5"/>
    <m/>
    <s v="DF"/>
    <x v="0"/>
    <m/>
    <n v="23840.013333333332"/>
    <n v="23840.013333333332"/>
    <n v="23840.013333333332"/>
    <n v="23840.013333333332"/>
    <n v="23840.013333333332"/>
    <n v="23840.013333333332"/>
    <n v="23840.013333333332"/>
  </r>
  <r>
    <x v="3"/>
    <x v="5"/>
    <m/>
    <s v="SPI"/>
    <x v="1"/>
    <m/>
    <n v="17739.978333333333"/>
    <n v="17739.978333333333"/>
    <n v="17739.978333333333"/>
    <n v="17739.978333333333"/>
    <n v="17739.978333333333"/>
    <n v="17739.978333333333"/>
    <n v="17739.978333333333"/>
  </r>
  <r>
    <x v="3"/>
    <x v="5"/>
    <m/>
    <s v="SPI"/>
    <x v="2"/>
    <m/>
    <n v="7472.1083333333327"/>
    <n v="7472.1083333333327"/>
    <n v="7472.1083333333327"/>
    <n v="7472.1083333333327"/>
    <n v="7472.1083333333327"/>
    <n v="7472.1083333333327"/>
    <n v="7472.1083333333327"/>
  </r>
  <r>
    <x v="3"/>
    <x v="5"/>
    <m/>
    <s v="SPC"/>
    <x v="3"/>
    <m/>
    <n v="20320.818333333333"/>
    <n v="20320.818333333333"/>
    <n v="20320.818333333333"/>
    <n v="20320.818333333333"/>
    <n v="20320.818333333333"/>
    <n v="20320.818333333333"/>
    <n v="20320.818333333333"/>
  </r>
  <r>
    <x v="3"/>
    <x v="5"/>
    <m/>
    <s v="SPC"/>
    <x v="4"/>
    <m/>
    <n v="14628.169999999998"/>
    <n v="14628.169999999998"/>
    <n v="14628.169999999998"/>
    <n v="14628.169999999998"/>
    <n v="14628.169999999998"/>
    <n v="14628.169999999998"/>
    <n v="14628.169999999998"/>
  </r>
  <r>
    <x v="3"/>
    <x v="5"/>
    <m/>
    <s v="SPC"/>
    <x v="5"/>
    <m/>
    <n v="3612.75"/>
    <n v="3612.75"/>
    <n v="3612.75"/>
    <n v="3612.75"/>
    <n v="3612.75"/>
    <n v="3612.75"/>
    <n v="3612.75"/>
  </r>
  <r>
    <x v="3"/>
    <x v="5"/>
    <m/>
    <s v="SPC"/>
    <x v="6"/>
    <m/>
    <n v="10611.276666666667"/>
    <n v="10611.276666666667"/>
    <n v="10611.276666666667"/>
    <n v="10611.276666666667"/>
    <n v="10611.276666666667"/>
    <n v="10611.276666666667"/>
    <n v="10611.276666666667"/>
  </r>
  <r>
    <x v="3"/>
    <x v="5"/>
    <m/>
    <s v="SPC"/>
    <x v="7"/>
    <m/>
    <n v="24775.039999999997"/>
    <n v="24775.039999999997"/>
    <n v="24775.039999999997"/>
    <n v="24775.039999999997"/>
    <n v="24775.039999999997"/>
    <n v="24775.039999999997"/>
    <n v="24775.039999999997"/>
  </r>
  <r>
    <x v="3"/>
    <x v="5"/>
    <m/>
    <s v="RJ-BH"/>
    <x v="8"/>
    <m/>
    <n v="9324.4766666666674"/>
    <n v="9324.4766666666674"/>
    <n v="9324.4766666666674"/>
    <n v="9324.4766666666674"/>
    <n v="9324.4766666666674"/>
    <n v="9324.4766666666674"/>
    <n v="9324.4766666666674"/>
  </r>
  <r>
    <x v="3"/>
    <x v="5"/>
    <m/>
    <s v="RJ-BH"/>
    <x v="9"/>
    <m/>
    <n v="5212.62"/>
    <n v="5212.62"/>
    <n v="5212.62"/>
    <n v="5212.62"/>
    <n v="5212.62"/>
    <n v="5212.62"/>
    <n v="5212.62"/>
  </r>
  <r>
    <x v="3"/>
    <x v="5"/>
    <m/>
    <s v="RJ-BH"/>
    <x v="10"/>
    <m/>
    <n v="4950.1083333333336"/>
    <n v="4950.1083333333336"/>
    <n v="4950.1083333333336"/>
    <n v="4950.1083333333336"/>
    <n v="4950.1083333333336"/>
    <n v="4950.1083333333336"/>
    <n v="4950.1083333333336"/>
  </r>
  <r>
    <x v="3"/>
    <x v="5"/>
    <m/>
    <s v="RJ-BH"/>
    <x v="11"/>
    <m/>
    <n v="20943.988333333335"/>
    <n v="20943.988333333335"/>
    <n v="20943.988333333335"/>
    <n v="20943.988333333335"/>
    <n v="20943.988333333335"/>
    <n v="20943.988333333335"/>
    <n v="20943.988333333338"/>
  </r>
  <r>
    <x v="3"/>
    <x v="5"/>
    <m/>
    <s v="RJ-BH"/>
    <x v="12"/>
    <m/>
    <n v="10996.556666666669"/>
    <n v="10996.556666666669"/>
    <n v="10996.556666666669"/>
    <n v="10996.556666666669"/>
    <n v="10996.556666666669"/>
    <n v="10996.556666666669"/>
    <n v="10996.556666666669"/>
  </r>
  <r>
    <x v="3"/>
    <x v="5"/>
    <m/>
    <s v="RJ-BH"/>
    <x v="13"/>
    <m/>
    <n v="2892.9866666666671"/>
    <n v="2892.9866666666671"/>
    <n v="2892.9866666666671"/>
    <n v="2892.9866666666671"/>
    <n v="2892.9866666666671"/>
    <n v="2892.9866666666671"/>
    <n v="2892.9866666666671"/>
  </r>
  <r>
    <x v="3"/>
    <x v="5"/>
    <m/>
    <s v="SUL"/>
    <x v="14"/>
    <m/>
    <n v="8665.8966666666656"/>
    <n v="8665.8966666666656"/>
    <n v="8665.8966666666656"/>
    <n v="8665.8966666666656"/>
    <n v="8665.8966666666656"/>
    <n v="8665.8966666666656"/>
    <n v="8665.8966666666656"/>
  </r>
  <r>
    <x v="3"/>
    <x v="5"/>
    <m/>
    <s v="SUL"/>
    <x v="15"/>
    <m/>
    <n v="5298.5550000000012"/>
    <n v="5298.5550000000012"/>
    <n v="5298.5550000000012"/>
    <n v="5298.5550000000012"/>
    <n v="5298.5550000000012"/>
    <n v="5298.5550000000012"/>
    <n v="5298.5550000000012"/>
  </r>
  <r>
    <x v="3"/>
    <x v="5"/>
    <m/>
    <s v="SUL"/>
    <x v="16"/>
    <m/>
    <n v="11931.96"/>
    <n v="11931.96"/>
    <n v="11931.96"/>
    <n v="11931.96"/>
    <n v="11931.96"/>
    <n v="11931.96"/>
    <n v="11931.96"/>
  </r>
  <r>
    <x v="3"/>
    <x v="5"/>
    <m/>
    <s v="NE"/>
    <x v="17"/>
    <m/>
    <n v="4844.8249999999998"/>
    <n v="4844.8249999999998"/>
    <n v="4844.8249999999998"/>
    <n v="4844.8249999999998"/>
    <n v="4844.8249999999998"/>
    <n v="4844.8249999999998"/>
    <n v="4844.8249999999998"/>
  </r>
  <r>
    <x v="3"/>
    <x v="5"/>
    <m/>
    <s v="NE"/>
    <x v="18"/>
    <m/>
    <n v="2667.7866666666669"/>
    <n v="2667.7866666666669"/>
    <n v="2667.7866666666669"/>
    <n v="2667.7866666666669"/>
    <n v="2667.7866666666669"/>
    <n v="2667.7866666666669"/>
    <n v="2667.7866666666669"/>
  </r>
  <r>
    <x v="3"/>
    <x v="5"/>
    <m/>
    <s v="NE"/>
    <x v="19"/>
    <m/>
    <n v="0"/>
    <n v="0"/>
    <n v="0"/>
    <n v="0"/>
    <n v="0"/>
    <n v="0"/>
    <n v="0"/>
  </r>
  <r>
    <x v="3"/>
    <x v="5"/>
    <m/>
    <s v="NE"/>
    <x v="20"/>
    <m/>
    <n v="2348.2599999999998"/>
    <n v="2348.2599999999998"/>
    <n v="2348.2599999999998"/>
    <n v="2348.2599999999998"/>
    <n v="2348.2599999999998"/>
    <n v="2348.2599999999998"/>
    <n v="2348.2599999999998"/>
  </r>
  <r>
    <x v="3"/>
    <x v="5"/>
    <m/>
    <s v="NE"/>
    <x v="21"/>
    <m/>
    <n v="12825.660000000002"/>
    <n v="12825.660000000002"/>
    <n v="12825.660000000002"/>
    <n v="12825.660000000002"/>
    <n v="12825.660000000002"/>
    <n v="12825.660000000002"/>
    <n v="12825.660000000002"/>
  </r>
  <r>
    <x v="4"/>
    <x v="5"/>
    <m/>
    <s v="DF"/>
    <x v="0"/>
    <m/>
    <n v="655.20000000000016"/>
    <n v="655.20000000000016"/>
    <n v="655.20000000000016"/>
    <n v="655.20000000000016"/>
    <n v="655.20000000000016"/>
    <n v="655.20000000000016"/>
    <n v="655.20000000000016"/>
  </r>
  <r>
    <x v="4"/>
    <x v="5"/>
    <m/>
    <s v="SPC"/>
    <x v="3"/>
    <m/>
    <n v="20840.526666666672"/>
    <n v="20840.526666666672"/>
    <n v="20840.526666666672"/>
    <n v="20840.526666666672"/>
    <n v="20840.526666666672"/>
    <n v="20840.526666666672"/>
    <n v="20840.526666666672"/>
  </r>
  <r>
    <x v="4"/>
    <x v="5"/>
    <m/>
    <s v="SPC"/>
    <x v="5"/>
    <m/>
    <n v="7970.711666666667"/>
    <n v="7970.711666666667"/>
    <n v="7970.711666666667"/>
    <n v="7970.711666666667"/>
    <n v="7970.711666666667"/>
    <n v="7970.711666666667"/>
    <n v="7970.711666666667"/>
  </r>
  <r>
    <x v="4"/>
    <x v="5"/>
    <m/>
    <s v="RJ-BH"/>
    <x v="11"/>
    <m/>
    <n v="7148.670000000001"/>
    <n v="7148.670000000001"/>
    <n v="7148.670000000001"/>
    <n v="7148.670000000001"/>
    <n v="7148.670000000001"/>
    <n v="7148.670000000001"/>
    <n v="7148.670000000001"/>
  </r>
  <r>
    <x v="4"/>
    <x v="5"/>
    <m/>
    <s v="SUL"/>
    <x v="16"/>
    <m/>
    <n v="3610.4333333333338"/>
    <n v="3610.4333333333338"/>
    <n v="3610.4333333333338"/>
    <n v="3610.4333333333338"/>
    <n v="3610.4333333333338"/>
    <n v="3610.4333333333338"/>
    <n v="3610.4333333333338"/>
  </r>
  <r>
    <x v="4"/>
    <x v="5"/>
    <m/>
    <s v="NE"/>
    <x v="21"/>
    <m/>
    <n v="774.58666666666693"/>
    <n v="774.58666666666693"/>
    <n v="774.58666666666693"/>
    <n v="774.58666666666693"/>
    <n v="774.58666666666693"/>
    <n v="774.58666666666693"/>
    <n v="774.58666666666693"/>
  </r>
  <r>
    <x v="0"/>
    <x v="0"/>
    <s v="HE"/>
    <s v="DF"/>
    <x v="0"/>
    <n v="0"/>
    <n v="1864.2366197183098"/>
    <n v="1864.2366197183098"/>
    <n v="1864.2366197183098"/>
    <n v="1864.2366197183098"/>
    <n v="1864.2366197183098"/>
    <n v="1864.2366197183098"/>
    <n v="11185.419718309859"/>
  </r>
  <r>
    <x v="0"/>
    <x v="0"/>
    <s v="HE"/>
    <s v="SPI"/>
    <x v="1"/>
    <n v="0"/>
    <n v="6993.6191549295791"/>
    <n v="6993.6191549295791"/>
    <n v="6993.6191549295791"/>
    <n v="6993.6191549295791"/>
    <n v="6993.6191549295791"/>
    <n v="6993.6191549295791"/>
    <n v="41961.714929577473"/>
  </r>
  <r>
    <x v="0"/>
    <x v="0"/>
    <s v="HE"/>
    <s v="SPI"/>
    <x v="2"/>
    <n v="0"/>
    <n v="1248.860563380282"/>
    <n v="1248.860563380282"/>
    <n v="1248.860563380282"/>
    <n v="1248.860563380282"/>
    <n v="1248.860563380282"/>
    <n v="1248.860563380282"/>
    <n v="7493.1633802816914"/>
  </r>
  <r>
    <x v="0"/>
    <x v="0"/>
    <s v="HE"/>
    <s v="SPC"/>
    <x v="3"/>
    <n v="0"/>
    <n v="10240.656619718313"/>
    <n v="10240.656619718313"/>
    <n v="10240.656619718313"/>
    <n v="10240.656619718313"/>
    <n v="10240.656619718313"/>
    <n v="10240.656619718313"/>
    <n v="61443.939718309877"/>
  </r>
  <r>
    <x v="0"/>
    <x v="0"/>
    <s v="HE"/>
    <s v="SPC"/>
    <x v="4"/>
    <n v="0"/>
    <n v="2747.4932394366206"/>
    <n v="2747.4932394366206"/>
    <n v="2747.4932394366206"/>
    <n v="2747.4932394366206"/>
    <n v="2747.4932394366206"/>
    <n v="2747.4932394366206"/>
    <n v="16484.959436619723"/>
  </r>
  <r>
    <x v="0"/>
    <x v="0"/>
    <s v="HE"/>
    <s v="SPC"/>
    <x v="5"/>
    <n v="0"/>
    <n v="999.08845070422558"/>
    <n v="999.08845070422558"/>
    <n v="999.08845070422558"/>
    <n v="999.08845070422558"/>
    <n v="999.08845070422558"/>
    <n v="999.08845070422558"/>
    <n v="5994.5307042253535"/>
  </r>
  <r>
    <x v="0"/>
    <x v="0"/>
    <s v="HE"/>
    <s v="SPC"/>
    <x v="6"/>
    <n v="0"/>
    <n v="2997.2653521126767"/>
    <n v="2997.2653521126767"/>
    <n v="2997.2653521126767"/>
    <n v="2997.2653521126767"/>
    <n v="2997.2653521126767"/>
    <n v="2997.2653521126767"/>
    <n v="17983.592112676062"/>
  </r>
  <r>
    <x v="0"/>
    <x v="0"/>
    <s v="HE"/>
    <s v="SPC"/>
    <x v="7"/>
    <n v="0"/>
    <n v="4745.6701408450717"/>
    <n v="4745.6701408450717"/>
    <n v="4745.6701408450717"/>
    <n v="4745.6701408450717"/>
    <n v="4745.6701408450717"/>
    <n v="4745.6701408450717"/>
    <n v="28474.02084507043"/>
  </r>
  <r>
    <x v="0"/>
    <x v="0"/>
    <s v="HE"/>
    <s v="RJ-BH"/>
    <x v="8"/>
    <n v="0"/>
    <n v="6084.1220657277008"/>
    <n v="6084.1220657277008"/>
    <n v="6084.1220657277008"/>
    <n v="6084.1220657277008"/>
    <n v="6084.1220657277008"/>
    <n v="6084.1220657277008"/>
    <n v="36504.732394366205"/>
  </r>
  <r>
    <x v="0"/>
    <x v="0"/>
    <s v="HE"/>
    <s v="RJ-BH"/>
    <x v="9"/>
    <n v="0"/>
    <n v="2433.6488262910802"/>
    <n v="2433.6488262910802"/>
    <n v="2433.6488262910802"/>
    <n v="2433.6488262910802"/>
    <n v="2433.6488262910802"/>
    <n v="2433.6488262910802"/>
    <n v="14601.892957746482"/>
  </r>
  <r>
    <x v="0"/>
    <x v="0"/>
    <s v="HE"/>
    <s v="RJ-BH"/>
    <x v="10"/>
    <n v="0"/>
    <n v="1216.8244131455401"/>
    <n v="1216.8244131455401"/>
    <n v="1216.8244131455401"/>
    <n v="1216.8244131455401"/>
    <n v="1216.8244131455401"/>
    <n v="1216.8244131455401"/>
    <n v="7300.9464788732412"/>
  </r>
  <r>
    <x v="0"/>
    <x v="0"/>
    <s v="HE"/>
    <s v="RJ-BH"/>
    <x v="11"/>
    <n v="0"/>
    <n v="6084.1220657277008"/>
    <n v="6084.1220657277008"/>
    <n v="6084.1220657277008"/>
    <n v="6084.1220657277008"/>
    <n v="6084.1220657277008"/>
    <n v="6084.1220657277008"/>
    <n v="36504.732394366205"/>
  </r>
  <r>
    <x v="0"/>
    <x v="0"/>
    <s v="HE"/>
    <s v="RJ-BH"/>
    <x v="12"/>
    <n v="0"/>
    <n v="3407.1083568075123"/>
    <n v="3407.1083568075123"/>
    <n v="3407.1083568075123"/>
    <n v="3407.1083568075123"/>
    <n v="3407.1083568075123"/>
    <n v="3407.1083568075123"/>
    <n v="20442.650140845075"/>
  </r>
  <r>
    <x v="0"/>
    <x v="0"/>
    <s v="HE"/>
    <s v="RJ-BH"/>
    <x v="13"/>
    <n v="0"/>
    <n v="1216.8244131455401"/>
    <n v="1216.8244131455401"/>
    <n v="1216.8244131455401"/>
    <n v="1216.8244131455401"/>
    <n v="1216.8244131455401"/>
    <n v="1216.8244131455401"/>
    <n v="7300.9464788732412"/>
  </r>
  <r>
    <x v="0"/>
    <x v="0"/>
    <s v="HE"/>
    <s v="SUL"/>
    <x v="14"/>
    <n v="0"/>
    <n v="2397.3757746478877"/>
    <n v="2397.3757746478877"/>
    <n v="2397.3757746478877"/>
    <n v="2397.3757746478877"/>
    <n v="2397.3757746478877"/>
    <n v="2397.3757746478877"/>
    <n v="14384.254647887326"/>
  </r>
  <r>
    <x v="0"/>
    <x v="0"/>
    <s v="HE"/>
    <s v="SUL"/>
    <x v="15"/>
    <n v="0"/>
    <n v="998.90657276995307"/>
    <n v="998.90657276995307"/>
    <n v="998.90657276995307"/>
    <n v="998.90657276995307"/>
    <n v="998.90657276995307"/>
    <n v="998.90657276995307"/>
    <n v="5993.4394366197175"/>
  </r>
  <r>
    <x v="0"/>
    <x v="0"/>
    <s v="HE"/>
    <s v="SUL"/>
    <x v="16"/>
    <n v="0"/>
    <n v="1781.3954929577467"/>
    <n v="1781.3954929577467"/>
    <n v="1781.3954929577467"/>
    <n v="1781.3954929577467"/>
    <n v="1781.3954929577467"/>
    <n v="1781.3954929577467"/>
    <n v="10688.37295774648"/>
  </r>
  <r>
    <x v="0"/>
    <x v="0"/>
    <s v="HE"/>
    <s v="NE"/>
    <x v="17"/>
    <n v="0"/>
    <n v="946.76619718309883"/>
    <n v="946.76619718309883"/>
    <n v="946.76619718309883"/>
    <n v="946.76619718309883"/>
    <n v="946.76619718309883"/>
    <n v="946.76619718309883"/>
    <n v="5680.5971830985927"/>
  </r>
  <r>
    <x v="0"/>
    <x v="0"/>
    <s v="HE"/>
    <s v="NE"/>
    <x v="18"/>
    <n v="0"/>
    <n v="473.38309859154941"/>
    <n v="473.38309859154941"/>
    <n v="473.38309859154941"/>
    <n v="473.38309859154941"/>
    <n v="473.38309859154941"/>
    <n v="473.38309859154941"/>
    <n v="2840.2985915492964"/>
  </r>
  <r>
    <x v="0"/>
    <x v="0"/>
    <s v="HE"/>
    <s v="NE"/>
    <x v="19"/>
    <n v="0"/>
    <n v="0"/>
    <n v="0"/>
    <n v="0"/>
    <n v="0"/>
    <n v="0"/>
    <n v="0"/>
    <n v="0"/>
  </r>
  <r>
    <x v="0"/>
    <x v="0"/>
    <s v="HE"/>
    <s v="NE"/>
    <x v="20"/>
    <n v="0"/>
    <n v="466.38140845070427"/>
    <n v="466.38140845070427"/>
    <n v="466.38140845070427"/>
    <n v="466.38140845070427"/>
    <n v="466.38140845070427"/>
    <n v="466.38140845070427"/>
    <n v="2798.2884507042259"/>
  </r>
  <r>
    <x v="0"/>
    <x v="0"/>
    <s v="HE"/>
    <s v="NE"/>
    <x v="21"/>
    <n v="0"/>
    <n v="575.17492957746481"/>
    <n v="575.17492957746481"/>
    <n v="575.17492957746481"/>
    <n v="575.17492957746481"/>
    <n v="575.17492957746481"/>
    <n v="575.17492957746481"/>
    <n v="3451.0495774647889"/>
  </r>
  <r>
    <x v="0"/>
    <x v="1"/>
    <s v="HE"/>
    <s v="DF"/>
    <x v="0"/>
    <n v="0"/>
    <n v="4421.8309859154933"/>
    <n v="4421.8309859154933"/>
    <n v="4421.8309859154933"/>
    <n v="4421.8309859154933"/>
    <n v="4421.8309859154933"/>
    <n v="4421.8309859154933"/>
    <n v="26530.985915492962"/>
  </r>
  <r>
    <x v="0"/>
    <x v="1"/>
    <s v="HE"/>
    <s v="SPI"/>
    <x v="1"/>
    <n v="0"/>
    <n v="6541.7464788732404"/>
    <n v="6541.7464788732404"/>
    <n v="6541.7464788732404"/>
    <n v="6541.7464788732404"/>
    <n v="6541.7464788732404"/>
    <n v="6541.7464788732404"/>
    <n v="39250.478873239445"/>
  </r>
  <r>
    <x v="0"/>
    <x v="1"/>
    <s v="HE"/>
    <s v="SPI"/>
    <x v="2"/>
    <n v="0"/>
    <n v="2044.2957746478876"/>
    <n v="2044.2957746478876"/>
    <n v="2044.2957746478876"/>
    <n v="2044.2957746478876"/>
    <n v="2044.2957746478876"/>
    <n v="2044.2957746478876"/>
    <n v="12265.774647887325"/>
  </r>
  <r>
    <x v="0"/>
    <x v="1"/>
    <s v="HE"/>
    <s v="SPC"/>
    <x v="3"/>
    <n v="0"/>
    <n v="5724.0281690140855"/>
    <n v="5724.0281690140855"/>
    <n v="5724.0281690140855"/>
    <n v="5724.0281690140855"/>
    <n v="5724.0281690140855"/>
    <n v="5724.0281690140855"/>
    <n v="34344.169014084509"/>
  </r>
  <r>
    <x v="0"/>
    <x v="1"/>
    <s v="HE"/>
    <s v="SPC"/>
    <x v="4"/>
    <n v="0"/>
    <n v="2453.1549295774653"/>
    <n v="2453.1549295774653"/>
    <n v="2453.1549295774653"/>
    <n v="2453.1549295774653"/>
    <n v="2453.1549295774653"/>
    <n v="2453.1549295774653"/>
    <n v="14718.929577464793"/>
  </r>
  <r>
    <x v="0"/>
    <x v="1"/>
    <s v="HE"/>
    <s v="SPC"/>
    <x v="5"/>
    <n v="0"/>
    <n v="1226.5774647887326"/>
    <n v="1226.5774647887326"/>
    <n v="1226.5774647887326"/>
    <n v="1226.5774647887326"/>
    <n v="1226.5774647887326"/>
    <n v="1226.5774647887326"/>
    <n v="7359.4647887323963"/>
  </r>
  <r>
    <x v="0"/>
    <x v="1"/>
    <s v="HE"/>
    <s v="SPC"/>
    <x v="6"/>
    <n v="0"/>
    <n v="2862.0140845070428"/>
    <n v="2862.0140845070428"/>
    <n v="2862.0140845070428"/>
    <n v="2862.0140845070428"/>
    <n v="2862.0140845070428"/>
    <n v="2862.0140845070428"/>
    <n v="17172.084507042255"/>
  </r>
  <r>
    <x v="0"/>
    <x v="1"/>
    <s v="HE"/>
    <s v="SPC"/>
    <x v="7"/>
    <n v="0"/>
    <n v="6950.6056338028184"/>
    <n v="6950.6056338028184"/>
    <n v="6950.6056338028184"/>
    <n v="6950.6056338028184"/>
    <n v="6950.6056338028184"/>
    <n v="6950.6056338028184"/>
    <n v="41703.633802816912"/>
  </r>
  <r>
    <x v="0"/>
    <x v="1"/>
    <s v="HE"/>
    <s v="RJ-BH"/>
    <x v="8"/>
    <n v="0"/>
    <n v="5452.1633802816914"/>
    <n v="5452.1633802816914"/>
    <n v="5452.1633802816914"/>
    <n v="5452.1633802816914"/>
    <n v="5452.1633802816914"/>
    <n v="5452.1633802816914"/>
    <n v="32712.980281690147"/>
  </r>
  <r>
    <x v="0"/>
    <x v="1"/>
    <s v="HE"/>
    <s v="RJ-BH"/>
    <x v="9"/>
    <n v="0"/>
    <n v="2256.0676056338034"/>
    <n v="2256.0676056338034"/>
    <n v="2256.0676056338034"/>
    <n v="2256.0676056338034"/>
    <n v="2256.0676056338034"/>
    <n v="2256.0676056338034"/>
    <n v="13536.40563380282"/>
  </r>
  <r>
    <x v="0"/>
    <x v="1"/>
    <s v="HE"/>
    <s v="RJ-BH"/>
    <x v="10"/>
    <n v="0"/>
    <n v="2256.0676056338034"/>
    <n v="2256.0676056338034"/>
    <n v="2256.0676056338034"/>
    <n v="2256.0676056338034"/>
    <n v="2256.0676056338034"/>
    <n v="2256.0676056338034"/>
    <n v="13536.40563380282"/>
  </r>
  <r>
    <x v="0"/>
    <x v="1"/>
    <s v="HE"/>
    <s v="RJ-BH"/>
    <x v="11"/>
    <n v="0"/>
    <n v="3948.1183098591555"/>
    <n v="3948.1183098591555"/>
    <n v="3948.1183098591555"/>
    <n v="3948.1183098591555"/>
    <n v="3948.1183098591555"/>
    <n v="3948.1183098591555"/>
    <n v="23688.709859154937"/>
  </r>
  <r>
    <x v="0"/>
    <x v="1"/>
    <s v="HE"/>
    <s v="RJ-BH"/>
    <x v="12"/>
    <n v="0"/>
    <n v="2632.0788732394371"/>
    <n v="2632.0788732394371"/>
    <n v="2632.0788732394371"/>
    <n v="2632.0788732394371"/>
    <n v="2632.0788732394371"/>
    <n v="2632.0788732394371"/>
    <n v="15792.473239436624"/>
  </r>
  <r>
    <x v="0"/>
    <x v="1"/>
    <s v="HE"/>
    <s v="RJ-BH"/>
    <x v="13"/>
    <n v="0"/>
    <n v="1880.0563380281692"/>
    <n v="1880.0563380281692"/>
    <n v="1880.0563380281692"/>
    <n v="1880.0563380281692"/>
    <n v="1880.0563380281692"/>
    <n v="1880.0563380281692"/>
    <n v="11280.338028169015"/>
  </r>
  <r>
    <x v="0"/>
    <x v="1"/>
    <s v="HE"/>
    <s v="SUL"/>
    <x v="14"/>
    <n v="0"/>
    <n v="1533.1174647887324"/>
    <n v="1533.1174647887324"/>
    <n v="1533.1174647887324"/>
    <n v="1533.1174647887324"/>
    <n v="1533.1174647887324"/>
    <n v="1533.1174647887324"/>
    <n v="9198.7047887323952"/>
  </r>
  <r>
    <x v="0"/>
    <x v="1"/>
    <s v="HE"/>
    <s v="SUL"/>
    <x v="15"/>
    <n v="0"/>
    <n v="2384.8493896713617"/>
    <n v="2384.8493896713617"/>
    <n v="2384.8493896713617"/>
    <n v="2384.8493896713617"/>
    <n v="2384.8493896713617"/>
    <n v="2384.8493896713617"/>
    <n v="14309.096338028172"/>
  </r>
  <r>
    <x v="0"/>
    <x v="1"/>
    <s v="HE"/>
    <s v="SUL"/>
    <x v="16"/>
    <n v="0"/>
    <n v="6363.5170892018796"/>
    <n v="6363.5170892018796"/>
    <n v="6363.5170892018796"/>
    <n v="6363.5170892018796"/>
    <n v="6363.5170892018796"/>
    <n v="6363.5170892018796"/>
    <n v="38181.102535211277"/>
  </r>
  <r>
    <x v="0"/>
    <x v="1"/>
    <s v="HE"/>
    <s v="NE"/>
    <x v="17"/>
    <n v="0"/>
    <n v="1489.580281690141"/>
    <n v="1489.580281690141"/>
    <n v="1489.580281690141"/>
    <n v="1489.580281690141"/>
    <n v="1489.580281690141"/>
    <n v="1489.580281690141"/>
    <n v="8937.4816901408467"/>
  </r>
  <r>
    <x v="0"/>
    <x v="1"/>
    <s v="HE"/>
    <s v="NE"/>
    <x v="18"/>
    <n v="0"/>
    <n v="993.05352112676064"/>
    <n v="993.05352112676064"/>
    <n v="993.05352112676064"/>
    <n v="993.05352112676064"/>
    <n v="993.05352112676064"/>
    <n v="993.05352112676064"/>
    <n v="5958.3211267605639"/>
  </r>
  <r>
    <x v="0"/>
    <x v="1"/>
    <s v="HE"/>
    <s v="NE"/>
    <x v="19"/>
    <n v="0"/>
    <n v="1489.580281690141"/>
    <n v="1489.580281690141"/>
    <n v="1489.580281690141"/>
    <n v="1489.580281690141"/>
    <n v="1489.580281690141"/>
    <n v="1489.580281690141"/>
    <n v="8937.4816901408467"/>
  </r>
  <r>
    <x v="0"/>
    <x v="1"/>
    <s v="HE"/>
    <s v="NE"/>
    <x v="20"/>
    <n v="0"/>
    <n v="476.05633802816908"/>
    <n v="476.05633802816908"/>
    <n v="476.05633802816908"/>
    <n v="476.05633802816908"/>
    <n v="476.05633802816908"/>
    <n v="476.05633802816908"/>
    <n v="2856.3380281690147"/>
  </r>
  <r>
    <x v="0"/>
    <x v="1"/>
    <s v="HE"/>
    <s v="NE"/>
    <x v="21"/>
    <n v="0"/>
    <n v="4468.7408450704233"/>
    <n v="4468.7408450704233"/>
    <n v="4468.7408450704233"/>
    <n v="4468.7408450704233"/>
    <n v="4468.7408450704233"/>
    <n v="4468.7408450704233"/>
    <n v="26812.445070422542"/>
  </r>
  <r>
    <x v="0"/>
    <x v="2"/>
    <s v="HE"/>
    <s v="DF"/>
    <x v="0"/>
    <n v="0"/>
    <n v="1320.0741971830989"/>
    <n v="1320.0741971830989"/>
    <n v="1320.0741971830989"/>
    <n v="1320.0741971830989"/>
    <n v="1320.0741971830989"/>
    <n v="1320.0741971830989"/>
    <n v="7920.4451830985945"/>
  </r>
  <r>
    <x v="0"/>
    <x v="2"/>
    <s v="HE"/>
    <s v="SPI"/>
    <x v="1"/>
    <n v="0"/>
    <n v="2842.4267830985923"/>
    <n v="2842.4267830985923"/>
    <n v="2842.4267830985923"/>
    <n v="2842.4267830985923"/>
    <n v="2842.4267830985923"/>
    <n v="2842.4267830985923"/>
    <n v="17054.560698591555"/>
  </r>
  <r>
    <x v="0"/>
    <x v="2"/>
    <s v="HE"/>
    <s v="SPI"/>
    <x v="2"/>
    <n v="0"/>
    <n v="691.56283098591564"/>
    <n v="691.56283098591564"/>
    <n v="691.56283098591564"/>
    <n v="691.56283098591564"/>
    <n v="691.56283098591564"/>
    <n v="691.56283098591564"/>
    <n v="4149.3769859154936"/>
  </r>
  <r>
    <x v="0"/>
    <x v="2"/>
    <s v="HE"/>
    <s v="SPC"/>
    <x v="3"/>
    <n v="0"/>
    <n v="3352.5838056338039"/>
    <n v="3352.5838056338039"/>
    <n v="3352.5838056338039"/>
    <n v="3352.5838056338039"/>
    <n v="3352.5838056338039"/>
    <n v="3352.5838056338039"/>
    <n v="20115.502833802824"/>
  </r>
  <r>
    <x v="0"/>
    <x v="2"/>
    <s v="HE"/>
    <s v="SPC"/>
    <x v="4"/>
    <n v="0"/>
    <n v="1092.1361154929577"/>
    <n v="1092.1361154929577"/>
    <n v="1092.1361154929577"/>
    <n v="1092.1361154929577"/>
    <n v="1092.1361154929577"/>
    <n v="1092.1361154929577"/>
    <n v="6552.8166929577474"/>
  </r>
  <r>
    <x v="0"/>
    <x v="2"/>
    <s v="HE"/>
    <s v="SPC"/>
    <x v="5"/>
    <n v="0"/>
    <n v="467.38984225352112"/>
    <n v="467.38984225352112"/>
    <n v="467.38984225352112"/>
    <n v="467.38984225352112"/>
    <n v="467.38984225352112"/>
    <n v="467.38984225352112"/>
    <n v="2804.339053521127"/>
  </r>
  <r>
    <x v="0"/>
    <x v="2"/>
    <s v="HE"/>
    <s v="SPC"/>
    <x v="6"/>
    <n v="0"/>
    <n v="1230.4486816901413"/>
    <n v="1230.4486816901413"/>
    <n v="1230.4486816901413"/>
    <n v="1230.4486816901413"/>
    <n v="1230.4486816901413"/>
    <n v="1230.4486816901413"/>
    <n v="7382.6920901408466"/>
  </r>
  <r>
    <x v="0"/>
    <x v="2"/>
    <s v="HE"/>
    <s v="SPC"/>
    <x v="7"/>
    <n v="0"/>
    <n v="2456.2179126760566"/>
    <n v="2456.2179126760566"/>
    <n v="2456.2179126760566"/>
    <n v="2456.2179126760566"/>
    <n v="2456.2179126760566"/>
    <n v="2456.2179126760566"/>
    <n v="14737.30747605634"/>
  </r>
  <r>
    <x v="0"/>
    <x v="2"/>
    <s v="HE"/>
    <s v="RJ-BH"/>
    <x v="8"/>
    <n v="0"/>
    <n v="2422.6199436619718"/>
    <n v="2422.6199436619718"/>
    <n v="2422.6199436619718"/>
    <n v="2422.6199436619718"/>
    <n v="2422.6199436619718"/>
    <n v="2422.6199436619718"/>
    <n v="14535.719661971831"/>
  </r>
  <r>
    <x v="0"/>
    <x v="2"/>
    <s v="HE"/>
    <s v="RJ-BH"/>
    <x v="9"/>
    <n v="0"/>
    <n v="984.84045070422576"/>
    <n v="984.84045070422576"/>
    <n v="984.84045070422576"/>
    <n v="984.84045070422576"/>
    <n v="984.84045070422576"/>
    <n v="984.84045070422576"/>
    <n v="5909.042704225355"/>
  </r>
  <r>
    <x v="0"/>
    <x v="2"/>
    <s v="HE"/>
    <s v="RJ-BH"/>
    <x v="10"/>
    <n v="0"/>
    <n v="729.30732394366237"/>
    <n v="729.30732394366237"/>
    <n v="729.30732394366237"/>
    <n v="729.30732394366237"/>
    <n v="729.30732394366237"/>
    <n v="729.30732394366237"/>
    <n v="4375.8439436619747"/>
  </r>
  <r>
    <x v="0"/>
    <x v="2"/>
    <s v="HE"/>
    <s v="RJ-BH"/>
    <x v="11"/>
    <n v="0"/>
    <n v="2106.7704788732399"/>
    <n v="2106.7704788732399"/>
    <n v="2106.7704788732399"/>
    <n v="2106.7704788732399"/>
    <n v="2106.7704788732399"/>
    <n v="2106.7704788732399"/>
    <n v="12640.622873239441"/>
  </r>
  <r>
    <x v="0"/>
    <x v="2"/>
    <s v="HE"/>
    <s v="RJ-BH"/>
    <x v="12"/>
    <n v="0"/>
    <n v="1268.2293183098595"/>
    <n v="1268.2293183098595"/>
    <n v="1268.2293183098595"/>
    <n v="1268.2293183098595"/>
    <n v="1268.2293183098595"/>
    <n v="1268.2293183098595"/>
    <n v="7609.3759098591563"/>
  </r>
  <r>
    <x v="0"/>
    <x v="2"/>
    <s v="HE"/>
    <s v="RJ-BH"/>
    <x v="13"/>
    <n v="0"/>
    <n v="650.34495774647894"/>
    <n v="650.34495774647894"/>
    <n v="650.34495774647894"/>
    <n v="650.34495774647894"/>
    <n v="650.34495774647894"/>
    <n v="650.34495774647894"/>
    <n v="3902.0697464788736"/>
  </r>
  <r>
    <x v="0"/>
    <x v="2"/>
    <s v="HE"/>
    <s v="SUL"/>
    <x v="14"/>
    <n v="0"/>
    <n v="825.40358028169021"/>
    <n v="825.40358028169021"/>
    <n v="825.40358028169021"/>
    <n v="825.40358028169021"/>
    <n v="825.40358028169021"/>
    <n v="825.40358028169021"/>
    <n v="4952.4214816901422"/>
  </r>
  <r>
    <x v="0"/>
    <x v="2"/>
    <s v="HE"/>
    <s v="SUL"/>
    <x v="15"/>
    <n v="0"/>
    <n v="710.58875211267616"/>
    <n v="710.58875211267616"/>
    <n v="710.58875211267616"/>
    <n v="710.58875211267616"/>
    <n v="710.58875211267616"/>
    <n v="710.58875211267616"/>
    <n v="4263.5325126760572"/>
  </r>
  <r>
    <x v="0"/>
    <x v="2"/>
    <s v="HE"/>
    <s v="SUL"/>
    <x v="16"/>
    <n v="0"/>
    <n v="1710.4316422535217"/>
    <n v="1710.4316422535217"/>
    <n v="1710.4316422535217"/>
    <n v="1710.4316422535217"/>
    <n v="1710.4316422535217"/>
    <n v="1710.4316422535217"/>
    <n v="10262.589853521129"/>
  </r>
  <r>
    <x v="0"/>
    <x v="2"/>
    <s v="HE"/>
    <s v="NE"/>
    <x v="17"/>
    <n v="0"/>
    <n v="511.63276056338037"/>
    <n v="511.63276056338037"/>
    <n v="511.63276056338037"/>
    <n v="511.63276056338037"/>
    <n v="511.63276056338037"/>
    <n v="511.63276056338037"/>
    <n v="3069.7965633802824"/>
  </r>
  <r>
    <x v="0"/>
    <x v="2"/>
    <s v="HE"/>
    <s v="NE"/>
    <x v="18"/>
    <n v="0"/>
    <n v="307.95169014084513"/>
    <n v="307.95169014084513"/>
    <n v="307.95169014084513"/>
    <n v="307.95169014084513"/>
    <n v="307.95169014084513"/>
    <n v="307.95169014084513"/>
    <n v="1847.7101408450708"/>
  </r>
  <r>
    <x v="0"/>
    <x v="2"/>
    <s v="HE"/>
    <s v="NE"/>
    <x v="19"/>
    <n v="0"/>
    <n v="312.81185915492961"/>
    <n v="312.81185915492961"/>
    <n v="312.81185915492961"/>
    <n v="312.81185915492961"/>
    <n v="312.81185915492961"/>
    <n v="312.81185915492961"/>
    <n v="1876.8711549295776"/>
  </r>
  <r>
    <x v="0"/>
    <x v="2"/>
    <s v="HE"/>
    <s v="NE"/>
    <x v="20"/>
    <n v="0"/>
    <n v="197.9119267605634"/>
    <n v="197.9119267605634"/>
    <n v="197.9119267605634"/>
    <n v="197.9119267605634"/>
    <n v="197.9119267605634"/>
    <n v="197.9119267605634"/>
    <n v="1187.4715605633803"/>
  </r>
  <r>
    <x v="0"/>
    <x v="2"/>
    <s v="HE"/>
    <s v="NE"/>
    <x v="21"/>
    <n v="0"/>
    <n v="1059.2223126760566"/>
    <n v="1059.2223126760566"/>
    <n v="1059.2223126760566"/>
    <n v="1059.2223126760566"/>
    <n v="1059.2223126760566"/>
    <n v="1059.2223126760566"/>
    <n v="6355.3338760563392"/>
  </r>
  <r>
    <x v="0"/>
    <x v="3"/>
    <s v="HE"/>
    <s v="DF"/>
    <x v="0"/>
    <n v="0"/>
    <n v="0"/>
    <n v="0"/>
    <n v="0"/>
    <n v="0"/>
    <n v="0"/>
    <n v="0"/>
    <n v="0"/>
  </r>
  <r>
    <x v="0"/>
    <x v="3"/>
    <s v="HE"/>
    <s v="SPI"/>
    <x v="1"/>
    <n v="0"/>
    <n v="0"/>
    <n v="0"/>
    <n v="0"/>
    <n v="0"/>
    <n v="0"/>
    <n v="0"/>
    <n v="0"/>
  </r>
  <r>
    <x v="0"/>
    <x v="3"/>
    <s v="HE"/>
    <s v="SPI"/>
    <x v="2"/>
    <n v="0"/>
    <n v="0"/>
    <n v="0"/>
    <n v="0"/>
    <n v="0"/>
    <n v="0"/>
    <n v="0"/>
    <n v="0"/>
  </r>
  <r>
    <x v="0"/>
    <x v="3"/>
    <s v="HE"/>
    <s v="SPC"/>
    <x v="3"/>
    <n v="0"/>
    <n v="0"/>
    <n v="0"/>
    <n v="0"/>
    <n v="0"/>
    <n v="0"/>
    <n v="0"/>
    <n v="0"/>
  </r>
  <r>
    <x v="0"/>
    <x v="3"/>
    <s v="HE"/>
    <s v="SPC"/>
    <x v="4"/>
    <n v="0"/>
    <n v="0"/>
    <n v="0"/>
    <n v="0"/>
    <n v="0"/>
    <n v="0"/>
    <n v="0"/>
    <n v="0"/>
  </r>
  <r>
    <x v="0"/>
    <x v="3"/>
    <s v="HE"/>
    <s v="SPC"/>
    <x v="5"/>
    <n v="0"/>
    <n v="0"/>
    <n v="0"/>
    <n v="0"/>
    <n v="0"/>
    <n v="0"/>
    <n v="0"/>
    <n v="0"/>
  </r>
  <r>
    <x v="0"/>
    <x v="3"/>
    <s v="HE"/>
    <s v="SPC"/>
    <x v="6"/>
    <n v="0"/>
    <n v="0"/>
    <n v="0"/>
    <n v="0"/>
    <n v="0"/>
    <n v="0"/>
    <n v="0"/>
    <n v="0"/>
  </r>
  <r>
    <x v="0"/>
    <x v="3"/>
    <s v="HE"/>
    <s v="SPC"/>
    <x v="7"/>
    <n v="0"/>
    <n v="0"/>
    <n v="0"/>
    <n v="0"/>
    <n v="0"/>
    <n v="0"/>
    <n v="0"/>
    <n v="0"/>
  </r>
  <r>
    <x v="0"/>
    <x v="3"/>
    <s v="HE"/>
    <s v="RJ-BH"/>
    <x v="8"/>
    <n v="0"/>
    <n v="0"/>
    <n v="0"/>
    <n v="0"/>
    <n v="0"/>
    <n v="0"/>
    <n v="0"/>
    <n v="0"/>
  </r>
  <r>
    <x v="0"/>
    <x v="3"/>
    <s v="HE"/>
    <s v="RJ-BH"/>
    <x v="9"/>
    <n v="0"/>
    <n v="0"/>
    <n v="0"/>
    <n v="0"/>
    <n v="0"/>
    <n v="0"/>
    <n v="0"/>
    <n v="0"/>
  </r>
  <r>
    <x v="0"/>
    <x v="3"/>
    <s v="HE"/>
    <s v="RJ-BH"/>
    <x v="10"/>
    <n v="0"/>
    <n v="0"/>
    <n v="0"/>
    <n v="0"/>
    <n v="0"/>
    <n v="0"/>
    <n v="0"/>
    <n v="0"/>
  </r>
  <r>
    <x v="0"/>
    <x v="3"/>
    <s v="HE"/>
    <s v="RJ-BH"/>
    <x v="11"/>
    <n v="0"/>
    <n v="0"/>
    <n v="0"/>
    <n v="0"/>
    <n v="0"/>
    <n v="0"/>
    <n v="0"/>
    <n v="0"/>
  </r>
  <r>
    <x v="0"/>
    <x v="3"/>
    <s v="HE"/>
    <s v="RJ-BH"/>
    <x v="12"/>
    <n v="0"/>
    <n v="0"/>
    <n v="0"/>
    <n v="0"/>
    <n v="0"/>
    <n v="0"/>
    <n v="0"/>
    <n v="0"/>
  </r>
  <r>
    <x v="0"/>
    <x v="3"/>
    <s v="HE"/>
    <s v="RJ-BH"/>
    <x v="13"/>
    <n v="0"/>
    <n v="0"/>
    <n v="0"/>
    <n v="0"/>
    <n v="0"/>
    <n v="0"/>
    <n v="0"/>
    <n v="0"/>
  </r>
  <r>
    <x v="0"/>
    <x v="3"/>
    <s v="HE"/>
    <s v="SUL"/>
    <x v="14"/>
    <n v="0"/>
    <n v="0"/>
    <n v="0"/>
    <n v="0"/>
    <n v="0"/>
    <n v="0"/>
    <n v="0"/>
    <n v="0"/>
  </r>
  <r>
    <x v="0"/>
    <x v="3"/>
    <s v="HE"/>
    <s v="SUL"/>
    <x v="15"/>
    <n v="0"/>
    <n v="0"/>
    <n v="0"/>
    <n v="0"/>
    <n v="0"/>
    <n v="0"/>
    <n v="0"/>
    <n v="0"/>
  </r>
  <r>
    <x v="0"/>
    <x v="3"/>
    <s v="HE"/>
    <s v="SUL"/>
    <x v="16"/>
    <n v="0"/>
    <n v="0"/>
    <n v="0"/>
    <n v="0"/>
    <n v="0"/>
    <n v="0"/>
    <n v="0"/>
    <n v="0"/>
  </r>
  <r>
    <x v="0"/>
    <x v="3"/>
    <s v="HE"/>
    <s v="NE"/>
    <x v="17"/>
    <n v="0"/>
    <n v="0"/>
    <n v="0"/>
    <n v="0"/>
    <n v="0"/>
    <n v="0"/>
    <n v="0"/>
    <n v="0"/>
  </r>
  <r>
    <x v="0"/>
    <x v="3"/>
    <s v="HE"/>
    <s v="NE"/>
    <x v="18"/>
    <n v="0"/>
    <n v="0"/>
    <n v="0"/>
    <n v="0"/>
    <n v="0"/>
    <n v="0"/>
    <n v="0"/>
    <n v="0"/>
  </r>
  <r>
    <x v="0"/>
    <x v="3"/>
    <s v="HE"/>
    <s v="NE"/>
    <x v="19"/>
    <n v="0"/>
    <n v="0"/>
    <n v="0"/>
    <n v="0"/>
    <n v="0"/>
    <n v="0"/>
    <n v="0"/>
    <n v="0"/>
  </r>
  <r>
    <x v="0"/>
    <x v="3"/>
    <s v="HE"/>
    <s v="NE"/>
    <x v="20"/>
    <n v="0"/>
    <n v="0"/>
    <n v="0"/>
    <n v="0"/>
    <n v="0"/>
    <n v="0"/>
    <n v="0"/>
    <n v="0"/>
  </r>
  <r>
    <x v="0"/>
    <x v="3"/>
    <s v="HE"/>
    <s v="NE"/>
    <x v="21"/>
    <n v="0"/>
    <n v="0"/>
    <n v="0"/>
    <n v="0"/>
    <n v="0"/>
    <n v="0"/>
    <n v="0"/>
    <n v="0"/>
  </r>
  <r>
    <x v="1"/>
    <x v="2"/>
    <s v="HE"/>
    <s v="DF"/>
    <x v="0"/>
    <n v="0"/>
    <n v="3255.2"/>
    <n v="3255.2"/>
    <n v="3255.2"/>
    <n v="3255.2"/>
    <n v="3255.2"/>
    <n v="3255.2"/>
    <n v="19531.2"/>
  </r>
  <r>
    <x v="1"/>
    <x v="2"/>
    <s v="HE"/>
    <s v="SPC"/>
    <x v="3"/>
    <n v="0"/>
    <n v="9602.84"/>
    <n v="9602.84"/>
    <n v="9602.84"/>
    <n v="9602.84"/>
    <n v="9602.84"/>
    <n v="9602.84"/>
    <n v="57617.039999999994"/>
  </r>
  <r>
    <x v="1"/>
    <x v="2"/>
    <s v="HE"/>
    <s v="SPC"/>
    <x v="5"/>
    <n v="0"/>
    <n v="7161.44"/>
    <n v="7161.44"/>
    <n v="7161.44"/>
    <n v="7161.44"/>
    <n v="7161.44"/>
    <n v="7161.44"/>
    <n v="42968.639999999999"/>
  </r>
  <r>
    <x v="1"/>
    <x v="2"/>
    <s v="HE"/>
    <s v="RJ-BH"/>
    <x v="11"/>
    <n v="0"/>
    <n v="4557.28"/>
    <n v="4557.28"/>
    <n v="4557.28"/>
    <n v="4557.28"/>
    <n v="4557.28"/>
    <n v="4557.28"/>
    <n v="27343.679999999997"/>
  </r>
  <r>
    <x v="1"/>
    <x v="2"/>
    <s v="HE"/>
    <s v="SUL"/>
    <x v="16"/>
    <n v="0"/>
    <n v="2766.92"/>
    <n v="2766.92"/>
    <n v="2766.92"/>
    <n v="2766.92"/>
    <n v="2766.92"/>
    <n v="2766.92"/>
    <n v="16601.52"/>
  </r>
  <r>
    <x v="1"/>
    <x v="2"/>
    <s v="HE"/>
    <s v="NE"/>
    <x v="21"/>
    <n v="0"/>
    <n v="3255.2"/>
    <n v="3255.2"/>
    <n v="3255.2"/>
    <n v="3255.2"/>
    <n v="3255.2"/>
    <n v="3255.2"/>
    <n v="19531.2"/>
  </r>
  <r>
    <x v="2"/>
    <x v="3"/>
    <s v="HE"/>
    <s v="SPC"/>
    <x v="3"/>
    <n v="0"/>
    <n v="162.76"/>
    <n v="162.76"/>
    <n v="162.76"/>
    <n v="162.76"/>
    <n v="162.76"/>
    <n v="162.76"/>
    <n v="976.56"/>
  </r>
  <r>
    <x v="2"/>
    <x v="3"/>
    <s v="HE"/>
    <s v="RJ-BH"/>
    <x v="11"/>
    <n v="0"/>
    <n v="162.76"/>
    <n v="162.76"/>
    <n v="162.76"/>
    <n v="162.76"/>
    <n v="162.76"/>
    <n v="162.76"/>
    <n v="976.56"/>
  </r>
  <r>
    <x v="2"/>
    <x v="3"/>
    <s v="HE"/>
    <s v="SUL"/>
    <x v="16"/>
    <n v="0"/>
    <n v="162.76"/>
    <n v="162.76"/>
    <n v="162.76"/>
    <n v="162.76"/>
    <n v="162.76"/>
    <n v="162.76"/>
    <n v="976.56"/>
  </r>
  <r>
    <x v="2"/>
    <x v="3"/>
    <s v="HE"/>
    <s v="NE"/>
    <x v="21"/>
    <n v="0"/>
    <n v="162.76"/>
    <n v="162.76"/>
    <n v="162.76"/>
    <n v="162.76"/>
    <n v="162.76"/>
    <n v="162.76"/>
    <n v="976.56"/>
  </r>
  <r>
    <x v="2"/>
    <x v="4"/>
    <s v="HE"/>
    <s v="DF"/>
    <x v="22"/>
    <n v="0"/>
    <n v="162.76"/>
    <n v="162.76"/>
    <n v="162.76"/>
    <n v="162.76"/>
    <n v="162.76"/>
    <n v="162.76"/>
    <n v="976.56"/>
  </r>
  <r>
    <x v="2"/>
    <x v="4"/>
    <s v="HE"/>
    <s v="DF"/>
    <x v="0"/>
    <n v="0"/>
    <n v="162.76"/>
    <n v="162.76"/>
    <n v="162.76"/>
    <n v="162.76"/>
    <n v="162.76"/>
    <n v="162.76"/>
    <n v="976.56"/>
  </r>
  <r>
    <x v="2"/>
    <x v="4"/>
    <s v="HE"/>
    <s v="SPI"/>
    <x v="1"/>
    <n v="0"/>
    <n v="162.76"/>
    <n v="162.76"/>
    <n v="162.76"/>
    <n v="162.76"/>
    <n v="162.76"/>
    <n v="162.76"/>
    <n v="976.56"/>
  </r>
  <r>
    <x v="2"/>
    <x v="4"/>
    <s v="HE"/>
    <s v="SPI"/>
    <x v="23"/>
    <n v="0"/>
    <n v="162.76"/>
    <n v="162.76"/>
    <n v="162.76"/>
    <n v="162.76"/>
    <n v="162.76"/>
    <n v="162.76"/>
    <n v="976.56"/>
  </r>
  <r>
    <x v="2"/>
    <x v="4"/>
    <s v="HE"/>
    <s v="SPC"/>
    <x v="3"/>
    <n v="0"/>
    <n v="325.52"/>
    <n v="325.52"/>
    <n v="325.52"/>
    <n v="325.52"/>
    <n v="325.52"/>
    <n v="325.52"/>
    <n v="1953.12"/>
  </r>
  <r>
    <x v="2"/>
    <x v="4"/>
    <s v="HE"/>
    <s v="SPC"/>
    <x v="4"/>
    <n v="0"/>
    <n v="162.76"/>
    <n v="162.76"/>
    <n v="162.76"/>
    <n v="162.76"/>
    <n v="162.76"/>
    <n v="162.76"/>
    <n v="976.56"/>
  </r>
  <r>
    <x v="2"/>
    <x v="4"/>
    <s v="HE"/>
    <s v="SPC"/>
    <x v="5"/>
    <n v="0"/>
    <n v="162.76"/>
    <n v="162.76"/>
    <n v="162.76"/>
    <n v="162.76"/>
    <n v="162.76"/>
    <n v="162.76"/>
    <n v="976.56"/>
  </r>
  <r>
    <x v="2"/>
    <x v="4"/>
    <s v="HE"/>
    <s v="SPC"/>
    <x v="7"/>
    <n v="0"/>
    <n v="162.76"/>
    <n v="162.76"/>
    <n v="162.76"/>
    <n v="162.76"/>
    <n v="162.76"/>
    <n v="162.76"/>
    <n v="976.56"/>
  </r>
  <r>
    <x v="2"/>
    <x v="4"/>
    <s v="HE"/>
    <s v="RJ-BH"/>
    <x v="8"/>
    <n v="0"/>
    <n v="162.76"/>
    <n v="162.76"/>
    <n v="162.76"/>
    <n v="162.76"/>
    <n v="162.76"/>
    <n v="162.76"/>
    <n v="976.56"/>
  </r>
  <r>
    <x v="2"/>
    <x v="4"/>
    <s v="HE"/>
    <s v="RJ-BH"/>
    <x v="9"/>
    <n v="0"/>
    <n v="162.76"/>
    <n v="162.76"/>
    <n v="162.76"/>
    <n v="162.76"/>
    <n v="162.76"/>
    <n v="162.76"/>
    <n v="976.56"/>
  </r>
  <r>
    <x v="2"/>
    <x v="4"/>
    <s v="HE"/>
    <s v="RJ-BH"/>
    <x v="11"/>
    <n v="0"/>
    <n v="162.76"/>
    <n v="162.76"/>
    <n v="162.76"/>
    <n v="162.76"/>
    <n v="162.76"/>
    <n v="162.76"/>
    <n v="976.56"/>
  </r>
  <r>
    <x v="2"/>
    <x v="4"/>
    <s v="HE"/>
    <s v="RJ-BH"/>
    <x v="12"/>
    <n v="0"/>
    <n v="162.76"/>
    <n v="162.76"/>
    <n v="162.76"/>
    <n v="162.76"/>
    <n v="162.76"/>
    <n v="162.76"/>
    <n v="976.56"/>
  </r>
  <r>
    <x v="2"/>
    <x v="4"/>
    <s v="HE"/>
    <s v="RJ-BH"/>
    <x v="13"/>
    <n v="0"/>
    <n v="162.76"/>
    <n v="162.76"/>
    <n v="162.76"/>
    <n v="162.76"/>
    <n v="162.76"/>
    <n v="162.76"/>
    <n v="976.56"/>
  </r>
  <r>
    <x v="2"/>
    <x v="4"/>
    <s v="HE"/>
    <s v="SUL"/>
    <x v="14"/>
    <n v="0"/>
    <n v="162.76"/>
    <n v="162.76"/>
    <n v="162.76"/>
    <n v="162.76"/>
    <n v="162.76"/>
    <n v="162.76"/>
    <n v="976.56"/>
  </r>
  <r>
    <x v="2"/>
    <x v="4"/>
    <s v="HE"/>
    <s v="SUL"/>
    <x v="16"/>
    <n v="0"/>
    <n v="162.76"/>
    <n v="162.76"/>
    <n v="162.76"/>
    <n v="162.76"/>
    <n v="162.76"/>
    <n v="162.76"/>
    <n v="976.56"/>
  </r>
  <r>
    <x v="2"/>
    <x v="4"/>
    <s v="HE"/>
    <s v="NE"/>
    <x v="17"/>
    <n v="0"/>
    <n v="162.76"/>
    <n v="162.76"/>
    <n v="162.76"/>
    <n v="162.76"/>
    <n v="162.76"/>
    <n v="162.76"/>
    <n v="976.56"/>
  </r>
  <r>
    <x v="2"/>
    <x v="4"/>
    <s v="HE"/>
    <s v="NE"/>
    <x v="21"/>
    <n v="0"/>
    <n v="162.76"/>
    <n v="162.76"/>
    <n v="162.76"/>
    <n v="162.76"/>
    <n v="162.76"/>
    <n v="162.76"/>
    <n v="976.56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">
  <r>
    <x v="0"/>
    <n v="233.02957746478873"/>
    <n v="233.02957746478873"/>
    <n v="233.02957746478873"/>
    <n v="233.02957746478873"/>
    <n v="233.02957746478873"/>
    <n v="233.02957746478873"/>
    <n v="1398.1774647887323"/>
  </r>
  <r>
    <x v="1"/>
    <n v="243.36488262910802"/>
    <n v="376.2795492957747"/>
    <n v="376.2795492957747"/>
    <n v="376.2795492957747"/>
    <n v="642.10888262910805"/>
    <n v="376.2795492957747"/>
    <n v="2390.591962441315"/>
  </r>
  <r>
    <x v="2"/>
    <n v="365.96154929577477"/>
    <n v="236.69154929577471"/>
    <n v="495.23154929577476"/>
    <n v="365.96154929577477"/>
    <n v="495.23154929577476"/>
    <n v="365.96154929577477"/>
    <n v="2325.0392957746485"/>
  </r>
  <r>
    <x v="3"/>
    <n v="249.77211267605639"/>
    <n v="386.18611267605644"/>
    <n v="249.77211267605639"/>
    <n v="386.18611267605644"/>
    <n v="522.60011267605648"/>
    <n v="386.18611267605644"/>
    <n v="2180.7026760563385"/>
  </r>
  <r>
    <x v="4"/>
    <n v="308.89264788732396"/>
    <n v="199.78131455399063"/>
    <n v="308.89264788732396"/>
    <n v="418.00398122065729"/>
    <n v="418.00398122065729"/>
    <n v="308.89264788732396"/>
    <n v="1962.4672206572773"/>
  </r>
  <r>
    <x v="5"/>
    <n v="296.89924882629111"/>
    <n v="296.89924882629111"/>
    <n v="459.05191549295785"/>
    <n v="459.05191549295785"/>
    <n v="621.20458215962447"/>
    <n v="459.05191549295785"/>
    <n v="2592.1588262910805"/>
  </r>
  <r>
    <x v="6"/>
    <n v="249.77211267605639"/>
    <n v="249.77211267605639"/>
    <n v="249.77211267605639"/>
    <n v="249.77211267605639"/>
    <n v="249.77211267605639"/>
    <n v="249.77211267605639"/>
    <n v="1498.6326760563384"/>
  </r>
  <r>
    <x v="7"/>
    <n v="236.69154929577471"/>
    <n v="236.69154929577471"/>
    <n v="495.23154929577476"/>
    <n v="365.96154929577477"/>
    <n v="495.23154929577476"/>
    <n v="365.96154929577477"/>
    <n v="2195.7692957746485"/>
  </r>
  <r>
    <x v="8"/>
    <n v="243.36488262910802"/>
    <n v="376.2795492957747"/>
    <n v="376.2795492957747"/>
    <n v="376.2795492957747"/>
    <n v="642.10888262910805"/>
    <n v="376.2795492957747"/>
    <n v="2390.591962441315"/>
  </r>
  <r>
    <x v="9"/>
    <n v="296.43630985915496"/>
    <n v="191.7249765258216"/>
    <n v="401.14764319248832"/>
    <n v="401.14764319248832"/>
    <n v="505.85897652582162"/>
    <n v="296.43630985915496"/>
    <n v="2092.7518591549297"/>
  </r>
  <r>
    <x v="10"/>
    <n v="243.36488262910802"/>
    <n v="243.36488262910802"/>
    <n v="243.36488262910802"/>
    <n v="243.36488262910802"/>
    <n v="243.36488262910802"/>
    <n v="243.36488262910802"/>
    <n v="1460.1892957746481"/>
  </r>
  <r>
    <x v="11"/>
    <n v="236.69154929577471"/>
    <n v="236.69154929577471"/>
    <n v="236.69154929577471"/>
    <n v="236.69154929577471"/>
    <n v="236.69154929577471"/>
    <n v="236.69154929577471"/>
    <n v="1420.1492957746482"/>
  </r>
  <r>
    <x v="12"/>
    <n v="199.78131455399063"/>
    <n v="199.78131455399063"/>
    <n v="308.89264788732396"/>
    <n v="308.89264788732396"/>
    <n v="418.00398122065729"/>
    <n v="418.00398122065729"/>
    <n v="1853.3558873239438"/>
  </r>
  <r>
    <x v="13"/>
    <n v="249.77211267605639"/>
    <n v="249.77211267605639"/>
    <n v="386.18611267605644"/>
    <n v="386.18611267605644"/>
    <n v="522.60011267605648"/>
    <n v="386.18611267605644"/>
    <n v="2180.7026760563385"/>
  </r>
  <r>
    <x v="14"/>
    <n v="233.19070422535214"/>
    <n v="233.19070422535214"/>
    <n v="360.54870422535214"/>
    <n v="360.54870422535214"/>
    <n v="615.26470422535215"/>
    <n v="360.54870422535214"/>
    <n v="2163.2922253521128"/>
  </r>
  <r>
    <x v="15"/>
    <n v="243.36488262910802"/>
    <n v="376.2795492957747"/>
    <n v="376.2795492957747"/>
    <n v="376.2795492957747"/>
    <n v="642.10888262910805"/>
    <n v="376.2795492957747"/>
    <n v="2390.591962441315"/>
  </r>
  <r>
    <x v="16"/>
    <n v="249.77211267605639"/>
    <n v="386.18611267605644"/>
    <n v="249.77211267605639"/>
    <n v="386.18611267605644"/>
    <n v="522.60011267605648"/>
    <n v="386.18611267605644"/>
    <n v="2180.7026760563385"/>
  </r>
  <r>
    <x v="17"/>
    <n v="249.77211267605639"/>
    <n v="249.77211267605639"/>
    <n v="386.18611267605644"/>
    <n v="522.60011267605648"/>
    <n v="522.60011267605648"/>
    <n v="386.18611267605644"/>
    <n v="2317.1166760563387"/>
  </r>
  <r>
    <x v="18"/>
    <n v="243.36488262910802"/>
    <n v="243.36488262910802"/>
    <n v="243.36488262910802"/>
    <n v="243.36488262910802"/>
    <n v="243.36488262910802"/>
    <n v="243.36488262910802"/>
    <n v="1460.1892957746481"/>
  </r>
  <r>
    <x v="19"/>
    <n v="243.36488262910802"/>
    <n v="243.36488262910802"/>
    <n v="243.36488262910802"/>
    <n v="243.36488262910802"/>
    <n v="243.36488262910802"/>
    <n v="243.36488262910802"/>
    <n v="1460.1892957746481"/>
  </r>
  <r>
    <x v="20"/>
    <n v="249.77211267605639"/>
    <n v="249.77211267605639"/>
    <n v="386.18611267605644"/>
    <n v="386.18611267605644"/>
    <n v="522.60011267605648"/>
    <n v="386.18611267605644"/>
    <n v="2180.7026760563385"/>
  </r>
  <r>
    <x v="21"/>
    <n v="249.77211267605639"/>
    <n v="249.77211267605639"/>
    <n v="386.18611267605644"/>
    <n v="386.18611267605644"/>
    <n v="522.60011267605648"/>
    <n v="522.60011267605648"/>
    <n v="2317.1166760563387"/>
  </r>
  <r>
    <x v="0"/>
    <n v="297.25352112676057"/>
    <n v="192.25352112676057"/>
    <n v="192.25352112676057"/>
    <n v="192.25352112676057"/>
    <n v="192.25352112676057"/>
    <n v="192.25352112676057"/>
    <n v="1258.5211267605632"/>
  </r>
  <r>
    <x v="1"/>
    <n v="290.68563380281694"/>
    <n v="290.68563380281694"/>
    <n v="290.68563380281694"/>
    <n v="290.68563380281694"/>
    <n v="496.04563380281689"/>
    <n v="290.68563380281694"/>
    <n v="1949.4738028169015"/>
  </r>
  <r>
    <x v="2"/>
    <n v="346.29558685446017"/>
    <n v="165.50892018779345"/>
    <n v="346.29558685446017"/>
    <n v="255.90225352112682"/>
    <n v="346.29558685446017"/>
    <n v="255.90225352112682"/>
    <n v="1716.2001877934276"/>
  </r>
  <r>
    <x v="3"/>
    <n v="316.07957746478877"/>
    <n v="316.07957746478877"/>
    <n v="204.42957746478876"/>
    <n v="316.07957746478877"/>
    <n v="427.72957746478875"/>
    <n v="316.07957746478877"/>
    <n v="1896.4774647887325"/>
  </r>
  <r>
    <x v="4"/>
    <n v="356.41705164319251"/>
    <n v="170.34638497652583"/>
    <n v="263.3817183098592"/>
    <n v="356.41705164319251"/>
    <n v="356.41705164319251"/>
    <n v="263.3817183098592"/>
    <n v="1766.3609765258218"/>
  </r>
  <r>
    <x v="5"/>
    <n v="265.91828169014093"/>
    <n v="171.98694835680755"/>
    <n v="265.91828169014093"/>
    <n v="265.91828169014093"/>
    <n v="359.8496150234742"/>
    <n v="265.91828169014093"/>
    <n v="1595.5096901408454"/>
  </r>
  <r>
    <x v="6"/>
    <n v="316.07957746478877"/>
    <n v="204.42957746478876"/>
    <n v="204.42957746478876"/>
    <n v="204.42957746478876"/>
    <n v="204.42957746478876"/>
    <n v="204.42957746478876"/>
    <n v="1338.2274647887325"/>
  </r>
  <r>
    <x v="7"/>
    <n v="255.90225352112682"/>
    <n v="165.50892018779345"/>
    <n v="346.29558685446017"/>
    <n v="255.90225352112682"/>
    <n v="346.29558685446017"/>
    <n v="255.90225352112682"/>
    <n v="1625.8068544600942"/>
  </r>
  <r>
    <x v="8"/>
    <n v="290.68563380281694"/>
    <n v="290.68563380281694"/>
    <n v="290.68563380281694"/>
    <n v="290.68563380281694"/>
    <n v="496.04563380281689"/>
    <n v="290.68563380281694"/>
    <n v="1949.4738028169015"/>
  </r>
  <r>
    <x v="9"/>
    <n v="346.29558685446017"/>
    <n v="165.50892018779345"/>
    <n v="346.29558685446017"/>
    <n v="346.29558685446017"/>
    <n v="436.68892018779349"/>
    <n v="255.90225352112682"/>
    <n v="1896.9868544600943"/>
  </r>
  <r>
    <x v="10"/>
    <n v="290.68563380281694"/>
    <n v="188.00563380281693"/>
    <n v="188.00563380281693"/>
    <n v="188.00563380281693"/>
    <n v="188.00563380281693"/>
    <n v="188.00563380281693"/>
    <n v="1230.7138028169015"/>
  </r>
  <r>
    <x v="11"/>
    <n v="255.90225352112682"/>
    <n v="165.50892018779345"/>
    <n v="165.50892018779345"/>
    <n v="165.50892018779345"/>
    <n v="165.50892018779345"/>
    <n v="165.50892018779345"/>
    <n v="1083.4468544600941"/>
  </r>
  <r>
    <x v="12"/>
    <n v="263.3817183098592"/>
    <n v="170.34638497652583"/>
    <n v="263.3817183098592"/>
    <n v="263.3817183098592"/>
    <n v="356.41705164319251"/>
    <n v="356.41705164319251"/>
    <n v="1673.3256431924885"/>
  </r>
  <r>
    <x v="13"/>
    <n v="316.07957746478877"/>
    <n v="204.42957746478876"/>
    <n v="316.07957746478877"/>
    <n v="316.07957746478877"/>
    <n v="427.72957746478875"/>
    <n v="316.07957746478877"/>
    <n v="1896.4774647887327"/>
  </r>
  <r>
    <x v="14"/>
    <n v="245.35211267605641"/>
    <n v="158.68544600938969"/>
    <n v="245.35211267605641"/>
    <n v="245.35211267605641"/>
    <n v="418.68544600938969"/>
    <n v="245.35211267605641"/>
    <n v="1558.7793427230051"/>
  </r>
  <r>
    <x v="15"/>
    <n v="290.68563380281694"/>
    <n v="290.68563380281694"/>
    <n v="290.68563380281694"/>
    <n v="290.68563380281694"/>
    <n v="496.04563380281689"/>
    <n v="290.68563380281694"/>
    <n v="1949.4738028169015"/>
  </r>
  <r>
    <x v="16"/>
    <n v="316.07957746478877"/>
    <n v="316.07957746478877"/>
    <n v="204.42957746478876"/>
    <n v="316.07957746478877"/>
    <n v="427.72957746478875"/>
    <n v="316.07957746478877"/>
    <n v="1896.4774647887325"/>
  </r>
  <r>
    <x v="17"/>
    <n v="316.07957746478877"/>
    <n v="204.42957746478876"/>
    <n v="316.07957746478877"/>
    <n v="427.72957746478875"/>
    <n v="427.72957746478875"/>
    <n v="316.07957746478877"/>
    <n v="2008.1274647887326"/>
  </r>
  <r>
    <x v="18"/>
    <n v="290.68563380281694"/>
    <n v="188.00563380281693"/>
    <n v="188.00563380281693"/>
    <n v="188.00563380281693"/>
    <n v="188.00563380281693"/>
    <n v="188.00563380281693"/>
    <n v="1230.7138028169015"/>
  </r>
  <r>
    <x v="19"/>
    <n v="290.68563380281694"/>
    <n v="188.00563380281693"/>
    <n v="188.00563380281693"/>
    <n v="188.00563380281693"/>
    <n v="188.00563380281693"/>
    <n v="188.00563380281693"/>
    <n v="1230.7138028169015"/>
  </r>
  <r>
    <x v="20"/>
    <n v="316.07957746478877"/>
    <n v="204.42957746478876"/>
    <n v="316.07957746478877"/>
    <n v="316.07957746478877"/>
    <n v="427.72957746478875"/>
    <n v="316.07957746478877"/>
    <n v="1896.4774647887327"/>
  </r>
  <r>
    <x v="21"/>
    <n v="316.07957746478877"/>
    <n v="204.42957746478876"/>
    <n v="316.07957746478877"/>
    <n v="316.07957746478877"/>
    <n v="427.72957746478875"/>
    <n v="427.72957746478875"/>
    <n v="2008.1274647887326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">
  <r>
    <s v="DF"/>
    <x v="0"/>
    <n v="20"/>
    <n v="3"/>
    <n v="23"/>
    <n v="0"/>
    <n v="0"/>
    <n v="1"/>
    <n v="1"/>
    <n v="2"/>
    <n v="0"/>
    <n v="7.1"/>
    <n v="26"/>
    <n v="0"/>
    <n v="0"/>
    <n v="14.2"/>
    <n v="14.2"/>
    <n v="28.4"/>
    <n v="0"/>
    <n v="1575"/>
    <n v="52.5"/>
    <n v="7.394366197183099"/>
    <n v="4421.8309859154933"/>
    <n v="0"/>
    <n v="0"/>
    <n v="2415"/>
    <n v="2415"/>
    <n v="4830"/>
    <n v="0"/>
    <n v="9660"/>
  </r>
  <r>
    <s v="SPI"/>
    <x v="1"/>
    <n v="21"/>
    <n v="11"/>
    <n v="32"/>
    <n v="1"/>
    <n v="0"/>
    <n v="1"/>
    <n v="1"/>
    <n v="2"/>
    <n v="0"/>
    <n v="7.1"/>
    <n v="26"/>
    <n v="14.2"/>
    <n v="0"/>
    <n v="14.2"/>
    <n v="14.2"/>
    <n v="28.4"/>
    <n v="0"/>
    <n v="1674.75"/>
    <n v="55.825000000000003"/>
    <n v="7.8626760563380289"/>
    <n v="6541.7464788732404"/>
    <n v="3572.8"/>
    <n v="0"/>
    <n v="3572.8"/>
    <n v="3572.8"/>
    <n v="7145.6"/>
    <n v="0"/>
    <n v="17864"/>
  </r>
  <r>
    <s v="SPI"/>
    <x v="2"/>
    <n v="8"/>
    <n v="2"/>
    <n v="10"/>
    <n v="1"/>
    <n v="0"/>
    <n v="1"/>
    <n v="1"/>
    <n v="2"/>
    <n v="0"/>
    <n v="7.1"/>
    <n v="26"/>
    <n v="14.2"/>
    <n v="0"/>
    <n v="14.2"/>
    <n v="14.2"/>
    <n v="28.4"/>
    <n v="0"/>
    <n v="1674.75"/>
    <n v="55.825000000000003"/>
    <n v="7.8626760563380289"/>
    <n v="2044.2957746478876"/>
    <n v="1116.5"/>
    <n v="0"/>
    <n v="1116.5"/>
    <n v="1116.5"/>
    <n v="2233"/>
    <n v="0"/>
    <n v="5582.5"/>
  </r>
  <r>
    <s v="SPC"/>
    <x v="3"/>
    <n v="18"/>
    <n v="10"/>
    <n v="28"/>
    <n v="1"/>
    <n v="0"/>
    <n v="1"/>
    <n v="1"/>
    <n v="2"/>
    <n v="0"/>
    <n v="7.1"/>
    <n v="26"/>
    <n v="14.2"/>
    <n v="0"/>
    <n v="14.2"/>
    <n v="14.2"/>
    <n v="28.4"/>
    <n v="0"/>
    <n v="1674.75"/>
    <n v="55.825000000000003"/>
    <n v="7.8626760563380289"/>
    <n v="5724.0281690140855"/>
    <n v="3126.2000000000003"/>
    <n v="0"/>
    <n v="3126.2000000000003"/>
    <n v="3126.2000000000003"/>
    <n v="6252.4000000000005"/>
    <n v="0"/>
    <n v="15631"/>
  </r>
  <r>
    <s v="SPC"/>
    <x v="4"/>
    <n v="10"/>
    <n v="2"/>
    <n v="12"/>
    <n v="1"/>
    <n v="0"/>
    <n v="1"/>
    <n v="1"/>
    <n v="2"/>
    <n v="1"/>
    <n v="7.1"/>
    <n v="26"/>
    <n v="14.2"/>
    <n v="0"/>
    <n v="14.2"/>
    <n v="14.2"/>
    <n v="28.4"/>
    <n v="14.2"/>
    <n v="1674.75"/>
    <n v="55.825000000000003"/>
    <n v="7.8626760563380289"/>
    <n v="2453.1549295774653"/>
    <n v="1339.8000000000002"/>
    <n v="0"/>
    <n v="1339.8000000000002"/>
    <n v="1339.8000000000002"/>
    <n v="2679.6000000000004"/>
    <n v="1339.8000000000002"/>
    <n v="8038.8000000000011"/>
  </r>
  <r>
    <s v="SPC"/>
    <x v="5"/>
    <n v="4"/>
    <n v="2"/>
    <n v="6"/>
    <n v="1"/>
    <n v="0"/>
    <n v="2"/>
    <n v="1"/>
    <n v="2"/>
    <n v="0"/>
    <n v="7.1"/>
    <n v="26"/>
    <n v="14.2"/>
    <n v="0"/>
    <n v="28.4"/>
    <n v="14.2"/>
    <n v="28.4"/>
    <n v="0"/>
    <n v="1674.75"/>
    <n v="55.825000000000003"/>
    <n v="7.8626760563380289"/>
    <n v="1226.5774647887326"/>
    <n v="669.90000000000009"/>
    <n v="0"/>
    <n v="1339.8000000000002"/>
    <n v="669.90000000000009"/>
    <n v="1339.8000000000002"/>
    <n v="0"/>
    <n v="4019.4000000000005"/>
  </r>
  <r>
    <s v="SPC"/>
    <x v="6"/>
    <n v="10"/>
    <n v="4"/>
    <n v="14"/>
    <n v="1"/>
    <n v="0"/>
    <n v="1"/>
    <n v="1"/>
    <n v="2"/>
    <n v="0"/>
    <n v="7.1"/>
    <n v="26"/>
    <n v="14.2"/>
    <n v="0"/>
    <n v="14.2"/>
    <n v="14.2"/>
    <n v="28.4"/>
    <n v="0"/>
    <n v="1674.75"/>
    <n v="55.825000000000003"/>
    <n v="7.8626760563380289"/>
    <n v="2862.0140845070428"/>
    <n v="1563.1000000000001"/>
    <n v="0"/>
    <n v="1563.1000000000001"/>
    <n v="1563.1000000000001"/>
    <n v="3126.2000000000003"/>
    <n v="0"/>
    <n v="7815.5"/>
  </r>
  <r>
    <s v="SPC"/>
    <x v="7"/>
    <n v="28"/>
    <n v="6"/>
    <n v="34"/>
    <n v="1"/>
    <n v="0"/>
    <n v="1"/>
    <n v="1"/>
    <n v="2"/>
    <n v="0"/>
    <n v="7.1"/>
    <n v="26"/>
    <n v="14.2"/>
    <n v="0"/>
    <n v="14.2"/>
    <n v="14.2"/>
    <n v="28.4"/>
    <n v="0"/>
    <n v="1674.75"/>
    <n v="55.825000000000003"/>
    <n v="7.8626760563380289"/>
    <n v="6950.6056338028184"/>
    <n v="3796.1000000000004"/>
    <n v="0"/>
    <n v="3796.1000000000004"/>
    <n v="3796.1000000000004"/>
    <n v="7592.2000000000007"/>
    <n v="0"/>
    <n v="18980.5"/>
  </r>
  <r>
    <s v="RJ-BH"/>
    <x v="8"/>
    <n v="20"/>
    <n v="9"/>
    <n v="29"/>
    <n v="0"/>
    <n v="0"/>
    <n v="1"/>
    <n v="1"/>
    <n v="2"/>
    <n v="0"/>
    <n v="7.1"/>
    <n v="26"/>
    <n v="0"/>
    <n v="0"/>
    <n v="14.2"/>
    <n v="14.2"/>
    <n v="28.4"/>
    <n v="0"/>
    <n v="1540.2"/>
    <n v="51.34"/>
    <n v="7.2309859154929583"/>
    <n v="5452.1633802816914"/>
    <n v="0"/>
    <n v="0"/>
    <n v="2977.7200000000003"/>
    <n v="2977.7200000000003"/>
    <n v="5955.4400000000005"/>
    <n v="0"/>
    <n v="11910.880000000001"/>
  </r>
  <r>
    <s v="RJ-BH"/>
    <x v="9"/>
    <n v="9"/>
    <n v="3"/>
    <n v="12"/>
    <n v="0"/>
    <n v="0"/>
    <n v="1"/>
    <n v="1"/>
    <n v="2"/>
    <n v="0"/>
    <n v="7.1"/>
    <n v="26"/>
    <n v="0"/>
    <n v="0"/>
    <n v="14.2"/>
    <n v="14.2"/>
    <n v="28.4"/>
    <n v="0"/>
    <n v="1540.2"/>
    <n v="51.34"/>
    <n v="7.2309859154929583"/>
    <n v="2256.0676056338034"/>
    <n v="0"/>
    <n v="0"/>
    <n v="1232.1600000000001"/>
    <n v="1232.1600000000001"/>
    <n v="2464.3200000000002"/>
    <n v="0"/>
    <n v="4928.6400000000003"/>
  </r>
  <r>
    <s v="RJ-BH"/>
    <x v="10"/>
    <n v="10"/>
    <n v="2"/>
    <n v="12"/>
    <n v="0"/>
    <n v="0"/>
    <n v="1"/>
    <n v="1"/>
    <n v="2"/>
    <n v="0"/>
    <n v="7.1"/>
    <n v="26"/>
    <n v="0"/>
    <n v="0"/>
    <n v="14.2"/>
    <n v="14.2"/>
    <n v="28.4"/>
    <n v="0"/>
    <n v="1540.2"/>
    <n v="51.34"/>
    <n v="7.2309859154929583"/>
    <n v="2256.0676056338034"/>
    <n v="0"/>
    <n v="0"/>
    <n v="1232.1600000000001"/>
    <n v="1232.1600000000001"/>
    <n v="2464.3200000000002"/>
    <n v="0"/>
    <n v="4928.6400000000003"/>
  </r>
  <r>
    <s v="RJ-BH"/>
    <x v="11"/>
    <n v="12"/>
    <n v="9"/>
    <n v="21"/>
    <n v="0"/>
    <n v="0"/>
    <n v="1"/>
    <n v="1"/>
    <n v="2"/>
    <n v="0"/>
    <n v="7.1"/>
    <n v="26"/>
    <n v="0"/>
    <n v="0"/>
    <n v="14.2"/>
    <n v="14.2"/>
    <n v="28.4"/>
    <n v="0"/>
    <n v="1540.2"/>
    <n v="51.34"/>
    <n v="7.2309859154929583"/>
    <n v="3948.1183098591555"/>
    <n v="0"/>
    <n v="0"/>
    <n v="2156.2800000000002"/>
    <n v="2156.2800000000002"/>
    <n v="4312.5600000000004"/>
    <n v="0"/>
    <n v="8625.1200000000008"/>
  </r>
  <r>
    <s v="RJ-BH"/>
    <x v="12"/>
    <n v="10"/>
    <n v="4"/>
    <n v="14"/>
    <n v="0"/>
    <n v="0"/>
    <n v="1"/>
    <n v="2"/>
    <n v="2"/>
    <n v="0"/>
    <n v="7.1"/>
    <n v="26"/>
    <n v="0"/>
    <n v="0"/>
    <n v="14.2"/>
    <n v="28.4"/>
    <n v="28.4"/>
    <n v="0"/>
    <n v="1540.2"/>
    <n v="51.34"/>
    <n v="7.2309859154929583"/>
    <n v="2632.0788732394371"/>
    <n v="0"/>
    <n v="0"/>
    <n v="1437.52"/>
    <n v="2875.04"/>
    <n v="2875.04"/>
    <n v="0"/>
    <n v="7187.5999999999995"/>
  </r>
  <r>
    <s v="RJ-BH"/>
    <x v="13"/>
    <n v="7"/>
    <n v="3"/>
    <n v="10"/>
    <n v="1"/>
    <n v="0"/>
    <n v="1"/>
    <n v="1"/>
    <n v="2"/>
    <n v="0"/>
    <n v="7.1"/>
    <n v="26"/>
    <n v="14.2"/>
    <n v="0"/>
    <n v="14.2"/>
    <n v="14.2"/>
    <n v="28.4"/>
    <n v="0"/>
    <n v="1540.2"/>
    <n v="51.34"/>
    <n v="7.2309859154929583"/>
    <n v="1880.0563380281692"/>
    <n v="1026.8000000000002"/>
    <n v="0"/>
    <n v="1026.8000000000002"/>
    <n v="1026.8000000000002"/>
    <n v="2053.6000000000004"/>
    <n v="0"/>
    <n v="5134.0000000000009"/>
  </r>
  <r>
    <s v="SUL"/>
    <x v="14"/>
    <n v="6"/>
    <n v="3"/>
    <n v="9"/>
    <n v="0"/>
    <n v="0"/>
    <n v="1"/>
    <n v="1"/>
    <n v="2"/>
    <n v="0"/>
    <n v="7.1"/>
    <n v="26"/>
    <n v="0"/>
    <n v="0"/>
    <n v="14.2"/>
    <n v="14.2"/>
    <n v="28.4"/>
    <n v="0"/>
    <n v="1395.53"/>
    <n v="46.517666666666663"/>
    <n v="6.5517840375586855"/>
    <n v="1533.1174647887324"/>
    <n v="0"/>
    <n v="0"/>
    <n v="837.31799999999998"/>
    <n v="837.31799999999998"/>
    <n v="1674.636"/>
    <n v="0"/>
    <n v="3349.2719999999999"/>
  </r>
  <r>
    <s v="SUL"/>
    <x v="15"/>
    <n v="12"/>
    <n v="2"/>
    <n v="14"/>
    <n v="0"/>
    <n v="0"/>
    <n v="1"/>
    <n v="1"/>
    <n v="2"/>
    <n v="0"/>
    <n v="7.1"/>
    <n v="26"/>
    <n v="0"/>
    <n v="0"/>
    <n v="14.2"/>
    <n v="14.2"/>
    <n v="28.4"/>
    <n v="0"/>
    <n v="1395.53"/>
    <n v="46.517666666666663"/>
    <n v="6.5517840375586855"/>
    <n v="2384.8493896713617"/>
    <n v="0"/>
    <n v="0"/>
    <n v="1302.4946666666665"/>
    <n v="1302.4946666666665"/>
    <n v="2604.989333333333"/>
    <n v="0"/>
    <n v="5209.978666666666"/>
  </r>
  <r>
    <s v="SUL"/>
    <x v="16"/>
    <n v="32"/>
    <n v="5"/>
    <n v="37"/>
    <n v="0"/>
    <n v="1"/>
    <n v="1"/>
    <n v="2"/>
    <n v="2"/>
    <n v="0"/>
    <n v="7.1"/>
    <n v="26"/>
    <n v="0"/>
    <n v="14.2"/>
    <n v="14.2"/>
    <n v="28.4"/>
    <n v="28.4"/>
    <n v="0"/>
    <n v="1408.97"/>
    <n v="46.965666666666671"/>
    <n v="6.6148826291079823"/>
    <n v="6363.5170892018796"/>
    <n v="0"/>
    <n v="3475.4593333333337"/>
    <n v="3475.4593333333337"/>
    <n v="6950.9186666666674"/>
    <n v="6950.9186666666674"/>
    <n v="0"/>
    <n v="20852.756000000001"/>
  </r>
  <r>
    <s v="NE"/>
    <x v="17"/>
    <n v="7"/>
    <n v="2"/>
    <n v="9"/>
    <n v="1"/>
    <n v="0"/>
    <n v="1"/>
    <n v="2"/>
    <n v="2"/>
    <n v="0"/>
    <n v="7.1"/>
    <n v="26"/>
    <n v="14.2"/>
    <n v="0"/>
    <n v="14.2"/>
    <n v="28.4"/>
    <n v="28.4"/>
    <n v="0"/>
    <n v="1355.9"/>
    <n v="45.196666666666673"/>
    <n v="6.3657276995305176"/>
    <n v="1489.580281690141"/>
    <n v="813.54000000000008"/>
    <n v="0"/>
    <n v="813.54000000000008"/>
    <n v="1627.0800000000002"/>
    <n v="1627.0800000000002"/>
    <n v="0"/>
    <n v="4881.2400000000007"/>
  </r>
  <r>
    <s v="NE"/>
    <x v="18"/>
    <n v="5"/>
    <n v="1"/>
    <n v="6"/>
    <n v="1"/>
    <n v="0"/>
    <n v="1"/>
    <n v="1"/>
    <n v="2"/>
    <n v="0"/>
    <n v="7.1"/>
    <n v="26"/>
    <n v="14.2"/>
    <n v="0"/>
    <n v="14.2"/>
    <n v="14.2"/>
    <n v="28.4"/>
    <n v="0"/>
    <n v="1355.9"/>
    <n v="45.196666666666673"/>
    <n v="6.3657276995305176"/>
    <n v="993.05352112676064"/>
    <n v="542.36000000000013"/>
    <n v="0"/>
    <n v="542.36000000000013"/>
    <n v="542.36000000000013"/>
    <n v="1084.7200000000003"/>
    <n v="0"/>
    <n v="2711.8000000000006"/>
  </r>
  <r>
    <s v="NE"/>
    <x v="19"/>
    <n v="8"/>
    <n v="1"/>
    <n v="9"/>
    <n v="1"/>
    <n v="0"/>
    <n v="1"/>
    <n v="1"/>
    <n v="2"/>
    <n v="0"/>
    <n v="7.1"/>
    <n v="26"/>
    <n v="14.2"/>
    <n v="0"/>
    <n v="14.2"/>
    <n v="14.2"/>
    <n v="28.4"/>
    <n v="0"/>
    <n v="1355.9"/>
    <n v="45.196666666666673"/>
    <n v="6.3657276995305176"/>
    <n v="1489.580281690141"/>
    <n v="813.54000000000008"/>
    <n v="0"/>
    <n v="813.54000000000008"/>
    <n v="813.54000000000008"/>
    <n v="1627.0800000000002"/>
    <n v="0"/>
    <n v="4067.7000000000007"/>
  </r>
  <r>
    <s v="NE"/>
    <x v="20"/>
    <n v="3"/>
    <m/>
    <n v="3"/>
    <n v="0"/>
    <n v="0"/>
    <n v="1"/>
    <n v="1"/>
    <n v="2"/>
    <n v="0"/>
    <n v="7.1"/>
    <n v="26"/>
    <n v="0"/>
    <n v="0"/>
    <n v="14.2"/>
    <n v="14.2"/>
    <n v="28.4"/>
    <n v="0"/>
    <n v="1300"/>
    <n v="43.333333333333336"/>
    <n v="6.1032863849765269"/>
    <n v="476.05633802816908"/>
    <n v="0"/>
    <n v="0"/>
    <n v="260"/>
    <n v="260"/>
    <n v="520"/>
    <n v="0"/>
    <n v="1040"/>
  </r>
  <r>
    <s v="NE"/>
    <x v="21"/>
    <n v="25"/>
    <n v="2"/>
    <n v="27"/>
    <n v="1"/>
    <n v="0"/>
    <n v="1"/>
    <n v="1"/>
    <n v="2"/>
    <n v="0"/>
    <n v="7.1"/>
    <n v="26"/>
    <n v="14.2"/>
    <n v="0"/>
    <n v="14.2"/>
    <n v="14.2"/>
    <n v="28.4"/>
    <n v="0"/>
    <n v="1355.9"/>
    <n v="45.196666666666673"/>
    <n v="6.3657276995305176"/>
    <n v="4468.7408450704233"/>
    <n v="2440.6200000000003"/>
    <n v="0"/>
    <n v="2440.6200000000003"/>
    <n v="2440.6200000000003"/>
    <n v="4881.2400000000007"/>
    <n v="0"/>
    <n v="12203.1000000000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">
  <r>
    <x v="0"/>
    <n v="8"/>
    <m/>
    <n v="8"/>
    <n v="0"/>
    <n v="0"/>
    <n v="1"/>
    <n v="1"/>
    <n v="2"/>
    <n v="0"/>
    <n v="7.1"/>
    <n v="26"/>
    <n v="0"/>
    <n v="0"/>
    <n v="14.2"/>
    <n v="14.2"/>
    <n v="28.4"/>
    <n v="0"/>
    <n v="1909.05"/>
    <n v="63.634999999999998"/>
    <n v="8.9626760563380277"/>
    <n v="1864.2366197183098"/>
    <n v="0"/>
    <n v="0"/>
    <n v="1018.1599999999999"/>
    <n v="1018.1599999999999"/>
    <n v="2036.3199999999997"/>
    <n v="0"/>
    <n v="4072.6399999999994"/>
  </r>
  <r>
    <x v="1"/>
    <n v="16"/>
    <n v="12"/>
    <n v="28"/>
    <n v="1"/>
    <n v="0"/>
    <n v="1"/>
    <n v="1"/>
    <n v="2"/>
    <n v="0"/>
    <n v="7.1"/>
    <n v="26"/>
    <n v="14.2"/>
    <n v="0"/>
    <n v="14.2"/>
    <n v="14.2"/>
    <n v="28.4"/>
    <n v="0"/>
    <n v="2046.21"/>
    <n v="68.207000000000008"/>
    <n v="9.6066197183098616"/>
    <n v="6993.6191549295791"/>
    <n v="3819.5920000000006"/>
    <n v="0"/>
    <n v="3819.5920000000006"/>
    <n v="3819.5920000000006"/>
    <n v="7639.1840000000011"/>
    <n v="0"/>
    <n v="19097.960000000003"/>
  </r>
  <r>
    <x v="2"/>
    <n v="3"/>
    <n v="2"/>
    <n v="5"/>
    <n v="1"/>
    <n v="0"/>
    <n v="1"/>
    <n v="1"/>
    <n v="2"/>
    <n v="0"/>
    <n v="7.1"/>
    <n v="26"/>
    <n v="14.2"/>
    <n v="0"/>
    <n v="14.2"/>
    <n v="14.2"/>
    <n v="28.4"/>
    <n v="0"/>
    <n v="2046.21"/>
    <n v="68.207000000000008"/>
    <n v="9.6066197183098616"/>
    <n v="1248.860563380282"/>
    <n v="682.07"/>
    <n v="0"/>
    <n v="682.07"/>
    <n v="682.07"/>
    <n v="1364.14"/>
    <n v="0"/>
    <n v="3410.3500000000004"/>
  </r>
  <r>
    <x v="3"/>
    <n v="23"/>
    <n v="18"/>
    <n v="41"/>
    <n v="1"/>
    <n v="0"/>
    <n v="1"/>
    <n v="1"/>
    <n v="2"/>
    <n v="0"/>
    <n v="7.1"/>
    <n v="26"/>
    <n v="14.2"/>
    <n v="0"/>
    <n v="14.2"/>
    <n v="14.2"/>
    <n v="28.4"/>
    <n v="0"/>
    <n v="2046.21"/>
    <n v="68.207000000000008"/>
    <n v="9.6066197183098616"/>
    <n v="10240.656619718313"/>
    <n v="5592.9740000000011"/>
    <n v="0"/>
    <n v="5592.9740000000011"/>
    <n v="5592.9740000000011"/>
    <n v="11185.948000000002"/>
    <n v="0"/>
    <n v="27964.870000000003"/>
  </r>
  <r>
    <x v="4"/>
    <n v="11"/>
    <m/>
    <n v="11"/>
    <n v="1"/>
    <n v="0"/>
    <n v="1"/>
    <n v="1"/>
    <n v="2"/>
    <n v="1"/>
    <n v="7.1"/>
    <n v="26"/>
    <n v="14.2"/>
    <n v="0"/>
    <n v="14.2"/>
    <n v="14.2"/>
    <n v="28.4"/>
    <n v="14.2"/>
    <n v="2046.21"/>
    <n v="68.207000000000008"/>
    <n v="9.6066197183098616"/>
    <n v="2747.4932394366206"/>
    <n v="1500.5540000000001"/>
    <n v="0"/>
    <n v="1500.5540000000001"/>
    <n v="1500.5540000000001"/>
    <n v="3001.1080000000002"/>
    <n v="1500.5540000000001"/>
    <n v="9003.3240000000005"/>
  </r>
  <r>
    <x v="5"/>
    <n v="4"/>
    <m/>
    <n v="4"/>
    <n v="1"/>
    <n v="0"/>
    <n v="2"/>
    <n v="1"/>
    <n v="2"/>
    <n v="0"/>
    <n v="7.1"/>
    <n v="26"/>
    <n v="14.2"/>
    <n v="0"/>
    <n v="28.4"/>
    <n v="14.2"/>
    <n v="28.4"/>
    <n v="0"/>
    <n v="2046.21"/>
    <n v="68.207000000000008"/>
    <n v="9.6066197183098616"/>
    <n v="999.08845070422558"/>
    <n v="545.65600000000006"/>
    <n v="0"/>
    <n v="1091.3120000000001"/>
    <n v="545.65600000000006"/>
    <n v="1091.3120000000001"/>
    <n v="0"/>
    <n v="3273.9360000000006"/>
  </r>
  <r>
    <x v="6"/>
    <n v="12"/>
    <m/>
    <n v="12"/>
    <n v="1"/>
    <n v="0"/>
    <n v="1"/>
    <n v="1"/>
    <n v="2"/>
    <n v="0"/>
    <n v="7.1"/>
    <n v="26"/>
    <n v="14.2"/>
    <n v="0"/>
    <n v="14.2"/>
    <n v="14.2"/>
    <n v="28.4"/>
    <n v="0"/>
    <n v="2046.21"/>
    <n v="68.207000000000008"/>
    <n v="9.6066197183098616"/>
    <n v="2997.2653521126767"/>
    <n v="1636.9680000000003"/>
    <n v="0"/>
    <n v="1636.9680000000003"/>
    <n v="1636.9680000000003"/>
    <n v="3273.9360000000006"/>
    <n v="0"/>
    <n v="8184.8400000000011"/>
  </r>
  <r>
    <x v="7"/>
    <n v="19"/>
    <m/>
    <n v="19"/>
    <n v="1"/>
    <n v="0"/>
    <n v="1"/>
    <n v="1"/>
    <n v="2"/>
    <n v="0"/>
    <n v="7.1"/>
    <n v="26"/>
    <n v="14.2"/>
    <n v="0"/>
    <n v="14.2"/>
    <n v="14.2"/>
    <n v="28.4"/>
    <n v="0"/>
    <n v="2046.21"/>
    <n v="68.207000000000008"/>
    <n v="9.6066197183098616"/>
    <n v="4745.6701408450717"/>
    <n v="2591.8660000000004"/>
    <n v="0"/>
    <n v="2591.8660000000004"/>
    <n v="2591.8660000000004"/>
    <n v="5183.7320000000009"/>
    <n v="0"/>
    <n v="12959.330000000002"/>
  </r>
  <r>
    <x v="8"/>
    <n v="8"/>
    <n v="17"/>
    <n v="25"/>
    <n v="0"/>
    <n v="0"/>
    <n v="1"/>
    <n v="1"/>
    <n v="2"/>
    <n v="0"/>
    <n v="7.1"/>
    <n v="26"/>
    <n v="0"/>
    <n v="0"/>
    <n v="14.2"/>
    <n v="14.2"/>
    <n v="28.4"/>
    <n v="0"/>
    <n v="1993.72"/>
    <n v="66.457333333333338"/>
    <n v="9.3601877934272313"/>
    <n v="6084.1220657277008"/>
    <n v="0"/>
    <n v="0"/>
    <n v="3322.8666666666668"/>
    <n v="3322.8666666666668"/>
    <n v="6645.7333333333336"/>
    <n v="0"/>
    <n v="13291.466666666667"/>
  </r>
  <r>
    <x v="9"/>
    <n v="3"/>
    <n v="7"/>
    <n v="10"/>
    <n v="0"/>
    <n v="0"/>
    <n v="1"/>
    <n v="1"/>
    <n v="2"/>
    <n v="0"/>
    <n v="7.1"/>
    <n v="26"/>
    <n v="0"/>
    <n v="0"/>
    <n v="14.2"/>
    <n v="14.2"/>
    <n v="28.4"/>
    <n v="0"/>
    <n v="1993.72"/>
    <n v="66.457333333333338"/>
    <n v="9.3601877934272313"/>
    <n v="2433.6488262910802"/>
    <n v="0"/>
    <n v="0"/>
    <n v="1329.1466666666668"/>
    <n v="1329.1466666666668"/>
    <n v="2658.2933333333335"/>
    <n v="0"/>
    <n v="5316.586666666667"/>
  </r>
  <r>
    <x v="10"/>
    <n v="5"/>
    <m/>
    <n v="5"/>
    <n v="0"/>
    <n v="0"/>
    <n v="1"/>
    <n v="1"/>
    <n v="2"/>
    <n v="0"/>
    <n v="7.1"/>
    <n v="26"/>
    <n v="0"/>
    <n v="0"/>
    <n v="14.2"/>
    <n v="14.2"/>
    <n v="28.4"/>
    <n v="0"/>
    <n v="1993.72"/>
    <n v="66.457333333333338"/>
    <n v="9.3601877934272313"/>
    <n v="1216.8244131455401"/>
    <n v="0"/>
    <n v="0"/>
    <n v="664.57333333333338"/>
    <n v="664.57333333333338"/>
    <n v="1329.1466666666668"/>
    <n v="0"/>
    <n v="2658.2933333333335"/>
  </r>
  <r>
    <x v="11"/>
    <n v="14"/>
    <n v="11"/>
    <n v="25"/>
    <n v="0"/>
    <n v="0"/>
    <n v="1"/>
    <n v="1"/>
    <n v="2"/>
    <n v="0"/>
    <n v="7.1"/>
    <n v="26"/>
    <n v="0"/>
    <n v="0"/>
    <n v="14.2"/>
    <n v="14.2"/>
    <n v="28.4"/>
    <n v="0"/>
    <n v="1993.72"/>
    <n v="66.457333333333338"/>
    <n v="9.3601877934272313"/>
    <n v="6084.1220657277008"/>
    <n v="0"/>
    <n v="0"/>
    <n v="3322.8666666666668"/>
    <n v="3322.8666666666668"/>
    <n v="6645.7333333333336"/>
    <n v="0"/>
    <n v="13291.466666666667"/>
  </r>
  <r>
    <x v="12"/>
    <n v="6"/>
    <n v="8"/>
    <n v="14"/>
    <n v="0"/>
    <n v="0"/>
    <n v="1"/>
    <n v="2"/>
    <n v="2"/>
    <n v="0"/>
    <n v="7.1"/>
    <n v="26"/>
    <n v="0"/>
    <n v="0"/>
    <n v="14.2"/>
    <n v="28.4"/>
    <n v="28.4"/>
    <n v="0"/>
    <n v="1993.72"/>
    <n v="66.457333333333338"/>
    <n v="9.3601877934272313"/>
    <n v="3407.1083568075123"/>
    <n v="0"/>
    <n v="0"/>
    <n v="1860.8053333333335"/>
    <n v="3721.6106666666669"/>
    <n v="3721.6106666666669"/>
    <n v="0"/>
    <n v="9304.0266666666666"/>
  </r>
  <r>
    <x v="13"/>
    <n v="1"/>
    <n v="4"/>
    <n v="5"/>
    <n v="1"/>
    <n v="0"/>
    <n v="1"/>
    <n v="1"/>
    <n v="2"/>
    <n v="0"/>
    <n v="7.1"/>
    <n v="26"/>
    <n v="14.2"/>
    <n v="0"/>
    <n v="14.2"/>
    <n v="14.2"/>
    <n v="28.4"/>
    <n v="0"/>
    <n v="1993.72"/>
    <n v="66.457333333333338"/>
    <n v="9.3601877934272313"/>
    <n v="1216.8244131455401"/>
    <n v="664.57333333333338"/>
    <n v="0"/>
    <n v="664.57333333333338"/>
    <n v="664.57333333333338"/>
    <n v="1329.1466666666668"/>
    <n v="0"/>
    <n v="3322.8666666666668"/>
  </r>
  <r>
    <x v="14"/>
    <n v="6"/>
    <n v="6"/>
    <n v="12"/>
    <n v="0"/>
    <n v="0"/>
    <n v="1"/>
    <n v="1"/>
    <n v="2"/>
    <n v="0"/>
    <n v="7.1"/>
    <n v="26"/>
    <n v="0"/>
    <n v="0"/>
    <n v="14.2"/>
    <n v="14.2"/>
    <n v="28.4"/>
    <n v="0"/>
    <n v="1636.67"/>
    <n v="54.555666666666667"/>
    <n v="7.6838967136150238"/>
    <n v="2397.3757746478877"/>
    <n v="0"/>
    <n v="0"/>
    <n v="1309.336"/>
    <n v="1309.336"/>
    <n v="2618.672"/>
    <n v="0"/>
    <n v="5237.3440000000001"/>
  </r>
  <r>
    <x v="15"/>
    <n v="5"/>
    <m/>
    <n v="5"/>
    <n v="0"/>
    <n v="0"/>
    <n v="1"/>
    <n v="1"/>
    <n v="2"/>
    <n v="0"/>
    <n v="7.1"/>
    <n v="26"/>
    <n v="0"/>
    <n v="0"/>
    <n v="14.2"/>
    <n v="14.2"/>
    <n v="28.4"/>
    <n v="0"/>
    <n v="1636.67"/>
    <n v="54.555666666666667"/>
    <n v="7.6838967136150238"/>
    <n v="998.90657276995307"/>
    <n v="0"/>
    <n v="0"/>
    <n v="545.55666666666662"/>
    <n v="545.55666666666662"/>
    <n v="1091.1133333333332"/>
    <n v="0"/>
    <n v="2182.2266666666665"/>
  </r>
  <r>
    <x v="16"/>
    <n v="6"/>
    <m/>
    <n v="6"/>
    <n v="0"/>
    <n v="1"/>
    <n v="1"/>
    <n v="2"/>
    <n v="2"/>
    <n v="0"/>
    <n v="7.1"/>
    <n v="26"/>
    <n v="0"/>
    <n v="14.2"/>
    <n v="14.2"/>
    <n v="28.4"/>
    <n v="28.4"/>
    <n v="0"/>
    <n v="2432.29"/>
    <n v="81.076333333333338"/>
    <n v="11.419201877934274"/>
    <n v="1781.3954929577467"/>
    <n v="0"/>
    <n v="972.91600000000005"/>
    <n v="972.91600000000005"/>
    <n v="1945.8320000000001"/>
    <n v="1945.8320000000001"/>
    <n v="0"/>
    <n v="5837.4960000000001"/>
  </r>
  <r>
    <x v="17"/>
    <n v="4"/>
    <m/>
    <n v="4"/>
    <n v="1"/>
    <n v="0"/>
    <n v="1"/>
    <n v="2"/>
    <n v="2"/>
    <n v="0"/>
    <n v="7.1"/>
    <n v="26"/>
    <n v="14.2"/>
    <n v="0"/>
    <n v="14.2"/>
    <n v="28.4"/>
    <n v="28.4"/>
    <n v="0"/>
    <n v="1939.05"/>
    <n v="64.635000000000005"/>
    <n v="9.1035211267605654"/>
    <n v="946.76619718309883"/>
    <n v="517.08000000000004"/>
    <n v="0"/>
    <n v="517.08000000000004"/>
    <n v="1034.1600000000001"/>
    <n v="1034.1600000000001"/>
    <n v="0"/>
    <n v="3102.4800000000005"/>
  </r>
  <r>
    <x v="18"/>
    <n v="2"/>
    <m/>
    <n v="2"/>
    <n v="1"/>
    <n v="0"/>
    <n v="1"/>
    <n v="1"/>
    <n v="2"/>
    <n v="0"/>
    <n v="7.1"/>
    <n v="26"/>
    <n v="14.2"/>
    <n v="0"/>
    <n v="14.2"/>
    <n v="14.2"/>
    <n v="28.4"/>
    <n v="0"/>
    <n v="1939.05"/>
    <n v="64.635000000000005"/>
    <n v="9.1035211267605654"/>
    <n v="473.38309859154941"/>
    <n v="258.54000000000002"/>
    <n v="0"/>
    <n v="258.54000000000002"/>
    <n v="258.54000000000002"/>
    <n v="517.08000000000004"/>
    <n v="0"/>
    <n v="1292.7000000000003"/>
  </r>
  <r>
    <x v="19"/>
    <m/>
    <m/>
    <n v="0"/>
    <n v="1"/>
    <n v="0"/>
    <n v="1"/>
    <n v="1"/>
    <n v="2"/>
    <n v="0"/>
    <n v="7.1"/>
    <n v="26"/>
    <n v="14.2"/>
    <n v="0"/>
    <n v="14.2"/>
    <n v="14.2"/>
    <n v="28.4"/>
    <n v="0"/>
    <n v="1939.05"/>
    <n v="64.635000000000005"/>
    <n v="9.1035211267605654"/>
    <n v="0"/>
    <n v="0"/>
    <n v="0"/>
    <n v="0"/>
    <n v="0"/>
    <n v="0"/>
    <n v="0"/>
    <n v="0"/>
  </r>
  <r>
    <x v="20"/>
    <n v="2"/>
    <m/>
    <n v="2"/>
    <n v="0"/>
    <n v="0"/>
    <n v="1"/>
    <n v="1"/>
    <n v="2"/>
    <n v="0"/>
    <n v="7.1"/>
    <n v="26"/>
    <n v="0"/>
    <n v="0"/>
    <n v="14.2"/>
    <n v="14.2"/>
    <n v="28.4"/>
    <n v="0"/>
    <n v="1910.37"/>
    <n v="63.678999999999995"/>
    <n v="8.9688732394366202"/>
    <n v="466.38140845070427"/>
    <n v="0"/>
    <n v="0"/>
    <n v="254.71600000000001"/>
    <n v="254.71600000000001"/>
    <n v="509.43200000000002"/>
    <n v="0"/>
    <n v="1018.864"/>
  </r>
  <r>
    <x v="21"/>
    <n v="3"/>
    <m/>
    <n v="3"/>
    <n v="1"/>
    <n v="0"/>
    <n v="1"/>
    <n v="1"/>
    <n v="2"/>
    <n v="0"/>
    <n v="7.1"/>
    <n v="26"/>
    <n v="14.2"/>
    <n v="0"/>
    <n v="14.2"/>
    <n v="14.2"/>
    <n v="28.4"/>
    <n v="0"/>
    <n v="1570.67"/>
    <n v="52.355666666666671"/>
    <n v="7.3740375586854467"/>
    <n v="575.17492957746481"/>
    <n v="314.13400000000001"/>
    <n v="0"/>
    <n v="314.13400000000001"/>
    <n v="314.13400000000001"/>
    <n v="628.26800000000003"/>
    <n v="0"/>
    <n v="1570.67"/>
  </r>
  <r>
    <x v="22"/>
    <e v="#REF!"/>
    <e v="#REF!"/>
    <n v="246"/>
    <n v="12"/>
    <n v="1"/>
    <n v="23"/>
    <n v="25"/>
    <n v="44"/>
    <n v="1"/>
    <m/>
    <n v="572"/>
    <n v="170.39999999999998"/>
    <n v="14.2"/>
    <n v="326.59999999999985"/>
    <n v="354.99999999999989"/>
    <n v="624.79999999999973"/>
    <n v="14.2"/>
    <m/>
    <m/>
    <m/>
    <m/>
    <n v="18124.007333333342"/>
    <n v="972.91600000000005"/>
    <n v="33270.606666666674"/>
    <n v="36075.752000000015"/>
    <n v="65449.901333333357"/>
    <n v="1500.5540000000001"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32">
  <r>
    <n v="1069568"/>
    <s v="POSTED"/>
    <s v="REALIZADO"/>
    <x v="0"/>
    <s v="089.4994.6304.0001.000.0405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994"/>
    <x v="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868.1"/>
    <n v="0"/>
    <n v="0"/>
    <s v=""/>
    <s v=""/>
    <s v=""/>
  </r>
  <r>
    <n v="1069541"/>
    <s v="POSTED"/>
    <s v="REALIZADO"/>
    <x v="0"/>
    <s v="089.4993.6304.0001.000.0405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993"/>
    <x v="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953.07"/>
    <n v="0"/>
    <n v="0"/>
    <s v=""/>
    <s v=""/>
    <s v=""/>
  </r>
  <r>
    <n v="1069487"/>
    <s v="POSTED"/>
    <s v="REALIZADO"/>
    <x v="0"/>
    <s v="089.4991.6304.0001.000.0405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991"/>
    <x v="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435.52"/>
    <n v="0"/>
    <n v="0"/>
    <s v=""/>
    <s v=""/>
    <s v=""/>
  </r>
  <r>
    <n v="1069460"/>
    <s v="POSTED"/>
    <s v="REALIZADO"/>
    <x v="0"/>
    <s v="089.4990.6304.0001.000.0405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990"/>
    <x v="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MATRIZ"/>
    <s v="CARLOS ALBERTO HERNANDEZ MENDOZA"/>
    <s v="Costo Laboral"/>
    <s v="Tiempo Extra y Descansos Trabajados"/>
    <s v="LOGISTICA"/>
    <n v="5793.59"/>
    <n v="0"/>
    <n v="0"/>
    <s v=""/>
    <s v=""/>
    <s v=""/>
  </r>
  <r>
    <n v="1069460"/>
    <s v="POSTED"/>
    <s v="REALIZADO"/>
    <x v="0"/>
    <s v="089.4990.6304.0001.000.0405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990"/>
    <x v="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MATRIZ"/>
    <s v="CARLOS ALBERTO HERNANDEZ MENDOZA"/>
    <s v="Costo Laboral"/>
    <s v="Tiempo Extra y Descansos Trabajados"/>
    <s v="LOGISTICA"/>
    <n v="-5793.59"/>
    <n v="0"/>
    <n v="0"/>
    <s v=""/>
    <s v=""/>
    <s v=""/>
  </r>
  <r>
    <n v="1069460"/>
    <s v="POSTED"/>
    <s v="REALIZADO"/>
    <x v="0"/>
    <s v="089.4990.6304.0001.000.0405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990"/>
    <x v="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MATRIZ"/>
    <s v="CARLOS ALBERTO HERNANDEZ MENDOZA"/>
    <s v="Costo Laboral"/>
    <s v="Tiempo Extra y Descansos Trabajados"/>
    <s v="LOGISTICA"/>
    <n v="13723.74"/>
    <n v="0"/>
    <n v="0"/>
    <s v=""/>
    <s v=""/>
    <s v=""/>
  </r>
  <r>
    <n v="1069460"/>
    <s v="POSTED"/>
    <s v="REALIZADO"/>
    <x v="0"/>
    <s v="089.4990.6304.0001.000.0405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990"/>
    <x v="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MATRIZ"/>
    <s v="CARLOS ALBERTO HERNANDEZ MENDOZA"/>
    <s v="Costo Laboral"/>
    <s v="Tiempo Extra y Descansos Trabajados"/>
    <s v="LOGISTICA"/>
    <n v="5793.59"/>
    <n v="0"/>
    <n v="0"/>
    <s v=""/>
    <s v=""/>
    <s v=""/>
  </r>
  <r>
    <n v="1698200"/>
    <s v="POSTED"/>
    <s v="REALIZADO"/>
    <x v="0"/>
    <s v="089.4556.6304.0001.000.0405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56"/>
    <x v="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2656.25"/>
    <n v="0"/>
    <n v="0"/>
    <s v=""/>
    <s v=""/>
    <s v=""/>
  </r>
  <r>
    <n v="1698200"/>
    <s v="POSTED"/>
    <s v="REALIZADO"/>
    <x v="0"/>
    <s v="089.4556.6304.0001.000.0405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56"/>
    <x v="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2656.25"/>
    <n v="0"/>
    <n v="0"/>
    <s v=""/>
    <s v=""/>
    <s v=""/>
  </r>
  <r>
    <n v="1698200"/>
    <s v="POSTED"/>
    <s v="REALIZADO"/>
    <x v="0"/>
    <s v="089.4556.6304.0001.000.0405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556"/>
    <x v="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4178.3100000000004"/>
    <n v="0"/>
    <n v="0"/>
    <s v=""/>
    <s v=""/>
    <s v=""/>
  </r>
  <r>
    <n v="1698200"/>
    <s v="POSTED"/>
    <s v="REALIZADO"/>
    <x v="0"/>
    <s v="089.4556.6304.0001.000.0405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56"/>
    <x v="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2656.25"/>
    <n v="0"/>
    <n v="0"/>
    <s v=""/>
    <s v=""/>
    <s v=""/>
  </r>
  <r>
    <n v="1392056"/>
    <s v="POSTED"/>
    <s v="REALIZADO"/>
    <x v="0"/>
    <s v="089.4555.6304.0001.000.0405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55"/>
    <x v="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1433.06"/>
    <n v="0"/>
    <n v="0"/>
    <s v=""/>
    <s v=""/>
    <s v=""/>
  </r>
  <r>
    <n v="1392056"/>
    <s v="POSTED"/>
    <s v="REALIZADO"/>
    <x v="0"/>
    <s v="089.4555.6304.0001.000.0405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55"/>
    <x v="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-1433.06"/>
    <n v="0"/>
    <n v="0"/>
    <s v=""/>
    <s v=""/>
    <s v=""/>
  </r>
  <r>
    <n v="1392056"/>
    <s v="POSTED"/>
    <s v="REALIZADO"/>
    <x v="0"/>
    <s v="089.4555.6304.0001.000.0405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555"/>
    <x v="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1071.67"/>
    <n v="0"/>
    <n v="0"/>
    <s v=""/>
    <s v=""/>
    <s v=""/>
  </r>
  <r>
    <n v="1392056"/>
    <s v="POSTED"/>
    <s v="REALIZADO"/>
    <x v="0"/>
    <s v="089.4555.6304.0001.000.0405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55"/>
    <x v="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1433.06"/>
    <n v="0"/>
    <n v="0"/>
    <s v=""/>
    <s v=""/>
    <s v=""/>
  </r>
  <r>
    <n v="1273418"/>
    <s v="POSTED"/>
    <s v="REALIZADO"/>
    <x v="0"/>
    <s v="089.4554.6304.0001.000.0405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54"/>
    <x v="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992.14"/>
    <n v="0"/>
    <n v="0"/>
    <s v=""/>
    <s v=""/>
    <s v=""/>
  </r>
  <r>
    <n v="1273418"/>
    <s v="POSTED"/>
    <s v="REALIZADO"/>
    <x v="0"/>
    <s v="089.4554.6304.0001.000.0405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54"/>
    <x v="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-992.14"/>
    <n v="0"/>
    <n v="0"/>
    <s v=""/>
    <s v=""/>
    <s v=""/>
  </r>
  <r>
    <n v="1273418"/>
    <s v="POSTED"/>
    <s v="REALIZADO"/>
    <x v="0"/>
    <s v="089.4554.6304.0001.000.0405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4554"/>
    <x v="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-302.32"/>
    <n v="0"/>
    <n v="0"/>
    <s v=""/>
    <s v=""/>
    <s v=""/>
  </r>
  <r>
    <n v="1273418"/>
    <s v="POSTED"/>
    <s v="REALIZADO"/>
    <x v="0"/>
    <s v="089.4554.6304.0001.000.0405.000.00000.00000"/>
    <s v="JUN-2021"/>
    <n v="2021"/>
    <x v="0"/>
    <s v="2º TRIMM"/>
    <d v="2021-06-30T00:00:00"/>
    <s v="Manual"/>
    <s v="Reclass"/>
    <s v="EMORAOLI Reclassificação de indenizações Junho 2021 Reclassificação BRL"/>
    <s v="EMORAOLI Reclassificação de indenizações Junho 2021 Manual A 2058300 190438142"/>
    <s v="Reclassificação de indenizações Junho de 2021"/>
    <x v="0"/>
    <s v="HORA EXTRA/HORA EXTRA"/>
    <s v="4554"/>
    <x v="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-992.14"/>
    <n v="0"/>
    <n v="0"/>
    <s v=""/>
    <s v=""/>
    <s v=""/>
  </r>
  <r>
    <n v="1273418"/>
    <s v="POSTED"/>
    <s v="REALIZADO"/>
    <x v="0"/>
    <s v="089.4554.6304.0001.000.0405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54"/>
    <x v="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992.14"/>
    <n v="0"/>
    <n v="0"/>
    <s v=""/>
    <s v=""/>
    <s v=""/>
  </r>
  <r>
    <n v="1247367"/>
    <s v="POSTED"/>
    <s v="REALIZADO"/>
    <x v="0"/>
    <s v="089.4550.6304.0001.000.0405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50"/>
    <x v="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631.09"/>
    <n v="0"/>
    <n v="0"/>
    <s v=""/>
    <s v=""/>
    <s v=""/>
  </r>
  <r>
    <n v="1247367"/>
    <s v="POSTED"/>
    <s v="REALIZADO"/>
    <x v="0"/>
    <s v="089.4550.6304.0001.000.0405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50"/>
    <x v="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-631.09"/>
    <n v="0"/>
    <n v="0"/>
    <s v=""/>
    <s v=""/>
    <s v=""/>
  </r>
  <r>
    <n v="1247367"/>
    <s v="POSTED"/>
    <s v="REALIZADO"/>
    <x v="0"/>
    <s v="089.4550.6304.0001.000.0405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4550"/>
    <x v="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-451.05"/>
    <n v="0"/>
    <n v="0"/>
    <s v=""/>
    <s v=""/>
    <s v=""/>
  </r>
  <r>
    <n v="1247367"/>
    <s v="POSTED"/>
    <s v="REALIZADO"/>
    <x v="0"/>
    <s v="089.4550.6304.0001.000.0405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50"/>
    <x v="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631.09"/>
    <n v="0"/>
    <n v="0"/>
    <s v=""/>
    <s v=""/>
    <s v=""/>
  </r>
  <r>
    <n v="1238042"/>
    <s v="POSTED"/>
    <s v="REALIZADO"/>
    <x v="0"/>
    <s v="089.4547.6304.0001.000.0405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47"/>
    <x v="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753.32"/>
    <n v="0"/>
    <n v="0"/>
    <s v=""/>
    <s v=""/>
    <s v=""/>
  </r>
  <r>
    <n v="1238042"/>
    <s v="POSTED"/>
    <s v="REALIZADO"/>
    <x v="0"/>
    <s v="089.4547.6304.0001.000.0405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47"/>
    <x v="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-753.32"/>
    <n v="0"/>
    <n v="0"/>
    <s v=""/>
    <s v=""/>
    <s v=""/>
  </r>
  <r>
    <n v="1238042"/>
    <s v="POSTED"/>
    <s v="REALIZADO"/>
    <x v="0"/>
    <s v="089.4547.6304.0001.000.0405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4547"/>
    <x v="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-1637.8"/>
    <n v="0"/>
    <n v="0"/>
    <s v=""/>
    <s v=""/>
    <s v=""/>
  </r>
  <r>
    <n v="1238042"/>
    <s v="POSTED"/>
    <s v="REALIZADO"/>
    <x v="0"/>
    <s v="089.4547.6304.0001.000.0405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47"/>
    <x v="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753.32"/>
    <n v="0"/>
    <n v="0"/>
    <s v=""/>
    <s v=""/>
    <s v=""/>
  </r>
  <r>
    <n v="1199588"/>
    <s v="POSTED"/>
    <s v="REALIZADO"/>
    <x v="0"/>
    <s v="089.4545.6304.0001.000.0405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545"/>
    <x v="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852.7"/>
    <n v="0"/>
    <n v="0"/>
    <s v=""/>
    <s v=""/>
    <s v=""/>
  </r>
  <r>
    <n v="1199586"/>
    <s v="POSTED"/>
    <s v="REALIZADO"/>
    <x v="0"/>
    <s v="089.4544.6304.0001.000.0405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44"/>
    <x v="1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334.55"/>
    <n v="0"/>
    <n v="0"/>
    <s v=""/>
    <s v=""/>
    <s v=""/>
  </r>
  <r>
    <n v="1199586"/>
    <s v="POSTED"/>
    <s v="REALIZADO"/>
    <x v="0"/>
    <s v="089.4544.6304.0001.000.0405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44"/>
    <x v="1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-334.55"/>
    <n v="0"/>
    <n v="0"/>
    <s v=""/>
    <s v=""/>
    <s v=""/>
  </r>
  <r>
    <n v="1199586"/>
    <s v="POSTED"/>
    <s v="REALIZADO"/>
    <x v="0"/>
    <s v="089.4544.6304.0001.000.0405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544"/>
    <x v="1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769.72"/>
    <n v="0"/>
    <n v="0"/>
    <s v=""/>
    <s v=""/>
    <s v=""/>
  </r>
  <r>
    <n v="1199586"/>
    <s v="POSTED"/>
    <s v="REALIZADO"/>
    <x v="0"/>
    <s v="089.4544.6304.0001.000.0405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44"/>
    <x v="1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334.55"/>
    <n v="0"/>
    <n v="0"/>
    <s v=""/>
    <s v=""/>
    <s v=""/>
  </r>
  <r>
    <n v="1117774"/>
    <s v="POSTED"/>
    <s v="REALIZADO"/>
    <x v="0"/>
    <s v="089.4540.6304.0001.000.0405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40"/>
    <x v="1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0.23"/>
    <n v="0"/>
    <n v="0"/>
    <s v=""/>
    <s v=""/>
    <s v=""/>
  </r>
  <r>
    <n v="1117774"/>
    <s v="POSTED"/>
    <s v="REALIZADO"/>
    <x v="0"/>
    <s v="089.4540.6304.0001.000.0405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40"/>
    <x v="1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-0.23"/>
    <n v="0"/>
    <n v="0"/>
    <s v=""/>
    <s v=""/>
    <s v=""/>
  </r>
  <r>
    <n v="1117774"/>
    <s v="POSTED"/>
    <s v="REALIZADO"/>
    <x v="0"/>
    <s v="089.4540.6304.0001.000.0405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540"/>
    <x v="1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547.67999999999995"/>
    <n v="0"/>
    <n v="0"/>
    <s v=""/>
    <s v=""/>
    <s v=""/>
  </r>
  <r>
    <n v="1117774"/>
    <s v="POSTED"/>
    <s v="REALIZADO"/>
    <x v="0"/>
    <s v="089.4540.6304.0001.000.0405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40"/>
    <x v="1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0.23"/>
    <n v="0"/>
    <n v="0"/>
    <s v=""/>
    <s v=""/>
    <s v=""/>
  </r>
  <r>
    <n v="1238039"/>
    <s v="POSTED"/>
    <s v="REALIZADO"/>
    <x v="0"/>
    <s v="089.4536.6304.0001.000.0405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36"/>
    <x v="1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1798.05"/>
    <n v="0"/>
    <n v="0"/>
    <s v=""/>
    <s v=""/>
    <s v=""/>
  </r>
  <r>
    <n v="1238039"/>
    <s v="POSTED"/>
    <s v="REALIZADO"/>
    <x v="0"/>
    <s v="089.4536.6304.0001.000.0405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36"/>
    <x v="1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1798.05"/>
    <n v="0"/>
    <n v="0"/>
    <s v=""/>
    <s v=""/>
    <s v=""/>
  </r>
  <r>
    <n v="1238039"/>
    <s v="POSTED"/>
    <s v="REALIZADO"/>
    <x v="0"/>
    <s v="089.4536.6304.0001.000.0405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536"/>
    <x v="1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443.52"/>
    <n v="0"/>
    <n v="0"/>
    <s v=""/>
    <s v=""/>
    <s v=""/>
  </r>
  <r>
    <n v="1238039"/>
    <s v="POSTED"/>
    <s v="REALIZADO"/>
    <x v="0"/>
    <s v="089.4536.6304.0001.000.0405.000.00000.00000"/>
    <s v="JUN-2021"/>
    <n v="2021"/>
    <x v="0"/>
    <s v="2º TRIMM"/>
    <d v="2021-06-30T00:00:00"/>
    <s v="Manual"/>
    <s v="Reclass"/>
    <s v="EMORAOLI Reclassificação de indenizações Junho 2021 Reclassificação BRL"/>
    <s v="EMORAOLI Reclassificação de indenizações Junho 2021 Manual A 2058300 190438142"/>
    <s v="Reclassificação de indenizações Junho de 2021"/>
    <x v="0"/>
    <s v="HORA EXTRA/HORA EXTRA"/>
    <s v="4536"/>
    <x v="1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1457.63"/>
    <n v="0"/>
    <n v="0"/>
    <s v=""/>
    <s v=""/>
    <s v=""/>
  </r>
  <r>
    <n v="1238039"/>
    <s v="POSTED"/>
    <s v="REALIZADO"/>
    <x v="0"/>
    <s v="089.4536.6304.0001.000.0405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36"/>
    <x v="1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1798.05"/>
    <n v="0"/>
    <n v="0"/>
    <s v=""/>
    <s v=""/>
    <s v=""/>
  </r>
  <r>
    <n v="1299000"/>
    <s v="POSTED"/>
    <s v="REALIZADO"/>
    <x v="1"/>
    <s v="089.4536.6304.0001.000.005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36"/>
    <x v="12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ÃO PAULO"/>
    <s v="JOSE CARLOS CRUZ RESENDIZ"/>
    <s v="Costo Laboral"/>
    <s v="Tiempo Extra y Descansos Trabajados"/>
    <s v="ADMINISTRAÇÃO E FINANÇAS"/>
    <n v="1002.04"/>
    <n v="0"/>
    <n v="0"/>
    <s v=""/>
    <s v=""/>
    <s v=""/>
  </r>
  <r>
    <n v="1299000"/>
    <s v="POSTED"/>
    <s v="REALIZADO"/>
    <x v="1"/>
    <s v="089.4536.6304.0001.000.005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36"/>
    <x v="12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ÃO PAULO"/>
    <s v="JOSE CARLOS CRUZ RESENDIZ"/>
    <s v="Costo Laboral"/>
    <s v="Tiempo Extra y Descansos Trabajados"/>
    <s v="ADMINISTRAÇÃO E FINANÇAS"/>
    <n v="-1002.04"/>
    <n v="0"/>
    <n v="0"/>
    <s v=""/>
    <s v=""/>
    <s v=""/>
  </r>
  <r>
    <n v="1299000"/>
    <s v="POSTED"/>
    <s v="REALIZADO"/>
    <x v="1"/>
    <s v="089.4536.6304.0001.000.0051.000.00000.00000"/>
    <s v="JUN-2021"/>
    <n v="2021"/>
    <x v="0"/>
    <s v="2º TRIMM"/>
    <d v="2021-06-30T00:00:00"/>
    <s v="Manual"/>
    <s v="Reclass"/>
    <s v="EMORAOLI Reclassificação de indenizações Junho 2021 Reclassificação BRL"/>
    <s v="EMORAOLI Reclassificação de indenizações Junho 2021 Manual A 2058300 190438142"/>
    <s v="Reclassificação de indenizações Junho de 2021"/>
    <x v="0"/>
    <s v="HORA EXTRA/HORA EXTRA"/>
    <s v="4536"/>
    <x v="12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ÃO PAULO"/>
    <s v="JOSE CARLOS CRUZ RESENDIZ"/>
    <s v="Costo Laboral"/>
    <s v="Tiempo Extra y Descansos Trabajados"/>
    <s v="ADMINISTRAÇÃO E FINANÇAS"/>
    <n v="-1002.04"/>
    <n v="0"/>
    <n v="0"/>
    <s v=""/>
    <s v=""/>
    <s v=""/>
  </r>
  <r>
    <n v="1299000"/>
    <s v="POSTED"/>
    <s v="REALIZADO"/>
    <x v="1"/>
    <s v="089.4536.6304.0001.000.005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36"/>
    <x v="12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ÃO PAULO"/>
    <s v="JOSE CARLOS CRUZ RESENDIZ"/>
    <s v="Costo Laboral"/>
    <s v="Tiempo Extra y Descansos Trabajados"/>
    <s v="ADMINISTRAÇÃO E FINANÇAS"/>
    <n v="1002.04"/>
    <n v="0"/>
    <n v="0"/>
    <s v=""/>
    <s v=""/>
    <s v=""/>
  </r>
  <r>
    <n v="1031321"/>
    <s v="POSTED"/>
    <s v="REALIZADO"/>
    <x v="0"/>
    <s v="089.4534.6304.0001.000.0405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34"/>
    <x v="1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1086.75"/>
    <n v="0"/>
    <n v="0"/>
    <s v=""/>
    <s v=""/>
    <s v=""/>
  </r>
  <r>
    <n v="1031321"/>
    <s v="POSTED"/>
    <s v="REALIZADO"/>
    <x v="0"/>
    <s v="089.4534.6304.0001.000.0405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34"/>
    <x v="1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-1086.75"/>
    <n v="0"/>
    <n v="0"/>
    <s v=""/>
    <s v=""/>
    <s v=""/>
  </r>
  <r>
    <n v="1031321"/>
    <s v="POSTED"/>
    <s v="REALIZADO"/>
    <x v="0"/>
    <s v="089.4534.6304.0001.000.0405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4534"/>
    <x v="1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-1262.3399999999999"/>
    <n v="0"/>
    <n v="0"/>
    <s v=""/>
    <s v=""/>
    <s v=""/>
  </r>
  <r>
    <n v="1031321"/>
    <s v="POSTED"/>
    <s v="REALIZADO"/>
    <x v="0"/>
    <s v="089.4534.6304.0001.000.0405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34"/>
    <x v="1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1086.75"/>
    <n v="0"/>
    <n v="0"/>
    <s v=""/>
    <s v=""/>
    <s v=""/>
  </r>
  <r>
    <n v="1028449"/>
    <s v="POSTED"/>
    <s v="REALIZADO"/>
    <x v="0"/>
    <s v="089.4517.6304.0001.000.0405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17"/>
    <x v="1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BRASÍLIA"/>
    <s v="CARLOS ALBERTO HERNANDEZ MENDOZA"/>
    <s v="Costo Laboral"/>
    <s v="Tiempo Extra y Descansos Trabajados"/>
    <s v="LOGISTICA"/>
    <n v="2075.15"/>
    <n v="0"/>
    <n v="0"/>
    <s v=""/>
    <s v=""/>
    <s v=""/>
  </r>
  <r>
    <n v="1028449"/>
    <s v="POSTED"/>
    <s v="REALIZADO"/>
    <x v="0"/>
    <s v="089.4517.6304.0001.000.0405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17"/>
    <x v="1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BRASÍLIA"/>
    <s v="CARLOS ALBERTO HERNANDEZ MENDOZA"/>
    <s v="Costo Laboral"/>
    <s v="Tiempo Extra y Descansos Trabajados"/>
    <s v="LOGISTICA"/>
    <n v="-2075.15"/>
    <n v="0"/>
    <n v="0"/>
    <s v=""/>
    <s v=""/>
    <s v=""/>
  </r>
  <r>
    <n v="1028449"/>
    <s v="POSTED"/>
    <s v="REALIZADO"/>
    <x v="0"/>
    <s v="089.4517.6304.0001.000.0405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517"/>
    <x v="1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BRASÍLIA"/>
    <s v="CARLOS ALBERTO HERNANDEZ MENDOZA"/>
    <s v="Costo Laboral"/>
    <s v="Tiempo Extra y Descansos Trabajados"/>
    <s v="LOGISTICA"/>
    <n v="2443.29"/>
    <n v="0"/>
    <n v="0"/>
    <s v=""/>
    <s v=""/>
    <s v=""/>
  </r>
  <r>
    <n v="1028449"/>
    <s v="POSTED"/>
    <s v="REALIZADO"/>
    <x v="0"/>
    <s v="089.4517.6304.0001.000.0405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17"/>
    <x v="1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BRASÍLIA"/>
    <s v="CARLOS ALBERTO HERNANDEZ MENDOZA"/>
    <s v="Costo Laboral"/>
    <s v="Tiempo Extra y Descansos Trabajados"/>
    <s v="LOGISTICA"/>
    <n v="2075.15"/>
    <n v="0"/>
    <n v="0"/>
    <s v=""/>
    <s v=""/>
    <s v=""/>
  </r>
  <r>
    <n v="1028078"/>
    <s v="POSTED"/>
    <s v="REALIZADO"/>
    <x v="0"/>
    <s v="089.4513.6304.0001.000.0405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13"/>
    <x v="1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1176.68"/>
    <n v="0"/>
    <n v="0"/>
    <s v=""/>
    <s v=""/>
    <s v=""/>
  </r>
  <r>
    <n v="1028078"/>
    <s v="POSTED"/>
    <s v="REALIZADO"/>
    <x v="0"/>
    <s v="089.4513.6304.0001.000.0405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13"/>
    <x v="1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-1176.68"/>
    <n v="0"/>
    <n v="0"/>
    <s v=""/>
    <s v=""/>
    <s v=""/>
  </r>
  <r>
    <n v="1028078"/>
    <s v="POSTED"/>
    <s v="REALIZADO"/>
    <x v="0"/>
    <s v="089.4513.6304.0001.000.0405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4513"/>
    <x v="1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-1261.33"/>
    <n v="0"/>
    <n v="0"/>
    <s v=""/>
    <s v=""/>
    <s v=""/>
  </r>
  <r>
    <n v="1028078"/>
    <s v="POSTED"/>
    <s v="REALIZADO"/>
    <x v="0"/>
    <s v="089.4513.6304.0001.000.0405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13"/>
    <x v="1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1176.68"/>
    <n v="0"/>
    <n v="0"/>
    <s v=""/>
    <s v=""/>
    <s v=""/>
  </r>
  <r>
    <n v="1026405"/>
    <s v="POSTED"/>
    <s v="REALIZADO"/>
    <x v="0"/>
    <s v="089.4509.6304.0001.000.0405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09"/>
    <x v="1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507.28"/>
    <n v="0"/>
    <n v="0"/>
    <s v=""/>
    <s v=""/>
    <s v=""/>
  </r>
  <r>
    <n v="1026405"/>
    <s v="POSTED"/>
    <s v="REALIZADO"/>
    <x v="0"/>
    <s v="089.4509.6304.0001.000.0405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09"/>
    <x v="1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-507.28"/>
    <n v="0"/>
    <n v="0"/>
    <s v=""/>
    <s v=""/>
    <s v=""/>
  </r>
  <r>
    <n v="1026405"/>
    <s v="POSTED"/>
    <s v="REALIZADO"/>
    <x v="0"/>
    <s v="089.4509.6304.0001.000.0405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4509"/>
    <x v="1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-3032.79"/>
    <n v="0"/>
    <n v="0"/>
    <s v=""/>
    <s v=""/>
    <s v=""/>
  </r>
  <r>
    <n v="1026405"/>
    <s v="POSTED"/>
    <s v="REALIZADO"/>
    <x v="0"/>
    <s v="089.4509.6304.0001.000.0405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09"/>
    <x v="1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507.28"/>
    <n v="0"/>
    <n v="0"/>
    <s v=""/>
    <s v=""/>
    <s v=""/>
  </r>
  <r>
    <n v="1204738"/>
    <s v="POSTED"/>
    <s v="REALIZADO"/>
    <x v="0"/>
    <s v="089.4506.6304.0001.000.0405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06"/>
    <x v="1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1680.85"/>
    <n v="0"/>
    <n v="0"/>
    <s v=""/>
    <s v=""/>
    <s v=""/>
  </r>
  <r>
    <n v="1204738"/>
    <s v="POSTED"/>
    <s v="REALIZADO"/>
    <x v="0"/>
    <s v="089.4506.6304.0001.000.0405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06"/>
    <x v="1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1680.85"/>
    <n v="0"/>
    <n v="0"/>
    <s v=""/>
    <s v=""/>
    <s v=""/>
  </r>
  <r>
    <n v="1204738"/>
    <s v="POSTED"/>
    <s v="REALIZADO"/>
    <x v="0"/>
    <s v="089.4506.6304.0001.000.0405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506"/>
    <x v="1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3083.71"/>
    <n v="0"/>
    <n v="0"/>
    <s v=""/>
    <s v=""/>
    <s v=""/>
  </r>
  <r>
    <n v="1204738"/>
    <s v="POSTED"/>
    <s v="REALIZADO"/>
    <x v="0"/>
    <s v="089.4506.6304.0001.000.0405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06"/>
    <x v="1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1680.85"/>
    <n v="0"/>
    <n v="0"/>
    <s v=""/>
    <s v=""/>
    <s v=""/>
  </r>
  <r>
    <n v="1030134"/>
    <s v="POSTED"/>
    <s v="REALIZADO"/>
    <x v="0"/>
    <s v="089.3547.6304.0001.000.0405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47"/>
    <x v="1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903.99"/>
    <n v="0"/>
    <n v="0"/>
    <s v=""/>
    <s v=""/>
    <s v=""/>
  </r>
  <r>
    <n v="1030134"/>
    <s v="POSTED"/>
    <s v="REALIZADO"/>
    <x v="0"/>
    <s v="089.3547.6304.0001.000.0405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47"/>
    <x v="1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903.99"/>
    <n v="0"/>
    <n v="0"/>
    <s v=""/>
    <s v=""/>
    <s v=""/>
  </r>
  <r>
    <n v="1030134"/>
    <s v="POSTED"/>
    <s v="REALIZADO"/>
    <x v="0"/>
    <s v="089.3547.6304.0001.000.0405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47"/>
    <x v="1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2218.9299999999998"/>
    <n v="0"/>
    <n v="0"/>
    <s v=""/>
    <s v=""/>
    <s v=""/>
  </r>
  <r>
    <n v="1030134"/>
    <s v="POSTED"/>
    <s v="REALIZADO"/>
    <x v="0"/>
    <s v="089.3547.6304.0001.000.0405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47"/>
    <x v="1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903.99"/>
    <n v="0"/>
    <n v="0"/>
    <s v=""/>
    <s v=""/>
    <s v=""/>
  </r>
  <r>
    <n v="1029772"/>
    <s v="POSTED"/>
    <s v="REALIZADO"/>
    <x v="0"/>
    <s v="089.3545.6304.0001.000.0405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45"/>
    <x v="1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264.16000000000003"/>
    <n v="0"/>
    <n v="0"/>
    <s v=""/>
    <s v=""/>
    <s v=""/>
  </r>
  <r>
    <n v="1029772"/>
    <s v="POSTED"/>
    <s v="REALIZADO"/>
    <x v="0"/>
    <s v="089.3545.6304.0001.000.0405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45"/>
    <x v="1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-264.16000000000003"/>
    <n v="0"/>
    <n v="0"/>
    <s v=""/>
    <s v=""/>
    <s v=""/>
  </r>
  <r>
    <n v="1029772"/>
    <s v="POSTED"/>
    <s v="REALIZADO"/>
    <x v="0"/>
    <s v="089.3545.6304.0001.000.0405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45"/>
    <x v="1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548.54"/>
    <n v="0"/>
    <n v="0"/>
    <s v=""/>
    <s v=""/>
    <s v=""/>
  </r>
  <r>
    <n v="1029772"/>
    <s v="POSTED"/>
    <s v="REALIZADO"/>
    <x v="0"/>
    <s v="089.3545.6304.0001.000.0405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45"/>
    <x v="1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264.16000000000003"/>
    <n v="0"/>
    <n v="0"/>
    <s v=""/>
    <s v=""/>
    <s v=""/>
  </r>
  <r>
    <n v="1029771"/>
    <s v="POSTED"/>
    <s v="REALIZADO"/>
    <x v="1"/>
    <s v="089.3545.6304.0001.000.005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45"/>
    <x v="19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UL"/>
    <s v="JOSE CARLOS CRUZ RESENDIZ"/>
    <s v="Costo Laboral"/>
    <s v="Tiempo Extra y Descansos Trabajados"/>
    <s v="ADMINISTRAÇÃO E FINANÇAS"/>
    <n v="136.77000000000001"/>
    <n v="0"/>
    <n v="0"/>
    <s v=""/>
    <s v=""/>
    <s v=""/>
  </r>
  <r>
    <n v="1029771"/>
    <s v="POSTED"/>
    <s v="REALIZADO"/>
    <x v="1"/>
    <s v="089.3545.6304.0001.000.005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45"/>
    <x v="19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UL"/>
    <s v="JOSE CARLOS CRUZ RESENDIZ"/>
    <s v="Costo Laboral"/>
    <s v="Tiempo Extra y Descansos Trabajados"/>
    <s v="ADMINISTRAÇÃO E FINANÇAS"/>
    <n v="-136.77000000000001"/>
    <n v="0"/>
    <n v="0"/>
    <s v=""/>
    <s v=""/>
    <s v=""/>
  </r>
  <r>
    <n v="1029771"/>
    <s v="POSTED"/>
    <s v="REALIZADO"/>
    <x v="1"/>
    <s v="089.3545.6304.0001.000.005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45"/>
    <x v="19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UL"/>
    <s v="JOSE CARLOS CRUZ RESENDIZ"/>
    <s v="Costo Laboral"/>
    <s v="Tiempo Extra y Descansos Trabajados"/>
    <s v="ADMINISTRAÇÃO E FINANÇAS"/>
    <n v="136.77000000000001"/>
    <n v="0"/>
    <n v="0"/>
    <s v=""/>
    <s v=""/>
    <s v=""/>
  </r>
  <r>
    <n v="1029381"/>
    <s v="POSTED"/>
    <s v="REALIZADO"/>
    <x v="0"/>
    <s v="089.3544.6304.0001.000.0405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44"/>
    <x v="2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24.05"/>
    <n v="0"/>
    <n v="0"/>
    <s v=""/>
    <s v=""/>
    <s v=""/>
  </r>
  <r>
    <n v="1029381"/>
    <s v="POSTED"/>
    <s v="REALIZADO"/>
    <x v="0"/>
    <s v="089.3544.6304.0001.000.0405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44"/>
    <x v="2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24.05"/>
    <n v="0"/>
    <n v="0"/>
    <s v=""/>
    <s v=""/>
    <s v=""/>
  </r>
  <r>
    <n v="1029381"/>
    <s v="POSTED"/>
    <s v="REALIZADO"/>
    <x v="0"/>
    <s v="089.3544.6304.0001.000.0405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44"/>
    <x v="2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2403.8000000000002"/>
    <n v="0"/>
    <n v="0"/>
    <s v=""/>
    <s v=""/>
    <s v=""/>
  </r>
  <r>
    <n v="1029381"/>
    <s v="POSTED"/>
    <s v="REALIZADO"/>
    <x v="0"/>
    <s v="089.3544.6304.0001.000.0405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44"/>
    <x v="2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2170.23"/>
    <n v="0"/>
    <n v="0"/>
    <s v=""/>
    <s v=""/>
    <s v=""/>
  </r>
  <r>
    <n v="1029381"/>
    <s v="POSTED"/>
    <s v="REALIZADO"/>
    <x v="0"/>
    <s v="089.3544.6304.0001.000.0405.000.00000.00000"/>
    <s v="JUN-2021"/>
    <n v="2021"/>
    <x v="0"/>
    <s v="2º TRIMM"/>
    <d v="2021-06-30T00:00:00"/>
    <s v="Manual"/>
    <s v="Reclass"/>
    <s v="EMORAOLI Reclassificação de indenizações Junho 2021 Reclassificação BRL"/>
    <s v="EMORAOLI Reclassificação de indenizações Junho 2021 Manual A 2058300 190438142"/>
    <s v="Reclassificação de indenizações Junho de 2021"/>
    <x v="0"/>
    <s v="HORA EXTRA/HORA EXTRA"/>
    <s v="3544"/>
    <x v="2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15.84"/>
    <n v="0"/>
    <n v="0"/>
    <s v=""/>
    <s v=""/>
    <s v=""/>
  </r>
  <r>
    <n v="1029381"/>
    <s v="POSTED"/>
    <s v="REALIZADO"/>
    <x v="0"/>
    <s v="089.3544.6304.0001.000.0405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44"/>
    <x v="2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24.05"/>
    <n v="0"/>
    <n v="0"/>
    <s v=""/>
    <s v=""/>
    <s v=""/>
  </r>
  <r>
    <n v="1360642"/>
    <s v="POSTED"/>
    <s v="REALIZADO"/>
    <x v="0"/>
    <s v="089.3542.6304.0001.000.0405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42"/>
    <x v="2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487.8"/>
    <n v="0"/>
    <n v="0"/>
    <s v=""/>
    <s v=""/>
    <s v=""/>
  </r>
  <r>
    <n v="1360642"/>
    <s v="POSTED"/>
    <s v="REALIZADO"/>
    <x v="0"/>
    <s v="089.3542.6304.0001.000.0405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42"/>
    <x v="2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-487.8"/>
    <n v="0"/>
    <n v="0"/>
    <s v=""/>
    <s v=""/>
    <s v=""/>
  </r>
  <r>
    <n v="1360642"/>
    <s v="POSTED"/>
    <s v="REALIZADO"/>
    <x v="0"/>
    <s v="089.3542.6304.0001.000.0405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3542"/>
    <x v="2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-893.84"/>
    <n v="0"/>
    <n v="0"/>
    <s v=""/>
    <s v=""/>
    <s v=""/>
  </r>
  <r>
    <n v="1360642"/>
    <s v="POSTED"/>
    <s v="REALIZADO"/>
    <x v="0"/>
    <s v="089.3542.6304.0001.000.0405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42"/>
    <x v="2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487.8"/>
    <n v="0"/>
    <n v="0"/>
    <s v=""/>
    <s v=""/>
    <s v=""/>
  </r>
  <r>
    <n v="1204737"/>
    <s v="POSTED"/>
    <s v="REALIZADO"/>
    <x v="0"/>
    <s v="089.3537.6304.0001.000.0405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37"/>
    <x v="2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8971.43"/>
    <n v="0"/>
    <n v="0"/>
    <s v=""/>
    <s v=""/>
    <s v=""/>
  </r>
  <r>
    <n v="1204737"/>
    <s v="POSTED"/>
    <s v="REALIZADO"/>
    <x v="0"/>
    <s v="089.3537.6304.0001.000.0405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37"/>
    <x v="2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8971.43"/>
    <n v="0"/>
    <n v="0"/>
    <s v=""/>
    <s v=""/>
    <s v=""/>
  </r>
  <r>
    <n v="1204737"/>
    <s v="POSTED"/>
    <s v="REALIZADO"/>
    <x v="0"/>
    <s v="089.3537.6304.0001.000.0405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37"/>
    <x v="2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2836.6"/>
    <n v="0"/>
    <n v="0"/>
    <s v=""/>
    <s v=""/>
    <s v=""/>
  </r>
  <r>
    <n v="1204737"/>
    <s v="POSTED"/>
    <s v="REALIZADO"/>
    <x v="0"/>
    <s v="089.3537.6304.0001.000.0405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37"/>
    <x v="2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8971.43"/>
    <n v="0"/>
    <n v="0"/>
    <s v=""/>
    <s v=""/>
    <s v=""/>
  </r>
  <r>
    <n v="1772355"/>
    <s v="POSTED"/>
    <s v="REALIZADO"/>
    <x v="0"/>
    <s v="089.3536.6304.0001.000.0405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36"/>
    <x v="2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421.1"/>
    <n v="0"/>
    <n v="0"/>
    <s v=""/>
    <s v=""/>
    <s v=""/>
  </r>
  <r>
    <n v="1772355"/>
    <s v="POSTED"/>
    <s v="REALIZADO"/>
    <x v="0"/>
    <s v="089.3536.6304.0001.000.0405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36"/>
    <x v="2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-421.1"/>
    <n v="0"/>
    <n v="0"/>
    <s v=""/>
    <s v=""/>
    <s v=""/>
  </r>
  <r>
    <n v="1772355"/>
    <s v="POSTED"/>
    <s v="REALIZADO"/>
    <x v="0"/>
    <s v="089.3536.6304.0001.000.0405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36"/>
    <x v="2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421.1"/>
    <n v="0"/>
    <n v="0"/>
    <s v=""/>
    <s v=""/>
    <s v=""/>
  </r>
  <r>
    <n v="1029719"/>
    <s v="POSTED"/>
    <s v="REALIZADO"/>
    <x v="0"/>
    <s v="089.3530.6304.0001.000.0405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30"/>
    <x v="2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425.14"/>
    <n v="0"/>
    <n v="0"/>
    <s v=""/>
    <s v=""/>
    <s v=""/>
  </r>
  <r>
    <n v="1029719"/>
    <s v="POSTED"/>
    <s v="REALIZADO"/>
    <x v="0"/>
    <s v="089.3530.6304.0001.000.0405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30"/>
    <x v="2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425.14"/>
    <n v="0"/>
    <n v="0"/>
    <s v=""/>
    <s v=""/>
    <s v=""/>
  </r>
  <r>
    <n v="1029719"/>
    <s v="POSTED"/>
    <s v="REALIZADO"/>
    <x v="0"/>
    <s v="089.3530.6304.0001.000.0405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30"/>
    <x v="2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730.08"/>
    <n v="0"/>
    <n v="0"/>
    <s v=""/>
    <s v=""/>
    <s v=""/>
  </r>
  <r>
    <n v="1029719"/>
    <s v="POSTED"/>
    <s v="REALIZADO"/>
    <x v="0"/>
    <s v="089.3530.6304.0001.000.0405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30"/>
    <x v="2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425.14"/>
    <n v="0"/>
    <n v="0"/>
    <s v=""/>
    <s v=""/>
    <s v=""/>
  </r>
  <r>
    <n v="1029044"/>
    <s v="POSTED"/>
    <s v="REALIZADO"/>
    <x v="0"/>
    <s v="089.3529.6304.0001.000.0405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29"/>
    <x v="2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1721.79"/>
    <n v="0"/>
    <n v="0"/>
    <s v=""/>
    <s v=""/>
    <s v=""/>
  </r>
  <r>
    <n v="1029044"/>
    <s v="POSTED"/>
    <s v="REALIZADO"/>
    <x v="0"/>
    <s v="089.3529.6304.0001.000.0405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29"/>
    <x v="2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-1721.79"/>
    <n v="0"/>
    <n v="0"/>
    <s v=""/>
    <s v=""/>
    <s v=""/>
  </r>
  <r>
    <n v="1029044"/>
    <s v="POSTED"/>
    <s v="REALIZADO"/>
    <x v="0"/>
    <s v="089.3529.6304.0001.000.0405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29"/>
    <x v="2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457.11"/>
    <n v="0"/>
    <n v="0"/>
    <s v=""/>
    <s v=""/>
    <s v=""/>
  </r>
  <r>
    <n v="1029044"/>
    <s v="POSTED"/>
    <s v="REALIZADO"/>
    <x v="0"/>
    <s v="089.3529.6304.0001.000.0405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29"/>
    <x v="2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1721.79"/>
    <n v="0"/>
    <n v="0"/>
    <s v=""/>
    <s v=""/>
    <s v=""/>
  </r>
  <r>
    <n v="1029043"/>
    <s v="POSTED"/>
    <s v="REALIZADO"/>
    <x v="1"/>
    <s v="089.3529.6304.0001.000.005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29"/>
    <x v="25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UL"/>
    <s v="JOSE CARLOS CRUZ RESENDIZ"/>
    <s v="Costo Laboral"/>
    <s v="Tiempo Extra y Descansos Trabajados"/>
    <s v="ADMINISTRAÇÃO E FINANÇAS"/>
    <n v="81.62"/>
    <n v="0"/>
    <n v="0"/>
    <s v=""/>
    <s v=""/>
    <s v=""/>
  </r>
  <r>
    <n v="1029043"/>
    <s v="POSTED"/>
    <s v="REALIZADO"/>
    <x v="1"/>
    <s v="089.3529.6304.0001.000.005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29"/>
    <x v="25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UL"/>
    <s v="JOSE CARLOS CRUZ RESENDIZ"/>
    <s v="Costo Laboral"/>
    <s v="Tiempo Extra y Descansos Trabajados"/>
    <s v="ADMINISTRAÇÃO E FINANÇAS"/>
    <n v="-81.62"/>
    <n v="0"/>
    <n v="0"/>
    <s v=""/>
    <s v=""/>
    <s v=""/>
  </r>
  <r>
    <n v="1029043"/>
    <s v="POSTED"/>
    <s v="REALIZADO"/>
    <x v="1"/>
    <s v="089.3529.6304.0001.000.005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29"/>
    <x v="25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UL"/>
    <s v="JOSE CARLOS CRUZ RESENDIZ"/>
    <s v="Costo Laboral"/>
    <s v="Tiempo Extra y Descansos Trabajados"/>
    <s v="ADMINISTRAÇÃO E FINANÇAS"/>
    <n v="81.62"/>
    <n v="0"/>
    <n v="0"/>
    <s v=""/>
    <s v=""/>
    <s v=""/>
  </r>
  <r>
    <n v="1027267"/>
    <s v="POSTED"/>
    <s v="REALIZADO"/>
    <x v="0"/>
    <s v="089.3520.6304.0001.000.0405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20"/>
    <x v="2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BRASÍLIA"/>
    <s v="CARLOS ALBERTO HERNANDEZ MENDOZA"/>
    <s v="Costo Laboral"/>
    <s v="Tiempo Extra y Descansos Trabajados"/>
    <s v="LOGISTICA"/>
    <n v="1701.82"/>
    <n v="0"/>
    <n v="0"/>
    <s v=""/>
    <s v=""/>
    <s v=""/>
  </r>
  <r>
    <n v="1027267"/>
    <s v="POSTED"/>
    <s v="REALIZADO"/>
    <x v="0"/>
    <s v="089.3520.6304.0001.000.0405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20"/>
    <x v="2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BRASÍLIA"/>
    <s v="CARLOS ALBERTO HERNANDEZ MENDOZA"/>
    <s v="Costo Laboral"/>
    <s v="Tiempo Extra y Descansos Trabajados"/>
    <s v="LOGISTICA"/>
    <n v="-1701.82"/>
    <n v="0"/>
    <n v="0"/>
    <s v=""/>
    <s v=""/>
    <s v=""/>
  </r>
  <r>
    <n v="1027267"/>
    <s v="POSTED"/>
    <s v="REALIZADO"/>
    <x v="0"/>
    <s v="089.3520.6304.0001.000.0405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20"/>
    <x v="2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BRASÍLIA"/>
    <s v="CARLOS ALBERTO HERNANDEZ MENDOZA"/>
    <s v="Costo Laboral"/>
    <s v="Tiempo Extra y Descansos Trabajados"/>
    <s v="LOGISTICA"/>
    <n v="4188.01"/>
    <n v="0"/>
    <n v="0"/>
    <s v=""/>
    <s v=""/>
    <s v=""/>
  </r>
  <r>
    <n v="1027267"/>
    <s v="POSTED"/>
    <s v="REALIZADO"/>
    <x v="0"/>
    <s v="089.3520.6304.0001.000.0405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20"/>
    <x v="2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BRASÍLIA"/>
    <s v="CARLOS ALBERTO HERNANDEZ MENDOZA"/>
    <s v="Costo Laboral"/>
    <s v="Tiempo Extra y Descansos Trabajados"/>
    <s v="LOGISTICA"/>
    <n v="1701.82"/>
    <n v="0"/>
    <n v="0"/>
    <s v=""/>
    <s v=""/>
    <s v=""/>
  </r>
  <r>
    <n v="1026569"/>
    <s v="POSTED"/>
    <s v="REALIZADO"/>
    <x v="0"/>
    <s v="089.3518.6304.0001.000.0405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18"/>
    <x v="2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2976.76"/>
    <n v="0"/>
    <n v="0"/>
    <s v=""/>
    <s v=""/>
    <s v=""/>
  </r>
  <r>
    <n v="1026569"/>
    <s v="POSTED"/>
    <s v="REALIZADO"/>
    <x v="0"/>
    <s v="089.3518.6304.0001.000.0405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18"/>
    <x v="2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2976.76"/>
    <n v="0"/>
    <n v="0"/>
    <s v=""/>
    <s v=""/>
    <s v=""/>
  </r>
  <r>
    <n v="1026569"/>
    <s v="POSTED"/>
    <s v="REALIZADO"/>
    <x v="0"/>
    <s v="089.3518.6304.0001.000.0405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18"/>
    <x v="2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3073.98"/>
    <n v="0"/>
    <n v="0"/>
    <s v=""/>
    <s v=""/>
    <s v=""/>
  </r>
  <r>
    <n v="1026569"/>
    <s v="POSTED"/>
    <s v="REALIZADO"/>
    <x v="0"/>
    <s v="089.3518.6304.0001.000.0405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18"/>
    <x v="2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2976.76"/>
    <n v="0"/>
    <n v="0"/>
    <s v=""/>
    <s v=""/>
    <s v=""/>
  </r>
  <r>
    <n v="1026569"/>
    <s v="POSTED"/>
    <s v="REALIZADO"/>
    <x v="0"/>
    <s v="089.3518.6304.0001.000.0405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18"/>
    <x v="2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401.74"/>
    <n v="0"/>
    <n v="0"/>
    <s v=""/>
    <s v=""/>
    <s v=""/>
  </r>
  <r>
    <n v="1026845"/>
    <s v="POSTED"/>
    <s v="REALIZADO"/>
    <x v="0"/>
    <s v="089.3517.6304.0001.000.0405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17"/>
    <x v="2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2071.69"/>
    <n v="0"/>
    <n v="0"/>
    <s v=""/>
    <s v=""/>
    <s v=""/>
  </r>
  <r>
    <n v="1026845"/>
    <s v="POSTED"/>
    <s v="REALIZADO"/>
    <x v="0"/>
    <s v="089.3517.6304.0001.000.0405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17"/>
    <x v="2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2071.69"/>
    <n v="0"/>
    <n v="0"/>
    <s v=""/>
    <s v=""/>
    <s v=""/>
  </r>
  <r>
    <n v="1026845"/>
    <s v="POSTED"/>
    <s v="REALIZADO"/>
    <x v="0"/>
    <s v="089.3517.6304.0001.000.0405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17"/>
    <x v="2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3633.19"/>
    <n v="0"/>
    <n v="0"/>
    <s v=""/>
    <s v=""/>
    <s v=""/>
  </r>
  <r>
    <n v="1026845"/>
    <s v="POSTED"/>
    <s v="REALIZADO"/>
    <x v="0"/>
    <s v="089.3517.6304.0001.000.0405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17"/>
    <x v="2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2071.69"/>
    <n v="0"/>
    <n v="0"/>
    <s v=""/>
    <s v=""/>
    <s v=""/>
  </r>
  <r>
    <n v="1030780"/>
    <s v="POSTED"/>
    <s v="REALIZADO"/>
    <x v="0"/>
    <s v="089.3514.6304.0001.000.0405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14"/>
    <x v="2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1049.81"/>
    <n v="0"/>
    <n v="0"/>
    <s v=""/>
    <s v=""/>
    <s v=""/>
  </r>
  <r>
    <n v="1030780"/>
    <s v="POSTED"/>
    <s v="REALIZADO"/>
    <x v="0"/>
    <s v="089.3514.6304.0001.000.0405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14"/>
    <x v="2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1049.81"/>
    <n v="0"/>
    <n v="0"/>
    <s v=""/>
    <s v=""/>
    <s v=""/>
  </r>
  <r>
    <n v="1030780"/>
    <s v="POSTED"/>
    <s v="REALIZADO"/>
    <x v="0"/>
    <s v="089.3514.6304.0001.000.0405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14"/>
    <x v="2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1146.83"/>
    <n v="0"/>
    <n v="0"/>
    <s v=""/>
    <s v=""/>
    <s v=""/>
  </r>
  <r>
    <n v="1030780"/>
    <s v="POSTED"/>
    <s v="REALIZADO"/>
    <x v="0"/>
    <s v="089.3514.6304.0001.000.0405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14"/>
    <x v="2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1049.81"/>
    <n v="0"/>
    <n v="0"/>
    <s v=""/>
    <s v=""/>
    <s v=""/>
  </r>
  <r>
    <n v="1029539"/>
    <s v="POSTED"/>
    <s v="REALIZADO"/>
    <x v="0"/>
    <s v="089.3507.6304.0001.000.0405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07"/>
    <x v="3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561.47"/>
    <n v="0"/>
    <n v="0"/>
    <s v=""/>
    <s v=""/>
    <s v=""/>
  </r>
  <r>
    <n v="1029539"/>
    <s v="POSTED"/>
    <s v="REALIZADO"/>
    <x v="0"/>
    <s v="089.3507.6304.0001.000.0405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07"/>
    <x v="3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-561.47"/>
    <n v="0"/>
    <n v="0"/>
    <s v=""/>
    <s v=""/>
    <s v=""/>
  </r>
  <r>
    <n v="1029539"/>
    <s v="POSTED"/>
    <s v="REALIZADO"/>
    <x v="0"/>
    <s v="089.3507.6304.0001.000.0405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07"/>
    <x v="3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3841.26"/>
    <n v="0"/>
    <n v="0"/>
    <s v=""/>
    <s v=""/>
    <s v=""/>
  </r>
  <r>
    <n v="1029539"/>
    <s v="POSTED"/>
    <s v="REALIZADO"/>
    <x v="0"/>
    <s v="089.3507.6304.0001.000.0405.000.00000.00000"/>
    <s v="JUN-2021"/>
    <n v="2021"/>
    <x v="0"/>
    <s v="2º TRIMM"/>
    <d v="2021-06-30T00:00:00"/>
    <s v="Manual"/>
    <s v="Reclass"/>
    <s v="EMORAOLI Reclassificação de indenizações Junho 2021 Reclassificação BRL"/>
    <s v="EMORAOLI Reclassificação de indenizações Junho 2021 Manual A 2058300 190438142"/>
    <s v="Reclassificação de indenizações Junho de 2021"/>
    <x v="0"/>
    <s v="HORA EXTRA/HORA EXTRA"/>
    <s v="3507"/>
    <x v="3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-0.94"/>
    <n v="0"/>
    <n v="0"/>
    <s v=""/>
    <s v=""/>
    <s v=""/>
  </r>
  <r>
    <n v="1029539"/>
    <s v="POSTED"/>
    <s v="REALIZADO"/>
    <x v="0"/>
    <s v="089.3507.6304.0001.000.0405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07"/>
    <x v="3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561.47"/>
    <n v="0"/>
    <n v="0"/>
    <s v=""/>
    <s v=""/>
    <s v=""/>
  </r>
  <r>
    <n v="1028499"/>
    <s v="POSTED"/>
    <s v="REALIZADO"/>
    <x v="0"/>
    <s v="089.3506.6304.0001.000.0405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06"/>
    <x v="3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5839.5"/>
    <n v="0"/>
    <n v="0"/>
    <s v=""/>
    <s v=""/>
    <s v=""/>
  </r>
  <r>
    <n v="1028499"/>
    <s v="POSTED"/>
    <s v="REALIZADO"/>
    <x v="0"/>
    <s v="089.3506.6304.0001.000.0405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06"/>
    <x v="3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5839.5"/>
    <n v="0"/>
    <n v="0"/>
    <s v=""/>
    <s v=""/>
    <s v=""/>
  </r>
  <r>
    <n v="1028499"/>
    <s v="POSTED"/>
    <s v="REALIZADO"/>
    <x v="0"/>
    <s v="089.3506.6304.0001.000.0405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06"/>
    <x v="3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3130.45"/>
    <n v="0"/>
    <n v="0"/>
    <s v=""/>
    <s v=""/>
    <s v=""/>
  </r>
  <r>
    <n v="1028499"/>
    <s v="POSTED"/>
    <s v="REALIZADO"/>
    <x v="0"/>
    <s v="089.3506.6304.0001.000.0405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06"/>
    <x v="3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5839.5"/>
    <n v="0"/>
    <n v="0"/>
    <s v=""/>
    <s v=""/>
    <s v=""/>
  </r>
  <r>
    <n v="1029630"/>
    <s v="POSTED"/>
    <s v="REALIZADO"/>
    <x v="0"/>
    <s v="089.3503.6304.0001.000.0405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03"/>
    <x v="3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2444.2600000000002"/>
    <n v="0"/>
    <n v="0"/>
    <s v=""/>
    <s v=""/>
    <s v=""/>
  </r>
  <r>
    <n v="1029630"/>
    <s v="POSTED"/>
    <s v="REALIZADO"/>
    <x v="0"/>
    <s v="089.3503.6304.0001.000.0405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03"/>
    <x v="3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-2444.2600000000002"/>
    <n v="0"/>
    <n v="0"/>
    <s v=""/>
    <s v=""/>
    <s v=""/>
  </r>
  <r>
    <n v="1029630"/>
    <s v="POSTED"/>
    <s v="REALIZADO"/>
    <x v="0"/>
    <s v="089.3503.6304.0001.000.0405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3503"/>
    <x v="3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-4579.83"/>
    <n v="0"/>
    <n v="0"/>
    <s v=""/>
    <s v=""/>
    <s v=""/>
  </r>
  <r>
    <n v="1029630"/>
    <s v="POSTED"/>
    <s v="REALIZADO"/>
    <x v="0"/>
    <s v="089.3503.6304.0001.000.0405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03"/>
    <x v="3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2444.2600000000002"/>
    <n v="0"/>
    <n v="0"/>
    <s v=""/>
    <s v=""/>
    <s v=""/>
  </r>
  <r>
    <n v="1069568"/>
    <s v="POSTED"/>
    <s v="REALIZADO"/>
    <x v="0"/>
    <s v="089.4994.6304.0001.000.040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994"/>
    <x v="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1230.3"/>
    <n v="0"/>
    <n v="0"/>
    <s v=""/>
    <s v=""/>
    <s v=""/>
  </r>
  <r>
    <n v="1069541"/>
    <s v="POSTED"/>
    <s v="REALIZADO"/>
    <x v="0"/>
    <s v="089.4993.6304.0001.000.040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993"/>
    <x v="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728.5"/>
    <n v="0"/>
    <n v="0"/>
    <s v=""/>
    <s v=""/>
    <s v=""/>
  </r>
  <r>
    <n v="1069487"/>
    <s v="POSTED"/>
    <s v="REALIZADO"/>
    <x v="0"/>
    <s v="089.4991.6304.0001.000.040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991"/>
    <x v="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78.44"/>
    <n v="0"/>
    <n v="0"/>
    <s v=""/>
    <s v=""/>
    <s v=""/>
  </r>
  <r>
    <n v="1177271"/>
    <s v="POSTED"/>
    <s v="REALIZADO"/>
    <x v="1"/>
    <s v="089.4991.6304.0001.000.00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991"/>
    <x v="2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ÃO PAULO"/>
    <s v="JOSE CARLOS CRUZ RESENDIZ"/>
    <s v="Costo Laboral"/>
    <s v="Tiempo Extra y Descansos Trabajados"/>
    <s v="ADMINISTRAÇÃO E FINANÇAS"/>
    <n v="1224.6600000000001"/>
    <n v="0"/>
    <n v="0"/>
    <s v=""/>
    <s v=""/>
    <s v=""/>
  </r>
  <r>
    <n v="1069460"/>
    <s v="POSTED"/>
    <s v="REALIZADO"/>
    <x v="0"/>
    <s v="089.4990.6304.0001.000.040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990"/>
    <x v="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MATRIZ"/>
    <s v="CARLOS ALBERTO HERNANDEZ MENDOZA"/>
    <s v="Costo Laboral"/>
    <s v="Tiempo Extra y Descansos Trabajados"/>
    <s v="LOGISTICA"/>
    <n v="31777.18"/>
    <n v="0"/>
    <n v="0"/>
    <s v=""/>
    <s v=""/>
    <s v=""/>
  </r>
  <r>
    <n v="1069460"/>
    <s v="POSTED"/>
    <s v="REALIZADO"/>
    <x v="0"/>
    <s v="089.4990.6304.0001.000.040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990"/>
    <x v="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MATRIZ"/>
    <s v="CARLOS ALBERTO HERNANDEZ MENDOZA"/>
    <s v="Costo Laboral"/>
    <s v="Tiempo Extra y Descansos Trabajados"/>
    <s v="LOGISTICA"/>
    <n v="13009.31"/>
    <n v="0"/>
    <n v="0"/>
    <s v=""/>
    <s v=""/>
    <s v=""/>
  </r>
  <r>
    <n v="1069460"/>
    <s v="POSTED"/>
    <s v="REALIZADO"/>
    <x v="0"/>
    <s v="089.4990.6304.0001.000.0405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990"/>
    <x v="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MATRIZ"/>
    <s v="CARLOS ALBERTO HERNANDEZ MENDOZA"/>
    <s v="Costo Laboral"/>
    <s v="Tiempo Extra y Descansos Trabajados"/>
    <s v="LOGISTICA"/>
    <n v="-10196.969999999999"/>
    <n v="0"/>
    <n v="0"/>
    <s v=""/>
    <s v=""/>
    <s v=""/>
  </r>
  <r>
    <n v="1772340"/>
    <s v="POSTED"/>
    <s v="REALIZADO"/>
    <x v="1"/>
    <s v="089.4990.6304.0001.000.0078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990"/>
    <x v="3"/>
    <s v="6304"/>
    <s v="6304-HORA EXTRA"/>
    <s v="000"/>
    <s v="0078"/>
    <s v="0078-PLANEACIÓN FINANCIERA"/>
    <s v="0,0"/>
    <s v="GASTOS CARGA SOCIAL"/>
    <s v="DISTRIBUCION CENTRO DE VENTAS              "/>
    <s v="CENTROS DE VENTAS"/>
    <s v="6-GASTOS"/>
    <s v="PUSH"/>
    <s v="MATRIZ"/>
    <s v="JOSE CARLOS CRUZ RESENDIZ"/>
    <s v="Costo Laboral"/>
    <s v="Tiempo Extra y Descansos Trabajados"/>
    <s v="ADMINISTRAÇÃO E FINANÇAS"/>
    <n v="586.94000000000005"/>
    <n v="0"/>
    <n v="0"/>
    <s v=""/>
    <s v=""/>
    <s v=""/>
  </r>
  <r>
    <n v="1101752"/>
    <s v="POSTED"/>
    <s v="REALIZADO"/>
    <x v="1"/>
    <s v="089.4990.6304.0001.000.00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990"/>
    <x v="3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MATRIZ"/>
    <s v="JOSE CARLOS CRUZ RESENDIZ"/>
    <s v="Costo Laboral"/>
    <s v="Tiempo Extra y Descansos Trabajados"/>
    <s v="ADMINISTRAÇÃO E FINANÇAS"/>
    <n v="4622.6499999999996"/>
    <n v="0"/>
    <n v="0"/>
    <s v=""/>
    <s v=""/>
    <s v=""/>
  </r>
  <r>
    <n v="1698200"/>
    <s v="POSTED"/>
    <s v="REALIZADO"/>
    <x v="0"/>
    <s v="089.4556.6304.0001.000.040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56"/>
    <x v="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16820.060000000001"/>
    <n v="0"/>
    <n v="0"/>
    <s v=""/>
    <s v=""/>
    <s v=""/>
  </r>
  <r>
    <n v="1698200"/>
    <s v="POSTED"/>
    <s v="REALIZADO"/>
    <x v="0"/>
    <s v="089.4556.6304.0001.000.0405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556"/>
    <x v="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27526.29"/>
    <n v="0"/>
    <n v="0"/>
    <s v=""/>
    <s v=""/>
    <s v=""/>
  </r>
  <r>
    <n v="1717752"/>
    <s v="POSTED"/>
    <s v="REALIZADO"/>
    <x v="1"/>
    <s v="089.4556.6304.0001.000.00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56"/>
    <x v="4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ÃO PAULO"/>
    <s v="JOSE CARLOS CRUZ RESENDIZ"/>
    <s v="Costo Laboral"/>
    <s v="Tiempo Extra y Descansos Trabajados"/>
    <s v="ADMINISTRAÇÃO E FINANÇAS"/>
    <n v="8349.9500000000007"/>
    <n v="0"/>
    <n v="0"/>
    <s v=""/>
    <s v=""/>
    <s v=""/>
  </r>
  <r>
    <n v="1392056"/>
    <s v="POSTED"/>
    <s v="REALIZADO"/>
    <x v="0"/>
    <s v="089.4555.6304.0001.000.040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55"/>
    <x v="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11447.02"/>
    <n v="0"/>
    <n v="0"/>
    <s v=""/>
    <s v=""/>
    <s v=""/>
  </r>
  <r>
    <n v="1392056"/>
    <s v="POSTED"/>
    <s v="REALIZADO"/>
    <x v="0"/>
    <s v="089.4555.6304.0001.000.0405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555"/>
    <x v="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-13225.2"/>
    <n v="0"/>
    <n v="0"/>
    <s v=""/>
    <s v=""/>
    <s v=""/>
  </r>
  <r>
    <n v="1392046"/>
    <s v="POSTED"/>
    <s v="REALIZADO"/>
    <x v="1"/>
    <s v="089.4555.6304.0001.000.00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55"/>
    <x v="5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UL"/>
    <s v="JOSE CARLOS CRUZ RESENDIZ"/>
    <s v="Costo Laboral"/>
    <s v="Tiempo Extra y Descansos Trabajados"/>
    <s v="ADMINISTRAÇÃO E FINANÇAS"/>
    <n v="119.5"/>
    <n v="0"/>
    <n v="0"/>
    <s v=""/>
    <s v=""/>
    <s v=""/>
  </r>
  <r>
    <n v="1273418"/>
    <s v="POSTED"/>
    <s v="REALIZADO"/>
    <x v="0"/>
    <s v="089.4554.6304.0001.000.040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54"/>
    <x v="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6931.05"/>
    <n v="0"/>
    <n v="0"/>
    <s v=""/>
    <s v=""/>
    <s v=""/>
  </r>
  <r>
    <n v="1273418"/>
    <s v="POSTED"/>
    <s v="REALIZADO"/>
    <x v="0"/>
    <s v="089.4554.6304.0001.000.0405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554"/>
    <x v="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-1463.86"/>
    <n v="0"/>
    <n v="0"/>
    <s v=""/>
    <s v=""/>
    <s v=""/>
  </r>
  <r>
    <n v="1273418"/>
    <s v="POSTED"/>
    <s v="REALIZADO"/>
    <x v="0"/>
    <s v="089.4554.6304.0001.000.0405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4554"/>
    <x v="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302.32"/>
    <n v="0"/>
    <n v="0"/>
    <s v=""/>
    <s v=""/>
    <s v=""/>
  </r>
  <r>
    <n v="1247367"/>
    <s v="POSTED"/>
    <s v="REALIZADO"/>
    <x v="0"/>
    <s v="089.4550.6304.0001.000.040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50"/>
    <x v="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1508.57"/>
    <n v="0"/>
    <n v="0"/>
    <s v=""/>
    <s v=""/>
    <s v=""/>
  </r>
  <r>
    <n v="1247367"/>
    <s v="POSTED"/>
    <s v="REALIZADO"/>
    <x v="0"/>
    <s v="089.4550.6304.0001.000.0405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4550"/>
    <x v="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451.05"/>
    <n v="0"/>
    <n v="0"/>
    <s v=""/>
    <s v=""/>
    <s v=""/>
  </r>
  <r>
    <n v="1265470"/>
    <s v="POSTED"/>
    <s v="REALIZADO"/>
    <x v="1"/>
    <s v="089.4550.6304.0001.000.00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50"/>
    <x v="7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ADMINISTRAÇÃO E FINANÇAS"/>
    <n v="875.61"/>
    <n v="0"/>
    <n v="0"/>
    <s v=""/>
    <s v=""/>
    <s v=""/>
  </r>
  <r>
    <n v="1238042"/>
    <s v="POSTED"/>
    <s v="REALIZADO"/>
    <x v="0"/>
    <s v="089.4547.6304.0001.000.040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47"/>
    <x v="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6899.46"/>
    <n v="0"/>
    <n v="0"/>
    <s v=""/>
    <s v=""/>
    <s v=""/>
  </r>
  <r>
    <n v="1238042"/>
    <s v="POSTED"/>
    <s v="REALIZADO"/>
    <x v="0"/>
    <s v="089.4547.6304.0001.000.0405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547"/>
    <x v="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-1385.16"/>
    <n v="0"/>
    <n v="0"/>
    <s v=""/>
    <s v=""/>
    <s v=""/>
  </r>
  <r>
    <n v="1238042"/>
    <s v="POSTED"/>
    <s v="REALIZADO"/>
    <x v="0"/>
    <s v="089.4547.6304.0001.000.0405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4547"/>
    <x v="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1637.8"/>
    <n v="0"/>
    <n v="0"/>
    <s v=""/>
    <s v=""/>
    <s v=""/>
  </r>
  <r>
    <n v="1265469"/>
    <s v="POSTED"/>
    <s v="REALIZADO"/>
    <x v="1"/>
    <s v="089.4547.6304.0001.000.00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47"/>
    <x v="8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ADMINISTRAÇÃO E FINANÇAS"/>
    <n v="477.88"/>
    <n v="0"/>
    <n v="0"/>
    <s v=""/>
    <s v=""/>
    <s v=""/>
  </r>
  <r>
    <n v="1199588"/>
    <s v="POSTED"/>
    <s v="REALIZADO"/>
    <x v="0"/>
    <s v="089.4545.6304.0001.000.040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45"/>
    <x v="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3348.67"/>
    <n v="0"/>
    <n v="0"/>
    <s v=""/>
    <s v=""/>
    <s v=""/>
  </r>
  <r>
    <n v="1199588"/>
    <s v="POSTED"/>
    <s v="REALIZADO"/>
    <x v="0"/>
    <s v="089.4545.6304.0001.000.0405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545"/>
    <x v="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-7911.8"/>
    <n v="0"/>
    <n v="0"/>
    <s v=""/>
    <s v=""/>
    <s v=""/>
  </r>
  <r>
    <n v="1199586"/>
    <s v="POSTED"/>
    <s v="REALIZADO"/>
    <x v="0"/>
    <s v="089.4544.6304.0001.000.040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44"/>
    <x v="1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1798.81"/>
    <n v="0"/>
    <n v="0"/>
    <s v=""/>
    <s v=""/>
    <s v=""/>
  </r>
  <r>
    <n v="1117774"/>
    <s v="POSTED"/>
    <s v="REALIZADO"/>
    <x v="0"/>
    <s v="089.4540.6304.0001.000.040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40"/>
    <x v="1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64.64"/>
    <n v="0"/>
    <n v="0"/>
    <s v=""/>
    <s v=""/>
    <s v=""/>
  </r>
  <r>
    <n v="1117774"/>
    <s v="POSTED"/>
    <s v="REALIZADO"/>
    <x v="0"/>
    <s v="089.4540.6304.0001.000.0405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540"/>
    <x v="1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-2698.82"/>
    <n v="0"/>
    <n v="0"/>
    <s v=""/>
    <s v=""/>
    <s v=""/>
  </r>
  <r>
    <n v="1336466"/>
    <s v="POSTED"/>
    <s v="REALIZADO"/>
    <x v="0"/>
    <s v="089.4538.6304.0001.000.040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38"/>
    <x v="3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1705.73"/>
    <n v="0"/>
    <n v="0"/>
    <s v=""/>
    <s v=""/>
    <s v=""/>
  </r>
  <r>
    <n v="1336466"/>
    <s v="POSTED"/>
    <s v="REALIZADO"/>
    <x v="0"/>
    <s v="089.4538.6304.0001.000.0405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538"/>
    <x v="3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-2842.14"/>
    <n v="0"/>
    <n v="0"/>
    <s v=""/>
    <s v=""/>
    <s v=""/>
  </r>
  <r>
    <n v="1238039"/>
    <s v="POSTED"/>
    <s v="REALIZADO"/>
    <x v="0"/>
    <s v="089.4536.6304.0001.000.040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36"/>
    <x v="1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5068.0600000000004"/>
    <n v="0"/>
    <n v="0"/>
    <s v=""/>
    <s v=""/>
    <s v=""/>
  </r>
  <r>
    <n v="1238039"/>
    <s v="POSTED"/>
    <s v="REALIZADO"/>
    <x v="0"/>
    <s v="089.4536.6304.0001.000.0405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536"/>
    <x v="1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19270.73"/>
    <n v="0"/>
    <n v="0"/>
    <s v=""/>
    <s v=""/>
    <s v=""/>
  </r>
  <r>
    <n v="1299000"/>
    <s v="POSTED"/>
    <s v="REALIZADO"/>
    <x v="1"/>
    <s v="089.4536.6304.0001.000.00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36"/>
    <x v="12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ÃO PAULO"/>
    <s v="JOSE CARLOS CRUZ RESENDIZ"/>
    <s v="Costo Laboral"/>
    <s v="Tiempo Extra y Descansos Trabajados"/>
    <s v="ADMINISTRAÇÃO E FINANÇAS"/>
    <n v="645.37"/>
    <n v="0"/>
    <n v="0"/>
    <s v=""/>
    <s v=""/>
    <s v=""/>
  </r>
  <r>
    <n v="1031321"/>
    <s v="POSTED"/>
    <s v="REALIZADO"/>
    <x v="0"/>
    <s v="089.4534.6304.0001.000.040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34"/>
    <x v="1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17916.72"/>
    <n v="0"/>
    <n v="0"/>
    <s v=""/>
    <s v=""/>
    <s v=""/>
  </r>
  <r>
    <n v="1031321"/>
    <s v="POSTED"/>
    <s v="REALIZADO"/>
    <x v="0"/>
    <s v="089.4534.6304.0001.000.0405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534"/>
    <x v="1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-4581.32"/>
    <n v="0"/>
    <n v="0"/>
    <s v=""/>
    <s v=""/>
    <s v=""/>
  </r>
  <r>
    <n v="1031321"/>
    <s v="POSTED"/>
    <s v="REALIZADO"/>
    <x v="0"/>
    <s v="089.4534.6304.0001.000.0405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4534"/>
    <x v="1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1262.3399999999999"/>
    <n v="0"/>
    <n v="0"/>
    <s v=""/>
    <s v=""/>
    <s v=""/>
  </r>
  <r>
    <n v="1031320"/>
    <s v="POSTED"/>
    <s v="REALIZADO"/>
    <x v="1"/>
    <s v="089.4534.6304.0001.000.00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34"/>
    <x v="13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ADMINISTRAÇÃO E FINANÇAS"/>
    <n v="1325.36"/>
    <n v="0"/>
    <n v="0"/>
    <s v=""/>
    <s v=""/>
    <s v=""/>
  </r>
  <r>
    <n v="1027144"/>
    <s v="POSTED"/>
    <s v="REALIZADO"/>
    <x v="0"/>
    <s v="089.4532.6304.0001.000.0405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532"/>
    <x v="3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755.41"/>
    <n v="0"/>
    <n v="0"/>
    <s v=""/>
    <s v=""/>
    <s v=""/>
  </r>
  <r>
    <n v="1028449"/>
    <s v="POSTED"/>
    <s v="REALIZADO"/>
    <x v="0"/>
    <s v="089.4517.6304.0001.000.040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17"/>
    <x v="1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BRASÍLIA"/>
    <s v="CARLOS ALBERTO HERNANDEZ MENDOZA"/>
    <s v="Costo Laboral"/>
    <s v="Tiempo Extra y Descansos Trabajados"/>
    <s v="LOGISTICA"/>
    <n v="11385.19"/>
    <n v="0"/>
    <n v="0"/>
    <s v=""/>
    <s v=""/>
    <s v=""/>
  </r>
  <r>
    <n v="1028449"/>
    <s v="POSTED"/>
    <s v="REALIZADO"/>
    <x v="0"/>
    <s v="089.4517.6304.0001.000.0405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517"/>
    <x v="1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BRASÍLIA"/>
    <s v="CARLOS ALBERTO HERNANDEZ MENDOZA"/>
    <s v="Costo Laboral"/>
    <s v="Tiempo Extra y Descansos Trabajados"/>
    <s v="LOGISTICA"/>
    <n v="-27377.66"/>
    <n v="0"/>
    <n v="0"/>
    <s v=""/>
    <s v=""/>
    <s v=""/>
  </r>
  <r>
    <n v="1028448"/>
    <s v="POSTED"/>
    <s v="REALIZADO"/>
    <x v="1"/>
    <s v="089.4517.6304.0001.000.00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17"/>
    <x v="14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BRASÍLIA"/>
    <s v="JOSE CARLOS CRUZ RESENDIZ"/>
    <s v="Costo Laboral"/>
    <s v="Tiempo Extra y Descansos Trabajados"/>
    <s v="ADMINISTRAÇÃO E FINANÇAS"/>
    <n v="812.74"/>
    <n v="0"/>
    <n v="0"/>
    <s v=""/>
    <s v=""/>
    <s v=""/>
  </r>
  <r>
    <n v="1028078"/>
    <s v="POSTED"/>
    <s v="REALIZADO"/>
    <x v="0"/>
    <s v="089.4513.6304.0001.000.040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13"/>
    <x v="1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6539.44"/>
    <n v="0"/>
    <n v="0"/>
    <s v=""/>
    <s v=""/>
    <s v=""/>
  </r>
  <r>
    <n v="1028078"/>
    <s v="POSTED"/>
    <s v="REALIZADO"/>
    <x v="0"/>
    <s v="089.4513.6304.0001.000.0405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513"/>
    <x v="1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-1186.8599999999999"/>
    <n v="0"/>
    <n v="0"/>
    <s v=""/>
    <s v=""/>
    <s v=""/>
  </r>
  <r>
    <n v="1028078"/>
    <s v="POSTED"/>
    <s v="REALIZADO"/>
    <x v="0"/>
    <s v="089.4513.6304.0001.000.0405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4513"/>
    <x v="1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1261.33"/>
    <n v="0"/>
    <n v="0"/>
    <s v=""/>
    <s v=""/>
    <s v=""/>
  </r>
  <r>
    <n v="1028077"/>
    <s v="POSTED"/>
    <s v="REALIZADO"/>
    <x v="1"/>
    <s v="089.4513.6304.0001.000.00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13"/>
    <x v="15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ADMINISTRAÇÃO E FINANÇAS"/>
    <n v="1806.06"/>
    <n v="0"/>
    <n v="0"/>
    <s v=""/>
    <s v=""/>
    <s v=""/>
  </r>
  <r>
    <n v="1026405"/>
    <s v="POSTED"/>
    <s v="REALIZADO"/>
    <x v="0"/>
    <s v="089.4509.6304.0001.000.040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09"/>
    <x v="1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796.5"/>
    <n v="0"/>
    <n v="0"/>
    <s v=""/>
    <s v=""/>
    <s v=""/>
  </r>
  <r>
    <n v="1026405"/>
    <s v="POSTED"/>
    <s v="REALIZADO"/>
    <x v="0"/>
    <s v="089.4509.6304.0001.000.0405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509"/>
    <x v="1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-2227.2199999999998"/>
    <n v="0"/>
    <n v="0"/>
    <s v=""/>
    <s v=""/>
    <s v=""/>
  </r>
  <r>
    <n v="1026405"/>
    <s v="POSTED"/>
    <s v="REALIZADO"/>
    <x v="0"/>
    <s v="089.4509.6304.0001.000.0405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4509"/>
    <x v="1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3032.79"/>
    <n v="0"/>
    <n v="0"/>
    <s v=""/>
    <s v=""/>
    <s v=""/>
  </r>
  <r>
    <n v="1026404"/>
    <s v="POSTED"/>
    <s v="REALIZADO"/>
    <x v="1"/>
    <s v="089.4509.6304.0001.000.00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09"/>
    <x v="16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ADMINISTRAÇÃO E FINANÇAS"/>
    <n v="449.33"/>
    <n v="0"/>
    <n v="0"/>
    <s v=""/>
    <s v=""/>
    <s v=""/>
  </r>
  <r>
    <n v="1204738"/>
    <s v="POSTED"/>
    <s v="REALIZADO"/>
    <x v="0"/>
    <s v="089.4506.6304.0001.000.040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06"/>
    <x v="1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19614.310000000001"/>
    <n v="0"/>
    <n v="0"/>
    <s v=""/>
    <s v=""/>
    <s v=""/>
  </r>
  <r>
    <n v="1204738"/>
    <s v="POSTED"/>
    <s v="REALIZADO"/>
    <x v="0"/>
    <s v="089.4506.6304.0001.000.0405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506"/>
    <x v="1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19148.38"/>
    <n v="0"/>
    <n v="0"/>
    <s v=""/>
    <s v=""/>
    <s v=""/>
  </r>
  <r>
    <n v="1199583"/>
    <s v="POSTED"/>
    <s v="REALIZADO"/>
    <x v="1"/>
    <s v="089.4506.6304.0001.000.00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06"/>
    <x v="17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ÃO PAULO"/>
    <s v="JOSE CARLOS CRUZ RESENDIZ"/>
    <s v="Costo Laboral"/>
    <s v="Tiempo Extra y Descansos Trabajados"/>
    <s v="ADMINISTRAÇÃO E FINANÇAS"/>
    <n v="4888.12"/>
    <n v="0"/>
    <n v="0"/>
    <s v=""/>
    <s v=""/>
    <s v=""/>
  </r>
  <r>
    <n v="1030134"/>
    <s v="POSTED"/>
    <s v="REALIZADO"/>
    <x v="0"/>
    <s v="089.3547.6304.0001.000.040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47"/>
    <x v="1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9215.7199999999993"/>
    <n v="0"/>
    <n v="0"/>
    <s v=""/>
    <s v=""/>
    <s v=""/>
  </r>
  <r>
    <n v="1030134"/>
    <s v="POSTED"/>
    <s v="REALIZADO"/>
    <x v="0"/>
    <s v="089.3547.6304.0001.000.0405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47"/>
    <x v="1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12259"/>
    <n v="0"/>
    <n v="0"/>
    <s v=""/>
    <s v=""/>
    <s v=""/>
  </r>
  <r>
    <n v="1030133"/>
    <s v="POSTED"/>
    <s v="REALIZADO"/>
    <x v="1"/>
    <s v="089.3547.6304.0001.000.00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47"/>
    <x v="18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ÃO PAULO"/>
    <s v="JOSE CARLOS CRUZ RESENDIZ"/>
    <s v="Costo Laboral"/>
    <s v="Tiempo Extra y Descansos Trabajados"/>
    <s v="ADMINISTRAÇÃO E FINANÇAS"/>
    <n v="819.78"/>
    <n v="0"/>
    <n v="0"/>
    <s v=""/>
    <s v=""/>
    <s v=""/>
  </r>
  <r>
    <n v="1029772"/>
    <s v="POSTED"/>
    <s v="REALIZADO"/>
    <x v="0"/>
    <s v="089.3545.6304.0001.000.040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45"/>
    <x v="1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1688.14"/>
    <n v="0"/>
    <n v="0"/>
    <s v=""/>
    <s v=""/>
    <s v=""/>
  </r>
  <r>
    <n v="1029772"/>
    <s v="POSTED"/>
    <s v="REALIZADO"/>
    <x v="0"/>
    <s v="089.3545.6304.0001.000.0405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45"/>
    <x v="1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-386.09"/>
    <n v="0"/>
    <n v="0"/>
    <s v=""/>
    <s v=""/>
    <s v=""/>
  </r>
  <r>
    <n v="1029772"/>
    <s v="POSTED"/>
    <s v="REALIZADO"/>
    <x v="0"/>
    <s v="089.3545.6304.0001.000.0405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45"/>
    <x v="1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-90.28"/>
    <n v="0"/>
    <n v="0"/>
    <s v=""/>
    <s v=""/>
    <s v=""/>
  </r>
  <r>
    <n v="1029771"/>
    <s v="POSTED"/>
    <s v="REALIZADO"/>
    <x v="1"/>
    <s v="089.3545.6304.0001.000.00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45"/>
    <x v="19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UL"/>
    <s v="JOSE CARLOS CRUZ RESENDIZ"/>
    <s v="Costo Laboral"/>
    <s v="Tiempo Extra y Descansos Trabajados"/>
    <s v="ADMINISTRAÇÃO E FINANÇAS"/>
    <n v="77.81"/>
    <n v="0"/>
    <n v="0"/>
    <s v=""/>
    <s v=""/>
    <s v=""/>
  </r>
  <r>
    <n v="1029381"/>
    <s v="POSTED"/>
    <s v="REALIZADO"/>
    <x v="0"/>
    <s v="089.3544.6304.0001.000.040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44"/>
    <x v="2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15840.21"/>
    <n v="0"/>
    <n v="0"/>
    <s v=""/>
    <s v=""/>
    <s v=""/>
  </r>
  <r>
    <n v="1029381"/>
    <s v="POSTED"/>
    <s v="REALIZADO"/>
    <x v="0"/>
    <s v="089.3544.6304.0001.000.0405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44"/>
    <x v="2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13749.79"/>
    <n v="0"/>
    <n v="0"/>
    <s v=""/>
    <s v=""/>
    <s v=""/>
  </r>
  <r>
    <n v="1029380"/>
    <s v="POSTED"/>
    <s v="REALIZADO"/>
    <x v="1"/>
    <s v="089.3544.6304.0001.000.00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44"/>
    <x v="20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ÃO PAULO"/>
    <s v="JOSE CARLOS CRUZ RESENDIZ"/>
    <s v="Costo Laboral"/>
    <s v="Tiempo Extra y Descansos Trabajados"/>
    <s v="ADMINISTRAÇÃO E FINANÇAS"/>
    <n v="2210.65"/>
    <n v="0"/>
    <n v="0"/>
    <s v=""/>
    <s v=""/>
    <s v=""/>
  </r>
  <r>
    <n v="1360642"/>
    <s v="POSTED"/>
    <s v="REALIZADO"/>
    <x v="0"/>
    <s v="089.3542.6304.0001.000.040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42"/>
    <x v="2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1295.0899999999999"/>
    <n v="0"/>
    <n v="0"/>
    <s v=""/>
    <s v=""/>
    <s v=""/>
  </r>
  <r>
    <n v="1360642"/>
    <s v="POSTED"/>
    <s v="REALIZADO"/>
    <x v="0"/>
    <s v="089.3542.6304.0001.000.0405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42"/>
    <x v="2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-416.98"/>
    <n v="0"/>
    <n v="0"/>
    <s v=""/>
    <s v=""/>
    <s v=""/>
  </r>
  <r>
    <n v="1360642"/>
    <s v="POSTED"/>
    <s v="REALIZADO"/>
    <x v="0"/>
    <s v="089.3542.6304.0001.000.0405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3542"/>
    <x v="2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893.84"/>
    <n v="0"/>
    <n v="0"/>
    <s v=""/>
    <s v=""/>
    <s v=""/>
  </r>
  <r>
    <n v="1204737"/>
    <s v="POSTED"/>
    <s v="REALIZADO"/>
    <x v="0"/>
    <s v="089.3537.6304.0001.000.040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37"/>
    <x v="2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12502.64"/>
    <n v="0"/>
    <n v="0"/>
    <s v=""/>
    <s v=""/>
    <s v=""/>
  </r>
  <r>
    <n v="1204737"/>
    <s v="POSTED"/>
    <s v="REALIZADO"/>
    <x v="0"/>
    <s v="089.3537.6304.0001.000.0405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37"/>
    <x v="2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12569.62"/>
    <n v="0"/>
    <n v="0"/>
    <s v=""/>
    <s v=""/>
    <s v=""/>
  </r>
  <r>
    <n v="1273057"/>
    <s v="POSTED"/>
    <s v="REALIZADO"/>
    <x v="1"/>
    <s v="089.3537.6304.0001.000.00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37"/>
    <x v="22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ÃO PAULO"/>
    <s v="JOSE CARLOS CRUZ RESENDIZ"/>
    <s v="Costo Laboral"/>
    <s v="Tiempo Extra y Descansos Trabajados"/>
    <s v="ADMINISTRAÇÃO E FINANÇAS"/>
    <n v="1328.82"/>
    <n v="0"/>
    <n v="0"/>
    <s v=""/>
    <s v=""/>
    <s v=""/>
  </r>
  <r>
    <n v="1772355"/>
    <s v="POSTED"/>
    <s v="REALIZADO"/>
    <x v="0"/>
    <s v="089.3536.6304.0001.000.040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36"/>
    <x v="2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1207.2"/>
    <n v="0"/>
    <n v="0"/>
    <s v=""/>
    <s v=""/>
    <s v=""/>
  </r>
  <r>
    <n v="1029719"/>
    <s v="POSTED"/>
    <s v="REALIZADO"/>
    <x v="0"/>
    <s v="089.3530.6304.0001.000.040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30"/>
    <x v="2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2021.16"/>
    <n v="0"/>
    <n v="0"/>
    <s v=""/>
    <s v=""/>
    <s v=""/>
  </r>
  <r>
    <n v="1029719"/>
    <s v="POSTED"/>
    <s v="REALIZADO"/>
    <x v="0"/>
    <s v="089.3530.6304.0001.000.0405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30"/>
    <x v="2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4143.08"/>
    <n v="0"/>
    <n v="0"/>
    <s v=""/>
    <s v=""/>
    <s v=""/>
  </r>
  <r>
    <n v="1029044"/>
    <s v="POSTED"/>
    <s v="REALIZADO"/>
    <x v="0"/>
    <s v="089.3529.6304.0001.000.040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29"/>
    <x v="2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12230.37"/>
    <n v="0"/>
    <n v="0"/>
    <s v=""/>
    <s v=""/>
    <s v=""/>
  </r>
  <r>
    <n v="1029044"/>
    <s v="POSTED"/>
    <s v="REALIZADO"/>
    <x v="0"/>
    <s v="089.3529.6304.0001.000.0405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29"/>
    <x v="2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-24446.04"/>
    <n v="0"/>
    <n v="0"/>
    <s v=""/>
    <s v=""/>
    <s v=""/>
  </r>
  <r>
    <n v="1029043"/>
    <s v="POSTED"/>
    <s v="REALIZADO"/>
    <x v="1"/>
    <s v="089.3529.6304.0001.000.00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29"/>
    <x v="25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UL"/>
    <s v="JOSE CARLOS CRUZ RESENDIZ"/>
    <s v="Costo Laboral"/>
    <s v="Tiempo Extra y Descansos Trabajados"/>
    <s v="ADMINISTRAÇÃO E FINANÇAS"/>
    <n v="702.51"/>
    <n v="0"/>
    <n v="0"/>
    <s v=""/>
    <s v=""/>
    <s v=""/>
  </r>
  <r>
    <n v="1027267"/>
    <s v="POSTED"/>
    <s v="REALIZADO"/>
    <x v="0"/>
    <s v="089.3520.6304.0001.000.040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20"/>
    <x v="2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BRASÍLIA"/>
    <s v="CARLOS ALBERTO HERNANDEZ MENDOZA"/>
    <s v="Costo Laboral"/>
    <s v="Tiempo Extra y Descansos Trabajados"/>
    <s v="LOGISTICA"/>
    <n v="12967.88"/>
    <n v="0"/>
    <n v="0"/>
    <s v=""/>
    <s v=""/>
    <s v=""/>
  </r>
  <r>
    <n v="1027267"/>
    <s v="POSTED"/>
    <s v="REALIZADO"/>
    <x v="0"/>
    <s v="089.3520.6304.0001.000.0405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20"/>
    <x v="2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BRASÍLIA"/>
    <s v="CARLOS ALBERTO HERNANDEZ MENDOZA"/>
    <s v="Costo Laboral"/>
    <s v="Tiempo Extra y Descansos Trabajados"/>
    <s v="LOGISTICA"/>
    <n v="-47059.85"/>
    <n v="0"/>
    <n v="0"/>
    <s v=""/>
    <s v=""/>
    <s v=""/>
  </r>
  <r>
    <n v="1060755"/>
    <s v="POSTED"/>
    <s v="REALIZADO"/>
    <x v="1"/>
    <s v="089.3520.6304.0001.000.00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20"/>
    <x v="26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BRASÍLIA"/>
    <s v="JOSE CARLOS CRUZ RESENDIZ"/>
    <s v="Costo Laboral"/>
    <s v="Tiempo Extra y Descansos Trabajados"/>
    <s v="ADMINISTRAÇÃO E FINANÇAS"/>
    <n v="789.86"/>
    <n v="0"/>
    <n v="0"/>
    <s v=""/>
    <s v=""/>
    <s v=""/>
  </r>
  <r>
    <n v="1026569"/>
    <s v="POSTED"/>
    <s v="REALIZADO"/>
    <x v="0"/>
    <s v="089.3518.6304.0001.000.040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18"/>
    <x v="2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19646.39"/>
    <n v="0"/>
    <n v="0"/>
    <s v=""/>
    <s v=""/>
    <s v=""/>
  </r>
  <r>
    <n v="1026569"/>
    <s v="POSTED"/>
    <s v="REALIZADO"/>
    <x v="0"/>
    <s v="089.3518.6304.0001.000.0405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18"/>
    <x v="2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35471.980000000003"/>
    <n v="0"/>
    <n v="0"/>
    <s v=""/>
    <s v=""/>
    <s v=""/>
  </r>
  <r>
    <n v="1026568"/>
    <s v="POSTED"/>
    <s v="REALIZADO"/>
    <x v="1"/>
    <s v="089.3518.6304.0001.000.00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18"/>
    <x v="27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ÃO PAULO"/>
    <s v="JOSE CARLOS CRUZ RESENDIZ"/>
    <s v="Costo Laboral"/>
    <s v="Tiempo Extra y Descansos Trabajados"/>
    <s v="ADMINISTRAÇÃO E FINANÇAS"/>
    <n v="1329.75"/>
    <n v="0"/>
    <n v="0"/>
    <s v=""/>
    <s v=""/>
    <s v=""/>
  </r>
  <r>
    <n v="1026845"/>
    <s v="POSTED"/>
    <s v="REALIZADO"/>
    <x v="0"/>
    <s v="089.3517.6304.0001.000.040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17"/>
    <x v="2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12332.88"/>
    <n v="0"/>
    <n v="0"/>
    <s v=""/>
    <s v=""/>
    <s v=""/>
  </r>
  <r>
    <n v="1026845"/>
    <s v="POSTED"/>
    <s v="REALIZADO"/>
    <x v="0"/>
    <s v="089.3517.6304.0001.000.0405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17"/>
    <x v="2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25497.75"/>
    <n v="0"/>
    <n v="0"/>
    <s v=""/>
    <s v=""/>
    <s v=""/>
  </r>
  <r>
    <n v="1026843"/>
    <s v="POSTED"/>
    <s v="REALIZADO"/>
    <x v="1"/>
    <s v="089.3517.6304.0001.000.00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17"/>
    <x v="28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ÃO PAULO"/>
    <s v="JOSE CARLOS CRUZ RESENDIZ"/>
    <s v="Costo Laboral"/>
    <s v="Tiempo Extra y Descansos Trabajados"/>
    <s v="ADMINISTRAÇÃO E FINANÇAS"/>
    <n v="945.08"/>
    <n v="0"/>
    <n v="0"/>
    <s v=""/>
    <s v=""/>
    <s v=""/>
  </r>
  <r>
    <n v="1030780"/>
    <s v="POSTED"/>
    <s v="REALIZADO"/>
    <x v="0"/>
    <s v="089.3514.6304.0001.000.040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14"/>
    <x v="2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5177.3100000000004"/>
    <n v="0"/>
    <n v="0"/>
    <s v=""/>
    <s v=""/>
    <s v=""/>
  </r>
  <r>
    <n v="1030780"/>
    <s v="POSTED"/>
    <s v="REALIZADO"/>
    <x v="0"/>
    <s v="089.3514.6304.0001.000.0405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14"/>
    <x v="2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12307.18"/>
    <n v="0"/>
    <n v="0"/>
    <s v=""/>
    <s v=""/>
    <s v=""/>
  </r>
  <r>
    <n v="1029539"/>
    <s v="POSTED"/>
    <s v="REALIZADO"/>
    <x v="0"/>
    <s v="089.3507.6304.0001.000.040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07"/>
    <x v="3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7529.92"/>
    <n v="0"/>
    <n v="0"/>
    <s v=""/>
    <s v=""/>
    <s v=""/>
  </r>
  <r>
    <n v="1029539"/>
    <s v="POSTED"/>
    <s v="REALIZADO"/>
    <x v="0"/>
    <s v="089.3507.6304.0001.000.0405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07"/>
    <x v="3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-16431.68"/>
    <n v="0"/>
    <n v="0"/>
    <s v=""/>
    <s v=""/>
    <s v=""/>
  </r>
  <r>
    <n v="1029538"/>
    <s v="POSTED"/>
    <s v="REALIZADO"/>
    <x v="1"/>
    <s v="089.3507.6304.0001.000.00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07"/>
    <x v="30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NORDESTE"/>
    <s v="JOSE CARLOS CRUZ RESENDIZ"/>
    <s v="Costo Laboral"/>
    <s v="Tiempo Extra y Descansos Trabajados"/>
    <s v="ADMINISTRAÇÃO E FINANÇAS"/>
    <n v="2303.69"/>
    <n v="0"/>
    <n v="0"/>
    <s v=""/>
    <s v=""/>
    <s v=""/>
  </r>
  <r>
    <n v="1028499"/>
    <s v="POSTED"/>
    <s v="REALIZADO"/>
    <x v="0"/>
    <s v="089.3506.6304.0001.000.040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06"/>
    <x v="3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16661.900000000001"/>
    <n v="0"/>
    <n v="0"/>
    <s v=""/>
    <s v=""/>
    <s v=""/>
  </r>
  <r>
    <n v="1028499"/>
    <s v="POSTED"/>
    <s v="REALIZADO"/>
    <x v="0"/>
    <s v="089.3506.6304.0001.000.0405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06"/>
    <x v="3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34934.42"/>
    <n v="0"/>
    <n v="0"/>
    <s v=""/>
    <s v=""/>
    <s v=""/>
  </r>
  <r>
    <n v="1028497"/>
    <s v="POSTED"/>
    <s v="REALIZADO"/>
    <x v="1"/>
    <s v="089.3506.6304.0001.000.00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06"/>
    <x v="31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ÃO PAULO"/>
    <s v="JOSE CARLOS CRUZ RESENDIZ"/>
    <s v="Costo Laboral"/>
    <s v="Tiempo Extra y Descansos Trabajados"/>
    <s v="ADMINISTRAÇÃO E FINANÇAS"/>
    <n v="1161.31"/>
    <n v="0"/>
    <n v="0"/>
    <s v=""/>
    <s v=""/>
    <s v=""/>
  </r>
  <r>
    <n v="1029630"/>
    <s v="POSTED"/>
    <s v="REALIZADO"/>
    <x v="0"/>
    <s v="089.3503.6304.0001.000.040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03"/>
    <x v="3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36927.26"/>
    <n v="0"/>
    <n v="0"/>
    <s v=""/>
    <s v=""/>
    <s v=""/>
  </r>
  <r>
    <n v="1029630"/>
    <s v="POSTED"/>
    <s v="REALIZADO"/>
    <x v="0"/>
    <s v="089.3503.6304.0001.000.0405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03"/>
    <x v="3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-9619.98"/>
    <n v="0"/>
    <n v="0"/>
    <s v=""/>
    <s v=""/>
    <s v=""/>
  </r>
  <r>
    <n v="1029630"/>
    <s v="POSTED"/>
    <s v="REALIZADO"/>
    <x v="0"/>
    <s v="089.3503.6304.0001.000.0405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3503"/>
    <x v="3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4579.83"/>
    <n v="0"/>
    <n v="0"/>
    <s v=""/>
    <s v=""/>
    <s v=""/>
  </r>
  <r>
    <n v="1029629"/>
    <s v="POSTED"/>
    <s v="REALIZADO"/>
    <x v="1"/>
    <s v="089.3503.6304.0001.000.00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03"/>
    <x v="32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ADMINISTRAÇÃO E FINANÇAS"/>
    <n v="2227.7800000000002"/>
    <n v="0"/>
    <n v="0"/>
    <s v=""/>
    <s v=""/>
    <s v=""/>
  </r>
  <r>
    <n v="1199588"/>
    <s v="POSTED"/>
    <s v="REALIZADO"/>
    <x v="0"/>
    <s v="089.4545.6304.0001.000.0405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45"/>
    <x v="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-2229.0100000000002"/>
    <n v="0"/>
    <n v="0"/>
    <s v=""/>
    <s v=""/>
    <s v=""/>
  </r>
  <r>
    <n v="1199586"/>
    <s v="POSTED"/>
    <s v="REALIZADO"/>
    <x v="0"/>
    <s v="089.4544.6304.0001.000.0405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44"/>
    <x v="1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-644.29"/>
    <n v="0"/>
    <n v="0"/>
    <s v=""/>
    <s v=""/>
    <s v=""/>
  </r>
  <r>
    <n v="1117774"/>
    <s v="POSTED"/>
    <s v="REALIZADO"/>
    <x v="0"/>
    <s v="089.4540.6304.0001.000.0405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40"/>
    <x v="1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-6911.82"/>
    <n v="0"/>
    <n v="0"/>
    <s v=""/>
    <s v=""/>
    <s v=""/>
  </r>
  <r>
    <n v="1204737"/>
    <s v="POSTED"/>
    <s v="REALIZADO"/>
    <x v="0"/>
    <s v="089.3537.6304.0001.000.0405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37"/>
    <x v="2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5681.9"/>
    <n v="0"/>
    <n v="0"/>
    <s v=""/>
    <s v=""/>
    <s v=""/>
  </r>
  <r>
    <n v="1204738"/>
    <s v="POSTED"/>
    <s v="REALIZADO"/>
    <x v="0"/>
    <s v="089.4506.6304.0001.000.0405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06"/>
    <x v="1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5670.61"/>
    <n v="0"/>
    <n v="0"/>
    <s v=""/>
    <s v=""/>
    <s v=""/>
  </r>
  <r>
    <n v="1247367"/>
    <s v="POSTED"/>
    <s v="REALIZADO"/>
    <x v="0"/>
    <s v="089.4550.6304.0001.000.0405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50"/>
    <x v="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-12535.7"/>
    <n v="0"/>
    <n v="0"/>
    <s v=""/>
    <s v=""/>
    <s v=""/>
  </r>
  <r>
    <n v="1698200"/>
    <s v="POSTED"/>
    <s v="REALIZADO"/>
    <x v="0"/>
    <s v="089.4556.6304.0001.000.0405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56"/>
    <x v="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21159.38"/>
    <n v="0"/>
    <n v="0"/>
    <s v=""/>
    <s v=""/>
    <s v=""/>
  </r>
  <r>
    <n v="1238039"/>
    <s v="POSTED"/>
    <s v="REALIZADO"/>
    <x v="0"/>
    <s v="089.4536.6304.0001.000.0405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36"/>
    <x v="1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3602.37"/>
    <n v="0"/>
    <n v="0"/>
    <s v=""/>
    <s v=""/>
    <s v=""/>
  </r>
  <r>
    <n v="1238042"/>
    <s v="POSTED"/>
    <s v="REALIZADO"/>
    <x v="0"/>
    <s v="089.4547.6304.0001.000.0405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47"/>
    <x v="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-10276.709999999999"/>
    <n v="0"/>
    <n v="0"/>
    <s v=""/>
    <s v=""/>
    <s v=""/>
  </r>
  <r>
    <n v="1336466"/>
    <s v="POSTED"/>
    <s v="REALIZADO"/>
    <x v="0"/>
    <s v="089.4538.6304.0001.000.0405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38"/>
    <x v="3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-799.69"/>
    <n v="0"/>
    <n v="0"/>
    <s v=""/>
    <s v=""/>
    <s v=""/>
  </r>
  <r>
    <n v="1026569"/>
    <s v="POSTED"/>
    <s v="REALIZADO"/>
    <x v="0"/>
    <s v="089.3518.6304.0001.000.0405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18"/>
    <x v="2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4855.34"/>
    <n v="0"/>
    <n v="0"/>
    <s v=""/>
    <s v=""/>
    <s v=""/>
  </r>
  <r>
    <n v="1027143"/>
    <s v="POSTED"/>
    <s v="REALIZADO"/>
    <x v="1"/>
    <s v="089.4532.6304.0001.000.005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32"/>
    <x v="34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ÃO PAULO"/>
    <s v="JOSE CARLOS CRUZ RESENDIZ"/>
    <s v="Costo Laboral"/>
    <s v="Tiempo Extra y Descansos Trabajados"/>
    <s v="ADMINISTRAÇÃO E FINANÇAS"/>
    <n v="-3246.69"/>
    <n v="0"/>
    <n v="0"/>
    <s v=""/>
    <s v=""/>
    <s v=""/>
  </r>
  <r>
    <n v="1027144"/>
    <s v="POSTED"/>
    <s v="REALIZADO"/>
    <x v="0"/>
    <s v="089.4532.6304.0001.000.0405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32"/>
    <x v="3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5440.94"/>
    <n v="0"/>
    <n v="0"/>
    <s v=""/>
    <s v=""/>
    <s v=""/>
  </r>
  <r>
    <n v="1027267"/>
    <s v="POSTED"/>
    <s v="REALIZADO"/>
    <x v="0"/>
    <s v="089.3520.6304.0001.000.0405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20"/>
    <x v="2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BRASÍLIA"/>
    <s v="CARLOS ALBERTO HERNANDEZ MENDOZA"/>
    <s v="Costo Laboral"/>
    <s v="Tiempo Extra y Descansos Trabajados"/>
    <s v="LOGISTICA"/>
    <n v="-10354.4"/>
    <n v="0"/>
    <n v="0"/>
    <s v=""/>
    <s v=""/>
    <s v=""/>
  </r>
  <r>
    <n v="1026845"/>
    <s v="POSTED"/>
    <s v="REALIZADO"/>
    <x v="0"/>
    <s v="089.3517.6304.0001.000.0405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17"/>
    <x v="2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4733.3900000000003"/>
    <n v="0"/>
    <n v="0"/>
    <s v=""/>
    <s v=""/>
    <s v=""/>
  </r>
  <r>
    <n v="1069541"/>
    <s v="POSTED"/>
    <s v="REALIZADO"/>
    <x v="0"/>
    <s v="089.4993.6304.0001.000.0405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993"/>
    <x v="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-580.21"/>
    <n v="0"/>
    <n v="0"/>
    <s v=""/>
    <s v=""/>
    <s v=""/>
  </r>
  <r>
    <n v="1028449"/>
    <s v="POSTED"/>
    <s v="REALIZADO"/>
    <x v="0"/>
    <s v="089.4517.6304.0001.000.0405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17"/>
    <x v="1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BRASÍLIA"/>
    <s v="CARLOS ALBERTO HERNANDEZ MENDOZA"/>
    <s v="Costo Laboral"/>
    <s v="Tiempo Extra y Descansos Trabajados"/>
    <s v="LOGISTICA"/>
    <n v="-4509.26"/>
    <n v="0"/>
    <n v="0"/>
    <s v=""/>
    <s v=""/>
    <s v=""/>
  </r>
  <r>
    <n v="1028078"/>
    <s v="POSTED"/>
    <s v="REALIZADO"/>
    <x v="0"/>
    <s v="089.4513.6304.0001.000.0405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13"/>
    <x v="1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-25608.79"/>
    <n v="0"/>
    <n v="0"/>
    <s v=""/>
    <s v=""/>
    <s v=""/>
  </r>
  <r>
    <n v="1029043"/>
    <s v="POSTED"/>
    <s v="REALIZADO"/>
    <x v="1"/>
    <s v="089.3529.6304.0001.000.005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29"/>
    <x v="25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UL"/>
    <s v="JOSE CARLOS CRUZ RESENDIZ"/>
    <s v="Costo Laboral"/>
    <s v="Tiempo Extra y Descansos Trabajados"/>
    <s v="ADMINISTRAÇÃO E FINANÇAS"/>
    <n v="-556.20000000000005"/>
    <n v="0"/>
    <n v="0"/>
    <s v=""/>
    <s v=""/>
    <s v=""/>
  </r>
  <r>
    <n v="1029044"/>
    <s v="POSTED"/>
    <s v="REALIZADO"/>
    <x v="0"/>
    <s v="089.3529.6304.0001.000.0405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29"/>
    <x v="2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-5195.54"/>
    <n v="0"/>
    <n v="0"/>
    <s v=""/>
    <s v=""/>
    <s v=""/>
  </r>
  <r>
    <n v="1029719"/>
    <s v="POSTED"/>
    <s v="REALIZADO"/>
    <x v="0"/>
    <s v="089.3530.6304.0001.000.0405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30"/>
    <x v="2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1845.73"/>
    <n v="0"/>
    <n v="0"/>
    <s v=""/>
    <s v=""/>
    <s v=""/>
  </r>
  <r>
    <n v="1029772"/>
    <s v="POSTED"/>
    <s v="REALIZADO"/>
    <x v="0"/>
    <s v="089.3545.6304.0001.000.0405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45"/>
    <x v="1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-143.27000000000001"/>
    <n v="0"/>
    <n v="0"/>
    <s v=""/>
    <s v=""/>
    <s v=""/>
  </r>
  <r>
    <n v="1029772"/>
    <s v="POSTED"/>
    <s v="REALIZADO"/>
    <x v="0"/>
    <s v="089.3545.6304.0001.000.0405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45"/>
    <x v="1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-658.94"/>
    <n v="0"/>
    <n v="0"/>
    <s v=""/>
    <s v=""/>
    <s v=""/>
  </r>
  <r>
    <n v="1029630"/>
    <s v="POSTED"/>
    <s v="REALIZADO"/>
    <x v="0"/>
    <s v="089.3503.6304.0001.000.0405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03"/>
    <x v="3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-40555.06"/>
    <n v="0"/>
    <n v="0"/>
    <s v=""/>
    <s v=""/>
    <s v=""/>
  </r>
  <r>
    <n v="1029381"/>
    <s v="POSTED"/>
    <s v="REALIZADO"/>
    <x v="0"/>
    <s v="089.3544.6304.0001.000.0405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44"/>
    <x v="2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70.099999999999994"/>
    <n v="0"/>
    <n v="0"/>
    <s v=""/>
    <s v=""/>
    <s v=""/>
  </r>
  <r>
    <n v="1029538"/>
    <s v="POSTED"/>
    <s v="REALIZADO"/>
    <x v="1"/>
    <s v="089.3507.6304.0001.000.005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07"/>
    <x v="30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NORDESTE"/>
    <s v="JOSE CARLOS CRUZ RESENDIZ"/>
    <s v="Costo Laboral"/>
    <s v="Tiempo Extra y Descansos Trabajados"/>
    <s v="ADMINISTRAÇÃO E FINANÇAS"/>
    <n v="-1380.52"/>
    <n v="0"/>
    <n v="0"/>
    <s v=""/>
    <s v=""/>
    <s v=""/>
  </r>
  <r>
    <n v="1029539"/>
    <s v="POSTED"/>
    <s v="REALIZADO"/>
    <x v="0"/>
    <s v="089.3507.6304.0001.000.0405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07"/>
    <x v="3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-9674.73"/>
    <n v="0"/>
    <n v="0"/>
    <s v=""/>
    <s v=""/>
    <s v=""/>
  </r>
  <r>
    <n v="1030134"/>
    <s v="POSTED"/>
    <s v="REALIZADO"/>
    <x v="0"/>
    <s v="089.3547.6304.0001.000.0405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47"/>
    <x v="1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388.46"/>
    <n v="0"/>
    <n v="0"/>
    <s v=""/>
    <s v=""/>
    <s v=""/>
  </r>
  <r>
    <n v="1030780"/>
    <s v="POSTED"/>
    <s v="REALIZADO"/>
    <x v="0"/>
    <s v="089.3514.6304.0001.000.0405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14"/>
    <x v="2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5836.27"/>
    <n v="0"/>
    <n v="0"/>
    <s v=""/>
    <s v=""/>
    <s v=""/>
  </r>
  <r>
    <n v="1360642"/>
    <s v="POSTED"/>
    <s v="REALIZADO"/>
    <x v="0"/>
    <s v="089.3542.6304.0001.000.0405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42"/>
    <x v="2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-12346.93"/>
    <n v="0"/>
    <n v="0"/>
    <s v=""/>
    <s v=""/>
    <s v=""/>
  </r>
  <r>
    <n v="1392046"/>
    <s v="POSTED"/>
    <s v="REALIZADO"/>
    <x v="1"/>
    <s v="089.4555.6304.0001.000.005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55"/>
    <x v="5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UL"/>
    <s v="JOSE CARLOS CRUZ RESENDIZ"/>
    <s v="Costo Laboral"/>
    <s v="Tiempo Extra y Descansos Trabajados"/>
    <s v="ADMINISTRAÇÃO E FINANÇAS"/>
    <n v="-246.02"/>
    <n v="0"/>
    <n v="0"/>
    <s v=""/>
    <s v=""/>
    <s v=""/>
  </r>
  <r>
    <n v="1392056"/>
    <s v="POSTED"/>
    <s v="REALIZADO"/>
    <x v="0"/>
    <s v="089.4555.6304.0001.000.0405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55"/>
    <x v="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-7566.56"/>
    <n v="0"/>
    <n v="0"/>
    <s v=""/>
    <s v=""/>
    <s v=""/>
  </r>
  <r>
    <n v="1273418"/>
    <s v="POSTED"/>
    <s v="REALIZADO"/>
    <x v="0"/>
    <s v="089.4554.6304.0001.000.0405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54"/>
    <x v="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-15275.84"/>
    <n v="0"/>
    <n v="0"/>
    <s v=""/>
    <s v=""/>
    <s v=""/>
  </r>
  <r>
    <n v="1199586"/>
    <s v="POSTED"/>
    <s v="REALIZADO"/>
    <x v="0"/>
    <s v="089.4544.6304.0001.000.0405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44"/>
    <x v="1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644.29"/>
    <n v="0"/>
    <n v="0"/>
    <s v=""/>
    <s v=""/>
    <s v=""/>
  </r>
  <r>
    <n v="1199588"/>
    <s v="POSTED"/>
    <s v="REALIZADO"/>
    <x v="0"/>
    <s v="089.4545.6304.0001.000.0405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45"/>
    <x v="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2229.0100000000002"/>
    <n v="0"/>
    <n v="0"/>
    <s v=""/>
    <s v=""/>
    <s v=""/>
  </r>
  <r>
    <n v="1117774"/>
    <s v="POSTED"/>
    <s v="REALIZADO"/>
    <x v="0"/>
    <s v="089.4540.6304.0001.000.0405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40"/>
    <x v="1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6911.82"/>
    <n v="0"/>
    <n v="0"/>
    <s v=""/>
    <s v=""/>
    <s v=""/>
  </r>
  <r>
    <n v="1204737"/>
    <s v="POSTED"/>
    <s v="REALIZADO"/>
    <x v="0"/>
    <s v="089.3537.6304.0001.000.0405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37"/>
    <x v="2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5681.9"/>
    <n v="0"/>
    <n v="0"/>
    <s v=""/>
    <s v=""/>
    <s v=""/>
  </r>
  <r>
    <n v="1204738"/>
    <s v="POSTED"/>
    <s v="REALIZADO"/>
    <x v="0"/>
    <s v="089.4506.6304.0001.000.0405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06"/>
    <x v="1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5670.61"/>
    <n v="0"/>
    <n v="0"/>
    <s v=""/>
    <s v=""/>
    <s v=""/>
  </r>
  <r>
    <n v="1247367"/>
    <s v="POSTED"/>
    <s v="REALIZADO"/>
    <x v="0"/>
    <s v="089.4550.6304.0001.000.0405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50"/>
    <x v="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12535.7"/>
    <n v="0"/>
    <n v="0"/>
    <s v=""/>
    <s v=""/>
    <s v=""/>
  </r>
  <r>
    <n v="1698200"/>
    <s v="POSTED"/>
    <s v="REALIZADO"/>
    <x v="0"/>
    <s v="089.4556.6304.0001.000.0405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56"/>
    <x v="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21159.38"/>
    <n v="0"/>
    <n v="0"/>
    <s v=""/>
    <s v=""/>
    <s v=""/>
  </r>
  <r>
    <n v="1238039"/>
    <s v="POSTED"/>
    <s v="REALIZADO"/>
    <x v="0"/>
    <s v="089.4536.6304.0001.000.0405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36"/>
    <x v="1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3602.37"/>
    <n v="0"/>
    <n v="0"/>
    <s v=""/>
    <s v=""/>
    <s v=""/>
  </r>
  <r>
    <n v="1238042"/>
    <s v="POSTED"/>
    <s v="REALIZADO"/>
    <x v="0"/>
    <s v="089.4547.6304.0001.000.0405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47"/>
    <x v="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10276.709999999999"/>
    <n v="0"/>
    <n v="0"/>
    <s v=""/>
    <s v=""/>
    <s v=""/>
  </r>
  <r>
    <n v="1336466"/>
    <s v="POSTED"/>
    <s v="REALIZADO"/>
    <x v="0"/>
    <s v="089.4538.6304.0001.000.0405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38"/>
    <x v="3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799.69"/>
    <n v="0"/>
    <n v="0"/>
    <s v=""/>
    <s v=""/>
    <s v=""/>
  </r>
  <r>
    <n v="1026405"/>
    <s v="POSTED"/>
    <s v="REALIZADO"/>
    <x v="0"/>
    <s v="089.4509.6304.0001.000.0405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09"/>
    <x v="1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9026.85"/>
    <n v="0"/>
    <n v="0"/>
    <s v=""/>
    <s v=""/>
    <s v=""/>
  </r>
  <r>
    <n v="1026569"/>
    <s v="POSTED"/>
    <s v="REALIZADO"/>
    <x v="0"/>
    <s v="089.3518.6304.0001.000.0405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18"/>
    <x v="2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4855.34"/>
    <n v="0"/>
    <n v="0"/>
    <s v=""/>
    <s v=""/>
    <s v=""/>
  </r>
  <r>
    <n v="1027143"/>
    <s v="POSTED"/>
    <s v="REALIZADO"/>
    <x v="1"/>
    <s v="089.4532.6304.0001.000.005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32"/>
    <x v="34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ÃO PAULO"/>
    <s v="JOSE CARLOS CRUZ RESENDIZ"/>
    <s v="Costo Laboral"/>
    <s v="Tiempo Extra y Descansos Trabajados"/>
    <s v="ADMINISTRAÇÃO E FINANÇAS"/>
    <n v="3246.69"/>
    <n v="0"/>
    <n v="0"/>
    <s v=""/>
    <s v=""/>
    <s v=""/>
  </r>
  <r>
    <n v="1027144"/>
    <s v="POSTED"/>
    <s v="REALIZADO"/>
    <x v="0"/>
    <s v="089.4532.6304.0001.000.0405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32"/>
    <x v="3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5440.94"/>
    <n v="0"/>
    <n v="0"/>
    <s v=""/>
    <s v=""/>
    <s v=""/>
  </r>
  <r>
    <n v="1027267"/>
    <s v="POSTED"/>
    <s v="REALIZADO"/>
    <x v="0"/>
    <s v="089.3520.6304.0001.000.0405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20"/>
    <x v="2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BRASÍLIA"/>
    <s v="CARLOS ALBERTO HERNANDEZ MENDOZA"/>
    <s v="Costo Laboral"/>
    <s v="Tiempo Extra y Descansos Trabajados"/>
    <s v="LOGISTICA"/>
    <n v="10354.4"/>
    <n v="0"/>
    <n v="0"/>
    <s v=""/>
    <s v=""/>
    <s v=""/>
  </r>
  <r>
    <n v="1026845"/>
    <s v="POSTED"/>
    <s v="REALIZADO"/>
    <x v="0"/>
    <s v="089.3517.6304.0001.000.0405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17"/>
    <x v="2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4733.3900000000003"/>
    <n v="0"/>
    <n v="0"/>
    <s v=""/>
    <s v=""/>
    <s v=""/>
  </r>
  <r>
    <n v="1069541"/>
    <s v="POSTED"/>
    <s v="REALIZADO"/>
    <x v="0"/>
    <s v="089.4993.6304.0001.000.0405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993"/>
    <x v="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580.21"/>
    <n v="0"/>
    <n v="0"/>
    <s v=""/>
    <s v=""/>
    <s v=""/>
  </r>
  <r>
    <n v="1028449"/>
    <s v="POSTED"/>
    <s v="REALIZADO"/>
    <x v="0"/>
    <s v="089.4517.6304.0001.000.0405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17"/>
    <x v="1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BRASÍLIA"/>
    <s v="CARLOS ALBERTO HERNANDEZ MENDOZA"/>
    <s v="Costo Laboral"/>
    <s v="Tiempo Extra y Descansos Trabajados"/>
    <s v="LOGISTICA"/>
    <n v="4509.26"/>
    <n v="0"/>
    <n v="0"/>
    <s v=""/>
    <s v=""/>
    <s v=""/>
  </r>
  <r>
    <n v="1028499"/>
    <s v="POSTED"/>
    <s v="REALIZADO"/>
    <x v="0"/>
    <s v="089.3506.6304.0001.000.0405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06"/>
    <x v="3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5009.4399999999996"/>
    <n v="0"/>
    <n v="0"/>
    <s v=""/>
    <s v=""/>
    <s v=""/>
  </r>
  <r>
    <n v="1028078"/>
    <s v="POSTED"/>
    <s v="REALIZADO"/>
    <x v="0"/>
    <s v="089.4513.6304.0001.000.0405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13"/>
    <x v="1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25608.79"/>
    <n v="0"/>
    <n v="0"/>
    <s v=""/>
    <s v=""/>
    <s v=""/>
  </r>
  <r>
    <n v="1029043"/>
    <s v="POSTED"/>
    <s v="REALIZADO"/>
    <x v="1"/>
    <s v="089.3529.6304.0001.000.005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29"/>
    <x v="25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UL"/>
    <s v="JOSE CARLOS CRUZ RESENDIZ"/>
    <s v="Costo Laboral"/>
    <s v="Tiempo Extra y Descansos Trabajados"/>
    <s v="ADMINISTRAÇÃO E FINANÇAS"/>
    <n v="556.20000000000005"/>
    <n v="0"/>
    <n v="0"/>
    <s v=""/>
    <s v=""/>
    <s v=""/>
  </r>
  <r>
    <n v="1029044"/>
    <s v="POSTED"/>
    <s v="REALIZADO"/>
    <x v="0"/>
    <s v="089.3529.6304.0001.000.0405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29"/>
    <x v="2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5195.54"/>
    <n v="0"/>
    <n v="0"/>
    <s v=""/>
    <s v=""/>
    <s v=""/>
  </r>
  <r>
    <n v="1029719"/>
    <s v="POSTED"/>
    <s v="REALIZADO"/>
    <x v="0"/>
    <s v="089.3530.6304.0001.000.0405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30"/>
    <x v="2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1845.73"/>
    <n v="0"/>
    <n v="0"/>
    <s v=""/>
    <s v=""/>
    <s v=""/>
  </r>
  <r>
    <n v="1029772"/>
    <s v="POSTED"/>
    <s v="REALIZADO"/>
    <x v="0"/>
    <s v="089.3545.6304.0001.000.0405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45"/>
    <x v="1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143.27000000000001"/>
    <n v="0"/>
    <n v="0"/>
    <s v=""/>
    <s v=""/>
    <s v=""/>
  </r>
  <r>
    <n v="1029772"/>
    <s v="POSTED"/>
    <s v="REALIZADO"/>
    <x v="0"/>
    <s v="089.3545.6304.0001.000.0405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45"/>
    <x v="1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658.94"/>
    <n v="0"/>
    <n v="0"/>
    <s v=""/>
    <s v=""/>
    <s v=""/>
  </r>
  <r>
    <n v="1029630"/>
    <s v="POSTED"/>
    <s v="REALIZADO"/>
    <x v="0"/>
    <s v="089.3503.6304.0001.000.0405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03"/>
    <x v="3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40555.06"/>
    <n v="0"/>
    <n v="0"/>
    <s v=""/>
    <s v=""/>
    <s v=""/>
  </r>
  <r>
    <n v="1029381"/>
    <s v="POSTED"/>
    <s v="REALIZADO"/>
    <x v="0"/>
    <s v="089.3544.6304.0001.000.0405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44"/>
    <x v="2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70.099999999999994"/>
    <n v="0"/>
    <n v="0"/>
    <s v=""/>
    <s v=""/>
    <s v=""/>
  </r>
  <r>
    <n v="1029538"/>
    <s v="POSTED"/>
    <s v="REALIZADO"/>
    <x v="1"/>
    <s v="089.3507.6304.0001.000.005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07"/>
    <x v="30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NORDESTE"/>
    <s v="JOSE CARLOS CRUZ RESENDIZ"/>
    <s v="Costo Laboral"/>
    <s v="Tiempo Extra y Descansos Trabajados"/>
    <s v="ADMINISTRAÇÃO E FINANÇAS"/>
    <n v="1380.52"/>
    <n v="0"/>
    <n v="0"/>
    <s v=""/>
    <s v=""/>
    <s v=""/>
  </r>
  <r>
    <n v="1029539"/>
    <s v="POSTED"/>
    <s v="REALIZADO"/>
    <x v="0"/>
    <s v="089.3507.6304.0001.000.0405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07"/>
    <x v="3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9674.73"/>
    <n v="0"/>
    <n v="0"/>
    <s v=""/>
    <s v=""/>
    <s v=""/>
  </r>
  <r>
    <n v="1030134"/>
    <s v="POSTED"/>
    <s v="REALIZADO"/>
    <x v="0"/>
    <s v="089.3547.6304.0001.000.0405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47"/>
    <x v="1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388.46"/>
    <n v="0"/>
    <n v="0"/>
    <s v=""/>
    <s v=""/>
    <s v=""/>
  </r>
  <r>
    <n v="1030780"/>
    <s v="POSTED"/>
    <s v="REALIZADO"/>
    <x v="0"/>
    <s v="089.3514.6304.0001.000.0405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14"/>
    <x v="2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5836.27"/>
    <n v="0"/>
    <n v="0"/>
    <s v=""/>
    <s v=""/>
    <s v=""/>
  </r>
  <r>
    <n v="1031321"/>
    <s v="POSTED"/>
    <s v="REALIZADO"/>
    <x v="0"/>
    <s v="089.4534.6304.0001.000.0405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34"/>
    <x v="1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18403.580000000002"/>
    <n v="0"/>
    <n v="0"/>
    <s v=""/>
    <s v=""/>
    <s v=""/>
  </r>
  <r>
    <n v="1360633"/>
    <s v="POSTED"/>
    <s v="REALIZADO"/>
    <x v="0"/>
    <s v="089.4551.6304.0001.000.0405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51"/>
    <x v="3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436.97"/>
    <n v="0"/>
    <n v="0"/>
    <s v=""/>
    <s v=""/>
    <s v=""/>
  </r>
  <r>
    <n v="1360642"/>
    <s v="POSTED"/>
    <s v="REALIZADO"/>
    <x v="0"/>
    <s v="089.3542.6304.0001.000.0405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42"/>
    <x v="2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12346.93"/>
    <n v="0"/>
    <n v="0"/>
    <s v=""/>
    <s v=""/>
    <s v=""/>
  </r>
  <r>
    <n v="1392046"/>
    <s v="POSTED"/>
    <s v="REALIZADO"/>
    <x v="1"/>
    <s v="089.4555.6304.0001.000.005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55"/>
    <x v="5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UL"/>
    <s v="JOSE CARLOS CRUZ RESENDIZ"/>
    <s v="Costo Laboral"/>
    <s v="Tiempo Extra y Descansos Trabajados"/>
    <s v="ADMINISTRAÇÃO E FINANÇAS"/>
    <n v="246.02"/>
    <n v="0"/>
    <n v="0"/>
    <s v=""/>
    <s v=""/>
    <s v=""/>
  </r>
  <r>
    <n v="1392056"/>
    <s v="POSTED"/>
    <s v="REALIZADO"/>
    <x v="0"/>
    <s v="089.4555.6304.0001.000.0405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55"/>
    <x v="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7566.56"/>
    <n v="0"/>
    <n v="0"/>
    <s v=""/>
    <s v=""/>
    <s v=""/>
  </r>
  <r>
    <n v="1273418"/>
    <s v="POSTED"/>
    <s v="REALIZADO"/>
    <x v="0"/>
    <s v="089.4554.6304.0001.000.0405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54"/>
    <x v="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15275.84"/>
    <n v="0"/>
    <n v="0"/>
    <s v=""/>
    <s v=""/>
    <s v=""/>
  </r>
  <r>
    <n v="1199586"/>
    <s v="POSTED"/>
    <s v="REALIZADO"/>
    <x v="0"/>
    <s v="089.4544.6304.0001.000.0405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4544"/>
    <x v="1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-2112.79"/>
    <n v="0"/>
    <n v="0"/>
    <s v=""/>
    <s v=""/>
    <s v=""/>
  </r>
  <r>
    <n v="1199588"/>
    <s v="POSTED"/>
    <s v="REALIZADO"/>
    <x v="0"/>
    <s v="089.4545.6304.0001.000.0405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4545"/>
    <x v="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-4728.6400000000003"/>
    <n v="0"/>
    <n v="0"/>
    <s v=""/>
    <s v=""/>
    <s v=""/>
  </r>
  <r>
    <n v="1117774"/>
    <s v="POSTED"/>
    <s v="REALIZADO"/>
    <x v="0"/>
    <s v="089.4540.6304.0001.000.0405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4540"/>
    <x v="1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-1331.26"/>
    <n v="0"/>
    <n v="0"/>
    <s v=""/>
    <s v=""/>
    <s v=""/>
  </r>
  <r>
    <n v="1204737"/>
    <s v="POSTED"/>
    <s v="REALIZADO"/>
    <x v="0"/>
    <s v="089.3537.6304.0001.000.0405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3537"/>
    <x v="2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5147.53"/>
    <n v="0"/>
    <n v="0"/>
    <s v=""/>
    <s v=""/>
    <s v=""/>
  </r>
  <r>
    <n v="1204738"/>
    <s v="POSTED"/>
    <s v="REALIZADO"/>
    <x v="0"/>
    <s v="089.4506.6304.0001.000.0405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4506"/>
    <x v="1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11533.72"/>
    <n v="0"/>
    <n v="0"/>
    <s v=""/>
    <s v=""/>
    <s v=""/>
  </r>
  <r>
    <n v="1698200"/>
    <s v="POSTED"/>
    <s v="REALIZADO"/>
    <x v="0"/>
    <s v="089.4556.6304.0001.000.0405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4556"/>
    <x v="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17915.97"/>
    <n v="0"/>
    <n v="0"/>
    <s v=""/>
    <s v=""/>
    <s v=""/>
  </r>
  <r>
    <n v="1238039"/>
    <s v="POSTED"/>
    <s v="REALIZADO"/>
    <x v="0"/>
    <s v="089.4536.6304.0001.000.0405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4536"/>
    <x v="1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9432.25"/>
    <n v="0"/>
    <n v="0"/>
    <s v=""/>
    <s v=""/>
    <s v=""/>
  </r>
  <r>
    <n v="1336466"/>
    <s v="POSTED"/>
    <s v="REALIZADO"/>
    <x v="0"/>
    <s v="089.4538.6304.0001.000.0405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4538"/>
    <x v="3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-1611.68"/>
    <n v="0"/>
    <n v="0"/>
    <s v=""/>
    <s v=""/>
    <s v=""/>
  </r>
  <r>
    <n v="1027144"/>
    <s v="POSTED"/>
    <s v="REALIZADO"/>
    <x v="0"/>
    <s v="089.4532.6304.0001.000.0405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4532"/>
    <x v="3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4745.2700000000004"/>
    <n v="0"/>
    <n v="0"/>
    <s v=""/>
    <s v=""/>
    <s v=""/>
  </r>
  <r>
    <n v="1026845"/>
    <s v="POSTED"/>
    <s v="REALIZADO"/>
    <x v="0"/>
    <s v="089.3517.6304.0001.000.0405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3517"/>
    <x v="2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13490.49"/>
    <n v="0"/>
    <n v="0"/>
    <s v=""/>
    <s v=""/>
    <s v=""/>
  </r>
  <r>
    <n v="1069460"/>
    <s v="POSTED"/>
    <s v="REALIZADO"/>
    <x v="0"/>
    <s v="089.4990.6304.0001.000.0405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4990"/>
    <x v="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MATRIZ"/>
    <s v="CARLOS ALBERTO HERNANDEZ MENDOZA"/>
    <s v="Costo Laboral"/>
    <s v="Tiempo Extra y Descansos Trabajados"/>
    <s v="LOGISTICA"/>
    <n v="-7224.4"/>
    <n v="0"/>
    <n v="0"/>
    <s v=""/>
    <s v=""/>
    <s v=""/>
  </r>
  <r>
    <n v="1028499"/>
    <s v="POSTED"/>
    <s v="REALIZADO"/>
    <x v="0"/>
    <s v="089.3506.6304.0001.000.0405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3506"/>
    <x v="3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286.66000000000003"/>
    <n v="0"/>
    <n v="0"/>
    <s v=""/>
    <s v=""/>
    <s v=""/>
  </r>
  <r>
    <n v="1029044"/>
    <s v="POSTED"/>
    <s v="REALIZADO"/>
    <x v="0"/>
    <s v="089.3529.6304.0001.000.0405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3529"/>
    <x v="2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-12574.55"/>
    <n v="0"/>
    <n v="0"/>
    <s v=""/>
    <s v=""/>
    <s v=""/>
  </r>
  <r>
    <n v="1029719"/>
    <s v="POSTED"/>
    <s v="REALIZADO"/>
    <x v="0"/>
    <s v="089.3530.6304.0001.000.0405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3530"/>
    <x v="2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1854.25"/>
    <n v="0"/>
    <n v="0"/>
    <s v=""/>
    <s v=""/>
    <s v=""/>
  </r>
  <r>
    <n v="1029772"/>
    <s v="POSTED"/>
    <s v="REALIZADO"/>
    <x v="0"/>
    <s v="089.3545.6304.0001.000.0405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3545"/>
    <x v="1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-4084.27"/>
    <n v="0"/>
    <n v="0"/>
    <s v=""/>
    <s v=""/>
    <s v=""/>
  </r>
  <r>
    <n v="1029381"/>
    <s v="POSTED"/>
    <s v="REALIZADO"/>
    <x v="0"/>
    <s v="089.3544.6304.0001.000.0405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3544"/>
    <x v="2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6352.22"/>
    <n v="0"/>
    <n v="0"/>
    <s v=""/>
    <s v=""/>
    <s v=""/>
  </r>
  <r>
    <n v="1029539"/>
    <s v="POSTED"/>
    <s v="REALIZADO"/>
    <x v="0"/>
    <s v="089.3507.6304.0001.000.0405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3507"/>
    <x v="3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-8980.9599999999991"/>
    <n v="0"/>
    <n v="0"/>
    <s v=""/>
    <s v=""/>
    <s v=""/>
  </r>
  <r>
    <n v="1030134"/>
    <s v="POSTED"/>
    <s v="REALIZADO"/>
    <x v="0"/>
    <s v="089.3547.6304.0001.000.0405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3547"/>
    <x v="1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3091.29"/>
    <n v="0"/>
    <n v="0"/>
    <s v=""/>
    <s v=""/>
    <s v=""/>
  </r>
  <r>
    <n v="1030780"/>
    <s v="POSTED"/>
    <s v="REALIZADO"/>
    <x v="0"/>
    <s v="089.3514.6304.0001.000.0405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3514"/>
    <x v="2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6401.49"/>
    <n v="0"/>
    <n v="0"/>
    <s v=""/>
    <s v=""/>
    <s v=""/>
  </r>
  <r>
    <n v="1360633"/>
    <s v="POSTED"/>
    <s v="REALIZADO"/>
    <x v="0"/>
    <s v="089.4551.6304.0001.000.0405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4551"/>
    <x v="3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-505.1"/>
    <n v="0"/>
    <n v="0"/>
    <s v=""/>
    <s v=""/>
    <s v=""/>
  </r>
  <r>
    <n v="1392056"/>
    <s v="POSTED"/>
    <s v="REALIZADO"/>
    <x v="0"/>
    <s v="089.4555.6304.0001.000.0405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4555"/>
    <x v="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-4502.24"/>
    <n v="0"/>
    <n v="0"/>
    <s v=""/>
    <s v=""/>
    <s v=""/>
  </r>
  <r>
    <n v="1199588"/>
    <s v="POSTED"/>
    <s v="REALIZADO"/>
    <x v="0"/>
    <s v="089.4545.6304.0001.000.0405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545"/>
    <x v="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7911.8"/>
    <n v="0"/>
    <n v="0"/>
    <s v=""/>
    <s v=""/>
    <s v=""/>
  </r>
  <r>
    <n v="1117774"/>
    <s v="POSTED"/>
    <s v="REALIZADO"/>
    <x v="0"/>
    <s v="089.4540.6304.0001.000.0405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540"/>
    <x v="1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2698.82"/>
    <n v="0"/>
    <n v="0"/>
    <s v=""/>
    <s v=""/>
    <s v=""/>
  </r>
  <r>
    <n v="1204737"/>
    <s v="POSTED"/>
    <s v="REALIZADO"/>
    <x v="0"/>
    <s v="089.3537.6304.0001.000.0405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37"/>
    <x v="2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12569.62"/>
    <n v="0"/>
    <n v="0"/>
    <s v=""/>
    <s v=""/>
    <s v=""/>
  </r>
  <r>
    <n v="1204738"/>
    <s v="POSTED"/>
    <s v="REALIZADO"/>
    <x v="0"/>
    <s v="089.4506.6304.0001.000.0405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506"/>
    <x v="1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19148.38"/>
    <n v="0"/>
    <n v="0"/>
    <s v=""/>
    <s v=""/>
    <s v=""/>
  </r>
  <r>
    <n v="1698200"/>
    <s v="POSTED"/>
    <s v="REALIZADO"/>
    <x v="0"/>
    <s v="089.4556.6304.0001.000.0405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556"/>
    <x v="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27526.29"/>
    <n v="0"/>
    <n v="0"/>
    <s v=""/>
    <s v=""/>
    <s v=""/>
  </r>
  <r>
    <n v="1238039"/>
    <s v="POSTED"/>
    <s v="REALIZADO"/>
    <x v="0"/>
    <s v="089.4536.6304.0001.000.0405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536"/>
    <x v="1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19270.73"/>
    <n v="0"/>
    <n v="0"/>
    <s v=""/>
    <s v=""/>
    <s v=""/>
  </r>
  <r>
    <n v="1238042"/>
    <s v="POSTED"/>
    <s v="REALIZADO"/>
    <x v="0"/>
    <s v="089.4547.6304.0001.000.0405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547"/>
    <x v="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1385.16"/>
    <n v="0"/>
    <n v="0"/>
    <s v=""/>
    <s v=""/>
    <s v=""/>
  </r>
  <r>
    <n v="1336466"/>
    <s v="POSTED"/>
    <s v="REALIZADO"/>
    <x v="0"/>
    <s v="089.4538.6304.0001.000.0405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538"/>
    <x v="3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2842.14"/>
    <n v="0"/>
    <n v="0"/>
    <s v=""/>
    <s v=""/>
    <s v=""/>
  </r>
  <r>
    <n v="1026405"/>
    <s v="POSTED"/>
    <s v="REALIZADO"/>
    <x v="0"/>
    <s v="089.4509.6304.0001.000.0405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509"/>
    <x v="1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2227.2199999999998"/>
    <n v="0"/>
    <n v="0"/>
    <s v=""/>
    <s v=""/>
    <s v=""/>
  </r>
  <r>
    <n v="1026569"/>
    <s v="POSTED"/>
    <s v="REALIZADO"/>
    <x v="0"/>
    <s v="089.3518.6304.0001.000.0405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18"/>
    <x v="2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35471.980000000003"/>
    <n v="0"/>
    <n v="0"/>
    <s v=""/>
    <s v=""/>
    <s v=""/>
  </r>
  <r>
    <n v="1027144"/>
    <s v="POSTED"/>
    <s v="REALIZADO"/>
    <x v="0"/>
    <s v="089.4532.6304.0001.000.0405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532"/>
    <x v="3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755.41"/>
    <n v="0"/>
    <n v="0"/>
    <s v=""/>
    <s v=""/>
    <s v=""/>
  </r>
  <r>
    <n v="1027267"/>
    <s v="POSTED"/>
    <s v="REALIZADO"/>
    <x v="0"/>
    <s v="089.3520.6304.0001.000.0405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20"/>
    <x v="2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BRASÍLIA"/>
    <s v="CARLOS ALBERTO HERNANDEZ MENDOZA"/>
    <s v="Costo Laboral"/>
    <s v="Tiempo Extra y Descansos Trabajados"/>
    <s v="LOGISTICA"/>
    <n v="47059.85"/>
    <n v="0"/>
    <n v="0"/>
    <s v=""/>
    <s v=""/>
    <s v=""/>
  </r>
  <r>
    <n v="1026845"/>
    <s v="POSTED"/>
    <s v="REALIZADO"/>
    <x v="0"/>
    <s v="089.3517.6304.0001.000.0405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17"/>
    <x v="2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25497.75"/>
    <n v="0"/>
    <n v="0"/>
    <s v=""/>
    <s v=""/>
    <s v=""/>
  </r>
  <r>
    <n v="1069460"/>
    <s v="POSTED"/>
    <s v="REALIZADO"/>
    <x v="0"/>
    <s v="089.4990.6304.0001.000.0405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990"/>
    <x v="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MATRIZ"/>
    <s v="CARLOS ALBERTO HERNANDEZ MENDOZA"/>
    <s v="Costo Laboral"/>
    <s v="Tiempo Extra y Descansos Trabajados"/>
    <s v="LOGISTICA"/>
    <n v="10196.969999999999"/>
    <n v="0"/>
    <n v="0"/>
    <s v=""/>
    <s v=""/>
    <s v=""/>
  </r>
  <r>
    <n v="1028449"/>
    <s v="POSTED"/>
    <s v="REALIZADO"/>
    <x v="0"/>
    <s v="089.4517.6304.0001.000.0405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517"/>
    <x v="1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BRASÍLIA"/>
    <s v="CARLOS ALBERTO HERNANDEZ MENDOZA"/>
    <s v="Costo Laboral"/>
    <s v="Tiempo Extra y Descansos Trabajados"/>
    <s v="LOGISTICA"/>
    <n v="27377.66"/>
    <n v="0"/>
    <n v="0"/>
    <s v=""/>
    <s v=""/>
    <s v=""/>
  </r>
  <r>
    <n v="1028499"/>
    <s v="POSTED"/>
    <s v="REALIZADO"/>
    <x v="0"/>
    <s v="089.3506.6304.0001.000.0405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06"/>
    <x v="3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34934.42"/>
    <n v="0"/>
    <n v="0"/>
    <s v=""/>
    <s v=""/>
    <s v=""/>
  </r>
  <r>
    <n v="1028078"/>
    <s v="POSTED"/>
    <s v="REALIZADO"/>
    <x v="0"/>
    <s v="089.4513.6304.0001.000.0405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513"/>
    <x v="1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1186.8599999999999"/>
    <n v="0"/>
    <n v="0"/>
    <s v=""/>
    <s v=""/>
    <s v=""/>
  </r>
  <r>
    <n v="1029044"/>
    <s v="POSTED"/>
    <s v="REALIZADO"/>
    <x v="0"/>
    <s v="089.3529.6304.0001.000.0405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29"/>
    <x v="2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24446.04"/>
    <n v="0"/>
    <n v="0"/>
    <s v=""/>
    <s v=""/>
    <s v=""/>
  </r>
  <r>
    <n v="1029719"/>
    <s v="POSTED"/>
    <s v="REALIZADO"/>
    <x v="0"/>
    <s v="089.3530.6304.0001.000.0405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30"/>
    <x v="2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4143.08"/>
    <n v="0"/>
    <n v="0"/>
    <s v=""/>
    <s v=""/>
    <s v=""/>
  </r>
  <r>
    <n v="1029772"/>
    <s v="POSTED"/>
    <s v="REALIZADO"/>
    <x v="0"/>
    <s v="089.3545.6304.0001.000.0405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45"/>
    <x v="1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90.28"/>
    <n v="0"/>
    <n v="0"/>
    <s v=""/>
    <s v=""/>
    <s v=""/>
  </r>
  <r>
    <n v="1029772"/>
    <s v="POSTED"/>
    <s v="REALIZADO"/>
    <x v="0"/>
    <s v="089.3545.6304.0001.000.0405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45"/>
    <x v="1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386.09"/>
    <n v="0"/>
    <n v="0"/>
    <s v=""/>
    <s v=""/>
    <s v=""/>
  </r>
  <r>
    <n v="1029630"/>
    <s v="POSTED"/>
    <s v="REALIZADO"/>
    <x v="0"/>
    <s v="089.3503.6304.0001.000.0405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03"/>
    <x v="3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9619.98"/>
    <n v="0"/>
    <n v="0"/>
    <s v=""/>
    <s v=""/>
    <s v=""/>
  </r>
  <r>
    <n v="1029381"/>
    <s v="POSTED"/>
    <s v="REALIZADO"/>
    <x v="0"/>
    <s v="089.3544.6304.0001.000.0405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44"/>
    <x v="2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13749.79"/>
    <n v="0"/>
    <n v="0"/>
    <s v=""/>
    <s v=""/>
    <s v=""/>
  </r>
  <r>
    <n v="1029539"/>
    <s v="POSTED"/>
    <s v="REALIZADO"/>
    <x v="0"/>
    <s v="089.3507.6304.0001.000.0405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07"/>
    <x v="3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16431.68"/>
    <n v="0"/>
    <n v="0"/>
    <s v=""/>
    <s v=""/>
    <s v=""/>
  </r>
  <r>
    <n v="1030134"/>
    <s v="POSTED"/>
    <s v="REALIZADO"/>
    <x v="0"/>
    <s v="089.3547.6304.0001.000.0405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47"/>
    <x v="1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12259"/>
    <n v="0"/>
    <n v="0"/>
    <s v=""/>
    <s v=""/>
    <s v=""/>
  </r>
  <r>
    <n v="1030780"/>
    <s v="POSTED"/>
    <s v="REALIZADO"/>
    <x v="0"/>
    <s v="089.3514.6304.0001.000.0405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14"/>
    <x v="2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12307.18"/>
    <n v="0"/>
    <n v="0"/>
    <s v=""/>
    <s v=""/>
    <s v=""/>
  </r>
  <r>
    <n v="1031321"/>
    <s v="POSTED"/>
    <s v="REALIZADO"/>
    <x v="0"/>
    <s v="089.4534.6304.0001.000.0405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534"/>
    <x v="1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4581.32"/>
    <n v="0"/>
    <n v="0"/>
    <s v=""/>
    <s v=""/>
    <s v=""/>
  </r>
  <r>
    <n v="1360642"/>
    <s v="POSTED"/>
    <s v="REALIZADO"/>
    <x v="0"/>
    <s v="089.3542.6304.0001.000.0405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42"/>
    <x v="2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416.98"/>
    <n v="0"/>
    <n v="0"/>
    <s v=""/>
    <s v=""/>
    <s v=""/>
  </r>
  <r>
    <n v="1392056"/>
    <s v="POSTED"/>
    <s v="REALIZADO"/>
    <x v="0"/>
    <s v="089.4555.6304.0001.000.0405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555"/>
    <x v="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13225.2"/>
    <n v="0"/>
    <n v="0"/>
    <s v=""/>
    <s v=""/>
    <s v=""/>
  </r>
  <r>
    <n v="1273418"/>
    <s v="POSTED"/>
    <s v="REALIZADO"/>
    <x v="0"/>
    <s v="089.4554.6304.0001.000.0405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554"/>
    <x v="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1463.86"/>
    <n v="0"/>
    <n v="0"/>
    <s v=""/>
    <s v=""/>
    <s v=""/>
  </r>
  <r>
    <n v="1199586"/>
    <s v="POSTED"/>
    <s v="REALIZADO"/>
    <x v="0"/>
    <s v="089.4544.6304.0001.000.0405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4544"/>
    <x v="1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-3824.34"/>
    <n v="0"/>
    <n v="0"/>
    <s v=""/>
    <s v=""/>
    <s v=""/>
  </r>
  <r>
    <n v="1199588"/>
    <s v="POSTED"/>
    <s v="REALIZADO"/>
    <x v="0"/>
    <s v="089.4545.6304.0001.000.0405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4545"/>
    <x v="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-9044.64"/>
    <n v="0"/>
    <n v="0"/>
    <s v=""/>
    <s v=""/>
    <s v=""/>
  </r>
  <r>
    <n v="1117774"/>
    <s v="POSTED"/>
    <s v="REALIZADO"/>
    <x v="0"/>
    <s v="089.4540.6304.0001.000.0405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4540"/>
    <x v="1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-5287.01"/>
    <n v="0"/>
    <n v="0"/>
    <s v=""/>
    <s v=""/>
    <s v=""/>
  </r>
  <r>
    <n v="1204737"/>
    <s v="POSTED"/>
    <s v="REALIZADO"/>
    <x v="0"/>
    <s v="089.3537.6304.0001.000.0405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3537"/>
    <x v="2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17018.240000000002"/>
    <n v="0"/>
    <n v="0"/>
    <s v=""/>
    <s v=""/>
    <s v=""/>
  </r>
  <r>
    <n v="1204738"/>
    <s v="POSTED"/>
    <s v="REALIZADO"/>
    <x v="0"/>
    <s v="089.4506.6304.0001.000.0405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4506"/>
    <x v="1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23870.21"/>
    <n v="0"/>
    <n v="0"/>
    <s v=""/>
    <s v=""/>
    <s v=""/>
  </r>
  <r>
    <n v="1698200"/>
    <s v="POSTED"/>
    <s v="REALIZADO"/>
    <x v="0"/>
    <s v="089.4556.6304.0001.000.0405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4556"/>
    <x v="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52570.64"/>
    <n v="0"/>
    <n v="0"/>
    <s v=""/>
    <s v=""/>
    <s v=""/>
  </r>
  <r>
    <n v="1238039"/>
    <s v="POSTED"/>
    <s v="REALIZADO"/>
    <x v="0"/>
    <s v="089.4536.6304.0001.000.0405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4536"/>
    <x v="1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20974.63"/>
    <n v="0"/>
    <n v="0"/>
    <s v=""/>
    <s v=""/>
    <s v=""/>
  </r>
  <r>
    <n v="1336466"/>
    <s v="POSTED"/>
    <s v="REALIZADO"/>
    <x v="0"/>
    <s v="089.4538.6304.0001.000.0405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4538"/>
    <x v="3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-5286.39"/>
    <n v="0"/>
    <n v="0"/>
    <s v=""/>
    <s v=""/>
    <s v=""/>
  </r>
  <r>
    <n v="1026569"/>
    <s v="POSTED"/>
    <s v="REALIZADO"/>
    <x v="0"/>
    <s v="089.3518.6304.0001.000.0405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3518"/>
    <x v="2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25284.240000000002"/>
    <n v="0"/>
    <n v="0"/>
    <s v=""/>
    <s v=""/>
    <s v=""/>
  </r>
  <r>
    <n v="1026741"/>
    <s v="POSTED"/>
    <s v="REALIZADO"/>
    <x v="0"/>
    <s v="089.4531.6304.0001.000.0405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4531"/>
    <x v="3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2085.77"/>
    <n v="0"/>
    <n v="0"/>
    <s v=""/>
    <s v=""/>
    <s v=""/>
  </r>
  <r>
    <n v="1027144"/>
    <s v="POSTED"/>
    <s v="REALIZADO"/>
    <x v="0"/>
    <s v="089.4532.6304.0001.000.0405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4532"/>
    <x v="3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8380.2800000000007"/>
    <n v="0"/>
    <n v="0"/>
    <s v=""/>
    <s v=""/>
    <s v=""/>
  </r>
  <r>
    <n v="1027267"/>
    <s v="POSTED"/>
    <s v="REALIZADO"/>
    <x v="0"/>
    <s v="089.3520.6304.0001.000.0405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3520"/>
    <x v="2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BRASÍLIA"/>
    <s v="CARLOS ALBERTO HERNANDEZ MENDOZA"/>
    <s v="Costo Laboral"/>
    <s v="Tiempo Extra y Descansos Trabajados"/>
    <s v="LOGISTICA"/>
    <n v="-49019.83"/>
    <n v="0"/>
    <n v="0"/>
    <s v=""/>
    <s v=""/>
    <s v=""/>
  </r>
  <r>
    <n v="1026845"/>
    <s v="POSTED"/>
    <s v="REALIZADO"/>
    <x v="0"/>
    <s v="089.3517.6304.0001.000.0405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3517"/>
    <x v="2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36998.21"/>
    <n v="0"/>
    <n v="0"/>
    <s v=""/>
    <s v=""/>
    <s v=""/>
  </r>
  <r>
    <n v="1028449"/>
    <s v="POSTED"/>
    <s v="REALIZADO"/>
    <x v="0"/>
    <s v="089.4517.6304.0001.000.0405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4517"/>
    <x v="1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BRASÍLIA"/>
    <s v="CARLOS ALBERTO HERNANDEZ MENDOZA"/>
    <s v="Costo Laboral"/>
    <s v="Tiempo Extra y Descansos Trabajados"/>
    <s v="LOGISTICA"/>
    <n v="-24154.44"/>
    <n v="0"/>
    <n v="0"/>
    <s v=""/>
    <s v=""/>
    <s v=""/>
  </r>
  <r>
    <n v="1029044"/>
    <s v="POSTED"/>
    <s v="REALIZADO"/>
    <x v="0"/>
    <s v="089.3529.6304.0001.000.0405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3529"/>
    <x v="2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-1464.26"/>
    <n v="0"/>
    <n v="0"/>
    <s v=""/>
    <s v=""/>
    <s v=""/>
  </r>
  <r>
    <n v="1029719"/>
    <s v="POSTED"/>
    <s v="REALIZADO"/>
    <x v="0"/>
    <s v="089.3530.6304.0001.000.0405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3530"/>
    <x v="2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7009.11"/>
    <n v="0"/>
    <n v="0"/>
    <s v=""/>
    <s v=""/>
    <s v=""/>
  </r>
  <r>
    <n v="1029630"/>
    <s v="POSTED"/>
    <s v="REALIZADO"/>
    <x v="0"/>
    <s v="089.3503.6304.0001.000.0405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3503"/>
    <x v="3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-5865.54"/>
    <n v="0"/>
    <n v="0"/>
    <s v=""/>
    <s v=""/>
    <s v=""/>
  </r>
  <r>
    <n v="1029381"/>
    <s v="POSTED"/>
    <s v="REALIZADO"/>
    <x v="0"/>
    <s v="089.3544.6304.0001.000.0405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3544"/>
    <x v="2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17863.77"/>
    <n v="0"/>
    <n v="0"/>
    <s v=""/>
    <s v=""/>
    <s v=""/>
  </r>
  <r>
    <n v="1029539"/>
    <s v="POSTED"/>
    <s v="REALIZADO"/>
    <x v="0"/>
    <s v="089.3507.6304.0001.000.0405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3507"/>
    <x v="3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-22405.72"/>
    <n v="0"/>
    <n v="0"/>
    <s v=""/>
    <s v=""/>
    <s v=""/>
  </r>
  <r>
    <n v="1030134"/>
    <s v="POSTED"/>
    <s v="REALIZADO"/>
    <x v="0"/>
    <s v="089.3547.6304.0001.000.0405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3547"/>
    <x v="1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12521.68"/>
    <n v="0"/>
    <n v="0"/>
    <s v=""/>
    <s v=""/>
    <s v=""/>
  </r>
  <r>
    <n v="1030780"/>
    <s v="POSTED"/>
    <s v="REALIZADO"/>
    <x v="0"/>
    <s v="089.3514.6304.0001.000.0405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3514"/>
    <x v="2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22478.720000000001"/>
    <n v="0"/>
    <n v="0"/>
    <s v=""/>
    <s v=""/>
    <s v=""/>
  </r>
  <r>
    <n v="1360633"/>
    <s v="POSTED"/>
    <s v="REALIZADO"/>
    <x v="0"/>
    <s v="089.4551.6304.0001.000.0405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4551"/>
    <x v="3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-2500.64"/>
    <n v="0"/>
    <n v="0"/>
    <s v=""/>
    <s v=""/>
    <s v=""/>
  </r>
  <r>
    <n v="1199586"/>
    <s v="POSTED"/>
    <s v="REALIZADO"/>
    <x v="0"/>
    <s v="089.4544.6304.0001.000.0405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44"/>
    <x v="1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644.29"/>
    <n v="0"/>
    <n v="0"/>
    <s v=""/>
    <s v=""/>
    <s v=""/>
  </r>
  <r>
    <n v="1199588"/>
    <s v="POSTED"/>
    <s v="REALIZADO"/>
    <x v="0"/>
    <s v="089.4545.6304.0001.000.0405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45"/>
    <x v="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2229.0100000000002"/>
    <n v="0"/>
    <n v="0"/>
    <s v=""/>
    <s v=""/>
    <s v=""/>
  </r>
  <r>
    <n v="1117774"/>
    <s v="POSTED"/>
    <s v="REALIZADO"/>
    <x v="0"/>
    <s v="089.4540.6304.0001.000.0405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40"/>
    <x v="1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6911.82"/>
    <n v="0"/>
    <n v="0"/>
    <s v=""/>
    <s v=""/>
    <s v=""/>
  </r>
  <r>
    <n v="1204737"/>
    <s v="POSTED"/>
    <s v="REALIZADO"/>
    <x v="0"/>
    <s v="089.3537.6304.0001.000.0405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37"/>
    <x v="2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5681.9"/>
    <n v="0"/>
    <n v="0"/>
    <s v=""/>
    <s v=""/>
    <s v=""/>
  </r>
  <r>
    <n v="1204738"/>
    <s v="POSTED"/>
    <s v="REALIZADO"/>
    <x v="0"/>
    <s v="089.4506.6304.0001.000.0405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06"/>
    <x v="1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5670.61"/>
    <n v="0"/>
    <n v="0"/>
    <s v=""/>
    <s v=""/>
    <s v=""/>
  </r>
  <r>
    <n v="1247367"/>
    <s v="POSTED"/>
    <s v="REALIZADO"/>
    <x v="0"/>
    <s v="089.4550.6304.0001.000.0405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50"/>
    <x v="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12535.7"/>
    <n v="0"/>
    <n v="0"/>
    <s v=""/>
    <s v=""/>
    <s v=""/>
  </r>
  <r>
    <n v="1698200"/>
    <s v="POSTED"/>
    <s v="REALIZADO"/>
    <x v="0"/>
    <s v="089.4556.6304.0001.000.0405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56"/>
    <x v="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21159.38"/>
    <n v="0"/>
    <n v="0"/>
    <s v=""/>
    <s v=""/>
    <s v=""/>
  </r>
  <r>
    <n v="1238039"/>
    <s v="POSTED"/>
    <s v="REALIZADO"/>
    <x v="0"/>
    <s v="089.4536.6304.0001.000.0405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36"/>
    <x v="1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3602.37"/>
    <n v="0"/>
    <n v="0"/>
    <s v=""/>
    <s v=""/>
    <s v=""/>
  </r>
  <r>
    <n v="1238042"/>
    <s v="POSTED"/>
    <s v="REALIZADO"/>
    <x v="0"/>
    <s v="089.4547.6304.0001.000.0405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47"/>
    <x v="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10276.709999999999"/>
    <n v="0"/>
    <n v="0"/>
    <s v=""/>
    <s v=""/>
    <s v=""/>
  </r>
  <r>
    <n v="1336466"/>
    <s v="POSTED"/>
    <s v="REALIZADO"/>
    <x v="0"/>
    <s v="089.4538.6304.0001.000.0405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38"/>
    <x v="3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799.69"/>
    <n v="0"/>
    <n v="0"/>
    <s v=""/>
    <s v=""/>
    <s v=""/>
  </r>
  <r>
    <n v="1026569"/>
    <s v="POSTED"/>
    <s v="REALIZADO"/>
    <x v="0"/>
    <s v="089.3518.6304.0001.000.0405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18"/>
    <x v="2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4855.34"/>
    <n v="0"/>
    <n v="0"/>
    <s v=""/>
    <s v=""/>
    <s v=""/>
  </r>
  <r>
    <n v="1027143"/>
    <s v="POSTED"/>
    <s v="REALIZADO"/>
    <x v="1"/>
    <s v="089.4532.6304.0001.000.005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32"/>
    <x v="34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ÃO PAULO"/>
    <s v="JOSE CARLOS CRUZ RESENDIZ"/>
    <s v="Costo Laboral"/>
    <s v="Tiempo Extra y Descansos Trabajados"/>
    <s v="ADMINISTRAÇÃO E FINANÇAS"/>
    <n v="3246.69"/>
    <n v="0"/>
    <n v="0"/>
    <s v=""/>
    <s v=""/>
    <s v=""/>
  </r>
  <r>
    <n v="1027144"/>
    <s v="POSTED"/>
    <s v="REALIZADO"/>
    <x v="0"/>
    <s v="089.4532.6304.0001.000.0405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32"/>
    <x v="3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5440.94"/>
    <n v="0"/>
    <n v="0"/>
    <s v=""/>
    <s v=""/>
    <s v=""/>
  </r>
  <r>
    <n v="1027267"/>
    <s v="POSTED"/>
    <s v="REALIZADO"/>
    <x v="0"/>
    <s v="089.3520.6304.0001.000.0405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20"/>
    <x v="2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BRASÍLIA"/>
    <s v="CARLOS ALBERTO HERNANDEZ MENDOZA"/>
    <s v="Costo Laboral"/>
    <s v="Tiempo Extra y Descansos Trabajados"/>
    <s v="LOGISTICA"/>
    <n v="10354.4"/>
    <n v="0"/>
    <n v="0"/>
    <s v=""/>
    <s v=""/>
    <s v=""/>
  </r>
  <r>
    <n v="1026845"/>
    <s v="POSTED"/>
    <s v="REALIZADO"/>
    <x v="0"/>
    <s v="089.3517.6304.0001.000.0405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17"/>
    <x v="2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4733.3900000000003"/>
    <n v="0"/>
    <n v="0"/>
    <s v=""/>
    <s v=""/>
    <s v=""/>
  </r>
  <r>
    <n v="1069541"/>
    <s v="POSTED"/>
    <s v="REALIZADO"/>
    <x v="0"/>
    <s v="089.4993.6304.0001.000.0405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993"/>
    <x v="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580.21"/>
    <n v="0"/>
    <n v="0"/>
    <s v=""/>
    <s v=""/>
    <s v=""/>
  </r>
  <r>
    <n v="1028449"/>
    <s v="POSTED"/>
    <s v="REALIZADO"/>
    <x v="0"/>
    <s v="089.4517.6304.0001.000.0405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17"/>
    <x v="1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BRASÍLIA"/>
    <s v="CARLOS ALBERTO HERNANDEZ MENDOZA"/>
    <s v="Costo Laboral"/>
    <s v="Tiempo Extra y Descansos Trabajados"/>
    <s v="LOGISTICA"/>
    <n v="4509.26"/>
    <n v="0"/>
    <n v="0"/>
    <s v=""/>
    <s v=""/>
    <s v=""/>
  </r>
  <r>
    <n v="1028078"/>
    <s v="POSTED"/>
    <s v="REALIZADO"/>
    <x v="0"/>
    <s v="089.4513.6304.0001.000.0405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13"/>
    <x v="1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25608.79"/>
    <n v="0"/>
    <n v="0"/>
    <s v=""/>
    <s v=""/>
    <s v=""/>
  </r>
  <r>
    <n v="1029043"/>
    <s v="POSTED"/>
    <s v="REALIZADO"/>
    <x v="1"/>
    <s v="089.3529.6304.0001.000.005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29"/>
    <x v="25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UL"/>
    <s v="JOSE CARLOS CRUZ RESENDIZ"/>
    <s v="Costo Laboral"/>
    <s v="Tiempo Extra y Descansos Trabajados"/>
    <s v="ADMINISTRAÇÃO E FINANÇAS"/>
    <n v="556.20000000000005"/>
    <n v="0"/>
    <n v="0"/>
    <s v=""/>
    <s v=""/>
    <s v=""/>
  </r>
  <r>
    <n v="1029044"/>
    <s v="POSTED"/>
    <s v="REALIZADO"/>
    <x v="0"/>
    <s v="089.3529.6304.0001.000.0405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29"/>
    <x v="2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5195.54"/>
    <n v="0"/>
    <n v="0"/>
    <s v=""/>
    <s v=""/>
    <s v=""/>
  </r>
  <r>
    <n v="1029719"/>
    <s v="POSTED"/>
    <s v="REALIZADO"/>
    <x v="0"/>
    <s v="089.3530.6304.0001.000.0405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30"/>
    <x v="2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1845.73"/>
    <n v="0"/>
    <n v="0"/>
    <s v=""/>
    <s v=""/>
    <s v=""/>
  </r>
  <r>
    <n v="1029772"/>
    <s v="POSTED"/>
    <s v="REALIZADO"/>
    <x v="0"/>
    <s v="089.3545.6304.0001.000.0405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45"/>
    <x v="1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143.27000000000001"/>
    <n v="0"/>
    <n v="0"/>
    <s v=""/>
    <s v=""/>
    <s v=""/>
  </r>
  <r>
    <n v="1029772"/>
    <s v="POSTED"/>
    <s v="REALIZADO"/>
    <x v="0"/>
    <s v="089.3545.6304.0001.000.0405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45"/>
    <x v="1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658.94"/>
    <n v="0"/>
    <n v="0"/>
    <s v=""/>
    <s v=""/>
    <s v=""/>
  </r>
  <r>
    <n v="1029630"/>
    <s v="POSTED"/>
    <s v="REALIZADO"/>
    <x v="0"/>
    <s v="089.3503.6304.0001.000.0405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03"/>
    <x v="3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40555.06"/>
    <n v="0"/>
    <n v="0"/>
    <s v=""/>
    <s v=""/>
    <s v=""/>
  </r>
  <r>
    <n v="1029381"/>
    <s v="POSTED"/>
    <s v="REALIZADO"/>
    <x v="0"/>
    <s v="089.3544.6304.0001.000.0405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44"/>
    <x v="2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70.099999999999994"/>
    <n v="0"/>
    <n v="0"/>
    <s v=""/>
    <s v=""/>
    <s v=""/>
  </r>
  <r>
    <n v="1029538"/>
    <s v="POSTED"/>
    <s v="REALIZADO"/>
    <x v="1"/>
    <s v="089.3507.6304.0001.000.005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07"/>
    <x v="30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NORDESTE"/>
    <s v="JOSE CARLOS CRUZ RESENDIZ"/>
    <s v="Costo Laboral"/>
    <s v="Tiempo Extra y Descansos Trabajados"/>
    <s v="ADMINISTRAÇÃO E FINANÇAS"/>
    <n v="1380.52"/>
    <n v="0"/>
    <n v="0"/>
    <s v=""/>
    <s v=""/>
    <s v=""/>
  </r>
  <r>
    <n v="1029539"/>
    <s v="POSTED"/>
    <s v="REALIZADO"/>
    <x v="0"/>
    <s v="089.3507.6304.0001.000.0405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07"/>
    <x v="3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9674.73"/>
    <n v="0"/>
    <n v="0"/>
    <s v=""/>
    <s v=""/>
    <s v=""/>
  </r>
  <r>
    <n v="1030134"/>
    <s v="POSTED"/>
    <s v="REALIZADO"/>
    <x v="0"/>
    <s v="089.3547.6304.0001.000.0405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47"/>
    <x v="1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388.46"/>
    <n v="0"/>
    <n v="0"/>
    <s v=""/>
    <s v=""/>
    <s v=""/>
  </r>
  <r>
    <n v="1030780"/>
    <s v="POSTED"/>
    <s v="REALIZADO"/>
    <x v="0"/>
    <s v="089.3514.6304.0001.000.0405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14"/>
    <x v="2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5836.27"/>
    <n v="0"/>
    <n v="0"/>
    <s v=""/>
    <s v=""/>
    <s v=""/>
  </r>
  <r>
    <n v="1360642"/>
    <s v="POSTED"/>
    <s v="REALIZADO"/>
    <x v="0"/>
    <s v="089.3542.6304.0001.000.0405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42"/>
    <x v="2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12346.93"/>
    <n v="0"/>
    <n v="0"/>
    <s v=""/>
    <s v=""/>
    <s v=""/>
  </r>
  <r>
    <n v="1392046"/>
    <s v="POSTED"/>
    <s v="REALIZADO"/>
    <x v="1"/>
    <s v="089.4555.6304.0001.000.005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55"/>
    <x v="5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UL"/>
    <s v="JOSE CARLOS CRUZ RESENDIZ"/>
    <s v="Costo Laboral"/>
    <s v="Tiempo Extra y Descansos Trabajados"/>
    <s v="ADMINISTRAÇÃO E FINANÇAS"/>
    <n v="246.02"/>
    <n v="0"/>
    <n v="0"/>
    <s v=""/>
    <s v=""/>
    <s v=""/>
  </r>
  <r>
    <n v="1392056"/>
    <s v="POSTED"/>
    <s v="REALIZADO"/>
    <x v="0"/>
    <s v="089.4555.6304.0001.000.0405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55"/>
    <x v="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7566.56"/>
    <n v="0"/>
    <n v="0"/>
    <s v=""/>
    <s v=""/>
    <s v=""/>
  </r>
  <r>
    <n v="1273418"/>
    <s v="POSTED"/>
    <s v="REALIZADO"/>
    <x v="0"/>
    <s v="089.4554.6304.0001.000.0405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54"/>
    <x v="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15275.84"/>
    <n v="0"/>
    <n v="0"/>
    <s v=""/>
    <s v=""/>
    <s v=""/>
  </r>
  <r>
    <n v="1027143"/>
    <s v="POSTED"/>
    <s v="REALIZADO"/>
    <x v="1"/>
    <s v="089.4532.6304.0001.000.0051.000.00000.00000"/>
    <s v="ABR-2021"/>
    <n v="2021"/>
    <x v="2"/>
    <s v="2º TRIMM"/>
    <d v="2021-04-30T00:00:00"/>
    <s v="Manual"/>
    <s v="Reclass"/>
    <s v="EMORAOLI Reclassificações indenização PDV Abr21 Reclassificação BRL"/>
    <s v="EMORAOLI Reclassificações indenização PDV Abr21 Manual A 2008259 186433069"/>
    <s v="EMORAOLI Reclassificações indenização PDV Abr21"/>
    <x v="0"/>
    <s v="HORA EXTRA/HORA EXTRA"/>
    <s v="4532"/>
    <x v="34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ÃO PAULO"/>
    <s v="JOSE CARLOS CRUZ RESENDIZ"/>
    <s v="Costo Laboral"/>
    <s v="Tiempo Extra y Descansos Trabajados"/>
    <s v="ADMINISTRAÇÃO E FINANÇAS"/>
    <n v="-3246.69"/>
    <n v="0"/>
    <n v="0"/>
    <s v=""/>
    <s v=""/>
    <s v=""/>
  </r>
  <r>
    <n v="1027144"/>
    <s v="POSTED"/>
    <s v="REALIZADO"/>
    <x v="0"/>
    <s v="089.4532.6304.0001.000.0405.000.00000.00000"/>
    <s v="ABR-2021"/>
    <n v="2021"/>
    <x v="2"/>
    <s v="2º TRIMM"/>
    <d v="2021-04-30T00:00:00"/>
    <s v="Manual"/>
    <s v="Reclass"/>
    <s v="EMORAOLI Reclassificações indenização PDV Abr21 Reclassificação BRL"/>
    <s v="EMORAOLI Reclassificações indenização PDV Abr21 Manual A 2008259 186433069"/>
    <s v="EMORAOLI Reclassificações indenização PDV Abr21"/>
    <x v="0"/>
    <s v="HORA EXTRA/HORA EXTRA"/>
    <s v="4532"/>
    <x v="3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5078.9399999999996"/>
    <n v="0"/>
    <n v="0"/>
    <s v=""/>
    <s v=""/>
    <s v=""/>
  </r>
  <r>
    <n v="1360633"/>
    <s v="POSTED"/>
    <s v="REALIZADO"/>
    <x v="0"/>
    <s v="089.4551.6304.0001.000.0405.000.00000.00000"/>
    <s v="ABR-2021"/>
    <n v="2021"/>
    <x v="2"/>
    <s v="2º TRIMM"/>
    <d v="2021-04-30T00:00:00"/>
    <s v="Manual"/>
    <s v="Reclass"/>
    <s v="EMORAOLI Reclassificações indenização PDV Abr21 Reclassificação BRL"/>
    <s v="EMORAOLI Reclassificações indenização PDV Abr21 Manual A 2008259 186433069"/>
    <s v="EMORAOLI Reclassificações indenização PDV Abr21"/>
    <x v="0"/>
    <s v="HORA EXTRA/HORA EXTRA"/>
    <s v="4551"/>
    <x v="3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-436.97"/>
    <n v="0"/>
    <n v="0"/>
    <s v=""/>
    <s v=""/>
    <s v=""/>
  </r>
  <r>
    <n v="1069541"/>
    <s v="POSTED"/>
    <s v="REALIZADO"/>
    <x v="0"/>
    <s v="089.4993.6304.0001.000.0405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4993"/>
    <x v="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214.6"/>
    <n v="0"/>
    <n v="0"/>
    <s v=""/>
    <s v=""/>
    <s v=""/>
  </r>
  <r>
    <n v="1069460"/>
    <s v="POSTED"/>
    <s v="REALIZADO"/>
    <x v="0"/>
    <s v="089.4990.6304.0001.000.0405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4990"/>
    <x v="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MATRIZ"/>
    <s v="CARLOS ALBERTO HERNANDEZ MENDOZA"/>
    <s v="Costo Laboral"/>
    <s v="Tiempo Extra y Descansos Trabajados"/>
    <s v="LOGISTICA"/>
    <n v="7224.4"/>
    <n v="0"/>
    <n v="0"/>
    <s v=""/>
    <s v=""/>
    <s v=""/>
  </r>
  <r>
    <n v="1698200"/>
    <s v="POSTED"/>
    <s v="REALIZADO"/>
    <x v="0"/>
    <s v="089.4556.6304.0001.000.0405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4556"/>
    <x v="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17915.97"/>
    <n v="0"/>
    <n v="0"/>
    <s v=""/>
    <s v=""/>
    <s v=""/>
  </r>
  <r>
    <n v="1698200"/>
    <s v="POSTED"/>
    <s v="REALIZADO"/>
    <x v="0"/>
    <s v="089.4556.6304.0001.000.0405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4556"/>
    <x v="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6584.07"/>
    <n v="0"/>
    <n v="0"/>
    <s v=""/>
    <s v=""/>
    <s v=""/>
  </r>
  <r>
    <n v="1392056"/>
    <s v="POSTED"/>
    <s v="REALIZADO"/>
    <x v="0"/>
    <s v="089.4555.6304.0001.000.0405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4555"/>
    <x v="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4502.24"/>
    <n v="0"/>
    <n v="0"/>
    <s v=""/>
    <s v=""/>
    <s v=""/>
  </r>
  <r>
    <n v="1392056"/>
    <s v="POSTED"/>
    <s v="REALIZADO"/>
    <x v="0"/>
    <s v="089.4555.6304.0001.000.0405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4555"/>
    <x v="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12755.47"/>
    <n v="0"/>
    <n v="0"/>
    <s v=""/>
    <s v=""/>
    <s v=""/>
  </r>
  <r>
    <n v="1273418"/>
    <s v="POSTED"/>
    <s v="REALIZADO"/>
    <x v="0"/>
    <s v="089.4554.6304.0001.000.0405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4554"/>
    <x v="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1720.52"/>
    <n v="0"/>
    <n v="0"/>
    <s v=""/>
    <s v=""/>
    <s v=""/>
  </r>
  <r>
    <n v="1360633"/>
    <s v="POSTED"/>
    <s v="REALIZADO"/>
    <x v="0"/>
    <s v="089.4551.6304.0001.000.0405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4551"/>
    <x v="3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505.1"/>
    <n v="0"/>
    <n v="0"/>
    <s v=""/>
    <s v=""/>
    <s v=""/>
  </r>
  <r>
    <n v="1247367"/>
    <s v="POSTED"/>
    <s v="REALIZADO"/>
    <x v="0"/>
    <s v="089.4550.6304.0001.000.0405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4550"/>
    <x v="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1758.37"/>
    <n v="0"/>
    <n v="0"/>
    <s v=""/>
    <s v=""/>
    <s v=""/>
  </r>
  <r>
    <n v="1265470"/>
    <s v="POSTED"/>
    <s v="REALIZADO"/>
    <x v="1"/>
    <s v="089.4550.6304.0001.000.005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4550"/>
    <x v="7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ADMINISTRAÇÃO E FINANÇAS"/>
    <n v="188.42"/>
    <n v="0"/>
    <n v="0"/>
    <s v=""/>
    <s v=""/>
    <s v=""/>
  </r>
  <r>
    <n v="1238042"/>
    <s v="POSTED"/>
    <s v="REALIZADO"/>
    <x v="0"/>
    <s v="089.4547.6304.0001.000.0405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4547"/>
    <x v="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3066.19"/>
    <n v="0"/>
    <n v="0"/>
    <s v=""/>
    <s v=""/>
    <s v=""/>
  </r>
  <r>
    <n v="1265469"/>
    <s v="POSTED"/>
    <s v="REALIZADO"/>
    <x v="1"/>
    <s v="089.4547.6304.0001.000.005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4547"/>
    <x v="8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ADMINISTRAÇÃO E FINANÇAS"/>
    <n v="134.85"/>
    <n v="0"/>
    <n v="0"/>
    <s v=""/>
    <s v=""/>
    <s v=""/>
  </r>
  <r>
    <n v="1199588"/>
    <s v="POSTED"/>
    <s v="REALIZADO"/>
    <x v="0"/>
    <s v="089.4545.6304.0001.000.0405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4545"/>
    <x v="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4728.6400000000003"/>
    <n v="0"/>
    <n v="0"/>
    <s v=""/>
    <s v=""/>
    <s v=""/>
  </r>
  <r>
    <n v="1199588"/>
    <s v="POSTED"/>
    <s v="REALIZADO"/>
    <x v="0"/>
    <s v="089.4545.6304.0001.000.0405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4545"/>
    <x v="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2125.7399999999998"/>
    <n v="0"/>
    <n v="0"/>
    <s v=""/>
    <s v=""/>
    <s v=""/>
  </r>
  <r>
    <n v="1199586"/>
    <s v="POSTED"/>
    <s v="REALIZADO"/>
    <x v="0"/>
    <s v="089.4544.6304.0001.000.0405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4544"/>
    <x v="1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2112.79"/>
    <n v="0"/>
    <n v="0"/>
    <s v=""/>
    <s v=""/>
    <s v=""/>
  </r>
  <r>
    <n v="1199586"/>
    <s v="POSTED"/>
    <s v="REALIZADO"/>
    <x v="0"/>
    <s v="089.4544.6304.0001.000.0405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4544"/>
    <x v="1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390.66"/>
    <n v="0"/>
    <n v="0"/>
    <s v=""/>
    <s v=""/>
    <s v=""/>
  </r>
  <r>
    <n v="1117774"/>
    <s v="POSTED"/>
    <s v="REALIZADO"/>
    <x v="0"/>
    <s v="089.4540.6304.0001.000.0405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4540"/>
    <x v="1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1331.26"/>
    <n v="0"/>
    <n v="0"/>
    <s v=""/>
    <s v=""/>
    <s v=""/>
  </r>
  <r>
    <n v="1336466"/>
    <s v="POSTED"/>
    <s v="REALIZADO"/>
    <x v="0"/>
    <s v="089.4538.6304.0001.000.0405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4538"/>
    <x v="3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1611.68"/>
    <n v="0"/>
    <n v="0"/>
    <s v=""/>
    <s v=""/>
    <s v=""/>
  </r>
  <r>
    <n v="1238039"/>
    <s v="POSTED"/>
    <s v="REALIZADO"/>
    <x v="0"/>
    <s v="089.4536.6304.0001.000.0405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4536"/>
    <x v="1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9432.25"/>
    <n v="0"/>
    <n v="0"/>
    <s v=""/>
    <s v=""/>
    <s v=""/>
  </r>
  <r>
    <n v="1238039"/>
    <s v="POSTED"/>
    <s v="REALIZADO"/>
    <x v="0"/>
    <s v="089.4536.6304.0001.000.0405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4536"/>
    <x v="1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21.01"/>
    <n v="0"/>
    <n v="0"/>
    <s v=""/>
    <s v=""/>
    <s v=""/>
  </r>
  <r>
    <n v="1031321"/>
    <s v="POSTED"/>
    <s v="REALIZADO"/>
    <x v="0"/>
    <s v="089.4534.6304.0001.000.0405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4534"/>
    <x v="1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3581.94"/>
    <n v="0"/>
    <n v="0"/>
    <s v=""/>
    <s v=""/>
    <s v=""/>
  </r>
  <r>
    <n v="1031320"/>
    <s v="POSTED"/>
    <s v="REALIZADO"/>
    <x v="1"/>
    <s v="089.4534.6304.0001.000.005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4534"/>
    <x v="13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ADMINISTRAÇÃO E FINANÇAS"/>
    <n v="179.34"/>
    <n v="0"/>
    <n v="0"/>
    <s v=""/>
    <s v=""/>
    <s v=""/>
  </r>
  <r>
    <n v="1027144"/>
    <s v="POSTED"/>
    <s v="REALIZADO"/>
    <x v="0"/>
    <s v="089.4532.6304.0001.000.0405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4532"/>
    <x v="3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4745.2700000000004"/>
    <n v="0"/>
    <n v="0"/>
    <s v=""/>
    <s v=""/>
    <s v=""/>
  </r>
  <r>
    <n v="1027144"/>
    <s v="POSTED"/>
    <s v="REALIZADO"/>
    <x v="0"/>
    <s v="089.4532.6304.0001.000.0405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4532"/>
    <x v="3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177.01"/>
    <n v="0"/>
    <n v="0"/>
    <s v=""/>
    <s v=""/>
    <s v=""/>
  </r>
  <r>
    <n v="1027144"/>
    <s v="POSTED"/>
    <s v="REALIZADO"/>
    <x v="0"/>
    <s v="089.4532.6304.0001.000.0405.000.00000.00000"/>
    <s v="MAR-2021"/>
    <n v="2021"/>
    <x v="3"/>
    <s v="1º TRIMM"/>
    <d v="2021-03-31T00:00:00"/>
    <s v="Manual"/>
    <s v="3"/>
    <s v="JSILVLIM RECL.INDENIZAÇÕES MAR2021 NOMINA BRL"/>
    <s v="JSILVLIM RECL.INDENIZAÇÕES MAR2021 Manual A 1988767 184113744"/>
    <s v="Reclassificação indenização MAR/21"/>
    <x v="0"/>
    <s v="HORA EXTRA/HORA EXTRA"/>
    <s v="4532"/>
    <x v="3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170.24"/>
    <n v="0"/>
    <n v="0"/>
    <s v=""/>
    <s v=""/>
    <s v=""/>
  </r>
  <r>
    <n v="1028078"/>
    <s v="POSTED"/>
    <s v="REALIZADO"/>
    <x v="0"/>
    <s v="089.4513.6304.0001.000.0405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4513"/>
    <x v="1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6439.36"/>
    <n v="0"/>
    <n v="0"/>
    <s v=""/>
    <s v=""/>
    <s v=""/>
  </r>
  <r>
    <n v="1028077"/>
    <s v="POSTED"/>
    <s v="REALIZADO"/>
    <x v="1"/>
    <s v="089.4513.6304.0001.000.005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4513"/>
    <x v="15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ADMINISTRAÇÃO E FINANÇAS"/>
    <n v="522.79999999999995"/>
    <n v="0"/>
    <n v="0"/>
    <s v=""/>
    <s v=""/>
    <s v=""/>
  </r>
  <r>
    <n v="1026405"/>
    <s v="POSTED"/>
    <s v="REALIZADO"/>
    <x v="0"/>
    <s v="089.4509.6304.0001.000.0405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4509"/>
    <x v="1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626.33000000000004"/>
    <n v="0"/>
    <n v="0"/>
    <s v=""/>
    <s v=""/>
    <s v=""/>
  </r>
  <r>
    <n v="1026404"/>
    <s v="POSTED"/>
    <s v="REALIZADO"/>
    <x v="1"/>
    <s v="089.4509.6304.0001.000.005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4509"/>
    <x v="16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ADMINISTRAÇÃO E FINANÇAS"/>
    <n v="167.4"/>
    <n v="0"/>
    <n v="0"/>
    <s v=""/>
    <s v=""/>
    <s v=""/>
  </r>
  <r>
    <n v="1204738"/>
    <s v="POSTED"/>
    <s v="REALIZADO"/>
    <x v="0"/>
    <s v="089.4506.6304.0001.000.0405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4506"/>
    <x v="1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11533.72"/>
    <n v="0"/>
    <n v="0"/>
    <s v=""/>
    <s v=""/>
    <s v=""/>
  </r>
  <r>
    <n v="1204738"/>
    <s v="POSTED"/>
    <s v="REALIZADO"/>
    <x v="0"/>
    <s v="089.4506.6304.0001.000.0405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4506"/>
    <x v="1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26.05"/>
    <n v="0"/>
    <n v="0"/>
    <s v=""/>
    <s v=""/>
    <s v=""/>
  </r>
  <r>
    <n v="1030134"/>
    <s v="POSTED"/>
    <s v="REALIZADO"/>
    <x v="0"/>
    <s v="089.3547.6304.0001.000.0405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3547"/>
    <x v="1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3091.29"/>
    <n v="0"/>
    <n v="0"/>
    <s v=""/>
    <s v=""/>
    <s v=""/>
  </r>
  <r>
    <n v="1030134"/>
    <s v="POSTED"/>
    <s v="REALIZADO"/>
    <x v="0"/>
    <s v="089.3547.6304.0001.000.0405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3547"/>
    <x v="1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1145.32"/>
    <n v="0"/>
    <n v="0"/>
    <s v=""/>
    <s v=""/>
    <s v=""/>
  </r>
  <r>
    <n v="1029772"/>
    <s v="POSTED"/>
    <s v="REALIZADO"/>
    <x v="0"/>
    <s v="089.3545.6304.0001.000.0405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3545"/>
    <x v="1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4084.27"/>
    <n v="0"/>
    <n v="0"/>
    <s v=""/>
    <s v=""/>
    <s v=""/>
  </r>
  <r>
    <n v="1029772"/>
    <s v="POSTED"/>
    <s v="REALIZADO"/>
    <x v="0"/>
    <s v="089.3545.6304.0001.000.0405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3545"/>
    <x v="1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11185.84"/>
    <n v="0"/>
    <n v="0"/>
    <s v=""/>
    <s v=""/>
    <s v=""/>
  </r>
  <r>
    <n v="1029772"/>
    <s v="POSTED"/>
    <s v="REALIZADO"/>
    <x v="0"/>
    <s v="089.3545.6304.0001.000.0405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3545"/>
    <x v="1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324.3"/>
    <n v="0"/>
    <n v="0"/>
    <s v=""/>
    <s v=""/>
    <s v=""/>
  </r>
  <r>
    <n v="1029381"/>
    <s v="POSTED"/>
    <s v="REALIZADO"/>
    <x v="0"/>
    <s v="089.3544.6304.0001.000.0405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3544"/>
    <x v="2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6352.22"/>
    <n v="0"/>
    <n v="0"/>
    <s v=""/>
    <s v=""/>
    <s v=""/>
  </r>
  <r>
    <n v="1029381"/>
    <s v="POSTED"/>
    <s v="REALIZADO"/>
    <x v="0"/>
    <s v="089.3544.6304.0001.000.0405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3544"/>
    <x v="2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26.05"/>
    <n v="0"/>
    <n v="0"/>
    <s v=""/>
    <s v=""/>
    <s v=""/>
  </r>
  <r>
    <n v="1360642"/>
    <s v="POSTED"/>
    <s v="REALIZADO"/>
    <x v="0"/>
    <s v="089.3542.6304.0001.000.0405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3542"/>
    <x v="2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1770.41"/>
    <n v="0"/>
    <n v="0"/>
    <s v=""/>
    <s v=""/>
    <s v=""/>
  </r>
  <r>
    <n v="1366449"/>
    <s v="POSTED"/>
    <s v="REALIZADO"/>
    <x v="1"/>
    <s v="089.3542.6304.0001.000.005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3542"/>
    <x v="21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ADMINISTRAÇÃO E FINANÇAS"/>
    <n v="119.84"/>
    <n v="0"/>
    <n v="0"/>
    <s v=""/>
    <s v=""/>
    <s v=""/>
  </r>
  <r>
    <n v="1030970"/>
    <s v="POSTED"/>
    <s v="REALIZADO"/>
    <x v="0"/>
    <s v="089.3540.6304.0001.000.0405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3540"/>
    <x v="3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9777.73"/>
    <n v="0"/>
    <n v="0"/>
    <s v=""/>
    <s v=""/>
    <s v=""/>
  </r>
  <r>
    <n v="1030970"/>
    <s v="POSTED"/>
    <s v="REALIZADO"/>
    <x v="0"/>
    <s v="089.3540.6304.0001.000.0405.000.00000.00000"/>
    <s v="MAR-2021"/>
    <n v="2021"/>
    <x v="3"/>
    <s v="1º TRIMM"/>
    <d v="2021-03-31T00:00:00"/>
    <s v="Manual"/>
    <s v="3"/>
    <s v="JSILVLIM RECL.INDENIZAÇÕES MAR2021 NOMINA BRL"/>
    <s v="JSILVLIM RECL.INDENIZAÇÕES MAR2021 Manual A 1988767 184113744"/>
    <s v="Reclassificação indenização MAR/21"/>
    <x v="0"/>
    <s v="HORA EXTRA/HORA EXTRA"/>
    <s v="3540"/>
    <x v="3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-8722.6299999999992"/>
    <n v="0"/>
    <n v="0"/>
    <s v=""/>
    <s v=""/>
    <s v=""/>
  </r>
  <r>
    <n v="1204737"/>
    <s v="POSTED"/>
    <s v="REALIZADO"/>
    <x v="0"/>
    <s v="089.3537.6304.0001.000.0405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3537"/>
    <x v="2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5147.53"/>
    <n v="0"/>
    <n v="0"/>
    <s v=""/>
    <s v=""/>
    <s v=""/>
  </r>
  <r>
    <n v="1204737"/>
    <s v="POSTED"/>
    <s v="REALIZADO"/>
    <x v="0"/>
    <s v="089.3537.6304.0001.000.0405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3537"/>
    <x v="2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91.14"/>
    <n v="0"/>
    <n v="0"/>
    <s v=""/>
    <s v=""/>
    <s v=""/>
  </r>
  <r>
    <n v="1029719"/>
    <s v="POSTED"/>
    <s v="REALIZADO"/>
    <x v="0"/>
    <s v="089.3530.6304.0001.000.0405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3530"/>
    <x v="2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1854.25"/>
    <n v="0"/>
    <n v="0"/>
    <s v=""/>
    <s v=""/>
    <s v=""/>
  </r>
  <r>
    <n v="1029719"/>
    <s v="POSTED"/>
    <s v="REALIZADO"/>
    <x v="0"/>
    <s v="089.3530.6304.0001.000.0405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3530"/>
    <x v="2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5.21"/>
    <n v="0"/>
    <n v="0"/>
    <s v=""/>
    <s v=""/>
    <s v=""/>
  </r>
  <r>
    <n v="1029044"/>
    <s v="POSTED"/>
    <s v="REALIZADO"/>
    <x v="0"/>
    <s v="089.3529.6304.0001.000.0405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3529"/>
    <x v="2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12574.55"/>
    <n v="0"/>
    <n v="0"/>
    <s v=""/>
    <s v=""/>
    <s v=""/>
  </r>
  <r>
    <n v="1029044"/>
    <s v="POSTED"/>
    <s v="REALIZADO"/>
    <x v="0"/>
    <s v="089.3529.6304.0001.000.0405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3529"/>
    <x v="2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26189.040000000001"/>
    <n v="0"/>
    <n v="0"/>
    <s v=""/>
    <s v=""/>
    <s v=""/>
  </r>
  <r>
    <n v="1026569"/>
    <s v="POSTED"/>
    <s v="REALIZADO"/>
    <x v="0"/>
    <s v="089.3518.6304.0001.000.0405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3518"/>
    <x v="2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6792.31"/>
    <n v="0"/>
    <n v="0"/>
    <s v=""/>
    <s v=""/>
    <s v=""/>
  </r>
  <r>
    <n v="1026568"/>
    <s v="POSTED"/>
    <s v="REALIZADO"/>
    <x v="1"/>
    <s v="089.3518.6304.0001.000.005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3518"/>
    <x v="27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ÃO PAULO"/>
    <s v="JOSE CARLOS CRUZ RESENDIZ"/>
    <s v="Costo Laboral"/>
    <s v="Tiempo Extra y Descansos Trabajados"/>
    <s v="ADMINISTRAÇÃO E FINANÇAS"/>
    <n v="1044.1400000000001"/>
    <n v="0"/>
    <n v="0"/>
    <s v=""/>
    <s v=""/>
    <s v=""/>
  </r>
  <r>
    <n v="1026845"/>
    <s v="POSTED"/>
    <s v="REALIZADO"/>
    <x v="0"/>
    <s v="089.3517.6304.0001.000.0405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3517"/>
    <x v="2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13490.49"/>
    <n v="0"/>
    <n v="0"/>
    <s v=""/>
    <s v=""/>
    <s v=""/>
  </r>
  <r>
    <n v="1026845"/>
    <s v="POSTED"/>
    <s v="REALIZADO"/>
    <x v="0"/>
    <s v="089.3517.6304.0001.000.0405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3517"/>
    <x v="2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1040.0899999999999"/>
    <n v="0"/>
    <n v="0"/>
    <s v=""/>
    <s v=""/>
    <s v=""/>
  </r>
  <r>
    <n v="1030780"/>
    <s v="POSTED"/>
    <s v="REALIZADO"/>
    <x v="0"/>
    <s v="089.3514.6304.0001.000.0405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3514"/>
    <x v="2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6401.49"/>
    <n v="0"/>
    <n v="0"/>
    <s v=""/>
    <s v=""/>
    <s v=""/>
  </r>
  <r>
    <n v="1030780"/>
    <s v="POSTED"/>
    <s v="REALIZADO"/>
    <x v="0"/>
    <s v="089.3514.6304.0001.000.0405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3514"/>
    <x v="2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547.08000000000004"/>
    <n v="0"/>
    <n v="0"/>
    <s v=""/>
    <s v=""/>
    <s v=""/>
  </r>
  <r>
    <n v="1029539"/>
    <s v="POSTED"/>
    <s v="REALIZADO"/>
    <x v="0"/>
    <s v="089.3507.6304.0001.000.0405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3507"/>
    <x v="3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8980.9599999999991"/>
    <n v="0"/>
    <n v="0"/>
    <s v=""/>
    <s v=""/>
    <s v=""/>
  </r>
  <r>
    <n v="1029539"/>
    <s v="POSTED"/>
    <s v="REALIZADO"/>
    <x v="0"/>
    <s v="089.3507.6304.0001.000.0405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3507"/>
    <x v="3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5132.8999999999996"/>
    <n v="0"/>
    <n v="0"/>
    <s v=""/>
    <s v=""/>
    <s v=""/>
  </r>
  <r>
    <n v="1029538"/>
    <s v="POSTED"/>
    <s v="REALIZADO"/>
    <x v="1"/>
    <s v="089.3507.6304.0001.000.005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3507"/>
    <x v="30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NORDESTE"/>
    <s v="JOSE CARLOS CRUZ RESENDIZ"/>
    <s v="Costo Laboral"/>
    <s v="Tiempo Extra y Descansos Trabajados"/>
    <s v="ADMINISTRAÇÃO E FINANÇAS"/>
    <n v="700.16"/>
    <n v="0"/>
    <n v="0"/>
    <s v=""/>
    <s v=""/>
    <s v=""/>
  </r>
  <r>
    <n v="1028499"/>
    <s v="POSTED"/>
    <s v="REALIZADO"/>
    <x v="0"/>
    <s v="089.3506.6304.0001.000.0405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3506"/>
    <x v="3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286.66000000000003"/>
    <n v="0"/>
    <n v="0"/>
    <s v=""/>
    <s v=""/>
    <s v=""/>
  </r>
  <r>
    <n v="1028499"/>
    <s v="POSTED"/>
    <s v="REALIZADO"/>
    <x v="0"/>
    <s v="089.3506.6304.0001.000.0405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3506"/>
    <x v="3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406.64"/>
    <n v="0"/>
    <n v="0"/>
    <s v=""/>
    <s v=""/>
    <s v=""/>
  </r>
  <r>
    <n v="1029630"/>
    <s v="POSTED"/>
    <s v="REALIZADO"/>
    <x v="0"/>
    <s v="089.3503.6304.0001.000.0405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3503"/>
    <x v="3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7536.53"/>
    <n v="0"/>
    <n v="0"/>
    <s v=""/>
    <s v=""/>
    <s v=""/>
  </r>
  <r>
    <n v="1029629"/>
    <s v="POSTED"/>
    <s v="REALIZADO"/>
    <x v="1"/>
    <s v="089.3503.6304.0001.000.005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3503"/>
    <x v="32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ADMINISTRAÇÃO E FINANÇAS"/>
    <n v="156.09"/>
    <n v="0"/>
    <n v="0"/>
    <s v=""/>
    <s v=""/>
    <s v=""/>
  </r>
  <r>
    <n v="1199586"/>
    <s v="POSTED"/>
    <s v="REALIZADO"/>
    <x v="0"/>
    <s v="089.4544.6304.0001.000.0405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544"/>
    <x v="1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-1792.38"/>
    <n v="0"/>
    <n v="0"/>
    <s v=""/>
    <s v=""/>
    <s v=""/>
  </r>
  <r>
    <n v="1199588"/>
    <s v="POSTED"/>
    <s v="REALIZADO"/>
    <x v="0"/>
    <s v="089.4545.6304.0001.000.0405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545"/>
    <x v="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-4715.55"/>
    <n v="0"/>
    <n v="0"/>
    <s v=""/>
    <s v=""/>
    <s v=""/>
  </r>
  <r>
    <n v="1247367"/>
    <s v="POSTED"/>
    <s v="REALIZADO"/>
    <x v="0"/>
    <s v="089.4550.6304.0001.000.0405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550"/>
    <x v="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-1109.07"/>
    <n v="0"/>
    <n v="0"/>
    <s v=""/>
    <s v=""/>
    <s v=""/>
  </r>
  <r>
    <n v="1698200"/>
    <s v="POSTED"/>
    <s v="REALIZADO"/>
    <x v="0"/>
    <s v="089.4556.6304.0001.000.0405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556"/>
    <x v="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3750.77"/>
    <n v="0"/>
    <n v="0"/>
    <s v=""/>
    <s v=""/>
    <s v=""/>
  </r>
  <r>
    <n v="1238039"/>
    <s v="POSTED"/>
    <s v="REALIZADO"/>
    <x v="0"/>
    <s v="089.4536.6304.0001.000.0405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536"/>
    <x v="1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2705.68"/>
    <n v="0"/>
    <n v="0"/>
    <s v=""/>
    <s v=""/>
    <s v=""/>
  </r>
  <r>
    <n v="1238042"/>
    <s v="POSTED"/>
    <s v="REALIZADO"/>
    <x v="0"/>
    <s v="089.4547.6304.0001.000.0405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547"/>
    <x v="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-1602.49"/>
    <n v="0"/>
    <n v="0"/>
    <s v=""/>
    <s v=""/>
    <s v=""/>
  </r>
  <r>
    <n v="1238042"/>
    <s v="POSTED"/>
    <s v="REALIZADO"/>
    <x v="0"/>
    <s v="089.4547.6304.0001.000.0405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547"/>
    <x v="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-1650.66"/>
    <n v="0"/>
    <n v="0"/>
    <s v=""/>
    <s v=""/>
    <s v=""/>
  </r>
  <r>
    <n v="1026404"/>
    <s v="POSTED"/>
    <s v="REALIZADO"/>
    <x v="1"/>
    <s v="089.4509.6304.0001.000.00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509"/>
    <x v="16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ADMINISTRAÇÃO E FINANÇAS"/>
    <n v="-702.04"/>
    <n v="0"/>
    <n v="0"/>
    <s v=""/>
    <s v=""/>
    <s v=""/>
  </r>
  <r>
    <n v="1026568"/>
    <s v="POSTED"/>
    <s v="REALIZADO"/>
    <x v="1"/>
    <s v="089.3518.6304.0001.000.00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3518"/>
    <x v="27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ÃO PAULO"/>
    <s v="JOSE CARLOS CRUZ RESENDIZ"/>
    <s v="Costo Laboral"/>
    <s v="Tiempo Extra y Descansos Trabajados"/>
    <s v="ADMINISTRAÇÃO E FINANÇAS"/>
    <n v="-1773.37"/>
    <n v="0"/>
    <n v="0"/>
    <s v=""/>
    <s v=""/>
    <s v=""/>
  </r>
  <r>
    <n v="1027143"/>
    <s v="POSTED"/>
    <s v="REALIZADO"/>
    <x v="1"/>
    <s v="089.4532.6304.0001.000.00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532"/>
    <x v="34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ÃO PAULO"/>
    <s v="JOSE CARLOS CRUZ RESENDIZ"/>
    <s v="Costo Laboral"/>
    <s v="Tiempo Extra y Descansos Trabajados"/>
    <s v="ADMINISTRAÇÃO E FINANÇAS"/>
    <n v="-1498.31"/>
    <n v="0"/>
    <n v="0"/>
    <s v=""/>
    <s v=""/>
    <s v=""/>
  </r>
  <r>
    <n v="1027267"/>
    <s v="POSTED"/>
    <s v="REALIZADO"/>
    <x v="0"/>
    <s v="089.3520.6304.0001.000.0405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3520"/>
    <x v="2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BRASÍLIA"/>
    <s v="CARLOS ALBERTO HERNANDEZ MENDOZA"/>
    <s v="Costo Laboral"/>
    <s v="Tiempo Extra y Descansos Trabajados"/>
    <s v="LOGISTICA"/>
    <n v="-24062.400000000001"/>
    <n v="0"/>
    <n v="0"/>
    <s v=""/>
    <s v=""/>
    <s v=""/>
  </r>
  <r>
    <n v="1069487"/>
    <s v="POSTED"/>
    <s v="REALIZADO"/>
    <x v="0"/>
    <s v="089.4991.6304.0001.000.0405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991"/>
    <x v="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90.8"/>
    <n v="0"/>
    <n v="0"/>
    <s v=""/>
    <s v=""/>
    <s v=""/>
  </r>
  <r>
    <n v="1069541"/>
    <s v="POSTED"/>
    <s v="REALIZADO"/>
    <x v="0"/>
    <s v="089.4993.6304.0001.000.0405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993"/>
    <x v="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-1168.6600000000001"/>
    <n v="0"/>
    <n v="0"/>
    <s v=""/>
    <s v=""/>
    <s v=""/>
  </r>
  <r>
    <n v="1069541"/>
    <s v="POSTED"/>
    <s v="REALIZADO"/>
    <x v="0"/>
    <s v="089.4993.6304.0001.000.0405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993"/>
    <x v="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-4372.3100000000004"/>
    <n v="0"/>
    <n v="0"/>
    <s v=""/>
    <s v=""/>
    <s v=""/>
  </r>
  <r>
    <n v="1069460"/>
    <s v="POSTED"/>
    <s v="REALIZADO"/>
    <x v="0"/>
    <s v="089.4990.6304.0001.000.0405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990"/>
    <x v="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MATRIZ"/>
    <s v="CARLOS ALBERTO HERNANDEZ MENDOZA"/>
    <s v="Costo Laboral"/>
    <s v="Tiempo Extra y Descansos Trabajados"/>
    <s v="LOGISTICA"/>
    <n v="-576.98"/>
    <n v="0"/>
    <n v="0"/>
    <s v=""/>
    <s v=""/>
    <s v=""/>
  </r>
  <r>
    <n v="1069460"/>
    <s v="POSTED"/>
    <s v="REALIZADO"/>
    <x v="0"/>
    <s v="089.4990.6304.0001.000.0405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990"/>
    <x v="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MATRIZ"/>
    <s v="CARLOS ALBERTO HERNANDEZ MENDOZA"/>
    <s v="Costo Laboral"/>
    <s v="Tiempo Extra y Descansos Trabajados"/>
    <s v="LOGISTICA"/>
    <n v="-694.29"/>
    <n v="0"/>
    <n v="0"/>
    <s v=""/>
    <s v=""/>
    <s v=""/>
  </r>
  <r>
    <n v="1069460"/>
    <s v="POSTED"/>
    <s v="REALIZADO"/>
    <x v="0"/>
    <s v="089.4990.6304.0001.000.0405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990"/>
    <x v="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MATRIZ"/>
    <s v="CARLOS ALBERTO HERNANDEZ MENDOZA"/>
    <s v="Costo Laboral"/>
    <s v="Tiempo Extra y Descansos Trabajados"/>
    <s v="LOGISTICA"/>
    <n v="-3659.48"/>
    <n v="0"/>
    <n v="0"/>
    <s v=""/>
    <s v=""/>
    <s v=""/>
  </r>
  <r>
    <n v="1028449"/>
    <s v="POSTED"/>
    <s v="REALIZADO"/>
    <x v="0"/>
    <s v="089.4517.6304.0001.000.0405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517"/>
    <x v="1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BRASÍLIA"/>
    <s v="CARLOS ALBERTO HERNANDEZ MENDOZA"/>
    <s v="Costo Laboral"/>
    <s v="Tiempo Extra y Descansos Trabajados"/>
    <s v="LOGISTICA"/>
    <n v="-16.13"/>
    <n v="0"/>
    <n v="0"/>
    <s v=""/>
    <s v=""/>
    <s v=""/>
  </r>
  <r>
    <n v="1029719"/>
    <s v="POSTED"/>
    <s v="REALIZADO"/>
    <x v="0"/>
    <s v="089.3530.6304.0001.000.0405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3530"/>
    <x v="2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2443.42"/>
    <n v="0"/>
    <n v="0"/>
    <s v=""/>
    <s v=""/>
    <s v=""/>
  </r>
  <r>
    <n v="1029772"/>
    <s v="POSTED"/>
    <s v="REALIZADO"/>
    <x v="0"/>
    <s v="089.3545.6304.0001.000.0405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3545"/>
    <x v="1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-7630.5"/>
    <n v="0"/>
    <n v="0"/>
    <s v=""/>
    <s v=""/>
    <s v=""/>
  </r>
  <r>
    <n v="1029539"/>
    <s v="POSTED"/>
    <s v="REALIZADO"/>
    <x v="0"/>
    <s v="089.3507.6304.0001.000.0405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3507"/>
    <x v="3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-447.29"/>
    <n v="0"/>
    <n v="0"/>
    <s v=""/>
    <s v=""/>
    <s v=""/>
  </r>
  <r>
    <n v="1060755"/>
    <s v="POSTED"/>
    <s v="REALIZADO"/>
    <x v="1"/>
    <s v="089.3520.6304.0001.000.00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3520"/>
    <x v="26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BRASÍLIA"/>
    <s v="JOSE CARLOS CRUZ RESENDIZ"/>
    <s v="Costo Laboral"/>
    <s v="Tiempo Extra y Descansos Trabajados"/>
    <s v="ADMINISTRAÇÃO E FINANÇAS"/>
    <n v="-168.76"/>
    <n v="0"/>
    <n v="0"/>
    <s v=""/>
    <s v=""/>
    <s v=""/>
  </r>
  <r>
    <n v="1360633"/>
    <s v="POSTED"/>
    <s v="REALIZADO"/>
    <x v="0"/>
    <s v="089.4551.6304.0001.000.0405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551"/>
    <x v="3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-231.27"/>
    <n v="0"/>
    <n v="0"/>
    <s v=""/>
    <s v=""/>
    <s v=""/>
  </r>
  <r>
    <n v="1392056"/>
    <s v="POSTED"/>
    <s v="REALIZADO"/>
    <x v="0"/>
    <s v="089.4555.6304.0001.000.0405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555"/>
    <x v="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-3515.07"/>
    <n v="0"/>
    <n v="0"/>
    <s v=""/>
    <s v=""/>
    <s v=""/>
  </r>
  <r>
    <n v="1153805"/>
    <s v="POSTED"/>
    <s v="REALIZADO"/>
    <x v="1"/>
    <s v="089.4994.6304.0001.000.00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994"/>
    <x v="0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UL"/>
    <s v="JOSE CARLOS CRUZ RESENDIZ"/>
    <s v="Costo Laboral"/>
    <s v="Tiempo Extra y Descansos Trabajados"/>
    <s v="ADMINISTRAÇÃO E FINANÇAS"/>
    <n v="-31.3"/>
    <n v="0"/>
    <n v="0"/>
    <s v=""/>
    <s v=""/>
    <s v=""/>
  </r>
  <r>
    <n v="1168450"/>
    <s v="POSTED"/>
    <s v="REALIZADO"/>
    <x v="1"/>
    <s v="089.4992.6304.0001.000.00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992"/>
    <x v="38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ADMINISTRAÇÃO E FINANÇAS"/>
    <n v="-7.03"/>
    <n v="0"/>
    <n v="0"/>
    <s v=""/>
    <s v=""/>
    <s v=""/>
  </r>
  <r>
    <n v="1453648"/>
    <s v="POSTED"/>
    <s v="REALIZADO"/>
    <x v="1"/>
    <s v="089.3517.6304.0001.000.0003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3517"/>
    <x v="28"/>
    <s v="6304"/>
    <s v="6304-HORA EXTRA"/>
    <s v="000"/>
    <s v="0003"/>
    <s v="0003-SEGURANCA"/>
    <s v="0,0"/>
    <s v="GASTOS CARGA SOCIAL"/>
    <s v="DISTRIBUCION CENTRO DE VENTAS              "/>
    <s v="CENTROS DE VENTAS"/>
    <s v="6-GASTOS"/>
    <s v="PUSH"/>
    <s v="SÃO PAULO"/>
    <s v="JOSE CARLOS CRUZ RESENDIZ"/>
    <s v="Costo Laboral"/>
    <s v="Tiempo Extra y Descansos Trabajados"/>
    <s v="SEGURANÇA PATRIMONIAL"/>
    <n v="-411.85"/>
    <n v="0"/>
    <n v="0"/>
    <s v=""/>
    <s v=""/>
    <s v=""/>
  </r>
  <r>
    <n v="1265469"/>
    <s v="POSTED"/>
    <s v="REALIZADO"/>
    <x v="1"/>
    <s v="089.4547.6304.0001.000.00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547"/>
    <x v="8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ADMINISTRAÇÃO E FINANÇAS"/>
    <n v="-1566.12"/>
    <n v="0"/>
    <n v="0"/>
    <s v=""/>
    <s v=""/>
    <s v=""/>
  </r>
  <r>
    <n v="1717752"/>
    <s v="POSTED"/>
    <s v="REALIZADO"/>
    <x v="1"/>
    <s v="089.4556.6304.0001.000.00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556"/>
    <x v="4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ÃO PAULO"/>
    <s v="JOSE CARLOS CRUZ RESENDIZ"/>
    <s v="Costo Laboral"/>
    <s v="Tiempo Extra y Descansos Trabajados"/>
    <s v="ADMINISTRAÇÃO E FINANÇAS"/>
    <n v="-4921.41"/>
    <n v="0"/>
    <n v="0"/>
    <s v=""/>
    <s v=""/>
    <s v=""/>
  </r>
  <r>
    <n v="1717752"/>
    <s v="POSTED"/>
    <s v="REALIZADO"/>
    <x v="1"/>
    <s v="089.4556.6304.0001.000.00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556"/>
    <x v="4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ÃO PAULO"/>
    <s v="JOSE CARLOS CRUZ RESENDIZ"/>
    <s v="Costo Laboral"/>
    <s v="Tiempo Extra y Descansos Trabajados"/>
    <s v="ADMINISTRAÇÃO E FINANÇAS"/>
    <n v="-18161.599999999999"/>
    <n v="0"/>
    <n v="0"/>
    <s v=""/>
    <s v=""/>
    <s v=""/>
  </r>
  <r>
    <n v="1720234"/>
    <s v="POSTED"/>
    <s v="REALIZADO"/>
    <x v="1"/>
    <s v="089.3507.6304.0001.000.0152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3507"/>
    <x v="30"/>
    <s v="6304"/>
    <s v="6304-HORA EXTRA"/>
    <s v="000"/>
    <s v="0152"/>
    <s v="0152-SANITIZACAO"/>
    <s v="0,0"/>
    <s v="GASTOS CARGA SOCIAL"/>
    <s v="DISTRIBUCION CENTRO DE VENTAS              "/>
    <s v="CENTROS DE VENTAS"/>
    <s v="6-GASTOS"/>
    <s v="PUSH"/>
    <s v="NORDESTE"/>
    <s v="HUGO VALENZUELA DELFIN"/>
    <s v="Costo Laboral"/>
    <s v="Tiempo Extra y Descansos Trabajados"/>
    <s v="OPERAÇÕES"/>
    <n v="-68.75"/>
    <n v="0"/>
    <n v="0"/>
    <s v=""/>
    <s v=""/>
    <s v=""/>
  </r>
  <r>
    <n v="1720235"/>
    <s v="POSTED"/>
    <s v="REALIZADO"/>
    <x v="1"/>
    <s v="089.3520.6304.0001.000.0003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3520"/>
    <x v="26"/>
    <s v="6304"/>
    <s v="6304-HORA EXTRA"/>
    <s v="000"/>
    <s v="0003"/>
    <s v="0003-SEGURANCA"/>
    <s v="0,0"/>
    <s v="GASTOS CARGA SOCIAL"/>
    <s v="DISTRIBUCION CENTRO DE VENTAS              "/>
    <s v="CENTROS DE VENTAS"/>
    <s v="6-GASTOS"/>
    <s v="PUSH"/>
    <s v="BRASÍLIA"/>
    <s v="JOSE CARLOS CRUZ RESENDIZ"/>
    <s v="Costo Laboral"/>
    <s v="Tiempo Extra y Descansos Trabajados"/>
    <s v="SEGURANÇA PATRIMONIAL"/>
    <n v="-384.49"/>
    <n v="0"/>
    <n v="0"/>
    <s v=""/>
    <s v=""/>
    <s v=""/>
  </r>
  <r>
    <n v="1720235"/>
    <s v="POSTED"/>
    <s v="REALIZADO"/>
    <x v="1"/>
    <s v="089.3520.6304.0001.000.0003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3520"/>
    <x v="26"/>
    <s v="6304"/>
    <s v="6304-HORA EXTRA"/>
    <s v="000"/>
    <s v="0003"/>
    <s v="0003-SEGURANCA"/>
    <s v="0,0"/>
    <s v="GASTOS CARGA SOCIAL"/>
    <s v="DISTRIBUCION CENTRO DE VENTAS              "/>
    <s v="CENTROS DE VENTAS"/>
    <s v="6-GASTOS"/>
    <s v="PUSH"/>
    <s v="BRASÍLIA"/>
    <s v="JOSE CARLOS CRUZ RESENDIZ"/>
    <s v="Costo Laboral"/>
    <s v="Tiempo Extra y Descansos Trabajados"/>
    <s v="SEGURANÇA PATRIMONIAL"/>
    <n v="-2461.3200000000002"/>
    <n v="0"/>
    <n v="0"/>
    <s v=""/>
    <s v=""/>
    <s v=""/>
  </r>
  <r>
    <n v="1720236"/>
    <s v="POSTED"/>
    <s v="REALIZADO"/>
    <x v="1"/>
    <s v="089.3529.6304.0001.000.0152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3529"/>
    <x v="25"/>
    <s v="6304"/>
    <s v="6304-HORA EXTRA"/>
    <s v="000"/>
    <s v="0152"/>
    <s v="0152-SANITIZACAO"/>
    <s v="0,0"/>
    <s v="GASTOS CARGA SOCIAL"/>
    <s v="DISTRIBUCION CENTRO DE VENTAS              "/>
    <s v="CENTROS DE VENTAS"/>
    <s v="6-GASTOS"/>
    <s v="PUSH"/>
    <s v="SUL"/>
    <s v="HUGO VALENZUELA DELFIN"/>
    <s v="Costo Laboral"/>
    <s v="Tiempo Extra y Descansos Trabajados"/>
    <s v="OPERAÇÕES"/>
    <n v="-18748.22"/>
    <n v="0"/>
    <n v="0"/>
    <s v=""/>
    <s v=""/>
    <s v=""/>
  </r>
  <r>
    <n v="1720237"/>
    <s v="POSTED"/>
    <s v="REALIZADO"/>
    <x v="1"/>
    <s v="089.3542.6304.0001.000.0003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3542"/>
    <x v="21"/>
    <s v="6304"/>
    <s v="6304-HORA EXTRA"/>
    <s v="000"/>
    <s v="0003"/>
    <s v="0003-SEGURANC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SEGURANÇA PATRIMONIAL"/>
    <n v="-1453.95"/>
    <n v="0"/>
    <n v="0"/>
    <s v=""/>
    <s v=""/>
    <s v=""/>
  </r>
  <r>
    <n v="1720238"/>
    <s v="POSTED"/>
    <s v="REALIZADO"/>
    <x v="1"/>
    <s v="089.3542.6304.0001.000.0152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3542"/>
    <x v="21"/>
    <s v="6304"/>
    <s v="6304-HORA EXTRA"/>
    <s v="000"/>
    <s v="0152"/>
    <s v="0152-SANITIZACAO"/>
    <s v="0,0"/>
    <s v="GASTOS CARGA SOCIAL"/>
    <s v="DISTRIBUCION CENTRO DE VENTAS              "/>
    <s v="CENTROS DE VENTAS"/>
    <s v="6-GASTOS"/>
    <s v="PUSH"/>
    <s v="RIO DE JANEIRO"/>
    <s v="HUGO VALENZUELA DELFIN"/>
    <s v="Costo Laboral"/>
    <s v="Tiempo Extra y Descansos Trabajados"/>
    <s v="OPERAÇÕES"/>
    <n v="-386.37"/>
    <n v="0"/>
    <n v="0"/>
    <s v=""/>
    <s v=""/>
    <s v=""/>
  </r>
  <r>
    <n v="1720239"/>
    <s v="POSTED"/>
    <s v="REALIZADO"/>
    <x v="1"/>
    <s v="089.4509.6304.0001.000.0003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509"/>
    <x v="16"/>
    <s v="6304"/>
    <s v="6304-HORA EXTRA"/>
    <s v="000"/>
    <s v="0003"/>
    <s v="0003-SEGURANC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SEGURANÇA PATRIMONIAL"/>
    <n v="-25.39"/>
    <n v="0"/>
    <n v="0"/>
    <s v=""/>
    <s v=""/>
    <s v=""/>
  </r>
  <r>
    <n v="1720239"/>
    <s v="POSTED"/>
    <s v="REALIZADO"/>
    <x v="1"/>
    <s v="089.4509.6304.0001.000.0003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509"/>
    <x v="16"/>
    <s v="6304"/>
    <s v="6304-HORA EXTRA"/>
    <s v="000"/>
    <s v="0003"/>
    <s v="0003-SEGURANC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SEGURANÇA PATRIMONIAL"/>
    <n v="-2697.48"/>
    <n v="0"/>
    <n v="0"/>
    <s v=""/>
    <s v=""/>
    <s v=""/>
  </r>
  <r>
    <n v="1720240"/>
    <s v="POSTED"/>
    <s v="REALIZADO"/>
    <x v="1"/>
    <s v="089.4513.6304.0001.000.0152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513"/>
    <x v="15"/>
    <s v="6304"/>
    <s v="6304-HORA EXTRA"/>
    <s v="000"/>
    <s v="0152"/>
    <s v="0152-SANITIZACAO"/>
    <s v="0,0"/>
    <s v="GASTOS CARGA SOCIAL"/>
    <s v="DISTRIBUCION CENTRO DE VENTAS              "/>
    <s v="CENTROS DE VENTAS"/>
    <s v="6-GASTOS"/>
    <s v="PUSH"/>
    <s v="RIO DE JANEIRO"/>
    <s v="HUGO VALENZUELA DELFIN"/>
    <s v="Costo Laboral"/>
    <s v="Tiempo Extra y Descansos Trabajados"/>
    <s v="OPERAÇÕES"/>
    <n v="-43.03"/>
    <n v="0"/>
    <n v="0"/>
    <s v=""/>
    <s v=""/>
    <s v=""/>
  </r>
  <r>
    <n v="1720241"/>
    <s v="POSTED"/>
    <s v="REALIZADO"/>
    <x v="1"/>
    <s v="089.4532.6304.0001.000.0003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532"/>
    <x v="34"/>
    <s v="6304"/>
    <s v="6304-HORA EXTRA"/>
    <s v="000"/>
    <s v="0003"/>
    <s v="0003-SEGURANCA"/>
    <s v="0,0"/>
    <s v="GASTOS CARGA SOCIAL"/>
    <s v="DISTRIBUCION CENTRO DE VENTAS              "/>
    <s v="CENTROS DE VENTAS"/>
    <s v="6-GASTOS"/>
    <s v="PUSH"/>
    <s v="SÃO PAULO"/>
    <s v="JOSE CARLOS CRUZ RESENDIZ"/>
    <s v="Costo Laboral"/>
    <s v="Tiempo Extra y Descansos Trabajados"/>
    <s v="SEGURANÇA PATRIMONIAL"/>
    <n v="-23.9"/>
    <n v="0"/>
    <n v="0"/>
    <s v=""/>
    <s v=""/>
    <s v=""/>
  </r>
  <r>
    <n v="1720242"/>
    <s v="POSTED"/>
    <s v="REALIZADO"/>
    <x v="1"/>
    <s v="089.4534.6304.0001.000.0152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534"/>
    <x v="13"/>
    <s v="6304"/>
    <s v="6304-HORA EXTRA"/>
    <s v="000"/>
    <s v="0152"/>
    <s v="0152-SANITIZACAO"/>
    <s v="0,0"/>
    <s v="GASTOS CARGA SOCIAL"/>
    <s v="DISTRIBUCION CENTRO DE VENTAS              "/>
    <s v="CENTROS DE VENTAS"/>
    <s v="6-GASTOS"/>
    <s v="PUSH"/>
    <s v="RIO DE JANEIRO"/>
    <s v="HUGO VALENZUELA DELFIN"/>
    <s v="Costo Laboral"/>
    <s v="Tiempo Extra y Descansos Trabajados"/>
    <s v="OPERAÇÕES"/>
    <n v="-2209.35"/>
    <n v="0"/>
    <n v="0"/>
    <s v=""/>
    <s v=""/>
    <s v=""/>
  </r>
  <r>
    <n v="1720243"/>
    <s v="POSTED"/>
    <s v="REALIZADO"/>
    <x v="1"/>
    <s v="089.4544.6304.0001.000.00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544"/>
    <x v="10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NORDESTE"/>
    <s v="JOSE CARLOS CRUZ RESENDIZ"/>
    <s v="Costo Laboral"/>
    <s v="Tiempo Extra y Descansos Trabajados"/>
    <s v="ADMINISTRAÇÃO E FINANÇAS"/>
    <n v="-238.62"/>
    <n v="0"/>
    <n v="0"/>
    <s v=""/>
    <s v=""/>
    <s v=""/>
  </r>
  <r>
    <n v="1720243"/>
    <s v="POSTED"/>
    <s v="REALIZADO"/>
    <x v="1"/>
    <s v="089.4544.6304.0001.000.00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544"/>
    <x v="10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NORDESTE"/>
    <s v="JOSE CARLOS CRUZ RESENDIZ"/>
    <s v="Costo Laboral"/>
    <s v="Tiempo Extra y Descansos Trabajados"/>
    <s v="ADMINISTRAÇÃO E FINANÇAS"/>
    <n v="-501.84"/>
    <n v="0"/>
    <n v="0"/>
    <s v=""/>
    <s v=""/>
    <s v=""/>
  </r>
  <r>
    <n v="1720245"/>
    <s v="POSTED"/>
    <s v="REALIZADO"/>
    <x v="1"/>
    <s v="089.4551.6304.0001.000.00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551"/>
    <x v="35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NORDESTE"/>
    <s v="JOSE CARLOS CRUZ RESENDIZ"/>
    <s v="Costo Laboral"/>
    <s v="Tiempo Extra y Descansos Trabajados"/>
    <s v="ADMINISTRAÇÃO E FINANÇAS"/>
    <n v="-1277.26"/>
    <n v="0"/>
    <n v="0"/>
    <s v=""/>
    <s v=""/>
    <s v=""/>
  </r>
  <r>
    <n v="1720252"/>
    <s v="POSTED"/>
    <s v="REALIZADO"/>
    <x v="1"/>
    <s v="089.4992.6304.0001.000.0003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992"/>
    <x v="38"/>
    <s v="6304"/>
    <s v="6304-HORA EXTRA"/>
    <s v="000"/>
    <s v="0003"/>
    <s v="0003-SEGURANC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SEGURANÇA PATRIMONIAL"/>
    <n v="-155.79"/>
    <n v="0"/>
    <n v="0"/>
    <s v=""/>
    <s v=""/>
    <s v=""/>
  </r>
  <r>
    <n v="1720253"/>
    <s v="POSTED"/>
    <s v="REALIZADO"/>
    <x v="1"/>
    <s v="089.4993.6304.0001.000.00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993"/>
    <x v="1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NORDESTE"/>
    <s v="JOSE CARLOS CRUZ RESENDIZ"/>
    <s v="Costo Laboral"/>
    <s v="Tiempo Extra y Descansos Trabajados"/>
    <s v="ADMINISTRAÇÃO E FINANÇAS"/>
    <n v="-19.09"/>
    <n v="0"/>
    <n v="0"/>
    <s v=""/>
    <s v=""/>
    <s v=""/>
  </r>
  <r>
    <n v="1273418"/>
    <s v="POSTED"/>
    <s v="REALIZADO"/>
    <x v="0"/>
    <s v="089.4554.6304.0001.000.0405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554"/>
    <x v="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-2926.38"/>
    <n v="0"/>
    <n v="0"/>
    <s v=""/>
    <s v=""/>
    <s v=""/>
  </r>
  <r>
    <n v="1199586"/>
    <s v="POSTED"/>
    <s v="REALIZADO"/>
    <x v="0"/>
    <s v="089.4544.6304.0001.000.0405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544"/>
    <x v="1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-1446.47"/>
    <n v="0"/>
    <n v="0"/>
    <s v=""/>
    <s v=""/>
    <s v=""/>
  </r>
  <r>
    <n v="1199588"/>
    <s v="POSTED"/>
    <s v="REALIZADO"/>
    <x v="0"/>
    <s v="089.4545.6304.0001.000.0405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545"/>
    <x v="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-3805.51"/>
    <n v="0"/>
    <n v="0"/>
    <s v=""/>
    <s v=""/>
    <s v=""/>
  </r>
  <r>
    <n v="1247367"/>
    <s v="POSTED"/>
    <s v="REALIZADO"/>
    <x v="0"/>
    <s v="089.4550.6304.0001.000.0405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550"/>
    <x v="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-895.03"/>
    <n v="0"/>
    <n v="0"/>
    <s v=""/>
    <s v=""/>
    <s v=""/>
  </r>
  <r>
    <n v="1698200"/>
    <s v="POSTED"/>
    <s v="REALIZADO"/>
    <x v="0"/>
    <s v="089.4556.6304.0001.000.0405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556"/>
    <x v="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3026.92"/>
    <n v="0"/>
    <n v="0"/>
    <s v=""/>
    <s v=""/>
    <s v=""/>
  </r>
  <r>
    <n v="1238039"/>
    <s v="POSTED"/>
    <s v="REALIZADO"/>
    <x v="0"/>
    <s v="089.4536.6304.0001.000.0405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536"/>
    <x v="1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2183.52"/>
    <n v="0"/>
    <n v="0"/>
    <s v=""/>
    <s v=""/>
    <s v=""/>
  </r>
  <r>
    <n v="1238042"/>
    <s v="POSTED"/>
    <s v="REALIZADO"/>
    <x v="0"/>
    <s v="089.4547.6304.0001.000.0405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547"/>
    <x v="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-1293.23"/>
    <n v="0"/>
    <n v="0"/>
    <s v=""/>
    <s v=""/>
    <s v=""/>
  </r>
  <r>
    <n v="1238042"/>
    <s v="POSTED"/>
    <s v="REALIZADO"/>
    <x v="0"/>
    <s v="089.4547.6304.0001.000.0405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547"/>
    <x v="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-1332.1"/>
    <n v="0"/>
    <n v="0"/>
    <s v=""/>
    <s v=""/>
    <s v=""/>
  </r>
  <r>
    <n v="1026404"/>
    <s v="POSTED"/>
    <s v="REALIZADO"/>
    <x v="1"/>
    <s v="089.4509.6304.0001.000.00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509"/>
    <x v="16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ADMINISTRAÇÃO E FINANÇAS"/>
    <n v="-566.55999999999995"/>
    <n v="0"/>
    <n v="0"/>
    <s v=""/>
    <s v=""/>
    <s v=""/>
  </r>
  <r>
    <n v="1026568"/>
    <s v="POSTED"/>
    <s v="REALIZADO"/>
    <x v="1"/>
    <s v="089.3518.6304.0001.000.00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3518"/>
    <x v="27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ÃO PAULO"/>
    <s v="JOSE CARLOS CRUZ RESENDIZ"/>
    <s v="Costo Laboral"/>
    <s v="Tiempo Extra y Descansos Trabajados"/>
    <s v="ADMINISTRAÇÃO E FINANÇAS"/>
    <n v="-1431.13"/>
    <n v="0"/>
    <n v="0"/>
    <s v=""/>
    <s v=""/>
    <s v=""/>
  </r>
  <r>
    <n v="1027143"/>
    <s v="POSTED"/>
    <s v="REALIZADO"/>
    <x v="1"/>
    <s v="089.4532.6304.0001.000.00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532"/>
    <x v="34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ÃO PAULO"/>
    <s v="JOSE CARLOS CRUZ RESENDIZ"/>
    <s v="Costo Laboral"/>
    <s v="Tiempo Extra y Descansos Trabajados"/>
    <s v="ADMINISTRAÇÃO E FINANÇAS"/>
    <n v="-1209.1600000000001"/>
    <n v="0"/>
    <n v="0"/>
    <s v=""/>
    <s v=""/>
    <s v=""/>
  </r>
  <r>
    <n v="1027267"/>
    <s v="POSTED"/>
    <s v="REALIZADO"/>
    <x v="0"/>
    <s v="089.3520.6304.0001.000.0405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3520"/>
    <x v="2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BRASÍLIA"/>
    <s v="CARLOS ALBERTO HERNANDEZ MENDOZA"/>
    <s v="Costo Laboral"/>
    <s v="Tiempo Extra y Descansos Trabajados"/>
    <s v="LOGISTICA"/>
    <n v="-19418.68"/>
    <n v="0"/>
    <n v="0"/>
    <s v=""/>
    <s v=""/>
    <s v=""/>
  </r>
  <r>
    <n v="1069487"/>
    <s v="POSTED"/>
    <s v="REALIZADO"/>
    <x v="0"/>
    <s v="089.4991.6304.0001.000.0405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991"/>
    <x v="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73.28"/>
    <n v="0"/>
    <n v="0"/>
    <s v=""/>
    <s v=""/>
    <s v=""/>
  </r>
  <r>
    <n v="1069541"/>
    <s v="POSTED"/>
    <s v="REALIZADO"/>
    <x v="0"/>
    <s v="089.4993.6304.0001.000.0405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993"/>
    <x v="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-943.12"/>
    <n v="0"/>
    <n v="0"/>
    <s v=""/>
    <s v=""/>
    <s v=""/>
  </r>
  <r>
    <n v="1069541"/>
    <s v="POSTED"/>
    <s v="REALIZADO"/>
    <x v="0"/>
    <s v="089.4993.6304.0001.000.0405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993"/>
    <x v="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-3528.51"/>
    <n v="0"/>
    <n v="0"/>
    <s v=""/>
    <s v=""/>
    <s v=""/>
  </r>
  <r>
    <n v="1069460"/>
    <s v="POSTED"/>
    <s v="REALIZADO"/>
    <x v="0"/>
    <s v="089.4990.6304.0001.000.0405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990"/>
    <x v="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MATRIZ"/>
    <s v="CARLOS ALBERTO HERNANDEZ MENDOZA"/>
    <s v="Costo Laboral"/>
    <s v="Tiempo Extra y Descansos Trabajados"/>
    <s v="LOGISTICA"/>
    <n v="-465.63"/>
    <n v="0"/>
    <n v="0"/>
    <s v=""/>
    <s v=""/>
    <s v=""/>
  </r>
  <r>
    <n v="1069460"/>
    <s v="POSTED"/>
    <s v="REALIZADO"/>
    <x v="0"/>
    <s v="089.4990.6304.0001.000.0405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990"/>
    <x v="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MATRIZ"/>
    <s v="CARLOS ALBERTO HERNANDEZ MENDOZA"/>
    <s v="Costo Laboral"/>
    <s v="Tiempo Extra y Descansos Trabajados"/>
    <s v="LOGISTICA"/>
    <n v="-560.29999999999995"/>
    <n v="0"/>
    <n v="0"/>
    <s v=""/>
    <s v=""/>
    <s v=""/>
  </r>
  <r>
    <n v="1069460"/>
    <s v="POSTED"/>
    <s v="REALIZADO"/>
    <x v="0"/>
    <s v="089.4990.6304.0001.000.0405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990"/>
    <x v="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MATRIZ"/>
    <s v="CARLOS ALBERTO HERNANDEZ MENDOZA"/>
    <s v="Costo Laboral"/>
    <s v="Tiempo Extra y Descansos Trabajados"/>
    <s v="LOGISTICA"/>
    <n v="-2953.25"/>
    <n v="0"/>
    <n v="0"/>
    <s v=""/>
    <s v=""/>
    <s v=""/>
  </r>
  <r>
    <n v="1028449"/>
    <s v="POSTED"/>
    <s v="REALIZADO"/>
    <x v="0"/>
    <s v="089.4517.6304.0001.000.0405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517"/>
    <x v="1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BRASÍLIA"/>
    <s v="CARLOS ALBERTO HERNANDEZ MENDOZA"/>
    <s v="Costo Laboral"/>
    <s v="Tiempo Extra y Descansos Trabajados"/>
    <s v="LOGISTICA"/>
    <n v="-13.02"/>
    <n v="0"/>
    <n v="0"/>
    <s v=""/>
    <s v=""/>
    <s v=""/>
  </r>
  <r>
    <n v="1029719"/>
    <s v="POSTED"/>
    <s v="REALIZADO"/>
    <x v="0"/>
    <s v="089.3530.6304.0001.000.0405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3530"/>
    <x v="2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1971.87"/>
    <n v="0"/>
    <n v="0"/>
    <s v=""/>
    <s v=""/>
    <s v=""/>
  </r>
  <r>
    <n v="1029772"/>
    <s v="POSTED"/>
    <s v="REALIZADO"/>
    <x v="0"/>
    <s v="089.3545.6304.0001.000.0405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3545"/>
    <x v="1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-6157.92"/>
    <n v="0"/>
    <n v="0"/>
    <s v=""/>
    <s v=""/>
    <s v=""/>
  </r>
  <r>
    <n v="1029539"/>
    <s v="POSTED"/>
    <s v="REALIZADO"/>
    <x v="0"/>
    <s v="089.3507.6304.0001.000.0405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3507"/>
    <x v="3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-360.97"/>
    <n v="0"/>
    <n v="0"/>
    <s v=""/>
    <s v=""/>
    <s v=""/>
  </r>
  <r>
    <n v="1060755"/>
    <s v="POSTED"/>
    <s v="REALIZADO"/>
    <x v="1"/>
    <s v="089.3520.6304.0001.000.00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3520"/>
    <x v="26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BRASÍLIA"/>
    <s v="JOSE CARLOS CRUZ RESENDIZ"/>
    <s v="Costo Laboral"/>
    <s v="Tiempo Extra y Descansos Trabajados"/>
    <s v="ADMINISTRAÇÃO E FINANÇAS"/>
    <n v="-136.19"/>
    <n v="0"/>
    <n v="0"/>
    <s v=""/>
    <s v=""/>
    <s v=""/>
  </r>
  <r>
    <n v="1360633"/>
    <s v="POSTED"/>
    <s v="REALIZADO"/>
    <x v="0"/>
    <s v="089.4551.6304.0001.000.0405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551"/>
    <x v="3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-186.64"/>
    <n v="0"/>
    <n v="0"/>
    <s v=""/>
    <s v=""/>
    <s v=""/>
  </r>
  <r>
    <n v="1392056"/>
    <s v="POSTED"/>
    <s v="REALIZADO"/>
    <x v="0"/>
    <s v="089.4555.6304.0001.000.0405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555"/>
    <x v="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-2836.71"/>
    <n v="0"/>
    <n v="0"/>
    <s v=""/>
    <s v=""/>
    <s v=""/>
  </r>
  <r>
    <n v="1153805"/>
    <s v="POSTED"/>
    <s v="REALIZADO"/>
    <x v="1"/>
    <s v="089.4994.6304.0001.000.00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994"/>
    <x v="0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UL"/>
    <s v="JOSE CARLOS CRUZ RESENDIZ"/>
    <s v="Costo Laboral"/>
    <s v="Tiempo Extra y Descansos Trabajados"/>
    <s v="ADMINISTRAÇÃO E FINANÇAS"/>
    <n v="-25.26"/>
    <n v="0"/>
    <n v="0"/>
    <s v=""/>
    <s v=""/>
    <s v=""/>
  </r>
  <r>
    <n v="1168450"/>
    <s v="POSTED"/>
    <s v="REALIZADO"/>
    <x v="1"/>
    <s v="089.4992.6304.0001.000.00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992"/>
    <x v="38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ADMINISTRAÇÃO E FINANÇAS"/>
    <n v="-5.67"/>
    <n v="0"/>
    <n v="0"/>
    <s v=""/>
    <s v=""/>
    <s v=""/>
  </r>
  <r>
    <n v="1453648"/>
    <s v="POSTED"/>
    <s v="REALIZADO"/>
    <x v="1"/>
    <s v="089.3517.6304.0001.000.0003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3517"/>
    <x v="28"/>
    <s v="6304"/>
    <s v="6304-HORA EXTRA"/>
    <s v="000"/>
    <s v="0003"/>
    <s v="0003-SEGURANCA"/>
    <s v="0,0"/>
    <s v="GASTOS CARGA SOCIAL"/>
    <s v="DISTRIBUCION CENTRO DE VENTAS              "/>
    <s v="CENTROS DE VENTAS"/>
    <s v="6-GASTOS"/>
    <s v="PUSH"/>
    <s v="SÃO PAULO"/>
    <s v="JOSE CARLOS CRUZ RESENDIZ"/>
    <s v="Costo Laboral"/>
    <s v="Tiempo Extra y Descansos Trabajados"/>
    <s v="SEGURANÇA PATRIMONIAL"/>
    <n v="-332.37"/>
    <n v="0"/>
    <n v="0"/>
    <s v=""/>
    <s v=""/>
    <s v=""/>
  </r>
  <r>
    <n v="1265469"/>
    <s v="POSTED"/>
    <s v="REALIZADO"/>
    <x v="1"/>
    <s v="089.4547.6304.0001.000.00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547"/>
    <x v="8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ADMINISTRAÇÃO E FINANÇAS"/>
    <n v="-1263.8800000000001"/>
    <n v="0"/>
    <n v="0"/>
    <s v=""/>
    <s v=""/>
    <s v=""/>
  </r>
  <r>
    <n v="1717752"/>
    <s v="POSTED"/>
    <s v="REALIZADO"/>
    <x v="1"/>
    <s v="089.4556.6304.0001.000.00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556"/>
    <x v="4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ÃO PAULO"/>
    <s v="JOSE CARLOS CRUZ RESENDIZ"/>
    <s v="Costo Laboral"/>
    <s v="Tiempo Extra y Descansos Trabajados"/>
    <s v="ADMINISTRAÇÃO E FINANÇAS"/>
    <n v="-3971.64"/>
    <n v="0"/>
    <n v="0"/>
    <s v=""/>
    <s v=""/>
    <s v=""/>
  </r>
  <r>
    <n v="1717752"/>
    <s v="POSTED"/>
    <s v="REALIZADO"/>
    <x v="1"/>
    <s v="089.4556.6304.0001.000.00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556"/>
    <x v="4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ÃO PAULO"/>
    <s v="JOSE CARLOS CRUZ RESENDIZ"/>
    <s v="Costo Laboral"/>
    <s v="Tiempo Extra y Descansos Trabajados"/>
    <s v="ADMINISTRAÇÃO E FINANÇAS"/>
    <n v="-14656.65"/>
    <n v="0"/>
    <n v="0"/>
    <s v=""/>
    <s v=""/>
    <s v=""/>
  </r>
  <r>
    <n v="1720234"/>
    <s v="POSTED"/>
    <s v="REALIZADO"/>
    <x v="1"/>
    <s v="089.3507.6304.0001.000.0152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3507"/>
    <x v="30"/>
    <s v="6304"/>
    <s v="6304-HORA EXTRA"/>
    <s v="000"/>
    <s v="0152"/>
    <s v="0152-SANITIZACAO"/>
    <s v="0,0"/>
    <s v="GASTOS CARGA SOCIAL"/>
    <s v="DISTRIBUCION CENTRO DE VENTAS              "/>
    <s v="CENTROS DE VENTAS"/>
    <s v="6-GASTOS"/>
    <s v="PUSH"/>
    <s v="NORDESTE"/>
    <s v="HUGO VALENZUELA DELFIN"/>
    <s v="Costo Laboral"/>
    <s v="Tiempo Extra y Descansos Trabajados"/>
    <s v="OPERAÇÕES"/>
    <n v="-55.48"/>
    <n v="0"/>
    <n v="0"/>
    <s v=""/>
    <s v=""/>
    <s v=""/>
  </r>
  <r>
    <n v="1720235"/>
    <s v="POSTED"/>
    <s v="REALIZADO"/>
    <x v="1"/>
    <s v="089.3520.6304.0001.000.0003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3520"/>
    <x v="26"/>
    <s v="6304"/>
    <s v="6304-HORA EXTRA"/>
    <s v="000"/>
    <s v="0003"/>
    <s v="0003-SEGURANCA"/>
    <s v="0,0"/>
    <s v="GASTOS CARGA SOCIAL"/>
    <s v="DISTRIBUCION CENTRO DE VENTAS              "/>
    <s v="CENTROS DE VENTAS"/>
    <s v="6-GASTOS"/>
    <s v="PUSH"/>
    <s v="BRASÍLIA"/>
    <s v="JOSE CARLOS CRUZ RESENDIZ"/>
    <s v="Costo Laboral"/>
    <s v="Tiempo Extra y Descansos Trabajados"/>
    <s v="SEGURANÇA PATRIMONIAL"/>
    <n v="-310.29000000000002"/>
    <n v="0"/>
    <n v="0"/>
    <s v=""/>
    <s v=""/>
    <s v=""/>
  </r>
  <r>
    <n v="1720235"/>
    <s v="POSTED"/>
    <s v="REALIZADO"/>
    <x v="1"/>
    <s v="089.3520.6304.0001.000.0003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3520"/>
    <x v="26"/>
    <s v="6304"/>
    <s v="6304-HORA EXTRA"/>
    <s v="000"/>
    <s v="0003"/>
    <s v="0003-SEGURANCA"/>
    <s v="0,0"/>
    <s v="GASTOS CARGA SOCIAL"/>
    <s v="DISTRIBUCION CENTRO DE VENTAS              "/>
    <s v="CENTROS DE VENTAS"/>
    <s v="6-GASTOS"/>
    <s v="PUSH"/>
    <s v="BRASÍLIA"/>
    <s v="JOSE CARLOS CRUZ RESENDIZ"/>
    <s v="Costo Laboral"/>
    <s v="Tiempo Extra y Descansos Trabajados"/>
    <s v="SEGURANÇA PATRIMONIAL"/>
    <n v="-1986.32"/>
    <n v="0"/>
    <n v="0"/>
    <s v=""/>
    <s v=""/>
    <s v=""/>
  </r>
  <r>
    <n v="1720236"/>
    <s v="POSTED"/>
    <s v="REALIZADO"/>
    <x v="1"/>
    <s v="089.3529.6304.0001.000.0152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3529"/>
    <x v="25"/>
    <s v="6304"/>
    <s v="6304-HORA EXTRA"/>
    <s v="000"/>
    <s v="0152"/>
    <s v="0152-SANITIZACAO"/>
    <s v="0,0"/>
    <s v="GASTOS CARGA SOCIAL"/>
    <s v="DISTRIBUCION CENTRO DE VENTAS              "/>
    <s v="CENTROS DE VENTAS"/>
    <s v="6-GASTOS"/>
    <s v="PUSH"/>
    <s v="SUL"/>
    <s v="HUGO VALENZUELA DELFIN"/>
    <s v="Costo Laboral"/>
    <s v="Tiempo Extra y Descansos Trabajados"/>
    <s v="OPERAÇÕES"/>
    <n v="-15130.06"/>
    <n v="0"/>
    <n v="0"/>
    <s v=""/>
    <s v=""/>
    <s v=""/>
  </r>
  <r>
    <n v="1720237"/>
    <s v="POSTED"/>
    <s v="REALIZADO"/>
    <x v="1"/>
    <s v="089.3542.6304.0001.000.0003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3542"/>
    <x v="21"/>
    <s v="6304"/>
    <s v="6304-HORA EXTRA"/>
    <s v="000"/>
    <s v="0003"/>
    <s v="0003-SEGURANC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SEGURANÇA PATRIMONIAL"/>
    <n v="-1173.3599999999999"/>
    <n v="0"/>
    <n v="0"/>
    <s v=""/>
    <s v=""/>
    <s v=""/>
  </r>
  <r>
    <n v="1720238"/>
    <s v="POSTED"/>
    <s v="REALIZADO"/>
    <x v="1"/>
    <s v="089.3542.6304.0001.000.0152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3542"/>
    <x v="21"/>
    <s v="6304"/>
    <s v="6304-HORA EXTRA"/>
    <s v="000"/>
    <s v="0152"/>
    <s v="0152-SANITIZACAO"/>
    <s v="0,0"/>
    <s v="GASTOS CARGA SOCIAL"/>
    <s v="DISTRIBUCION CENTRO DE VENTAS              "/>
    <s v="CENTROS DE VENTAS"/>
    <s v="6-GASTOS"/>
    <s v="PUSH"/>
    <s v="RIO DE JANEIRO"/>
    <s v="HUGO VALENZUELA DELFIN"/>
    <s v="Costo Laboral"/>
    <s v="Tiempo Extra y Descansos Trabajados"/>
    <s v="OPERAÇÕES"/>
    <n v="-311.81"/>
    <n v="0"/>
    <n v="0"/>
    <s v=""/>
    <s v=""/>
    <s v=""/>
  </r>
  <r>
    <n v="1720239"/>
    <s v="POSTED"/>
    <s v="REALIZADO"/>
    <x v="1"/>
    <s v="089.4509.6304.0001.000.0003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509"/>
    <x v="16"/>
    <s v="6304"/>
    <s v="6304-HORA EXTRA"/>
    <s v="000"/>
    <s v="0003"/>
    <s v="0003-SEGURANC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SEGURANÇA PATRIMONIAL"/>
    <n v="-20.49"/>
    <n v="0"/>
    <n v="0"/>
    <s v=""/>
    <s v=""/>
    <s v=""/>
  </r>
  <r>
    <n v="1720239"/>
    <s v="POSTED"/>
    <s v="REALIZADO"/>
    <x v="1"/>
    <s v="089.4509.6304.0001.000.0003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509"/>
    <x v="16"/>
    <s v="6304"/>
    <s v="6304-HORA EXTRA"/>
    <s v="000"/>
    <s v="0003"/>
    <s v="0003-SEGURANC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SEGURANÇA PATRIMONIAL"/>
    <n v="-2176.9"/>
    <n v="0"/>
    <n v="0"/>
    <s v=""/>
    <s v=""/>
    <s v=""/>
  </r>
  <r>
    <n v="1720240"/>
    <s v="POSTED"/>
    <s v="REALIZADO"/>
    <x v="1"/>
    <s v="089.4513.6304.0001.000.0152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513"/>
    <x v="15"/>
    <s v="6304"/>
    <s v="6304-HORA EXTRA"/>
    <s v="000"/>
    <s v="0152"/>
    <s v="0152-SANITIZACAO"/>
    <s v="0,0"/>
    <s v="GASTOS CARGA SOCIAL"/>
    <s v="DISTRIBUCION CENTRO DE VENTAS              "/>
    <s v="CENTROS DE VENTAS"/>
    <s v="6-GASTOS"/>
    <s v="PUSH"/>
    <s v="RIO DE JANEIRO"/>
    <s v="HUGO VALENZUELA DELFIN"/>
    <s v="Costo Laboral"/>
    <s v="Tiempo Extra y Descansos Trabajados"/>
    <s v="OPERAÇÕES"/>
    <n v="-34.729999999999997"/>
    <n v="0"/>
    <n v="0"/>
    <s v=""/>
    <s v=""/>
    <s v=""/>
  </r>
  <r>
    <n v="1720241"/>
    <s v="POSTED"/>
    <s v="REALIZADO"/>
    <x v="1"/>
    <s v="089.4532.6304.0001.000.0003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532"/>
    <x v="34"/>
    <s v="6304"/>
    <s v="6304-HORA EXTRA"/>
    <s v="000"/>
    <s v="0003"/>
    <s v="0003-SEGURANCA"/>
    <s v="0,0"/>
    <s v="GASTOS CARGA SOCIAL"/>
    <s v="DISTRIBUCION CENTRO DE VENTAS              "/>
    <s v="CENTROS DE VENTAS"/>
    <s v="6-GASTOS"/>
    <s v="PUSH"/>
    <s v="SÃO PAULO"/>
    <s v="JOSE CARLOS CRUZ RESENDIZ"/>
    <s v="Costo Laboral"/>
    <s v="Tiempo Extra y Descansos Trabajados"/>
    <s v="SEGURANÇA PATRIMONIAL"/>
    <n v="-19.29"/>
    <n v="0"/>
    <n v="0"/>
    <s v=""/>
    <s v=""/>
    <s v=""/>
  </r>
  <r>
    <n v="1720242"/>
    <s v="POSTED"/>
    <s v="REALIZADO"/>
    <x v="1"/>
    <s v="089.4534.6304.0001.000.0152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534"/>
    <x v="13"/>
    <s v="6304"/>
    <s v="6304-HORA EXTRA"/>
    <s v="000"/>
    <s v="0152"/>
    <s v="0152-SANITIZACAO"/>
    <s v="0,0"/>
    <s v="GASTOS CARGA SOCIAL"/>
    <s v="DISTRIBUCION CENTRO DE VENTAS              "/>
    <s v="CENTROS DE VENTAS"/>
    <s v="6-GASTOS"/>
    <s v="PUSH"/>
    <s v="RIO DE JANEIRO"/>
    <s v="HUGO VALENZUELA DELFIN"/>
    <s v="Costo Laboral"/>
    <s v="Tiempo Extra y Descansos Trabajados"/>
    <s v="OPERAÇÕES"/>
    <n v="-1782.98"/>
    <n v="0"/>
    <n v="0"/>
    <s v=""/>
    <s v=""/>
    <s v=""/>
  </r>
  <r>
    <n v="1720243"/>
    <s v="POSTED"/>
    <s v="REALIZADO"/>
    <x v="1"/>
    <s v="089.4544.6304.0001.000.00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544"/>
    <x v="10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NORDESTE"/>
    <s v="JOSE CARLOS CRUZ RESENDIZ"/>
    <s v="Costo Laboral"/>
    <s v="Tiempo Extra y Descansos Trabajados"/>
    <s v="ADMINISTRAÇÃO E FINANÇAS"/>
    <n v="-192.57"/>
    <n v="0"/>
    <n v="0"/>
    <s v=""/>
    <s v=""/>
    <s v=""/>
  </r>
  <r>
    <n v="1720243"/>
    <s v="POSTED"/>
    <s v="REALIZADO"/>
    <x v="1"/>
    <s v="089.4544.6304.0001.000.00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544"/>
    <x v="10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NORDESTE"/>
    <s v="JOSE CARLOS CRUZ RESENDIZ"/>
    <s v="Costo Laboral"/>
    <s v="Tiempo Extra y Descansos Trabajados"/>
    <s v="ADMINISTRAÇÃO E FINANÇAS"/>
    <n v="-404.99"/>
    <n v="0"/>
    <n v="0"/>
    <s v=""/>
    <s v=""/>
    <s v=""/>
  </r>
  <r>
    <n v="1720245"/>
    <s v="POSTED"/>
    <s v="REALIZADO"/>
    <x v="1"/>
    <s v="089.4551.6304.0001.000.00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551"/>
    <x v="35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NORDESTE"/>
    <s v="JOSE CARLOS CRUZ RESENDIZ"/>
    <s v="Costo Laboral"/>
    <s v="Tiempo Extra y Descansos Trabajados"/>
    <s v="ADMINISTRAÇÃO E FINANÇAS"/>
    <n v="-1030.77"/>
    <n v="0"/>
    <n v="0"/>
    <s v=""/>
    <s v=""/>
    <s v=""/>
  </r>
  <r>
    <n v="1720252"/>
    <s v="POSTED"/>
    <s v="REALIZADO"/>
    <x v="1"/>
    <s v="089.4992.6304.0001.000.0003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992"/>
    <x v="38"/>
    <s v="6304"/>
    <s v="6304-HORA EXTRA"/>
    <s v="000"/>
    <s v="0003"/>
    <s v="0003-SEGURANC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SEGURANÇA PATRIMONIAL"/>
    <n v="-125.72"/>
    <n v="0"/>
    <n v="0"/>
    <s v=""/>
    <s v=""/>
    <s v=""/>
  </r>
  <r>
    <n v="1720253"/>
    <s v="POSTED"/>
    <s v="REALIZADO"/>
    <x v="1"/>
    <s v="089.4993.6304.0001.000.00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993"/>
    <x v="1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NORDESTE"/>
    <s v="JOSE CARLOS CRUZ RESENDIZ"/>
    <s v="Costo Laboral"/>
    <s v="Tiempo Extra y Descansos Trabajados"/>
    <s v="ADMINISTRAÇÃO E FINANÇAS"/>
    <n v="-15.41"/>
    <n v="0"/>
    <n v="0"/>
    <s v=""/>
    <s v=""/>
    <s v=""/>
  </r>
  <r>
    <n v="1273418"/>
    <s v="POSTED"/>
    <s v="REALIZADO"/>
    <x v="0"/>
    <s v="089.4554.6304.0001.000.0405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554"/>
    <x v="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-2361.63"/>
    <n v="0"/>
    <n v="0"/>
    <s v=""/>
    <s v=""/>
    <s v=""/>
  </r>
  <r>
    <n v="1199586"/>
    <s v="POSTED"/>
    <s v="REALIZADO"/>
    <x v="0"/>
    <s v="089.4544.6304.0001.000.0405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544"/>
    <x v="1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1446.47"/>
    <n v="0"/>
    <n v="0"/>
    <s v=""/>
    <s v=""/>
    <s v=""/>
  </r>
  <r>
    <n v="1199588"/>
    <s v="POSTED"/>
    <s v="REALIZADO"/>
    <x v="0"/>
    <s v="089.4545.6304.0001.000.0405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545"/>
    <x v="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3805.51"/>
    <n v="0"/>
    <n v="0"/>
    <s v=""/>
    <s v=""/>
    <s v=""/>
  </r>
  <r>
    <n v="1247367"/>
    <s v="POSTED"/>
    <s v="REALIZADO"/>
    <x v="0"/>
    <s v="089.4550.6304.0001.000.0405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550"/>
    <x v="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895.03"/>
    <n v="0"/>
    <n v="0"/>
    <s v=""/>
    <s v=""/>
    <s v=""/>
  </r>
  <r>
    <n v="1698200"/>
    <s v="POSTED"/>
    <s v="REALIZADO"/>
    <x v="0"/>
    <s v="089.4556.6304.0001.000.0405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556"/>
    <x v="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3026.92"/>
    <n v="0"/>
    <n v="0"/>
    <s v=""/>
    <s v=""/>
    <s v=""/>
  </r>
  <r>
    <n v="1238039"/>
    <s v="POSTED"/>
    <s v="REALIZADO"/>
    <x v="0"/>
    <s v="089.4536.6304.0001.000.0405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536"/>
    <x v="1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2183.52"/>
    <n v="0"/>
    <n v="0"/>
    <s v=""/>
    <s v=""/>
    <s v=""/>
  </r>
  <r>
    <n v="1238042"/>
    <s v="POSTED"/>
    <s v="REALIZADO"/>
    <x v="0"/>
    <s v="089.4547.6304.0001.000.0405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547"/>
    <x v="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1293.23"/>
    <n v="0"/>
    <n v="0"/>
    <s v=""/>
    <s v=""/>
    <s v=""/>
  </r>
  <r>
    <n v="1238042"/>
    <s v="POSTED"/>
    <s v="REALIZADO"/>
    <x v="0"/>
    <s v="089.4547.6304.0001.000.0405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547"/>
    <x v="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1332.1"/>
    <n v="0"/>
    <n v="0"/>
    <s v=""/>
    <s v=""/>
    <s v=""/>
  </r>
  <r>
    <n v="1026404"/>
    <s v="POSTED"/>
    <s v="REALIZADO"/>
    <x v="1"/>
    <s v="089.4509.6304.0001.000.00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509"/>
    <x v="16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ADMINISTRAÇÃO E FINANÇAS"/>
    <n v="566.55999999999995"/>
    <n v="0"/>
    <n v="0"/>
    <s v=""/>
    <s v=""/>
    <s v=""/>
  </r>
  <r>
    <n v="1026568"/>
    <s v="POSTED"/>
    <s v="REALIZADO"/>
    <x v="1"/>
    <s v="089.3518.6304.0001.000.00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3518"/>
    <x v="27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ÃO PAULO"/>
    <s v="JOSE CARLOS CRUZ RESENDIZ"/>
    <s v="Costo Laboral"/>
    <s v="Tiempo Extra y Descansos Trabajados"/>
    <s v="ADMINISTRAÇÃO E FINANÇAS"/>
    <n v="1431.13"/>
    <n v="0"/>
    <n v="0"/>
    <s v=""/>
    <s v=""/>
    <s v=""/>
  </r>
  <r>
    <n v="1027143"/>
    <s v="POSTED"/>
    <s v="REALIZADO"/>
    <x v="1"/>
    <s v="089.4532.6304.0001.000.00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532"/>
    <x v="34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ÃO PAULO"/>
    <s v="JOSE CARLOS CRUZ RESENDIZ"/>
    <s v="Costo Laboral"/>
    <s v="Tiempo Extra y Descansos Trabajados"/>
    <s v="ADMINISTRAÇÃO E FINANÇAS"/>
    <n v="1209.1600000000001"/>
    <n v="0"/>
    <n v="0"/>
    <s v=""/>
    <s v=""/>
    <s v=""/>
  </r>
  <r>
    <n v="1027267"/>
    <s v="POSTED"/>
    <s v="REALIZADO"/>
    <x v="0"/>
    <s v="089.3520.6304.0001.000.0405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3520"/>
    <x v="2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BRASÍLIA"/>
    <s v="CARLOS ALBERTO HERNANDEZ MENDOZA"/>
    <s v="Costo Laboral"/>
    <s v="Tiempo Extra y Descansos Trabajados"/>
    <s v="LOGISTICA"/>
    <n v="19418.68"/>
    <n v="0"/>
    <n v="0"/>
    <s v=""/>
    <s v=""/>
    <s v=""/>
  </r>
  <r>
    <n v="1069487"/>
    <s v="POSTED"/>
    <s v="REALIZADO"/>
    <x v="0"/>
    <s v="089.4991.6304.0001.000.0405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991"/>
    <x v="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73.28"/>
    <n v="0"/>
    <n v="0"/>
    <s v=""/>
    <s v=""/>
    <s v=""/>
  </r>
  <r>
    <n v="1069541"/>
    <s v="POSTED"/>
    <s v="REALIZADO"/>
    <x v="0"/>
    <s v="089.4993.6304.0001.000.0405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993"/>
    <x v="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943.12"/>
    <n v="0"/>
    <n v="0"/>
    <s v=""/>
    <s v=""/>
    <s v=""/>
  </r>
  <r>
    <n v="1069541"/>
    <s v="POSTED"/>
    <s v="REALIZADO"/>
    <x v="0"/>
    <s v="089.4993.6304.0001.000.0405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993"/>
    <x v="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3528.51"/>
    <n v="0"/>
    <n v="0"/>
    <s v=""/>
    <s v=""/>
    <s v=""/>
  </r>
  <r>
    <n v="1069460"/>
    <s v="POSTED"/>
    <s v="REALIZADO"/>
    <x v="0"/>
    <s v="089.4990.6304.0001.000.0405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990"/>
    <x v="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MATRIZ"/>
    <s v="CARLOS ALBERTO HERNANDEZ MENDOZA"/>
    <s v="Costo Laboral"/>
    <s v="Tiempo Extra y Descansos Trabajados"/>
    <s v="LOGISTICA"/>
    <n v="465.63"/>
    <n v="0"/>
    <n v="0"/>
    <s v=""/>
    <s v=""/>
    <s v=""/>
  </r>
  <r>
    <n v="1069460"/>
    <s v="POSTED"/>
    <s v="REALIZADO"/>
    <x v="0"/>
    <s v="089.4990.6304.0001.000.0405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990"/>
    <x v="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MATRIZ"/>
    <s v="CARLOS ALBERTO HERNANDEZ MENDOZA"/>
    <s v="Costo Laboral"/>
    <s v="Tiempo Extra y Descansos Trabajados"/>
    <s v="LOGISTICA"/>
    <n v="560.29999999999995"/>
    <n v="0"/>
    <n v="0"/>
    <s v=""/>
    <s v=""/>
    <s v=""/>
  </r>
  <r>
    <n v="1069460"/>
    <s v="POSTED"/>
    <s v="REALIZADO"/>
    <x v="0"/>
    <s v="089.4990.6304.0001.000.0405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990"/>
    <x v="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MATRIZ"/>
    <s v="CARLOS ALBERTO HERNANDEZ MENDOZA"/>
    <s v="Costo Laboral"/>
    <s v="Tiempo Extra y Descansos Trabajados"/>
    <s v="LOGISTICA"/>
    <n v="2953.25"/>
    <n v="0"/>
    <n v="0"/>
    <s v=""/>
    <s v=""/>
    <s v=""/>
  </r>
  <r>
    <n v="1028449"/>
    <s v="POSTED"/>
    <s v="REALIZADO"/>
    <x v="0"/>
    <s v="089.4517.6304.0001.000.0405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517"/>
    <x v="1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BRASÍLIA"/>
    <s v="CARLOS ALBERTO HERNANDEZ MENDOZA"/>
    <s v="Costo Laboral"/>
    <s v="Tiempo Extra y Descansos Trabajados"/>
    <s v="LOGISTICA"/>
    <n v="13.02"/>
    <n v="0"/>
    <n v="0"/>
    <s v=""/>
    <s v=""/>
    <s v=""/>
  </r>
  <r>
    <n v="1029719"/>
    <s v="POSTED"/>
    <s v="REALIZADO"/>
    <x v="0"/>
    <s v="089.3530.6304.0001.000.0405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3530"/>
    <x v="2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1971.87"/>
    <n v="0"/>
    <n v="0"/>
    <s v=""/>
    <s v=""/>
    <s v=""/>
  </r>
  <r>
    <n v="1029772"/>
    <s v="POSTED"/>
    <s v="REALIZADO"/>
    <x v="0"/>
    <s v="089.3545.6304.0001.000.0405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3545"/>
    <x v="1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6157.92"/>
    <n v="0"/>
    <n v="0"/>
    <s v=""/>
    <s v=""/>
    <s v=""/>
  </r>
  <r>
    <n v="1029539"/>
    <s v="POSTED"/>
    <s v="REALIZADO"/>
    <x v="0"/>
    <s v="089.3507.6304.0001.000.0405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3507"/>
    <x v="3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360.97"/>
    <n v="0"/>
    <n v="0"/>
    <s v=""/>
    <s v=""/>
    <s v=""/>
  </r>
  <r>
    <n v="1060755"/>
    <s v="POSTED"/>
    <s v="REALIZADO"/>
    <x v="1"/>
    <s v="089.3520.6304.0001.000.00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3520"/>
    <x v="26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BRASÍLIA"/>
    <s v="JOSE CARLOS CRUZ RESENDIZ"/>
    <s v="Costo Laboral"/>
    <s v="Tiempo Extra y Descansos Trabajados"/>
    <s v="ADMINISTRAÇÃO E FINANÇAS"/>
    <n v="136.19"/>
    <n v="0"/>
    <n v="0"/>
    <s v=""/>
    <s v=""/>
    <s v=""/>
  </r>
  <r>
    <n v="1360633"/>
    <s v="POSTED"/>
    <s v="REALIZADO"/>
    <x v="0"/>
    <s v="089.4551.6304.0001.000.0405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551"/>
    <x v="3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186.64"/>
    <n v="0"/>
    <n v="0"/>
    <s v=""/>
    <s v=""/>
    <s v=""/>
  </r>
  <r>
    <n v="1392056"/>
    <s v="POSTED"/>
    <s v="REALIZADO"/>
    <x v="0"/>
    <s v="089.4555.6304.0001.000.0405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555"/>
    <x v="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2836.71"/>
    <n v="0"/>
    <n v="0"/>
    <s v=""/>
    <s v=""/>
    <s v=""/>
  </r>
  <r>
    <n v="1153805"/>
    <s v="POSTED"/>
    <s v="REALIZADO"/>
    <x v="1"/>
    <s v="089.4994.6304.0001.000.00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994"/>
    <x v="0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UL"/>
    <s v="JOSE CARLOS CRUZ RESENDIZ"/>
    <s v="Costo Laboral"/>
    <s v="Tiempo Extra y Descansos Trabajados"/>
    <s v="ADMINISTRAÇÃO E FINANÇAS"/>
    <n v="25.26"/>
    <n v="0"/>
    <n v="0"/>
    <s v=""/>
    <s v=""/>
    <s v=""/>
  </r>
  <r>
    <n v="1168450"/>
    <s v="POSTED"/>
    <s v="REALIZADO"/>
    <x v="1"/>
    <s v="089.4992.6304.0001.000.00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992"/>
    <x v="38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ADMINISTRAÇÃO E FINANÇAS"/>
    <n v="5.67"/>
    <n v="0"/>
    <n v="0"/>
    <s v=""/>
    <s v=""/>
    <s v=""/>
  </r>
  <r>
    <n v="1453648"/>
    <s v="POSTED"/>
    <s v="REALIZADO"/>
    <x v="1"/>
    <s v="089.3517.6304.0001.000.0003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3517"/>
    <x v="28"/>
    <s v="6304"/>
    <s v="6304-HORA EXTRA"/>
    <s v="000"/>
    <s v="0003"/>
    <s v="0003-SEGURANCA"/>
    <s v="0,0"/>
    <s v="GASTOS CARGA SOCIAL"/>
    <s v="DISTRIBUCION CENTRO DE VENTAS              "/>
    <s v="CENTROS DE VENTAS"/>
    <s v="6-GASTOS"/>
    <s v="PUSH"/>
    <s v="SÃO PAULO"/>
    <s v="JOSE CARLOS CRUZ RESENDIZ"/>
    <s v="Costo Laboral"/>
    <s v="Tiempo Extra y Descansos Trabajados"/>
    <s v="SEGURANÇA PATRIMONIAL"/>
    <n v="332.37"/>
    <n v="0"/>
    <n v="0"/>
    <s v=""/>
    <s v=""/>
    <s v=""/>
  </r>
  <r>
    <n v="1265469"/>
    <s v="POSTED"/>
    <s v="REALIZADO"/>
    <x v="1"/>
    <s v="089.4547.6304.0001.000.00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547"/>
    <x v="8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ADMINISTRAÇÃO E FINANÇAS"/>
    <n v="1263.8800000000001"/>
    <n v="0"/>
    <n v="0"/>
    <s v=""/>
    <s v=""/>
    <s v=""/>
  </r>
  <r>
    <n v="1717752"/>
    <s v="POSTED"/>
    <s v="REALIZADO"/>
    <x v="1"/>
    <s v="089.4556.6304.0001.000.00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556"/>
    <x v="4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ÃO PAULO"/>
    <s v="JOSE CARLOS CRUZ RESENDIZ"/>
    <s v="Costo Laboral"/>
    <s v="Tiempo Extra y Descansos Trabajados"/>
    <s v="ADMINISTRAÇÃO E FINANÇAS"/>
    <n v="3971.64"/>
    <n v="0"/>
    <n v="0"/>
    <s v=""/>
    <s v=""/>
    <s v=""/>
  </r>
  <r>
    <n v="1717752"/>
    <s v="POSTED"/>
    <s v="REALIZADO"/>
    <x v="1"/>
    <s v="089.4556.6304.0001.000.00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556"/>
    <x v="4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ÃO PAULO"/>
    <s v="JOSE CARLOS CRUZ RESENDIZ"/>
    <s v="Costo Laboral"/>
    <s v="Tiempo Extra y Descansos Trabajados"/>
    <s v="ADMINISTRAÇÃO E FINANÇAS"/>
    <n v="14656.65"/>
    <n v="0"/>
    <n v="0"/>
    <s v=""/>
    <s v=""/>
    <s v=""/>
  </r>
  <r>
    <n v="1720234"/>
    <s v="POSTED"/>
    <s v="REALIZADO"/>
    <x v="1"/>
    <s v="089.3507.6304.0001.000.0152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3507"/>
    <x v="30"/>
    <s v="6304"/>
    <s v="6304-HORA EXTRA"/>
    <s v="000"/>
    <s v="0152"/>
    <s v="0152-SANITIZACAO"/>
    <s v="0,0"/>
    <s v="GASTOS CARGA SOCIAL"/>
    <s v="DISTRIBUCION CENTRO DE VENTAS              "/>
    <s v="CENTROS DE VENTAS"/>
    <s v="6-GASTOS"/>
    <s v="PUSH"/>
    <s v="NORDESTE"/>
    <s v="HUGO VALENZUELA DELFIN"/>
    <s v="Costo Laboral"/>
    <s v="Tiempo Extra y Descansos Trabajados"/>
    <s v="OPERAÇÕES"/>
    <n v="55.48"/>
    <n v="0"/>
    <n v="0"/>
    <s v=""/>
    <s v=""/>
    <s v=""/>
  </r>
  <r>
    <n v="1720235"/>
    <s v="POSTED"/>
    <s v="REALIZADO"/>
    <x v="1"/>
    <s v="089.3520.6304.0001.000.0003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3520"/>
    <x v="26"/>
    <s v="6304"/>
    <s v="6304-HORA EXTRA"/>
    <s v="000"/>
    <s v="0003"/>
    <s v="0003-SEGURANCA"/>
    <s v="0,0"/>
    <s v="GASTOS CARGA SOCIAL"/>
    <s v="DISTRIBUCION CENTRO DE VENTAS              "/>
    <s v="CENTROS DE VENTAS"/>
    <s v="6-GASTOS"/>
    <s v="PUSH"/>
    <s v="BRASÍLIA"/>
    <s v="JOSE CARLOS CRUZ RESENDIZ"/>
    <s v="Costo Laboral"/>
    <s v="Tiempo Extra y Descansos Trabajados"/>
    <s v="SEGURANÇA PATRIMONIAL"/>
    <n v="310.29000000000002"/>
    <n v="0"/>
    <n v="0"/>
    <s v=""/>
    <s v=""/>
    <s v=""/>
  </r>
  <r>
    <n v="1720235"/>
    <s v="POSTED"/>
    <s v="REALIZADO"/>
    <x v="1"/>
    <s v="089.3520.6304.0001.000.0003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3520"/>
    <x v="26"/>
    <s v="6304"/>
    <s v="6304-HORA EXTRA"/>
    <s v="000"/>
    <s v="0003"/>
    <s v="0003-SEGURANCA"/>
    <s v="0,0"/>
    <s v="GASTOS CARGA SOCIAL"/>
    <s v="DISTRIBUCION CENTRO DE VENTAS              "/>
    <s v="CENTROS DE VENTAS"/>
    <s v="6-GASTOS"/>
    <s v="PUSH"/>
    <s v="BRASÍLIA"/>
    <s v="JOSE CARLOS CRUZ RESENDIZ"/>
    <s v="Costo Laboral"/>
    <s v="Tiempo Extra y Descansos Trabajados"/>
    <s v="SEGURANÇA PATRIMONIAL"/>
    <n v="1986.32"/>
    <n v="0"/>
    <n v="0"/>
    <s v=""/>
    <s v=""/>
    <s v=""/>
  </r>
  <r>
    <n v="1720236"/>
    <s v="POSTED"/>
    <s v="REALIZADO"/>
    <x v="1"/>
    <s v="089.3529.6304.0001.000.0152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3529"/>
    <x v="25"/>
    <s v="6304"/>
    <s v="6304-HORA EXTRA"/>
    <s v="000"/>
    <s v="0152"/>
    <s v="0152-SANITIZACAO"/>
    <s v="0,0"/>
    <s v="GASTOS CARGA SOCIAL"/>
    <s v="DISTRIBUCION CENTRO DE VENTAS              "/>
    <s v="CENTROS DE VENTAS"/>
    <s v="6-GASTOS"/>
    <s v="PUSH"/>
    <s v="SUL"/>
    <s v="HUGO VALENZUELA DELFIN"/>
    <s v="Costo Laboral"/>
    <s v="Tiempo Extra y Descansos Trabajados"/>
    <s v="OPERAÇÕES"/>
    <n v="15130.06"/>
    <n v="0"/>
    <n v="0"/>
    <s v=""/>
    <s v=""/>
    <s v=""/>
  </r>
  <r>
    <n v="1720237"/>
    <s v="POSTED"/>
    <s v="REALIZADO"/>
    <x v="1"/>
    <s v="089.3542.6304.0001.000.0003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3542"/>
    <x v="21"/>
    <s v="6304"/>
    <s v="6304-HORA EXTRA"/>
    <s v="000"/>
    <s v="0003"/>
    <s v="0003-SEGURANC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SEGURANÇA PATRIMONIAL"/>
    <n v="1173.3599999999999"/>
    <n v="0"/>
    <n v="0"/>
    <s v=""/>
    <s v=""/>
    <s v=""/>
  </r>
  <r>
    <n v="1720238"/>
    <s v="POSTED"/>
    <s v="REALIZADO"/>
    <x v="1"/>
    <s v="089.3542.6304.0001.000.0152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3542"/>
    <x v="21"/>
    <s v="6304"/>
    <s v="6304-HORA EXTRA"/>
    <s v="000"/>
    <s v="0152"/>
    <s v="0152-SANITIZACAO"/>
    <s v="0,0"/>
    <s v="GASTOS CARGA SOCIAL"/>
    <s v="DISTRIBUCION CENTRO DE VENTAS              "/>
    <s v="CENTROS DE VENTAS"/>
    <s v="6-GASTOS"/>
    <s v="PUSH"/>
    <s v="RIO DE JANEIRO"/>
    <s v="HUGO VALENZUELA DELFIN"/>
    <s v="Costo Laboral"/>
    <s v="Tiempo Extra y Descansos Trabajados"/>
    <s v="OPERAÇÕES"/>
    <n v="311.81"/>
    <n v="0"/>
    <n v="0"/>
    <s v=""/>
    <s v=""/>
    <s v=""/>
  </r>
  <r>
    <n v="1720239"/>
    <s v="POSTED"/>
    <s v="REALIZADO"/>
    <x v="1"/>
    <s v="089.4509.6304.0001.000.0003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509"/>
    <x v="16"/>
    <s v="6304"/>
    <s v="6304-HORA EXTRA"/>
    <s v="000"/>
    <s v="0003"/>
    <s v="0003-SEGURANC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SEGURANÇA PATRIMONIAL"/>
    <n v="20.49"/>
    <n v="0"/>
    <n v="0"/>
    <s v=""/>
    <s v=""/>
    <s v=""/>
  </r>
  <r>
    <n v="1720239"/>
    <s v="POSTED"/>
    <s v="REALIZADO"/>
    <x v="1"/>
    <s v="089.4509.6304.0001.000.0003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509"/>
    <x v="16"/>
    <s v="6304"/>
    <s v="6304-HORA EXTRA"/>
    <s v="000"/>
    <s v="0003"/>
    <s v="0003-SEGURANC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SEGURANÇA PATRIMONIAL"/>
    <n v="2176.9"/>
    <n v="0"/>
    <n v="0"/>
    <s v=""/>
    <s v=""/>
    <s v=""/>
  </r>
  <r>
    <n v="1720240"/>
    <s v="POSTED"/>
    <s v="REALIZADO"/>
    <x v="1"/>
    <s v="089.4513.6304.0001.000.0152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513"/>
    <x v="15"/>
    <s v="6304"/>
    <s v="6304-HORA EXTRA"/>
    <s v="000"/>
    <s v="0152"/>
    <s v="0152-SANITIZACAO"/>
    <s v="0,0"/>
    <s v="GASTOS CARGA SOCIAL"/>
    <s v="DISTRIBUCION CENTRO DE VENTAS              "/>
    <s v="CENTROS DE VENTAS"/>
    <s v="6-GASTOS"/>
    <s v="PUSH"/>
    <s v="RIO DE JANEIRO"/>
    <s v="HUGO VALENZUELA DELFIN"/>
    <s v="Costo Laboral"/>
    <s v="Tiempo Extra y Descansos Trabajados"/>
    <s v="OPERAÇÕES"/>
    <n v="34.729999999999997"/>
    <n v="0"/>
    <n v="0"/>
    <s v=""/>
    <s v=""/>
    <s v=""/>
  </r>
  <r>
    <n v="1720241"/>
    <s v="POSTED"/>
    <s v="REALIZADO"/>
    <x v="1"/>
    <s v="089.4532.6304.0001.000.0003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532"/>
    <x v="34"/>
    <s v="6304"/>
    <s v="6304-HORA EXTRA"/>
    <s v="000"/>
    <s v="0003"/>
    <s v="0003-SEGURANCA"/>
    <s v="0,0"/>
    <s v="GASTOS CARGA SOCIAL"/>
    <s v="DISTRIBUCION CENTRO DE VENTAS              "/>
    <s v="CENTROS DE VENTAS"/>
    <s v="6-GASTOS"/>
    <s v="PUSH"/>
    <s v="SÃO PAULO"/>
    <s v="JOSE CARLOS CRUZ RESENDIZ"/>
    <s v="Costo Laboral"/>
    <s v="Tiempo Extra y Descansos Trabajados"/>
    <s v="SEGURANÇA PATRIMONIAL"/>
    <n v="19.29"/>
    <n v="0"/>
    <n v="0"/>
    <s v=""/>
    <s v=""/>
    <s v=""/>
  </r>
  <r>
    <n v="1720242"/>
    <s v="POSTED"/>
    <s v="REALIZADO"/>
    <x v="1"/>
    <s v="089.4534.6304.0001.000.0152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534"/>
    <x v="13"/>
    <s v="6304"/>
    <s v="6304-HORA EXTRA"/>
    <s v="000"/>
    <s v="0152"/>
    <s v="0152-SANITIZACAO"/>
    <s v="0,0"/>
    <s v="GASTOS CARGA SOCIAL"/>
    <s v="DISTRIBUCION CENTRO DE VENTAS              "/>
    <s v="CENTROS DE VENTAS"/>
    <s v="6-GASTOS"/>
    <s v="PUSH"/>
    <s v="RIO DE JANEIRO"/>
    <s v="HUGO VALENZUELA DELFIN"/>
    <s v="Costo Laboral"/>
    <s v="Tiempo Extra y Descansos Trabajados"/>
    <s v="OPERAÇÕES"/>
    <n v="1782.98"/>
    <n v="0"/>
    <n v="0"/>
    <s v=""/>
    <s v=""/>
    <s v=""/>
  </r>
  <r>
    <n v="1720243"/>
    <s v="POSTED"/>
    <s v="REALIZADO"/>
    <x v="1"/>
    <s v="089.4544.6304.0001.000.00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544"/>
    <x v="10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NORDESTE"/>
    <s v="JOSE CARLOS CRUZ RESENDIZ"/>
    <s v="Costo Laboral"/>
    <s v="Tiempo Extra y Descansos Trabajados"/>
    <s v="ADMINISTRAÇÃO E FINANÇAS"/>
    <n v="192.57"/>
    <n v="0"/>
    <n v="0"/>
    <s v=""/>
    <s v=""/>
    <s v=""/>
  </r>
  <r>
    <n v="1720243"/>
    <s v="POSTED"/>
    <s v="REALIZADO"/>
    <x v="1"/>
    <s v="089.4544.6304.0001.000.00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544"/>
    <x v="10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NORDESTE"/>
    <s v="JOSE CARLOS CRUZ RESENDIZ"/>
    <s v="Costo Laboral"/>
    <s v="Tiempo Extra y Descansos Trabajados"/>
    <s v="ADMINISTRAÇÃO E FINANÇAS"/>
    <n v="404.99"/>
    <n v="0"/>
    <n v="0"/>
    <s v=""/>
    <s v=""/>
    <s v=""/>
  </r>
  <r>
    <n v="1720245"/>
    <s v="POSTED"/>
    <s v="REALIZADO"/>
    <x v="1"/>
    <s v="089.4551.6304.0001.000.00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551"/>
    <x v="35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NORDESTE"/>
    <s v="JOSE CARLOS CRUZ RESENDIZ"/>
    <s v="Costo Laboral"/>
    <s v="Tiempo Extra y Descansos Trabajados"/>
    <s v="ADMINISTRAÇÃO E FINANÇAS"/>
    <n v="1030.77"/>
    <n v="0"/>
    <n v="0"/>
    <s v=""/>
    <s v=""/>
    <s v=""/>
  </r>
  <r>
    <n v="1720252"/>
    <s v="POSTED"/>
    <s v="REALIZADO"/>
    <x v="1"/>
    <s v="089.4992.6304.0001.000.0003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992"/>
    <x v="38"/>
    <s v="6304"/>
    <s v="6304-HORA EXTRA"/>
    <s v="000"/>
    <s v="0003"/>
    <s v="0003-SEGURANC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SEGURANÇA PATRIMONIAL"/>
    <n v="125.72"/>
    <n v="0"/>
    <n v="0"/>
    <s v=""/>
    <s v=""/>
    <s v=""/>
  </r>
  <r>
    <n v="1720253"/>
    <s v="POSTED"/>
    <s v="REALIZADO"/>
    <x v="1"/>
    <s v="089.4993.6304.0001.000.00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993"/>
    <x v="1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NORDESTE"/>
    <s v="JOSE CARLOS CRUZ RESENDIZ"/>
    <s v="Costo Laboral"/>
    <s v="Tiempo Extra y Descansos Trabajados"/>
    <s v="ADMINISTRAÇÃO E FINANÇAS"/>
    <n v="15.41"/>
    <n v="0"/>
    <n v="0"/>
    <s v=""/>
    <s v=""/>
    <s v=""/>
  </r>
  <r>
    <n v="1273418"/>
    <s v="POSTED"/>
    <s v="REALIZADO"/>
    <x v="0"/>
    <s v="089.4554.6304.0001.000.0405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554"/>
    <x v="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2361.63"/>
    <n v="0"/>
    <n v="0"/>
    <s v=""/>
    <s v=""/>
    <s v=""/>
  </r>
  <r>
    <n v="1029630"/>
    <s v="POSTED"/>
    <s v="REALIZADO"/>
    <x v="0"/>
    <s v="089.3503.6304.0001.000.0405.000.00000.00000"/>
    <s v="FEB-2021"/>
    <n v="2021"/>
    <x v="4"/>
    <s v="1º TRIMM"/>
    <d v="2021-02-28T00:00:00"/>
    <s v="Manual"/>
    <s v="Reclass"/>
    <s v="EMORAOLI - Reclassificação de indenizações Fev21 Reclass BRL"/>
    <s v="EMORAOLI - Reclassificação de indenizações Fev21 Manual A 1963585 182167343"/>
    <s v="Reclassificação de indenizações Fev21"/>
    <x v="0"/>
    <s v="HORA EXTRA/HORA EXTRA"/>
    <s v="3503"/>
    <x v="3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-813.03"/>
    <n v="0"/>
    <n v="0"/>
    <s v=""/>
    <s v=""/>
    <s v=""/>
  </r>
  <r>
    <n v="1199586"/>
    <s v="POSTED"/>
    <s v="REALIZADO"/>
    <x v="0"/>
    <s v="089.4544.6304.0001.000.0405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4544"/>
    <x v="1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3180.71"/>
    <n v="0"/>
    <n v="0"/>
    <s v=""/>
    <s v=""/>
    <s v=""/>
  </r>
  <r>
    <n v="1199588"/>
    <s v="POSTED"/>
    <s v="REALIZADO"/>
    <x v="0"/>
    <s v="089.4545.6304.0001.000.0405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4545"/>
    <x v="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7522.45"/>
    <n v="0"/>
    <n v="0"/>
    <s v=""/>
    <s v=""/>
    <s v=""/>
  </r>
  <r>
    <n v="1117774"/>
    <s v="POSTED"/>
    <s v="REALIZADO"/>
    <x v="0"/>
    <s v="089.4540.6304.0001.000.0405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4540"/>
    <x v="1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4397.22"/>
    <n v="0"/>
    <n v="0"/>
    <s v=""/>
    <s v=""/>
    <s v=""/>
  </r>
  <r>
    <n v="1204737"/>
    <s v="POSTED"/>
    <s v="REALIZADO"/>
    <x v="0"/>
    <s v="089.3537.6304.0001.000.0405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3537"/>
    <x v="2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14154.11"/>
    <n v="0"/>
    <n v="0"/>
    <s v=""/>
    <s v=""/>
    <s v=""/>
  </r>
  <r>
    <n v="1204738"/>
    <s v="POSTED"/>
    <s v="REALIZADO"/>
    <x v="0"/>
    <s v="089.4506.6304.0001.000.0405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4506"/>
    <x v="1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19852.91"/>
    <n v="0"/>
    <n v="0"/>
    <s v=""/>
    <s v=""/>
    <s v=""/>
  </r>
  <r>
    <n v="1698200"/>
    <s v="POSTED"/>
    <s v="REALIZADO"/>
    <x v="0"/>
    <s v="089.4556.6304.0001.000.0405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4556"/>
    <x v="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43723.12"/>
    <n v="0"/>
    <n v="0"/>
    <s v=""/>
    <s v=""/>
    <s v=""/>
  </r>
  <r>
    <n v="1238039"/>
    <s v="POSTED"/>
    <s v="REALIZADO"/>
    <x v="0"/>
    <s v="089.4536.6304.0001.000.0405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4536"/>
    <x v="1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17444.650000000001"/>
    <n v="0"/>
    <n v="0"/>
    <s v=""/>
    <s v=""/>
    <s v=""/>
  </r>
  <r>
    <n v="1336466"/>
    <s v="POSTED"/>
    <s v="REALIZADO"/>
    <x v="0"/>
    <s v="089.4538.6304.0001.000.0405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4538"/>
    <x v="3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4396.7"/>
    <n v="0"/>
    <n v="0"/>
    <s v=""/>
    <s v=""/>
    <s v=""/>
  </r>
  <r>
    <n v="1026569"/>
    <s v="POSTED"/>
    <s v="REALIZADO"/>
    <x v="0"/>
    <s v="089.3518.6304.0001.000.0405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3518"/>
    <x v="2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21028.959999999999"/>
    <n v="0"/>
    <n v="0"/>
    <s v=""/>
    <s v=""/>
    <s v=""/>
  </r>
  <r>
    <n v="1026741"/>
    <s v="POSTED"/>
    <s v="REALIZADO"/>
    <x v="0"/>
    <s v="089.4531.6304.0001.000.0405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4531"/>
    <x v="3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1734.74"/>
    <n v="0"/>
    <n v="0"/>
    <s v=""/>
    <s v=""/>
    <s v=""/>
  </r>
  <r>
    <n v="1027144"/>
    <s v="POSTED"/>
    <s v="REALIZADO"/>
    <x v="0"/>
    <s v="089.4532.6304.0001.000.0405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4532"/>
    <x v="3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6969.9"/>
    <n v="0"/>
    <n v="0"/>
    <s v=""/>
    <s v=""/>
    <s v=""/>
  </r>
  <r>
    <n v="1027267"/>
    <s v="POSTED"/>
    <s v="REALIZADO"/>
    <x v="0"/>
    <s v="089.3520.6304.0001.000.0405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3520"/>
    <x v="2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BRASÍLIA"/>
    <s v="CARLOS ALBERTO HERNANDEZ MENDOZA"/>
    <s v="Costo Laboral"/>
    <s v="Tiempo Extra y Descansos Trabajados"/>
    <s v="LOGISTICA"/>
    <n v="40769.9"/>
    <n v="0"/>
    <n v="0"/>
    <s v=""/>
    <s v=""/>
    <s v=""/>
  </r>
  <r>
    <n v="1026845"/>
    <s v="POSTED"/>
    <s v="REALIZADO"/>
    <x v="0"/>
    <s v="089.3517.6304.0001.000.0405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3517"/>
    <x v="2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30771.49"/>
    <n v="0"/>
    <n v="0"/>
    <s v=""/>
    <s v=""/>
    <s v=""/>
  </r>
  <r>
    <n v="1028449"/>
    <s v="POSTED"/>
    <s v="REALIZADO"/>
    <x v="0"/>
    <s v="089.4517.6304.0001.000.0405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4517"/>
    <x v="1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BRASÍLIA"/>
    <s v="CARLOS ALBERTO HERNANDEZ MENDOZA"/>
    <s v="Costo Laboral"/>
    <s v="Tiempo Extra y Descansos Trabajados"/>
    <s v="LOGISTICA"/>
    <n v="20089.3"/>
    <n v="0"/>
    <n v="0"/>
    <s v=""/>
    <s v=""/>
    <s v=""/>
  </r>
  <r>
    <n v="1028499"/>
    <s v="POSTED"/>
    <s v="REALIZADO"/>
    <x v="0"/>
    <s v="089.3506.6304.0001.000.0405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3506"/>
    <x v="3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41017.370000000003"/>
    <n v="0"/>
    <n v="0"/>
    <s v=""/>
    <s v=""/>
    <s v=""/>
  </r>
  <r>
    <n v="1029044"/>
    <s v="POSTED"/>
    <s v="REALIZADO"/>
    <x v="0"/>
    <s v="089.3529.6304.0001.000.0405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3529"/>
    <x v="2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1217.83"/>
    <n v="0"/>
    <n v="0"/>
    <s v=""/>
    <s v=""/>
    <s v=""/>
  </r>
  <r>
    <n v="1029719"/>
    <s v="POSTED"/>
    <s v="REALIZADO"/>
    <x v="0"/>
    <s v="089.3530.6304.0001.000.0405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3530"/>
    <x v="2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5829.49"/>
    <n v="0"/>
    <n v="0"/>
    <s v=""/>
    <s v=""/>
    <s v=""/>
  </r>
  <r>
    <n v="1029630"/>
    <s v="POSTED"/>
    <s v="REALIZADO"/>
    <x v="0"/>
    <s v="089.3503.6304.0001.000.0405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3503"/>
    <x v="3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4878.38"/>
    <n v="0"/>
    <n v="0"/>
    <s v=""/>
    <s v=""/>
    <s v=""/>
  </r>
  <r>
    <n v="1029381"/>
    <s v="POSTED"/>
    <s v="REALIZADO"/>
    <x v="0"/>
    <s v="089.3544.6304.0001.000.0405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3544"/>
    <x v="2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14857.34"/>
    <n v="0"/>
    <n v="0"/>
    <s v=""/>
    <s v=""/>
    <s v=""/>
  </r>
  <r>
    <n v="1029539"/>
    <s v="POSTED"/>
    <s v="REALIZADO"/>
    <x v="0"/>
    <s v="089.3507.6304.0001.000.0405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3507"/>
    <x v="3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18634.89"/>
    <n v="0"/>
    <n v="0"/>
    <s v=""/>
    <s v=""/>
    <s v=""/>
  </r>
  <r>
    <n v="1030134"/>
    <s v="POSTED"/>
    <s v="REALIZADO"/>
    <x v="0"/>
    <s v="089.3547.6304.0001.000.0405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3547"/>
    <x v="1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10414.31"/>
    <n v="0"/>
    <n v="0"/>
    <s v=""/>
    <s v=""/>
    <s v=""/>
  </r>
  <r>
    <n v="1030780"/>
    <s v="POSTED"/>
    <s v="REALIZADO"/>
    <x v="0"/>
    <s v="089.3514.6304.0001.000.0405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3514"/>
    <x v="2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18695.599999999999"/>
    <n v="0"/>
    <n v="0"/>
    <s v=""/>
    <s v=""/>
    <s v=""/>
  </r>
  <r>
    <n v="1030780"/>
    <s v="POSTED"/>
    <s v="REALIZADO"/>
    <x v="0"/>
    <s v="089.3514.6304.0001.000.0405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3514"/>
    <x v="2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1243.8599999999999"/>
    <n v="0"/>
    <n v="0"/>
    <s v=""/>
    <s v=""/>
    <s v=""/>
  </r>
  <r>
    <n v="1360633"/>
    <s v="POSTED"/>
    <s v="REALIZADO"/>
    <x v="0"/>
    <s v="089.4551.6304.0001.000.0405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4551"/>
    <x v="3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2079.79"/>
    <n v="0"/>
    <n v="0"/>
    <s v=""/>
    <s v=""/>
    <s v=""/>
  </r>
  <r>
    <n v="1199586"/>
    <s v="POSTED"/>
    <s v="REALIZADO"/>
    <x v="0"/>
    <s v="089.4544.6304.0001.000.0405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4544"/>
    <x v="1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3824.34"/>
    <n v="0"/>
    <n v="0"/>
    <s v=""/>
    <s v=""/>
    <s v=""/>
  </r>
  <r>
    <n v="1199588"/>
    <s v="POSTED"/>
    <s v="REALIZADO"/>
    <x v="0"/>
    <s v="089.4545.6304.0001.000.0405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4545"/>
    <x v="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9044.64"/>
    <n v="0"/>
    <n v="0"/>
    <s v=""/>
    <s v=""/>
    <s v=""/>
  </r>
  <r>
    <n v="1117774"/>
    <s v="POSTED"/>
    <s v="REALIZADO"/>
    <x v="0"/>
    <s v="089.4540.6304.0001.000.0405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4540"/>
    <x v="1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5287.01"/>
    <n v="0"/>
    <n v="0"/>
    <s v=""/>
    <s v=""/>
    <s v=""/>
  </r>
  <r>
    <n v="1204737"/>
    <s v="POSTED"/>
    <s v="REALIZADO"/>
    <x v="0"/>
    <s v="089.3537.6304.0001.000.0405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3537"/>
    <x v="2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17018.240000000002"/>
    <n v="0"/>
    <n v="0"/>
    <s v=""/>
    <s v=""/>
    <s v=""/>
  </r>
  <r>
    <n v="1204738"/>
    <s v="POSTED"/>
    <s v="REALIZADO"/>
    <x v="0"/>
    <s v="089.4506.6304.0001.000.0405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4506"/>
    <x v="1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23870.21"/>
    <n v="0"/>
    <n v="0"/>
    <s v=""/>
    <s v=""/>
    <s v=""/>
  </r>
  <r>
    <n v="1698200"/>
    <s v="POSTED"/>
    <s v="REALIZADO"/>
    <x v="0"/>
    <s v="089.4556.6304.0001.000.0405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4556"/>
    <x v="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52570.64"/>
    <n v="0"/>
    <n v="0"/>
    <s v=""/>
    <s v=""/>
    <s v=""/>
  </r>
  <r>
    <n v="1238039"/>
    <s v="POSTED"/>
    <s v="REALIZADO"/>
    <x v="0"/>
    <s v="089.4536.6304.0001.000.0405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4536"/>
    <x v="1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20974.63"/>
    <n v="0"/>
    <n v="0"/>
    <s v=""/>
    <s v=""/>
    <s v=""/>
  </r>
  <r>
    <n v="1336466"/>
    <s v="POSTED"/>
    <s v="REALIZADO"/>
    <x v="0"/>
    <s v="089.4538.6304.0001.000.0405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4538"/>
    <x v="3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5286.39"/>
    <n v="0"/>
    <n v="0"/>
    <s v=""/>
    <s v=""/>
    <s v=""/>
  </r>
  <r>
    <n v="1026569"/>
    <s v="POSTED"/>
    <s v="REALIZADO"/>
    <x v="0"/>
    <s v="089.3518.6304.0001.000.0405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3518"/>
    <x v="2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25284.240000000002"/>
    <n v="0"/>
    <n v="0"/>
    <s v=""/>
    <s v=""/>
    <s v=""/>
  </r>
  <r>
    <n v="1026741"/>
    <s v="POSTED"/>
    <s v="REALIZADO"/>
    <x v="0"/>
    <s v="089.4531.6304.0001.000.0405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4531"/>
    <x v="3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2085.77"/>
    <n v="0"/>
    <n v="0"/>
    <s v=""/>
    <s v=""/>
    <s v=""/>
  </r>
  <r>
    <n v="1027144"/>
    <s v="POSTED"/>
    <s v="REALIZADO"/>
    <x v="0"/>
    <s v="089.4532.6304.0001.000.0405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4532"/>
    <x v="3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8380.2800000000007"/>
    <n v="0"/>
    <n v="0"/>
    <s v=""/>
    <s v=""/>
    <s v=""/>
  </r>
  <r>
    <n v="1027267"/>
    <s v="POSTED"/>
    <s v="REALIZADO"/>
    <x v="0"/>
    <s v="089.3520.6304.0001.000.0405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3520"/>
    <x v="2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BRASÍLIA"/>
    <s v="CARLOS ALBERTO HERNANDEZ MENDOZA"/>
    <s v="Costo Laboral"/>
    <s v="Tiempo Extra y Descansos Trabajados"/>
    <s v="LOGISTICA"/>
    <n v="49019.83"/>
    <n v="0"/>
    <n v="0"/>
    <s v=""/>
    <s v=""/>
    <s v=""/>
  </r>
  <r>
    <n v="1026845"/>
    <s v="POSTED"/>
    <s v="REALIZADO"/>
    <x v="0"/>
    <s v="089.3517.6304.0001.000.0405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3517"/>
    <x v="2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36998.21"/>
    <n v="0"/>
    <n v="0"/>
    <s v=""/>
    <s v=""/>
    <s v=""/>
  </r>
  <r>
    <n v="1028449"/>
    <s v="POSTED"/>
    <s v="REALIZADO"/>
    <x v="0"/>
    <s v="089.4517.6304.0001.000.0405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4517"/>
    <x v="1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BRASÍLIA"/>
    <s v="CARLOS ALBERTO HERNANDEZ MENDOZA"/>
    <s v="Costo Laboral"/>
    <s v="Tiempo Extra y Descansos Trabajados"/>
    <s v="LOGISTICA"/>
    <n v="24154.44"/>
    <n v="0"/>
    <n v="0"/>
    <s v=""/>
    <s v=""/>
    <s v=""/>
  </r>
  <r>
    <n v="1029044"/>
    <s v="POSTED"/>
    <s v="REALIZADO"/>
    <x v="0"/>
    <s v="089.3529.6304.0001.000.0405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3529"/>
    <x v="2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1464.26"/>
    <n v="0"/>
    <n v="0"/>
    <s v=""/>
    <s v=""/>
    <s v=""/>
  </r>
  <r>
    <n v="1029719"/>
    <s v="POSTED"/>
    <s v="REALIZADO"/>
    <x v="0"/>
    <s v="089.3530.6304.0001.000.0405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3530"/>
    <x v="2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7009.11"/>
    <n v="0"/>
    <n v="0"/>
    <s v=""/>
    <s v=""/>
    <s v=""/>
  </r>
  <r>
    <n v="1029630"/>
    <s v="POSTED"/>
    <s v="REALIZADO"/>
    <x v="0"/>
    <s v="089.3503.6304.0001.000.0405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3503"/>
    <x v="3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5865.54"/>
    <n v="0"/>
    <n v="0"/>
    <s v=""/>
    <s v=""/>
    <s v=""/>
  </r>
  <r>
    <n v="1029381"/>
    <s v="POSTED"/>
    <s v="REALIZADO"/>
    <x v="0"/>
    <s v="089.3544.6304.0001.000.0405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3544"/>
    <x v="2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17863.77"/>
    <n v="0"/>
    <n v="0"/>
    <s v=""/>
    <s v=""/>
    <s v=""/>
  </r>
  <r>
    <n v="1029539"/>
    <s v="POSTED"/>
    <s v="REALIZADO"/>
    <x v="0"/>
    <s v="089.3507.6304.0001.000.0405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3507"/>
    <x v="3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22405.72"/>
    <n v="0"/>
    <n v="0"/>
    <s v=""/>
    <s v=""/>
    <s v=""/>
  </r>
  <r>
    <n v="1030134"/>
    <s v="POSTED"/>
    <s v="REALIZADO"/>
    <x v="0"/>
    <s v="089.3547.6304.0001.000.0405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3547"/>
    <x v="1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12521.68"/>
    <n v="0"/>
    <n v="0"/>
    <s v=""/>
    <s v=""/>
    <s v=""/>
  </r>
  <r>
    <n v="1030780"/>
    <s v="POSTED"/>
    <s v="REALIZADO"/>
    <x v="0"/>
    <s v="089.3514.6304.0001.000.0405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3514"/>
    <x v="2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22478.720000000001"/>
    <n v="0"/>
    <n v="0"/>
    <s v=""/>
    <s v=""/>
    <s v=""/>
  </r>
  <r>
    <n v="1360633"/>
    <s v="POSTED"/>
    <s v="REALIZADO"/>
    <x v="0"/>
    <s v="089.4551.6304.0001.000.0405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4551"/>
    <x v="3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2500.64"/>
    <n v="0"/>
    <n v="0"/>
    <s v=""/>
    <s v=""/>
    <s v=""/>
  </r>
  <r>
    <n v="1153805"/>
    <s v="POSTED"/>
    <s v="REALIZADO"/>
    <x v="1"/>
    <s v="089.4994.6304.0001.000.00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994"/>
    <x v="0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UL"/>
    <s v="JOSE CARLOS CRUZ RESENDIZ"/>
    <s v="Costo Laboral"/>
    <s v="Tiempo Extra y Descansos Trabajados"/>
    <s v="ADMINISTRAÇÃO E FINANÇAS"/>
    <n v="31.3"/>
    <n v="0"/>
    <n v="0"/>
    <s v=""/>
    <s v=""/>
    <s v=""/>
  </r>
  <r>
    <n v="1069541"/>
    <s v="POSTED"/>
    <s v="REALIZADO"/>
    <x v="0"/>
    <s v="089.4993.6304.0001.000.0405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993"/>
    <x v="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266.73"/>
    <n v="0"/>
    <n v="0"/>
    <s v=""/>
    <s v=""/>
    <s v=""/>
  </r>
  <r>
    <n v="1069541"/>
    <s v="POSTED"/>
    <s v="REALIZADO"/>
    <x v="0"/>
    <s v="089.4993.6304.0001.000.0405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993"/>
    <x v="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4372.3100000000004"/>
    <n v="0"/>
    <n v="0"/>
    <s v=""/>
    <s v=""/>
    <s v=""/>
  </r>
  <r>
    <n v="1069541"/>
    <s v="POSTED"/>
    <s v="REALIZADO"/>
    <x v="0"/>
    <s v="089.4993.6304.0001.000.0405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993"/>
    <x v="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1168.6600000000001"/>
    <n v="0"/>
    <n v="0"/>
    <s v=""/>
    <s v=""/>
    <s v=""/>
  </r>
  <r>
    <n v="1720253"/>
    <s v="POSTED"/>
    <s v="REALIZADO"/>
    <x v="1"/>
    <s v="089.4993.6304.0001.000.00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993"/>
    <x v="1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NORDESTE"/>
    <s v="JOSE CARLOS CRUZ RESENDIZ"/>
    <s v="Costo Laboral"/>
    <s v="Tiempo Extra y Descansos Trabajados"/>
    <s v="ADMINISTRAÇÃO E FINANÇAS"/>
    <n v="19.09"/>
    <n v="0"/>
    <n v="0"/>
    <s v=""/>
    <s v=""/>
    <s v=""/>
  </r>
  <r>
    <n v="1069514"/>
    <s v="POSTED"/>
    <s v="REALIZADO"/>
    <x v="0"/>
    <s v="089.4992.6304.0001.000.0405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992"/>
    <x v="3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433.21"/>
    <n v="0"/>
    <n v="0"/>
    <s v=""/>
    <s v=""/>
    <s v=""/>
  </r>
  <r>
    <n v="1168450"/>
    <s v="POSTED"/>
    <s v="REALIZADO"/>
    <x v="1"/>
    <s v="089.4992.6304.0001.000.00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992"/>
    <x v="38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ADMINISTRAÇÃO E FINANÇAS"/>
    <n v="7.03"/>
    <n v="0"/>
    <n v="0"/>
    <s v=""/>
    <s v=""/>
    <s v=""/>
  </r>
  <r>
    <n v="1720252"/>
    <s v="POSTED"/>
    <s v="REALIZADO"/>
    <x v="1"/>
    <s v="089.4992.6304.0001.000.0003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992"/>
    <x v="38"/>
    <s v="6304"/>
    <s v="6304-HORA EXTRA"/>
    <s v="000"/>
    <s v="0003"/>
    <s v="0003-SEGURANC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SEGURANÇA PATRIMONIAL"/>
    <n v="155.79"/>
    <n v="0"/>
    <n v="0"/>
    <s v=""/>
    <s v=""/>
    <s v=""/>
  </r>
  <r>
    <n v="1069487"/>
    <s v="POSTED"/>
    <s v="REALIZADO"/>
    <x v="0"/>
    <s v="089.4991.6304.0001.000.0405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991"/>
    <x v="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90.8"/>
    <n v="0"/>
    <n v="0"/>
    <s v=""/>
    <s v=""/>
    <s v=""/>
  </r>
  <r>
    <n v="1069460"/>
    <s v="POSTED"/>
    <s v="REALIZADO"/>
    <x v="0"/>
    <s v="089.4990.6304.0001.000.0405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990"/>
    <x v="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MATRIZ"/>
    <s v="CARLOS ALBERTO HERNANDEZ MENDOZA"/>
    <s v="Costo Laboral"/>
    <s v="Tiempo Extra y Descansos Trabajados"/>
    <s v="LOGISTICA"/>
    <n v="3659.48"/>
    <n v="0"/>
    <n v="0"/>
    <s v=""/>
    <s v=""/>
    <s v=""/>
  </r>
  <r>
    <n v="1069460"/>
    <s v="POSTED"/>
    <s v="REALIZADO"/>
    <x v="0"/>
    <s v="089.4990.6304.0001.000.0405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990"/>
    <x v="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MATRIZ"/>
    <s v="CARLOS ALBERTO HERNANDEZ MENDOZA"/>
    <s v="Costo Laboral"/>
    <s v="Tiempo Extra y Descansos Trabajados"/>
    <s v="LOGISTICA"/>
    <n v="694.29"/>
    <n v="0"/>
    <n v="0"/>
    <s v=""/>
    <s v=""/>
    <s v=""/>
  </r>
  <r>
    <n v="1069460"/>
    <s v="POSTED"/>
    <s v="REALIZADO"/>
    <x v="0"/>
    <s v="089.4990.6304.0001.000.0405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990"/>
    <x v="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MATRIZ"/>
    <s v="CARLOS ALBERTO HERNANDEZ MENDOZA"/>
    <s v="Costo Laboral"/>
    <s v="Tiempo Extra y Descansos Trabajados"/>
    <s v="LOGISTICA"/>
    <n v="576.98"/>
    <n v="0"/>
    <n v="0"/>
    <s v=""/>
    <s v=""/>
    <s v=""/>
  </r>
  <r>
    <n v="1698200"/>
    <s v="POSTED"/>
    <s v="REALIZADO"/>
    <x v="0"/>
    <s v="089.4556.6304.0001.000.0405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556"/>
    <x v="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409.42"/>
    <n v="0"/>
    <n v="0"/>
    <s v=""/>
    <s v=""/>
    <s v=""/>
  </r>
  <r>
    <n v="1698200"/>
    <s v="POSTED"/>
    <s v="REALIZADO"/>
    <x v="0"/>
    <s v="089.4556.6304.0001.000.0405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556"/>
    <x v="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3750.77"/>
    <n v="0"/>
    <n v="0"/>
    <s v=""/>
    <s v=""/>
    <s v=""/>
  </r>
  <r>
    <n v="1717752"/>
    <s v="POSTED"/>
    <s v="REALIZADO"/>
    <x v="1"/>
    <s v="089.4556.6304.0001.000.005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556"/>
    <x v="4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ÃO PAULO"/>
    <s v="JOSE CARLOS CRUZ RESENDIZ"/>
    <s v="Costo Laboral"/>
    <s v="Tiempo Extra y Descansos Trabajados"/>
    <s v="ADMINISTRAÇÃO E FINANÇAS"/>
    <n v="-160.5"/>
    <n v="0"/>
    <n v="0"/>
    <s v=""/>
    <s v=""/>
    <s v=""/>
  </r>
  <r>
    <n v="1717752"/>
    <s v="POSTED"/>
    <s v="REALIZADO"/>
    <x v="1"/>
    <s v="089.4556.6304.0001.000.00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556"/>
    <x v="4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ÃO PAULO"/>
    <s v="JOSE CARLOS CRUZ RESENDIZ"/>
    <s v="Costo Laboral"/>
    <s v="Tiempo Extra y Descansos Trabajados"/>
    <s v="ADMINISTRAÇÃO E FINANÇAS"/>
    <n v="18161.599999999999"/>
    <n v="0"/>
    <n v="0"/>
    <s v=""/>
    <s v=""/>
    <s v=""/>
  </r>
  <r>
    <n v="1717752"/>
    <s v="POSTED"/>
    <s v="REALIZADO"/>
    <x v="1"/>
    <s v="089.4556.6304.0001.000.00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556"/>
    <x v="4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ÃO PAULO"/>
    <s v="JOSE CARLOS CRUZ RESENDIZ"/>
    <s v="Costo Laboral"/>
    <s v="Tiempo Extra y Descansos Trabajados"/>
    <s v="ADMINISTRAÇÃO E FINANÇAS"/>
    <n v="4921.41"/>
    <n v="0"/>
    <n v="0"/>
    <s v=""/>
    <s v=""/>
    <s v=""/>
  </r>
  <r>
    <n v="1392056"/>
    <s v="POSTED"/>
    <s v="REALIZADO"/>
    <x v="0"/>
    <s v="089.4555.6304.0001.000.0405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555"/>
    <x v="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3515.07"/>
    <n v="0"/>
    <n v="0"/>
    <s v=""/>
    <s v=""/>
    <s v=""/>
  </r>
  <r>
    <n v="1273418"/>
    <s v="POSTED"/>
    <s v="REALIZADO"/>
    <x v="0"/>
    <s v="089.4554.6304.0001.000.0405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554"/>
    <x v="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6567.35"/>
    <n v="0"/>
    <n v="0"/>
    <s v=""/>
    <s v=""/>
    <s v=""/>
  </r>
  <r>
    <n v="1273418"/>
    <s v="POSTED"/>
    <s v="REALIZADO"/>
    <x v="0"/>
    <s v="089.4554.6304.0001.000.0405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554"/>
    <x v="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2926.38"/>
    <n v="0"/>
    <n v="0"/>
    <s v=""/>
    <s v=""/>
    <s v=""/>
  </r>
  <r>
    <n v="1360633"/>
    <s v="POSTED"/>
    <s v="REALIZADO"/>
    <x v="0"/>
    <s v="089.4551.6304.0001.000.0405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551"/>
    <x v="3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231.27"/>
    <n v="0"/>
    <n v="0"/>
    <s v=""/>
    <s v=""/>
    <s v=""/>
  </r>
  <r>
    <n v="1720245"/>
    <s v="POSTED"/>
    <s v="REALIZADO"/>
    <x v="1"/>
    <s v="089.4551.6304.0001.000.00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551"/>
    <x v="35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NORDESTE"/>
    <s v="JOSE CARLOS CRUZ RESENDIZ"/>
    <s v="Costo Laboral"/>
    <s v="Tiempo Extra y Descansos Trabajados"/>
    <s v="ADMINISTRAÇÃO E FINANÇAS"/>
    <n v="1277.26"/>
    <n v="0"/>
    <n v="0"/>
    <s v=""/>
    <s v=""/>
    <s v=""/>
  </r>
  <r>
    <n v="1247367"/>
    <s v="POSTED"/>
    <s v="REALIZADO"/>
    <x v="0"/>
    <s v="089.4550.6304.0001.000.0405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550"/>
    <x v="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7740.34"/>
    <n v="0"/>
    <n v="0"/>
    <s v=""/>
    <s v=""/>
    <s v=""/>
  </r>
  <r>
    <n v="1247367"/>
    <s v="POSTED"/>
    <s v="REALIZADO"/>
    <x v="0"/>
    <s v="089.4550.6304.0001.000.0405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550"/>
    <x v="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1109.07"/>
    <n v="0"/>
    <n v="0"/>
    <s v=""/>
    <s v=""/>
    <s v=""/>
  </r>
  <r>
    <n v="1265470"/>
    <s v="POSTED"/>
    <s v="REALIZADO"/>
    <x v="1"/>
    <s v="089.4550.6304.0001.000.005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550"/>
    <x v="7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ADMINISTRAÇÃO E FINANÇAS"/>
    <n v="4.92"/>
    <n v="0"/>
    <n v="0"/>
    <s v=""/>
    <s v=""/>
    <s v=""/>
  </r>
  <r>
    <n v="1238042"/>
    <s v="POSTED"/>
    <s v="REALIZADO"/>
    <x v="0"/>
    <s v="089.4547.6304.0001.000.0405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547"/>
    <x v="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4222.08"/>
    <n v="0"/>
    <n v="0"/>
    <s v=""/>
    <s v=""/>
    <s v=""/>
  </r>
  <r>
    <n v="1238042"/>
    <s v="POSTED"/>
    <s v="REALIZADO"/>
    <x v="0"/>
    <s v="089.4547.6304.0001.000.0405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547"/>
    <x v="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1650.66"/>
    <n v="0"/>
    <n v="0"/>
    <s v=""/>
    <s v=""/>
    <s v=""/>
  </r>
  <r>
    <n v="1238042"/>
    <s v="POSTED"/>
    <s v="REALIZADO"/>
    <x v="0"/>
    <s v="089.4547.6304.0001.000.0405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547"/>
    <x v="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1602.49"/>
    <n v="0"/>
    <n v="0"/>
    <s v=""/>
    <s v=""/>
    <s v=""/>
  </r>
  <r>
    <n v="1265469"/>
    <s v="POSTED"/>
    <s v="REALIZADO"/>
    <x v="1"/>
    <s v="089.4547.6304.0001.000.005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547"/>
    <x v="8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ADMINISTRAÇÃO E FINANÇAS"/>
    <n v="5.7"/>
    <n v="0"/>
    <n v="0"/>
    <s v=""/>
    <s v=""/>
    <s v=""/>
  </r>
  <r>
    <n v="1265469"/>
    <s v="POSTED"/>
    <s v="REALIZADO"/>
    <x v="1"/>
    <s v="089.4547.6304.0001.000.00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547"/>
    <x v="8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ADMINISTRAÇÃO E FINANÇAS"/>
    <n v="1566.12"/>
    <n v="0"/>
    <n v="0"/>
    <s v=""/>
    <s v=""/>
    <s v=""/>
  </r>
  <r>
    <n v="1199588"/>
    <s v="POSTED"/>
    <s v="REALIZADO"/>
    <x v="0"/>
    <s v="089.4545.6304.0001.000.0405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545"/>
    <x v="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647.84"/>
    <n v="0"/>
    <n v="0"/>
    <s v=""/>
    <s v=""/>
    <s v=""/>
  </r>
  <r>
    <n v="1199588"/>
    <s v="POSTED"/>
    <s v="REALIZADO"/>
    <x v="0"/>
    <s v="089.4545.6304.0001.000.0405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545"/>
    <x v="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4715.55"/>
    <n v="0"/>
    <n v="0"/>
    <s v=""/>
    <s v=""/>
    <s v=""/>
  </r>
  <r>
    <n v="1199586"/>
    <s v="POSTED"/>
    <s v="REALIZADO"/>
    <x v="0"/>
    <s v="089.4544.6304.0001.000.0405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544"/>
    <x v="1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113.01"/>
    <n v="0"/>
    <n v="0"/>
    <s v=""/>
    <s v=""/>
    <s v=""/>
  </r>
  <r>
    <n v="1199586"/>
    <s v="POSTED"/>
    <s v="REALIZADO"/>
    <x v="0"/>
    <s v="089.4544.6304.0001.000.0405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544"/>
    <x v="1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1792.38"/>
    <n v="0"/>
    <n v="0"/>
    <s v=""/>
    <s v=""/>
    <s v=""/>
  </r>
  <r>
    <n v="1720243"/>
    <s v="POSTED"/>
    <s v="REALIZADO"/>
    <x v="1"/>
    <s v="089.4544.6304.0001.000.00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544"/>
    <x v="10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NORDESTE"/>
    <s v="JOSE CARLOS CRUZ RESENDIZ"/>
    <s v="Costo Laboral"/>
    <s v="Tiempo Extra y Descansos Trabajados"/>
    <s v="ADMINISTRAÇÃO E FINANÇAS"/>
    <n v="501.84"/>
    <n v="0"/>
    <n v="0"/>
    <s v=""/>
    <s v=""/>
    <s v=""/>
  </r>
  <r>
    <n v="1720243"/>
    <s v="POSTED"/>
    <s v="REALIZADO"/>
    <x v="1"/>
    <s v="089.4544.6304.0001.000.00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544"/>
    <x v="10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NORDESTE"/>
    <s v="JOSE CARLOS CRUZ RESENDIZ"/>
    <s v="Costo Laboral"/>
    <s v="Tiempo Extra y Descansos Trabajados"/>
    <s v="ADMINISTRAÇÃO E FINANÇAS"/>
    <n v="238.62"/>
    <n v="0"/>
    <n v="0"/>
    <s v=""/>
    <s v=""/>
    <s v=""/>
  </r>
  <r>
    <n v="1182906"/>
    <s v="POSTED"/>
    <s v="REALIZADO"/>
    <x v="0"/>
    <s v="089.4542.6304.0001.000.0405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542"/>
    <x v="3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46.22"/>
    <n v="0"/>
    <n v="0"/>
    <s v=""/>
    <s v=""/>
    <s v=""/>
  </r>
  <r>
    <n v="1238039"/>
    <s v="POSTED"/>
    <s v="REALIZADO"/>
    <x v="0"/>
    <s v="089.4536.6304.0001.000.0405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536"/>
    <x v="1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1017"/>
    <n v="0"/>
    <n v="0"/>
    <s v=""/>
    <s v=""/>
    <s v=""/>
  </r>
  <r>
    <n v="1238039"/>
    <s v="POSTED"/>
    <s v="REALIZADO"/>
    <x v="0"/>
    <s v="089.4536.6304.0001.000.0405.000.00000.00000"/>
    <s v="ENE-2021"/>
    <n v="2021"/>
    <x v="5"/>
    <s v="1º TRIMM"/>
    <d v="2021-01-31T00:00:00"/>
    <s v="Manual"/>
    <s v="Other"/>
    <s v="JGALDFRAN - RECLASSIFICACAO QUADRO BASICO Outro BRL"/>
    <s v="JGALDFRAN - RECLASSIFICACAO QUADRO BASICO Manual A 1913582 180689498"/>
    <s v="RECLASSIFICAÇÕES QUADRO BASICO"/>
    <x v="0"/>
    <s v="HORA EXTRA/HORA EXTRA"/>
    <s v="4536"/>
    <x v="1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974.8"/>
    <n v="0"/>
    <n v="0"/>
    <s v=""/>
    <s v=""/>
    <s v=""/>
  </r>
  <r>
    <n v="1238039"/>
    <s v="POSTED"/>
    <s v="REALIZADO"/>
    <x v="0"/>
    <s v="089.4536.6304.0001.000.0405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536"/>
    <x v="1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2705.68"/>
    <n v="0"/>
    <n v="0"/>
    <s v=""/>
    <s v=""/>
    <s v=""/>
  </r>
  <r>
    <n v="1031321"/>
    <s v="POSTED"/>
    <s v="REALIZADO"/>
    <x v="0"/>
    <s v="089.4534.6304.0001.000.0405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534"/>
    <x v="13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16247.44"/>
    <n v="0"/>
    <n v="0"/>
    <s v=""/>
    <s v=""/>
    <s v=""/>
  </r>
  <r>
    <n v="1031320"/>
    <s v="POSTED"/>
    <s v="REALIZADO"/>
    <x v="1"/>
    <s v="089.4534.6304.0001.000.005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534"/>
    <x v="13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ADMINISTRAÇÃO E FINANÇAS"/>
    <n v="85.99"/>
    <n v="0"/>
    <n v="0"/>
    <s v=""/>
    <s v=""/>
    <s v=""/>
  </r>
  <r>
    <n v="1720242"/>
    <s v="POSTED"/>
    <s v="REALIZADO"/>
    <x v="1"/>
    <s v="089.4534.6304.0001.000.0152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534"/>
    <x v="13"/>
    <s v="6304"/>
    <s v="6304-HORA EXTRA"/>
    <s v="000"/>
    <s v="0152"/>
    <s v="0152-SANITIZACAO"/>
    <s v="0,0"/>
    <s v="GASTOS CARGA SOCIAL"/>
    <s v="DISTRIBUCION CENTRO DE VENTAS              "/>
    <s v="CENTROS DE VENTAS"/>
    <s v="6-GASTOS"/>
    <s v="PUSH"/>
    <s v="RIO DE JANEIRO"/>
    <s v="HUGO VALENZUELA DELFIN"/>
    <s v="Costo Laboral"/>
    <s v="Tiempo Extra y Descansos Trabajados"/>
    <s v="OPERAÇÕES"/>
    <n v="2209.35"/>
    <n v="0"/>
    <n v="0"/>
    <s v=""/>
    <s v=""/>
    <s v=""/>
  </r>
  <r>
    <n v="1027144"/>
    <s v="POSTED"/>
    <s v="REALIZADO"/>
    <x v="0"/>
    <s v="089.4532.6304.0001.000.0405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532"/>
    <x v="3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14.91"/>
    <n v="0"/>
    <n v="0"/>
    <s v=""/>
    <s v=""/>
    <s v=""/>
  </r>
  <r>
    <n v="1027143"/>
    <s v="POSTED"/>
    <s v="REALIZADO"/>
    <x v="1"/>
    <s v="089.4532.6304.0001.000.00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532"/>
    <x v="34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ÃO PAULO"/>
    <s v="JOSE CARLOS CRUZ RESENDIZ"/>
    <s v="Costo Laboral"/>
    <s v="Tiempo Extra y Descansos Trabajados"/>
    <s v="ADMINISTRAÇÃO E FINANÇAS"/>
    <n v="1498.31"/>
    <n v="0"/>
    <n v="0"/>
    <s v=""/>
    <s v=""/>
    <s v=""/>
  </r>
  <r>
    <n v="1720241"/>
    <s v="POSTED"/>
    <s v="REALIZADO"/>
    <x v="1"/>
    <s v="089.4532.6304.0001.000.0003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532"/>
    <x v="34"/>
    <s v="6304"/>
    <s v="6304-HORA EXTRA"/>
    <s v="000"/>
    <s v="0003"/>
    <s v="0003-SEGURANCA"/>
    <s v="0,0"/>
    <s v="GASTOS CARGA SOCIAL"/>
    <s v="DISTRIBUCION CENTRO DE VENTAS              "/>
    <s v="CENTROS DE VENTAS"/>
    <s v="6-GASTOS"/>
    <s v="PUSH"/>
    <s v="SÃO PAULO"/>
    <s v="JOSE CARLOS CRUZ RESENDIZ"/>
    <s v="Costo Laboral"/>
    <s v="Tiempo Extra y Descansos Trabajados"/>
    <s v="SEGURANÇA PATRIMONIAL"/>
    <n v="23.9"/>
    <n v="0"/>
    <n v="0"/>
    <s v=""/>
    <s v=""/>
    <s v=""/>
  </r>
  <r>
    <n v="1028449"/>
    <s v="POSTED"/>
    <s v="REALIZADO"/>
    <x v="0"/>
    <s v="089.4517.6304.0001.000.0405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517"/>
    <x v="1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BRASÍLIA"/>
    <s v="CARLOS ALBERTO HERNANDEZ MENDOZA"/>
    <s v="Costo Laboral"/>
    <s v="Tiempo Extra y Descansos Trabajados"/>
    <s v="LOGISTICA"/>
    <n v="186.24"/>
    <n v="0"/>
    <n v="0"/>
    <s v=""/>
    <s v=""/>
    <s v=""/>
  </r>
  <r>
    <n v="1028449"/>
    <s v="POSTED"/>
    <s v="REALIZADO"/>
    <x v="0"/>
    <s v="089.4517.6304.0001.000.0405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517"/>
    <x v="1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BRASÍLIA"/>
    <s v="CARLOS ALBERTO HERNANDEZ MENDOZA"/>
    <s v="Costo Laboral"/>
    <s v="Tiempo Extra y Descansos Trabajados"/>
    <s v="LOGISTICA"/>
    <n v="16.13"/>
    <n v="0"/>
    <n v="0"/>
    <s v=""/>
    <s v=""/>
    <s v=""/>
  </r>
  <r>
    <n v="1028078"/>
    <s v="POSTED"/>
    <s v="REALIZADO"/>
    <x v="0"/>
    <s v="089.4513.6304.0001.000.0405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513"/>
    <x v="1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9073.75"/>
    <n v="0"/>
    <n v="0"/>
    <s v=""/>
    <s v=""/>
    <s v=""/>
  </r>
  <r>
    <n v="1028078"/>
    <s v="POSTED"/>
    <s v="REALIZADO"/>
    <x v="0"/>
    <s v="089.4513.6304.0001.000.0405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4513"/>
    <x v="1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-136.33000000000001"/>
    <n v="0"/>
    <n v="0"/>
    <s v=""/>
    <s v=""/>
    <s v=""/>
  </r>
  <r>
    <n v="1028077"/>
    <s v="POSTED"/>
    <s v="REALIZADO"/>
    <x v="1"/>
    <s v="089.4513.6304.0001.000.005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513"/>
    <x v="15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ADMINISTRAÇÃO E FINANÇAS"/>
    <n v="1959.5"/>
    <n v="0"/>
    <n v="0"/>
    <s v=""/>
    <s v=""/>
    <s v=""/>
  </r>
  <r>
    <n v="1720240"/>
    <s v="POSTED"/>
    <s v="REALIZADO"/>
    <x v="1"/>
    <s v="089.4513.6304.0001.000.0152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513"/>
    <x v="15"/>
    <s v="6304"/>
    <s v="6304-HORA EXTRA"/>
    <s v="000"/>
    <s v="0152"/>
    <s v="0152-SANITIZACAO"/>
    <s v="0,0"/>
    <s v="GASTOS CARGA SOCIAL"/>
    <s v="DISTRIBUCION CENTRO DE VENTAS              "/>
    <s v="CENTROS DE VENTAS"/>
    <s v="6-GASTOS"/>
    <s v="PUSH"/>
    <s v="RIO DE JANEIRO"/>
    <s v="HUGO VALENZUELA DELFIN"/>
    <s v="Costo Laboral"/>
    <s v="Tiempo Extra y Descansos Trabajados"/>
    <s v="OPERAÇÕES"/>
    <n v="43.03"/>
    <n v="0"/>
    <n v="0"/>
    <s v=""/>
    <s v=""/>
    <s v=""/>
  </r>
  <r>
    <n v="1026405"/>
    <s v="POSTED"/>
    <s v="REALIZADO"/>
    <x v="0"/>
    <s v="089.4509.6304.0001.000.0405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509"/>
    <x v="1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2392.66"/>
    <n v="0"/>
    <n v="0"/>
    <s v=""/>
    <s v=""/>
    <s v=""/>
  </r>
  <r>
    <n v="1026404"/>
    <s v="POSTED"/>
    <s v="REALIZADO"/>
    <x v="1"/>
    <s v="089.4509.6304.0001.000.00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509"/>
    <x v="16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ADMINISTRAÇÃO E FINANÇAS"/>
    <n v="702.04"/>
    <n v="0"/>
    <n v="0"/>
    <s v=""/>
    <s v=""/>
    <s v=""/>
  </r>
  <r>
    <n v="1720239"/>
    <s v="POSTED"/>
    <s v="REALIZADO"/>
    <x v="1"/>
    <s v="089.4509.6304.0001.000.0003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509"/>
    <x v="16"/>
    <s v="6304"/>
    <s v="6304-HORA EXTRA"/>
    <s v="000"/>
    <s v="0003"/>
    <s v="0003-SEGURANC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SEGURANÇA PATRIMONIAL"/>
    <n v="2697.48"/>
    <n v="0"/>
    <n v="0"/>
    <s v=""/>
    <s v=""/>
    <s v=""/>
  </r>
  <r>
    <n v="1720239"/>
    <s v="POSTED"/>
    <s v="REALIZADO"/>
    <x v="1"/>
    <s v="089.4509.6304.0001.000.0003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509"/>
    <x v="16"/>
    <s v="6304"/>
    <s v="6304-HORA EXTRA"/>
    <s v="000"/>
    <s v="0003"/>
    <s v="0003-SEGURANC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SEGURANÇA PATRIMONIAL"/>
    <n v="25.39"/>
    <n v="0"/>
    <n v="0"/>
    <s v=""/>
    <s v=""/>
    <s v=""/>
  </r>
  <r>
    <n v="1204738"/>
    <s v="POSTED"/>
    <s v="REALIZADO"/>
    <x v="0"/>
    <s v="089.4506.6304.0001.000.0405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506"/>
    <x v="1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438.76"/>
    <n v="0"/>
    <n v="0"/>
    <s v=""/>
    <s v=""/>
    <s v=""/>
  </r>
  <r>
    <n v="1030134"/>
    <s v="POSTED"/>
    <s v="REALIZADO"/>
    <x v="0"/>
    <s v="089.3547.6304.0001.000.0405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3547"/>
    <x v="1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105.68"/>
    <n v="0"/>
    <n v="0"/>
    <s v=""/>
    <s v=""/>
    <s v=""/>
  </r>
  <r>
    <n v="1030134"/>
    <s v="POSTED"/>
    <s v="REALIZADO"/>
    <x v="0"/>
    <s v="089.3547.6304.0001.000.0405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3547"/>
    <x v="1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974.8"/>
    <n v="0"/>
    <n v="0"/>
    <s v=""/>
    <s v=""/>
    <s v=""/>
  </r>
  <r>
    <n v="1030134"/>
    <s v="POSTED"/>
    <s v="REALIZADO"/>
    <x v="0"/>
    <s v="089.3547.6304.0001.000.0405.000.00000.00000"/>
    <s v="ENE-2021"/>
    <n v="2021"/>
    <x v="5"/>
    <s v="1º TRIMM"/>
    <d v="2021-01-31T00:00:00"/>
    <s v="Manual"/>
    <s v="Other"/>
    <s v="JGALDFRAN - RECLASSIFICACAO QUADRO BASICO Outro BRL"/>
    <s v="JGALDFRAN - RECLASSIFICACAO QUADRO BASICO Manual A 1913582 180689498"/>
    <s v="RECLASSIFICAÇÕES QUADRO BASICO"/>
    <x v="0"/>
    <s v="HORA EXTRA/HORA EXTRA"/>
    <s v="3547"/>
    <x v="1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974.8"/>
    <n v="0"/>
    <n v="0"/>
    <s v=""/>
    <s v=""/>
    <s v=""/>
  </r>
  <r>
    <n v="1029772"/>
    <s v="POSTED"/>
    <s v="REALIZADO"/>
    <x v="0"/>
    <s v="089.3545.6304.0001.000.0405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3545"/>
    <x v="1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798.03"/>
    <n v="0"/>
    <n v="0"/>
    <s v=""/>
    <s v=""/>
    <s v=""/>
  </r>
  <r>
    <n v="1029772"/>
    <s v="POSTED"/>
    <s v="REALIZADO"/>
    <x v="0"/>
    <s v="089.3545.6304.0001.000.0405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3545"/>
    <x v="1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7630.5"/>
    <n v="0"/>
    <n v="0"/>
    <s v=""/>
    <s v=""/>
    <s v=""/>
  </r>
  <r>
    <n v="1029381"/>
    <s v="POSTED"/>
    <s v="REALIZADO"/>
    <x v="0"/>
    <s v="089.3544.6304.0001.000.0405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3544"/>
    <x v="2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51.3"/>
    <n v="0"/>
    <n v="0"/>
    <s v=""/>
    <s v=""/>
    <s v=""/>
  </r>
  <r>
    <n v="1360642"/>
    <s v="POSTED"/>
    <s v="REALIZADO"/>
    <x v="0"/>
    <s v="089.3542.6304.0001.000.0405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3542"/>
    <x v="2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3439.57"/>
    <n v="0"/>
    <n v="0"/>
    <s v=""/>
    <s v=""/>
    <s v=""/>
  </r>
  <r>
    <n v="1720238"/>
    <s v="POSTED"/>
    <s v="REALIZADO"/>
    <x v="1"/>
    <s v="089.3542.6304.0001.000.0152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3542"/>
    <x v="21"/>
    <s v="6304"/>
    <s v="6304-HORA EXTRA"/>
    <s v="000"/>
    <s v="0152"/>
    <s v="0152-SANITIZACAO"/>
    <s v="0,0"/>
    <s v="GASTOS CARGA SOCIAL"/>
    <s v="DISTRIBUCION CENTRO DE VENTAS              "/>
    <s v="CENTROS DE VENTAS"/>
    <s v="6-GASTOS"/>
    <s v="PUSH"/>
    <s v="RIO DE JANEIRO"/>
    <s v="HUGO VALENZUELA DELFIN"/>
    <s v="Costo Laboral"/>
    <s v="Tiempo Extra y Descansos Trabajados"/>
    <s v="OPERAÇÕES"/>
    <n v="386.37"/>
    <n v="0"/>
    <n v="0"/>
    <s v=""/>
    <s v=""/>
    <s v=""/>
  </r>
  <r>
    <n v="1366449"/>
    <s v="POSTED"/>
    <s v="REALIZADO"/>
    <x v="1"/>
    <s v="089.3542.6304.0001.000.005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3542"/>
    <x v="21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ADMINISTRAÇÃO E FINANÇAS"/>
    <n v="228.9"/>
    <n v="0"/>
    <n v="0"/>
    <s v=""/>
    <s v=""/>
    <s v=""/>
  </r>
  <r>
    <n v="1720237"/>
    <s v="POSTED"/>
    <s v="REALIZADO"/>
    <x v="1"/>
    <s v="089.3542.6304.0001.000.0003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3542"/>
    <x v="21"/>
    <s v="6304"/>
    <s v="6304-HORA EXTRA"/>
    <s v="000"/>
    <s v="0003"/>
    <s v="0003-SEGURANC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SEGURANÇA PATRIMONIAL"/>
    <n v="1453.95"/>
    <n v="0"/>
    <n v="0"/>
    <s v=""/>
    <s v=""/>
    <s v=""/>
  </r>
  <r>
    <n v="1204737"/>
    <s v="POSTED"/>
    <s v="REALIZADO"/>
    <x v="0"/>
    <s v="089.3537.6304.0001.000.0405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3537"/>
    <x v="2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105.68"/>
    <n v="0"/>
    <n v="0"/>
    <s v=""/>
    <s v=""/>
    <s v=""/>
  </r>
  <r>
    <n v="1204737"/>
    <s v="POSTED"/>
    <s v="REALIZADO"/>
    <x v="0"/>
    <s v="089.3537.6304.0001.000.0405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3537"/>
    <x v="2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446.79"/>
    <n v="0"/>
    <n v="0"/>
    <s v=""/>
    <s v=""/>
    <s v=""/>
  </r>
  <r>
    <n v="1029719"/>
    <s v="POSTED"/>
    <s v="REALIZADO"/>
    <x v="0"/>
    <s v="089.3530.6304.0001.000.0405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3530"/>
    <x v="2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359.35"/>
    <n v="0"/>
    <n v="0"/>
    <s v=""/>
    <s v=""/>
    <s v=""/>
  </r>
  <r>
    <n v="1029719"/>
    <s v="POSTED"/>
    <s v="REALIZADO"/>
    <x v="0"/>
    <s v="089.3530.6304.0001.000.0405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3530"/>
    <x v="24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2443.42"/>
    <n v="0"/>
    <n v="0"/>
    <s v=""/>
    <s v=""/>
    <s v=""/>
  </r>
  <r>
    <n v="1029044"/>
    <s v="POSTED"/>
    <s v="REALIZADO"/>
    <x v="0"/>
    <s v="089.3529.6304.0001.000.0405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3529"/>
    <x v="25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UL"/>
    <s v="CARLOS ALBERTO HERNANDEZ MENDOZA"/>
    <s v="Costo Laboral"/>
    <s v="Tiempo Extra y Descansos Trabajados"/>
    <s v="LOGISTICA"/>
    <n v="167.61"/>
    <n v="0"/>
    <n v="0"/>
    <s v=""/>
    <s v=""/>
    <s v=""/>
  </r>
  <r>
    <n v="1720236"/>
    <s v="POSTED"/>
    <s v="REALIZADO"/>
    <x v="1"/>
    <s v="089.3529.6304.0001.000.0152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3529"/>
    <x v="25"/>
    <s v="6304"/>
    <s v="6304-HORA EXTRA"/>
    <s v="000"/>
    <s v="0152"/>
    <s v="0152-SANITIZACAO"/>
    <s v="0,0"/>
    <s v="GASTOS CARGA SOCIAL"/>
    <s v="DISTRIBUCION CENTRO DE VENTAS              "/>
    <s v="CENTROS DE VENTAS"/>
    <s v="6-GASTOS"/>
    <s v="PUSH"/>
    <s v="SUL"/>
    <s v="HUGO VALENZUELA DELFIN"/>
    <s v="Costo Laboral"/>
    <s v="Tiempo Extra y Descansos Trabajados"/>
    <s v="OPERAÇÕES"/>
    <n v="18748.22"/>
    <n v="0"/>
    <n v="0"/>
    <s v=""/>
    <s v=""/>
    <s v=""/>
  </r>
  <r>
    <n v="1027267"/>
    <s v="POSTED"/>
    <s v="REALIZADO"/>
    <x v="0"/>
    <s v="089.3520.6304.0001.000.0405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3520"/>
    <x v="2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BRASÍLIA"/>
    <s v="CARLOS ALBERTO HERNANDEZ MENDOZA"/>
    <s v="Costo Laboral"/>
    <s v="Tiempo Extra y Descansos Trabajados"/>
    <s v="LOGISTICA"/>
    <n v="827.65"/>
    <n v="0"/>
    <n v="0"/>
    <s v=""/>
    <s v=""/>
    <s v=""/>
  </r>
  <r>
    <n v="1027267"/>
    <s v="POSTED"/>
    <s v="REALIZADO"/>
    <x v="0"/>
    <s v="089.3520.6304.0001.000.0405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3520"/>
    <x v="26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BRASÍLIA"/>
    <s v="CARLOS ALBERTO HERNANDEZ MENDOZA"/>
    <s v="Costo Laboral"/>
    <s v="Tiempo Extra y Descansos Trabajados"/>
    <s v="LOGISTICA"/>
    <n v="24062.400000000001"/>
    <n v="0"/>
    <n v="0"/>
    <s v=""/>
    <s v=""/>
    <s v=""/>
  </r>
  <r>
    <n v="1060755"/>
    <s v="POSTED"/>
    <s v="REALIZADO"/>
    <x v="1"/>
    <s v="089.3520.6304.0001.000.00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3520"/>
    <x v="26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BRASÍLIA"/>
    <s v="JOSE CARLOS CRUZ RESENDIZ"/>
    <s v="Costo Laboral"/>
    <s v="Tiempo Extra y Descansos Trabajados"/>
    <s v="ADMINISTRAÇÃO E FINANÇAS"/>
    <n v="168.76"/>
    <n v="0"/>
    <n v="0"/>
    <s v=""/>
    <s v=""/>
    <s v=""/>
  </r>
  <r>
    <n v="1720235"/>
    <s v="POSTED"/>
    <s v="REALIZADO"/>
    <x v="1"/>
    <s v="089.3520.6304.0001.000.0003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3520"/>
    <x v="26"/>
    <s v="6304"/>
    <s v="6304-HORA EXTRA"/>
    <s v="000"/>
    <s v="0003"/>
    <s v="0003-SEGURANCA"/>
    <s v="0,0"/>
    <s v="GASTOS CARGA SOCIAL"/>
    <s v="DISTRIBUCION CENTRO DE VENTAS              "/>
    <s v="CENTROS DE VENTAS"/>
    <s v="6-GASTOS"/>
    <s v="PUSH"/>
    <s v="BRASÍLIA"/>
    <s v="JOSE CARLOS CRUZ RESENDIZ"/>
    <s v="Costo Laboral"/>
    <s v="Tiempo Extra y Descansos Trabajados"/>
    <s v="SEGURANÇA PATRIMONIAL"/>
    <n v="2461.3200000000002"/>
    <n v="0"/>
    <n v="0"/>
    <s v=""/>
    <s v=""/>
    <s v=""/>
  </r>
  <r>
    <n v="1720235"/>
    <s v="POSTED"/>
    <s v="REALIZADO"/>
    <x v="1"/>
    <s v="089.3520.6304.0001.000.0003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3520"/>
    <x v="26"/>
    <s v="6304"/>
    <s v="6304-HORA EXTRA"/>
    <s v="000"/>
    <s v="0003"/>
    <s v="0003-SEGURANCA"/>
    <s v="0,0"/>
    <s v="GASTOS CARGA SOCIAL"/>
    <s v="DISTRIBUCION CENTRO DE VENTAS              "/>
    <s v="CENTROS DE VENTAS"/>
    <s v="6-GASTOS"/>
    <s v="PUSH"/>
    <s v="BRASÍLIA"/>
    <s v="JOSE CARLOS CRUZ RESENDIZ"/>
    <s v="Costo Laboral"/>
    <s v="Tiempo Extra y Descansos Trabajados"/>
    <s v="SEGURANÇA PATRIMONIAL"/>
    <n v="384.49"/>
    <n v="0"/>
    <n v="0"/>
    <s v=""/>
    <s v=""/>
    <s v=""/>
  </r>
  <r>
    <n v="1026568"/>
    <s v="POSTED"/>
    <s v="REALIZADO"/>
    <x v="1"/>
    <s v="089.3518.6304.0001.000.00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3518"/>
    <x v="27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SÃO PAULO"/>
    <s v="JOSE CARLOS CRUZ RESENDIZ"/>
    <s v="Costo Laboral"/>
    <s v="Tiempo Extra y Descansos Trabajados"/>
    <s v="ADMINISTRAÇÃO E FINANÇAS"/>
    <n v="1773.37"/>
    <n v="0"/>
    <n v="0"/>
    <s v=""/>
    <s v=""/>
    <s v=""/>
  </r>
  <r>
    <n v="1026569"/>
    <s v="POSTED"/>
    <s v="REALIZADO"/>
    <x v="0"/>
    <s v="089.3518.6304.0001.000.0405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3518"/>
    <x v="2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1057.07"/>
    <n v="0"/>
    <n v="0"/>
    <s v=""/>
    <s v=""/>
    <s v=""/>
  </r>
  <r>
    <n v="1026569"/>
    <s v="POSTED"/>
    <s v="REALIZADO"/>
    <x v="0"/>
    <s v="089.3518.6304.0001.000.0405.000.00000.00000"/>
    <s v="ENE-2021"/>
    <n v="2021"/>
    <x v="5"/>
    <s v="1º TRIMM"/>
    <d v="2021-01-31T00:00:00"/>
    <s v="Manual"/>
    <s v="Other"/>
    <s v="JGALDFRAN - RECLASSIFICACAO QUADRO BASICO Outro BRL"/>
    <s v="JGALDFRAN - RECLASSIFICACAO QUADRO BASICO Manual A 1913582 180689498"/>
    <s v="RECLASSIFICAÇÕES QUADRO BASICO"/>
    <x v="0"/>
    <s v="HORA EXTRA/HORA EXTRA"/>
    <s v="3518"/>
    <x v="27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974.35"/>
    <n v="0"/>
    <n v="0"/>
    <s v=""/>
    <s v=""/>
    <s v=""/>
  </r>
  <r>
    <n v="1026845"/>
    <s v="POSTED"/>
    <s v="REALIZADO"/>
    <x v="0"/>
    <s v="089.3517.6304.0001.000.0405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3517"/>
    <x v="28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56.44"/>
    <n v="0"/>
    <n v="0"/>
    <s v=""/>
    <s v=""/>
    <s v=""/>
  </r>
  <r>
    <n v="1453648"/>
    <s v="POSTED"/>
    <s v="REALIZADO"/>
    <x v="1"/>
    <s v="089.3517.6304.0001.000.0003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3517"/>
    <x v="28"/>
    <s v="6304"/>
    <s v="6304-HORA EXTRA"/>
    <s v="000"/>
    <s v="0003"/>
    <s v="0003-SEGURANCA"/>
    <s v="0,0"/>
    <s v="GASTOS CARGA SOCIAL"/>
    <s v="DISTRIBUCION CENTRO DE VENTAS              "/>
    <s v="CENTROS DE VENTAS"/>
    <s v="6-GASTOS"/>
    <s v="PUSH"/>
    <s v="SÃO PAULO"/>
    <s v="JOSE CARLOS CRUZ RESENDIZ"/>
    <s v="Costo Laboral"/>
    <s v="Tiempo Extra y Descansos Trabajados"/>
    <s v="SEGURANÇA PATRIMONIAL"/>
    <n v="411.85"/>
    <n v="0"/>
    <n v="0"/>
    <s v=""/>
    <s v=""/>
    <s v=""/>
  </r>
  <r>
    <n v="1030780"/>
    <s v="POSTED"/>
    <s v="REALIZADO"/>
    <x v="0"/>
    <s v="089.3514.6304.0001.000.0405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3514"/>
    <x v="2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-211.39"/>
    <n v="0"/>
    <n v="0"/>
    <s v=""/>
    <s v=""/>
    <s v=""/>
  </r>
  <r>
    <n v="1030780"/>
    <s v="POSTED"/>
    <s v="REALIZADO"/>
    <x v="0"/>
    <s v="089.3514.6304.0001.000.0405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3514"/>
    <x v="29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25.32"/>
    <n v="0"/>
    <n v="0"/>
    <s v=""/>
    <s v=""/>
    <s v=""/>
  </r>
  <r>
    <n v="1029539"/>
    <s v="POSTED"/>
    <s v="REALIZADO"/>
    <x v="0"/>
    <s v="089.3507.6304.0001.000.0405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3507"/>
    <x v="3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6494.35"/>
    <n v="0"/>
    <n v="0"/>
    <s v=""/>
    <s v=""/>
    <s v=""/>
  </r>
  <r>
    <n v="1029539"/>
    <s v="POSTED"/>
    <s v="REALIZADO"/>
    <x v="0"/>
    <s v="089.3507.6304.0001.000.0405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3507"/>
    <x v="30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NORDESTE"/>
    <s v="CARLOS ALBERTO HERNANDEZ MENDOZA"/>
    <s v="Costo Laboral"/>
    <s v="Tiempo Extra y Descansos Trabajados"/>
    <s v="LOGISTICA"/>
    <n v="447.29"/>
    <n v="0"/>
    <n v="0"/>
    <s v=""/>
    <s v=""/>
    <s v=""/>
  </r>
  <r>
    <n v="1029538"/>
    <s v="POSTED"/>
    <s v="REALIZADO"/>
    <x v="1"/>
    <s v="089.3507.6304.0001.000.005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3507"/>
    <x v="30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NORDESTE"/>
    <s v="JOSE CARLOS CRUZ RESENDIZ"/>
    <s v="Costo Laboral"/>
    <s v="Tiempo Extra y Descansos Trabajados"/>
    <s v="ADMINISTRAÇÃO E FINANÇAS"/>
    <n v="645.04"/>
    <n v="0"/>
    <n v="0"/>
    <s v=""/>
    <s v=""/>
    <s v=""/>
  </r>
  <r>
    <n v="1720234"/>
    <s v="POSTED"/>
    <s v="REALIZADO"/>
    <x v="1"/>
    <s v="089.3507.6304.0001.000.0152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3507"/>
    <x v="30"/>
    <s v="6304"/>
    <s v="6304-HORA EXTRA"/>
    <s v="000"/>
    <s v="0152"/>
    <s v="0152-SANITIZACAO"/>
    <s v="0,0"/>
    <s v="GASTOS CARGA SOCIAL"/>
    <s v="DISTRIBUCION CENTRO DE VENTAS              "/>
    <s v="CENTROS DE VENTAS"/>
    <s v="6-GASTOS"/>
    <s v="PUSH"/>
    <s v="NORDESTE"/>
    <s v="HUGO VALENZUELA DELFIN"/>
    <s v="Costo Laboral"/>
    <s v="Tiempo Extra y Descansos Trabajados"/>
    <s v="OPERAÇÕES"/>
    <n v="68.75"/>
    <n v="0"/>
    <n v="0"/>
    <s v=""/>
    <s v=""/>
    <s v=""/>
  </r>
  <r>
    <n v="1028499"/>
    <s v="POSTED"/>
    <s v="REALIZADO"/>
    <x v="0"/>
    <s v="089.3506.6304.0001.000.0405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3506"/>
    <x v="31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SÃO PAULO"/>
    <s v="CARLOS ALBERTO HERNANDEZ MENDOZA"/>
    <s v="Costo Laboral"/>
    <s v="Tiempo Extra y Descansos Trabajados"/>
    <s v="LOGISTICA"/>
    <n v="207.94"/>
    <n v="0"/>
    <n v="0"/>
    <s v=""/>
    <s v=""/>
    <s v=""/>
  </r>
  <r>
    <n v="1029630"/>
    <s v="POSTED"/>
    <s v="REALIZADO"/>
    <x v="0"/>
    <s v="089.3503.6304.0001.000.0405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3503"/>
    <x v="32"/>
    <s v="6304"/>
    <s v="6304-HORA EXTRA"/>
    <s v="000"/>
    <s v="0405"/>
    <s v="0405-EXPEDICAO"/>
    <s v="0,0"/>
    <s v="GASTOS CARGA SOCIAL"/>
    <s v="DISTRIBUCION CENTRO DE VENTAS              "/>
    <s v="CENTROS DE VENTAS"/>
    <s v="6-GASTOS"/>
    <s v="PUSH"/>
    <s v="RIO DE JANEIRO"/>
    <s v="CARLOS ALBERTO HERNANDEZ MENDOZA"/>
    <s v="Costo Laboral"/>
    <s v="Tiempo Extra y Descansos Trabajados"/>
    <s v="LOGISTICA"/>
    <n v="27757.73"/>
    <n v="0"/>
    <n v="0"/>
    <s v=""/>
    <s v=""/>
    <s v=""/>
  </r>
  <r>
    <n v="1029629"/>
    <s v="POSTED"/>
    <s v="REALIZADO"/>
    <x v="1"/>
    <s v="089.3503.6304.0001.000.005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3503"/>
    <x v="32"/>
    <s v="6304"/>
    <s v="6304-HORA EXTRA"/>
    <s v="000"/>
    <s v="0051"/>
    <s v="0051-CONTROLADORIA"/>
    <s v="0,0"/>
    <s v="GASTOS CARGA SOCIAL"/>
    <s v="DISTRIBUCION CENTRO DE VENTAS              "/>
    <s v="CENTROS DE VENTAS"/>
    <s v="6-GASTOS"/>
    <s v="PUSH"/>
    <s v="RIO DE JANEIRO"/>
    <s v="JOSE CARLOS CRUZ RESENDIZ"/>
    <s v="Costo Laboral"/>
    <s v="Tiempo Extra y Descansos Trabajados"/>
    <s v="ADMINISTRAÇÃO E FINANÇAS"/>
    <n v="614.14"/>
    <n v="0"/>
    <n v="0"/>
    <s v=""/>
    <s v=""/>
    <s v=""/>
  </r>
  <r>
    <n v="1464308"/>
    <s v="POSTED"/>
    <s v="REALIZADO"/>
    <x v="1"/>
    <s v="089.4994.6304.0001.000.0569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994"/>
    <x v="0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412.69"/>
    <n v="0"/>
    <n v="0"/>
    <s v=""/>
    <s v=""/>
    <s v=""/>
  </r>
  <r>
    <n v="1464308"/>
    <s v="POSTED"/>
    <s v="REALIZADO"/>
    <x v="1"/>
    <s v="089.4994.6304.0001.000.0569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994"/>
    <x v="0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-412.69"/>
    <n v="0"/>
    <n v="0"/>
    <s v=""/>
    <s v=""/>
    <s v=""/>
  </r>
  <r>
    <n v="1464308"/>
    <s v="POSTED"/>
    <s v="REALIZADO"/>
    <x v="1"/>
    <s v="089.4994.6304.0001.000.0569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994"/>
    <x v="0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412.69"/>
    <n v="0"/>
    <n v="0"/>
    <s v=""/>
    <s v=""/>
    <s v=""/>
  </r>
  <r>
    <n v="1772703"/>
    <s v="POSTED"/>
    <s v="REALIZADO"/>
    <x v="0"/>
    <s v="089.4556.6304.0001.000.0599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56"/>
    <x v="4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3663.33"/>
    <n v="0"/>
    <n v="0"/>
    <s v=""/>
    <s v=""/>
    <s v=""/>
  </r>
  <r>
    <n v="1772703"/>
    <s v="POSTED"/>
    <s v="REALIZADO"/>
    <x v="0"/>
    <s v="089.4556.6304.0001.000.0599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56"/>
    <x v="4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-3663.33"/>
    <n v="0"/>
    <n v="0"/>
    <s v=""/>
    <s v=""/>
    <s v=""/>
  </r>
  <r>
    <n v="1772703"/>
    <s v="POSTED"/>
    <s v="REALIZADO"/>
    <x v="0"/>
    <s v="089.4556.6304.0001.000.0599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556"/>
    <x v="4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5062.07"/>
    <n v="0"/>
    <n v="0"/>
    <s v=""/>
    <s v=""/>
    <s v=""/>
  </r>
  <r>
    <n v="1772703"/>
    <s v="POSTED"/>
    <s v="REALIZADO"/>
    <x v="0"/>
    <s v="089.4556.6304.0001.000.0599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56"/>
    <x v="4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3663.33"/>
    <n v="0"/>
    <n v="0"/>
    <s v=""/>
    <s v=""/>
    <s v=""/>
  </r>
  <r>
    <n v="1772179"/>
    <s v="POSTED"/>
    <s v="REALIZADO"/>
    <x v="0"/>
    <s v="089.4556.6304.0001.000.0568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56"/>
    <x v="4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2810.8"/>
    <n v="0"/>
    <n v="0"/>
    <s v=""/>
    <s v=""/>
    <s v=""/>
  </r>
  <r>
    <n v="1772179"/>
    <s v="POSTED"/>
    <s v="REALIZADO"/>
    <x v="0"/>
    <s v="089.4556.6304.0001.000.0568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56"/>
    <x v="4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2810.8"/>
    <n v="0"/>
    <n v="0"/>
    <s v=""/>
    <s v=""/>
    <s v=""/>
  </r>
  <r>
    <n v="1772179"/>
    <s v="POSTED"/>
    <s v="REALIZADO"/>
    <x v="0"/>
    <s v="089.4556.6304.0001.000.0568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556"/>
    <x v="4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7397.26"/>
    <n v="0"/>
    <n v="0"/>
    <s v=""/>
    <s v=""/>
    <s v=""/>
  </r>
  <r>
    <n v="1772179"/>
    <s v="POSTED"/>
    <s v="REALIZADO"/>
    <x v="0"/>
    <s v="089.4556.6304.0001.000.0568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56"/>
    <x v="4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2810.8"/>
    <n v="0"/>
    <n v="0"/>
    <s v=""/>
    <s v=""/>
    <s v=""/>
  </r>
  <r>
    <n v="1698203"/>
    <s v="POSTED"/>
    <s v="REALIZADO"/>
    <x v="1"/>
    <s v="089.4556.6304.0001.000.056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56"/>
    <x v="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0555.8"/>
    <n v="0"/>
    <n v="0"/>
    <s v=""/>
    <s v=""/>
    <s v=""/>
  </r>
  <r>
    <n v="1698203"/>
    <s v="POSTED"/>
    <s v="REALIZADO"/>
    <x v="1"/>
    <s v="089.4556.6304.0001.000.056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56"/>
    <x v="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10555.8"/>
    <n v="0"/>
    <n v="0"/>
    <s v=""/>
    <s v=""/>
    <s v=""/>
  </r>
  <r>
    <n v="1698203"/>
    <s v="POSTED"/>
    <s v="REALIZADO"/>
    <x v="1"/>
    <s v="089.4556.6304.0001.000.0561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556"/>
    <x v="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802.87"/>
    <n v="0"/>
    <n v="0"/>
    <s v=""/>
    <s v=""/>
    <s v=""/>
  </r>
  <r>
    <n v="1698203"/>
    <s v="POSTED"/>
    <s v="REALIZADO"/>
    <x v="1"/>
    <s v="089.4556.6304.0001.000.056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56"/>
    <x v="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0555.8"/>
    <n v="0"/>
    <n v="0"/>
    <s v=""/>
    <s v=""/>
    <s v=""/>
  </r>
  <r>
    <n v="1720248"/>
    <s v="POSTED"/>
    <s v="REALIZADO"/>
    <x v="1"/>
    <s v="089.4556.6304.0001.000.0560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56"/>
    <x v="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1873.39"/>
    <n v="0"/>
    <n v="0"/>
    <s v=""/>
    <s v=""/>
    <s v=""/>
  </r>
  <r>
    <n v="1720248"/>
    <s v="POSTED"/>
    <s v="REALIZADO"/>
    <x v="1"/>
    <s v="089.4556.6304.0001.000.0560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56"/>
    <x v="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1873.39"/>
    <n v="0"/>
    <n v="0"/>
    <s v=""/>
    <s v=""/>
    <s v=""/>
  </r>
  <r>
    <n v="1720248"/>
    <s v="POSTED"/>
    <s v="REALIZADO"/>
    <x v="1"/>
    <s v="089.4556.6304.0001.000.0560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556"/>
    <x v="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853.65"/>
    <n v="0"/>
    <n v="0"/>
    <s v=""/>
    <s v=""/>
    <s v=""/>
  </r>
  <r>
    <n v="1720248"/>
    <s v="POSTED"/>
    <s v="REALIZADO"/>
    <x v="1"/>
    <s v="089.4556.6304.0001.000.0560.000.00000.00000"/>
    <s v="JUN-2021"/>
    <n v="2021"/>
    <x v="0"/>
    <s v="2º TRIMM"/>
    <d v="2021-06-30T00:00:00"/>
    <s v="Manual"/>
    <s v="Reclass"/>
    <s v="EMORAOLI Reclassificação de indenizações Junho 2021 Reclassificação BRL"/>
    <s v="EMORAOLI Reclassificação de indenizações Junho 2021 Manual A 2058300 190438142"/>
    <s v="Reclassificação de indenizações Junho de 2021"/>
    <x v="0"/>
    <s v="HORA EXTRA/HORA EXTRA"/>
    <s v="4556"/>
    <x v="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218.19"/>
    <n v="0"/>
    <n v="0"/>
    <s v=""/>
    <s v=""/>
    <s v=""/>
  </r>
  <r>
    <n v="1720248"/>
    <s v="POSTED"/>
    <s v="REALIZADO"/>
    <x v="1"/>
    <s v="089.4556.6304.0001.000.0560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56"/>
    <x v="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1873.39"/>
    <n v="0"/>
    <n v="0"/>
    <s v=""/>
    <s v=""/>
    <s v=""/>
  </r>
  <r>
    <n v="1392038"/>
    <s v="POSTED"/>
    <s v="REALIZADO"/>
    <x v="1"/>
    <s v="089.4555.6304.0001.000.056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55"/>
    <x v="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3216.03"/>
    <n v="0"/>
    <n v="0"/>
    <s v=""/>
    <s v=""/>
    <s v=""/>
  </r>
  <r>
    <n v="1392038"/>
    <s v="POSTED"/>
    <s v="REALIZADO"/>
    <x v="1"/>
    <s v="089.4555.6304.0001.000.056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55"/>
    <x v="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-3216.03"/>
    <n v="0"/>
    <n v="0"/>
    <s v=""/>
    <s v=""/>
    <s v=""/>
  </r>
  <r>
    <n v="1392038"/>
    <s v="POSTED"/>
    <s v="REALIZADO"/>
    <x v="1"/>
    <s v="089.4555.6304.0001.000.0561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555"/>
    <x v="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1243.81"/>
    <n v="0"/>
    <n v="0"/>
    <s v=""/>
    <s v=""/>
    <s v=""/>
  </r>
  <r>
    <n v="1392038"/>
    <s v="POSTED"/>
    <s v="REALIZADO"/>
    <x v="1"/>
    <s v="089.4555.6304.0001.000.056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55"/>
    <x v="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3216.03"/>
    <n v="0"/>
    <n v="0"/>
    <s v=""/>
    <s v=""/>
    <s v=""/>
  </r>
  <r>
    <n v="1392029"/>
    <s v="POSTED"/>
    <s v="REALIZADO"/>
    <x v="1"/>
    <s v="089.4555.6304.0001.000.0560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55"/>
    <x v="5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1195.22"/>
    <n v="0"/>
    <n v="0"/>
    <s v=""/>
    <s v=""/>
    <s v=""/>
  </r>
  <r>
    <n v="1392029"/>
    <s v="POSTED"/>
    <s v="REALIZADO"/>
    <x v="1"/>
    <s v="089.4555.6304.0001.000.0560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55"/>
    <x v="5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-1195.22"/>
    <n v="0"/>
    <n v="0"/>
    <s v=""/>
    <s v=""/>
    <s v=""/>
  </r>
  <r>
    <n v="1392029"/>
    <s v="POSTED"/>
    <s v="REALIZADO"/>
    <x v="1"/>
    <s v="089.4555.6304.0001.000.0560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555"/>
    <x v="5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1166.73"/>
    <n v="0"/>
    <n v="0"/>
    <s v=""/>
    <s v=""/>
    <s v=""/>
  </r>
  <r>
    <n v="1392029"/>
    <s v="POSTED"/>
    <s v="REALIZADO"/>
    <x v="1"/>
    <s v="089.4555.6304.0001.000.0560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55"/>
    <x v="5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1195.22"/>
    <n v="0"/>
    <n v="0"/>
    <s v=""/>
    <s v=""/>
    <s v=""/>
  </r>
  <r>
    <n v="1772532"/>
    <s v="POSTED"/>
    <s v="REALIZADO"/>
    <x v="0"/>
    <s v="089.4555.6304.0001.000.0599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55"/>
    <x v="5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UL"/>
    <s v="JOSE CARLOS CRUZ RESENDIZ"/>
    <s v="Costo Laboral"/>
    <s v="Tiempo Extra y Descansos Trabajados"/>
    <s v="ADMINISTRAÇÃO E FINANÇAS"/>
    <n v="1133.58"/>
    <n v="0"/>
    <n v="0"/>
    <s v=""/>
    <s v=""/>
    <s v=""/>
  </r>
  <r>
    <n v="1772532"/>
    <s v="POSTED"/>
    <s v="REALIZADO"/>
    <x v="0"/>
    <s v="089.4555.6304.0001.000.0599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55"/>
    <x v="5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UL"/>
    <s v="JOSE CARLOS CRUZ RESENDIZ"/>
    <s v="Costo Laboral"/>
    <s v="Tiempo Extra y Descansos Trabajados"/>
    <s v="ADMINISTRAÇÃO E FINANÇAS"/>
    <n v="239.5"/>
    <n v="0"/>
    <n v="0"/>
    <s v=""/>
    <s v=""/>
    <s v=""/>
  </r>
  <r>
    <n v="1772532"/>
    <s v="POSTED"/>
    <s v="REALIZADO"/>
    <x v="0"/>
    <s v="089.4555.6304.0001.000.0599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55"/>
    <x v="5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UL"/>
    <s v="JOSE CARLOS CRUZ RESENDIZ"/>
    <s v="Costo Laboral"/>
    <s v="Tiempo Extra y Descansos Trabajados"/>
    <s v="ADMINISTRAÇÃO E FINANÇAS"/>
    <n v="-1133.58"/>
    <n v="0"/>
    <n v="0"/>
    <s v=""/>
    <s v=""/>
    <s v=""/>
  </r>
  <r>
    <n v="1772532"/>
    <s v="POSTED"/>
    <s v="REALIZADO"/>
    <x v="0"/>
    <s v="089.4555.6304.0001.000.0599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55"/>
    <x v="5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UL"/>
    <s v="JOSE CARLOS CRUZ RESENDIZ"/>
    <s v="Costo Laboral"/>
    <s v="Tiempo Extra y Descansos Trabajados"/>
    <s v="ADMINISTRAÇÃO E FINANÇAS"/>
    <n v="-239.5"/>
    <n v="0"/>
    <n v="0"/>
    <s v=""/>
    <s v=""/>
    <s v=""/>
  </r>
  <r>
    <n v="1772532"/>
    <s v="POSTED"/>
    <s v="REALIZADO"/>
    <x v="0"/>
    <s v="089.4555.6304.0001.000.0599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555"/>
    <x v="5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UL"/>
    <s v="JOSE CARLOS CRUZ RESENDIZ"/>
    <s v="Costo Laboral"/>
    <s v="Tiempo Extra y Descansos Trabajados"/>
    <s v="ADMINISTRAÇÃO E FINANÇAS"/>
    <n v="2470.52"/>
    <n v="0"/>
    <n v="0"/>
    <s v=""/>
    <s v=""/>
    <s v=""/>
  </r>
  <r>
    <n v="1772532"/>
    <s v="POSTED"/>
    <s v="REALIZADO"/>
    <x v="0"/>
    <s v="089.4555.6304.0001.000.0599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55"/>
    <x v="5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UL"/>
    <s v="JOSE CARLOS CRUZ RESENDIZ"/>
    <s v="Costo Laboral"/>
    <s v="Tiempo Extra y Descansos Trabajados"/>
    <s v="ADMINISTRAÇÃO E FINANÇAS"/>
    <n v="1133.58"/>
    <n v="0"/>
    <n v="0"/>
    <s v=""/>
    <s v=""/>
    <s v=""/>
  </r>
  <r>
    <n v="1772532"/>
    <s v="POSTED"/>
    <s v="REALIZADO"/>
    <x v="0"/>
    <s v="089.4555.6304.0001.000.0599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55"/>
    <x v="5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UL"/>
    <s v="JOSE CARLOS CRUZ RESENDIZ"/>
    <s v="Costo Laboral"/>
    <s v="Tiempo Extra y Descansos Trabajados"/>
    <s v="ADMINISTRAÇÃO E FINANÇAS"/>
    <n v="239.5"/>
    <n v="0"/>
    <n v="0"/>
    <s v=""/>
    <s v=""/>
    <s v=""/>
  </r>
  <r>
    <n v="1772189"/>
    <s v="POSTED"/>
    <s v="REALIZADO"/>
    <x v="0"/>
    <s v="089.4555.6304.0001.000.0568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55"/>
    <x v="5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311.75"/>
    <n v="0"/>
    <n v="0"/>
    <s v=""/>
    <s v=""/>
    <s v=""/>
  </r>
  <r>
    <n v="1772189"/>
    <s v="POSTED"/>
    <s v="REALIZADO"/>
    <x v="0"/>
    <s v="089.4555.6304.0001.000.0568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55"/>
    <x v="5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-311.75"/>
    <n v="0"/>
    <n v="0"/>
    <s v=""/>
    <s v=""/>
    <s v=""/>
  </r>
  <r>
    <n v="1772189"/>
    <s v="POSTED"/>
    <s v="REALIZADO"/>
    <x v="0"/>
    <s v="089.4555.6304.0001.000.0568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555"/>
    <x v="5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677.48"/>
    <n v="0"/>
    <n v="0"/>
    <s v=""/>
    <s v=""/>
    <s v=""/>
  </r>
  <r>
    <n v="1772189"/>
    <s v="POSTED"/>
    <s v="REALIZADO"/>
    <x v="0"/>
    <s v="089.4555.6304.0001.000.0568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55"/>
    <x v="5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311.75"/>
    <n v="0"/>
    <n v="0"/>
    <s v=""/>
    <s v=""/>
    <s v=""/>
  </r>
  <r>
    <n v="1273420"/>
    <s v="POSTED"/>
    <s v="REALIZADO"/>
    <x v="1"/>
    <s v="089.4554.6304.0001.000.0561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4554"/>
    <x v="6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60.38"/>
    <n v="0"/>
    <n v="0"/>
    <s v=""/>
    <s v=""/>
    <s v=""/>
  </r>
  <r>
    <n v="1273419"/>
    <s v="POSTED"/>
    <s v="REALIZADO"/>
    <x v="1"/>
    <s v="089.4554.6304.0001.000.0560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4554"/>
    <x v="6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-100.55"/>
    <n v="0"/>
    <n v="0"/>
    <s v=""/>
    <s v=""/>
    <s v=""/>
  </r>
  <r>
    <n v="1772616"/>
    <s v="POSTED"/>
    <s v="REALIZADO"/>
    <x v="0"/>
    <s v="089.4554.6304.0001.000.0599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4554"/>
    <x v="6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RIO DE JANEIRO"/>
    <s v="JOSE CARLOS CRUZ RESENDIZ"/>
    <s v="Costo Laboral"/>
    <s v="Tiempo Extra y Descansos Trabajados"/>
    <s v="ADMINISTRAÇÃO E FINANÇAS"/>
    <n v="-1071.6199999999999"/>
    <n v="0"/>
    <n v="0"/>
    <s v=""/>
    <s v=""/>
    <s v=""/>
  </r>
  <r>
    <n v="1772061"/>
    <s v="POSTED"/>
    <s v="REALIZADO"/>
    <x v="0"/>
    <s v="089.4554.6304.0001.000.0568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4554"/>
    <x v="6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172.99"/>
    <n v="0"/>
    <n v="0"/>
    <s v=""/>
    <s v=""/>
    <s v=""/>
  </r>
  <r>
    <n v="1772514"/>
    <s v="POSTED"/>
    <s v="REALIZADO"/>
    <x v="0"/>
    <s v="089.4550.6304.0001.000.0599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50"/>
    <x v="7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RIO DE JANEIRO"/>
    <s v="JOSE CARLOS CRUZ RESENDIZ"/>
    <s v="Costo Laboral"/>
    <s v="Tiempo Extra y Descansos Trabajados"/>
    <s v="ADMINISTRAÇÃO E FINANÇAS"/>
    <n v="902.45"/>
    <n v="0"/>
    <n v="0"/>
    <s v=""/>
    <s v=""/>
    <s v=""/>
  </r>
  <r>
    <n v="1772514"/>
    <s v="POSTED"/>
    <s v="REALIZADO"/>
    <x v="0"/>
    <s v="089.4550.6304.0001.000.0599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50"/>
    <x v="7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RIO DE JANEIRO"/>
    <s v="JOSE CARLOS CRUZ RESENDIZ"/>
    <s v="Costo Laboral"/>
    <s v="Tiempo Extra y Descansos Trabajados"/>
    <s v="ADMINISTRAÇÃO E FINANÇAS"/>
    <n v="-902.45"/>
    <n v="0"/>
    <n v="0"/>
    <s v=""/>
    <s v=""/>
    <s v=""/>
  </r>
  <r>
    <n v="1772514"/>
    <s v="POSTED"/>
    <s v="REALIZADO"/>
    <x v="0"/>
    <s v="089.4550.6304.0001.000.0599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4550"/>
    <x v="7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RIO DE JANEIRO"/>
    <s v="JOSE CARLOS CRUZ RESENDIZ"/>
    <s v="Costo Laboral"/>
    <s v="Tiempo Extra y Descansos Trabajados"/>
    <s v="ADMINISTRAÇÃO E FINANÇAS"/>
    <n v="-385.85"/>
    <n v="0"/>
    <n v="0"/>
    <s v=""/>
    <s v=""/>
    <s v=""/>
  </r>
  <r>
    <n v="1772514"/>
    <s v="POSTED"/>
    <s v="REALIZADO"/>
    <x v="0"/>
    <s v="089.4550.6304.0001.000.0599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50"/>
    <x v="7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RIO DE JANEIRO"/>
    <s v="JOSE CARLOS CRUZ RESENDIZ"/>
    <s v="Costo Laboral"/>
    <s v="Tiempo Extra y Descansos Trabajados"/>
    <s v="ADMINISTRAÇÃO E FINANÇAS"/>
    <n v="902.45"/>
    <n v="0"/>
    <n v="0"/>
    <s v=""/>
    <s v=""/>
    <s v=""/>
  </r>
  <r>
    <n v="1772057"/>
    <s v="POSTED"/>
    <s v="REALIZADO"/>
    <x v="0"/>
    <s v="089.4550.6304.0001.000.0568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50"/>
    <x v="7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849.01"/>
    <n v="0"/>
    <n v="0"/>
    <s v=""/>
    <s v=""/>
    <s v=""/>
  </r>
  <r>
    <n v="1772057"/>
    <s v="POSTED"/>
    <s v="REALIZADO"/>
    <x v="0"/>
    <s v="089.4550.6304.0001.000.0568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50"/>
    <x v="7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849.01"/>
    <n v="0"/>
    <n v="0"/>
    <s v=""/>
    <s v=""/>
    <s v=""/>
  </r>
  <r>
    <n v="1772057"/>
    <s v="POSTED"/>
    <s v="REALIZADO"/>
    <x v="0"/>
    <s v="089.4550.6304.0001.000.0568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4550"/>
    <x v="7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1814.01"/>
    <n v="0"/>
    <n v="0"/>
    <s v=""/>
    <s v=""/>
    <s v=""/>
  </r>
  <r>
    <n v="1772057"/>
    <s v="POSTED"/>
    <s v="REALIZADO"/>
    <x v="0"/>
    <s v="089.4550.6304.0001.000.0568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50"/>
    <x v="7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849.01"/>
    <n v="0"/>
    <n v="0"/>
    <s v=""/>
    <s v=""/>
    <s v=""/>
  </r>
  <r>
    <n v="1254406"/>
    <s v="POSTED"/>
    <s v="REALIZADO"/>
    <x v="1"/>
    <s v="089.4550.6304.0001.000.056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50"/>
    <x v="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2895.38"/>
    <n v="0"/>
    <n v="0"/>
    <s v=""/>
    <s v=""/>
    <s v=""/>
  </r>
  <r>
    <n v="1254406"/>
    <s v="POSTED"/>
    <s v="REALIZADO"/>
    <x v="1"/>
    <s v="089.4550.6304.0001.000.056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50"/>
    <x v="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2895.38"/>
    <n v="0"/>
    <n v="0"/>
    <s v=""/>
    <s v=""/>
    <s v=""/>
  </r>
  <r>
    <n v="1254406"/>
    <s v="POSTED"/>
    <s v="REALIZADO"/>
    <x v="1"/>
    <s v="089.4550.6304.0001.000.0561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4550"/>
    <x v="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1178.95"/>
    <n v="0"/>
    <n v="0"/>
    <s v=""/>
    <s v=""/>
    <s v=""/>
  </r>
  <r>
    <n v="1254406"/>
    <s v="POSTED"/>
    <s v="REALIZADO"/>
    <x v="1"/>
    <s v="089.4550.6304.0001.000.056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50"/>
    <x v="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2895.38"/>
    <n v="0"/>
    <n v="0"/>
    <s v=""/>
    <s v=""/>
    <s v=""/>
  </r>
  <r>
    <n v="1247811"/>
    <s v="POSTED"/>
    <s v="REALIZADO"/>
    <x v="1"/>
    <s v="089.4550.6304.0001.000.0560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50"/>
    <x v="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715.57"/>
    <n v="0"/>
    <n v="0"/>
    <s v=""/>
    <s v=""/>
    <s v=""/>
  </r>
  <r>
    <n v="1247811"/>
    <s v="POSTED"/>
    <s v="REALIZADO"/>
    <x v="1"/>
    <s v="089.4550.6304.0001.000.0560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50"/>
    <x v="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-715.57"/>
    <n v="0"/>
    <n v="0"/>
    <s v=""/>
    <s v=""/>
    <s v=""/>
  </r>
  <r>
    <n v="1247811"/>
    <s v="POSTED"/>
    <s v="REALIZADO"/>
    <x v="1"/>
    <s v="089.4550.6304.0001.000.0560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50"/>
    <x v="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715.57"/>
    <n v="0"/>
    <n v="0"/>
    <s v=""/>
    <s v=""/>
    <s v=""/>
  </r>
  <r>
    <n v="1238044"/>
    <s v="POSTED"/>
    <s v="REALIZADO"/>
    <x v="1"/>
    <s v="089.4547.6304.0001.000.056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47"/>
    <x v="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265.95999999999998"/>
    <n v="0"/>
    <n v="0"/>
    <s v=""/>
    <s v=""/>
    <s v=""/>
  </r>
  <r>
    <n v="1238044"/>
    <s v="POSTED"/>
    <s v="REALIZADO"/>
    <x v="1"/>
    <s v="089.4547.6304.0001.000.056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47"/>
    <x v="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265.95999999999998"/>
    <n v="0"/>
    <n v="0"/>
    <s v=""/>
    <s v=""/>
    <s v=""/>
  </r>
  <r>
    <n v="1238044"/>
    <s v="POSTED"/>
    <s v="REALIZADO"/>
    <x v="1"/>
    <s v="089.4547.6304.0001.000.0561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4547"/>
    <x v="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693.92"/>
    <n v="0"/>
    <n v="0"/>
    <s v=""/>
    <s v=""/>
    <s v=""/>
  </r>
  <r>
    <n v="1238044"/>
    <s v="POSTED"/>
    <s v="REALIZADO"/>
    <x v="1"/>
    <s v="089.4547.6304.0001.000.056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47"/>
    <x v="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265.95999999999998"/>
    <n v="0"/>
    <n v="0"/>
    <s v=""/>
    <s v=""/>
    <s v=""/>
  </r>
  <r>
    <n v="1238043"/>
    <s v="POSTED"/>
    <s v="REALIZADO"/>
    <x v="1"/>
    <s v="089.4547.6304.0001.000.0560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4547"/>
    <x v="8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-260.60000000000002"/>
    <n v="0"/>
    <n v="0"/>
    <s v=""/>
    <s v=""/>
    <s v=""/>
  </r>
  <r>
    <n v="1772614"/>
    <s v="POSTED"/>
    <s v="REALIZADO"/>
    <x v="0"/>
    <s v="089.4547.6304.0001.000.0599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47"/>
    <x v="8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RIO DE JANEIRO"/>
    <s v="JOSE CARLOS CRUZ RESENDIZ"/>
    <s v="Costo Laboral"/>
    <s v="Tiempo Extra y Descansos Trabajados"/>
    <s v="ADMINISTRAÇÃO E FINANÇAS"/>
    <n v="1748.42"/>
    <n v="0"/>
    <n v="0"/>
    <s v=""/>
    <s v=""/>
    <s v=""/>
  </r>
  <r>
    <n v="1772614"/>
    <s v="POSTED"/>
    <s v="REALIZADO"/>
    <x v="0"/>
    <s v="089.4547.6304.0001.000.0599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47"/>
    <x v="8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RIO DE JANEIRO"/>
    <s v="JOSE CARLOS CRUZ RESENDIZ"/>
    <s v="Costo Laboral"/>
    <s v="Tiempo Extra y Descansos Trabajados"/>
    <s v="ADMINISTRAÇÃO E FINANÇAS"/>
    <n v="-1748.42"/>
    <n v="0"/>
    <n v="0"/>
    <s v=""/>
    <s v=""/>
    <s v=""/>
  </r>
  <r>
    <n v="1772614"/>
    <s v="POSTED"/>
    <s v="REALIZADO"/>
    <x v="0"/>
    <s v="089.4547.6304.0001.000.0599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4547"/>
    <x v="8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RIO DE JANEIRO"/>
    <s v="JOSE CARLOS CRUZ RESENDIZ"/>
    <s v="Costo Laboral"/>
    <s v="Tiempo Extra y Descansos Trabajados"/>
    <s v="ADMINISTRAÇÃO E FINANÇAS"/>
    <n v="-998.95"/>
    <n v="0"/>
    <n v="0"/>
    <s v=""/>
    <s v=""/>
    <s v=""/>
  </r>
  <r>
    <n v="1772614"/>
    <s v="POSTED"/>
    <s v="REALIZADO"/>
    <x v="0"/>
    <s v="089.4547.6304.0001.000.0599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47"/>
    <x v="8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RIO DE JANEIRO"/>
    <s v="JOSE CARLOS CRUZ RESENDIZ"/>
    <s v="Costo Laboral"/>
    <s v="Tiempo Extra y Descansos Trabajados"/>
    <s v="ADMINISTRAÇÃO E FINANÇAS"/>
    <n v="1748.42"/>
    <n v="0"/>
    <n v="0"/>
    <s v=""/>
    <s v=""/>
    <s v=""/>
  </r>
  <r>
    <n v="1772172"/>
    <s v="POSTED"/>
    <s v="REALIZADO"/>
    <x v="0"/>
    <s v="089.4547.6304.0001.000.0568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47"/>
    <x v="8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289.92"/>
    <n v="0"/>
    <n v="0"/>
    <s v=""/>
    <s v=""/>
    <s v=""/>
  </r>
  <r>
    <n v="1772172"/>
    <s v="POSTED"/>
    <s v="REALIZADO"/>
    <x v="0"/>
    <s v="089.4547.6304.0001.000.0568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47"/>
    <x v="8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289.92"/>
    <n v="0"/>
    <n v="0"/>
    <s v=""/>
    <s v=""/>
    <s v=""/>
  </r>
  <r>
    <n v="1772172"/>
    <s v="POSTED"/>
    <s v="REALIZADO"/>
    <x v="0"/>
    <s v="089.4547.6304.0001.000.0568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4547"/>
    <x v="8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33.85"/>
    <n v="0"/>
    <n v="0"/>
    <s v=""/>
    <s v=""/>
    <s v=""/>
  </r>
  <r>
    <n v="1772172"/>
    <s v="POSTED"/>
    <s v="REALIZADO"/>
    <x v="0"/>
    <s v="089.4547.6304.0001.000.0568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47"/>
    <x v="8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289.92"/>
    <n v="0"/>
    <n v="0"/>
    <s v=""/>
    <s v=""/>
    <s v=""/>
  </r>
  <r>
    <n v="1199589"/>
    <s v="POSTED"/>
    <s v="REALIZADO"/>
    <x v="1"/>
    <s v="089.4545.6304.0001.000.056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45"/>
    <x v="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3.71"/>
    <n v="0"/>
    <n v="0"/>
    <s v=""/>
    <s v=""/>
    <s v=""/>
  </r>
  <r>
    <n v="1199589"/>
    <s v="POSTED"/>
    <s v="REALIZADO"/>
    <x v="1"/>
    <s v="089.4545.6304.0001.000.056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45"/>
    <x v="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-3.71"/>
    <n v="0"/>
    <n v="0"/>
    <s v=""/>
    <s v=""/>
    <s v=""/>
  </r>
  <r>
    <n v="1199589"/>
    <s v="POSTED"/>
    <s v="REALIZADO"/>
    <x v="1"/>
    <s v="089.4545.6304.0001.000.0561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545"/>
    <x v="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193.15"/>
    <n v="0"/>
    <n v="0"/>
    <s v=""/>
    <s v=""/>
    <s v=""/>
  </r>
  <r>
    <n v="1199589"/>
    <s v="POSTED"/>
    <s v="REALIZADO"/>
    <x v="1"/>
    <s v="089.4545.6304.0001.000.056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45"/>
    <x v="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3.71"/>
    <n v="0"/>
    <n v="0"/>
    <s v=""/>
    <s v=""/>
    <s v=""/>
  </r>
  <r>
    <n v="1772632"/>
    <s v="POSTED"/>
    <s v="REALIZADO"/>
    <x v="0"/>
    <s v="089.4545.6304.0001.000.0599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545"/>
    <x v="9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NORDESTE"/>
    <s v="JOSE CARLOS CRUZ RESENDIZ"/>
    <s v="Costo Laboral"/>
    <s v="Tiempo Extra y Descansos Trabajados"/>
    <s v="ADMINISTRAÇÃO E FINANÇAS"/>
    <n v="1227.2"/>
    <n v="0"/>
    <n v="0"/>
    <s v=""/>
    <s v=""/>
    <s v=""/>
  </r>
  <r>
    <n v="1771976"/>
    <s v="POSTED"/>
    <s v="REALIZADO"/>
    <x v="0"/>
    <s v="089.4545.6304.0001.000.0568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45"/>
    <x v="9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409.15"/>
    <n v="0"/>
    <n v="0"/>
    <s v=""/>
    <s v=""/>
    <s v=""/>
  </r>
  <r>
    <n v="1771976"/>
    <s v="POSTED"/>
    <s v="REALIZADO"/>
    <x v="0"/>
    <s v="089.4545.6304.0001.000.0568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45"/>
    <x v="9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-409.15"/>
    <n v="0"/>
    <n v="0"/>
    <s v=""/>
    <s v=""/>
    <s v=""/>
  </r>
  <r>
    <n v="1771976"/>
    <s v="POSTED"/>
    <s v="REALIZADO"/>
    <x v="0"/>
    <s v="089.4545.6304.0001.000.0568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545"/>
    <x v="9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1369.68"/>
    <n v="0"/>
    <n v="0"/>
    <s v=""/>
    <s v=""/>
    <s v=""/>
  </r>
  <r>
    <n v="1771976"/>
    <s v="POSTED"/>
    <s v="REALIZADO"/>
    <x v="0"/>
    <s v="089.4545.6304.0001.000.0568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45"/>
    <x v="9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409.15"/>
    <n v="0"/>
    <n v="0"/>
    <s v=""/>
    <s v=""/>
    <s v=""/>
  </r>
  <r>
    <n v="1208937"/>
    <s v="POSTED"/>
    <s v="REALIZADO"/>
    <x v="1"/>
    <s v="089.4545.6304.0001.000.0560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45"/>
    <x v="9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27.4"/>
    <n v="0"/>
    <n v="0"/>
    <s v=""/>
    <s v=""/>
    <s v=""/>
  </r>
  <r>
    <n v="1208937"/>
    <s v="POSTED"/>
    <s v="REALIZADO"/>
    <x v="1"/>
    <s v="089.4545.6304.0001.000.0560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45"/>
    <x v="9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-27.4"/>
    <n v="0"/>
    <n v="0"/>
    <s v=""/>
    <s v=""/>
    <s v=""/>
  </r>
  <r>
    <n v="1208937"/>
    <s v="POSTED"/>
    <s v="REALIZADO"/>
    <x v="1"/>
    <s v="089.4545.6304.0001.000.0560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545"/>
    <x v="9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270.20999999999998"/>
    <n v="0"/>
    <n v="0"/>
    <s v=""/>
    <s v=""/>
    <s v=""/>
  </r>
  <r>
    <n v="1208937"/>
    <s v="POSTED"/>
    <s v="REALIZADO"/>
    <x v="1"/>
    <s v="089.4545.6304.0001.000.0560.000.00000.00000"/>
    <s v="JUN-2021"/>
    <n v="2021"/>
    <x v="0"/>
    <s v="2º TRIMM"/>
    <d v="2021-06-30T00:00:00"/>
    <s v="Manual"/>
    <s v="Reclass"/>
    <s v="EMORAOLI Reclassificação de indenizações Junho 2021 Reclassificação BRL"/>
    <s v="EMORAOLI Reclassificação de indenizações Junho 2021 Manual A 2058300 190438142"/>
    <s v="Reclassificação de indenizações Junho de 2021"/>
    <x v="0"/>
    <s v="HORA EXTRA/HORA EXTRA"/>
    <s v="4545"/>
    <x v="9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-27.4"/>
    <n v="0"/>
    <n v="0"/>
    <s v=""/>
    <s v=""/>
    <s v=""/>
  </r>
  <r>
    <n v="1208937"/>
    <s v="POSTED"/>
    <s v="REALIZADO"/>
    <x v="1"/>
    <s v="089.4545.6304.0001.000.0560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45"/>
    <x v="9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27.4"/>
    <n v="0"/>
    <n v="0"/>
    <s v=""/>
    <s v=""/>
    <s v=""/>
  </r>
  <r>
    <n v="1199587"/>
    <s v="POSTED"/>
    <s v="REALIZADO"/>
    <x v="1"/>
    <s v="089.4544.6304.0001.000.056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44"/>
    <x v="10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1212.26"/>
    <n v="0"/>
    <n v="0"/>
    <s v=""/>
    <s v=""/>
    <s v=""/>
  </r>
  <r>
    <n v="1199587"/>
    <s v="POSTED"/>
    <s v="REALIZADO"/>
    <x v="1"/>
    <s v="089.4544.6304.0001.000.056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44"/>
    <x v="10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-1212.26"/>
    <n v="0"/>
    <n v="0"/>
    <s v=""/>
    <s v=""/>
    <s v=""/>
  </r>
  <r>
    <n v="1199587"/>
    <s v="POSTED"/>
    <s v="REALIZADO"/>
    <x v="1"/>
    <s v="089.4544.6304.0001.000.0561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544"/>
    <x v="10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248.55"/>
    <n v="0"/>
    <n v="0"/>
    <s v=""/>
    <s v=""/>
    <s v=""/>
  </r>
  <r>
    <n v="1199587"/>
    <s v="POSTED"/>
    <s v="REALIZADO"/>
    <x v="1"/>
    <s v="089.4544.6304.0001.000.056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44"/>
    <x v="10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1212.26"/>
    <n v="0"/>
    <n v="0"/>
    <s v=""/>
    <s v=""/>
    <s v=""/>
  </r>
  <r>
    <n v="1772558"/>
    <s v="POSTED"/>
    <s v="REALIZADO"/>
    <x v="0"/>
    <s v="089.4544.6304.0001.000.0599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44"/>
    <x v="10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NORDESTE"/>
    <s v="JOSE CARLOS CRUZ RESENDIZ"/>
    <s v="Costo Laboral"/>
    <s v="Tiempo Extra y Descansos Trabajados"/>
    <s v="ADMINISTRAÇÃO E FINANÇAS"/>
    <n v="245.09"/>
    <n v="0"/>
    <n v="0"/>
    <s v=""/>
    <s v=""/>
    <s v=""/>
  </r>
  <r>
    <n v="1772558"/>
    <s v="POSTED"/>
    <s v="REALIZADO"/>
    <x v="0"/>
    <s v="089.4544.6304.0001.000.0599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44"/>
    <x v="10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NORDESTE"/>
    <s v="JOSE CARLOS CRUZ RESENDIZ"/>
    <s v="Costo Laboral"/>
    <s v="Tiempo Extra y Descansos Trabajados"/>
    <s v="ADMINISTRAÇÃO E FINANÇAS"/>
    <n v="-245.09"/>
    <n v="0"/>
    <n v="0"/>
    <s v=""/>
    <s v=""/>
    <s v=""/>
  </r>
  <r>
    <n v="1772558"/>
    <s v="POSTED"/>
    <s v="REALIZADO"/>
    <x v="0"/>
    <s v="089.4544.6304.0001.000.0599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544"/>
    <x v="10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NORDESTE"/>
    <s v="JOSE CARLOS CRUZ RESENDIZ"/>
    <s v="Costo Laboral"/>
    <s v="Tiempo Extra y Descansos Trabajados"/>
    <s v="ADMINISTRAÇÃO E FINANÇAS"/>
    <n v="679.26"/>
    <n v="0"/>
    <n v="0"/>
    <s v=""/>
    <s v=""/>
    <s v=""/>
  </r>
  <r>
    <n v="1772558"/>
    <s v="POSTED"/>
    <s v="REALIZADO"/>
    <x v="0"/>
    <s v="089.4544.6304.0001.000.0599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44"/>
    <x v="10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NORDESTE"/>
    <s v="JOSE CARLOS CRUZ RESENDIZ"/>
    <s v="Costo Laboral"/>
    <s v="Tiempo Extra y Descansos Trabajados"/>
    <s v="ADMINISTRAÇÃO E FINANÇAS"/>
    <n v="245.09"/>
    <n v="0"/>
    <n v="0"/>
    <s v=""/>
    <s v=""/>
    <s v=""/>
  </r>
  <r>
    <n v="1772146"/>
    <s v="POSTED"/>
    <s v="REALIZADO"/>
    <x v="0"/>
    <s v="089.4544.6304.0001.000.0568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44"/>
    <x v="10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340.38"/>
    <n v="0"/>
    <n v="0"/>
    <s v=""/>
    <s v=""/>
    <s v=""/>
  </r>
  <r>
    <n v="1772146"/>
    <s v="POSTED"/>
    <s v="REALIZADO"/>
    <x v="0"/>
    <s v="089.4544.6304.0001.000.0568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44"/>
    <x v="10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-340.38"/>
    <n v="0"/>
    <n v="0"/>
    <s v=""/>
    <s v=""/>
    <s v=""/>
  </r>
  <r>
    <n v="1772146"/>
    <s v="POSTED"/>
    <s v="REALIZADO"/>
    <x v="0"/>
    <s v="089.4544.6304.0001.000.0568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544"/>
    <x v="10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846.56"/>
    <n v="0"/>
    <n v="0"/>
    <s v=""/>
    <s v=""/>
    <s v=""/>
  </r>
  <r>
    <n v="1772146"/>
    <s v="POSTED"/>
    <s v="REALIZADO"/>
    <x v="0"/>
    <s v="089.4544.6304.0001.000.0568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44"/>
    <x v="10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340.38"/>
    <n v="0"/>
    <n v="0"/>
    <s v=""/>
    <s v=""/>
    <s v=""/>
  </r>
  <r>
    <n v="1208936"/>
    <s v="POSTED"/>
    <s v="REALIZADO"/>
    <x v="1"/>
    <s v="089.4544.6304.0001.000.0560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44"/>
    <x v="10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209.18"/>
    <n v="0"/>
    <n v="0"/>
    <s v=""/>
    <s v=""/>
    <s v=""/>
  </r>
  <r>
    <n v="1208936"/>
    <s v="POSTED"/>
    <s v="REALIZADO"/>
    <x v="1"/>
    <s v="089.4544.6304.0001.000.0560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44"/>
    <x v="10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-209.18"/>
    <n v="0"/>
    <n v="0"/>
    <s v=""/>
    <s v=""/>
    <s v=""/>
  </r>
  <r>
    <n v="1208936"/>
    <s v="POSTED"/>
    <s v="REALIZADO"/>
    <x v="1"/>
    <s v="089.4544.6304.0001.000.0560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544"/>
    <x v="10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137.26"/>
    <n v="0"/>
    <n v="0"/>
    <s v=""/>
    <s v=""/>
    <s v=""/>
  </r>
  <r>
    <n v="1208936"/>
    <s v="POSTED"/>
    <s v="REALIZADO"/>
    <x v="1"/>
    <s v="089.4544.6304.0001.000.0560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44"/>
    <x v="10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209.18"/>
    <n v="0"/>
    <n v="0"/>
    <s v=""/>
    <s v=""/>
    <s v=""/>
  </r>
  <r>
    <n v="1117775"/>
    <s v="POSTED"/>
    <s v="REALIZADO"/>
    <x v="1"/>
    <s v="089.4540.6304.0001.000.0561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540"/>
    <x v="11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769.54"/>
    <n v="0"/>
    <n v="0"/>
    <s v=""/>
    <s v=""/>
    <s v=""/>
  </r>
  <r>
    <n v="1772606"/>
    <s v="POSTED"/>
    <s v="REALIZADO"/>
    <x v="0"/>
    <s v="089.4540.6304.0001.000.0599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540"/>
    <x v="11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NORDESTE"/>
    <s v="JOSE CARLOS CRUZ RESENDIZ"/>
    <s v="Costo Laboral"/>
    <s v="Tiempo Extra y Descansos Trabajados"/>
    <s v="ADMINISTRAÇÃO E FINANÇAS"/>
    <n v="1187.71"/>
    <n v="0"/>
    <n v="0"/>
    <s v=""/>
    <s v=""/>
    <s v=""/>
  </r>
  <r>
    <n v="1772019"/>
    <s v="POSTED"/>
    <s v="REALIZADO"/>
    <x v="0"/>
    <s v="089.4540.6304.0001.000.0568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540"/>
    <x v="11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77.569999999999993"/>
    <n v="0"/>
    <n v="0"/>
    <s v=""/>
    <s v=""/>
    <s v=""/>
  </r>
  <r>
    <n v="1187679"/>
    <s v="POSTED"/>
    <s v="REALIZADO"/>
    <x v="1"/>
    <s v="089.4540.6304.0001.000.0560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40"/>
    <x v="11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45.18"/>
    <n v="0"/>
    <n v="0"/>
    <s v=""/>
    <s v=""/>
    <s v=""/>
  </r>
  <r>
    <n v="1187679"/>
    <s v="POSTED"/>
    <s v="REALIZADO"/>
    <x v="1"/>
    <s v="089.4540.6304.0001.000.0560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40"/>
    <x v="11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-45.18"/>
    <n v="0"/>
    <n v="0"/>
    <s v=""/>
    <s v=""/>
    <s v=""/>
  </r>
  <r>
    <n v="1187679"/>
    <s v="POSTED"/>
    <s v="REALIZADO"/>
    <x v="1"/>
    <s v="089.4540.6304.0001.000.0560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540"/>
    <x v="11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118.88"/>
    <n v="0"/>
    <n v="0"/>
    <s v=""/>
    <s v=""/>
    <s v=""/>
  </r>
  <r>
    <n v="1187679"/>
    <s v="POSTED"/>
    <s v="REALIZADO"/>
    <x v="1"/>
    <s v="089.4540.6304.0001.000.0560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40"/>
    <x v="11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45.18"/>
    <n v="0"/>
    <n v="0"/>
    <s v=""/>
    <s v=""/>
    <s v=""/>
  </r>
  <r>
    <n v="1772580"/>
    <s v="POSTED"/>
    <s v="REALIZADO"/>
    <x v="0"/>
    <s v="089.4536.6304.0001.000.0599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36"/>
    <x v="12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3680.93"/>
    <n v="0"/>
    <n v="0"/>
    <s v=""/>
    <s v=""/>
    <s v=""/>
  </r>
  <r>
    <n v="1772580"/>
    <s v="POSTED"/>
    <s v="REALIZADO"/>
    <x v="0"/>
    <s v="089.4536.6304.0001.000.0599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36"/>
    <x v="12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-3680.93"/>
    <n v="0"/>
    <n v="0"/>
    <s v=""/>
    <s v=""/>
    <s v=""/>
  </r>
  <r>
    <n v="1772580"/>
    <s v="POSTED"/>
    <s v="REALIZADO"/>
    <x v="0"/>
    <s v="089.4536.6304.0001.000.0599.000.00000.00000"/>
    <s v="JUN-2021"/>
    <n v="2021"/>
    <x v="0"/>
    <s v="2º TRIMM"/>
    <d v="2021-06-30T00:00:00"/>
    <s v="Manual"/>
    <s v="Reclass"/>
    <s v="EMORAOLI Reclassificação de indenizações Junho 2021 Reclassificação BRL"/>
    <s v="EMORAOLI Reclassificação de indenizações Junho 2021 Manual A 2058300 190438142"/>
    <s v="Reclassificação de indenizações Junho de 2021"/>
    <x v="0"/>
    <s v="HORA EXTRA/HORA EXTRA"/>
    <s v="4536"/>
    <x v="12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-3680.93"/>
    <n v="0"/>
    <n v="0"/>
    <s v=""/>
    <s v=""/>
    <s v=""/>
  </r>
  <r>
    <n v="1772580"/>
    <s v="POSTED"/>
    <s v="REALIZADO"/>
    <x v="0"/>
    <s v="089.4536.6304.0001.000.0599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36"/>
    <x v="12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3680.93"/>
    <n v="0"/>
    <n v="0"/>
    <s v=""/>
    <s v=""/>
    <s v=""/>
  </r>
  <r>
    <n v="1772120"/>
    <s v="POSTED"/>
    <s v="REALIZADO"/>
    <x v="0"/>
    <s v="089.4536.6304.0001.000.0568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36"/>
    <x v="12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2726.76"/>
    <n v="0"/>
    <n v="0"/>
    <s v=""/>
    <s v=""/>
    <s v=""/>
  </r>
  <r>
    <n v="1772120"/>
    <s v="POSTED"/>
    <s v="REALIZADO"/>
    <x v="0"/>
    <s v="089.4536.6304.0001.000.0568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36"/>
    <x v="12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2726.76"/>
    <n v="0"/>
    <n v="0"/>
    <s v=""/>
    <s v=""/>
    <s v=""/>
  </r>
  <r>
    <n v="1772120"/>
    <s v="POSTED"/>
    <s v="REALIZADO"/>
    <x v="0"/>
    <s v="089.4536.6304.0001.000.0568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536"/>
    <x v="12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414.84"/>
    <n v="0"/>
    <n v="0"/>
    <s v=""/>
    <s v=""/>
    <s v=""/>
  </r>
  <r>
    <n v="1772120"/>
    <s v="POSTED"/>
    <s v="REALIZADO"/>
    <x v="0"/>
    <s v="089.4536.6304.0001.000.0568.000.00000.00000"/>
    <s v="JUN-2021"/>
    <n v="2021"/>
    <x v="0"/>
    <s v="2º TRIMM"/>
    <d v="2021-06-30T00:00:00"/>
    <s v="Manual"/>
    <s v="Reclass"/>
    <s v="EMORAOLI Reclassificação de indenizações Junho 2021 Reclassificação BRL"/>
    <s v="EMORAOLI Reclassificação de indenizações Junho 2021 Manual A 2058300 190438142"/>
    <s v="Reclassificação de indenizações Junho de 2021"/>
    <x v="0"/>
    <s v="HORA EXTRA/HORA EXTRA"/>
    <s v="4536"/>
    <x v="12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2726.76"/>
    <n v="0"/>
    <n v="0"/>
    <s v=""/>
    <s v=""/>
    <s v=""/>
  </r>
  <r>
    <n v="1772120"/>
    <s v="POSTED"/>
    <s v="REALIZADO"/>
    <x v="0"/>
    <s v="089.4536.6304.0001.000.0568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36"/>
    <x v="12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2726.76"/>
    <n v="0"/>
    <n v="0"/>
    <s v=""/>
    <s v=""/>
    <s v=""/>
  </r>
  <r>
    <n v="1247810"/>
    <s v="POSTED"/>
    <s v="REALIZADO"/>
    <x v="1"/>
    <s v="089.4536.6304.0001.000.056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36"/>
    <x v="1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3970.25"/>
    <n v="0"/>
    <n v="0"/>
    <s v=""/>
    <s v=""/>
    <s v=""/>
  </r>
  <r>
    <n v="1247810"/>
    <s v="POSTED"/>
    <s v="REALIZADO"/>
    <x v="1"/>
    <s v="089.4536.6304.0001.000.056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36"/>
    <x v="1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3970.25"/>
    <n v="0"/>
    <n v="0"/>
    <s v=""/>
    <s v=""/>
    <s v=""/>
  </r>
  <r>
    <n v="1247810"/>
    <s v="POSTED"/>
    <s v="REALIZADO"/>
    <x v="1"/>
    <s v="089.4536.6304.0001.000.0561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536"/>
    <x v="1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90.12"/>
    <n v="0"/>
    <n v="0"/>
    <s v=""/>
    <s v=""/>
    <s v=""/>
  </r>
  <r>
    <n v="1247810"/>
    <s v="POSTED"/>
    <s v="REALIZADO"/>
    <x v="1"/>
    <s v="089.4536.6304.0001.000.0561.000.00000.00000"/>
    <s v="JUN-2021"/>
    <n v="2021"/>
    <x v="0"/>
    <s v="2º TRIMM"/>
    <d v="2021-06-30T00:00:00"/>
    <s v="Manual"/>
    <s v="Reclass"/>
    <s v="EMORAOLI Reclassificação de indenizações Junho 2021 Reclassificação BRL"/>
    <s v="EMORAOLI Reclassificação de indenizações Junho 2021 Manual A 2058300 190438142"/>
    <s v="Reclassificação de indenizações Junho de 2021"/>
    <x v="0"/>
    <s v="HORA EXTRA/HORA EXTRA"/>
    <s v="4536"/>
    <x v="1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2665.69"/>
    <n v="0"/>
    <n v="0"/>
    <s v=""/>
    <s v=""/>
    <s v=""/>
  </r>
  <r>
    <n v="1247810"/>
    <s v="POSTED"/>
    <s v="REALIZADO"/>
    <x v="1"/>
    <s v="089.4536.6304.0001.000.056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36"/>
    <x v="1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3970.25"/>
    <n v="0"/>
    <n v="0"/>
    <s v=""/>
    <s v=""/>
    <s v=""/>
  </r>
  <r>
    <n v="1306410"/>
    <s v="POSTED"/>
    <s v="REALIZADO"/>
    <x v="1"/>
    <s v="089.4536.6304.0001.000.0560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36"/>
    <x v="1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493.84"/>
    <n v="0"/>
    <n v="0"/>
    <s v=""/>
    <s v=""/>
    <s v=""/>
  </r>
  <r>
    <n v="1306410"/>
    <s v="POSTED"/>
    <s v="REALIZADO"/>
    <x v="1"/>
    <s v="089.4536.6304.0001.000.0560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36"/>
    <x v="1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493.84"/>
    <n v="0"/>
    <n v="0"/>
    <s v=""/>
    <s v=""/>
    <s v=""/>
  </r>
  <r>
    <n v="1306410"/>
    <s v="POSTED"/>
    <s v="REALIZADO"/>
    <x v="1"/>
    <s v="089.4536.6304.0001.000.0560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536"/>
    <x v="1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210.95"/>
    <n v="0"/>
    <n v="0"/>
    <s v=""/>
    <s v=""/>
    <s v=""/>
  </r>
  <r>
    <n v="1306410"/>
    <s v="POSTED"/>
    <s v="REALIZADO"/>
    <x v="1"/>
    <s v="089.4536.6304.0001.000.0560.000.00000.00000"/>
    <s v="JUN-2021"/>
    <n v="2021"/>
    <x v="0"/>
    <s v="2º TRIMM"/>
    <d v="2021-06-30T00:00:00"/>
    <s v="Manual"/>
    <s v="Reclass"/>
    <s v="EMORAOLI Reclassificação de indenizações Junho 2021 Reclassificação BRL"/>
    <s v="EMORAOLI Reclassificação de indenizações Junho 2021 Manual A 2058300 190438142"/>
    <s v="Reclassificação de indenizações Junho de 2021"/>
    <x v="0"/>
    <s v="HORA EXTRA/HORA EXTRA"/>
    <s v="4536"/>
    <x v="1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289.51"/>
    <n v="0"/>
    <n v="0"/>
    <s v=""/>
    <s v=""/>
    <s v=""/>
  </r>
  <r>
    <n v="1306410"/>
    <s v="POSTED"/>
    <s v="REALIZADO"/>
    <x v="1"/>
    <s v="089.4536.6304.0001.000.0560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36"/>
    <x v="1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493.84"/>
    <n v="0"/>
    <n v="0"/>
    <s v=""/>
    <s v=""/>
    <s v=""/>
  </r>
  <r>
    <n v="1060781"/>
    <s v="POSTED"/>
    <s v="REALIZADO"/>
    <x v="1"/>
    <s v="089.4534.6304.0001.000.056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34"/>
    <x v="13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1308.28"/>
    <n v="0"/>
    <n v="0"/>
    <s v=""/>
    <s v=""/>
    <s v=""/>
  </r>
  <r>
    <n v="1060781"/>
    <s v="POSTED"/>
    <s v="REALIZADO"/>
    <x v="1"/>
    <s v="089.4534.6304.0001.000.056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34"/>
    <x v="13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1308.28"/>
    <n v="0"/>
    <n v="0"/>
    <s v=""/>
    <s v=""/>
    <s v=""/>
  </r>
  <r>
    <n v="1060781"/>
    <s v="POSTED"/>
    <s v="REALIZADO"/>
    <x v="1"/>
    <s v="089.4534.6304.0001.000.0561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4534"/>
    <x v="13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1259.3399999999999"/>
    <n v="0"/>
    <n v="0"/>
    <s v=""/>
    <s v=""/>
    <s v=""/>
  </r>
  <r>
    <n v="1060781"/>
    <s v="POSTED"/>
    <s v="REALIZADO"/>
    <x v="1"/>
    <s v="089.4534.6304.0001.000.056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34"/>
    <x v="13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1308.28"/>
    <n v="0"/>
    <n v="0"/>
    <s v=""/>
    <s v=""/>
    <s v=""/>
  </r>
  <r>
    <n v="1060780"/>
    <s v="POSTED"/>
    <s v="REALIZADO"/>
    <x v="1"/>
    <s v="089.4534.6304.0001.000.0560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34"/>
    <x v="13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423.05"/>
    <n v="0"/>
    <n v="0"/>
    <s v=""/>
    <s v=""/>
    <s v=""/>
  </r>
  <r>
    <n v="1060780"/>
    <s v="POSTED"/>
    <s v="REALIZADO"/>
    <x v="1"/>
    <s v="089.4534.6304.0001.000.0560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34"/>
    <x v="13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-423.05"/>
    <n v="0"/>
    <n v="0"/>
    <s v=""/>
    <s v=""/>
    <s v=""/>
  </r>
  <r>
    <n v="1060780"/>
    <s v="POSTED"/>
    <s v="REALIZADO"/>
    <x v="1"/>
    <s v="089.4534.6304.0001.000.0560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4534"/>
    <x v="13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-565.79999999999995"/>
    <n v="0"/>
    <n v="0"/>
    <s v=""/>
    <s v=""/>
    <s v=""/>
  </r>
  <r>
    <n v="1060780"/>
    <s v="POSTED"/>
    <s v="REALIZADO"/>
    <x v="1"/>
    <s v="089.4534.6304.0001.000.0560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34"/>
    <x v="13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423.05"/>
    <n v="0"/>
    <n v="0"/>
    <s v=""/>
    <s v=""/>
    <s v=""/>
  </r>
  <r>
    <n v="1772639"/>
    <s v="POSTED"/>
    <s v="REALIZADO"/>
    <x v="0"/>
    <s v="089.4534.6304.0001.000.0599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34"/>
    <x v="13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RIO DE JANEIRO"/>
    <s v="JOSE CARLOS CRUZ RESENDIZ"/>
    <s v="Costo Laboral"/>
    <s v="Tiempo Extra y Descansos Trabajados"/>
    <s v="ADMINISTRAÇÃO E FINANÇAS"/>
    <n v="2412.44"/>
    <n v="0"/>
    <n v="0"/>
    <s v=""/>
    <s v=""/>
    <s v=""/>
  </r>
  <r>
    <n v="1772639"/>
    <s v="POSTED"/>
    <s v="REALIZADO"/>
    <x v="0"/>
    <s v="089.4534.6304.0001.000.0599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34"/>
    <x v="13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RIO DE JANEIRO"/>
    <s v="JOSE CARLOS CRUZ RESENDIZ"/>
    <s v="Costo Laboral"/>
    <s v="Tiempo Extra y Descansos Trabajados"/>
    <s v="ADMINISTRAÇÃO E FINANÇAS"/>
    <n v="-2412.44"/>
    <n v="0"/>
    <n v="0"/>
    <s v=""/>
    <s v=""/>
    <s v=""/>
  </r>
  <r>
    <n v="1772639"/>
    <s v="POSTED"/>
    <s v="REALIZADO"/>
    <x v="0"/>
    <s v="089.4534.6304.0001.000.0599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4534"/>
    <x v="13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RIO DE JANEIRO"/>
    <s v="JOSE CARLOS CRUZ RESENDIZ"/>
    <s v="Costo Laboral"/>
    <s v="Tiempo Extra y Descansos Trabajados"/>
    <s v="ADMINISTRAÇÃO E FINANÇAS"/>
    <n v="-2403.0500000000002"/>
    <n v="0"/>
    <n v="0"/>
    <s v=""/>
    <s v=""/>
    <s v=""/>
  </r>
  <r>
    <n v="1772639"/>
    <s v="POSTED"/>
    <s v="REALIZADO"/>
    <x v="0"/>
    <s v="089.4534.6304.0001.000.0599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34"/>
    <x v="13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RIO DE JANEIRO"/>
    <s v="JOSE CARLOS CRUZ RESENDIZ"/>
    <s v="Costo Laboral"/>
    <s v="Tiempo Extra y Descansos Trabajados"/>
    <s v="ADMINISTRAÇÃO E FINANÇAS"/>
    <n v="2412.44"/>
    <n v="0"/>
    <n v="0"/>
    <s v=""/>
    <s v=""/>
    <s v=""/>
  </r>
  <r>
    <n v="1772074"/>
    <s v="POSTED"/>
    <s v="REALIZADO"/>
    <x v="0"/>
    <s v="089.4534.6304.0001.000.0568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34"/>
    <x v="13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678.8"/>
    <n v="0"/>
    <n v="0"/>
    <s v=""/>
    <s v=""/>
    <s v=""/>
  </r>
  <r>
    <n v="1772074"/>
    <s v="POSTED"/>
    <s v="REALIZADO"/>
    <x v="0"/>
    <s v="089.4534.6304.0001.000.0568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34"/>
    <x v="13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678.8"/>
    <n v="0"/>
    <n v="0"/>
    <s v=""/>
    <s v=""/>
    <s v=""/>
  </r>
  <r>
    <n v="1772074"/>
    <s v="POSTED"/>
    <s v="REALIZADO"/>
    <x v="0"/>
    <s v="089.4534.6304.0001.000.0568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4534"/>
    <x v="13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999.83"/>
    <n v="0"/>
    <n v="0"/>
    <s v=""/>
    <s v=""/>
    <s v=""/>
  </r>
  <r>
    <n v="1772074"/>
    <s v="POSTED"/>
    <s v="REALIZADO"/>
    <x v="0"/>
    <s v="089.4534.6304.0001.000.0568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34"/>
    <x v="13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678.8"/>
    <n v="0"/>
    <n v="0"/>
    <s v=""/>
    <s v=""/>
    <s v=""/>
  </r>
  <r>
    <n v="1060776"/>
    <s v="POSTED"/>
    <s v="REALIZADO"/>
    <x v="1"/>
    <s v="089.4532.6304.0001.000.056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32"/>
    <x v="3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18.39"/>
    <n v="0"/>
    <n v="0"/>
    <s v=""/>
    <s v=""/>
    <s v=""/>
  </r>
  <r>
    <n v="1060776"/>
    <s v="POSTED"/>
    <s v="REALIZADO"/>
    <x v="1"/>
    <s v="089.4532.6304.0001.000.056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32"/>
    <x v="3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118.39"/>
    <n v="0"/>
    <n v="0"/>
    <s v=""/>
    <s v=""/>
    <s v=""/>
  </r>
  <r>
    <n v="1060776"/>
    <s v="POSTED"/>
    <s v="REALIZADO"/>
    <x v="1"/>
    <s v="089.4532.6304.0001.000.0561.000.00000.00000"/>
    <s v="JUN-2021"/>
    <n v="2021"/>
    <x v="0"/>
    <s v="2º TRIMM"/>
    <d v="2021-06-30T00:00:00"/>
    <s v="Manual"/>
    <s v="Reclass"/>
    <s v="EMORAOLI Reclassificação de indenizações Junho 2021 Reclassificação BRL"/>
    <s v="EMORAOLI Reclassificação de indenizações Junho 2021 Manual A 2058300 190438142"/>
    <s v="Reclassificação de indenizações Junho de 2021"/>
    <x v="0"/>
    <s v="HORA EXTRA/HORA EXTRA"/>
    <s v="4532"/>
    <x v="3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118.39"/>
    <n v="0"/>
    <n v="0"/>
    <s v=""/>
    <s v=""/>
    <s v=""/>
  </r>
  <r>
    <n v="1060776"/>
    <s v="POSTED"/>
    <s v="REALIZADO"/>
    <x v="1"/>
    <s v="089.4532.6304.0001.000.056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32"/>
    <x v="3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18.39"/>
    <n v="0"/>
    <n v="0"/>
    <s v=""/>
    <s v=""/>
    <s v=""/>
  </r>
  <r>
    <n v="1772666"/>
    <s v="POSTED"/>
    <s v="REALIZADO"/>
    <x v="0"/>
    <s v="089.4517.6304.0001.000.0599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17"/>
    <x v="14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BRASÍLIA"/>
    <s v="JOSE CARLOS CRUZ RESENDIZ"/>
    <s v="Costo Laboral"/>
    <s v="Tiempo Extra y Descansos Trabajados"/>
    <s v="ADMINISTRAÇÃO E FINANÇAS"/>
    <n v="4030.87"/>
    <n v="0"/>
    <n v="0"/>
    <s v=""/>
    <s v=""/>
    <s v=""/>
  </r>
  <r>
    <n v="1772666"/>
    <s v="POSTED"/>
    <s v="REALIZADO"/>
    <x v="0"/>
    <s v="089.4517.6304.0001.000.0599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17"/>
    <x v="14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BRASÍLIA"/>
    <s v="JOSE CARLOS CRUZ RESENDIZ"/>
    <s v="Costo Laboral"/>
    <s v="Tiempo Extra y Descansos Trabajados"/>
    <s v="ADMINISTRAÇÃO E FINANÇAS"/>
    <n v="677.21"/>
    <n v="0"/>
    <n v="0"/>
    <s v=""/>
    <s v=""/>
    <s v=""/>
  </r>
  <r>
    <n v="1772666"/>
    <s v="POSTED"/>
    <s v="REALIZADO"/>
    <x v="0"/>
    <s v="089.4517.6304.0001.000.0599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17"/>
    <x v="14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BRASÍLIA"/>
    <s v="JOSE CARLOS CRUZ RESENDIZ"/>
    <s v="Costo Laboral"/>
    <s v="Tiempo Extra y Descansos Trabajados"/>
    <s v="ADMINISTRAÇÃO E FINANÇAS"/>
    <n v="-4030.87"/>
    <n v="0"/>
    <n v="0"/>
    <s v=""/>
    <s v=""/>
    <s v=""/>
  </r>
  <r>
    <n v="1772666"/>
    <s v="POSTED"/>
    <s v="REALIZADO"/>
    <x v="0"/>
    <s v="089.4517.6304.0001.000.0599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17"/>
    <x v="14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BRASÍLIA"/>
    <s v="JOSE CARLOS CRUZ RESENDIZ"/>
    <s v="Costo Laboral"/>
    <s v="Tiempo Extra y Descansos Trabajados"/>
    <s v="ADMINISTRAÇÃO E FINANÇAS"/>
    <n v="-677.21"/>
    <n v="0"/>
    <n v="0"/>
    <s v=""/>
    <s v=""/>
    <s v=""/>
  </r>
  <r>
    <n v="1772666"/>
    <s v="POSTED"/>
    <s v="REALIZADO"/>
    <x v="0"/>
    <s v="089.4517.6304.0001.000.0599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517"/>
    <x v="14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BRASÍLIA"/>
    <s v="JOSE CARLOS CRUZ RESENDIZ"/>
    <s v="Costo Laboral"/>
    <s v="Tiempo Extra y Descansos Trabajados"/>
    <s v="ADMINISTRAÇÃO E FINANÇAS"/>
    <n v="6054.59"/>
    <n v="0"/>
    <n v="0"/>
    <s v=""/>
    <s v=""/>
    <s v=""/>
  </r>
  <r>
    <n v="1772666"/>
    <s v="POSTED"/>
    <s v="REALIZADO"/>
    <x v="0"/>
    <s v="089.4517.6304.0001.000.0599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517"/>
    <x v="14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BRASÍLIA"/>
    <s v="JOSE CARLOS CRUZ RESENDIZ"/>
    <s v="Costo Laboral"/>
    <s v="Tiempo Extra y Descansos Trabajados"/>
    <s v="ADMINISTRAÇÃO E FINANÇAS"/>
    <n v="343.22"/>
    <n v="0"/>
    <n v="0"/>
    <s v=""/>
    <s v=""/>
    <s v=""/>
  </r>
  <r>
    <n v="1772666"/>
    <s v="POSTED"/>
    <s v="REALIZADO"/>
    <x v="0"/>
    <s v="089.4517.6304.0001.000.0599.000.00000.00000"/>
    <s v="JUN-2021"/>
    <n v="2021"/>
    <x v="0"/>
    <s v="2º TRIMM"/>
    <d v="2021-06-30T00:00:00"/>
    <s v="Manual"/>
    <s v="Reclass"/>
    <s v="EMORAOLI Reclassificação de indenizações Junho 2021 Reclassificação BRL"/>
    <s v="EMORAOLI Reclassificação de indenizações Junho 2021 Manual A 2058300 190438142"/>
    <s v="Reclassificação de indenizações Junho de 2021"/>
    <x v="0"/>
    <s v="HORA EXTRA/HORA EXTRA"/>
    <s v="4517"/>
    <x v="14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BRASÍLIA"/>
    <s v="JOSE CARLOS CRUZ RESENDIZ"/>
    <s v="Costo Laboral"/>
    <s v="Tiempo Extra y Descansos Trabajados"/>
    <s v="ADMINISTRAÇÃO E FINANÇAS"/>
    <n v="-279.98"/>
    <n v="0"/>
    <n v="0"/>
    <s v=""/>
    <s v=""/>
    <s v=""/>
  </r>
  <r>
    <n v="1772666"/>
    <s v="POSTED"/>
    <s v="REALIZADO"/>
    <x v="0"/>
    <s v="089.4517.6304.0001.000.0599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17"/>
    <x v="14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BRASÍLIA"/>
    <s v="JOSE CARLOS CRUZ RESENDIZ"/>
    <s v="Costo Laboral"/>
    <s v="Tiempo Extra y Descansos Trabajados"/>
    <s v="ADMINISTRAÇÃO E FINANÇAS"/>
    <n v="4030.87"/>
    <n v="0"/>
    <n v="0"/>
    <s v=""/>
    <s v=""/>
    <s v=""/>
  </r>
  <r>
    <n v="1772666"/>
    <s v="POSTED"/>
    <s v="REALIZADO"/>
    <x v="0"/>
    <s v="089.4517.6304.0001.000.0599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17"/>
    <x v="14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BRASÍLIA"/>
    <s v="JOSE CARLOS CRUZ RESENDIZ"/>
    <s v="Costo Laboral"/>
    <s v="Tiempo Extra y Descansos Trabajados"/>
    <s v="ADMINISTRAÇÃO E FINANÇAS"/>
    <n v="677.21"/>
    <n v="0"/>
    <n v="0"/>
    <s v=""/>
    <s v=""/>
    <s v=""/>
  </r>
  <r>
    <n v="1079372"/>
    <s v="POSTED"/>
    <s v="REALIZADO"/>
    <x v="1"/>
    <s v="089.4517.6304.0001.000.0569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517"/>
    <x v="14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116.94"/>
    <n v="0"/>
    <n v="0"/>
    <s v=""/>
    <s v=""/>
    <s v=""/>
  </r>
  <r>
    <n v="1772154"/>
    <s v="POSTED"/>
    <s v="REALIZADO"/>
    <x v="0"/>
    <s v="089.4517.6304.0001.000.0568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17"/>
    <x v="14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1066.76"/>
    <n v="0"/>
    <n v="0"/>
    <s v=""/>
    <s v=""/>
    <s v=""/>
  </r>
  <r>
    <n v="1772154"/>
    <s v="POSTED"/>
    <s v="REALIZADO"/>
    <x v="0"/>
    <s v="089.4517.6304.0001.000.0568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17"/>
    <x v="14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-1066.76"/>
    <n v="0"/>
    <n v="0"/>
    <s v=""/>
    <s v=""/>
    <s v=""/>
  </r>
  <r>
    <n v="1772154"/>
    <s v="POSTED"/>
    <s v="REALIZADO"/>
    <x v="0"/>
    <s v="089.4517.6304.0001.000.0568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517"/>
    <x v="14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1791.31"/>
    <n v="0"/>
    <n v="0"/>
    <s v=""/>
    <s v=""/>
    <s v=""/>
  </r>
  <r>
    <n v="1772154"/>
    <s v="POSTED"/>
    <s v="REALIZADO"/>
    <x v="0"/>
    <s v="089.4517.6304.0001.000.0568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17"/>
    <x v="14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1066.76"/>
    <n v="0"/>
    <n v="0"/>
    <s v=""/>
    <s v=""/>
    <s v=""/>
  </r>
  <r>
    <n v="1069715"/>
    <s v="POSTED"/>
    <s v="REALIZADO"/>
    <x v="1"/>
    <s v="089.4517.6304.0001.000.056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17"/>
    <x v="1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3992.6"/>
    <n v="0"/>
    <n v="0"/>
    <s v=""/>
    <s v=""/>
    <s v=""/>
  </r>
  <r>
    <n v="1069715"/>
    <s v="POSTED"/>
    <s v="REALIZADO"/>
    <x v="1"/>
    <s v="089.4517.6304.0001.000.056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17"/>
    <x v="1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-3992.6"/>
    <n v="0"/>
    <n v="0"/>
    <s v=""/>
    <s v=""/>
    <s v=""/>
  </r>
  <r>
    <n v="1069715"/>
    <s v="POSTED"/>
    <s v="REALIZADO"/>
    <x v="1"/>
    <s v="089.4517.6304.0001.000.0561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517"/>
    <x v="1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2554.67"/>
    <n v="0"/>
    <n v="0"/>
    <s v=""/>
    <s v=""/>
    <s v=""/>
  </r>
  <r>
    <n v="1069715"/>
    <s v="POSTED"/>
    <s v="REALIZADO"/>
    <x v="1"/>
    <s v="089.4517.6304.0001.000.056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17"/>
    <x v="1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3992.6"/>
    <n v="0"/>
    <n v="0"/>
    <s v=""/>
    <s v=""/>
    <s v=""/>
  </r>
  <r>
    <n v="1069714"/>
    <s v="POSTED"/>
    <s v="REALIZADO"/>
    <x v="1"/>
    <s v="089.4517.6304.0001.000.0560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17"/>
    <x v="1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BRASÍLIA"/>
    <s v="CHRISTIAN OMAR GAXIOLA INZUNZA"/>
    <s v="Costo Laboral"/>
    <s v="Tiempo Extra y Descansos Trabajados"/>
    <s v="VENDAS VAREJO"/>
    <n v="2610.84"/>
    <n v="0"/>
    <n v="0"/>
    <s v=""/>
    <s v=""/>
    <s v=""/>
  </r>
  <r>
    <n v="1069714"/>
    <s v="POSTED"/>
    <s v="REALIZADO"/>
    <x v="1"/>
    <s v="089.4517.6304.0001.000.0560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17"/>
    <x v="1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BRASÍLIA"/>
    <s v="CHRISTIAN OMAR GAXIOLA INZUNZA"/>
    <s v="Costo Laboral"/>
    <s v="Tiempo Extra y Descansos Trabajados"/>
    <s v="VENDAS VAREJO"/>
    <n v="-2610.84"/>
    <n v="0"/>
    <n v="0"/>
    <s v=""/>
    <s v=""/>
    <s v=""/>
  </r>
  <r>
    <n v="1069714"/>
    <s v="POSTED"/>
    <s v="REALIZADO"/>
    <x v="1"/>
    <s v="089.4517.6304.0001.000.0560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517"/>
    <x v="1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BRASÍLIA"/>
    <s v="CHRISTIAN OMAR GAXIOLA INZUNZA"/>
    <s v="Costo Laboral"/>
    <s v="Tiempo Extra y Descansos Trabajados"/>
    <s v="VENDAS VAREJO"/>
    <n v="1608.9"/>
    <n v="0"/>
    <n v="0"/>
    <s v=""/>
    <s v=""/>
    <s v=""/>
  </r>
  <r>
    <n v="1069714"/>
    <s v="POSTED"/>
    <s v="REALIZADO"/>
    <x v="1"/>
    <s v="089.4517.6304.0001.000.0560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17"/>
    <x v="1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BRASÍLIA"/>
    <s v="CHRISTIAN OMAR GAXIOLA INZUNZA"/>
    <s v="Costo Laboral"/>
    <s v="Tiempo Extra y Descansos Trabajados"/>
    <s v="VENDAS VAREJO"/>
    <n v="2610.84"/>
    <n v="0"/>
    <n v="0"/>
    <s v=""/>
    <s v=""/>
    <s v=""/>
  </r>
  <r>
    <n v="1028080"/>
    <s v="POSTED"/>
    <s v="REALIZADO"/>
    <x v="1"/>
    <s v="089.4513.6304.0001.000.056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13"/>
    <x v="1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3562.38"/>
    <n v="0"/>
    <n v="0"/>
    <s v=""/>
    <s v=""/>
    <s v=""/>
  </r>
  <r>
    <n v="1028080"/>
    <s v="POSTED"/>
    <s v="REALIZADO"/>
    <x v="1"/>
    <s v="089.4513.6304.0001.000.056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13"/>
    <x v="1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3562.38"/>
    <n v="0"/>
    <n v="0"/>
    <s v=""/>
    <s v=""/>
    <s v=""/>
  </r>
  <r>
    <n v="1028080"/>
    <s v="POSTED"/>
    <s v="REALIZADO"/>
    <x v="1"/>
    <s v="089.4513.6304.0001.000.0561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4513"/>
    <x v="1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558.27"/>
    <n v="0"/>
    <n v="0"/>
    <s v=""/>
    <s v=""/>
    <s v=""/>
  </r>
  <r>
    <n v="1028080"/>
    <s v="POSTED"/>
    <s v="REALIZADO"/>
    <x v="1"/>
    <s v="089.4513.6304.0001.000.056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13"/>
    <x v="1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3562.38"/>
    <n v="0"/>
    <n v="0"/>
    <s v=""/>
    <s v=""/>
    <s v=""/>
  </r>
  <r>
    <n v="1028079"/>
    <s v="POSTED"/>
    <s v="REALIZADO"/>
    <x v="1"/>
    <s v="089.4513.6304.0001.000.0560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13"/>
    <x v="15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1406.61"/>
    <n v="0"/>
    <n v="0"/>
    <s v=""/>
    <s v=""/>
    <s v=""/>
  </r>
  <r>
    <n v="1028079"/>
    <s v="POSTED"/>
    <s v="REALIZADO"/>
    <x v="1"/>
    <s v="089.4513.6304.0001.000.0560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13"/>
    <x v="15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-1406.61"/>
    <n v="0"/>
    <n v="0"/>
    <s v=""/>
    <s v=""/>
    <s v=""/>
  </r>
  <r>
    <n v="1028079"/>
    <s v="POSTED"/>
    <s v="REALIZADO"/>
    <x v="1"/>
    <s v="089.4513.6304.0001.000.0560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4513"/>
    <x v="15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-374.01"/>
    <n v="0"/>
    <n v="0"/>
    <s v=""/>
    <s v=""/>
    <s v=""/>
  </r>
  <r>
    <n v="1028079"/>
    <s v="POSTED"/>
    <s v="REALIZADO"/>
    <x v="1"/>
    <s v="089.4513.6304.0001.000.0560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13"/>
    <x v="15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1406.61"/>
    <n v="0"/>
    <n v="0"/>
    <s v=""/>
    <s v=""/>
    <s v=""/>
  </r>
  <r>
    <n v="1772619"/>
    <s v="POSTED"/>
    <s v="REALIZADO"/>
    <x v="0"/>
    <s v="089.4513.6304.0001.000.0599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13"/>
    <x v="15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RIO DE JANEIRO"/>
    <s v="JOSE CARLOS CRUZ RESENDIZ"/>
    <s v="Costo Laboral"/>
    <s v="Tiempo Extra y Descansos Trabajados"/>
    <s v="ADMINISTRAÇÃO E FINANÇAS"/>
    <n v="120.64"/>
    <n v="0"/>
    <n v="0"/>
    <s v=""/>
    <s v=""/>
    <s v=""/>
  </r>
  <r>
    <n v="1772619"/>
    <s v="POSTED"/>
    <s v="REALIZADO"/>
    <x v="0"/>
    <s v="089.4513.6304.0001.000.0599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13"/>
    <x v="15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RIO DE JANEIRO"/>
    <s v="JOSE CARLOS CRUZ RESENDIZ"/>
    <s v="Costo Laboral"/>
    <s v="Tiempo Extra y Descansos Trabajados"/>
    <s v="ADMINISTRAÇÃO E FINANÇAS"/>
    <n v="-120.64"/>
    <n v="0"/>
    <n v="0"/>
    <s v=""/>
    <s v=""/>
    <s v=""/>
  </r>
  <r>
    <n v="1772619"/>
    <s v="POSTED"/>
    <s v="REALIZADO"/>
    <x v="0"/>
    <s v="089.4513.6304.0001.000.0599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4513"/>
    <x v="15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RIO DE JANEIRO"/>
    <s v="JOSE CARLOS CRUZ RESENDIZ"/>
    <s v="Costo Laboral"/>
    <s v="Tiempo Extra y Descansos Trabajados"/>
    <s v="ADMINISTRAÇÃO E FINANÇAS"/>
    <n v="-911.24"/>
    <n v="0"/>
    <n v="0"/>
    <s v=""/>
    <s v=""/>
    <s v=""/>
  </r>
  <r>
    <n v="1772619"/>
    <s v="POSTED"/>
    <s v="REALIZADO"/>
    <x v="0"/>
    <s v="089.4513.6304.0001.000.0599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13"/>
    <x v="15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RIO DE JANEIRO"/>
    <s v="JOSE CARLOS CRUZ RESENDIZ"/>
    <s v="Costo Laboral"/>
    <s v="Tiempo Extra y Descansos Trabajados"/>
    <s v="ADMINISTRAÇÃO E FINANÇAS"/>
    <n v="120.64"/>
    <n v="0"/>
    <n v="0"/>
    <s v=""/>
    <s v=""/>
    <s v=""/>
  </r>
  <r>
    <n v="1772010"/>
    <s v="POSTED"/>
    <s v="REALIZADO"/>
    <x v="0"/>
    <s v="089.4513.6304.0001.000.0568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4513"/>
    <x v="15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2033.17"/>
    <n v="0"/>
    <n v="0"/>
    <s v=""/>
    <s v=""/>
    <s v=""/>
  </r>
  <r>
    <n v="1060773"/>
    <s v="POSTED"/>
    <s v="REALIZADO"/>
    <x v="1"/>
    <s v="089.4509.6304.0001.000.056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09"/>
    <x v="16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1576.2"/>
    <n v="0"/>
    <n v="0"/>
    <s v=""/>
    <s v=""/>
    <s v=""/>
  </r>
  <r>
    <n v="1060773"/>
    <s v="POSTED"/>
    <s v="REALIZADO"/>
    <x v="1"/>
    <s v="089.4509.6304.0001.000.056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09"/>
    <x v="16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1576.2"/>
    <n v="0"/>
    <n v="0"/>
    <s v=""/>
    <s v=""/>
    <s v=""/>
  </r>
  <r>
    <n v="1060773"/>
    <s v="POSTED"/>
    <s v="REALIZADO"/>
    <x v="1"/>
    <s v="089.4509.6304.0001.000.0561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4509"/>
    <x v="16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357.7"/>
    <n v="0"/>
    <n v="0"/>
    <s v=""/>
    <s v=""/>
    <s v=""/>
  </r>
  <r>
    <n v="1060773"/>
    <s v="POSTED"/>
    <s v="REALIZADO"/>
    <x v="1"/>
    <s v="089.4509.6304.0001.000.056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09"/>
    <x v="16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1576.2"/>
    <n v="0"/>
    <n v="0"/>
    <s v=""/>
    <s v=""/>
    <s v=""/>
  </r>
  <r>
    <n v="1772676"/>
    <s v="POSTED"/>
    <s v="REALIZADO"/>
    <x v="0"/>
    <s v="089.4509.6304.0001.000.0599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09"/>
    <x v="16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RIO DE JANEIRO"/>
    <s v="JOSE CARLOS CRUZ RESENDIZ"/>
    <s v="Costo Laboral"/>
    <s v="Tiempo Extra y Descansos Trabajados"/>
    <s v="ADMINISTRAÇÃO E FINANÇAS"/>
    <n v="1001.56"/>
    <n v="0"/>
    <n v="0"/>
    <s v=""/>
    <s v=""/>
    <s v=""/>
  </r>
  <r>
    <n v="1772676"/>
    <s v="POSTED"/>
    <s v="REALIZADO"/>
    <x v="0"/>
    <s v="089.4509.6304.0001.000.0599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09"/>
    <x v="16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RIO DE JANEIRO"/>
    <s v="JOSE CARLOS CRUZ RESENDIZ"/>
    <s v="Costo Laboral"/>
    <s v="Tiempo Extra y Descansos Trabajados"/>
    <s v="ADMINISTRAÇÃO E FINANÇAS"/>
    <n v="-1001.56"/>
    <n v="0"/>
    <n v="0"/>
    <s v=""/>
    <s v=""/>
    <s v=""/>
  </r>
  <r>
    <n v="1772676"/>
    <s v="POSTED"/>
    <s v="REALIZADO"/>
    <x v="0"/>
    <s v="089.4509.6304.0001.000.0599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4509"/>
    <x v="16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RIO DE JANEIRO"/>
    <s v="JOSE CARLOS CRUZ RESENDIZ"/>
    <s v="Costo Laboral"/>
    <s v="Tiempo Extra y Descansos Trabajados"/>
    <s v="ADMINISTRAÇÃO E FINANÇAS"/>
    <n v="-1428.63"/>
    <n v="0"/>
    <n v="0"/>
    <s v=""/>
    <s v=""/>
    <s v=""/>
  </r>
  <r>
    <n v="1772676"/>
    <s v="POSTED"/>
    <s v="REALIZADO"/>
    <x v="0"/>
    <s v="089.4509.6304.0001.000.0599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09"/>
    <x v="16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RIO DE JANEIRO"/>
    <s v="JOSE CARLOS CRUZ RESENDIZ"/>
    <s v="Costo Laboral"/>
    <s v="Tiempo Extra y Descansos Trabajados"/>
    <s v="ADMINISTRAÇÃO E FINANÇAS"/>
    <n v="1001.56"/>
    <n v="0"/>
    <n v="0"/>
    <s v=""/>
    <s v=""/>
    <s v=""/>
  </r>
  <r>
    <n v="1772163"/>
    <s v="POSTED"/>
    <s v="REALIZADO"/>
    <x v="0"/>
    <s v="089.4509.6304.0001.000.0568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09"/>
    <x v="16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667.51"/>
    <n v="0"/>
    <n v="0"/>
    <s v=""/>
    <s v=""/>
    <s v=""/>
  </r>
  <r>
    <n v="1772163"/>
    <s v="POSTED"/>
    <s v="REALIZADO"/>
    <x v="0"/>
    <s v="089.4509.6304.0001.000.0568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09"/>
    <x v="16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667.51"/>
    <n v="0"/>
    <n v="0"/>
    <s v=""/>
    <s v=""/>
    <s v=""/>
  </r>
  <r>
    <n v="1772163"/>
    <s v="POSTED"/>
    <s v="REALIZADO"/>
    <x v="0"/>
    <s v="089.4509.6304.0001.000.0568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4509"/>
    <x v="16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296.27"/>
    <n v="0"/>
    <n v="0"/>
    <s v=""/>
    <s v=""/>
    <s v=""/>
  </r>
  <r>
    <n v="1772163"/>
    <s v="POSTED"/>
    <s v="REALIZADO"/>
    <x v="0"/>
    <s v="089.4509.6304.0001.000.0568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09"/>
    <x v="16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667.51"/>
    <n v="0"/>
    <n v="0"/>
    <s v=""/>
    <s v=""/>
    <s v=""/>
  </r>
  <r>
    <n v="1079371"/>
    <s v="POSTED"/>
    <s v="REALIZADO"/>
    <x v="1"/>
    <s v="089.4509.6304.0001.000.0560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09"/>
    <x v="16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636.38"/>
    <n v="0"/>
    <n v="0"/>
    <s v=""/>
    <s v=""/>
    <s v=""/>
  </r>
  <r>
    <n v="1079371"/>
    <s v="POSTED"/>
    <s v="REALIZADO"/>
    <x v="1"/>
    <s v="089.4509.6304.0001.000.0560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09"/>
    <x v="16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-636.38"/>
    <n v="0"/>
    <n v="0"/>
    <s v=""/>
    <s v=""/>
    <s v=""/>
  </r>
  <r>
    <n v="1079371"/>
    <s v="POSTED"/>
    <s v="REALIZADO"/>
    <x v="1"/>
    <s v="089.4509.6304.0001.000.0560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4509"/>
    <x v="16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-1215.79"/>
    <n v="0"/>
    <n v="0"/>
    <s v=""/>
    <s v=""/>
    <s v=""/>
  </r>
  <r>
    <n v="1079371"/>
    <s v="POSTED"/>
    <s v="REALIZADO"/>
    <x v="1"/>
    <s v="089.4509.6304.0001.000.0560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09"/>
    <x v="16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636.38"/>
    <n v="0"/>
    <n v="0"/>
    <s v=""/>
    <s v=""/>
    <s v=""/>
  </r>
  <r>
    <n v="1199585"/>
    <s v="POSTED"/>
    <s v="REALIZADO"/>
    <x v="1"/>
    <s v="089.4506.6304.0001.000.056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06"/>
    <x v="1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6720.82"/>
    <n v="0"/>
    <n v="0"/>
    <s v=""/>
    <s v=""/>
    <s v=""/>
  </r>
  <r>
    <n v="1199585"/>
    <s v="POSTED"/>
    <s v="REALIZADO"/>
    <x v="1"/>
    <s v="089.4506.6304.0001.000.056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06"/>
    <x v="1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6720.82"/>
    <n v="0"/>
    <n v="0"/>
    <s v=""/>
    <s v=""/>
    <s v=""/>
  </r>
  <r>
    <n v="1199585"/>
    <s v="POSTED"/>
    <s v="REALIZADO"/>
    <x v="1"/>
    <s v="089.4506.6304.0001.000.0561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506"/>
    <x v="1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789.66"/>
    <n v="0"/>
    <n v="0"/>
    <s v=""/>
    <s v=""/>
    <s v=""/>
  </r>
  <r>
    <n v="1199585"/>
    <s v="POSTED"/>
    <s v="REALIZADO"/>
    <x v="1"/>
    <s v="089.4506.6304.0001.000.056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06"/>
    <x v="1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6720.82"/>
    <n v="0"/>
    <n v="0"/>
    <s v=""/>
    <s v=""/>
    <s v=""/>
  </r>
  <r>
    <n v="1199584"/>
    <s v="POSTED"/>
    <s v="REALIZADO"/>
    <x v="1"/>
    <s v="089.4506.6304.0001.000.0560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06"/>
    <x v="1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1228.05"/>
    <n v="0"/>
    <n v="0"/>
    <s v=""/>
    <s v=""/>
    <s v=""/>
  </r>
  <r>
    <n v="1199584"/>
    <s v="POSTED"/>
    <s v="REALIZADO"/>
    <x v="1"/>
    <s v="089.4506.6304.0001.000.0560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06"/>
    <x v="1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1228.05"/>
    <n v="0"/>
    <n v="0"/>
    <s v=""/>
    <s v=""/>
    <s v=""/>
  </r>
  <r>
    <n v="1199584"/>
    <s v="POSTED"/>
    <s v="REALIZADO"/>
    <x v="1"/>
    <s v="089.4506.6304.0001.000.0560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506"/>
    <x v="1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327.24"/>
    <n v="0"/>
    <n v="0"/>
    <s v=""/>
    <s v=""/>
    <s v=""/>
  </r>
  <r>
    <n v="1199584"/>
    <s v="POSTED"/>
    <s v="REALIZADO"/>
    <x v="1"/>
    <s v="089.4506.6304.0001.000.0560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06"/>
    <x v="1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1228.05"/>
    <n v="0"/>
    <n v="0"/>
    <s v=""/>
    <s v=""/>
    <s v=""/>
  </r>
  <r>
    <n v="1772630"/>
    <s v="POSTED"/>
    <s v="REALIZADO"/>
    <x v="0"/>
    <s v="089.4506.6304.0001.000.0599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06"/>
    <x v="17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1374.82"/>
    <n v="0"/>
    <n v="0"/>
    <s v=""/>
    <s v=""/>
    <s v=""/>
  </r>
  <r>
    <n v="1772630"/>
    <s v="POSTED"/>
    <s v="REALIZADO"/>
    <x v="0"/>
    <s v="089.4506.6304.0001.000.0599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06"/>
    <x v="17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-1374.82"/>
    <n v="0"/>
    <n v="0"/>
    <s v=""/>
    <s v=""/>
    <s v=""/>
  </r>
  <r>
    <n v="1772630"/>
    <s v="POSTED"/>
    <s v="REALIZADO"/>
    <x v="0"/>
    <s v="089.4506.6304.0001.000.0599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506"/>
    <x v="17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2732.65"/>
    <n v="0"/>
    <n v="0"/>
    <s v=""/>
    <s v=""/>
    <s v=""/>
  </r>
  <r>
    <n v="1772630"/>
    <s v="POSTED"/>
    <s v="REALIZADO"/>
    <x v="0"/>
    <s v="089.4506.6304.0001.000.0599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06"/>
    <x v="17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1374.82"/>
    <n v="0"/>
    <n v="0"/>
    <s v=""/>
    <s v=""/>
    <s v=""/>
  </r>
  <r>
    <n v="1772053"/>
    <s v="POSTED"/>
    <s v="REALIZADO"/>
    <x v="0"/>
    <s v="089.4506.6304.0001.000.0568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506"/>
    <x v="17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2131.0700000000002"/>
    <n v="0"/>
    <n v="0"/>
    <s v=""/>
    <s v=""/>
    <s v=""/>
  </r>
  <r>
    <n v="1772053"/>
    <s v="POSTED"/>
    <s v="REALIZADO"/>
    <x v="0"/>
    <s v="089.4506.6304.0001.000.0568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506"/>
    <x v="17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2131.0700000000002"/>
    <n v="0"/>
    <n v="0"/>
    <s v=""/>
    <s v=""/>
    <s v=""/>
  </r>
  <r>
    <n v="1772053"/>
    <s v="POSTED"/>
    <s v="REALIZADO"/>
    <x v="0"/>
    <s v="089.4506.6304.0001.000.0568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506"/>
    <x v="17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6675.91"/>
    <n v="0"/>
    <n v="0"/>
    <s v=""/>
    <s v=""/>
    <s v=""/>
  </r>
  <r>
    <n v="1772053"/>
    <s v="POSTED"/>
    <s v="REALIZADO"/>
    <x v="0"/>
    <s v="089.4506.6304.0001.000.0568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506"/>
    <x v="17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2131.0700000000002"/>
    <n v="0"/>
    <n v="0"/>
    <s v=""/>
    <s v=""/>
    <s v=""/>
  </r>
  <r>
    <n v="1060770"/>
    <s v="POSTED"/>
    <s v="REALIZADO"/>
    <x v="1"/>
    <s v="089.3547.6304.0001.000.056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47"/>
    <x v="1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3097.4"/>
    <n v="0"/>
    <n v="0"/>
    <s v=""/>
    <s v=""/>
    <s v=""/>
  </r>
  <r>
    <n v="1060770"/>
    <s v="POSTED"/>
    <s v="REALIZADO"/>
    <x v="1"/>
    <s v="089.3547.6304.0001.000.056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47"/>
    <x v="1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3097.4"/>
    <n v="0"/>
    <n v="0"/>
    <s v=""/>
    <s v=""/>
    <s v=""/>
  </r>
  <r>
    <n v="1060770"/>
    <s v="POSTED"/>
    <s v="REALIZADO"/>
    <x v="1"/>
    <s v="089.3547.6304.0001.000.0561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47"/>
    <x v="1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710.61"/>
    <n v="0"/>
    <n v="0"/>
    <s v=""/>
    <s v=""/>
    <s v=""/>
  </r>
  <r>
    <n v="1060770"/>
    <s v="POSTED"/>
    <s v="REALIZADO"/>
    <x v="1"/>
    <s v="089.3547.6304.0001.000.0561.000.00000.00000"/>
    <s v="JUN-2021"/>
    <n v="2021"/>
    <x v="0"/>
    <s v="2º TRIMM"/>
    <d v="2021-06-30T00:00:00"/>
    <s v="Manual"/>
    <s v="Reclass"/>
    <s v="EMORAOLI Reclassificação de indenizações Junho 2021 Reclassificação BRL"/>
    <s v="EMORAOLI Reclassificação de indenizações Junho 2021 Manual A 2058300 190438142"/>
    <s v="Reclassificação de indenizações Junho de 2021"/>
    <x v="0"/>
    <s v="HORA EXTRA/HORA EXTRA"/>
    <s v="3547"/>
    <x v="1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259.87"/>
    <n v="0"/>
    <n v="0"/>
    <s v=""/>
    <s v=""/>
    <s v=""/>
  </r>
  <r>
    <n v="1060770"/>
    <s v="POSTED"/>
    <s v="REALIZADO"/>
    <x v="1"/>
    <s v="089.3547.6304.0001.000.056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47"/>
    <x v="1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3097.4"/>
    <n v="0"/>
    <n v="0"/>
    <s v=""/>
    <s v=""/>
    <s v=""/>
  </r>
  <r>
    <n v="1772673"/>
    <s v="POSTED"/>
    <s v="REALIZADO"/>
    <x v="0"/>
    <s v="089.3547.6304.0001.000.0599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47"/>
    <x v="18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2648.31"/>
    <n v="0"/>
    <n v="0"/>
    <s v=""/>
    <s v=""/>
    <s v=""/>
  </r>
  <r>
    <n v="1772673"/>
    <s v="POSTED"/>
    <s v="REALIZADO"/>
    <x v="0"/>
    <s v="089.3547.6304.0001.000.0599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47"/>
    <x v="18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-2648.31"/>
    <n v="0"/>
    <n v="0"/>
    <s v=""/>
    <s v=""/>
    <s v=""/>
  </r>
  <r>
    <n v="1772673"/>
    <s v="POSTED"/>
    <s v="REALIZADO"/>
    <x v="0"/>
    <s v="089.3547.6304.0001.000.0599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47"/>
    <x v="18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4607.34"/>
    <n v="0"/>
    <n v="0"/>
    <s v=""/>
    <s v=""/>
    <s v=""/>
  </r>
  <r>
    <n v="1772673"/>
    <s v="POSTED"/>
    <s v="REALIZADO"/>
    <x v="0"/>
    <s v="089.3547.6304.0001.000.0599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47"/>
    <x v="18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2648.31"/>
    <n v="0"/>
    <n v="0"/>
    <s v=""/>
    <s v=""/>
    <s v=""/>
  </r>
  <r>
    <n v="1771955"/>
    <s v="POSTED"/>
    <s v="REALIZADO"/>
    <x v="0"/>
    <s v="089.3547.6304.0001.000.0568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47"/>
    <x v="18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381.3"/>
    <n v="0"/>
    <n v="0"/>
    <s v=""/>
    <s v=""/>
    <s v=""/>
  </r>
  <r>
    <n v="1771955"/>
    <s v="POSTED"/>
    <s v="REALIZADO"/>
    <x v="0"/>
    <s v="089.3547.6304.0001.000.0568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47"/>
    <x v="18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381.3"/>
    <n v="0"/>
    <n v="0"/>
    <s v=""/>
    <s v=""/>
    <s v=""/>
  </r>
  <r>
    <n v="1771955"/>
    <s v="POSTED"/>
    <s v="REALIZADO"/>
    <x v="0"/>
    <s v="089.3547.6304.0001.000.0568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47"/>
    <x v="18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412.84"/>
    <n v="0"/>
    <n v="0"/>
    <s v=""/>
    <s v=""/>
    <s v=""/>
  </r>
  <r>
    <n v="1771955"/>
    <s v="POSTED"/>
    <s v="REALIZADO"/>
    <x v="0"/>
    <s v="089.3547.6304.0001.000.0568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47"/>
    <x v="18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381.3"/>
    <n v="0"/>
    <n v="0"/>
    <s v=""/>
    <s v=""/>
    <s v=""/>
  </r>
  <r>
    <n v="1060769"/>
    <s v="POSTED"/>
    <s v="REALIZADO"/>
    <x v="1"/>
    <s v="089.3547.6304.0001.000.0560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47"/>
    <x v="18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509.92"/>
    <n v="0"/>
    <n v="0"/>
    <s v=""/>
    <s v=""/>
    <s v=""/>
  </r>
  <r>
    <n v="1060769"/>
    <s v="POSTED"/>
    <s v="REALIZADO"/>
    <x v="1"/>
    <s v="089.3547.6304.0001.000.0560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47"/>
    <x v="18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509.92"/>
    <n v="0"/>
    <n v="0"/>
    <s v=""/>
    <s v=""/>
    <s v=""/>
  </r>
  <r>
    <n v="1060769"/>
    <s v="POSTED"/>
    <s v="REALIZADO"/>
    <x v="1"/>
    <s v="089.3547.6304.0001.000.0560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47"/>
    <x v="18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490.79"/>
    <n v="0"/>
    <n v="0"/>
    <s v=""/>
    <s v=""/>
    <s v=""/>
  </r>
  <r>
    <n v="1060769"/>
    <s v="POSTED"/>
    <s v="REALIZADO"/>
    <x v="1"/>
    <s v="089.3547.6304.0001.000.0560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47"/>
    <x v="18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509.92"/>
    <n v="0"/>
    <n v="0"/>
    <s v=""/>
    <s v=""/>
    <s v=""/>
  </r>
  <r>
    <n v="1060768"/>
    <s v="POSTED"/>
    <s v="REALIZADO"/>
    <x v="1"/>
    <s v="089.3545.6304.0001.000.056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45"/>
    <x v="1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4114.43"/>
    <n v="0"/>
    <n v="0"/>
    <s v=""/>
    <s v=""/>
    <s v=""/>
  </r>
  <r>
    <n v="1060768"/>
    <s v="POSTED"/>
    <s v="REALIZADO"/>
    <x v="1"/>
    <s v="089.3545.6304.0001.000.056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45"/>
    <x v="1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-4114.43"/>
    <n v="0"/>
    <n v="0"/>
    <s v=""/>
    <s v=""/>
    <s v=""/>
  </r>
  <r>
    <n v="1060768"/>
    <s v="POSTED"/>
    <s v="REALIZADO"/>
    <x v="1"/>
    <s v="089.3545.6304.0001.000.0561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45"/>
    <x v="1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1160.1500000000001"/>
    <n v="0"/>
    <n v="0"/>
    <s v=""/>
    <s v=""/>
    <s v=""/>
  </r>
  <r>
    <n v="1060768"/>
    <s v="POSTED"/>
    <s v="REALIZADO"/>
    <x v="1"/>
    <s v="089.3545.6304.0001.000.056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45"/>
    <x v="1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4114.43"/>
    <n v="0"/>
    <n v="0"/>
    <s v=""/>
    <s v=""/>
    <s v=""/>
  </r>
  <r>
    <n v="1772683"/>
    <s v="POSTED"/>
    <s v="REALIZADO"/>
    <x v="0"/>
    <s v="089.3545.6304.0001.000.0599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45"/>
    <x v="19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UL"/>
    <s v="JOSE CARLOS CRUZ RESENDIZ"/>
    <s v="Costo Laboral"/>
    <s v="Tiempo Extra y Descansos Trabajados"/>
    <s v="ADMINISTRAÇÃO E FINANÇAS"/>
    <n v="1658.14"/>
    <n v="0"/>
    <n v="0"/>
    <s v=""/>
    <s v=""/>
    <s v=""/>
  </r>
  <r>
    <n v="1772683"/>
    <s v="POSTED"/>
    <s v="REALIZADO"/>
    <x v="0"/>
    <s v="089.3545.6304.0001.000.0599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45"/>
    <x v="19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UL"/>
    <s v="JOSE CARLOS CRUZ RESENDIZ"/>
    <s v="Costo Laboral"/>
    <s v="Tiempo Extra y Descansos Trabajados"/>
    <s v="ADMINISTRAÇÃO E FINANÇAS"/>
    <n v="292.62"/>
    <n v="0"/>
    <n v="0"/>
    <s v=""/>
    <s v=""/>
    <s v=""/>
  </r>
  <r>
    <n v="1772160"/>
    <s v="POSTED"/>
    <s v="REALIZADO"/>
    <x v="0"/>
    <s v="089.3545.6304.0001.000.0568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45"/>
    <x v="19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1214.8599999999999"/>
    <n v="0"/>
    <n v="0"/>
    <s v=""/>
    <s v=""/>
    <s v=""/>
  </r>
  <r>
    <n v="1772683"/>
    <s v="POSTED"/>
    <s v="REALIZADO"/>
    <x v="0"/>
    <s v="089.3545.6304.0001.000.0599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45"/>
    <x v="19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UL"/>
    <s v="JOSE CARLOS CRUZ RESENDIZ"/>
    <s v="Costo Laboral"/>
    <s v="Tiempo Extra y Descansos Trabajados"/>
    <s v="ADMINISTRAÇÃO E FINANÇAS"/>
    <n v="1464.66"/>
    <n v="0"/>
    <n v="0"/>
    <s v=""/>
    <s v=""/>
    <s v=""/>
  </r>
  <r>
    <n v="1772683"/>
    <s v="POSTED"/>
    <s v="REALIZADO"/>
    <x v="0"/>
    <s v="089.3545.6304.0001.000.0599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45"/>
    <x v="19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UL"/>
    <s v="JOSE CARLOS CRUZ RESENDIZ"/>
    <s v="Costo Laboral"/>
    <s v="Tiempo Extra y Descansos Trabajados"/>
    <s v="ADMINISTRAÇÃO E FINANÇAS"/>
    <n v="110.72"/>
    <n v="0"/>
    <n v="0"/>
    <s v=""/>
    <s v=""/>
    <s v=""/>
  </r>
  <r>
    <n v="1772683"/>
    <s v="POSTED"/>
    <s v="REALIZADO"/>
    <x v="0"/>
    <s v="089.3545.6304.0001.000.0599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45"/>
    <x v="19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UL"/>
    <s v="JOSE CARLOS CRUZ RESENDIZ"/>
    <s v="Costo Laboral"/>
    <s v="Tiempo Extra y Descansos Trabajados"/>
    <s v="ADMINISTRAÇÃO E FINANÇAS"/>
    <n v="-1464.66"/>
    <n v="0"/>
    <n v="0"/>
    <s v=""/>
    <s v=""/>
    <s v=""/>
  </r>
  <r>
    <n v="1772683"/>
    <s v="POSTED"/>
    <s v="REALIZADO"/>
    <x v="0"/>
    <s v="089.3545.6304.0001.000.0599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45"/>
    <x v="19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UL"/>
    <s v="JOSE CARLOS CRUZ RESENDIZ"/>
    <s v="Costo Laboral"/>
    <s v="Tiempo Extra y Descansos Trabajados"/>
    <s v="ADMINISTRAÇÃO E FINANÇAS"/>
    <n v="-110.72"/>
    <n v="0"/>
    <n v="0"/>
    <s v=""/>
    <s v=""/>
    <s v=""/>
  </r>
  <r>
    <n v="1772683"/>
    <s v="POSTED"/>
    <s v="REALIZADO"/>
    <x v="0"/>
    <s v="089.3545.6304.0001.000.0599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45"/>
    <x v="19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UL"/>
    <s v="JOSE CARLOS CRUZ RESENDIZ"/>
    <s v="Costo Laboral"/>
    <s v="Tiempo Extra y Descansos Trabajados"/>
    <s v="ADMINISTRAÇÃO E FINANÇAS"/>
    <n v="1464.66"/>
    <n v="0"/>
    <n v="0"/>
    <s v=""/>
    <s v=""/>
    <s v=""/>
  </r>
  <r>
    <n v="1772683"/>
    <s v="POSTED"/>
    <s v="REALIZADO"/>
    <x v="0"/>
    <s v="089.3545.6304.0001.000.0599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45"/>
    <x v="19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UL"/>
    <s v="JOSE CARLOS CRUZ RESENDIZ"/>
    <s v="Costo Laboral"/>
    <s v="Tiempo Extra y Descansos Trabajados"/>
    <s v="ADMINISTRAÇÃO E FINANÇAS"/>
    <n v="321.66000000000003"/>
    <n v="0"/>
    <n v="0"/>
    <s v=""/>
    <s v=""/>
    <s v=""/>
  </r>
  <r>
    <n v="1772683"/>
    <s v="POSTED"/>
    <s v="REALIZADO"/>
    <x v="0"/>
    <s v="089.3545.6304.0001.000.0599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45"/>
    <x v="19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UL"/>
    <s v="JOSE CARLOS CRUZ RESENDIZ"/>
    <s v="Costo Laboral"/>
    <s v="Tiempo Extra y Descansos Trabajados"/>
    <s v="ADMINISTRAÇÃO E FINANÇAS"/>
    <n v="110.72"/>
    <n v="0"/>
    <n v="0"/>
    <s v=""/>
    <s v=""/>
    <s v=""/>
  </r>
  <r>
    <n v="1772160"/>
    <s v="POSTED"/>
    <s v="REALIZADO"/>
    <x v="0"/>
    <s v="089.3545.6304.0001.000.0568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45"/>
    <x v="19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772.39"/>
    <n v="0"/>
    <n v="0"/>
    <s v=""/>
    <s v=""/>
    <s v=""/>
  </r>
  <r>
    <n v="1772160"/>
    <s v="POSTED"/>
    <s v="REALIZADO"/>
    <x v="0"/>
    <s v="089.3545.6304.0001.000.0568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45"/>
    <x v="19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-772.39"/>
    <n v="0"/>
    <n v="0"/>
    <s v=""/>
    <s v=""/>
    <s v=""/>
  </r>
  <r>
    <n v="1772160"/>
    <s v="POSTED"/>
    <s v="REALIZADO"/>
    <x v="0"/>
    <s v="089.3545.6304.0001.000.0568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45"/>
    <x v="19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772.39"/>
    <n v="0"/>
    <n v="0"/>
    <s v=""/>
    <s v=""/>
    <s v=""/>
  </r>
  <r>
    <n v="1060767"/>
    <s v="POSTED"/>
    <s v="REALIZADO"/>
    <x v="1"/>
    <s v="089.3545.6304.0001.000.0560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45"/>
    <x v="19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1802.89"/>
    <n v="0"/>
    <n v="0"/>
    <s v=""/>
    <s v=""/>
    <s v=""/>
  </r>
  <r>
    <n v="1060767"/>
    <s v="POSTED"/>
    <s v="REALIZADO"/>
    <x v="1"/>
    <s v="089.3545.6304.0001.000.0560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45"/>
    <x v="19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-1802.89"/>
    <n v="0"/>
    <n v="0"/>
    <s v=""/>
    <s v=""/>
    <s v=""/>
  </r>
  <r>
    <n v="1060767"/>
    <s v="POSTED"/>
    <s v="REALIZADO"/>
    <x v="1"/>
    <s v="089.3545.6304.0001.000.0560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45"/>
    <x v="19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704.86"/>
    <n v="0"/>
    <n v="0"/>
    <s v=""/>
    <s v=""/>
    <s v=""/>
  </r>
  <r>
    <n v="1060767"/>
    <s v="POSTED"/>
    <s v="REALIZADO"/>
    <x v="1"/>
    <s v="089.3545.6304.0001.000.0560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45"/>
    <x v="19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1802.89"/>
    <n v="0"/>
    <n v="0"/>
    <s v=""/>
    <s v=""/>
    <s v=""/>
  </r>
  <r>
    <n v="1060766"/>
    <s v="POSTED"/>
    <s v="REALIZADO"/>
    <x v="1"/>
    <s v="089.3544.6304.0001.000.056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44"/>
    <x v="20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615.27"/>
    <n v="0"/>
    <n v="0"/>
    <s v=""/>
    <s v=""/>
    <s v=""/>
  </r>
  <r>
    <n v="1060766"/>
    <s v="POSTED"/>
    <s v="REALIZADO"/>
    <x v="1"/>
    <s v="089.3544.6304.0001.000.056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44"/>
    <x v="20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615.27"/>
    <n v="0"/>
    <n v="0"/>
    <s v=""/>
    <s v=""/>
    <s v=""/>
  </r>
  <r>
    <n v="1060766"/>
    <s v="POSTED"/>
    <s v="REALIZADO"/>
    <x v="1"/>
    <s v="089.3544.6304.0001.000.0561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44"/>
    <x v="20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3626.99"/>
    <n v="0"/>
    <n v="0"/>
    <s v=""/>
    <s v=""/>
    <s v=""/>
  </r>
  <r>
    <n v="1060766"/>
    <s v="POSTED"/>
    <s v="REALIZADO"/>
    <x v="1"/>
    <s v="089.3544.6304.0001.000.0561.000.00000.00000"/>
    <s v="JUN-2021"/>
    <n v="2021"/>
    <x v="0"/>
    <s v="2º TRIMM"/>
    <d v="2021-06-30T00:00:00"/>
    <s v="Manual"/>
    <s v="Reclass"/>
    <s v="EMORAOLI Reclassificação de indenizações Junho 2021 Reclassificação BRL"/>
    <s v="EMORAOLI Reclassificação de indenizações Junho 2021 Manual A 2058300 190438142"/>
    <s v="Reclassificação de indenizações Junho de 2021"/>
    <x v="0"/>
    <s v="HORA EXTRA/HORA EXTRA"/>
    <s v="3544"/>
    <x v="20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615.27"/>
    <n v="0"/>
    <n v="0"/>
    <s v=""/>
    <s v=""/>
    <s v=""/>
  </r>
  <r>
    <n v="1060766"/>
    <s v="POSTED"/>
    <s v="REALIZADO"/>
    <x v="1"/>
    <s v="089.3544.6304.0001.000.056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44"/>
    <x v="20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615.27"/>
    <n v="0"/>
    <n v="0"/>
    <s v=""/>
    <s v=""/>
    <s v=""/>
  </r>
  <r>
    <n v="1772508"/>
    <s v="POSTED"/>
    <s v="REALIZADO"/>
    <x v="0"/>
    <s v="089.3544.6304.0001.000.0599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44"/>
    <x v="20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1941.75"/>
    <n v="0"/>
    <n v="0"/>
    <s v=""/>
    <s v=""/>
    <s v=""/>
  </r>
  <r>
    <n v="1772038"/>
    <s v="POSTED"/>
    <s v="REALIZADO"/>
    <x v="0"/>
    <s v="089.3544.6304.0001.000.0568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44"/>
    <x v="20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2002.77"/>
    <n v="0"/>
    <n v="0"/>
    <s v=""/>
    <s v=""/>
    <s v=""/>
  </r>
  <r>
    <n v="1060765"/>
    <s v="POSTED"/>
    <s v="REALIZADO"/>
    <x v="1"/>
    <s v="089.3544.6304.0001.000.0560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44"/>
    <x v="20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753.54"/>
    <n v="0"/>
    <n v="0"/>
    <s v=""/>
    <s v=""/>
    <s v=""/>
  </r>
  <r>
    <n v="1060765"/>
    <s v="POSTED"/>
    <s v="REALIZADO"/>
    <x v="1"/>
    <s v="089.3544.6304.0001.000.0560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44"/>
    <x v="20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753.54"/>
    <n v="0"/>
    <n v="0"/>
    <s v=""/>
    <s v=""/>
    <s v=""/>
  </r>
  <r>
    <n v="1060765"/>
    <s v="POSTED"/>
    <s v="REALIZADO"/>
    <x v="1"/>
    <s v="089.3544.6304.0001.000.0560.000.00000.00000"/>
    <s v="JUN-2021"/>
    <n v="2021"/>
    <x v="0"/>
    <s v="2º TRIMM"/>
    <d v="2021-06-30T00:00:00"/>
    <s v="Manual"/>
    <s v="Reclass"/>
    <s v="EMORAOLI Reclassificação de indenizações Junho 2021 Reclassificação BRL"/>
    <s v="EMORAOLI Reclassificação de indenizações Junho 2021 Manual A 2058300 190438142"/>
    <s v="Reclassificação de indenizações Junho de 2021"/>
    <x v="0"/>
    <s v="HORA EXTRA/HORA EXTRA"/>
    <s v="3544"/>
    <x v="20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732.48"/>
    <n v="0"/>
    <n v="0"/>
    <s v=""/>
    <s v=""/>
    <s v=""/>
  </r>
  <r>
    <n v="1060765"/>
    <s v="POSTED"/>
    <s v="REALIZADO"/>
    <x v="1"/>
    <s v="089.3544.6304.0001.000.0560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44"/>
    <x v="20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753.54"/>
    <n v="0"/>
    <n v="0"/>
    <s v=""/>
    <s v=""/>
    <s v=""/>
  </r>
  <r>
    <n v="1772585"/>
    <s v="POSTED"/>
    <s v="REALIZADO"/>
    <x v="0"/>
    <s v="089.3542.6304.0001.000.0599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42"/>
    <x v="21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RIO DE JANEIRO"/>
    <s v="JOSE CARLOS CRUZ RESENDIZ"/>
    <s v="Costo Laboral"/>
    <s v="Tiempo Extra y Descansos Trabajados"/>
    <s v="ADMINISTRAÇÃO E FINANÇAS"/>
    <n v="1386.66"/>
    <n v="0"/>
    <n v="0"/>
    <s v=""/>
    <s v=""/>
    <s v=""/>
  </r>
  <r>
    <n v="1772585"/>
    <s v="POSTED"/>
    <s v="REALIZADO"/>
    <x v="0"/>
    <s v="089.3542.6304.0001.000.0599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42"/>
    <x v="21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RIO DE JANEIRO"/>
    <s v="JOSE CARLOS CRUZ RESENDIZ"/>
    <s v="Costo Laboral"/>
    <s v="Tiempo Extra y Descansos Trabajados"/>
    <s v="ADMINISTRAÇÃO E FINANÇAS"/>
    <n v="-1386.66"/>
    <n v="0"/>
    <n v="0"/>
    <s v=""/>
    <s v=""/>
    <s v=""/>
  </r>
  <r>
    <n v="1772585"/>
    <s v="POSTED"/>
    <s v="REALIZADO"/>
    <x v="0"/>
    <s v="089.3542.6304.0001.000.0599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3542"/>
    <x v="21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RIO DE JANEIRO"/>
    <s v="JOSE CARLOS CRUZ RESENDIZ"/>
    <s v="Costo Laboral"/>
    <s v="Tiempo Extra y Descansos Trabajados"/>
    <s v="ADMINISTRAÇÃO E FINANÇAS"/>
    <n v="-2600.8200000000002"/>
    <n v="0"/>
    <n v="0"/>
    <s v=""/>
    <s v=""/>
    <s v=""/>
  </r>
  <r>
    <n v="1772585"/>
    <s v="POSTED"/>
    <s v="REALIZADO"/>
    <x v="0"/>
    <s v="089.3542.6304.0001.000.0599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42"/>
    <x v="21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RIO DE JANEIRO"/>
    <s v="JOSE CARLOS CRUZ RESENDIZ"/>
    <s v="Costo Laboral"/>
    <s v="Tiempo Extra y Descansos Trabajados"/>
    <s v="ADMINISTRAÇÃO E FINANÇAS"/>
    <n v="1386.66"/>
    <n v="0"/>
    <n v="0"/>
    <s v=""/>
    <s v=""/>
    <s v=""/>
  </r>
  <r>
    <n v="1771998"/>
    <s v="POSTED"/>
    <s v="REALIZADO"/>
    <x v="0"/>
    <s v="089.3542.6304.0001.000.0568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42"/>
    <x v="21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138.32"/>
    <n v="0"/>
    <n v="0"/>
    <s v=""/>
    <s v=""/>
    <s v=""/>
  </r>
  <r>
    <n v="1771998"/>
    <s v="POSTED"/>
    <s v="REALIZADO"/>
    <x v="0"/>
    <s v="089.3542.6304.0001.000.0568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42"/>
    <x v="21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138.32"/>
    <n v="0"/>
    <n v="0"/>
    <s v=""/>
    <s v=""/>
    <s v=""/>
  </r>
  <r>
    <n v="1771998"/>
    <s v="POSTED"/>
    <s v="REALIZADO"/>
    <x v="0"/>
    <s v="089.3542.6304.0001.000.0568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3542"/>
    <x v="21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409.46"/>
    <n v="0"/>
    <n v="0"/>
    <s v=""/>
    <s v=""/>
    <s v=""/>
  </r>
  <r>
    <n v="1771998"/>
    <s v="POSTED"/>
    <s v="REALIZADO"/>
    <x v="0"/>
    <s v="089.3542.6304.0001.000.0568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42"/>
    <x v="21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138.32"/>
    <n v="0"/>
    <n v="0"/>
    <s v=""/>
    <s v=""/>
    <s v=""/>
  </r>
  <r>
    <n v="1369589"/>
    <s v="POSTED"/>
    <s v="REALIZADO"/>
    <x v="1"/>
    <s v="089.3542.6304.0001.000.056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42"/>
    <x v="21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1572.51"/>
    <n v="0"/>
    <n v="0"/>
    <s v=""/>
    <s v=""/>
    <s v=""/>
  </r>
  <r>
    <n v="1369589"/>
    <s v="POSTED"/>
    <s v="REALIZADO"/>
    <x v="1"/>
    <s v="089.3542.6304.0001.000.056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42"/>
    <x v="21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1572.51"/>
    <n v="0"/>
    <n v="0"/>
    <s v=""/>
    <s v=""/>
    <s v=""/>
  </r>
  <r>
    <n v="1369589"/>
    <s v="POSTED"/>
    <s v="REALIZADO"/>
    <x v="1"/>
    <s v="089.3542.6304.0001.000.0561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3542"/>
    <x v="21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894.41"/>
    <n v="0"/>
    <n v="0"/>
    <s v=""/>
    <s v=""/>
    <s v=""/>
  </r>
  <r>
    <n v="1369589"/>
    <s v="POSTED"/>
    <s v="REALIZADO"/>
    <x v="1"/>
    <s v="089.3542.6304.0001.000.056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42"/>
    <x v="21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1572.51"/>
    <n v="0"/>
    <n v="0"/>
    <s v=""/>
    <s v=""/>
    <s v=""/>
  </r>
  <r>
    <n v="1366354"/>
    <s v="POSTED"/>
    <s v="REALIZADO"/>
    <x v="1"/>
    <s v="089.3542.6304.0001.000.0560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42"/>
    <x v="21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742.72"/>
    <n v="0"/>
    <n v="0"/>
    <s v=""/>
    <s v=""/>
    <s v=""/>
  </r>
  <r>
    <n v="1366354"/>
    <s v="POSTED"/>
    <s v="REALIZADO"/>
    <x v="1"/>
    <s v="089.3542.6304.0001.000.0560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42"/>
    <x v="21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-742.72"/>
    <n v="0"/>
    <n v="0"/>
    <s v=""/>
    <s v=""/>
    <s v=""/>
  </r>
  <r>
    <n v="1366354"/>
    <s v="POSTED"/>
    <s v="REALIZADO"/>
    <x v="1"/>
    <s v="089.3542.6304.0001.000.0560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3542"/>
    <x v="21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-710.22"/>
    <n v="0"/>
    <n v="0"/>
    <s v=""/>
    <s v=""/>
    <s v=""/>
  </r>
  <r>
    <n v="1366354"/>
    <s v="POSTED"/>
    <s v="REALIZADO"/>
    <x v="1"/>
    <s v="089.3542.6304.0001.000.0560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42"/>
    <x v="21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742.72"/>
    <n v="0"/>
    <n v="0"/>
    <s v=""/>
    <s v=""/>
    <s v=""/>
  </r>
  <r>
    <n v="1772707"/>
    <s v="POSTED"/>
    <s v="REALIZADO"/>
    <x v="0"/>
    <s v="089.3537.6304.0001.000.0599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37"/>
    <x v="22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-1414.29"/>
    <n v="0"/>
    <n v="0"/>
    <s v=""/>
    <s v=""/>
    <s v=""/>
  </r>
  <r>
    <n v="1772707"/>
    <s v="POSTED"/>
    <s v="REALIZADO"/>
    <x v="0"/>
    <s v="089.3537.6304.0001.000.0599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37"/>
    <x v="22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1414.29"/>
    <n v="0"/>
    <n v="0"/>
    <s v=""/>
    <s v=""/>
    <s v=""/>
  </r>
  <r>
    <n v="1772707"/>
    <s v="POSTED"/>
    <s v="REALIZADO"/>
    <x v="0"/>
    <s v="089.3537.6304.0001.000.0599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37"/>
    <x v="22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70.22"/>
    <n v="0"/>
    <n v="0"/>
    <s v=""/>
    <s v=""/>
    <s v=""/>
  </r>
  <r>
    <n v="1772707"/>
    <s v="POSTED"/>
    <s v="REALIZADO"/>
    <x v="0"/>
    <s v="089.3537.6304.0001.000.0599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37"/>
    <x v="22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-70.22"/>
    <n v="0"/>
    <n v="0"/>
    <s v=""/>
    <s v=""/>
    <s v=""/>
  </r>
  <r>
    <n v="1772707"/>
    <s v="POSTED"/>
    <s v="REALIZADO"/>
    <x v="0"/>
    <s v="089.3537.6304.0001.000.0599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37"/>
    <x v="22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1210.8"/>
    <n v="0"/>
    <n v="0"/>
    <s v=""/>
    <s v=""/>
    <s v=""/>
  </r>
  <r>
    <n v="1772707"/>
    <s v="POSTED"/>
    <s v="REALIZADO"/>
    <x v="0"/>
    <s v="089.3537.6304.0001.000.0599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37"/>
    <x v="22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1414.29"/>
    <n v="0"/>
    <n v="0"/>
    <s v=""/>
    <s v=""/>
    <s v=""/>
  </r>
  <r>
    <n v="1772707"/>
    <s v="POSTED"/>
    <s v="REALIZADO"/>
    <x v="0"/>
    <s v="089.3537.6304.0001.000.0599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37"/>
    <x v="22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70.22"/>
    <n v="0"/>
    <n v="0"/>
    <s v=""/>
    <s v=""/>
    <s v=""/>
  </r>
  <r>
    <n v="1772059"/>
    <s v="POSTED"/>
    <s v="REALIZADO"/>
    <x v="0"/>
    <s v="089.3537.6304.0001.000.0568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37"/>
    <x v="22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2795.75"/>
    <n v="0"/>
    <n v="0"/>
    <s v=""/>
    <s v=""/>
    <s v=""/>
  </r>
  <r>
    <n v="1772059"/>
    <s v="POSTED"/>
    <s v="REALIZADO"/>
    <x v="0"/>
    <s v="089.3537.6304.0001.000.0568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37"/>
    <x v="22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2795.75"/>
    <n v="0"/>
    <n v="0"/>
    <s v=""/>
    <s v=""/>
    <s v=""/>
  </r>
  <r>
    <n v="1772059"/>
    <s v="POSTED"/>
    <s v="REALIZADO"/>
    <x v="0"/>
    <s v="089.3537.6304.0001.000.0568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37"/>
    <x v="22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770.56"/>
    <n v="0"/>
    <n v="0"/>
    <s v=""/>
    <s v=""/>
    <s v=""/>
  </r>
  <r>
    <n v="1772059"/>
    <s v="POSTED"/>
    <s v="REALIZADO"/>
    <x v="0"/>
    <s v="089.3537.6304.0001.000.0568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37"/>
    <x v="22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2795.75"/>
    <n v="0"/>
    <n v="0"/>
    <s v=""/>
    <s v=""/>
    <s v=""/>
  </r>
  <r>
    <n v="1208935"/>
    <s v="POSTED"/>
    <s v="REALIZADO"/>
    <x v="1"/>
    <s v="089.3537.6304.0001.000.0560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37"/>
    <x v="2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624.98"/>
    <n v="0"/>
    <n v="0"/>
    <s v=""/>
    <s v=""/>
    <s v=""/>
  </r>
  <r>
    <n v="1208935"/>
    <s v="POSTED"/>
    <s v="REALIZADO"/>
    <x v="1"/>
    <s v="089.3537.6304.0001.000.0560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37"/>
    <x v="2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624.98"/>
    <n v="0"/>
    <n v="0"/>
    <s v=""/>
    <s v=""/>
    <s v=""/>
  </r>
  <r>
    <n v="1208935"/>
    <s v="POSTED"/>
    <s v="REALIZADO"/>
    <x v="1"/>
    <s v="089.3537.6304.0001.000.0560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37"/>
    <x v="2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106.4"/>
    <n v="0"/>
    <n v="0"/>
    <s v=""/>
    <s v=""/>
    <s v=""/>
  </r>
  <r>
    <n v="1208935"/>
    <s v="POSTED"/>
    <s v="REALIZADO"/>
    <x v="1"/>
    <s v="089.3537.6304.0001.000.0560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37"/>
    <x v="2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624.98"/>
    <n v="0"/>
    <n v="0"/>
    <s v=""/>
    <s v=""/>
    <s v=""/>
  </r>
  <r>
    <n v="1217476"/>
    <s v="POSTED"/>
    <s v="REALIZADO"/>
    <x v="1"/>
    <s v="089.3537.6304.0001.000.056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37"/>
    <x v="2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6126.36"/>
    <n v="0"/>
    <n v="0"/>
    <s v=""/>
    <s v=""/>
    <s v=""/>
  </r>
  <r>
    <n v="1217476"/>
    <s v="POSTED"/>
    <s v="REALIZADO"/>
    <x v="1"/>
    <s v="089.3537.6304.0001.000.056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37"/>
    <x v="2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6126.36"/>
    <n v="0"/>
    <n v="0"/>
    <s v=""/>
    <s v=""/>
    <s v=""/>
  </r>
  <r>
    <n v="1217476"/>
    <s v="POSTED"/>
    <s v="REALIZADO"/>
    <x v="1"/>
    <s v="089.3537.6304.0001.000.0561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37"/>
    <x v="2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132.08"/>
    <n v="0"/>
    <n v="0"/>
    <s v=""/>
    <s v=""/>
    <s v=""/>
  </r>
  <r>
    <n v="1217476"/>
    <s v="POSTED"/>
    <s v="REALIZADO"/>
    <x v="1"/>
    <s v="089.3537.6304.0001.000.0561.000.00000.00000"/>
    <s v="JUN-2021"/>
    <n v="2021"/>
    <x v="0"/>
    <s v="2º TRIMM"/>
    <d v="2021-06-30T00:00:00"/>
    <s v="Manual"/>
    <s v="Reclass"/>
    <s v="EMORAOLI Reclassificação de indenizações Junho 2021 Reclassificação BRL"/>
    <s v="EMORAOLI Reclassificação de indenizações Junho 2021 Manual A 2058300 190438142"/>
    <s v="Reclassificação de indenizações Junho de 2021"/>
    <x v="0"/>
    <s v="HORA EXTRA/HORA EXTRA"/>
    <s v="3537"/>
    <x v="2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3.46"/>
    <n v="0"/>
    <n v="0"/>
    <s v=""/>
    <s v=""/>
    <s v=""/>
  </r>
  <r>
    <n v="1217476"/>
    <s v="POSTED"/>
    <s v="REALIZADO"/>
    <x v="1"/>
    <s v="089.3537.6304.0001.000.056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37"/>
    <x v="2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6126.36"/>
    <n v="0"/>
    <n v="0"/>
    <s v=""/>
    <s v=""/>
    <s v=""/>
  </r>
  <r>
    <n v="1796296"/>
    <s v="POSTED"/>
    <s v="REALIZADO"/>
    <x v="0"/>
    <s v="089.3536.6304.0001.000.0599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36"/>
    <x v="23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UL"/>
    <s v="JOSE CARLOS CRUZ RESENDIZ"/>
    <s v="Costo Laboral"/>
    <s v="Tiempo Extra y Descansos Trabajados"/>
    <s v="ADMINISTRAÇÃO E FINANÇAS"/>
    <n v="232.48"/>
    <n v="0"/>
    <n v="0"/>
    <s v=""/>
    <s v=""/>
    <s v=""/>
  </r>
  <r>
    <n v="1796296"/>
    <s v="POSTED"/>
    <s v="REALIZADO"/>
    <x v="0"/>
    <s v="089.3536.6304.0001.000.0599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36"/>
    <x v="23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UL"/>
    <s v="JOSE CARLOS CRUZ RESENDIZ"/>
    <s v="Costo Laboral"/>
    <s v="Tiempo Extra y Descansos Trabajados"/>
    <s v="ADMINISTRAÇÃO E FINANÇAS"/>
    <n v="-232.48"/>
    <n v="0"/>
    <n v="0"/>
    <s v=""/>
    <s v=""/>
    <s v=""/>
  </r>
  <r>
    <n v="1796296"/>
    <s v="POSTED"/>
    <s v="REALIZADO"/>
    <x v="0"/>
    <s v="089.3536.6304.0001.000.0599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36"/>
    <x v="23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UL"/>
    <s v="JOSE CARLOS CRUZ RESENDIZ"/>
    <s v="Costo Laboral"/>
    <s v="Tiempo Extra y Descansos Trabajados"/>
    <s v="ADMINISTRAÇÃO E FINANÇAS"/>
    <n v="232.48"/>
    <n v="0"/>
    <n v="0"/>
    <s v=""/>
    <s v=""/>
    <s v=""/>
  </r>
  <r>
    <n v="1772342"/>
    <s v="POSTED"/>
    <s v="REALIZADO"/>
    <x v="1"/>
    <s v="089.3536.6304.0001.000.056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36"/>
    <x v="23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225.19"/>
    <n v="0"/>
    <n v="0"/>
    <s v=""/>
    <s v=""/>
    <s v=""/>
  </r>
  <r>
    <n v="1772342"/>
    <s v="POSTED"/>
    <s v="REALIZADO"/>
    <x v="1"/>
    <s v="089.3536.6304.0001.000.056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36"/>
    <x v="23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-225.19"/>
    <n v="0"/>
    <n v="0"/>
    <s v=""/>
    <s v=""/>
    <s v=""/>
  </r>
  <r>
    <n v="1772342"/>
    <s v="POSTED"/>
    <s v="REALIZADO"/>
    <x v="1"/>
    <s v="089.3536.6304.0001.000.056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36"/>
    <x v="23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225.19"/>
    <n v="0"/>
    <n v="0"/>
    <s v=""/>
    <s v=""/>
    <s v=""/>
  </r>
  <r>
    <n v="1029720"/>
    <s v="POSTED"/>
    <s v="REALIZADO"/>
    <x v="1"/>
    <s v="089.3530.6304.0001.000.056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30"/>
    <x v="2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2505.17"/>
    <n v="0"/>
    <n v="0"/>
    <s v=""/>
    <s v=""/>
    <s v=""/>
  </r>
  <r>
    <n v="1029720"/>
    <s v="POSTED"/>
    <s v="REALIZADO"/>
    <x v="1"/>
    <s v="089.3530.6304.0001.000.056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30"/>
    <x v="2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2505.17"/>
    <n v="0"/>
    <n v="0"/>
    <s v=""/>
    <s v=""/>
    <s v=""/>
  </r>
  <r>
    <n v="1029720"/>
    <s v="POSTED"/>
    <s v="REALIZADO"/>
    <x v="1"/>
    <s v="089.3530.6304.0001.000.0561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30"/>
    <x v="2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97.72"/>
    <n v="0"/>
    <n v="0"/>
    <s v=""/>
    <s v=""/>
    <s v=""/>
  </r>
  <r>
    <n v="1029720"/>
    <s v="POSTED"/>
    <s v="REALIZADO"/>
    <x v="1"/>
    <s v="089.3530.6304.0001.000.056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30"/>
    <x v="2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2505.17"/>
    <n v="0"/>
    <n v="0"/>
    <s v=""/>
    <s v=""/>
    <s v=""/>
  </r>
  <r>
    <n v="1772664"/>
    <s v="POSTED"/>
    <s v="REALIZADO"/>
    <x v="0"/>
    <s v="089.3530.6304.0001.000.0599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30"/>
    <x v="24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667.58"/>
    <n v="0"/>
    <n v="0"/>
    <s v=""/>
    <s v=""/>
    <s v=""/>
  </r>
  <r>
    <n v="1772664"/>
    <s v="POSTED"/>
    <s v="REALIZADO"/>
    <x v="0"/>
    <s v="089.3530.6304.0001.000.0599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30"/>
    <x v="24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-667.58"/>
    <n v="0"/>
    <n v="0"/>
    <s v=""/>
    <s v=""/>
    <s v=""/>
  </r>
  <r>
    <n v="1772664"/>
    <s v="POSTED"/>
    <s v="REALIZADO"/>
    <x v="0"/>
    <s v="089.3530.6304.0001.000.0599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30"/>
    <x v="24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381.26"/>
    <n v="0"/>
    <n v="0"/>
    <s v=""/>
    <s v=""/>
    <s v=""/>
  </r>
  <r>
    <n v="1772664"/>
    <s v="POSTED"/>
    <s v="REALIZADO"/>
    <x v="0"/>
    <s v="089.3530.6304.0001.000.0599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30"/>
    <x v="24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667.58"/>
    <n v="0"/>
    <n v="0"/>
    <s v=""/>
    <s v=""/>
    <s v=""/>
  </r>
  <r>
    <n v="1772161"/>
    <s v="POSTED"/>
    <s v="REALIZADO"/>
    <x v="0"/>
    <s v="089.3530.6304.0001.000.0568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30"/>
    <x v="24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127.97"/>
    <n v="0"/>
    <n v="0"/>
    <s v=""/>
    <s v=""/>
    <s v=""/>
  </r>
  <r>
    <n v="1772161"/>
    <s v="POSTED"/>
    <s v="REALIZADO"/>
    <x v="0"/>
    <s v="089.3530.6304.0001.000.0568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30"/>
    <x v="24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1127.97"/>
    <n v="0"/>
    <n v="0"/>
    <s v=""/>
    <s v=""/>
    <s v=""/>
  </r>
  <r>
    <n v="1772161"/>
    <s v="POSTED"/>
    <s v="REALIZADO"/>
    <x v="0"/>
    <s v="089.3530.6304.0001.000.0568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30"/>
    <x v="24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2510.9499999999998"/>
    <n v="0"/>
    <n v="0"/>
    <s v=""/>
    <s v=""/>
    <s v=""/>
  </r>
  <r>
    <n v="1772161"/>
    <s v="POSTED"/>
    <s v="REALIZADO"/>
    <x v="0"/>
    <s v="089.3530.6304.0001.000.0568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30"/>
    <x v="24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127.97"/>
    <n v="0"/>
    <n v="0"/>
    <s v=""/>
    <s v=""/>
    <s v=""/>
  </r>
  <r>
    <n v="1087509"/>
    <s v="POSTED"/>
    <s v="REALIZADO"/>
    <x v="1"/>
    <s v="089.3530.6304.0001.000.0560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30"/>
    <x v="2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844.1"/>
    <n v="0"/>
    <n v="0"/>
    <s v=""/>
    <s v=""/>
    <s v=""/>
  </r>
  <r>
    <n v="1087509"/>
    <s v="POSTED"/>
    <s v="REALIZADO"/>
    <x v="1"/>
    <s v="089.3530.6304.0001.000.0560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30"/>
    <x v="2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844.1"/>
    <n v="0"/>
    <n v="0"/>
    <s v=""/>
    <s v=""/>
    <s v=""/>
  </r>
  <r>
    <n v="1087509"/>
    <s v="POSTED"/>
    <s v="REALIZADO"/>
    <x v="1"/>
    <s v="089.3530.6304.0001.000.0560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30"/>
    <x v="2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443.11"/>
    <n v="0"/>
    <n v="0"/>
    <s v=""/>
    <s v=""/>
    <s v=""/>
  </r>
  <r>
    <n v="1087509"/>
    <s v="POSTED"/>
    <s v="REALIZADO"/>
    <x v="1"/>
    <s v="089.3530.6304.0001.000.0560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30"/>
    <x v="2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844.1"/>
    <n v="0"/>
    <n v="0"/>
    <s v=""/>
    <s v=""/>
    <s v=""/>
  </r>
  <r>
    <n v="1029046"/>
    <s v="POSTED"/>
    <s v="REALIZADO"/>
    <x v="1"/>
    <s v="089.3529.6304.0001.000.0569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29"/>
    <x v="25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55.38"/>
    <n v="0"/>
    <n v="0"/>
    <s v=""/>
    <s v=""/>
    <s v=""/>
  </r>
  <r>
    <n v="1029045"/>
    <s v="POSTED"/>
    <s v="REALIZADO"/>
    <x v="1"/>
    <s v="089.3529.6304.0001.000.056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29"/>
    <x v="2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3747.45"/>
    <n v="0"/>
    <n v="0"/>
    <s v=""/>
    <s v=""/>
    <s v=""/>
  </r>
  <r>
    <n v="1029045"/>
    <s v="POSTED"/>
    <s v="REALIZADO"/>
    <x v="1"/>
    <s v="089.3529.6304.0001.000.056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29"/>
    <x v="2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-3747.45"/>
    <n v="0"/>
    <n v="0"/>
    <s v=""/>
    <s v=""/>
    <s v=""/>
  </r>
  <r>
    <n v="1029045"/>
    <s v="POSTED"/>
    <s v="REALIZADO"/>
    <x v="1"/>
    <s v="089.3529.6304.0001.000.0561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29"/>
    <x v="2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976.34"/>
    <n v="0"/>
    <n v="0"/>
    <s v=""/>
    <s v=""/>
    <s v=""/>
  </r>
  <r>
    <n v="1029045"/>
    <s v="POSTED"/>
    <s v="REALIZADO"/>
    <x v="1"/>
    <s v="089.3529.6304.0001.000.056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29"/>
    <x v="2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3747.45"/>
    <n v="0"/>
    <n v="0"/>
    <s v=""/>
    <s v=""/>
    <s v=""/>
  </r>
  <r>
    <n v="1060763"/>
    <s v="POSTED"/>
    <s v="REALIZADO"/>
    <x v="1"/>
    <s v="089.3529.6304.0001.000.0560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29"/>
    <x v="25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2603.0500000000002"/>
    <n v="0"/>
    <n v="0"/>
    <s v=""/>
    <s v=""/>
    <s v=""/>
  </r>
  <r>
    <n v="1060763"/>
    <s v="POSTED"/>
    <s v="REALIZADO"/>
    <x v="1"/>
    <s v="089.3529.6304.0001.000.0560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29"/>
    <x v="25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-2603.0500000000002"/>
    <n v="0"/>
    <n v="0"/>
    <s v=""/>
    <s v=""/>
    <s v=""/>
  </r>
  <r>
    <n v="1060763"/>
    <s v="POSTED"/>
    <s v="REALIZADO"/>
    <x v="1"/>
    <s v="089.3529.6304.0001.000.0560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29"/>
    <x v="25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1751.14"/>
    <n v="0"/>
    <n v="0"/>
    <s v=""/>
    <s v=""/>
    <s v=""/>
  </r>
  <r>
    <n v="1060763"/>
    <s v="POSTED"/>
    <s v="REALIZADO"/>
    <x v="1"/>
    <s v="089.3529.6304.0001.000.0560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29"/>
    <x v="25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2603.0500000000002"/>
    <n v="0"/>
    <n v="0"/>
    <s v=""/>
    <s v=""/>
    <s v=""/>
  </r>
  <r>
    <n v="1772548"/>
    <s v="POSTED"/>
    <s v="REALIZADO"/>
    <x v="0"/>
    <s v="089.3529.6304.0001.000.0599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29"/>
    <x v="25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UL"/>
    <s v="JOSE CARLOS CRUZ RESENDIZ"/>
    <s v="Costo Laboral"/>
    <s v="Tiempo Extra y Descansos Trabajados"/>
    <s v="ADMINISTRAÇÃO E FINANÇAS"/>
    <n v="3087.98"/>
    <n v="0"/>
    <n v="0"/>
    <s v=""/>
    <s v=""/>
    <s v=""/>
  </r>
  <r>
    <n v="1772548"/>
    <s v="POSTED"/>
    <s v="REALIZADO"/>
    <x v="0"/>
    <s v="089.3529.6304.0001.000.0599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29"/>
    <x v="25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UL"/>
    <s v="JOSE CARLOS CRUZ RESENDIZ"/>
    <s v="Costo Laboral"/>
    <s v="Tiempo Extra y Descansos Trabajados"/>
    <s v="ADMINISTRAÇÃO E FINANÇAS"/>
    <n v="3087.98"/>
    <n v="0"/>
    <n v="0"/>
    <s v=""/>
    <s v=""/>
    <s v=""/>
  </r>
  <r>
    <n v="1772548"/>
    <s v="POSTED"/>
    <s v="REALIZADO"/>
    <x v="0"/>
    <s v="089.3529.6304.0001.000.0599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29"/>
    <x v="25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UL"/>
    <s v="JOSE CARLOS CRUZ RESENDIZ"/>
    <s v="Costo Laboral"/>
    <s v="Tiempo Extra y Descansos Trabajados"/>
    <s v="ADMINISTRAÇÃO E FINANÇAS"/>
    <n v="533.95000000000005"/>
    <n v="0"/>
    <n v="0"/>
    <s v=""/>
    <s v=""/>
    <s v=""/>
  </r>
  <r>
    <n v="1772548"/>
    <s v="POSTED"/>
    <s v="REALIZADO"/>
    <x v="0"/>
    <s v="089.3529.6304.0001.000.0599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29"/>
    <x v="25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UL"/>
    <s v="JOSE CARLOS CRUZ RESENDIZ"/>
    <s v="Costo Laboral"/>
    <s v="Tiempo Extra y Descansos Trabajados"/>
    <s v="ADMINISTRAÇÃO E FINANÇAS"/>
    <n v="-3087.98"/>
    <n v="0"/>
    <n v="0"/>
    <s v=""/>
    <s v=""/>
    <s v=""/>
  </r>
  <r>
    <n v="1772548"/>
    <s v="POSTED"/>
    <s v="REALIZADO"/>
    <x v="0"/>
    <s v="089.3529.6304.0001.000.0599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29"/>
    <x v="25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UL"/>
    <s v="JOSE CARLOS CRUZ RESENDIZ"/>
    <s v="Costo Laboral"/>
    <s v="Tiempo Extra y Descansos Trabajados"/>
    <s v="ADMINISTRAÇÃO E FINANÇAS"/>
    <n v="-533.95000000000005"/>
    <n v="0"/>
    <n v="0"/>
    <s v=""/>
    <s v=""/>
    <s v=""/>
  </r>
  <r>
    <n v="1772548"/>
    <s v="POSTED"/>
    <s v="REALIZADO"/>
    <x v="0"/>
    <s v="089.3529.6304.0001.000.0599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29"/>
    <x v="25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UL"/>
    <s v="JOSE CARLOS CRUZ RESENDIZ"/>
    <s v="Costo Laboral"/>
    <s v="Tiempo Extra y Descansos Trabajados"/>
    <s v="ADMINISTRAÇÃO E FINANÇAS"/>
    <n v="3570.6"/>
    <n v="0"/>
    <n v="0"/>
    <s v=""/>
    <s v=""/>
    <s v=""/>
  </r>
  <r>
    <n v="1772548"/>
    <s v="POSTED"/>
    <s v="REALIZADO"/>
    <x v="0"/>
    <s v="089.3529.6304.0001.000.0599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29"/>
    <x v="25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UL"/>
    <s v="JOSE CARLOS CRUZ RESENDIZ"/>
    <s v="Costo Laboral"/>
    <s v="Tiempo Extra y Descansos Trabajados"/>
    <s v="ADMINISTRAÇÃO E FINANÇAS"/>
    <n v="533.95000000000005"/>
    <n v="0"/>
    <n v="0"/>
    <s v=""/>
    <s v=""/>
    <s v=""/>
  </r>
  <r>
    <n v="1771979"/>
    <s v="POSTED"/>
    <s v="REALIZADO"/>
    <x v="0"/>
    <s v="089.3529.6304.0001.000.0568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29"/>
    <x v="25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417.74"/>
    <n v="0"/>
    <n v="0"/>
    <s v=""/>
    <s v=""/>
    <s v=""/>
  </r>
  <r>
    <n v="1069712"/>
    <s v="POSTED"/>
    <s v="REALIZADO"/>
    <x v="1"/>
    <s v="089.3520.6304.0001.000.056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20"/>
    <x v="26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3274.72"/>
    <n v="0"/>
    <n v="0"/>
    <s v=""/>
    <s v=""/>
    <s v=""/>
  </r>
  <r>
    <n v="1069712"/>
    <s v="POSTED"/>
    <s v="REALIZADO"/>
    <x v="1"/>
    <s v="089.3520.6304.0001.000.056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20"/>
    <x v="26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-3274.72"/>
    <n v="0"/>
    <n v="0"/>
    <s v=""/>
    <s v=""/>
    <s v=""/>
  </r>
  <r>
    <n v="1069712"/>
    <s v="POSTED"/>
    <s v="REALIZADO"/>
    <x v="1"/>
    <s v="089.3520.6304.0001.000.0561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20"/>
    <x v="26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1276.82"/>
    <n v="0"/>
    <n v="0"/>
    <s v=""/>
    <s v=""/>
    <s v=""/>
  </r>
  <r>
    <n v="1069712"/>
    <s v="POSTED"/>
    <s v="REALIZADO"/>
    <x v="1"/>
    <s v="089.3520.6304.0001.000.056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20"/>
    <x v="26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3274.72"/>
    <n v="0"/>
    <n v="0"/>
    <s v=""/>
    <s v=""/>
    <s v=""/>
  </r>
  <r>
    <n v="1060757"/>
    <s v="POSTED"/>
    <s v="REALIZADO"/>
    <x v="1"/>
    <s v="089.3520.6304.0001.000.0569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20"/>
    <x v="26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23.9"/>
    <n v="0"/>
    <n v="0"/>
    <s v=""/>
    <s v=""/>
    <s v=""/>
  </r>
  <r>
    <n v="1772571"/>
    <s v="POSTED"/>
    <s v="REALIZADO"/>
    <x v="0"/>
    <s v="089.3520.6304.0001.000.0599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20"/>
    <x v="26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BRASÍLIA"/>
    <s v="JOSE CARLOS CRUZ RESENDIZ"/>
    <s v="Costo Laboral"/>
    <s v="Tiempo Extra y Descansos Trabajados"/>
    <s v="ADMINISTRAÇÃO E FINANÇAS"/>
    <n v="2847.69"/>
    <n v="0"/>
    <n v="0"/>
    <s v=""/>
    <s v=""/>
    <s v=""/>
  </r>
  <r>
    <n v="1772571"/>
    <s v="POSTED"/>
    <s v="REALIZADO"/>
    <x v="0"/>
    <s v="089.3520.6304.0001.000.0599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20"/>
    <x v="26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BRASÍLIA"/>
    <s v="JOSE CARLOS CRUZ RESENDIZ"/>
    <s v="Costo Laboral"/>
    <s v="Tiempo Extra y Descansos Trabajados"/>
    <s v="ADMINISTRAÇÃO E FINANÇAS"/>
    <n v="319.42"/>
    <n v="0"/>
    <n v="0"/>
    <s v=""/>
    <s v=""/>
    <s v=""/>
  </r>
  <r>
    <n v="1772571"/>
    <s v="POSTED"/>
    <s v="REALIZADO"/>
    <x v="0"/>
    <s v="089.3520.6304.0001.000.0599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20"/>
    <x v="26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BRASÍLIA"/>
    <s v="JOSE CARLOS CRUZ RESENDIZ"/>
    <s v="Costo Laboral"/>
    <s v="Tiempo Extra y Descansos Trabajados"/>
    <s v="ADMINISTRAÇÃO E FINANÇAS"/>
    <n v="-2847.69"/>
    <n v="0"/>
    <n v="0"/>
    <s v=""/>
    <s v=""/>
    <s v=""/>
  </r>
  <r>
    <n v="1772571"/>
    <s v="POSTED"/>
    <s v="REALIZADO"/>
    <x v="0"/>
    <s v="089.3520.6304.0001.000.0599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20"/>
    <x v="26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BRASÍLIA"/>
    <s v="JOSE CARLOS CRUZ RESENDIZ"/>
    <s v="Costo Laboral"/>
    <s v="Tiempo Extra y Descansos Trabajados"/>
    <s v="ADMINISTRAÇÃO E FINANÇAS"/>
    <n v="-319.42"/>
    <n v="0"/>
    <n v="0"/>
    <s v=""/>
    <s v=""/>
    <s v=""/>
  </r>
  <r>
    <n v="1772571"/>
    <s v="POSTED"/>
    <s v="REALIZADO"/>
    <x v="0"/>
    <s v="089.3520.6304.0001.000.0599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20"/>
    <x v="26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BRASÍLIA"/>
    <s v="JOSE CARLOS CRUZ RESENDIZ"/>
    <s v="Costo Laboral"/>
    <s v="Tiempo Extra y Descansos Trabajados"/>
    <s v="ADMINISTRAÇÃO E FINANÇAS"/>
    <n v="9433.56"/>
    <n v="0"/>
    <n v="0"/>
    <s v=""/>
    <s v=""/>
    <s v=""/>
  </r>
  <r>
    <n v="1772571"/>
    <s v="POSTED"/>
    <s v="REALIZADO"/>
    <x v="0"/>
    <s v="089.3520.6304.0001.000.0599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20"/>
    <x v="26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BRASÍLIA"/>
    <s v="JOSE CARLOS CRUZ RESENDIZ"/>
    <s v="Costo Laboral"/>
    <s v="Tiempo Extra y Descansos Trabajados"/>
    <s v="ADMINISTRAÇÃO E FINANÇAS"/>
    <n v="833.85"/>
    <n v="0"/>
    <n v="0"/>
    <s v=""/>
    <s v=""/>
    <s v=""/>
  </r>
  <r>
    <n v="1772571"/>
    <s v="POSTED"/>
    <s v="REALIZADO"/>
    <x v="0"/>
    <s v="089.3520.6304.0001.000.0599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20"/>
    <x v="26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BRASÍLIA"/>
    <s v="JOSE CARLOS CRUZ RESENDIZ"/>
    <s v="Costo Laboral"/>
    <s v="Tiempo Extra y Descansos Trabajados"/>
    <s v="ADMINISTRAÇÃO E FINANÇAS"/>
    <n v="2847.69"/>
    <n v="0"/>
    <n v="0"/>
    <s v=""/>
    <s v=""/>
    <s v=""/>
  </r>
  <r>
    <n v="1772571"/>
    <s v="POSTED"/>
    <s v="REALIZADO"/>
    <x v="0"/>
    <s v="089.3520.6304.0001.000.0599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20"/>
    <x v="26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BRASÍLIA"/>
    <s v="JOSE CARLOS CRUZ RESENDIZ"/>
    <s v="Costo Laboral"/>
    <s v="Tiempo Extra y Descansos Trabajados"/>
    <s v="ADMINISTRAÇÃO E FINANÇAS"/>
    <n v="319.42"/>
    <n v="0"/>
    <n v="0"/>
    <s v=""/>
    <s v=""/>
    <s v=""/>
  </r>
  <r>
    <n v="1772082"/>
    <s v="POSTED"/>
    <s v="REALIZADO"/>
    <x v="0"/>
    <s v="089.3520.6304.0001.000.0568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20"/>
    <x v="26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808.69"/>
    <n v="0"/>
    <n v="0"/>
    <s v=""/>
    <s v=""/>
    <s v=""/>
  </r>
  <r>
    <n v="1772082"/>
    <s v="POSTED"/>
    <s v="REALIZADO"/>
    <x v="0"/>
    <s v="089.3520.6304.0001.000.0568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20"/>
    <x v="26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-808.69"/>
    <n v="0"/>
    <n v="0"/>
    <s v=""/>
    <s v=""/>
    <s v=""/>
  </r>
  <r>
    <n v="1772082"/>
    <s v="POSTED"/>
    <s v="REALIZADO"/>
    <x v="0"/>
    <s v="089.3520.6304.0001.000.0568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20"/>
    <x v="26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1235.48"/>
    <n v="0"/>
    <n v="0"/>
    <s v=""/>
    <s v=""/>
    <s v=""/>
  </r>
  <r>
    <n v="1772082"/>
    <s v="POSTED"/>
    <s v="REALIZADO"/>
    <x v="0"/>
    <s v="089.3520.6304.0001.000.0568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20"/>
    <x v="26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808.69"/>
    <n v="0"/>
    <n v="0"/>
    <s v=""/>
    <s v=""/>
    <s v=""/>
  </r>
  <r>
    <n v="1069711"/>
    <s v="POSTED"/>
    <s v="REALIZADO"/>
    <x v="1"/>
    <s v="089.3520.6304.0001.000.0560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20"/>
    <x v="26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BRASÍLIA"/>
    <s v="CHRISTIAN OMAR GAXIOLA INZUNZA"/>
    <s v="Costo Laboral"/>
    <s v="Tiempo Extra y Descansos Trabajados"/>
    <s v="VENDAS VAREJO"/>
    <n v="1888.68"/>
    <n v="0"/>
    <n v="0"/>
    <s v=""/>
    <s v=""/>
    <s v=""/>
  </r>
  <r>
    <n v="1069711"/>
    <s v="POSTED"/>
    <s v="REALIZADO"/>
    <x v="1"/>
    <s v="089.3520.6304.0001.000.0560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20"/>
    <x v="26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BRASÍLIA"/>
    <s v="CHRISTIAN OMAR GAXIOLA INZUNZA"/>
    <s v="Costo Laboral"/>
    <s v="Tiempo Extra y Descansos Trabajados"/>
    <s v="VENDAS VAREJO"/>
    <n v="-1888.68"/>
    <n v="0"/>
    <n v="0"/>
    <s v=""/>
    <s v=""/>
    <s v=""/>
  </r>
  <r>
    <n v="1069711"/>
    <s v="POSTED"/>
    <s v="REALIZADO"/>
    <x v="1"/>
    <s v="089.3520.6304.0001.000.0560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20"/>
    <x v="26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BRASÍLIA"/>
    <s v="CHRISTIAN OMAR GAXIOLA INZUNZA"/>
    <s v="Costo Laboral"/>
    <s v="Tiempo Extra y Descansos Trabajados"/>
    <s v="VENDAS VAREJO"/>
    <n v="1888.68"/>
    <n v="0"/>
    <n v="0"/>
    <s v=""/>
    <s v=""/>
    <s v=""/>
  </r>
  <r>
    <n v="1026570"/>
    <s v="POSTED"/>
    <s v="REALIZADO"/>
    <x v="1"/>
    <s v="089.3518.6304.0001.000.056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18"/>
    <x v="2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3602.28"/>
    <n v="0"/>
    <n v="0"/>
    <s v=""/>
    <s v=""/>
    <s v=""/>
  </r>
  <r>
    <n v="1026570"/>
    <s v="POSTED"/>
    <s v="REALIZADO"/>
    <x v="1"/>
    <s v="089.3518.6304.0001.000.056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18"/>
    <x v="2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3602.28"/>
    <n v="0"/>
    <n v="0"/>
    <s v=""/>
    <s v=""/>
    <s v=""/>
  </r>
  <r>
    <n v="1026570"/>
    <s v="POSTED"/>
    <s v="REALIZADO"/>
    <x v="1"/>
    <s v="089.3518.6304.0001.000.0561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18"/>
    <x v="2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3990.01"/>
    <n v="0"/>
    <n v="0"/>
    <s v=""/>
    <s v=""/>
    <s v=""/>
  </r>
  <r>
    <n v="1026570"/>
    <s v="POSTED"/>
    <s v="REALIZADO"/>
    <x v="1"/>
    <s v="089.3518.6304.0001.000.0561.000.00000.00000"/>
    <s v="JUN-2021"/>
    <n v="2021"/>
    <x v="0"/>
    <s v="2º TRIMM"/>
    <d v="2021-06-30T00:00:00"/>
    <s v="Manual"/>
    <s v="Reclass"/>
    <s v="EMORAOLI Reclassificação de indenizações Junho 2021 Reclassificação BRL"/>
    <s v="EMORAOLI Reclassificação de indenizações Junho 2021 Manual A 2058300 190438142"/>
    <s v="Reclassificação de indenizações Junho de 2021"/>
    <x v="0"/>
    <s v="HORA EXTRA/HORA EXTRA"/>
    <s v="3518"/>
    <x v="2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402.29"/>
    <n v="0"/>
    <n v="0"/>
    <s v=""/>
    <s v=""/>
    <s v=""/>
  </r>
  <r>
    <n v="1026570"/>
    <s v="POSTED"/>
    <s v="REALIZADO"/>
    <x v="1"/>
    <s v="089.3518.6304.0001.000.056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18"/>
    <x v="2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3602.28"/>
    <n v="0"/>
    <n v="0"/>
    <s v=""/>
    <s v=""/>
    <s v=""/>
  </r>
  <r>
    <n v="1772566"/>
    <s v="POSTED"/>
    <s v="REALIZADO"/>
    <x v="0"/>
    <s v="089.3518.6304.0001.000.0599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18"/>
    <x v="27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2068.17"/>
    <n v="0"/>
    <n v="0"/>
    <s v=""/>
    <s v=""/>
    <s v=""/>
  </r>
  <r>
    <n v="1772566"/>
    <s v="POSTED"/>
    <s v="REALIZADO"/>
    <x v="0"/>
    <s v="089.3518.6304.0001.000.0599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18"/>
    <x v="27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30.59"/>
    <n v="0"/>
    <n v="0"/>
    <s v=""/>
    <s v=""/>
    <s v=""/>
  </r>
  <r>
    <n v="1771945"/>
    <s v="POSTED"/>
    <s v="REALIZADO"/>
    <x v="0"/>
    <s v="089.3518.6304.0001.000.0568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18"/>
    <x v="27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462.32"/>
    <n v="0"/>
    <n v="0"/>
    <s v=""/>
    <s v=""/>
    <s v=""/>
  </r>
  <r>
    <n v="1060753"/>
    <s v="POSTED"/>
    <s v="REALIZADO"/>
    <x v="1"/>
    <s v="089.3518.6304.0001.000.0560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18"/>
    <x v="2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737.69"/>
    <n v="0"/>
    <n v="0"/>
    <s v=""/>
    <s v=""/>
    <s v=""/>
  </r>
  <r>
    <n v="1772566"/>
    <s v="POSTED"/>
    <s v="REALIZADO"/>
    <x v="0"/>
    <s v="089.3518.6304.0001.000.0599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18"/>
    <x v="27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-2068.17"/>
    <n v="0"/>
    <n v="0"/>
    <s v=""/>
    <s v=""/>
    <s v=""/>
  </r>
  <r>
    <n v="1772566"/>
    <s v="POSTED"/>
    <s v="REALIZADO"/>
    <x v="0"/>
    <s v="089.3518.6304.0001.000.0599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18"/>
    <x v="27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-30.59"/>
    <n v="0"/>
    <n v="0"/>
    <s v=""/>
    <s v=""/>
    <s v=""/>
  </r>
  <r>
    <n v="1771945"/>
    <s v="POSTED"/>
    <s v="REALIZADO"/>
    <x v="0"/>
    <s v="089.3518.6304.0001.000.0568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18"/>
    <x v="27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1462.32"/>
    <n v="0"/>
    <n v="0"/>
    <s v=""/>
    <s v=""/>
    <s v=""/>
  </r>
  <r>
    <n v="1060753"/>
    <s v="POSTED"/>
    <s v="REALIZADO"/>
    <x v="1"/>
    <s v="089.3518.6304.0001.000.0560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18"/>
    <x v="2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737.69"/>
    <n v="0"/>
    <n v="0"/>
    <s v=""/>
    <s v=""/>
    <s v=""/>
  </r>
  <r>
    <n v="1772566"/>
    <s v="POSTED"/>
    <s v="REALIZADO"/>
    <x v="0"/>
    <s v="089.3518.6304.0001.000.0599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18"/>
    <x v="27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3468.36"/>
    <n v="0"/>
    <n v="0"/>
    <s v=""/>
    <s v=""/>
    <s v=""/>
  </r>
  <r>
    <n v="1772566"/>
    <s v="POSTED"/>
    <s v="REALIZADO"/>
    <x v="0"/>
    <s v="089.3518.6304.0001.000.0599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18"/>
    <x v="27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2068.17"/>
    <n v="0"/>
    <n v="0"/>
    <s v=""/>
    <s v=""/>
    <s v=""/>
  </r>
  <r>
    <n v="1772566"/>
    <s v="POSTED"/>
    <s v="REALIZADO"/>
    <x v="0"/>
    <s v="089.3518.6304.0001.000.0599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18"/>
    <x v="27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30.59"/>
    <n v="0"/>
    <n v="0"/>
    <s v=""/>
    <s v=""/>
    <s v=""/>
  </r>
  <r>
    <n v="1771945"/>
    <s v="POSTED"/>
    <s v="REALIZADO"/>
    <x v="0"/>
    <s v="089.3518.6304.0001.000.0568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18"/>
    <x v="27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4998.42"/>
    <n v="0"/>
    <n v="0"/>
    <s v=""/>
    <s v=""/>
    <s v=""/>
  </r>
  <r>
    <n v="1771945"/>
    <s v="POSTED"/>
    <s v="REALIZADO"/>
    <x v="0"/>
    <s v="089.3518.6304.0001.000.0568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18"/>
    <x v="27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462.32"/>
    <n v="0"/>
    <n v="0"/>
    <s v=""/>
    <s v=""/>
    <s v=""/>
  </r>
  <r>
    <n v="1060753"/>
    <s v="POSTED"/>
    <s v="REALIZADO"/>
    <x v="1"/>
    <s v="089.3518.6304.0001.000.0560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18"/>
    <x v="2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611.94000000000005"/>
    <n v="0"/>
    <n v="0"/>
    <s v=""/>
    <s v=""/>
    <s v=""/>
  </r>
  <r>
    <n v="1060753"/>
    <s v="POSTED"/>
    <s v="REALIZADO"/>
    <x v="1"/>
    <s v="089.3518.6304.0001.000.0560.000.00000.00000"/>
    <s v="JUN-2021"/>
    <n v="2021"/>
    <x v="0"/>
    <s v="2º TRIMM"/>
    <d v="2021-06-30T00:00:00"/>
    <s v="Manual"/>
    <s v="Reclass"/>
    <s v="EMORAOLI Reclassificação de indenizações Junho 2021 Reclassificação BRL"/>
    <s v="EMORAOLI Reclassificação de indenizações Junho 2021 Manual A 2058300 190438142"/>
    <s v="Reclassificação de indenizações Junho de 2021"/>
    <x v="0"/>
    <s v="HORA EXTRA/HORA EXTRA"/>
    <s v="3518"/>
    <x v="2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394.42"/>
    <n v="0"/>
    <n v="0"/>
    <s v=""/>
    <s v=""/>
    <s v=""/>
  </r>
  <r>
    <n v="1060753"/>
    <s v="POSTED"/>
    <s v="REALIZADO"/>
    <x v="1"/>
    <s v="089.3518.6304.0001.000.0560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18"/>
    <x v="2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737.69"/>
    <n v="0"/>
    <n v="0"/>
    <s v=""/>
    <s v=""/>
    <s v=""/>
  </r>
  <r>
    <n v="1772540"/>
    <s v="POSTED"/>
    <s v="REALIZADO"/>
    <x v="0"/>
    <s v="089.3517.6304.0001.000.0599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17"/>
    <x v="28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5754.15"/>
    <n v="0"/>
    <n v="0"/>
    <s v=""/>
    <s v=""/>
    <s v=""/>
  </r>
  <r>
    <n v="1772540"/>
    <s v="POSTED"/>
    <s v="REALIZADO"/>
    <x v="0"/>
    <s v="089.3517.6304.0001.000.0599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17"/>
    <x v="28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-5754.15"/>
    <n v="0"/>
    <n v="0"/>
    <s v=""/>
    <s v=""/>
    <s v=""/>
  </r>
  <r>
    <n v="1772540"/>
    <s v="POSTED"/>
    <s v="REALIZADO"/>
    <x v="0"/>
    <s v="089.3517.6304.0001.000.0599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17"/>
    <x v="28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7103.21"/>
    <n v="0"/>
    <n v="0"/>
    <s v=""/>
    <s v=""/>
    <s v=""/>
  </r>
  <r>
    <n v="1772540"/>
    <s v="POSTED"/>
    <s v="REALIZADO"/>
    <x v="0"/>
    <s v="089.3517.6304.0001.000.0599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17"/>
    <x v="28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5754.15"/>
    <n v="0"/>
    <n v="0"/>
    <s v=""/>
    <s v=""/>
    <s v=""/>
  </r>
  <r>
    <n v="1026848"/>
    <s v="POSTED"/>
    <s v="REALIZADO"/>
    <x v="1"/>
    <s v="089.3517.6304.0001.000.0569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17"/>
    <x v="28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561.69000000000005"/>
    <n v="0"/>
    <n v="0"/>
    <s v=""/>
    <s v=""/>
    <s v=""/>
  </r>
  <r>
    <n v="1026847"/>
    <s v="POSTED"/>
    <s v="REALIZADO"/>
    <x v="1"/>
    <s v="089.3517.6304.0001.000.056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17"/>
    <x v="2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2442.06"/>
    <n v="0"/>
    <n v="0"/>
    <s v=""/>
    <s v=""/>
    <s v=""/>
  </r>
  <r>
    <n v="1026847"/>
    <s v="POSTED"/>
    <s v="REALIZADO"/>
    <x v="1"/>
    <s v="089.3517.6304.0001.000.056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17"/>
    <x v="2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2442.06"/>
    <n v="0"/>
    <n v="0"/>
    <s v=""/>
    <s v=""/>
    <s v=""/>
  </r>
  <r>
    <n v="1026847"/>
    <s v="POSTED"/>
    <s v="REALIZADO"/>
    <x v="1"/>
    <s v="089.3517.6304.0001.000.0561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17"/>
    <x v="2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3239.15"/>
    <n v="0"/>
    <n v="0"/>
    <s v=""/>
    <s v=""/>
    <s v=""/>
  </r>
  <r>
    <n v="1026847"/>
    <s v="POSTED"/>
    <s v="REALIZADO"/>
    <x v="1"/>
    <s v="089.3517.6304.0001.000.056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17"/>
    <x v="2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2442.06"/>
    <n v="0"/>
    <n v="0"/>
    <s v=""/>
    <s v=""/>
    <s v=""/>
  </r>
  <r>
    <n v="1026846"/>
    <s v="POSTED"/>
    <s v="REALIZADO"/>
    <x v="1"/>
    <s v="089.3517.6304.0001.000.0560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17"/>
    <x v="28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357.57"/>
    <n v="0"/>
    <n v="0"/>
    <s v=""/>
    <s v=""/>
    <s v=""/>
  </r>
  <r>
    <n v="1026846"/>
    <s v="POSTED"/>
    <s v="REALIZADO"/>
    <x v="1"/>
    <s v="089.3517.6304.0001.000.0560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17"/>
    <x v="28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357.57"/>
    <n v="0"/>
    <n v="0"/>
    <s v=""/>
    <s v=""/>
    <s v=""/>
  </r>
  <r>
    <n v="1026846"/>
    <s v="POSTED"/>
    <s v="REALIZADO"/>
    <x v="1"/>
    <s v="089.3517.6304.0001.000.0560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17"/>
    <x v="28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213.81"/>
    <n v="0"/>
    <n v="0"/>
    <s v=""/>
    <s v=""/>
    <s v=""/>
  </r>
  <r>
    <n v="1026846"/>
    <s v="POSTED"/>
    <s v="REALIZADO"/>
    <x v="1"/>
    <s v="089.3517.6304.0001.000.0560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17"/>
    <x v="28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357.57"/>
    <n v="0"/>
    <n v="0"/>
    <s v=""/>
    <s v=""/>
    <s v=""/>
  </r>
  <r>
    <n v="1772152"/>
    <s v="POSTED"/>
    <s v="REALIZADO"/>
    <x v="0"/>
    <s v="089.3517.6304.0001.000.0568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17"/>
    <x v="28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043.3399999999999"/>
    <n v="0"/>
    <n v="0"/>
    <s v=""/>
    <s v=""/>
    <s v=""/>
  </r>
  <r>
    <n v="1772152"/>
    <s v="POSTED"/>
    <s v="REALIZADO"/>
    <x v="0"/>
    <s v="089.3517.6304.0001.000.0568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17"/>
    <x v="28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1043.3399999999999"/>
    <n v="0"/>
    <n v="0"/>
    <s v=""/>
    <s v=""/>
    <s v=""/>
  </r>
  <r>
    <n v="1772152"/>
    <s v="POSTED"/>
    <s v="REALIZADO"/>
    <x v="0"/>
    <s v="089.3517.6304.0001.000.0568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17"/>
    <x v="28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4532.34"/>
    <n v="0"/>
    <n v="0"/>
    <s v=""/>
    <s v=""/>
    <s v=""/>
  </r>
  <r>
    <n v="1772152"/>
    <s v="POSTED"/>
    <s v="REALIZADO"/>
    <x v="0"/>
    <s v="089.3517.6304.0001.000.0568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17"/>
    <x v="28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043.3399999999999"/>
    <n v="0"/>
    <n v="0"/>
    <s v=""/>
    <s v=""/>
    <s v=""/>
  </r>
  <r>
    <n v="1772693"/>
    <s v="POSTED"/>
    <s v="REALIZADO"/>
    <x v="0"/>
    <s v="089.3514.6304.0001.000.0599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14"/>
    <x v="29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1132.3599999999999"/>
    <n v="0"/>
    <n v="0"/>
    <s v=""/>
    <s v=""/>
    <s v=""/>
  </r>
  <r>
    <n v="1772693"/>
    <s v="POSTED"/>
    <s v="REALIZADO"/>
    <x v="0"/>
    <s v="089.3514.6304.0001.000.0599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14"/>
    <x v="29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-1132.3599999999999"/>
    <n v="0"/>
    <n v="0"/>
    <s v=""/>
    <s v=""/>
    <s v=""/>
  </r>
  <r>
    <n v="1772693"/>
    <s v="POSTED"/>
    <s v="REALIZADO"/>
    <x v="0"/>
    <s v="089.3514.6304.0001.000.0599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14"/>
    <x v="29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2626.56"/>
    <n v="0"/>
    <n v="0"/>
    <s v=""/>
    <s v=""/>
    <s v=""/>
  </r>
  <r>
    <n v="1772693"/>
    <s v="POSTED"/>
    <s v="REALIZADO"/>
    <x v="0"/>
    <s v="089.3514.6304.0001.000.0599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14"/>
    <x v="29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1132.3599999999999"/>
    <n v="0"/>
    <n v="0"/>
    <s v=""/>
    <s v=""/>
    <s v=""/>
  </r>
  <r>
    <n v="1060749"/>
    <s v="POSTED"/>
    <s v="REALIZADO"/>
    <x v="1"/>
    <s v="089.3514.6304.0001.000.056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14"/>
    <x v="2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2354.2600000000002"/>
    <n v="0"/>
    <n v="0"/>
    <s v=""/>
    <s v=""/>
    <s v=""/>
  </r>
  <r>
    <n v="1060749"/>
    <s v="POSTED"/>
    <s v="REALIZADO"/>
    <x v="1"/>
    <s v="089.3514.6304.0001.000.056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14"/>
    <x v="2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2354.2600000000002"/>
    <n v="0"/>
    <n v="0"/>
    <s v=""/>
    <s v=""/>
    <s v=""/>
  </r>
  <r>
    <n v="1060749"/>
    <s v="POSTED"/>
    <s v="REALIZADO"/>
    <x v="1"/>
    <s v="089.3514.6304.0001.000.0561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14"/>
    <x v="2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068.3699999999999"/>
    <n v="0"/>
    <n v="0"/>
    <s v=""/>
    <s v=""/>
    <s v=""/>
  </r>
  <r>
    <n v="1060749"/>
    <s v="POSTED"/>
    <s v="REALIZADO"/>
    <x v="1"/>
    <s v="089.3514.6304.0001.000.056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14"/>
    <x v="2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2354.2600000000002"/>
    <n v="0"/>
    <n v="0"/>
    <s v=""/>
    <s v=""/>
    <s v=""/>
  </r>
  <r>
    <n v="1772129"/>
    <s v="POSTED"/>
    <s v="REALIZADO"/>
    <x v="0"/>
    <s v="089.3514.6304.0001.000.0568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14"/>
    <x v="29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254.14"/>
    <n v="0"/>
    <n v="0"/>
    <s v=""/>
    <s v=""/>
    <s v=""/>
  </r>
  <r>
    <n v="1772129"/>
    <s v="POSTED"/>
    <s v="REALIZADO"/>
    <x v="0"/>
    <s v="089.3514.6304.0001.000.0568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14"/>
    <x v="29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254.14"/>
    <n v="0"/>
    <n v="0"/>
    <s v=""/>
    <s v=""/>
    <s v=""/>
  </r>
  <r>
    <n v="1772129"/>
    <s v="POSTED"/>
    <s v="REALIZADO"/>
    <x v="0"/>
    <s v="089.3514.6304.0001.000.0568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14"/>
    <x v="29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254.14"/>
    <n v="0"/>
    <n v="0"/>
    <s v=""/>
    <s v=""/>
    <s v=""/>
  </r>
  <r>
    <n v="1060748"/>
    <s v="POSTED"/>
    <s v="REALIZADO"/>
    <x v="1"/>
    <s v="089.3514.6304.0001.000.0560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14"/>
    <x v="29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244.51"/>
    <n v="0"/>
    <n v="0"/>
    <s v=""/>
    <s v=""/>
    <s v=""/>
  </r>
  <r>
    <n v="1060748"/>
    <s v="POSTED"/>
    <s v="REALIZADO"/>
    <x v="1"/>
    <s v="089.3514.6304.0001.000.0560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14"/>
    <x v="29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244.51"/>
    <n v="0"/>
    <n v="0"/>
    <s v=""/>
    <s v=""/>
    <s v=""/>
  </r>
  <r>
    <n v="1060748"/>
    <s v="POSTED"/>
    <s v="REALIZADO"/>
    <x v="1"/>
    <s v="089.3514.6304.0001.000.0560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14"/>
    <x v="29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453.83"/>
    <n v="0"/>
    <n v="0"/>
    <s v=""/>
    <s v=""/>
    <s v=""/>
  </r>
  <r>
    <n v="1060748"/>
    <s v="POSTED"/>
    <s v="REALIZADO"/>
    <x v="1"/>
    <s v="089.3514.6304.0001.000.0560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14"/>
    <x v="29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244.51"/>
    <n v="0"/>
    <n v="0"/>
    <s v=""/>
    <s v=""/>
    <s v=""/>
  </r>
  <r>
    <n v="1772544"/>
    <s v="POSTED"/>
    <s v="REALIZADO"/>
    <x v="0"/>
    <s v="089.3507.6304.0001.000.0599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07"/>
    <x v="30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NORDESTE"/>
    <s v="JOSE CARLOS CRUZ RESENDIZ"/>
    <s v="Costo Laboral"/>
    <s v="Tiempo Extra y Descansos Trabajados"/>
    <s v="ADMINISTRAÇÃO E FINANÇAS"/>
    <n v="239.71"/>
    <n v="0"/>
    <n v="0"/>
    <s v=""/>
    <s v=""/>
    <s v=""/>
  </r>
  <r>
    <n v="1772544"/>
    <s v="POSTED"/>
    <s v="REALIZADO"/>
    <x v="0"/>
    <s v="089.3507.6304.0001.000.0599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07"/>
    <x v="30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NORDESTE"/>
    <s v="JOSE CARLOS CRUZ RESENDIZ"/>
    <s v="Costo Laboral"/>
    <s v="Tiempo Extra y Descansos Trabajados"/>
    <s v="ADMINISTRAÇÃO E FINANÇAS"/>
    <n v="-239.71"/>
    <n v="0"/>
    <n v="0"/>
    <s v=""/>
    <s v=""/>
    <s v=""/>
  </r>
  <r>
    <n v="1772544"/>
    <s v="POSTED"/>
    <s v="REALIZADO"/>
    <x v="0"/>
    <s v="089.3507.6304.0001.000.0599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07"/>
    <x v="30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NORDESTE"/>
    <s v="JOSE CARLOS CRUZ RESENDIZ"/>
    <s v="Costo Laboral"/>
    <s v="Tiempo Extra y Descansos Trabajados"/>
    <s v="ADMINISTRAÇÃO E FINANÇAS"/>
    <n v="5163.5"/>
    <n v="0"/>
    <n v="0"/>
    <s v=""/>
    <s v=""/>
    <s v=""/>
  </r>
  <r>
    <n v="1772544"/>
    <s v="POSTED"/>
    <s v="REALIZADO"/>
    <x v="0"/>
    <s v="089.3507.6304.0001.000.0599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07"/>
    <x v="30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NORDESTE"/>
    <s v="JOSE CARLOS CRUZ RESENDIZ"/>
    <s v="Costo Laboral"/>
    <s v="Tiempo Extra y Descansos Trabajados"/>
    <s v="ADMINISTRAÇÃO E FINANÇAS"/>
    <n v="239.71"/>
    <n v="0"/>
    <n v="0"/>
    <s v=""/>
    <s v=""/>
    <s v=""/>
  </r>
  <r>
    <n v="1029542"/>
    <s v="POSTED"/>
    <s v="REALIZADO"/>
    <x v="1"/>
    <s v="089.3507.6304.0001.000.0569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07"/>
    <x v="30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1656"/>
    <n v="0"/>
    <n v="0"/>
    <s v=""/>
    <s v=""/>
    <s v=""/>
  </r>
  <r>
    <n v="1772065"/>
    <s v="POSTED"/>
    <s v="REALIZADO"/>
    <x v="0"/>
    <s v="089.3507.6304.0001.000.0568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07"/>
    <x v="30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674.55"/>
    <n v="0"/>
    <n v="0"/>
    <s v=""/>
    <s v=""/>
    <s v=""/>
  </r>
  <r>
    <n v="1029541"/>
    <s v="POSTED"/>
    <s v="REALIZADO"/>
    <x v="1"/>
    <s v="089.3507.6304.0001.000.0561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07"/>
    <x v="30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614.27"/>
    <n v="0"/>
    <n v="0"/>
    <s v=""/>
    <s v=""/>
    <s v=""/>
  </r>
  <r>
    <n v="1029540"/>
    <s v="POSTED"/>
    <s v="REALIZADO"/>
    <x v="1"/>
    <s v="089.3507.6304.0001.000.0560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07"/>
    <x v="30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200.49"/>
    <n v="0"/>
    <n v="0"/>
    <s v=""/>
    <s v=""/>
    <s v=""/>
  </r>
  <r>
    <n v="1028501"/>
    <s v="POSTED"/>
    <s v="REALIZADO"/>
    <x v="1"/>
    <s v="089.3506.6304.0001.000.056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06"/>
    <x v="31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1620.94"/>
    <n v="0"/>
    <n v="0"/>
    <s v=""/>
    <s v=""/>
    <s v=""/>
  </r>
  <r>
    <n v="1028501"/>
    <s v="POSTED"/>
    <s v="REALIZADO"/>
    <x v="1"/>
    <s v="089.3506.6304.0001.000.056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06"/>
    <x v="31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11620.94"/>
    <n v="0"/>
    <n v="0"/>
    <s v=""/>
    <s v=""/>
    <s v=""/>
  </r>
  <r>
    <n v="1028501"/>
    <s v="POSTED"/>
    <s v="REALIZADO"/>
    <x v="1"/>
    <s v="089.3506.6304.0001.000.0561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06"/>
    <x v="31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2803.36"/>
    <n v="0"/>
    <n v="0"/>
    <s v=""/>
    <s v=""/>
    <s v=""/>
  </r>
  <r>
    <n v="1028501"/>
    <s v="POSTED"/>
    <s v="REALIZADO"/>
    <x v="1"/>
    <s v="089.3506.6304.0001.000.056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06"/>
    <x v="31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1620.94"/>
    <n v="0"/>
    <n v="0"/>
    <s v=""/>
    <s v=""/>
    <s v=""/>
  </r>
  <r>
    <n v="1028503"/>
    <s v="POSTED"/>
    <s v="REALIZADO"/>
    <x v="1"/>
    <s v="089.3506.6304.0001.000.0569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06"/>
    <x v="31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408.21"/>
    <n v="0"/>
    <n v="0"/>
    <s v=""/>
    <s v=""/>
    <s v=""/>
  </r>
  <r>
    <n v="1028500"/>
    <s v="POSTED"/>
    <s v="REALIZADO"/>
    <x v="1"/>
    <s v="089.3506.6304.0001.000.0560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06"/>
    <x v="31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2040.12"/>
    <n v="0"/>
    <n v="0"/>
    <s v=""/>
    <s v=""/>
    <s v=""/>
  </r>
  <r>
    <n v="1028500"/>
    <s v="POSTED"/>
    <s v="REALIZADO"/>
    <x v="1"/>
    <s v="089.3506.6304.0001.000.0560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06"/>
    <x v="31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2040.12"/>
    <n v="0"/>
    <n v="0"/>
    <s v=""/>
    <s v=""/>
    <s v=""/>
  </r>
  <r>
    <n v="1028500"/>
    <s v="POSTED"/>
    <s v="REALIZADO"/>
    <x v="1"/>
    <s v="089.3506.6304.0001.000.0560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06"/>
    <x v="31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702.91"/>
    <n v="0"/>
    <n v="0"/>
    <s v=""/>
    <s v=""/>
    <s v=""/>
  </r>
  <r>
    <n v="1028500"/>
    <s v="POSTED"/>
    <s v="REALIZADO"/>
    <x v="1"/>
    <s v="089.3506.6304.0001.000.0560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06"/>
    <x v="31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2040.12"/>
    <n v="0"/>
    <n v="0"/>
    <s v=""/>
    <s v=""/>
    <s v=""/>
  </r>
  <r>
    <n v="1772000"/>
    <s v="POSTED"/>
    <s v="REALIZADO"/>
    <x v="0"/>
    <s v="089.3506.6304.0001.000.0568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06"/>
    <x v="31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2770.47"/>
    <n v="0"/>
    <n v="0"/>
    <s v=""/>
    <s v=""/>
    <s v=""/>
  </r>
  <r>
    <n v="1772000"/>
    <s v="POSTED"/>
    <s v="REALIZADO"/>
    <x v="0"/>
    <s v="089.3506.6304.0001.000.0568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06"/>
    <x v="31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2770.47"/>
    <n v="0"/>
    <n v="0"/>
    <s v=""/>
    <s v=""/>
    <s v=""/>
  </r>
  <r>
    <n v="1772000"/>
    <s v="POSTED"/>
    <s v="REALIZADO"/>
    <x v="0"/>
    <s v="089.3506.6304.0001.000.0568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06"/>
    <x v="31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8112.55"/>
    <n v="0"/>
    <n v="0"/>
    <s v=""/>
    <s v=""/>
    <s v=""/>
  </r>
  <r>
    <n v="1772000"/>
    <s v="POSTED"/>
    <s v="REALIZADO"/>
    <x v="0"/>
    <s v="089.3506.6304.0001.000.0568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06"/>
    <x v="31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2770.47"/>
    <n v="0"/>
    <n v="0"/>
    <s v=""/>
    <s v=""/>
    <s v=""/>
  </r>
  <r>
    <n v="1796332"/>
    <s v="POSTED"/>
    <s v="REALIZADO"/>
    <x v="0"/>
    <s v="089.3506.6304.0001.000.0599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06"/>
    <x v="31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2127.56"/>
    <n v="0"/>
    <n v="0"/>
    <s v=""/>
    <s v=""/>
    <s v=""/>
  </r>
  <r>
    <n v="1796332"/>
    <s v="POSTED"/>
    <s v="REALIZADO"/>
    <x v="0"/>
    <s v="089.3506.6304.0001.000.0599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06"/>
    <x v="31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199.58"/>
    <n v="0"/>
    <n v="0"/>
    <s v=""/>
    <s v=""/>
    <s v=""/>
  </r>
  <r>
    <n v="1796332"/>
    <s v="POSTED"/>
    <s v="REALIZADO"/>
    <x v="0"/>
    <s v="089.3506.6304.0001.000.0599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06"/>
    <x v="31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-2127.56"/>
    <n v="0"/>
    <n v="0"/>
    <s v=""/>
    <s v=""/>
    <s v=""/>
  </r>
  <r>
    <n v="1796332"/>
    <s v="POSTED"/>
    <s v="REALIZADO"/>
    <x v="0"/>
    <s v="089.3506.6304.0001.000.0599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06"/>
    <x v="31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-199.58"/>
    <n v="0"/>
    <n v="0"/>
    <s v=""/>
    <s v=""/>
    <s v=""/>
  </r>
  <r>
    <n v="1796332"/>
    <s v="POSTED"/>
    <s v="REALIZADO"/>
    <x v="0"/>
    <s v="089.3506.6304.0001.000.0599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06"/>
    <x v="31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3831.64"/>
    <n v="0"/>
    <n v="0"/>
    <s v=""/>
    <s v=""/>
    <s v=""/>
  </r>
  <r>
    <n v="1796332"/>
    <s v="POSTED"/>
    <s v="REALIZADO"/>
    <x v="0"/>
    <s v="089.3506.6304.0001.000.0599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06"/>
    <x v="31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2127.56"/>
    <n v="0"/>
    <n v="0"/>
    <s v=""/>
    <s v=""/>
    <s v=""/>
  </r>
  <r>
    <n v="1796332"/>
    <s v="POSTED"/>
    <s v="REALIZADO"/>
    <x v="0"/>
    <s v="089.3506.6304.0001.000.0599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06"/>
    <x v="31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199.58"/>
    <n v="0"/>
    <n v="0"/>
    <s v=""/>
    <s v=""/>
    <s v=""/>
  </r>
  <r>
    <n v="1029633"/>
    <s v="POSTED"/>
    <s v="REALIZADO"/>
    <x v="1"/>
    <s v="089.3503.6304.0001.000.0569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3503"/>
    <x v="32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614.23"/>
    <n v="0"/>
    <n v="0"/>
    <s v=""/>
    <s v=""/>
    <s v=""/>
  </r>
  <r>
    <n v="1029631"/>
    <s v="POSTED"/>
    <s v="REALIZADO"/>
    <x v="1"/>
    <s v="089.3503.6304.0001.000.056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03"/>
    <x v="3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5678.76"/>
    <n v="0"/>
    <n v="0"/>
    <s v=""/>
    <s v=""/>
    <s v=""/>
  </r>
  <r>
    <n v="1029631"/>
    <s v="POSTED"/>
    <s v="REALIZADO"/>
    <x v="1"/>
    <s v="089.3503.6304.0001.000.056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03"/>
    <x v="3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5678.76"/>
    <n v="0"/>
    <n v="0"/>
    <s v=""/>
    <s v=""/>
    <s v=""/>
  </r>
  <r>
    <n v="1029631"/>
    <s v="POSTED"/>
    <s v="REALIZADO"/>
    <x v="1"/>
    <s v="089.3503.6304.0001.000.056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03"/>
    <x v="3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5678.76"/>
    <n v="0"/>
    <n v="0"/>
    <s v=""/>
    <s v=""/>
    <s v=""/>
  </r>
  <r>
    <n v="1772797"/>
    <s v="POSTED"/>
    <s v="REALIZADO"/>
    <x v="0"/>
    <s v="089.3503.6304.0001.000.0599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3503"/>
    <x v="32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RIO DE JANEIRO"/>
    <s v="JOSE CARLOS CRUZ RESENDIZ"/>
    <s v="Costo Laboral"/>
    <s v="Tiempo Extra y Descansos Trabajados"/>
    <s v="ADMINISTRAÇÃO E FINANÇAS"/>
    <n v="-2854.85"/>
    <n v="0"/>
    <n v="0"/>
    <s v=""/>
    <s v=""/>
    <s v=""/>
  </r>
  <r>
    <n v="1771938"/>
    <s v="POSTED"/>
    <s v="REALIZADO"/>
    <x v="0"/>
    <s v="089.3503.6304.0001.000.0568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03"/>
    <x v="32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2826.7"/>
    <n v="0"/>
    <n v="0"/>
    <s v=""/>
    <s v=""/>
    <s v=""/>
  </r>
  <r>
    <n v="1771938"/>
    <s v="POSTED"/>
    <s v="REALIZADO"/>
    <x v="0"/>
    <s v="089.3503.6304.0001.000.0568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03"/>
    <x v="32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2826.7"/>
    <n v="0"/>
    <n v="0"/>
    <s v=""/>
    <s v=""/>
    <s v=""/>
  </r>
  <r>
    <n v="1771938"/>
    <s v="POSTED"/>
    <s v="REALIZADO"/>
    <x v="0"/>
    <s v="089.3503.6304.0001.000.0568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3503"/>
    <x v="32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3358.17"/>
    <n v="0"/>
    <n v="0"/>
    <s v=""/>
    <s v=""/>
    <s v=""/>
  </r>
  <r>
    <n v="1771938"/>
    <s v="POSTED"/>
    <s v="REALIZADO"/>
    <x v="0"/>
    <s v="089.3503.6304.0001.000.0568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03"/>
    <x v="32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2826.7"/>
    <n v="0"/>
    <n v="0"/>
    <s v=""/>
    <s v=""/>
    <s v=""/>
  </r>
  <r>
    <n v="1060746"/>
    <s v="POSTED"/>
    <s v="REALIZADO"/>
    <x v="1"/>
    <s v="089.3503.6304.0001.000.0560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3503"/>
    <x v="3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1319.16"/>
    <n v="0"/>
    <n v="0"/>
    <s v=""/>
    <s v=""/>
    <s v=""/>
  </r>
  <r>
    <n v="1060746"/>
    <s v="POSTED"/>
    <s v="REALIZADO"/>
    <x v="1"/>
    <s v="089.3503.6304.0001.000.0560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3503"/>
    <x v="3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-1319.16"/>
    <n v="0"/>
    <n v="0"/>
    <s v=""/>
    <s v=""/>
    <s v=""/>
  </r>
  <r>
    <n v="1060746"/>
    <s v="POSTED"/>
    <s v="REALIZADO"/>
    <x v="1"/>
    <s v="089.3503.6304.0001.000.0560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3503"/>
    <x v="3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-866.24"/>
    <n v="0"/>
    <n v="0"/>
    <s v=""/>
    <s v=""/>
    <s v=""/>
  </r>
  <r>
    <n v="1060746"/>
    <s v="POSTED"/>
    <s v="REALIZADO"/>
    <x v="1"/>
    <s v="089.3503.6304.0001.000.0560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3503"/>
    <x v="3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1319.16"/>
    <n v="0"/>
    <n v="0"/>
    <s v=""/>
    <s v=""/>
    <s v=""/>
  </r>
  <r>
    <n v="1464308"/>
    <s v="POSTED"/>
    <s v="REALIZADO"/>
    <x v="1"/>
    <s v="089.4994.6304.0001.000.056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994"/>
    <x v="0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1249.3"/>
    <n v="0"/>
    <n v="0"/>
    <s v=""/>
    <s v=""/>
    <s v=""/>
  </r>
  <r>
    <n v="1376938"/>
    <s v="POSTED"/>
    <s v="REALIZADO"/>
    <x v="1"/>
    <s v="089.4991.6304.0001.000.056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991"/>
    <x v="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453.32"/>
    <n v="0"/>
    <n v="0"/>
    <s v=""/>
    <s v=""/>
    <s v=""/>
  </r>
  <r>
    <n v="1691551"/>
    <s v="POSTED"/>
    <s v="REALIZADO"/>
    <x v="0"/>
    <s v="089.4990.6304.0001.000.0599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990"/>
    <x v="3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MATRIZ"/>
    <s v="JOSE CARLOS CRUZ RESENDIZ"/>
    <s v="Costo Laboral"/>
    <s v="Tiempo Extra y Descansos Trabajados"/>
    <s v="ADMINISTRAÇÃO E FINANÇAS"/>
    <n v="-1086.9100000000001"/>
    <n v="0"/>
    <n v="0"/>
    <s v=""/>
    <s v=""/>
    <s v=""/>
  </r>
  <r>
    <n v="1772703"/>
    <s v="POSTED"/>
    <s v="REALIZADO"/>
    <x v="0"/>
    <s v="089.4556.6304.0001.000.059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56"/>
    <x v="4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11600.28"/>
    <n v="0"/>
    <n v="0"/>
    <s v=""/>
    <s v=""/>
    <s v=""/>
  </r>
  <r>
    <n v="1772179"/>
    <s v="POSTED"/>
    <s v="REALIZADO"/>
    <x v="0"/>
    <s v="089.4556.6304.0001.000.0568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56"/>
    <x v="4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22585.89"/>
    <n v="0"/>
    <n v="0"/>
    <s v=""/>
    <s v=""/>
    <s v=""/>
  </r>
  <r>
    <n v="1698203"/>
    <s v="POSTED"/>
    <s v="REALIZADO"/>
    <x v="1"/>
    <s v="089.4556.6304.0001.000.056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56"/>
    <x v="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4038.9"/>
    <n v="0"/>
    <n v="0"/>
    <s v=""/>
    <s v=""/>
    <s v=""/>
  </r>
  <r>
    <n v="1698203"/>
    <s v="POSTED"/>
    <s v="REALIZADO"/>
    <x v="1"/>
    <s v="089.4556.6304.0001.000.056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556"/>
    <x v="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2951.39"/>
    <n v="0"/>
    <n v="0"/>
    <s v=""/>
    <s v=""/>
    <s v=""/>
  </r>
  <r>
    <n v="1720248"/>
    <s v="POSTED"/>
    <s v="REALIZADO"/>
    <x v="1"/>
    <s v="089.4556.6304.0001.000.056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56"/>
    <x v="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2836.13"/>
    <n v="0"/>
    <n v="0"/>
    <s v=""/>
    <s v=""/>
    <s v=""/>
  </r>
  <r>
    <n v="1720248"/>
    <s v="POSTED"/>
    <s v="REALIZADO"/>
    <x v="1"/>
    <s v="089.4556.6304.0001.000.0560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556"/>
    <x v="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3610.6"/>
    <n v="0"/>
    <n v="0"/>
    <s v=""/>
    <s v=""/>
    <s v=""/>
  </r>
  <r>
    <n v="1772532"/>
    <s v="POSTED"/>
    <s v="REALIZADO"/>
    <x v="0"/>
    <s v="089.4555.6304.0001.000.059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55"/>
    <x v="5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UL"/>
    <s v="JOSE CARLOS CRUZ RESENDIZ"/>
    <s v="Costo Laboral"/>
    <s v="Tiempo Extra y Descansos Trabajados"/>
    <s v="ADMINISTRAÇÃO E FINANÇAS"/>
    <n v="10351.68"/>
    <n v="0"/>
    <n v="0"/>
    <s v=""/>
    <s v=""/>
    <s v=""/>
  </r>
  <r>
    <n v="1772189"/>
    <s v="POSTED"/>
    <s v="REALIZADO"/>
    <x v="0"/>
    <s v="089.4555.6304.0001.000.0568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55"/>
    <x v="5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2537.09"/>
    <n v="0"/>
    <n v="0"/>
    <s v=""/>
    <s v=""/>
    <s v=""/>
  </r>
  <r>
    <n v="1392038"/>
    <s v="POSTED"/>
    <s v="REALIZADO"/>
    <x v="1"/>
    <s v="089.4555.6304.0001.000.056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55"/>
    <x v="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11458.14"/>
    <n v="0"/>
    <n v="0"/>
    <s v=""/>
    <s v=""/>
    <s v=""/>
  </r>
  <r>
    <n v="1392038"/>
    <s v="POSTED"/>
    <s v="REALIZADO"/>
    <x v="1"/>
    <s v="089.4555.6304.0001.000.056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555"/>
    <x v="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-4405.2700000000004"/>
    <n v="0"/>
    <n v="0"/>
    <s v=""/>
    <s v=""/>
    <s v=""/>
  </r>
  <r>
    <n v="1392029"/>
    <s v="POSTED"/>
    <s v="REALIZADO"/>
    <x v="1"/>
    <s v="089.4555.6304.0001.000.056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55"/>
    <x v="5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5037.62"/>
    <n v="0"/>
    <n v="0"/>
    <s v=""/>
    <s v=""/>
    <s v=""/>
  </r>
  <r>
    <n v="1392029"/>
    <s v="POSTED"/>
    <s v="REALIZADO"/>
    <x v="1"/>
    <s v="089.4555.6304.0001.000.0560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555"/>
    <x v="5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-3769.74"/>
    <n v="0"/>
    <n v="0"/>
    <s v=""/>
    <s v=""/>
    <s v=""/>
  </r>
  <r>
    <n v="1772616"/>
    <s v="POSTED"/>
    <s v="REALIZADO"/>
    <x v="0"/>
    <s v="089.4554.6304.0001.000.059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54"/>
    <x v="6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RIO DE JANEIRO"/>
    <s v="JOSE CARLOS CRUZ RESENDIZ"/>
    <s v="Costo Laboral"/>
    <s v="Tiempo Extra y Descansos Trabajados"/>
    <s v="ADMINISTRAÇÃO E FINANÇAS"/>
    <n v="2652.6"/>
    <n v="0"/>
    <n v="0"/>
    <s v=""/>
    <s v=""/>
    <s v=""/>
  </r>
  <r>
    <n v="1772616"/>
    <s v="POSTED"/>
    <s v="REALIZADO"/>
    <x v="0"/>
    <s v="089.4554.6304.0001.000.0599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4554"/>
    <x v="6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RIO DE JANEIRO"/>
    <s v="JOSE CARLOS CRUZ RESENDIZ"/>
    <s v="Costo Laboral"/>
    <s v="Tiempo Extra y Descansos Trabajados"/>
    <s v="ADMINISTRAÇÃO E FINANÇAS"/>
    <n v="1071.6199999999999"/>
    <n v="0"/>
    <n v="0"/>
    <s v=""/>
    <s v=""/>
    <s v=""/>
  </r>
  <r>
    <n v="1772061"/>
    <s v="POSTED"/>
    <s v="REALIZADO"/>
    <x v="0"/>
    <s v="089.4554.6304.0001.000.0568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54"/>
    <x v="6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138.88999999999999"/>
    <n v="0"/>
    <n v="0"/>
    <s v=""/>
    <s v=""/>
    <s v=""/>
  </r>
  <r>
    <n v="1772061"/>
    <s v="POSTED"/>
    <s v="REALIZADO"/>
    <x v="0"/>
    <s v="089.4554.6304.0001.000.0568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4554"/>
    <x v="6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172.99"/>
    <n v="0"/>
    <n v="0"/>
    <s v=""/>
    <s v=""/>
    <s v=""/>
  </r>
  <r>
    <n v="1273420"/>
    <s v="POSTED"/>
    <s v="REALIZADO"/>
    <x v="1"/>
    <s v="089.4554.6304.0001.000.056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54"/>
    <x v="6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1170.07"/>
    <n v="0"/>
    <n v="0"/>
    <s v=""/>
    <s v=""/>
    <s v=""/>
  </r>
  <r>
    <n v="1273420"/>
    <s v="POSTED"/>
    <s v="REALIZADO"/>
    <x v="1"/>
    <s v="089.4554.6304.0001.000.0561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4554"/>
    <x v="6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60.38"/>
    <n v="0"/>
    <n v="0"/>
    <s v=""/>
    <s v=""/>
    <s v=""/>
  </r>
  <r>
    <n v="1273419"/>
    <s v="POSTED"/>
    <s v="REALIZADO"/>
    <x v="1"/>
    <s v="089.4554.6304.0001.000.056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54"/>
    <x v="6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1893.2"/>
    <n v="0"/>
    <n v="0"/>
    <s v=""/>
    <s v=""/>
    <s v=""/>
  </r>
  <r>
    <n v="1273419"/>
    <s v="POSTED"/>
    <s v="REALIZADO"/>
    <x v="1"/>
    <s v="089.4554.6304.0001.000.0560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554"/>
    <x v="6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-246.04"/>
    <n v="0"/>
    <n v="0"/>
    <s v=""/>
    <s v=""/>
    <s v=""/>
  </r>
  <r>
    <n v="1273419"/>
    <s v="POSTED"/>
    <s v="REALIZADO"/>
    <x v="1"/>
    <s v="089.4554.6304.0001.000.0560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4554"/>
    <x v="6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100.55"/>
    <n v="0"/>
    <n v="0"/>
    <s v=""/>
    <s v=""/>
    <s v=""/>
  </r>
  <r>
    <n v="1772514"/>
    <s v="POSTED"/>
    <s v="REALIZADO"/>
    <x v="0"/>
    <s v="089.4550.6304.0001.000.059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50"/>
    <x v="7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RIO DE JANEIRO"/>
    <s v="JOSE CARLOS CRUZ RESENDIZ"/>
    <s v="Costo Laboral"/>
    <s v="Tiempo Extra y Descansos Trabajados"/>
    <s v="ADMINISTRAÇÃO E FINANÇAS"/>
    <n v="2210.1999999999998"/>
    <n v="0"/>
    <n v="0"/>
    <s v=""/>
    <s v=""/>
    <s v=""/>
  </r>
  <r>
    <n v="1772514"/>
    <s v="POSTED"/>
    <s v="REALIZADO"/>
    <x v="0"/>
    <s v="089.4550.6304.0001.000.0599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4550"/>
    <x v="7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RIO DE JANEIRO"/>
    <s v="JOSE CARLOS CRUZ RESENDIZ"/>
    <s v="Costo Laboral"/>
    <s v="Tiempo Extra y Descansos Trabajados"/>
    <s v="ADMINISTRAÇÃO E FINANÇAS"/>
    <n v="385.85"/>
    <n v="0"/>
    <n v="0"/>
    <s v=""/>
    <s v=""/>
    <s v=""/>
  </r>
  <r>
    <n v="1772057"/>
    <s v="POSTED"/>
    <s v="REALIZADO"/>
    <x v="0"/>
    <s v="089.4550.6304.0001.000.0568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50"/>
    <x v="7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1564.92"/>
    <n v="0"/>
    <n v="0"/>
    <s v=""/>
    <s v=""/>
    <s v=""/>
  </r>
  <r>
    <n v="1772057"/>
    <s v="POSTED"/>
    <s v="REALIZADO"/>
    <x v="0"/>
    <s v="089.4550.6304.0001.000.0568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4550"/>
    <x v="7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1814.01"/>
    <n v="0"/>
    <n v="0"/>
    <s v=""/>
    <s v=""/>
    <s v=""/>
  </r>
  <r>
    <n v="1254406"/>
    <s v="POSTED"/>
    <s v="REALIZADO"/>
    <x v="1"/>
    <s v="089.4550.6304.0001.000.056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50"/>
    <x v="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7269.89"/>
    <n v="0"/>
    <n v="0"/>
    <s v=""/>
    <s v=""/>
    <s v=""/>
  </r>
  <r>
    <n v="1254406"/>
    <s v="POSTED"/>
    <s v="REALIZADO"/>
    <x v="1"/>
    <s v="089.4550.6304.0001.000.056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550"/>
    <x v="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377.91"/>
    <n v="0"/>
    <n v="0"/>
    <s v=""/>
    <s v=""/>
    <s v=""/>
  </r>
  <r>
    <n v="1254406"/>
    <s v="POSTED"/>
    <s v="REALIZADO"/>
    <x v="1"/>
    <s v="089.4550.6304.0001.000.0561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4550"/>
    <x v="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1178.95"/>
    <n v="0"/>
    <n v="0"/>
    <s v=""/>
    <s v=""/>
    <s v=""/>
  </r>
  <r>
    <n v="1247811"/>
    <s v="POSTED"/>
    <s v="REALIZADO"/>
    <x v="1"/>
    <s v="089.4550.6304.0001.000.056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50"/>
    <x v="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2233.2800000000002"/>
    <n v="0"/>
    <n v="0"/>
    <s v=""/>
    <s v=""/>
    <s v=""/>
  </r>
  <r>
    <n v="1247811"/>
    <s v="POSTED"/>
    <s v="REALIZADO"/>
    <x v="1"/>
    <s v="089.4550.6304.0001.000.0560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550"/>
    <x v="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-207.09"/>
    <n v="0"/>
    <n v="0"/>
    <s v=""/>
    <s v=""/>
    <s v=""/>
  </r>
  <r>
    <n v="1238044"/>
    <s v="POSTED"/>
    <s v="REALIZADO"/>
    <x v="1"/>
    <s v="089.4547.6304.0001.000.056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47"/>
    <x v="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4763.7299999999996"/>
    <n v="0"/>
    <n v="0"/>
    <s v=""/>
    <s v=""/>
    <s v=""/>
  </r>
  <r>
    <n v="1238044"/>
    <s v="POSTED"/>
    <s v="REALIZADO"/>
    <x v="1"/>
    <s v="089.4547.6304.0001.000.056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547"/>
    <x v="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246.19"/>
    <n v="0"/>
    <n v="0"/>
    <s v=""/>
    <s v=""/>
    <s v=""/>
  </r>
  <r>
    <n v="1238044"/>
    <s v="POSTED"/>
    <s v="REALIZADO"/>
    <x v="1"/>
    <s v="089.4547.6304.0001.000.0561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4547"/>
    <x v="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693.92"/>
    <n v="0"/>
    <n v="0"/>
    <s v=""/>
    <s v=""/>
    <s v=""/>
  </r>
  <r>
    <n v="1238043"/>
    <s v="POSTED"/>
    <s v="REALIZADO"/>
    <x v="1"/>
    <s v="089.4547.6304.0001.000.056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47"/>
    <x v="8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2009.18"/>
    <n v="0"/>
    <n v="0"/>
    <s v=""/>
    <s v=""/>
    <s v=""/>
  </r>
  <r>
    <n v="1238043"/>
    <s v="POSTED"/>
    <s v="REALIZADO"/>
    <x v="1"/>
    <s v="089.4547.6304.0001.000.0560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4547"/>
    <x v="8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260.60000000000002"/>
    <n v="0"/>
    <n v="0"/>
    <s v=""/>
    <s v=""/>
    <s v=""/>
  </r>
  <r>
    <n v="1772614"/>
    <s v="POSTED"/>
    <s v="REALIZADO"/>
    <x v="0"/>
    <s v="089.4547.6304.0001.000.059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47"/>
    <x v="8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RIO DE JANEIRO"/>
    <s v="JOSE CARLOS CRUZ RESENDIZ"/>
    <s v="Costo Laboral"/>
    <s v="Tiempo Extra y Descansos Trabajados"/>
    <s v="ADMINISTRAÇÃO E FINANÇAS"/>
    <n v="3710.82"/>
    <n v="0"/>
    <n v="0"/>
    <s v=""/>
    <s v=""/>
    <s v=""/>
  </r>
  <r>
    <n v="1772614"/>
    <s v="POSTED"/>
    <s v="REALIZADO"/>
    <x v="0"/>
    <s v="089.4547.6304.0001.000.0599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4547"/>
    <x v="8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RIO DE JANEIRO"/>
    <s v="JOSE CARLOS CRUZ RESENDIZ"/>
    <s v="Costo Laboral"/>
    <s v="Tiempo Extra y Descansos Trabajados"/>
    <s v="ADMINISTRAÇÃO E FINANÇAS"/>
    <n v="998.95"/>
    <n v="0"/>
    <n v="0"/>
    <s v=""/>
    <s v=""/>
    <s v=""/>
  </r>
  <r>
    <n v="1772172"/>
    <s v="POSTED"/>
    <s v="REALIZADO"/>
    <x v="0"/>
    <s v="089.4547.6304.0001.000.0568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47"/>
    <x v="8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308.8"/>
    <n v="0"/>
    <n v="0"/>
    <s v=""/>
    <s v=""/>
    <s v=""/>
  </r>
  <r>
    <n v="1772172"/>
    <s v="POSTED"/>
    <s v="REALIZADO"/>
    <x v="0"/>
    <s v="089.4547.6304.0001.000.0568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4547"/>
    <x v="8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33.85"/>
    <n v="0"/>
    <n v="0"/>
    <s v=""/>
    <s v=""/>
    <s v=""/>
  </r>
  <r>
    <n v="1199589"/>
    <s v="POSTED"/>
    <s v="REALIZADO"/>
    <x v="1"/>
    <s v="089.4545.6304.0001.000.056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45"/>
    <x v="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2159.67"/>
    <n v="0"/>
    <n v="0"/>
    <s v=""/>
    <s v=""/>
    <s v=""/>
  </r>
  <r>
    <n v="1199589"/>
    <s v="POSTED"/>
    <s v="REALIZADO"/>
    <x v="1"/>
    <s v="089.4545.6304.0001.000.056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545"/>
    <x v="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-296.63"/>
    <n v="0"/>
    <n v="0"/>
    <s v=""/>
    <s v=""/>
    <s v=""/>
  </r>
  <r>
    <n v="1772632"/>
    <s v="POSTED"/>
    <s v="REALIZADO"/>
    <x v="0"/>
    <s v="089.4545.6304.0001.000.059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45"/>
    <x v="9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NORDESTE"/>
    <s v="JOSE CARLOS CRUZ RESENDIZ"/>
    <s v="Costo Laboral"/>
    <s v="Tiempo Extra y Descansos Trabajados"/>
    <s v="ADMINISTRAÇÃO E FINANÇAS"/>
    <n v="4556.95"/>
    <n v="0"/>
    <n v="0"/>
    <s v=""/>
    <s v=""/>
    <s v=""/>
  </r>
  <r>
    <n v="1771976"/>
    <s v="POSTED"/>
    <s v="REALIZADO"/>
    <x v="0"/>
    <s v="089.4545.6304.0001.000.0568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45"/>
    <x v="9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4779.5600000000004"/>
    <n v="0"/>
    <n v="0"/>
    <s v=""/>
    <s v=""/>
    <s v=""/>
  </r>
  <r>
    <n v="1208937"/>
    <s v="POSTED"/>
    <s v="REALIZADO"/>
    <x v="1"/>
    <s v="089.4545.6304.0001.000.056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45"/>
    <x v="9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548.9"/>
    <n v="0"/>
    <n v="0"/>
    <s v=""/>
    <s v=""/>
    <s v=""/>
  </r>
  <r>
    <n v="1199587"/>
    <s v="POSTED"/>
    <s v="REALIZADO"/>
    <x v="1"/>
    <s v="089.4544.6304.0001.000.056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44"/>
    <x v="10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1547.83"/>
    <n v="0"/>
    <n v="0"/>
    <s v=""/>
    <s v=""/>
    <s v=""/>
  </r>
  <r>
    <n v="1199587"/>
    <s v="POSTED"/>
    <s v="REALIZADO"/>
    <x v="1"/>
    <s v="089.4544.6304.0001.000.056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544"/>
    <x v="10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-418.27"/>
    <n v="0"/>
    <n v="0"/>
    <s v=""/>
    <s v=""/>
    <s v=""/>
  </r>
  <r>
    <n v="1772558"/>
    <s v="POSTED"/>
    <s v="REALIZADO"/>
    <x v="0"/>
    <s v="089.4544.6304.0001.000.059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44"/>
    <x v="10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NORDESTE"/>
    <s v="JOSE CARLOS CRUZ RESENDIZ"/>
    <s v="Costo Laboral"/>
    <s v="Tiempo Extra y Descansos Trabajados"/>
    <s v="ADMINISTRAÇÃO E FINANÇAS"/>
    <n v="2368.77"/>
    <n v="0"/>
    <n v="0"/>
    <s v=""/>
    <s v=""/>
    <s v=""/>
  </r>
  <r>
    <n v="1772146"/>
    <s v="POSTED"/>
    <s v="REALIZADO"/>
    <x v="0"/>
    <s v="089.4544.6304.0001.000.0568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44"/>
    <x v="10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2377.75"/>
    <n v="0"/>
    <n v="0"/>
    <s v=""/>
    <s v=""/>
    <s v=""/>
  </r>
  <r>
    <n v="1208936"/>
    <s v="POSTED"/>
    <s v="REALIZADO"/>
    <x v="1"/>
    <s v="089.4544.6304.0001.000.056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44"/>
    <x v="10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556.04999999999995"/>
    <n v="0"/>
    <n v="0"/>
    <s v=""/>
    <s v=""/>
    <s v=""/>
  </r>
  <r>
    <n v="1208936"/>
    <s v="POSTED"/>
    <s v="REALIZADO"/>
    <x v="1"/>
    <s v="089.4544.6304.0001.000.0560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544"/>
    <x v="10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-325.82"/>
    <n v="0"/>
    <n v="0"/>
    <s v=""/>
    <s v=""/>
    <s v=""/>
  </r>
  <r>
    <n v="1117775"/>
    <s v="POSTED"/>
    <s v="REALIZADO"/>
    <x v="1"/>
    <s v="089.4540.6304.0001.000.056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40"/>
    <x v="11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155.88999999999999"/>
    <n v="0"/>
    <n v="0"/>
    <s v=""/>
    <s v=""/>
    <s v=""/>
  </r>
  <r>
    <n v="1117775"/>
    <s v="POSTED"/>
    <s v="REALIZADO"/>
    <x v="1"/>
    <s v="089.4540.6304.0001.000.056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540"/>
    <x v="11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-82.51"/>
    <n v="0"/>
    <n v="0"/>
    <s v=""/>
    <s v=""/>
    <s v=""/>
  </r>
  <r>
    <n v="1772606"/>
    <s v="POSTED"/>
    <s v="REALIZADO"/>
    <x v="0"/>
    <s v="089.4540.6304.0001.000.059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40"/>
    <x v="11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NORDESTE"/>
    <s v="JOSE CARLOS CRUZ RESENDIZ"/>
    <s v="Costo Laboral"/>
    <s v="Tiempo Extra y Descansos Trabajados"/>
    <s v="ADMINISTRAÇÃO E FINANÇAS"/>
    <n v="1999.01"/>
    <n v="0"/>
    <n v="0"/>
    <s v=""/>
    <s v=""/>
    <s v=""/>
  </r>
  <r>
    <n v="1772019"/>
    <s v="POSTED"/>
    <s v="REALIZADO"/>
    <x v="0"/>
    <s v="089.4540.6304.0001.000.0568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40"/>
    <x v="11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820.84"/>
    <n v="0"/>
    <n v="0"/>
    <s v=""/>
    <s v=""/>
    <s v=""/>
  </r>
  <r>
    <n v="1187679"/>
    <s v="POSTED"/>
    <s v="REALIZADO"/>
    <x v="1"/>
    <s v="089.4540.6304.0001.000.056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40"/>
    <x v="11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30.38"/>
    <n v="0"/>
    <n v="0"/>
    <s v=""/>
    <s v=""/>
    <s v=""/>
  </r>
  <r>
    <n v="1187679"/>
    <s v="POSTED"/>
    <s v="REALIZADO"/>
    <x v="1"/>
    <s v="089.4540.6304.0001.000.0560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540"/>
    <x v="11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-19.72"/>
    <n v="0"/>
    <n v="0"/>
    <s v=""/>
    <s v=""/>
    <s v=""/>
  </r>
  <r>
    <n v="1316953"/>
    <s v="POSTED"/>
    <s v="REALIZADO"/>
    <x v="1"/>
    <s v="089.4538.6304.0001.000.056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38"/>
    <x v="33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1029.67"/>
    <n v="0"/>
    <n v="0"/>
    <s v=""/>
    <s v=""/>
    <s v=""/>
  </r>
  <r>
    <n v="1316953"/>
    <s v="POSTED"/>
    <s v="REALIZADO"/>
    <x v="1"/>
    <s v="089.4538.6304.0001.000.056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538"/>
    <x v="33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-164.31"/>
    <n v="0"/>
    <n v="0"/>
    <s v=""/>
    <s v=""/>
    <s v=""/>
  </r>
  <r>
    <n v="1772642"/>
    <s v="POSTED"/>
    <s v="REALIZADO"/>
    <x v="0"/>
    <s v="089.4538.6304.0001.000.059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38"/>
    <x v="33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NORDESTE"/>
    <s v="JOSE CARLOS CRUZ RESENDIZ"/>
    <s v="Costo Laboral"/>
    <s v="Tiempo Extra y Descansos Trabajados"/>
    <s v="ADMINISTRAÇÃO E FINANÇAS"/>
    <n v="2534.2800000000002"/>
    <n v="0"/>
    <n v="0"/>
    <s v=""/>
    <s v=""/>
    <s v=""/>
  </r>
  <r>
    <n v="1771982"/>
    <s v="POSTED"/>
    <s v="REALIZADO"/>
    <x v="0"/>
    <s v="089.4538.6304.0001.000.0568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38"/>
    <x v="33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750.69"/>
    <n v="0"/>
    <n v="0"/>
    <s v=""/>
    <s v=""/>
    <s v=""/>
  </r>
  <r>
    <n v="1360627"/>
    <s v="POSTED"/>
    <s v="REALIZADO"/>
    <x v="1"/>
    <s v="089.4538.6304.0001.000.056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38"/>
    <x v="33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115.39"/>
    <n v="0"/>
    <n v="0"/>
    <s v=""/>
    <s v=""/>
    <s v=""/>
  </r>
  <r>
    <n v="1360627"/>
    <s v="POSTED"/>
    <s v="REALIZADO"/>
    <x v="1"/>
    <s v="089.4538.6304.0001.000.0560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538"/>
    <x v="33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-28.12"/>
    <n v="0"/>
    <n v="0"/>
    <s v=""/>
    <s v=""/>
    <s v=""/>
  </r>
  <r>
    <n v="1772580"/>
    <s v="POSTED"/>
    <s v="REALIZADO"/>
    <x v="0"/>
    <s v="089.4536.6304.0001.000.059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36"/>
    <x v="12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11505.23"/>
    <n v="0"/>
    <n v="0"/>
    <s v=""/>
    <s v=""/>
    <s v=""/>
  </r>
  <r>
    <n v="1772120"/>
    <s v="POSTED"/>
    <s v="REALIZADO"/>
    <x v="0"/>
    <s v="089.4536.6304.0001.000.0568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36"/>
    <x v="12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0105.77"/>
    <n v="0"/>
    <n v="0"/>
    <s v=""/>
    <s v=""/>
    <s v=""/>
  </r>
  <r>
    <n v="1247810"/>
    <s v="POSTED"/>
    <s v="REALIZADO"/>
    <x v="1"/>
    <s v="089.4536.6304.0001.000.056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36"/>
    <x v="1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5034.95"/>
    <n v="0"/>
    <n v="0"/>
    <s v=""/>
    <s v=""/>
    <s v=""/>
  </r>
  <r>
    <n v="1247810"/>
    <s v="POSTED"/>
    <s v="REALIZADO"/>
    <x v="1"/>
    <s v="089.4536.6304.0001.000.056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536"/>
    <x v="1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988.86"/>
    <n v="0"/>
    <n v="0"/>
    <s v=""/>
    <s v=""/>
    <s v=""/>
  </r>
  <r>
    <n v="1306410"/>
    <s v="POSTED"/>
    <s v="REALIZADO"/>
    <x v="1"/>
    <s v="089.4536.6304.0001.000.056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36"/>
    <x v="1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1865.6"/>
    <n v="0"/>
    <n v="0"/>
    <s v=""/>
    <s v=""/>
    <s v=""/>
  </r>
  <r>
    <n v="1306410"/>
    <s v="POSTED"/>
    <s v="REALIZADO"/>
    <x v="1"/>
    <s v="089.4536.6304.0001.000.0560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536"/>
    <x v="1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2009.24"/>
    <n v="0"/>
    <n v="0"/>
    <s v=""/>
    <s v=""/>
    <s v=""/>
  </r>
  <r>
    <n v="1772639"/>
    <s v="POSTED"/>
    <s v="REALIZADO"/>
    <x v="0"/>
    <s v="089.4534.6304.0001.000.059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34"/>
    <x v="13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RIO DE JANEIRO"/>
    <s v="JOSE CARLOS CRUZ RESENDIZ"/>
    <s v="Costo Laboral"/>
    <s v="Tiempo Extra y Descansos Trabajados"/>
    <s v="ADMINISTRAÇÃO E FINANÇAS"/>
    <n v="4502.55"/>
    <n v="0"/>
    <n v="0"/>
    <s v=""/>
    <s v=""/>
    <s v=""/>
  </r>
  <r>
    <n v="1772639"/>
    <s v="POSTED"/>
    <s v="REALIZADO"/>
    <x v="0"/>
    <s v="089.4534.6304.0001.000.0599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4534"/>
    <x v="13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RIO DE JANEIRO"/>
    <s v="JOSE CARLOS CRUZ RESENDIZ"/>
    <s v="Costo Laboral"/>
    <s v="Tiempo Extra y Descansos Trabajados"/>
    <s v="ADMINISTRAÇÃO E FINANÇAS"/>
    <n v="2403.0500000000002"/>
    <n v="0"/>
    <n v="0"/>
    <s v=""/>
    <s v=""/>
    <s v=""/>
  </r>
  <r>
    <n v="1772074"/>
    <s v="POSTED"/>
    <s v="REALIZADO"/>
    <x v="0"/>
    <s v="089.4534.6304.0001.000.0568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34"/>
    <x v="13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1149.1199999999999"/>
    <n v="0"/>
    <n v="0"/>
    <s v=""/>
    <s v=""/>
    <s v=""/>
  </r>
  <r>
    <n v="1772074"/>
    <s v="POSTED"/>
    <s v="REALIZADO"/>
    <x v="0"/>
    <s v="089.4534.6304.0001.000.0568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4534"/>
    <x v="13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999.83"/>
    <n v="0"/>
    <n v="0"/>
    <s v=""/>
    <s v=""/>
    <s v=""/>
  </r>
  <r>
    <n v="1060781"/>
    <s v="POSTED"/>
    <s v="REALIZADO"/>
    <x v="1"/>
    <s v="089.4534.6304.0001.000.056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34"/>
    <x v="13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6525.51"/>
    <n v="0"/>
    <n v="0"/>
    <s v=""/>
    <s v=""/>
    <s v=""/>
  </r>
  <r>
    <n v="1060781"/>
    <s v="POSTED"/>
    <s v="REALIZADO"/>
    <x v="1"/>
    <s v="089.4534.6304.0001.000.056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534"/>
    <x v="13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687.6"/>
    <n v="0"/>
    <n v="0"/>
    <s v=""/>
    <s v=""/>
    <s v=""/>
  </r>
  <r>
    <n v="1060781"/>
    <s v="POSTED"/>
    <s v="REALIZADO"/>
    <x v="1"/>
    <s v="089.4534.6304.0001.000.0561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4534"/>
    <x v="13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1259.3399999999999"/>
    <n v="0"/>
    <n v="0"/>
    <s v=""/>
    <s v=""/>
    <s v=""/>
  </r>
  <r>
    <n v="1060780"/>
    <s v="POSTED"/>
    <s v="REALIZADO"/>
    <x v="1"/>
    <s v="089.4534.6304.0001.000.056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34"/>
    <x v="13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3759.86"/>
    <n v="0"/>
    <n v="0"/>
    <s v=""/>
    <s v=""/>
    <s v=""/>
  </r>
  <r>
    <n v="1060780"/>
    <s v="POSTED"/>
    <s v="REALIZADO"/>
    <x v="1"/>
    <s v="089.4534.6304.0001.000.0560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534"/>
    <x v="13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-1864.41"/>
    <n v="0"/>
    <n v="0"/>
    <s v=""/>
    <s v=""/>
    <s v=""/>
  </r>
  <r>
    <n v="1060780"/>
    <s v="POSTED"/>
    <s v="REALIZADO"/>
    <x v="1"/>
    <s v="089.4534.6304.0001.000.0560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4534"/>
    <x v="13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565.79999999999995"/>
    <n v="0"/>
    <n v="0"/>
    <s v=""/>
    <s v=""/>
    <s v=""/>
  </r>
  <r>
    <n v="1060776"/>
    <s v="POSTED"/>
    <s v="REALIZADO"/>
    <x v="1"/>
    <s v="089.4532.6304.0001.000.056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32"/>
    <x v="3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0.52"/>
    <n v="0"/>
    <n v="0"/>
    <s v=""/>
    <s v=""/>
    <s v=""/>
  </r>
  <r>
    <n v="1772666"/>
    <s v="POSTED"/>
    <s v="REALIZADO"/>
    <x v="0"/>
    <s v="089.4517.6304.0001.000.059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17"/>
    <x v="14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BRASÍLIA"/>
    <s v="JOSE CARLOS CRUZ RESENDIZ"/>
    <s v="Costo Laboral"/>
    <s v="Tiempo Extra y Descansos Trabajados"/>
    <s v="ADMINISTRAÇÃO E FINANÇAS"/>
    <n v="32474.66"/>
    <n v="0"/>
    <n v="0"/>
    <s v=""/>
    <s v=""/>
    <s v=""/>
  </r>
  <r>
    <n v="1079372"/>
    <s v="POSTED"/>
    <s v="REALIZADO"/>
    <x v="1"/>
    <s v="089.4517.6304.0001.000.056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17"/>
    <x v="14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546.5"/>
    <n v="0"/>
    <n v="0"/>
    <s v=""/>
    <s v=""/>
    <s v=""/>
  </r>
  <r>
    <n v="1079372"/>
    <s v="POSTED"/>
    <s v="REALIZADO"/>
    <x v="1"/>
    <s v="089.4517.6304.0001.000.0569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517"/>
    <x v="14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-405.79"/>
    <n v="0"/>
    <n v="0"/>
    <s v=""/>
    <s v=""/>
    <s v=""/>
  </r>
  <r>
    <n v="1772154"/>
    <s v="POSTED"/>
    <s v="REALIZADO"/>
    <x v="0"/>
    <s v="089.4517.6304.0001.000.0568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17"/>
    <x v="14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5967.6"/>
    <n v="0"/>
    <n v="0"/>
    <s v=""/>
    <s v=""/>
    <s v=""/>
  </r>
  <r>
    <n v="1069715"/>
    <s v="POSTED"/>
    <s v="REALIZADO"/>
    <x v="1"/>
    <s v="089.4517.6304.0001.000.056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17"/>
    <x v="1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4351.66"/>
    <n v="0"/>
    <n v="0"/>
    <s v=""/>
    <s v=""/>
    <s v=""/>
  </r>
  <r>
    <n v="1069715"/>
    <s v="POSTED"/>
    <s v="REALIZADO"/>
    <x v="1"/>
    <s v="089.4517.6304.0001.000.056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517"/>
    <x v="1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-1161.8399999999999"/>
    <n v="0"/>
    <n v="0"/>
    <s v=""/>
    <s v=""/>
    <s v=""/>
  </r>
  <r>
    <n v="1069714"/>
    <s v="POSTED"/>
    <s v="REALIZADO"/>
    <x v="1"/>
    <s v="089.4517.6304.0001.000.056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17"/>
    <x v="1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BRASÍLIA"/>
    <s v="CHRISTIAN OMAR GAXIOLA INZUNZA"/>
    <s v="Costo Laboral"/>
    <s v="Tiempo Extra y Descansos Trabajados"/>
    <s v="VENDAS VAREJO"/>
    <n v="1319.92"/>
    <n v="0"/>
    <n v="0"/>
    <s v=""/>
    <s v=""/>
    <s v=""/>
  </r>
  <r>
    <n v="1069714"/>
    <s v="POSTED"/>
    <s v="REALIZADO"/>
    <x v="1"/>
    <s v="089.4517.6304.0001.000.0560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517"/>
    <x v="1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BRASÍLIA"/>
    <s v="CHRISTIAN OMAR GAXIOLA INZUNZA"/>
    <s v="Costo Laboral"/>
    <s v="Tiempo Extra y Descansos Trabajados"/>
    <s v="VENDAS VAREJO"/>
    <n v="-233.72"/>
    <n v="0"/>
    <n v="0"/>
    <s v=""/>
    <s v=""/>
    <s v=""/>
  </r>
  <r>
    <n v="1772619"/>
    <s v="POSTED"/>
    <s v="REALIZADO"/>
    <x v="0"/>
    <s v="089.4513.6304.0001.000.059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13"/>
    <x v="15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RIO DE JANEIRO"/>
    <s v="JOSE CARLOS CRUZ RESENDIZ"/>
    <s v="Costo Laboral"/>
    <s v="Tiempo Extra y Descansos Trabajados"/>
    <s v="ADMINISTRAÇÃO E FINANÇAS"/>
    <n v="5175.99"/>
    <n v="0"/>
    <n v="0"/>
    <s v=""/>
    <s v=""/>
    <s v=""/>
  </r>
  <r>
    <n v="1772619"/>
    <s v="POSTED"/>
    <s v="REALIZADO"/>
    <x v="0"/>
    <s v="089.4513.6304.0001.000.0599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4513"/>
    <x v="15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RIO DE JANEIRO"/>
    <s v="JOSE CARLOS CRUZ RESENDIZ"/>
    <s v="Costo Laboral"/>
    <s v="Tiempo Extra y Descansos Trabajados"/>
    <s v="ADMINISTRAÇÃO E FINANÇAS"/>
    <n v="911.24"/>
    <n v="0"/>
    <n v="0"/>
    <s v=""/>
    <s v=""/>
    <s v=""/>
  </r>
  <r>
    <n v="1772010"/>
    <s v="POSTED"/>
    <s v="REALIZADO"/>
    <x v="0"/>
    <s v="089.4513.6304.0001.000.0568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13"/>
    <x v="15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1948.54"/>
    <n v="0"/>
    <n v="0"/>
    <s v=""/>
    <s v=""/>
    <s v=""/>
  </r>
  <r>
    <n v="1772010"/>
    <s v="POSTED"/>
    <s v="REALIZADO"/>
    <x v="0"/>
    <s v="089.4513.6304.0001.000.0568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4513"/>
    <x v="15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2033.17"/>
    <n v="0"/>
    <n v="0"/>
    <s v=""/>
    <s v=""/>
    <s v=""/>
  </r>
  <r>
    <n v="1028080"/>
    <s v="POSTED"/>
    <s v="REALIZADO"/>
    <x v="1"/>
    <s v="089.4513.6304.0001.000.056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13"/>
    <x v="1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9244.31"/>
    <n v="0"/>
    <n v="0"/>
    <s v=""/>
    <s v=""/>
    <s v=""/>
  </r>
  <r>
    <n v="1028080"/>
    <s v="POSTED"/>
    <s v="REALIZADO"/>
    <x v="1"/>
    <s v="089.4513.6304.0001.000.056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513"/>
    <x v="1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220.82"/>
    <n v="0"/>
    <n v="0"/>
    <s v=""/>
    <s v=""/>
    <s v=""/>
  </r>
  <r>
    <n v="1028080"/>
    <s v="POSTED"/>
    <s v="REALIZADO"/>
    <x v="1"/>
    <s v="089.4513.6304.0001.000.0561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4513"/>
    <x v="1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558.27"/>
    <n v="0"/>
    <n v="0"/>
    <s v=""/>
    <s v=""/>
    <s v=""/>
  </r>
  <r>
    <n v="1028079"/>
    <s v="POSTED"/>
    <s v="REALIZADO"/>
    <x v="1"/>
    <s v="089.4513.6304.0001.000.056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13"/>
    <x v="15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7055.78"/>
    <n v="0"/>
    <n v="0"/>
    <s v=""/>
    <s v=""/>
    <s v=""/>
  </r>
  <r>
    <n v="1028079"/>
    <s v="POSTED"/>
    <s v="REALIZADO"/>
    <x v="1"/>
    <s v="089.4513.6304.0001.000.0560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513"/>
    <x v="15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-803.06"/>
    <n v="0"/>
    <n v="0"/>
    <s v=""/>
    <s v=""/>
    <s v=""/>
  </r>
  <r>
    <n v="1028079"/>
    <s v="POSTED"/>
    <s v="REALIZADO"/>
    <x v="1"/>
    <s v="089.4513.6304.0001.000.0560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4513"/>
    <x v="15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374.01"/>
    <n v="0"/>
    <n v="0"/>
    <s v=""/>
    <s v=""/>
    <s v=""/>
  </r>
  <r>
    <n v="1772676"/>
    <s v="POSTED"/>
    <s v="REALIZADO"/>
    <x v="0"/>
    <s v="089.4509.6304.0001.000.059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09"/>
    <x v="16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RIO DE JANEIRO"/>
    <s v="JOSE CARLOS CRUZ RESENDIZ"/>
    <s v="Costo Laboral"/>
    <s v="Tiempo Extra y Descansos Trabajados"/>
    <s v="ADMINISTRAÇÃO E FINANÇAS"/>
    <n v="2062.11"/>
    <n v="0"/>
    <n v="0"/>
    <s v=""/>
    <s v=""/>
    <s v=""/>
  </r>
  <r>
    <n v="1772676"/>
    <s v="POSTED"/>
    <s v="REALIZADO"/>
    <x v="0"/>
    <s v="089.4509.6304.0001.000.0599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4509"/>
    <x v="16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RIO DE JANEIRO"/>
    <s v="JOSE CARLOS CRUZ RESENDIZ"/>
    <s v="Costo Laboral"/>
    <s v="Tiempo Extra y Descansos Trabajados"/>
    <s v="ADMINISTRAÇÃO E FINANÇAS"/>
    <n v="1428.63"/>
    <n v="0"/>
    <n v="0"/>
    <s v=""/>
    <s v=""/>
    <s v=""/>
  </r>
  <r>
    <n v="1772163"/>
    <s v="POSTED"/>
    <s v="REALIZADO"/>
    <x v="0"/>
    <s v="089.4509.6304.0001.000.0568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09"/>
    <x v="16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277.12"/>
    <n v="0"/>
    <n v="0"/>
    <s v=""/>
    <s v=""/>
    <s v=""/>
  </r>
  <r>
    <n v="1772163"/>
    <s v="POSTED"/>
    <s v="REALIZADO"/>
    <x v="0"/>
    <s v="089.4509.6304.0001.000.0568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4509"/>
    <x v="16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296.27"/>
    <n v="0"/>
    <n v="0"/>
    <s v=""/>
    <s v=""/>
    <s v=""/>
  </r>
  <r>
    <n v="1060773"/>
    <s v="POSTED"/>
    <s v="REALIZADO"/>
    <x v="1"/>
    <s v="089.4509.6304.0001.000.056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09"/>
    <x v="16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3376.02"/>
    <n v="0"/>
    <n v="0"/>
    <s v=""/>
    <s v=""/>
    <s v=""/>
  </r>
  <r>
    <n v="1060773"/>
    <s v="POSTED"/>
    <s v="REALIZADO"/>
    <x v="1"/>
    <s v="089.4509.6304.0001.000.0561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4509"/>
    <x v="16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357.7"/>
    <n v="0"/>
    <n v="0"/>
    <s v=""/>
    <s v=""/>
    <s v=""/>
  </r>
  <r>
    <n v="1079371"/>
    <s v="POSTED"/>
    <s v="REALIZADO"/>
    <x v="1"/>
    <s v="089.4509.6304.0001.000.056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09"/>
    <x v="16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5145"/>
    <n v="0"/>
    <n v="0"/>
    <s v=""/>
    <s v=""/>
    <s v=""/>
  </r>
  <r>
    <n v="1079371"/>
    <s v="POSTED"/>
    <s v="REALIZADO"/>
    <x v="1"/>
    <s v="089.4509.6304.0001.000.0560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509"/>
    <x v="16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-2470.5"/>
    <n v="0"/>
    <n v="0"/>
    <s v=""/>
    <s v=""/>
    <s v=""/>
  </r>
  <r>
    <n v="1079371"/>
    <s v="POSTED"/>
    <s v="REALIZADO"/>
    <x v="1"/>
    <s v="089.4509.6304.0001.000.0560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4509"/>
    <x v="16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1215.79"/>
    <n v="0"/>
    <n v="0"/>
    <s v=""/>
    <s v=""/>
    <s v=""/>
  </r>
  <r>
    <n v="1199585"/>
    <s v="POSTED"/>
    <s v="REALIZADO"/>
    <x v="1"/>
    <s v="089.4506.6304.0001.000.056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06"/>
    <x v="1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6792.59"/>
    <n v="0"/>
    <n v="0"/>
    <s v=""/>
    <s v=""/>
    <s v=""/>
  </r>
  <r>
    <n v="1199585"/>
    <s v="POSTED"/>
    <s v="REALIZADO"/>
    <x v="1"/>
    <s v="089.4506.6304.0001.000.056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506"/>
    <x v="1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2823.59"/>
    <n v="0"/>
    <n v="0"/>
    <s v=""/>
    <s v=""/>
    <s v=""/>
  </r>
  <r>
    <n v="1199584"/>
    <s v="POSTED"/>
    <s v="REALIZADO"/>
    <x v="1"/>
    <s v="089.4506.6304.0001.000.056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06"/>
    <x v="1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2360.56"/>
    <n v="0"/>
    <n v="0"/>
    <s v=""/>
    <s v=""/>
    <s v=""/>
  </r>
  <r>
    <n v="1199584"/>
    <s v="POSTED"/>
    <s v="REALIZADO"/>
    <x v="1"/>
    <s v="089.4506.6304.0001.000.0560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506"/>
    <x v="1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1636.24"/>
    <n v="0"/>
    <n v="0"/>
    <s v=""/>
    <s v=""/>
    <s v=""/>
  </r>
  <r>
    <n v="1772630"/>
    <s v="POSTED"/>
    <s v="REALIZADO"/>
    <x v="0"/>
    <s v="089.4506.6304.0001.000.059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06"/>
    <x v="17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6390.82"/>
    <n v="0"/>
    <n v="0"/>
    <s v=""/>
    <s v=""/>
    <s v=""/>
  </r>
  <r>
    <n v="1772053"/>
    <s v="POSTED"/>
    <s v="REALIZADO"/>
    <x v="0"/>
    <s v="089.4506.6304.0001.000.0568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06"/>
    <x v="17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8096.55"/>
    <n v="0"/>
    <n v="0"/>
    <s v=""/>
    <s v=""/>
    <s v=""/>
  </r>
  <r>
    <n v="1772673"/>
    <s v="POSTED"/>
    <s v="REALIZADO"/>
    <x v="0"/>
    <s v="089.3547.6304.0001.000.059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47"/>
    <x v="18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10225.85"/>
    <n v="0"/>
    <n v="0"/>
    <s v=""/>
    <s v=""/>
    <s v=""/>
  </r>
  <r>
    <n v="1771955"/>
    <s v="POSTED"/>
    <s v="REALIZADO"/>
    <x v="0"/>
    <s v="089.3547.6304.0001.000.0568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47"/>
    <x v="18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2375.96"/>
    <n v="0"/>
    <n v="0"/>
    <s v=""/>
    <s v=""/>
    <s v=""/>
  </r>
  <r>
    <n v="1060770"/>
    <s v="POSTED"/>
    <s v="REALIZADO"/>
    <x v="1"/>
    <s v="089.3547.6304.0001.000.056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47"/>
    <x v="1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2723.7"/>
    <n v="0"/>
    <n v="0"/>
    <s v=""/>
    <s v=""/>
    <s v=""/>
  </r>
  <r>
    <n v="1060770"/>
    <s v="POSTED"/>
    <s v="REALIZADO"/>
    <x v="1"/>
    <s v="089.3547.6304.0001.000.056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47"/>
    <x v="1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926.45"/>
    <n v="0"/>
    <n v="0"/>
    <s v=""/>
    <s v=""/>
    <s v=""/>
  </r>
  <r>
    <n v="1060769"/>
    <s v="POSTED"/>
    <s v="REALIZADO"/>
    <x v="1"/>
    <s v="089.3547.6304.0001.000.056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47"/>
    <x v="18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2018.1"/>
    <n v="0"/>
    <n v="0"/>
    <s v=""/>
    <s v=""/>
    <s v=""/>
  </r>
  <r>
    <n v="1060769"/>
    <s v="POSTED"/>
    <s v="REALIZADO"/>
    <x v="1"/>
    <s v="089.3547.6304.0001.000.0560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47"/>
    <x v="18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1820.66"/>
    <n v="0"/>
    <n v="0"/>
    <s v=""/>
    <s v=""/>
    <s v=""/>
  </r>
  <r>
    <n v="1772683"/>
    <s v="POSTED"/>
    <s v="REALIZADO"/>
    <x v="0"/>
    <s v="089.3545.6304.0001.000.059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45"/>
    <x v="19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UL"/>
    <s v="JOSE CARLOS CRUZ RESENDIZ"/>
    <s v="Costo Laboral"/>
    <s v="Tiempo Extra y Descansos Trabajados"/>
    <s v="ADMINISTRAÇÃO E FINANÇAS"/>
    <n v="6700.47"/>
    <n v="0"/>
    <n v="0"/>
    <s v=""/>
    <s v=""/>
    <s v=""/>
  </r>
  <r>
    <n v="1772160"/>
    <s v="POSTED"/>
    <s v="REALIZADO"/>
    <x v="0"/>
    <s v="089.3545.6304.0001.000.0568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45"/>
    <x v="19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3644.59"/>
    <n v="0"/>
    <n v="0"/>
    <s v=""/>
    <s v=""/>
    <s v=""/>
  </r>
  <r>
    <n v="1060768"/>
    <s v="POSTED"/>
    <s v="REALIZADO"/>
    <x v="1"/>
    <s v="089.3545.6304.0001.000.056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45"/>
    <x v="1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7245.1"/>
    <n v="0"/>
    <n v="0"/>
    <s v=""/>
    <s v=""/>
    <s v=""/>
  </r>
  <r>
    <n v="1060768"/>
    <s v="POSTED"/>
    <s v="REALIZADO"/>
    <x v="1"/>
    <s v="089.3545.6304.0001.000.056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45"/>
    <x v="1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-3203.7"/>
    <n v="0"/>
    <n v="0"/>
    <s v=""/>
    <s v=""/>
    <s v=""/>
  </r>
  <r>
    <n v="1060767"/>
    <s v="POSTED"/>
    <s v="REALIZADO"/>
    <x v="1"/>
    <s v="089.3545.6304.0001.000.056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45"/>
    <x v="19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2826.87"/>
    <n v="0"/>
    <n v="0"/>
    <s v=""/>
    <s v=""/>
    <s v=""/>
  </r>
  <r>
    <n v="1060767"/>
    <s v="POSTED"/>
    <s v="REALIZADO"/>
    <x v="1"/>
    <s v="089.3545.6304.0001.000.0560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45"/>
    <x v="19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-2791.83"/>
    <n v="0"/>
    <n v="0"/>
    <s v=""/>
    <s v=""/>
    <s v=""/>
  </r>
  <r>
    <n v="1772508"/>
    <s v="POSTED"/>
    <s v="REALIZADO"/>
    <x v="0"/>
    <s v="089.3544.6304.0001.000.059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44"/>
    <x v="20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6442.51"/>
    <n v="0"/>
    <n v="0"/>
    <s v=""/>
    <s v=""/>
    <s v=""/>
  </r>
  <r>
    <n v="1772038"/>
    <s v="POSTED"/>
    <s v="REALIZADO"/>
    <x v="0"/>
    <s v="089.3544.6304.0001.000.0568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44"/>
    <x v="20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6231.48"/>
    <n v="0"/>
    <n v="0"/>
    <s v=""/>
    <s v=""/>
    <s v=""/>
  </r>
  <r>
    <n v="1060766"/>
    <s v="POSTED"/>
    <s v="REALIZADO"/>
    <x v="1"/>
    <s v="089.3544.6304.0001.000.056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44"/>
    <x v="20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5223.2700000000004"/>
    <n v="0"/>
    <n v="0"/>
    <s v=""/>
    <s v=""/>
    <s v=""/>
  </r>
  <r>
    <n v="1060766"/>
    <s v="POSTED"/>
    <s v="REALIZADO"/>
    <x v="1"/>
    <s v="089.3544.6304.0001.000.056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44"/>
    <x v="20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661.66"/>
    <n v="0"/>
    <n v="0"/>
    <s v=""/>
    <s v=""/>
    <s v=""/>
  </r>
  <r>
    <n v="1060765"/>
    <s v="POSTED"/>
    <s v="REALIZADO"/>
    <x v="1"/>
    <s v="089.3544.6304.0001.000.056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44"/>
    <x v="20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4422.5200000000004"/>
    <n v="0"/>
    <n v="0"/>
    <s v=""/>
    <s v=""/>
    <s v=""/>
  </r>
  <r>
    <n v="1060765"/>
    <s v="POSTED"/>
    <s v="REALIZADO"/>
    <x v="1"/>
    <s v="089.3544.6304.0001.000.0560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44"/>
    <x v="20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1786.75"/>
    <n v="0"/>
    <n v="0"/>
    <s v=""/>
    <s v=""/>
    <s v=""/>
  </r>
  <r>
    <n v="1772585"/>
    <s v="POSTED"/>
    <s v="REALIZADO"/>
    <x v="0"/>
    <s v="089.3542.6304.0001.000.059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42"/>
    <x v="21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RIO DE JANEIRO"/>
    <s v="JOSE CARLOS CRUZ RESENDIZ"/>
    <s v="Costo Laboral"/>
    <s v="Tiempo Extra y Descansos Trabajados"/>
    <s v="ADMINISTRAÇÃO E FINANÇAS"/>
    <n v="2814.09"/>
    <n v="0"/>
    <n v="0"/>
    <s v=""/>
    <s v=""/>
    <s v=""/>
  </r>
  <r>
    <n v="1772585"/>
    <s v="POSTED"/>
    <s v="REALIZADO"/>
    <x v="0"/>
    <s v="089.3542.6304.0001.000.0599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3542"/>
    <x v="21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RIO DE JANEIRO"/>
    <s v="JOSE CARLOS CRUZ RESENDIZ"/>
    <s v="Costo Laboral"/>
    <s v="Tiempo Extra y Descansos Trabajados"/>
    <s v="ADMINISTRAÇÃO E FINANÇAS"/>
    <n v="2600.8200000000002"/>
    <n v="0"/>
    <n v="0"/>
    <s v=""/>
    <s v=""/>
    <s v=""/>
  </r>
  <r>
    <n v="1771998"/>
    <s v="POSTED"/>
    <s v="REALIZADO"/>
    <x v="0"/>
    <s v="089.3542.6304.0001.000.0568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42"/>
    <x v="21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382.74"/>
    <n v="0"/>
    <n v="0"/>
    <s v=""/>
    <s v=""/>
    <s v=""/>
  </r>
  <r>
    <n v="1771998"/>
    <s v="POSTED"/>
    <s v="REALIZADO"/>
    <x v="0"/>
    <s v="089.3542.6304.0001.000.0568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3542"/>
    <x v="21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409.46"/>
    <n v="0"/>
    <n v="0"/>
    <s v=""/>
    <s v=""/>
    <s v=""/>
  </r>
  <r>
    <n v="1369589"/>
    <s v="POSTED"/>
    <s v="REALIZADO"/>
    <x v="1"/>
    <s v="089.3542.6304.0001.000.056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42"/>
    <x v="21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3042.09"/>
    <n v="0"/>
    <n v="0"/>
    <s v=""/>
    <s v=""/>
    <s v=""/>
  </r>
  <r>
    <n v="1369589"/>
    <s v="POSTED"/>
    <s v="REALIZADO"/>
    <x v="1"/>
    <s v="089.3542.6304.0001.000.0561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3542"/>
    <x v="21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894.41"/>
    <n v="0"/>
    <n v="0"/>
    <s v=""/>
    <s v=""/>
    <s v=""/>
  </r>
  <r>
    <n v="1366354"/>
    <s v="POSTED"/>
    <s v="REALIZADO"/>
    <x v="1"/>
    <s v="089.3542.6304.0001.000.056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42"/>
    <x v="21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4763.72"/>
    <n v="0"/>
    <n v="0"/>
    <s v=""/>
    <s v=""/>
    <s v=""/>
  </r>
  <r>
    <n v="1366354"/>
    <s v="POSTED"/>
    <s v="REALIZADO"/>
    <x v="1"/>
    <s v="089.3542.6304.0001.000.0560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42"/>
    <x v="21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-1285.99"/>
    <n v="0"/>
    <n v="0"/>
    <s v=""/>
    <s v=""/>
    <s v=""/>
  </r>
  <r>
    <n v="1366354"/>
    <s v="POSTED"/>
    <s v="REALIZADO"/>
    <x v="1"/>
    <s v="089.3542.6304.0001.000.0560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3542"/>
    <x v="21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710.22"/>
    <n v="0"/>
    <n v="0"/>
    <s v=""/>
    <s v=""/>
    <s v=""/>
  </r>
  <r>
    <n v="1208935"/>
    <s v="POSTED"/>
    <s v="REALIZADO"/>
    <x v="1"/>
    <s v="089.3537.6304.0001.000.056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37"/>
    <x v="2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800.23"/>
    <n v="0"/>
    <n v="0"/>
    <s v=""/>
    <s v=""/>
    <s v=""/>
  </r>
  <r>
    <n v="1208935"/>
    <s v="POSTED"/>
    <s v="REALIZADO"/>
    <x v="1"/>
    <s v="089.3537.6304.0001.000.0560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37"/>
    <x v="2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106.65"/>
    <n v="0"/>
    <n v="0"/>
    <s v=""/>
    <s v=""/>
    <s v=""/>
  </r>
  <r>
    <n v="1772707"/>
    <s v="POSTED"/>
    <s v="REALIZADO"/>
    <x v="0"/>
    <s v="089.3537.6304.0001.000.059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37"/>
    <x v="22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3130.11"/>
    <n v="0"/>
    <n v="0"/>
    <s v=""/>
    <s v=""/>
    <s v=""/>
  </r>
  <r>
    <n v="1772059"/>
    <s v="POSTED"/>
    <s v="REALIZADO"/>
    <x v="0"/>
    <s v="089.3537.6304.0001.000.0568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37"/>
    <x v="22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8697"/>
    <n v="0"/>
    <n v="0"/>
    <s v=""/>
    <s v=""/>
    <s v=""/>
  </r>
  <r>
    <n v="1217476"/>
    <s v="POSTED"/>
    <s v="REALIZADO"/>
    <x v="1"/>
    <s v="089.3537.6304.0001.000.056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37"/>
    <x v="2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5990.49"/>
    <n v="0"/>
    <n v="0"/>
    <s v=""/>
    <s v=""/>
    <s v=""/>
  </r>
  <r>
    <n v="1217476"/>
    <s v="POSTED"/>
    <s v="REALIZADO"/>
    <x v="1"/>
    <s v="089.3537.6304.0001.000.056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37"/>
    <x v="2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567.80999999999995"/>
    <n v="0"/>
    <n v="0"/>
    <s v=""/>
    <s v=""/>
    <s v=""/>
  </r>
  <r>
    <n v="1772342"/>
    <s v="POSTED"/>
    <s v="REALIZADO"/>
    <x v="1"/>
    <s v="089.3536.6304.0001.000.056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36"/>
    <x v="23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111.53"/>
    <n v="0"/>
    <n v="0"/>
    <s v=""/>
    <s v=""/>
    <s v=""/>
  </r>
  <r>
    <n v="1772664"/>
    <s v="POSTED"/>
    <s v="REALIZADO"/>
    <x v="0"/>
    <s v="089.3530.6304.0001.000.059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30"/>
    <x v="24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961.35"/>
    <n v="0"/>
    <n v="0"/>
    <s v=""/>
    <s v=""/>
    <s v=""/>
  </r>
  <r>
    <n v="1029721"/>
    <s v="POSTED"/>
    <s v="REALIZADO"/>
    <x v="1"/>
    <s v="089.3530.6304.0001.000.056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30"/>
    <x v="24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35.979999999999997"/>
    <n v="0"/>
    <n v="0"/>
    <s v=""/>
    <s v=""/>
    <s v=""/>
  </r>
  <r>
    <n v="1029721"/>
    <s v="POSTED"/>
    <s v="REALIZADO"/>
    <x v="1"/>
    <s v="089.3530.6304.0001.000.0569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30"/>
    <x v="24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40.89"/>
    <n v="0"/>
    <n v="0"/>
    <s v=""/>
    <s v=""/>
    <s v=""/>
  </r>
  <r>
    <n v="1772161"/>
    <s v="POSTED"/>
    <s v="REALIZADO"/>
    <x v="0"/>
    <s v="089.3530.6304.0001.000.0568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30"/>
    <x v="24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4811.2299999999996"/>
    <n v="0"/>
    <n v="0"/>
    <s v=""/>
    <s v=""/>
    <s v=""/>
  </r>
  <r>
    <n v="1029720"/>
    <s v="POSTED"/>
    <s v="REALIZADO"/>
    <x v="1"/>
    <s v="089.3530.6304.0001.000.056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30"/>
    <x v="2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2551.4"/>
    <n v="0"/>
    <n v="0"/>
    <s v=""/>
    <s v=""/>
    <s v=""/>
  </r>
  <r>
    <n v="1029720"/>
    <s v="POSTED"/>
    <s v="REALIZADO"/>
    <x v="1"/>
    <s v="089.3530.6304.0001.000.056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30"/>
    <x v="2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1346.62"/>
    <n v="0"/>
    <n v="0"/>
    <s v=""/>
    <s v=""/>
    <s v=""/>
  </r>
  <r>
    <n v="1029720"/>
    <s v="POSTED"/>
    <s v="REALIZADO"/>
    <x v="1"/>
    <s v="089.3530.6304.0001.000.056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30"/>
    <x v="2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0.67"/>
    <n v="0"/>
    <n v="0"/>
    <s v=""/>
    <s v=""/>
    <s v=""/>
  </r>
  <r>
    <n v="1087509"/>
    <s v="POSTED"/>
    <s v="REALIZADO"/>
    <x v="1"/>
    <s v="089.3530.6304.0001.000.056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30"/>
    <x v="2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390.74"/>
    <n v="0"/>
    <n v="0"/>
    <s v=""/>
    <s v=""/>
    <s v=""/>
  </r>
  <r>
    <n v="1087509"/>
    <s v="POSTED"/>
    <s v="REALIZADO"/>
    <x v="1"/>
    <s v="089.3530.6304.0001.000.0560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30"/>
    <x v="2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571.41"/>
    <n v="0"/>
    <n v="0"/>
    <s v=""/>
    <s v=""/>
    <s v=""/>
  </r>
  <r>
    <n v="1772548"/>
    <s v="POSTED"/>
    <s v="REALIZADO"/>
    <x v="0"/>
    <s v="089.3529.6304.0001.000.059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29"/>
    <x v="25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UL"/>
    <s v="JOSE CARLOS CRUZ RESENDIZ"/>
    <s v="Costo Laboral"/>
    <s v="Tiempo Extra y Descansos Trabajados"/>
    <s v="ADMINISTRAÇÃO E FINANÇAS"/>
    <n v="13385.34"/>
    <n v="0"/>
    <n v="0"/>
    <s v=""/>
    <s v=""/>
    <s v=""/>
  </r>
  <r>
    <n v="1029046"/>
    <s v="POSTED"/>
    <s v="REALIZADO"/>
    <x v="1"/>
    <s v="089.3529.6304.0001.000.056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29"/>
    <x v="25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429.9"/>
    <n v="0"/>
    <n v="0"/>
    <s v=""/>
    <s v=""/>
    <s v=""/>
  </r>
  <r>
    <n v="1029046"/>
    <s v="POSTED"/>
    <s v="REALIZADO"/>
    <x v="1"/>
    <s v="089.3529.6304.0001.000.0569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29"/>
    <x v="25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-976.14"/>
    <n v="0"/>
    <n v="0"/>
    <s v=""/>
    <s v=""/>
    <s v=""/>
  </r>
  <r>
    <n v="1771979"/>
    <s v="POSTED"/>
    <s v="REALIZADO"/>
    <x v="0"/>
    <s v="089.3529.6304.0001.000.0568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29"/>
    <x v="25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3416.86"/>
    <n v="0"/>
    <n v="0"/>
    <s v=""/>
    <s v=""/>
    <s v=""/>
  </r>
  <r>
    <n v="1029045"/>
    <s v="POSTED"/>
    <s v="REALIZADO"/>
    <x v="1"/>
    <s v="089.3529.6304.0001.000.056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29"/>
    <x v="2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4999.3900000000003"/>
    <n v="0"/>
    <n v="0"/>
    <s v=""/>
    <s v=""/>
    <s v=""/>
  </r>
  <r>
    <n v="1029045"/>
    <s v="POSTED"/>
    <s v="REALIZADO"/>
    <x v="1"/>
    <s v="089.3529.6304.0001.000.056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29"/>
    <x v="2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-4900.66"/>
    <n v="0"/>
    <n v="0"/>
    <s v=""/>
    <s v=""/>
    <s v=""/>
  </r>
  <r>
    <n v="1060763"/>
    <s v="POSTED"/>
    <s v="REALIZADO"/>
    <x v="1"/>
    <s v="089.3529.6304.0001.000.056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29"/>
    <x v="25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3083.38"/>
    <n v="0"/>
    <n v="0"/>
    <s v=""/>
    <s v=""/>
    <s v=""/>
  </r>
  <r>
    <n v="1060763"/>
    <s v="POSTED"/>
    <s v="REALIZADO"/>
    <x v="1"/>
    <s v="089.3529.6304.0001.000.0560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29"/>
    <x v="25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-7005.72"/>
    <n v="0"/>
    <n v="0"/>
    <s v=""/>
    <s v=""/>
    <s v=""/>
  </r>
  <r>
    <n v="1772571"/>
    <s v="POSTED"/>
    <s v="REALIZADO"/>
    <x v="0"/>
    <s v="089.3520.6304.0001.000.059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20"/>
    <x v="26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BRASÍLIA"/>
    <s v="JOSE CARLOS CRUZ RESENDIZ"/>
    <s v="Costo Laboral"/>
    <s v="Tiempo Extra y Descansos Trabajados"/>
    <s v="ADMINISTRAÇÃO E FINANÇAS"/>
    <n v="53690.7"/>
    <n v="0"/>
    <n v="0"/>
    <s v=""/>
    <s v=""/>
    <s v=""/>
  </r>
  <r>
    <n v="1060757"/>
    <s v="POSTED"/>
    <s v="REALIZADO"/>
    <x v="1"/>
    <s v="089.3520.6304.0001.000.056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20"/>
    <x v="26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229.76"/>
    <n v="0"/>
    <n v="0"/>
    <s v=""/>
    <s v=""/>
    <s v=""/>
  </r>
  <r>
    <n v="1060757"/>
    <s v="POSTED"/>
    <s v="REALIZADO"/>
    <x v="1"/>
    <s v="089.3520.6304.0001.000.0569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20"/>
    <x v="26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-252.23"/>
    <n v="0"/>
    <n v="0"/>
    <s v=""/>
    <s v=""/>
    <s v=""/>
  </r>
  <r>
    <n v="1772082"/>
    <s v="POSTED"/>
    <s v="REALIZADO"/>
    <x v="0"/>
    <s v="089.3520.6304.0001.000.0568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20"/>
    <x v="26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2081.64"/>
    <n v="0"/>
    <n v="0"/>
    <s v=""/>
    <s v=""/>
    <s v=""/>
  </r>
  <r>
    <n v="1772082"/>
    <s v="POSTED"/>
    <s v="REALIZADO"/>
    <x v="0"/>
    <s v="089.3520.6304.0001.000.0568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20"/>
    <x v="26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979.39"/>
    <n v="0"/>
    <n v="0"/>
    <s v=""/>
    <s v=""/>
    <s v=""/>
  </r>
  <r>
    <n v="1069712"/>
    <s v="POSTED"/>
    <s v="REALIZADO"/>
    <x v="1"/>
    <s v="089.3520.6304.0001.000.056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20"/>
    <x v="26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7004.6"/>
    <n v="0"/>
    <n v="0"/>
    <s v=""/>
    <s v=""/>
    <s v=""/>
  </r>
  <r>
    <n v="1069712"/>
    <s v="POSTED"/>
    <s v="REALIZADO"/>
    <x v="1"/>
    <s v="089.3520.6304.0001.000.056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20"/>
    <x v="26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-5664.19"/>
    <n v="0"/>
    <n v="0"/>
    <s v=""/>
    <s v=""/>
    <s v=""/>
  </r>
  <r>
    <n v="1069711"/>
    <s v="POSTED"/>
    <s v="REALIZADO"/>
    <x v="1"/>
    <s v="089.3520.6304.0001.000.056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20"/>
    <x v="26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BRASÍLIA"/>
    <s v="CHRISTIAN OMAR GAXIOLA INZUNZA"/>
    <s v="Costo Laboral"/>
    <s v="Tiempo Extra y Descansos Trabajados"/>
    <s v="VENDAS VAREJO"/>
    <n v="3172.13"/>
    <n v="0"/>
    <n v="0"/>
    <s v=""/>
    <s v=""/>
    <s v=""/>
  </r>
  <r>
    <n v="1069711"/>
    <s v="POSTED"/>
    <s v="REALIZADO"/>
    <x v="1"/>
    <s v="089.3520.6304.0001.000.0560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20"/>
    <x v="26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BRASÍLIA"/>
    <s v="CHRISTIAN OMAR GAXIOLA INZUNZA"/>
    <s v="Costo Laboral"/>
    <s v="Tiempo Extra y Descansos Trabajados"/>
    <s v="VENDAS VAREJO"/>
    <n v="-632.86"/>
    <n v="0"/>
    <n v="0"/>
    <s v=""/>
    <s v=""/>
    <s v=""/>
  </r>
  <r>
    <n v="1772566"/>
    <s v="POSTED"/>
    <s v="REALIZADO"/>
    <x v="0"/>
    <s v="089.3518.6304.0001.000.059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18"/>
    <x v="27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22133.39"/>
    <n v="0"/>
    <n v="0"/>
    <s v=""/>
    <s v=""/>
    <s v=""/>
  </r>
  <r>
    <n v="1771945"/>
    <s v="POSTED"/>
    <s v="REALIZADO"/>
    <x v="0"/>
    <s v="089.3518.6304.0001.000.0568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18"/>
    <x v="27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3420.42"/>
    <n v="0"/>
    <n v="0"/>
    <s v=""/>
    <s v=""/>
    <s v=""/>
  </r>
  <r>
    <n v="1026570"/>
    <s v="POSTED"/>
    <s v="REALIZADO"/>
    <x v="1"/>
    <s v="089.3518.6304.0001.000.056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18"/>
    <x v="2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9896.67"/>
    <n v="0"/>
    <n v="0"/>
    <s v=""/>
    <s v=""/>
    <s v=""/>
  </r>
  <r>
    <n v="1026570"/>
    <s v="POSTED"/>
    <s v="REALIZADO"/>
    <x v="1"/>
    <s v="089.3518.6304.0001.000.056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18"/>
    <x v="2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3955.19"/>
    <n v="0"/>
    <n v="0"/>
    <s v=""/>
    <s v=""/>
    <s v=""/>
  </r>
  <r>
    <n v="1060753"/>
    <s v="POSTED"/>
    <s v="REALIZADO"/>
    <x v="1"/>
    <s v="089.3518.6304.0001.000.056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18"/>
    <x v="2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5688.32"/>
    <n v="0"/>
    <n v="0"/>
    <s v=""/>
    <s v=""/>
    <s v=""/>
  </r>
  <r>
    <n v="1060753"/>
    <s v="POSTED"/>
    <s v="REALIZADO"/>
    <x v="1"/>
    <s v="089.3518.6304.0001.000.0560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18"/>
    <x v="2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1022.14"/>
    <n v="0"/>
    <n v="0"/>
    <s v=""/>
    <s v=""/>
    <s v=""/>
  </r>
  <r>
    <n v="1772540"/>
    <s v="POSTED"/>
    <s v="REALIZADO"/>
    <x v="0"/>
    <s v="089.3517.6304.0001.000.059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17"/>
    <x v="28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17051.560000000001"/>
    <n v="0"/>
    <n v="0"/>
    <s v=""/>
    <s v=""/>
    <s v=""/>
  </r>
  <r>
    <n v="1026848"/>
    <s v="POSTED"/>
    <s v="REALIZADO"/>
    <x v="1"/>
    <s v="089.3517.6304.0001.000.056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17"/>
    <x v="28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2792.44"/>
    <n v="0"/>
    <n v="0"/>
    <s v=""/>
    <s v=""/>
    <s v=""/>
  </r>
  <r>
    <n v="1026848"/>
    <s v="POSTED"/>
    <s v="REALIZADO"/>
    <x v="1"/>
    <s v="089.3517.6304.0001.000.0569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17"/>
    <x v="28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1058.2"/>
    <n v="0"/>
    <n v="0"/>
    <s v=""/>
    <s v=""/>
    <s v=""/>
  </r>
  <r>
    <n v="1772152"/>
    <s v="POSTED"/>
    <s v="REALIZADO"/>
    <x v="0"/>
    <s v="089.3517.6304.0001.000.0568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17"/>
    <x v="28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2850.82"/>
    <n v="0"/>
    <n v="0"/>
    <s v=""/>
    <s v=""/>
    <s v=""/>
  </r>
  <r>
    <n v="1026847"/>
    <s v="POSTED"/>
    <s v="REALIZADO"/>
    <x v="1"/>
    <s v="089.3517.6304.0001.000.056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17"/>
    <x v="2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3096.7"/>
    <n v="0"/>
    <n v="0"/>
    <s v=""/>
    <s v=""/>
    <s v=""/>
  </r>
  <r>
    <n v="1026847"/>
    <s v="POSTED"/>
    <s v="REALIZADO"/>
    <x v="1"/>
    <s v="089.3517.6304.0001.000.056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17"/>
    <x v="2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5550.78"/>
    <n v="0"/>
    <n v="0"/>
    <s v=""/>
    <s v=""/>
    <s v=""/>
  </r>
  <r>
    <n v="1026846"/>
    <s v="POSTED"/>
    <s v="REALIZADO"/>
    <x v="1"/>
    <s v="089.3517.6304.0001.000.056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17"/>
    <x v="28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3899.23"/>
    <n v="0"/>
    <n v="0"/>
    <s v=""/>
    <s v=""/>
    <s v=""/>
  </r>
  <r>
    <n v="1026846"/>
    <s v="POSTED"/>
    <s v="REALIZADO"/>
    <x v="1"/>
    <s v="089.3517.6304.0001.000.0560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17"/>
    <x v="28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1729.4"/>
    <n v="0"/>
    <n v="0"/>
    <s v=""/>
    <s v=""/>
    <s v=""/>
  </r>
  <r>
    <n v="1772693"/>
    <s v="POSTED"/>
    <s v="REALIZADO"/>
    <x v="0"/>
    <s v="089.3514.6304.0001.000.059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14"/>
    <x v="29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14631.32"/>
    <n v="0"/>
    <n v="0"/>
    <s v=""/>
    <s v=""/>
    <s v=""/>
  </r>
  <r>
    <n v="1772129"/>
    <s v="POSTED"/>
    <s v="REALIZADO"/>
    <x v="0"/>
    <s v="089.3514.6304.0001.000.0568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14"/>
    <x v="29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949.25"/>
    <n v="0"/>
    <n v="0"/>
    <s v=""/>
    <s v=""/>
    <s v=""/>
  </r>
  <r>
    <n v="1060749"/>
    <s v="POSTED"/>
    <s v="REALIZADO"/>
    <x v="1"/>
    <s v="089.3514.6304.0001.000.056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14"/>
    <x v="2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4486.33"/>
    <n v="0"/>
    <n v="0"/>
    <s v=""/>
    <s v=""/>
    <s v=""/>
  </r>
  <r>
    <n v="1060749"/>
    <s v="POSTED"/>
    <s v="REALIZADO"/>
    <x v="1"/>
    <s v="089.3514.6304.0001.000.056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14"/>
    <x v="2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2149.31"/>
    <n v="0"/>
    <n v="0"/>
    <s v=""/>
    <s v=""/>
    <s v=""/>
  </r>
  <r>
    <n v="1060748"/>
    <s v="POSTED"/>
    <s v="REALIZADO"/>
    <x v="1"/>
    <s v="089.3514.6304.0001.000.056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14"/>
    <x v="29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7703.82"/>
    <n v="0"/>
    <n v="0"/>
    <s v=""/>
    <s v=""/>
    <s v=""/>
  </r>
  <r>
    <n v="1060748"/>
    <s v="POSTED"/>
    <s v="REALIZADO"/>
    <x v="1"/>
    <s v="089.3514.6304.0001.000.0560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14"/>
    <x v="29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3375.75"/>
    <n v="0"/>
    <n v="0"/>
    <s v=""/>
    <s v=""/>
    <s v=""/>
  </r>
  <r>
    <n v="1772544"/>
    <s v="POSTED"/>
    <s v="REALIZADO"/>
    <x v="0"/>
    <s v="089.3507.6304.0001.000.059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07"/>
    <x v="30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NORDESTE"/>
    <s v="JOSE CARLOS CRUZ RESENDIZ"/>
    <s v="Costo Laboral"/>
    <s v="Tiempo Extra y Descansos Trabajados"/>
    <s v="ADMINISTRAÇÃO E FINANÇAS"/>
    <n v="16159.04"/>
    <n v="0"/>
    <n v="0"/>
    <s v=""/>
    <s v=""/>
    <s v=""/>
  </r>
  <r>
    <n v="1029542"/>
    <s v="POSTED"/>
    <s v="REALIZADO"/>
    <x v="1"/>
    <s v="089.3507.6304.0001.000.056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07"/>
    <x v="30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45.3"/>
    <n v="0"/>
    <n v="0"/>
    <s v=""/>
    <s v=""/>
    <s v=""/>
  </r>
  <r>
    <n v="1029542"/>
    <s v="POSTED"/>
    <s v="REALIZADO"/>
    <x v="1"/>
    <s v="089.3507.6304.0001.000.0569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07"/>
    <x v="30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-327.66000000000003"/>
    <n v="0"/>
    <n v="0"/>
    <s v=""/>
    <s v=""/>
    <s v=""/>
  </r>
  <r>
    <n v="1772065"/>
    <s v="POSTED"/>
    <s v="REALIZADO"/>
    <x v="0"/>
    <s v="089.3507.6304.0001.000.0568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07"/>
    <x v="30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2848.58"/>
    <n v="0"/>
    <n v="0"/>
    <s v=""/>
    <s v=""/>
    <s v=""/>
  </r>
  <r>
    <n v="1029541"/>
    <s v="POSTED"/>
    <s v="REALIZADO"/>
    <x v="1"/>
    <s v="089.3507.6304.0001.000.056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07"/>
    <x v="30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2762.96"/>
    <n v="0"/>
    <n v="0"/>
    <s v=""/>
    <s v=""/>
    <s v=""/>
  </r>
  <r>
    <n v="1029541"/>
    <s v="POSTED"/>
    <s v="REALIZADO"/>
    <x v="1"/>
    <s v="089.3507.6304.0001.000.056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07"/>
    <x v="30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-715.74"/>
    <n v="0"/>
    <n v="0"/>
    <s v=""/>
    <s v=""/>
    <s v=""/>
  </r>
  <r>
    <n v="1029540"/>
    <s v="POSTED"/>
    <s v="REALIZADO"/>
    <x v="1"/>
    <s v="089.3507.6304.0001.000.056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07"/>
    <x v="30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3673.39"/>
    <n v="0"/>
    <n v="0"/>
    <s v=""/>
    <s v=""/>
    <s v=""/>
  </r>
  <r>
    <n v="1029540"/>
    <s v="POSTED"/>
    <s v="REALIZADO"/>
    <x v="1"/>
    <s v="089.3507.6304.0001.000.0560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07"/>
    <x v="30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-2206.9"/>
    <n v="0"/>
    <n v="0"/>
    <s v=""/>
    <s v=""/>
    <s v=""/>
  </r>
  <r>
    <n v="1028503"/>
    <s v="POSTED"/>
    <s v="REALIZADO"/>
    <x v="1"/>
    <s v="089.3506.6304.0001.000.056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06"/>
    <x v="31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123.1300000000001"/>
    <n v="0"/>
    <n v="0"/>
    <s v=""/>
    <s v=""/>
    <s v=""/>
  </r>
  <r>
    <n v="1028503"/>
    <s v="POSTED"/>
    <s v="REALIZADO"/>
    <x v="1"/>
    <s v="089.3506.6304.0001.000.056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06"/>
    <x v="31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851.56"/>
    <n v="0"/>
    <n v="0"/>
    <s v=""/>
    <s v=""/>
    <s v=""/>
  </r>
  <r>
    <n v="1028503"/>
    <s v="POSTED"/>
    <s v="REALIZADO"/>
    <x v="1"/>
    <s v="089.3506.6304.0001.000.0569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06"/>
    <x v="31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361.56"/>
    <n v="0"/>
    <n v="0"/>
    <s v=""/>
    <s v=""/>
    <s v=""/>
  </r>
  <r>
    <n v="1772000"/>
    <s v="POSTED"/>
    <s v="REALIZADO"/>
    <x v="0"/>
    <s v="089.3506.6304.0001.000.0568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06"/>
    <x v="31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32609.87"/>
    <n v="0"/>
    <n v="0"/>
    <s v=""/>
    <s v=""/>
    <s v=""/>
  </r>
  <r>
    <n v="1028501"/>
    <s v="POSTED"/>
    <s v="REALIZADO"/>
    <x v="1"/>
    <s v="089.3506.6304.0001.000.056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06"/>
    <x v="31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4952.84"/>
    <n v="0"/>
    <n v="0"/>
    <s v=""/>
    <s v=""/>
    <s v=""/>
  </r>
  <r>
    <n v="1028501"/>
    <s v="POSTED"/>
    <s v="REALIZADO"/>
    <x v="1"/>
    <s v="089.3506.6304.0001.000.056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06"/>
    <x v="31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3991.44"/>
    <n v="0"/>
    <n v="0"/>
    <s v=""/>
    <s v=""/>
    <s v=""/>
  </r>
  <r>
    <n v="1028501"/>
    <s v="POSTED"/>
    <s v="REALIZADO"/>
    <x v="1"/>
    <s v="089.3506.6304.0001.000.0561.000.00000.00000"/>
    <s v="MAY-2021"/>
    <n v="2021"/>
    <x v="1"/>
    <s v="2º TRIMM"/>
    <d v="2021-05-31T00:00:00"/>
    <s v="Manual"/>
    <s v="Reclass"/>
    <s v="EMORAOLI Reclassificação de demitidos PDV Maio 2021 Reclassificação BRL"/>
    <s v="EMORAOLI Reclassificação de demitidos PDV Maio 2021 Manual A 2037683 188372726"/>
    <s v="Reclassificação de demitidos PDV Maio 2021"/>
    <x v="0"/>
    <s v="HORA EXTRA/HORA EXTRA"/>
    <s v="3506"/>
    <x v="31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495.69"/>
    <n v="0"/>
    <n v="0"/>
    <s v=""/>
    <s v=""/>
    <s v=""/>
  </r>
  <r>
    <n v="1028500"/>
    <s v="POSTED"/>
    <s v="REALIZADO"/>
    <x v="1"/>
    <s v="089.3506.6304.0001.000.056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06"/>
    <x v="31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3400.57"/>
    <n v="0"/>
    <n v="0"/>
    <s v=""/>
    <s v=""/>
    <s v=""/>
  </r>
  <r>
    <n v="1028500"/>
    <s v="POSTED"/>
    <s v="REALIZADO"/>
    <x v="1"/>
    <s v="089.3506.6304.0001.000.0560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06"/>
    <x v="31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925.34"/>
    <n v="0"/>
    <n v="0"/>
    <s v=""/>
    <s v=""/>
    <s v=""/>
  </r>
  <r>
    <n v="1772797"/>
    <s v="POSTED"/>
    <s v="REALIZADO"/>
    <x v="0"/>
    <s v="089.3503.6304.0001.000.0599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3503"/>
    <x v="32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RIO DE JANEIRO"/>
    <s v="JOSE CARLOS CRUZ RESENDIZ"/>
    <s v="Costo Laboral"/>
    <s v="Tiempo Extra y Descansos Trabajados"/>
    <s v="ADMINISTRAÇÃO E FINANÇAS"/>
    <n v="2854.85"/>
    <n v="0"/>
    <n v="0"/>
    <s v=""/>
    <s v=""/>
    <s v=""/>
  </r>
  <r>
    <n v="1029633"/>
    <s v="POSTED"/>
    <s v="REALIZADO"/>
    <x v="1"/>
    <s v="089.3503.6304.0001.000.056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03"/>
    <x v="32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38.659999999999997"/>
    <n v="0"/>
    <n v="0"/>
    <s v=""/>
    <s v=""/>
    <s v=""/>
  </r>
  <r>
    <n v="1029633"/>
    <s v="POSTED"/>
    <s v="REALIZADO"/>
    <x v="1"/>
    <s v="089.3503.6304.0001.000.0569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3503"/>
    <x v="32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614.23"/>
    <n v="0"/>
    <n v="0"/>
    <s v=""/>
    <s v=""/>
    <s v=""/>
  </r>
  <r>
    <n v="1771938"/>
    <s v="POSTED"/>
    <s v="REALIZADO"/>
    <x v="0"/>
    <s v="089.3503.6304.0001.000.0568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03"/>
    <x v="32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3551.04"/>
    <n v="0"/>
    <n v="0"/>
    <s v=""/>
    <s v=""/>
    <s v=""/>
  </r>
  <r>
    <n v="1771938"/>
    <s v="POSTED"/>
    <s v="REALIZADO"/>
    <x v="0"/>
    <s v="089.3503.6304.0001.000.0568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3503"/>
    <x v="32"/>
    <s v="6304"/>
    <s v="6304-HORA EXTRA"/>
    <s v="000"/>
    <s v="0568"/>
    <s v="0568-VENTAS - ESPECIALES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3358.17"/>
    <n v="0"/>
    <n v="0"/>
    <s v=""/>
    <s v=""/>
    <s v=""/>
  </r>
  <r>
    <n v="1029631"/>
    <s v="POSTED"/>
    <s v="REALIZADO"/>
    <x v="1"/>
    <s v="089.3503.6304.0001.000.056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03"/>
    <x v="3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13425.04"/>
    <n v="0"/>
    <n v="0"/>
    <s v=""/>
    <s v=""/>
    <s v=""/>
  </r>
  <r>
    <n v="1029631"/>
    <s v="POSTED"/>
    <s v="REALIZADO"/>
    <x v="1"/>
    <s v="089.3503.6304.0001.000.056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03"/>
    <x v="3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510.05"/>
    <n v="0"/>
    <n v="0"/>
    <s v=""/>
    <s v=""/>
    <s v=""/>
  </r>
  <r>
    <n v="1060746"/>
    <s v="POSTED"/>
    <s v="REALIZADO"/>
    <x v="1"/>
    <s v="089.3503.6304.0001.000.056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03"/>
    <x v="3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3418.73"/>
    <n v="0"/>
    <n v="0"/>
    <s v=""/>
    <s v=""/>
    <s v=""/>
  </r>
  <r>
    <n v="1060746"/>
    <s v="POSTED"/>
    <s v="REALIZADO"/>
    <x v="1"/>
    <s v="089.3503.6304.0001.000.0560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3503"/>
    <x v="3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-231.87"/>
    <n v="0"/>
    <n v="0"/>
    <s v=""/>
    <s v=""/>
    <s v=""/>
  </r>
  <r>
    <n v="1060746"/>
    <s v="POSTED"/>
    <s v="REALIZADO"/>
    <x v="1"/>
    <s v="089.3503.6304.0001.000.0560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3503"/>
    <x v="3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866.24"/>
    <n v="0"/>
    <n v="0"/>
    <s v=""/>
    <s v=""/>
    <s v=""/>
  </r>
  <r>
    <n v="1199584"/>
    <s v="POSTED"/>
    <s v="REALIZADO"/>
    <x v="1"/>
    <s v="089.4506.6304.0001.000.0560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06"/>
    <x v="1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616.29999999999995"/>
    <n v="0"/>
    <n v="0"/>
    <s v=""/>
    <s v=""/>
    <s v=""/>
  </r>
  <r>
    <n v="1199589"/>
    <s v="POSTED"/>
    <s v="REALIZADO"/>
    <x v="1"/>
    <s v="089.4545.6304.0001.000.056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45"/>
    <x v="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-1749.35"/>
    <n v="0"/>
    <n v="0"/>
    <s v=""/>
    <s v=""/>
    <s v=""/>
  </r>
  <r>
    <n v="1199585"/>
    <s v="POSTED"/>
    <s v="REALIZADO"/>
    <x v="1"/>
    <s v="089.4506.6304.0001.000.056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06"/>
    <x v="1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5698.44"/>
    <n v="0"/>
    <n v="0"/>
    <s v=""/>
    <s v=""/>
    <s v=""/>
  </r>
  <r>
    <n v="1199587"/>
    <s v="POSTED"/>
    <s v="REALIZADO"/>
    <x v="1"/>
    <s v="089.4544.6304.0001.000.056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44"/>
    <x v="10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-1325.64"/>
    <n v="0"/>
    <n v="0"/>
    <s v=""/>
    <s v=""/>
    <s v=""/>
  </r>
  <r>
    <n v="1117775"/>
    <s v="POSTED"/>
    <s v="REALIZADO"/>
    <x v="1"/>
    <s v="089.4540.6304.0001.000.056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40"/>
    <x v="11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-3920.06"/>
    <n v="0"/>
    <n v="0"/>
    <s v=""/>
    <s v=""/>
    <s v=""/>
  </r>
  <r>
    <n v="1698203"/>
    <s v="POSTED"/>
    <s v="REALIZADO"/>
    <x v="1"/>
    <s v="089.4556.6304.0001.000.056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56"/>
    <x v="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20600.52"/>
    <n v="0"/>
    <n v="0"/>
    <s v=""/>
    <s v=""/>
    <s v=""/>
  </r>
  <r>
    <n v="1217476"/>
    <s v="POSTED"/>
    <s v="REALIZADO"/>
    <x v="1"/>
    <s v="089.3537.6304.0001.000.056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37"/>
    <x v="2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5853.85"/>
    <n v="0"/>
    <n v="0"/>
    <s v=""/>
    <s v=""/>
    <s v=""/>
  </r>
  <r>
    <n v="1208935"/>
    <s v="POSTED"/>
    <s v="REALIZADO"/>
    <x v="1"/>
    <s v="089.3537.6304.0001.000.0560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37"/>
    <x v="2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741.83"/>
    <n v="0"/>
    <n v="0"/>
    <s v=""/>
    <s v=""/>
    <s v=""/>
  </r>
  <r>
    <n v="1208936"/>
    <s v="POSTED"/>
    <s v="REALIZADO"/>
    <x v="1"/>
    <s v="089.4544.6304.0001.000.0560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44"/>
    <x v="10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-215.38"/>
    <n v="0"/>
    <n v="0"/>
    <s v=""/>
    <s v=""/>
    <s v=""/>
  </r>
  <r>
    <n v="1208937"/>
    <s v="POSTED"/>
    <s v="REALIZADO"/>
    <x v="1"/>
    <s v="089.4545.6304.0001.000.0560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45"/>
    <x v="9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-427.11"/>
    <n v="0"/>
    <n v="0"/>
    <s v=""/>
    <s v=""/>
    <s v=""/>
  </r>
  <r>
    <n v="1306410"/>
    <s v="POSTED"/>
    <s v="REALIZADO"/>
    <x v="1"/>
    <s v="089.4536.6304.0001.000.0560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36"/>
    <x v="1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360.73"/>
    <n v="0"/>
    <n v="0"/>
    <s v=""/>
    <s v=""/>
    <s v=""/>
  </r>
  <r>
    <n v="1316953"/>
    <s v="POSTED"/>
    <s v="REALIZADO"/>
    <x v="1"/>
    <s v="089.4538.6304.0001.000.056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38"/>
    <x v="33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-930.61"/>
    <n v="0"/>
    <n v="0"/>
    <s v=""/>
    <s v=""/>
    <s v=""/>
  </r>
  <r>
    <n v="1247810"/>
    <s v="POSTED"/>
    <s v="REALIZADO"/>
    <x v="1"/>
    <s v="089.4536.6304.0001.000.056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36"/>
    <x v="1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1874.56"/>
    <n v="0"/>
    <n v="0"/>
    <s v=""/>
    <s v=""/>
    <s v=""/>
  </r>
  <r>
    <n v="1247811"/>
    <s v="POSTED"/>
    <s v="REALIZADO"/>
    <x v="1"/>
    <s v="089.4550.6304.0001.000.0560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50"/>
    <x v="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-1340.73"/>
    <n v="0"/>
    <n v="0"/>
    <s v=""/>
    <s v=""/>
    <s v=""/>
  </r>
  <r>
    <n v="1254406"/>
    <s v="POSTED"/>
    <s v="REALIZADO"/>
    <x v="1"/>
    <s v="089.4550.6304.0001.000.056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50"/>
    <x v="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10445.459999999999"/>
    <n v="0"/>
    <n v="0"/>
    <s v=""/>
    <s v=""/>
    <s v=""/>
  </r>
  <r>
    <n v="1238043"/>
    <s v="POSTED"/>
    <s v="REALIZADO"/>
    <x v="1"/>
    <s v="089.4547.6304.0001.000.0560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47"/>
    <x v="8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-2338"/>
    <n v="0"/>
    <n v="0"/>
    <s v=""/>
    <s v=""/>
    <s v=""/>
  </r>
  <r>
    <n v="1238044"/>
    <s v="POSTED"/>
    <s v="REALIZADO"/>
    <x v="1"/>
    <s v="089.4547.6304.0001.000.056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47"/>
    <x v="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4700.6400000000003"/>
    <n v="0"/>
    <n v="0"/>
    <s v=""/>
    <s v=""/>
    <s v=""/>
  </r>
  <r>
    <n v="1026570"/>
    <s v="POSTED"/>
    <s v="REALIZADO"/>
    <x v="1"/>
    <s v="089.3518.6304.0001.000.056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18"/>
    <x v="2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4062.95"/>
    <n v="0"/>
    <n v="0"/>
    <s v=""/>
    <s v=""/>
    <s v=""/>
  </r>
  <r>
    <n v="1026846"/>
    <s v="POSTED"/>
    <s v="REALIZADO"/>
    <x v="1"/>
    <s v="089.3517.6304.0001.000.0560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17"/>
    <x v="28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471.65"/>
    <n v="0"/>
    <n v="0"/>
    <s v=""/>
    <s v=""/>
    <s v=""/>
  </r>
  <r>
    <n v="1026847"/>
    <s v="POSTED"/>
    <s v="REALIZADO"/>
    <x v="1"/>
    <s v="089.3517.6304.0001.000.056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17"/>
    <x v="2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2790.16"/>
    <n v="0"/>
    <n v="0"/>
    <s v=""/>
    <s v=""/>
    <s v=""/>
  </r>
  <r>
    <n v="1028500"/>
    <s v="POSTED"/>
    <s v="REALIZADO"/>
    <x v="1"/>
    <s v="089.3506.6304.0001.000.0560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06"/>
    <x v="31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2395.92"/>
    <n v="0"/>
    <n v="0"/>
    <s v=""/>
    <s v=""/>
    <s v=""/>
  </r>
  <r>
    <n v="1028501"/>
    <s v="POSTED"/>
    <s v="REALIZADO"/>
    <x v="1"/>
    <s v="089.3506.6304.0001.000.056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06"/>
    <x v="31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11107.01"/>
    <n v="0"/>
    <n v="0"/>
    <s v=""/>
    <s v=""/>
    <s v=""/>
  </r>
  <r>
    <n v="1028079"/>
    <s v="POSTED"/>
    <s v="REALIZADO"/>
    <x v="1"/>
    <s v="089.4513.6304.0001.000.0560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13"/>
    <x v="15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-2284.9"/>
    <n v="0"/>
    <n v="0"/>
    <s v=""/>
    <s v=""/>
    <s v=""/>
  </r>
  <r>
    <n v="1028080"/>
    <s v="POSTED"/>
    <s v="REALIZADO"/>
    <x v="1"/>
    <s v="089.4513.6304.0001.000.056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13"/>
    <x v="1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7055.36"/>
    <n v="0"/>
    <n v="0"/>
    <s v=""/>
    <s v=""/>
    <s v=""/>
  </r>
  <r>
    <n v="1069712"/>
    <s v="POSTED"/>
    <s v="REALIZADO"/>
    <x v="1"/>
    <s v="089.3520.6304.0001.000.056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20"/>
    <x v="26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-1876.1"/>
    <n v="0"/>
    <n v="0"/>
    <s v=""/>
    <s v=""/>
    <s v=""/>
  </r>
  <r>
    <n v="1069714"/>
    <s v="POSTED"/>
    <s v="REALIZADO"/>
    <x v="1"/>
    <s v="089.4517.6304.0001.000.0560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17"/>
    <x v="1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BRASÍLIA"/>
    <s v="CHRISTIAN OMAR GAXIOLA INZUNZA"/>
    <s v="Costo Laboral"/>
    <s v="Tiempo Extra y Descansos Trabajados"/>
    <s v="VENDAS VAREJO"/>
    <n v="-742.53"/>
    <n v="0"/>
    <n v="0"/>
    <s v=""/>
    <s v=""/>
    <s v=""/>
  </r>
  <r>
    <n v="1069715"/>
    <s v="POSTED"/>
    <s v="REALIZADO"/>
    <x v="1"/>
    <s v="089.4517.6304.0001.000.056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17"/>
    <x v="1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-2153.29"/>
    <n v="0"/>
    <n v="0"/>
    <s v=""/>
    <s v=""/>
    <s v=""/>
  </r>
  <r>
    <n v="1029045"/>
    <s v="POSTED"/>
    <s v="REALIZADO"/>
    <x v="1"/>
    <s v="089.3529.6304.0001.000.056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29"/>
    <x v="2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-2981.74"/>
    <n v="0"/>
    <n v="0"/>
    <s v=""/>
    <s v=""/>
    <s v=""/>
  </r>
  <r>
    <n v="1029720"/>
    <s v="POSTED"/>
    <s v="REALIZADO"/>
    <x v="1"/>
    <s v="089.3530.6304.0001.000.056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30"/>
    <x v="2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2904.05"/>
    <n v="0"/>
    <n v="0"/>
    <s v=""/>
    <s v=""/>
    <s v=""/>
  </r>
  <r>
    <n v="1029631"/>
    <s v="POSTED"/>
    <s v="REALIZADO"/>
    <x v="1"/>
    <s v="089.3503.6304.0001.000.056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03"/>
    <x v="3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20252.29"/>
    <n v="0"/>
    <n v="0"/>
    <s v=""/>
    <s v=""/>
    <s v=""/>
  </r>
  <r>
    <n v="1029633"/>
    <s v="POSTED"/>
    <s v="REALIZADO"/>
    <x v="1"/>
    <s v="089.3503.6304.0001.000.0569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03"/>
    <x v="32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800.94"/>
    <n v="0"/>
    <n v="0"/>
    <s v=""/>
    <s v=""/>
    <s v=""/>
  </r>
  <r>
    <n v="1029540"/>
    <s v="POSTED"/>
    <s v="REALIZADO"/>
    <x v="1"/>
    <s v="089.3507.6304.0001.000.0560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07"/>
    <x v="30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-2668.78"/>
    <n v="0"/>
    <n v="0"/>
    <s v=""/>
    <s v=""/>
    <s v=""/>
  </r>
  <r>
    <n v="1029541"/>
    <s v="POSTED"/>
    <s v="REALIZADO"/>
    <x v="1"/>
    <s v="089.3507.6304.0001.000.056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07"/>
    <x v="30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-3808.96"/>
    <n v="0"/>
    <n v="0"/>
    <s v=""/>
    <s v=""/>
    <s v=""/>
  </r>
  <r>
    <n v="1060746"/>
    <s v="POSTED"/>
    <s v="REALIZADO"/>
    <x v="1"/>
    <s v="089.3503.6304.0001.000.0560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03"/>
    <x v="3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-3922.55"/>
    <n v="0"/>
    <n v="0"/>
    <s v=""/>
    <s v=""/>
    <s v=""/>
  </r>
  <r>
    <n v="1060748"/>
    <s v="POSTED"/>
    <s v="REALIZADO"/>
    <x v="1"/>
    <s v="089.3514.6304.0001.000.0560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14"/>
    <x v="29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701.97"/>
    <n v="0"/>
    <n v="0"/>
    <s v=""/>
    <s v=""/>
    <s v=""/>
  </r>
  <r>
    <n v="1060749"/>
    <s v="POSTED"/>
    <s v="REALIZADO"/>
    <x v="1"/>
    <s v="089.3514.6304.0001.000.056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14"/>
    <x v="2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4096.16"/>
    <n v="0"/>
    <n v="0"/>
    <s v=""/>
    <s v=""/>
    <s v=""/>
  </r>
  <r>
    <n v="1060753"/>
    <s v="POSTED"/>
    <s v="REALIZADO"/>
    <x v="1"/>
    <s v="089.3518.6304.0001.000.0560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18"/>
    <x v="2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923.66"/>
    <n v="0"/>
    <n v="0"/>
    <s v=""/>
    <s v=""/>
    <s v=""/>
  </r>
  <r>
    <n v="1060763"/>
    <s v="POSTED"/>
    <s v="REALIZADO"/>
    <x v="1"/>
    <s v="089.3529.6304.0001.000.0560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29"/>
    <x v="25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-1948.66"/>
    <n v="0"/>
    <n v="0"/>
    <s v=""/>
    <s v=""/>
    <s v=""/>
  </r>
  <r>
    <n v="1060764"/>
    <s v="POSTED"/>
    <s v="REALIZADO"/>
    <x v="1"/>
    <s v="089.3540.6304.0001.000.056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40"/>
    <x v="3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-1143.3"/>
    <n v="0"/>
    <n v="0"/>
    <s v=""/>
    <s v=""/>
    <s v=""/>
  </r>
  <r>
    <n v="1060766"/>
    <s v="POSTED"/>
    <s v="REALIZADO"/>
    <x v="1"/>
    <s v="089.3544.6304.0001.000.056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44"/>
    <x v="20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4900.9399999999996"/>
    <n v="0"/>
    <n v="0"/>
    <s v=""/>
    <s v=""/>
    <s v=""/>
  </r>
  <r>
    <n v="1060767"/>
    <s v="POSTED"/>
    <s v="REALIZADO"/>
    <x v="1"/>
    <s v="089.3545.6304.0001.000.0560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45"/>
    <x v="19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-397.76"/>
    <n v="0"/>
    <n v="0"/>
    <s v=""/>
    <s v=""/>
    <s v=""/>
  </r>
  <r>
    <n v="1060768"/>
    <s v="POSTED"/>
    <s v="REALIZADO"/>
    <x v="1"/>
    <s v="089.3545.6304.0001.000.056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45"/>
    <x v="1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-121.79"/>
    <n v="0"/>
    <n v="0"/>
    <s v=""/>
    <s v=""/>
    <s v=""/>
  </r>
  <r>
    <n v="1060768"/>
    <s v="POSTED"/>
    <s v="REALIZADO"/>
    <x v="1"/>
    <s v="089.3545.6304.0001.000.056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45"/>
    <x v="1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-1468.8"/>
    <n v="0"/>
    <n v="0"/>
    <s v=""/>
    <s v=""/>
    <s v=""/>
  </r>
  <r>
    <n v="1060769"/>
    <s v="POSTED"/>
    <s v="REALIZADO"/>
    <x v="1"/>
    <s v="089.3547.6304.0001.000.0560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47"/>
    <x v="18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679.49"/>
    <n v="0"/>
    <n v="0"/>
    <s v=""/>
    <s v=""/>
    <s v=""/>
  </r>
  <r>
    <n v="1060770"/>
    <s v="POSTED"/>
    <s v="REALIZADO"/>
    <x v="1"/>
    <s v="089.3547.6304.0001.000.056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47"/>
    <x v="1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1781.2"/>
    <n v="0"/>
    <n v="0"/>
    <s v=""/>
    <s v=""/>
    <s v=""/>
  </r>
  <r>
    <n v="1060773"/>
    <s v="POSTED"/>
    <s v="REALIZADO"/>
    <x v="1"/>
    <s v="089.4509.6304.0001.000.056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09"/>
    <x v="16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3741.42"/>
    <n v="0"/>
    <n v="0"/>
    <s v=""/>
    <s v=""/>
    <s v=""/>
  </r>
  <r>
    <n v="1060780"/>
    <s v="POSTED"/>
    <s v="REALIZADO"/>
    <x v="1"/>
    <s v="089.4534.6304.0001.000.0560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34"/>
    <x v="13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-1528.04"/>
    <n v="0"/>
    <n v="0"/>
    <s v=""/>
    <s v=""/>
    <s v=""/>
  </r>
  <r>
    <n v="1060781"/>
    <s v="POSTED"/>
    <s v="REALIZADO"/>
    <x v="1"/>
    <s v="089.4534.6304.0001.000.056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34"/>
    <x v="13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6300.02"/>
    <n v="0"/>
    <n v="0"/>
    <s v=""/>
    <s v=""/>
    <s v=""/>
  </r>
  <r>
    <n v="1360627"/>
    <s v="POSTED"/>
    <s v="REALIZADO"/>
    <x v="1"/>
    <s v="089.4538.6304.0001.000.0560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38"/>
    <x v="33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-3413.89"/>
    <n v="0"/>
    <n v="0"/>
    <s v=""/>
    <s v=""/>
    <s v=""/>
  </r>
  <r>
    <n v="1366354"/>
    <s v="POSTED"/>
    <s v="REALIZADO"/>
    <x v="1"/>
    <s v="089.3542.6304.0001.000.0560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42"/>
    <x v="21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-1999.58"/>
    <n v="0"/>
    <n v="0"/>
    <s v=""/>
    <s v=""/>
    <s v=""/>
  </r>
  <r>
    <n v="1369589"/>
    <s v="POSTED"/>
    <s v="REALIZADO"/>
    <x v="1"/>
    <s v="089.3542.6304.0001.000.056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42"/>
    <x v="21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4290.6499999999996"/>
    <n v="0"/>
    <n v="0"/>
    <s v=""/>
    <s v=""/>
    <s v=""/>
  </r>
  <r>
    <n v="1433543"/>
    <s v="POSTED"/>
    <s v="REALIZADO"/>
    <x v="1"/>
    <s v="089.4990.6304.0001.000.056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990"/>
    <x v="3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MATRIZ"/>
    <s v="ELISSON COSTA FREIRE"/>
    <s v="Costo Laboral"/>
    <s v="Tiempo Extra y Descansos Trabajados"/>
    <s v="VENDAS OAS"/>
    <n v="-3093.6"/>
    <n v="0"/>
    <n v="0"/>
    <s v=""/>
    <s v=""/>
    <s v=""/>
  </r>
  <r>
    <n v="1079371"/>
    <s v="POSTED"/>
    <s v="REALIZADO"/>
    <x v="1"/>
    <s v="089.4509.6304.0001.000.0560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09"/>
    <x v="16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-1848.56"/>
    <n v="0"/>
    <n v="0"/>
    <s v=""/>
    <s v=""/>
    <s v=""/>
  </r>
  <r>
    <n v="1087509"/>
    <s v="POSTED"/>
    <s v="REALIZADO"/>
    <x v="1"/>
    <s v="089.3530.6304.0001.000.0560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30"/>
    <x v="2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466.43"/>
    <n v="0"/>
    <n v="0"/>
    <s v=""/>
    <s v=""/>
    <s v=""/>
  </r>
  <r>
    <n v="1392029"/>
    <s v="POSTED"/>
    <s v="REALIZADO"/>
    <x v="1"/>
    <s v="089.4555.6304.0001.000.0560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55"/>
    <x v="5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-1736.85"/>
    <n v="0"/>
    <n v="0"/>
    <s v=""/>
    <s v=""/>
    <s v=""/>
  </r>
  <r>
    <n v="1392038"/>
    <s v="POSTED"/>
    <s v="REALIZADO"/>
    <x v="1"/>
    <s v="089.4555.6304.0001.000.056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55"/>
    <x v="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-6383.09"/>
    <n v="0"/>
    <n v="0"/>
    <s v=""/>
    <s v=""/>
    <s v=""/>
  </r>
  <r>
    <n v="1095414"/>
    <s v="POSTED"/>
    <s v="REALIZADO"/>
    <x v="1"/>
    <s v="089.4532.6304.0001.000.0560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32"/>
    <x v="3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455.36"/>
    <n v="0"/>
    <n v="0"/>
    <s v=""/>
    <s v=""/>
    <s v=""/>
  </r>
  <r>
    <n v="1101754"/>
    <s v="POSTED"/>
    <s v="REALIZADO"/>
    <x v="1"/>
    <s v="089.4993.6304.0001.000.056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993"/>
    <x v="1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-654.66"/>
    <n v="0"/>
    <n v="0"/>
    <s v=""/>
    <s v=""/>
    <s v=""/>
  </r>
  <r>
    <n v="1155344"/>
    <s v="POSTED"/>
    <s v="REALIZADO"/>
    <x v="1"/>
    <s v="089.3540.6304.0001.000.0560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40"/>
    <x v="3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-3383.86"/>
    <n v="0"/>
    <n v="0"/>
    <s v=""/>
    <s v=""/>
    <s v=""/>
  </r>
  <r>
    <n v="1187679"/>
    <s v="POSTED"/>
    <s v="REALIZADO"/>
    <x v="1"/>
    <s v="089.4540.6304.0001.000.0560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40"/>
    <x v="11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-978.82"/>
    <n v="0"/>
    <n v="0"/>
    <s v=""/>
    <s v=""/>
    <s v=""/>
  </r>
  <r>
    <n v="1720248"/>
    <s v="POSTED"/>
    <s v="REALIZADO"/>
    <x v="1"/>
    <s v="089.4556.6304.0001.000.0560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56"/>
    <x v="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5454.71"/>
    <n v="0"/>
    <n v="0"/>
    <s v=""/>
    <s v=""/>
    <s v=""/>
  </r>
  <r>
    <n v="1720249"/>
    <s v="POSTED"/>
    <s v="REALIZADO"/>
    <x v="1"/>
    <s v="089.4990.6304.0001.000.0560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990"/>
    <x v="3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MATRIZ"/>
    <s v="CHRISTIAN OMAR GAXIOLA INZUNZA"/>
    <s v="Costo Laboral"/>
    <s v="Tiempo Extra y Descansos Trabajados"/>
    <s v="VENDAS VAREJO"/>
    <n v="-830.53"/>
    <n v="0"/>
    <n v="0"/>
    <s v=""/>
    <s v=""/>
    <s v=""/>
  </r>
  <r>
    <n v="1273419"/>
    <s v="POSTED"/>
    <s v="REALIZADO"/>
    <x v="1"/>
    <s v="089.4554.6304.0001.000.0560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54"/>
    <x v="6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-931.75"/>
    <n v="0"/>
    <n v="0"/>
    <s v=""/>
    <s v=""/>
    <s v=""/>
  </r>
  <r>
    <n v="1273420"/>
    <s v="POSTED"/>
    <s v="REALIZADO"/>
    <x v="1"/>
    <s v="089.4554.6304.0001.000.056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54"/>
    <x v="6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1037.3599999999999"/>
    <n v="0"/>
    <n v="0"/>
    <s v=""/>
    <s v=""/>
    <s v=""/>
  </r>
  <r>
    <n v="1199584"/>
    <s v="POSTED"/>
    <s v="REALIZADO"/>
    <x v="1"/>
    <s v="089.4506.6304.0001.000.0560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06"/>
    <x v="1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616.29999999999995"/>
    <n v="0"/>
    <n v="0"/>
    <s v=""/>
    <s v=""/>
    <s v=""/>
  </r>
  <r>
    <n v="1199585"/>
    <s v="POSTED"/>
    <s v="REALIZADO"/>
    <x v="1"/>
    <s v="089.4506.6304.0001.000.056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06"/>
    <x v="1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5698.44"/>
    <n v="0"/>
    <n v="0"/>
    <s v=""/>
    <s v=""/>
    <s v=""/>
  </r>
  <r>
    <n v="1199587"/>
    <s v="POSTED"/>
    <s v="REALIZADO"/>
    <x v="1"/>
    <s v="089.4544.6304.0001.000.056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44"/>
    <x v="10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1325.64"/>
    <n v="0"/>
    <n v="0"/>
    <s v=""/>
    <s v=""/>
    <s v=""/>
  </r>
  <r>
    <n v="1199589"/>
    <s v="POSTED"/>
    <s v="REALIZADO"/>
    <x v="1"/>
    <s v="089.4545.6304.0001.000.056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45"/>
    <x v="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1749.35"/>
    <n v="0"/>
    <n v="0"/>
    <s v=""/>
    <s v=""/>
    <s v=""/>
  </r>
  <r>
    <n v="1117775"/>
    <s v="POSTED"/>
    <s v="REALIZADO"/>
    <x v="1"/>
    <s v="089.4540.6304.0001.000.056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40"/>
    <x v="11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3920.06"/>
    <n v="0"/>
    <n v="0"/>
    <s v=""/>
    <s v=""/>
    <s v=""/>
  </r>
  <r>
    <n v="1698203"/>
    <s v="POSTED"/>
    <s v="REALIZADO"/>
    <x v="1"/>
    <s v="089.4556.6304.0001.000.056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56"/>
    <x v="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20600.52"/>
    <n v="0"/>
    <n v="0"/>
    <s v=""/>
    <s v=""/>
    <s v=""/>
  </r>
  <r>
    <n v="1217476"/>
    <s v="POSTED"/>
    <s v="REALIZADO"/>
    <x v="1"/>
    <s v="089.3537.6304.0001.000.056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37"/>
    <x v="2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5853.85"/>
    <n v="0"/>
    <n v="0"/>
    <s v=""/>
    <s v=""/>
    <s v=""/>
  </r>
  <r>
    <n v="1208935"/>
    <s v="POSTED"/>
    <s v="REALIZADO"/>
    <x v="1"/>
    <s v="089.3537.6304.0001.000.0560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37"/>
    <x v="2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741.83"/>
    <n v="0"/>
    <n v="0"/>
    <s v=""/>
    <s v=""/>
    <s v=""/>
  </r>
  <r>
    <n v="1208936"/>
    <s v="POSTED"/>
    <s v="REALIZADO"/>
    <x v="1"/>
    <s v="089.4544.6304.0001.000.0560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44"/>
    <x v="10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215.38"/>
    <n v="0"/>
    <n v="0"/>
    <s v=""/>
    <s v=""/>
    <s v=""/>
  </r>
  <r>
    <n v="1208937"/>
    <s v="POSTED"/>
    <s v="REALIZADO"/>
    <x v="1"/>
    <s v="089.4545.6304.0001.000.0560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45"/>
    <x v="9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427.11"/>
    <n v="0"/>
    <n v="0"/>
    <s v=""/>
    <s v=""/>
    <s v=""/>
  </r>
  <r>
    <n v="1306410"/>
    <s v="POSTED"/>
    <s v="REALIZADO"/>
    <x v="1"/>
    <s v="089.4536.6304.0001.000.0560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36"/>
    <x v="1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360.73"/>
    <n v="0"/>
    <n v="0"/>
    <s v=""/>
    <s v=""/>
    <s v=""/>
  </r>
  <r>
    <n v="1316953"/>
    <s v="POSTED"/>
    <s v="REALIZADO"/>
    <x v="1"/>
    <s v="089.4538.6304.0001.000.056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38"/>
    <x v="33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930.61"/>
    <n v="0"/>
    <n v="0"/>
    <s v=""/>
    <s v=""/>
    <s v=""/>
  </r>
  <r>
    <n v="1247810"/>
    <s v="POSTED"/>
    <s v="REALIZADO"/>
    <x v="1"/>
    <s v="089.4536.6304.0001.000.056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36"/>
    <x v="1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874.56"/>
    <n v="0"/>
    <n v="0"/>
    <s v=""/>
    <s v=""/>
    <s v=""/>
  </r>
  <r>
    <n v="1247811"/>
    <s v="POSTED"/>
    <s v="REALIZADO"/>
    <x v="1"/>
    <s v="089.4550.6304.0001.000.0560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50"/>
    <x v="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1340.73"/>
    <n v="0"/>
    <n v="0"/>
    <s v=""/>
    <s v=""/>
    <s v=""/>
  </r>
  <r>
    <n v="1254406"/>
    <s v="POSTED"/>
    <s v="REALIZADO"/>
    <x v="1"/>
    <s v="089.4550.6304.0001.000.056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50"/>
    <x v="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10445.459999999999"/>
    <n v="0"/>
    <n v="0"/>
    <s v=""/>
    <s v=""/>
    <s v=""/>
  </r>
  <r>
    <n v="1238043"/>
    <s v="POSTED"/>
    <s v="REALIZADO"/>
    <x v="1"/>
    <s v="089.4547.6304.0001.000.0560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47"/>
    <x v="8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2338"/>
    <n v="0"/>
    <n v="0"/>
    <s v=""/>
    <s v=""/>
    <s v=""/>
  </r>
  <r>
    <n v="1238044"/>
    <s v="POSTED"/>
    <s v="REALIZADO"/>
    <x v="1"/>
    <s v="089.4547.6304.0001.000.056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47"/>
    <x v="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4700.6400000000003"/>
    <n v="0"/>
    <n v="0"/>
    <s v=""/>
    <s v=""/>
    <s v=""/>
  </r>
  <r>
    <n v="1026570"/>
    <s v="POSTED"/>
    <s v="REALIZADO"/>
    <x v="1"/>
    <s v="089.3518.6304.0001.000.056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18"/>
    <x v="2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4062.95"/>
    <n v="0"/>
    <n v="0"/>
    <s v=""/>
    <s v=""/>
    <s v=""/>
  </r>
  <r>
    <n v="1026846"/>
    <s v="POSTED"/>
    <s v="REALIZADO"/>
    <x v="1"/>
    <s v="089.3517.6304.0001.000.0560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17"/>
    <x v="28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471.65"/>
    <n v="0"/>
    <n v="0"/>
    <s v=""/>
    <s v=""/>
    <s v=""/>
  </r>
  <r>
    <n v="1026847"/>
    <s v="POSTED"/>
    <s v="REALIZADO"/>
    <x v="1"/>
    <s v="089.3517.6304.0001.000.056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17"/>
    <x v="2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2790.16"/>
    <n v="0"/>
    <n v="0"/>
    <s v=""/>
    <s v=""/>
    <s v=""/>
  </r>
  <r>
    <n v="1028500"/>
    <s v="POSTED"/>
    <s v="REALIZADO"/>
    <x v="1"/>
    <s v="089.3506.6304.0001.000.0560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06"/>
    <x v="31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2395.92"/>
    <n v="0"/>
    <n v="0"/>
    <s v=""/>
    <s v=""/>
    <s v=""/>
  </r>
  <r>
    <n v="1028501"/>
    <s v="POSTED"/>
    <s v="REALIZADO"/>
    <x v="1"/>
    <s v="089.3506.6304.0001.000.056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06"/>
    <x v="31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1107.01"/>
    <n v="0"/>
    <n v="0"/>
    <s v=""/>
    <s v=""/>
    <s v=""/>
  </r>
  <r>
    <n v="1028079"/>
    <s v="POSTED"/>
    <s v="REALIZADO"/>
    <x v="1"/>
    <s v="089.4513.6304.0001.000.0560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13"/>
    <x v="15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2284.9"/>
    <n v="0"/>
    <n v="0"/>
    <s v=""/>
    <s v=""/>
    <s v=""/>
  </r>
  <r>
    <n v="1028080"/>
    <s v="POSTED"/>
    <s v="REALIZADO"/>
    <x v="1"/>
    <s v="089.4513.6304.0001.000.056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13"/>
    <x v="1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7055.36"/>
    <n v="0"/>
    <n v="0"/>
    <s v=""/>
    <s v=""/>
    <s v=""/>
  </r>
  <r>
    <n v="1069711"/>
    <s v="POSTED"/>
    <s v="REALIZADO"/>
    <x v="1"/>
    <s v="089.3520.6304.0001.000.0560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20"/>
    <x v="26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BRASÍLIA"/>
    <s v="CHRISTIAN OMAR GAXIOLA INZUNZA"/>
    <s v="Costo Laboral"/>
    <s v="Tiempo Extra y Descansos Trabajados"/>
    <s v="VENDAS VAREJO"/>
    <n v="830.53"/>
    <n v="0"/>
    <n v="0"/>
    <s v=""/>
    <s v=""/>
    <s v=""/>
  </r>
  <r>
    <n v="1069712"/>
    <s v="POSTED"/>
    <s v="REALIZADO"/>
    <x v="1"/>
    <s v="089.3520.6304.0001.000.056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20"/>
    <x v="26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1876.1"/>
    <n v="0"/>
    <n v="0"/>
    <s v=""/>
    <s v=""/>
    <s v=""/>
  </r>
  <r>
    <n v="1069714"/>
    <s v="POSTED"/>
    <s v="REALIZADO"/>
    <x v="1"/>
    <s v="089.4517.6304.0001.000.0560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17"/>
    <x v="1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BRASÍLIA"/>
    <s v="CHRISTIAN OMAR GAXIOLA INZUNZA"/>
    <s v="Costo Laboral"/>
    <s v="Tiempo Extra y Descansos Trabajados"/>
    <s v="VENDAS VAREJO"/>
    <n v="742.53"/>
    <n v="0"/>
    <n v="0"/>
    <s v=""/>
    <s v=""/>
    <s v=""/>
  </r>
  <r>
    <n v="1069715"/>
    <s v="POSTED"/>
    <s v="REALIZADO"/>
    <x v="1"/>
    <s v="089.4517.6304.0001.000.056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17"/>
    <x v="1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2153.29"/>
    <n v="0"/>
    <n v="0"/>
    <s v=""/>
    <s v=""/>
    <s v=""/>
  </r>
  <r>
    <n v="1029045"/>
    <s v="POSTED"/>
    <s v="REALIZADO"/>
    <x v="1"/>
    <s v="089.3529.6304.0001.000.056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29"/>
    <x v="2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2981.74"/>
    <n v="0"/>
    <n v="0"/>
    <s v=""/>
    <s v=""/>
    <s v=""/>
  </r>
  <r>
    <n v="1029720"/>
    <s v="POSTED"/>
    <s v="REALIZADO"/>
    <x v="1"/>
    <s v="089.3530.6304.0001.000.056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30"/>
    <x v="2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2904.05"/>
    <n v="0"/>
    <n v="0"/>
    <s v=""/>
    <s v=""/>
    <s v=""/>
  </r>
  <r>
    <n v="1029631"/>
    <s v="POSTED"/>
    <s v="REALIZADO"/>
    <x v="1"/>
    <s v="089.3503.6304.0001.000.056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03"/>
    <x v="3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20252.29"/>
    <n v="0"/>
    <n v="0"/>
    <s v=""/>
    <s v=""/>
    <s v=""/>
  </r>
  <r>
    <n v="1029633"/>
    <s v="POSTED"/>
    <s v="REALIZADO"/>
    <x v="1"/>
    <s v="089.3503.6304.0001.000.0569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03"/>
    <x v="32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800.94"/>
    <n v="0"/>
    <n v="0"/>
    <s v=""/>
    <s v=""/>
    <s v=""/>
  </r>
  <r>
    <n v="1029540"/>
    <s v="POSTED"/>
    <s v="REALIZADO"/>
    <x v="1"/>
    <s v="089.3507.6304.0001.000.0560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07"/>
    <x v="30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2668.78"/>
    <n v="0"/>
    <n v="0"/>
    <s v=""/>
    <s v=""/>
    <s v=""/>
  </r>
  <r>
    <n v="1029541"/>
    <s v="POSTED"/>
    <s v="REALIZADO"/>
    <x v="1"/>
    <s v="089.3507.6304.0001.000.056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07"/>
    <x v="30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3808.96"/>
    <n v="0"/>
    <n v="0"/>
    <s v=""/>
    <s v=""/>
    <s v=""/>
  </r>
  <r>
    <n v="1060746"/>
    <s v="POSTED"/>
    <s v="REALIZADO"/>
    <x v="1"/>
    <s v="089.3503.6304.0001.000.0560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03"/>
    <x v="3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3922.55"/>
    <n v="0"/>
    <n v="0"/>
    <s v=""/>
    <s v=""/>
    <s v=""/>
  </r>
  <r>
    <n v="1060748"/>
    <s v="POSTED"/>
    <s v="REALIZADO"/>
    <x v="1"/>
    <s v="089.3514.6304.0001.000.0560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14"/>
    <x v="29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701.97"/>
    <n v="0"/>
    <n v="0"/>
    <s v=""/>
    <s v=""/>
    <s v=""/>
  </r>
  <r>
    <n v="1060749"/>
    <s v="POSTED"/>
    <s v="REALIZADO"/>
    <x v="1"/>
    <s v="089.3514.6304.0001.000.056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14"/>
    <x v="2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4096.16"/>
    <n v="0"/>
    <n v="0"/>
    <s v=""/>
    <s v=""/>
    <s v=""/>
  </r>
  <r>
    <n v="1060753"/>
    <s v="POSTED"/>
    <s v="REALIZADO"/>
    <x v="1"/>
    <s v="089.3518.6304.0001.000.0560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18"/>
    <x v="2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923.66"/>
    <n v="0"/>
    <n v="0"/>
    <s v=""/>
    <s v=""/>
    <s v=""/>
  </r>
  <r>
    <n v="1060763"/>
    <s v="POSTED"/>
    <s v="REALIZADO"/>
    <x v="1"/>
    <s v="089.3529.6304.0001.000.0560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29"/>
    <x v="25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1948.66"/>
    <n v="0"/>
    <n v="0"/>
    <s v=""/>
    <s v=""/>
    <s v=""/>
  </r>
  <r>
    <n v="1060764"/>
    <s v="POSTED"/>
    <s v="REALIZADO"/>
    <x v="1"/>
    <s v="089.3540.6304.0001.000.056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40"/>
    <x v="3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1143.3"/>
    <n v="0"/>
    <n v="0"/>
    <s v=""/>
    <s v=""/>
    <s v=""/>
  </r>
  <r>
    <n v="1060766"/>
    <s v="POSTED"/>
    <s v="REALIZADO"/>
    <x v="1"/>
    <s v="089.3544.6304.0001.000.056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44"/>
    <x v="20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4900.9399999999996"/>
    <n v="0"/>
    <n v="0"/>
    <s v=""/>
    <s v=""/>
    <s v=""/>
  </r>
  <r>
    <n v="1060767"/>
    <s v="POSTED"/>
    <s v="REALIZADO"/>
    <x v="1"/>
    <s v="089.3545.6304.0001.000.0560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45"/>
    <x v="19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397.76"/>
    <n v="0"/>
    <n v="0"/>
    <s v=""/>
    <s v=""/>
    <s v=""/>
  </r>
  <r>
    <n v="1060768"/>
    <s v="POSTED"/>
    <s v="REALIZADO"/>
    <x v="1"/>
    <s v="089.3545.6304.0001.000.056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45"/>
    <x v="1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121.79"/>
    <n v="0"/>
    <n v="0"/>
    <s v=""/>
    <s v=""/>
    <s v=""/>
  </r>
  <r>
    <n v="1060768"/>
    <s v="POSTED"/>
    <s v="REALIZADO"/>
    <x v="1"/>
    <s v="089.3545.6304.0001.000.056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45"/>
    <x v="1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1468.8"/>
    <n v="0"/>
    <n v="0"/>
    <s v=""/>
    <s v=""/>
    <s v=""/>
  </r>
  <r>
    <n v="1060769"/>
    <s v="POSTED"/>
    <s v="REALIZADO"/>
    <x v="1"/>
    <s v="089.3547.6304.0001.000.0560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47"/>
    <x v="18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679.49"/>
    <n v="0"/>
    <n v="0"/>
    <s v=""/>
    <s v=""/>
    <s v=""/>
  </r>
  <r>
    <n v="1060770"/>
    <s v="POSTED"/>
    <s v="REALIZADO"/>
    <x v="1"/>
    <s v="089.3547.6304.0001.000.056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47"/>
    <x v="1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781.2"/>
    <n v="0"/>
    <n v="0"/>
    <s v=""/>
    <s v=""/>
    <s v=""/>
  </r>
  <r>
    <n v="1060773"/>
    <s v="POSTED"/>
    <s v="REALIZADO"/>
    <x v="1"/>
    <s v="089.4509.6304.0001.000.056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09"/>
    <x v="16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3741.42"/>
    <n v="0"/>
    <n v="0"/>
    <s v=""/>
    <s v=""/>
    <s v=""/>
  </r>
  <r>
    <n v="1060776"/>
    <s v="POSTED"/>
    <s v="REALIZADO"/>
    <x v="1"/>
    <s v="089.4532.6304.0001.000.056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32"/>
    <x v="3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3093.6"/>
    <n v="0"/>
    <n v="0"/>
    <s v=""/>
    <s v=""/>
    <s v=""/>
  </r>
  <r>
    <n v="1060780"/>
    <s v="POSTED"/>
    <s v="REALIZADO"/>
    <x v="1"/>
    <s v="089.4534.6304.0001.000.0560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34"/>
    <x v="13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1528.04"/>
    <n v="0"/>
    <n v="0"/>
    <s v=""/>
    <s v=""/>
    <s v=""/>
  </r>
  <r>
    <n v="1060781"/>
    <s v="POSTED"/>
    <s v="REALIZADO"/>
    <x v="1"/>
    <s v="089.4534.6304.0001.000.056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34"/>
    <x v="13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6300.02"/>
    <n v="0"/>
    <n v="0"/>
    <s v=""/>
    <s v=""/>
    <s v=""/>
  </r>
  <r>
    <n v="1360627"/>
    <s v="POSTED"/>
    <s v="REALIZADO"/>
    <x v="1"/>
    <s v="089.4538.6304.0001.000.0560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38"/>
    <x v="33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3413.89"/>
    <n v="0"/>
    <n v="0"/>
    <s v=""/>
    <s v=""/>
    <s v=""/>
  </r>
  <r>
    <n v="1366354"/>
    <s v="POSTED"/>
    <s v="REALIZADO"/>
    <x v="1"/>
    <s v="089.3542.6304.0001.000.0560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42"/>
    <x v="21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1999.58"/>
    <n v="0"/>
    <n v="0"/>
    <s v=""/>
    <s v=""/>
    <s v=""/>
  </r>
  <r>
    <n v="1369589"/>
    <s v="POSTED"/>
    <s v="REALIZADO"/>
    <x v="1"/>
    <s v="089.3542.6304.0001.000.056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42"/>
    <x v="21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4290.6499999999996"/>
    <n v="0"/>
    <n v="0"/>
    <s v=""/>
    <s v=""/>
    <s v=""/>
  </r>
  <r>
    <n v="1079371"/>
    <s v="POSTED"/>
    <s v="REALIZADO"/>
    <x v="1"/>
    <s v="089.4509.6304.0001.000.0560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09"/>
    <x v="16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1848.56"/>
    <n v="0"/>
    <n v="0"/>
    <s v=""/>
    <s v=""/>
    <s v=""/>
  </r>
  <r>
    <n v="1087509"/>
    <s v="POSTED"/>
    <s v="REALIZADO"/>
    <x v="1"/>
    <s v="089.3530.6304.0001.000.0560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30"/>
    <x v="2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466.43"/>
    <n v="0"/>
    <n v="0"/>
    <s v=""/>
    <s v=""/>
    <s v=""/>
  </r>
  <r>
    <n v="1392029"/>
    <s v="POSTED"/>
    <s v="REALIZADO"/>
    <x v="1"/>
    <s v="089.4555.6304.0001.000.0560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55"/>
    <x v="5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1736.85"/>
    <n v="0"/>
    <n v="0"/>
    <s v=""/>
    <s v=""/>
    <s v=""/>
  </r>
  <r>
    <n v="1392038"/>
    <s v="POSTED"/>
    <s v="REALIZADO"/>
    <x v="1"/>
    <s v="089.4555.6304.0001.000.056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55"/>
    <x v="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6383.09"/>
    <n v="0"/>
    <n v="0"/>
    <s v=""/>
    <s v=""/>
    <s v=""/>
  </r>
  <r>
    <n v="1095414"/>
    <s v="POSTED"/>
    <s v="REALIZADO"/>
    <x v="1"/>
    <s v="089.4532.6304.0001.000.0560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32"/>
    <x v="3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455.36"/>
    <n v="0"/>
    <n v="0"/>
    <s v=""/>
    <s v=""/>
    <s v=""/>
  </r>
  <r>
    <n v="1155344"/>
    <s v="POSTED"/>
    <s v="REALIZADO"/>
    <x v="1"/>
    <s v="089.3540.6304.0001.000.0560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40"/>
    <x v="3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3383.86"/>
    <n v="0"/>
    <n v="0"/>
    <s v=""/>
    <s v=""/>
    <s v=""/>
  </r>
  <r>
    <n v="1187679"/>
    <s v="POSTED"/>
    <s v="REALIZADO"/>
    <x v="1"/>
    <s v="089.4540.6304.0001.000.0560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40"/>
    <x v="11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978.82"/>
    <n v="0"/>
    <n v="0"/>
    <s v=""/>
    <s v=""/>
    <s v=""/>
  </r>
  <r>
    <n v="1177268"/>
    <s v="POSTED"/>
    <s v="REALIZADO"/>
    <x v="1"/>
    <s v="089.3505.6304.0001.000.056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05"/>
    <x v="40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654.66"/>
    <n v="0"/>
    <n v="0"/>
    <s v=""/>
    <s v=""/>
    <s v=""/>
  </r>
  <r>
    <n v="1720248"/>
    <s v="POSTED"/>
    <s v="REALIZADO"/>
    <x v="1"/>
    <s v="089.4556.6304.0001.000.0560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56"/>
    <x v="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5454.71"/>
    <n v="0"/>
    <n v="0"/>
    <s v=""/>
    <s v=""/>
    <s v=""/>
  </r>
  <r>
    <n v="1273419"/>
    <s v="POSTED"/>
    <s v="REALIZADO"/>
    <x v="1"/>
    <s v="089.4554.6304.0001.000.0560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54"/>
    <x v="6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931.75"/>
    <n v="0"/>
    <n v="0"/>
    <s v=""/>
    <s v=""/>
    <s v=""/>
  </r>
  <r>
    <n v="1273420"/>
    <s v="POSTED"/>
    <s v="REALIZADO"/>
    <x v="1"/>
    <s v="089.4554.6304.0001.000.056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54"/>
    <x v="6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1037.3599999999999"/>
    <n v="0"/>
    <n v="0"/>
    <s v=""/>
    <s v=""/>
    <s v=""/>
  </r>
  <r>
    <n v="1199584"/>
    <s v="POSTED"/>
    <s v="REALIZADO"/>
    <x v="1"/>
    <s v="089.4506.6304.0001.000.0560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4506"/>
    <x v="1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323.52999999999997"/>
    <n v="0"/>
    <n v="0"/>
    <s v=""/>
    <s v=""/>
    <s v=""/>
  </r>
  <r>
    <n v="1199585"/>
    <s v="POSTED"/>
    <s v="REALIZADO"/>
    <x v="1"/>
    <s v="089.4506.6304.0001.000.0561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4506"/>
    <x v="1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121.94"/>
    <n v="0"/>
    <n v="0"/>
    <s v=""/>
    <s v=""/>
    <s v=""/>
  </r>
  <r>
    <n v="1698203"/>
    <s v="POSTED"/>
    <s v="REALIZADO"/>
    <x v="1"/>
    <s v="089.4556.6304.0001.000.0561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4556"/>
    <x v="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351.7"/>
    <n v="0"/>
    <n v="0"/>
    <s v=""/>
    <s v=""/>
    <s v=""/>
  </r>
  <r>
    <n v="1217476"/>
    <s v="POSTED"/>
    <s v="REALIZADO"/>
    <x v="1"/>
    <s v="089.3537.6304.0001.000.0561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3537"/>
    <x v="2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1059.18"/>
    <n v="0"/>
    <n v="0"/>
    <s v=""/>
    <s v=""/>
    <s v=""/>
  </r>
  <r>
    <n v="1691551"/>
    <s v="POSTED"/>
    <s v="REALIZADO"/>
    <x v="0"/>
    <s v="089.4990.6304.0001.000.0599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4990"/>
    <x v="3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MATRIZ"/>
    <s v="JOSE CARLOS CRUZ RESENDIZ"/>
    <s v="Costo Laboral"/>
    <s v="Tiempo Extra y Descansos Trabajados"/>
    <s v="ADMINISTRAÇÃO E FINANÇAS"/>
    <n v="-1039.94"/>
    <n v="0"/>
    <n v="0"/>
    <s v=""/>
    <s v=""/>
    <s v=""/>
  </r>
  <r>
    <n v="1208935"/>
    <s v="POSTED"/>
    <s v="REALIZADO"/>
    <x v="1"/>
    <s v="089.3537.6304.0001.000.0560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3537"/>
    <x v="2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183.7"/>
    <n v="0"/>
    <n v="0"/>
    <s v=""/>
    <s v=""/>
    <s v=""/>
  </r>
  <r>
    <n v="1208936"/>
    <s v="POSTED"/>
    <s v="REALIZADO"/>
    <x v="1"/>
    <s v="089.4544.6304.0001.000.0560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4544"/>
    <x v="10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-151.46"/>
    <n v="0"/>
    <n v="0"/>
    <s v=""/>
    <s v=""/>
    <s v=""/>
  </r>
  <r>
    <n v="1306410"/>
    <s v="POSTED"/>
    <s v="REALIZADO"/>
    <x v="1"/>
    <s v="089.4536.6304.0001.000.0560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4536"/>
    <x v="1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1513.62"/>
    <n v="0"/>
    <n v="0"/>
    <s v=""/>
    <s v=""/>
    <s v=""/>
  </r>
  <r>
    <n v="1247810"/>
    <s v="POSTED"/>
    <s v="REALIZADO"/>
    <x v="1"/>
    <s v="089.4536.6304.0001.000.0561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4536"/>
    <x v="1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126.11"/>
    <n v="0"/>
    <n v="0"/>
    <s v=""/>
    <s v=""/>
    <s v=""/>
  </r>
  <r>
    <n v="1026570"/>
    <s v="POSTED"/>
    <s v="REALIZADO"/>
    <x v="1"/>
    <s v="089.3518.6304.0001.000.0561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3518"/>
    <x v="2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1751.32"/>
    <n v="0"/>
    <n v="0"/>
    <s v=""/>
    <s v=""/>
    <s v=""/>
  </r>
  <r>
    <n v="1026846"/>
    <s v="POSTED"/>
    <s v="REALIZADO"/>
    <x v="1"/>
    <s v="089.3517.6304.0001.000.0560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3517"/>
    <x v="28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219.32"/>
    <n v="0"/>
    <n v="0"/>
    <s v=""/>
    <s v=""/>
    <s v=""/>
  </r>
  <r>
    <n v="1026847"/>
    <s v="POSTED"/>
    <s v="REALIZADO"/>
    <x v="1"/>
    <s v="089.3517.6304.0001.000.0561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3517"/>
    <x v="2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3527.37"/>
    <n v="0"/>
    <n v="0"/>
    <s v=""/>
    <s v=""/>
    <s v=""/>
  </r>
  <r>
    <n v="1026848"/>
    <s v="POSTED"/>
    <s v="REALIZADO"/>
    <x v="1"/>
    <s v="089.3517.6304.0001.000.0569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3517"/>
    <x v="28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506.12"/>
    <n v="0"/>
    <n v="0"/>
    <s v=""/>
    <s v=""/>
    <s v=""/>
  </r>
  <r>
    <n v="1028500"/>
    <s v="POSTED"/>
    <s v="REALIZADO"/>
    <x v="1"/>
    <s v="089.3506.6304.0001.000.0560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3506"/>
    <x v="31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306.52"/>
    <n v="0"/>
    <n v="0"/>
    <s v=""/>
    <s v=""/>
    <s v=""/>
  </r>
  <r>
    <n v="1028501"/>
    <s v="POSTED"/>
    <s v="REALIZADO"/>
    <x v="1"/>
    <s v="089.3506.6304.0001.000.0561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3506"/>
    <x v="31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609.41999999999996"/>
    <n v="0"/>
    <n v="0"/>
    <s v=""/>
    <s v=""/>
    <s v=""/>
  </r>
  <r>
    <n v="1029045"/>
    <s v="POSTED"/>
    <s v="REALIZADO"/>
    <x v="1"/>
    <s v="089.3529.6304.0001.000.0561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3529"/>
    <x v="2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-1422.01"/>
    <n v="0"/>
    <n v="0"/>
    <s v=""/>
    <s v=""/>
    <s v=""/>
  </r>
  <r>
    <n v="1029720"/>
    <s v="POSTED"/>
    <s v="REALIZADO"/>
    <x v="1"/>
    <s v="089.3530.6304.0001.000.0561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3530"/>
    <x v="2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84.97"/>
    <n v="0"/>
    <n v="0"/>
    <s v=""/>
    <s v=""/>
    <s v=""/>
  </r>
  <r>
    <n v="1029542"/>
    <s v="POSTED"/>
    <s v="REALIZADO"/>
    <x v="1"/>
    <s v="089.3507.6304.0001.000.0569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3507"/>
    <x v="30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-50.38"/>
    <n v="0"/>
    <n v="0"/>
    <s v=""/>
    <s v=""/>
    <s v=""/>
  </r>
  <r>
    <n v="1060748"/>
    <s v="POSTED"/>
    <s v="REALIZADO"/>
    <x v="1"/>
    <s v="089.3514.6304.0001.000.0560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3514"/>
    <x v="29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279.54000000000002"/>
    <n v="0"/>
    <n v="0"/>
    <s v=""/>
    <s v=""/>
    <s v=""/>
  </r>
  <r>
    <n v="1060749"/>
    <s v="POSTED"/>
    <s v="REALIZADO"/>
    <x v="1"/>
    <s v="089.3514.6304.0001.000.0561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3514"/>
    <x v="2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714.66"/>
    <n v="0"/>
    <n v="0"/>
    <s v=""/>
    <s v=""/>
    <s v=""/>
  </r>
  <r>
    <n v="1060753"/>
    <s v="POSTED"/>
    <s v="REALIZADO"/>
    <x v="1"/>
    <s v="089.3518.6304.0001.000.0560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3518"/>
    <x v="2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5621.67"/>
    <n v="0"/>
    <n v="0"/>
    <s v=""/>
    <s v=""/>
    <s v=""/>
  </r>
  <r>
    <n v="1060763"/>
    <s v="POSTED"/>
    <s v="REALIZADO"/>
    <x v="1"/>
    <s v="089.3529.6304.0001.000.0560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3529"/>
    <x v="25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-7507.92"/>
    <n v="0"/>
    <n v="0"/>
    <s v=""/>
    <s v=""/>
    <s v=""/>
  </r>
  <r>
    <n v="1060764"/>
    <s v="POSTED"/>
    <s v="REALIZADO"/>
    <x v="1"/>
    <s v="089.3540.6304.0001.000.0561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3540"/>
    <x v="3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-551.94000000000005"/>
    <n v="0"/>
    <n v="0"/>
    <s v=""/>
    <s v=""/>
    <s v=""/>
  </r>
  <r>
    <n v="1060765"/>
    <s v="POSTED"/>
    <s v="REALIZADO"/>
    <x v="1"/>
    <s v="089.3544.6304.0001.000.0560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3544"/>
    <x v="20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733.19"/>
    <n v="0"/>
    <n v="0"/>
    <s v=""/>
    <s v=""/>
    <s v=""/>
  </r>
  <r>
    <n v="1060766"/>
    <s v="POSTED"/>
    <s v="REALIZADO"/>
    <x v="1"/>
    <s v="089.3544.6304.0001.000.0561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3544"/>
    <x v="20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571.17999999999995"/>
    <n v="0"/>
    <n v="0"/>
    <s v=""/>
    <s v=""/>
    <s v=""/>
  </r>
  <r>
    <n v="1060767"/>
    <s v="POSTED"/>
    <s v="REALIZADO"/>
    <x v="1"/>
    <s v="089.3545.6304.0001.000.0560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3545"/>
    <x v="19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-1977.42"/>
    <n v="0"/>
    <n v="0"/>
    <s v=""/>
    <s v=""/>
    <s v=""/>
  </r>
  <r>
    <n v="1060768"/>
    <s v="POSTED"/>
    <s v="REALIZADO"/>
    <x v="1"/>
    <s v="089.3545.6304.0001.000.0561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3545"/>
    <x v="1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-1136.93"/>
    <n v="0"/>
    <n v="0"/>
    <s v=""/>
    <s v=""/>
    <s v=""/>
  </r>
  <r>
    <n v="1060769"/>
    <s v="POSTED"/>
    <s v="REALIZADO"/>
    <x v="1"/>
    <s v="089.3547.6304.0001.000.0560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3547"/>
    <x v="18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202.61"/>
    <n v="0"/>
    <n v="0"/>
    <s v=""/>
    <s v=""/>
    <s v=""/>
  </r>
  <r>
    <n v="1060770"/>
    <s v="POSTED"/>
    <s v="REALIZADO"/>
    <x v="1"/>
    <s v="089.3547.6304.0001.000.0561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3547"/>
    <x v="1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169.14"/>
    <n v="0"/>
    <n v="0"/>
    <s v=""/>
    <s v=""/>
    <s v=""/>
  </r>
  <r>
    <n v="1060776"/>
    <s v="POSTED"/>
    <s v="REALIZADO"/>
    <x v="1"/>
    <s v="089.4532.6304.0001.000.0561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4532"/>
    <x v="3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1698.34"/>
    <n v="0"/>
    <n v="0"/>
    <s v=""/>
    <s v=""/>
    <s v=""/>
  </r>
  <r>
    <n v="1392029"/>
    <s v="POSTED"/>
    <s v="REALIZADO"/>
    <x v="1"/>
    <s v="089.4555.6304.0001.000.0560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4555"/>
    <x v="5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-4332.34"/>
    <n v="0"/>
    <n v="0"/>
    <s v=""/>
    <s v=""/>
    <s v=""/>
  </r>
  <r>
    <n v="1392038"/>
    <s v="POSTED"/>
    <s v="REALIZADO"/>
    <x v="1"/>
    <s v="089.4555.6304.0001.000.0561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4555"/>
    <x v="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-1329.32"/>
    <n v="0"/>
    <n v="0"/>
    <s v=""/>
    <s v=""/>
    <s v=""/>
  </r>
  <r>
    <n v="1095414"/>
    <s v="POSTED"/>
    <s v="REALIZADO"/>
    <x v="1"/>
    <s v="089.4532.6304.0001.000.0560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4532"/>
    <x v="3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559.16"/>
    <n v="0"/>
    <n v="0"/>
    <s v=""/>
    <s v=""/>
    <s v=""/>
  </r>
  <r>
    <n v="1720248"/>
    <s v="POSTED"/>
    <s v="REALIZADO"/>
    <x v="1"/>
    <s v="089.4556.6304.0001.000.0560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4556"/>
    <x v="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479.99"/>
    <n v="0"/>
    <n v="0"/>
    <s v=""/>
    <s v=""/>
    <s v=""/>
  </r>
  <r>
    <n v="1720254"/>
    <s v="POSTED"/>
    <s v="REALIZADO"/>
    <x v="1"/>
    <s v="089.4994.6304.0001.000.0560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4994"/>
    <x v="0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-8.0299999999999994"/>
    <n v="0"/>
    <n v="0"/>
    <s v=""/>
    <s v=""/>
    <s v=""/>
  </r>
  <r>
    <n v="1199584"/>
    <s v="POSTED"/>
    <s v="REALIZADO"/>
    <x v="1"/>
    <s v="089.4506.6304.0001.000.0560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506"/>
    <x v="1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1636.24"/>
    <n v="0"/>
    <n v="0"/>
    <s v=""/>
    <s v=""/>
    <s v=""/>
  </r>
  <r>
    <n v="1199585"/>
    <s v="POSTED"/>
    <s v="REALIZADO"/>
    <x v="1"/>
    <s v="089.4506.6304.0001.000.056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506"/>
    <x v="1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2823.59"/>
    <n v="0"/>
    <n v="0"/>
    <s v=""/>
    <s v=""/>
    <s v=""/>
  </r>
  <r>
    <n v="1199587"/>
    <s v="POSTED"/>
    <s v="REALIZADO"/>
    <x v="1"/>
    <s v="089.4544.6304.0001.000.056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544"/>
    <x v="10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418.27"/>
    <n v="0"/>
    <n v="0"/>
    <s v=""/>
    <s v=""/>
    <s v=""/>
  </r>
  <r>
    <n v="1199589"/>
    <s v="POSTED"/>
    <s v="REALIZADO"/>
    <x v="1"/>
    <s v="089.4545.6304.0001.000.056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545"/>
    <x v="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296.63"/>
    <n v="0"/>
    <n v="0"/>
    <s v=""/>
    <s v=""/>
    <s v=""/>
  </r>
  <r>
    <n v="1117775"/>
    <s v="POSTED"/>
    <s v="REALIZADO"/>
    <x v="1"/>
    <s v="089.4540.6304.0001.000.056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540"/>
    <x v="11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82.51"/>
    <n v="0"/>
    <n v="0"/>
    <s v=""/>
    <s v=""/>
    <s v=""/>
  </r>
  <r>
    <n v="1698203"/>
    <s v="POSTED"/>
    <s v="REALIZADO"/>
    <x v="1"/>
    <s v="089.4556.6304.0001.000.056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556"/>
    <x v="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2951.39"/>
    <n v="0"/>
    <n v="0"/>
    <s v=""/>
    <s v=""/>
    <s v=""/>
  </r>
  <r>
    <n v="1217476"/>
    <s v="POSTED"/>
    <s v="REALIZADO"/>
    <x v="1"/>
    <s v="089.3537.6304.0001.000.056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37"/>
    <x v="2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567.80999999999995"/>
    <n v="0"/>
    <n v="0"/>
    <s v=""/>
    <s v=""/>
    <s v=""/>
  </r>
  <r>
    <n v="1691551"/>
    <s v="POSTED"/>
    <s v="REALIZADO"/>
    <x v="0"/>
    <s v="089.4990.6304.0001.000.0599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990"/>
    <x v="3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MATRIZ"/>
    <s v="JOSE CARLOS CRUZ RESENDIZ"/>
    <s v="Costo Laboral"/>
    <s v="Tiempo Extra y Descansos Trabajados"/>
    <s v="ADMINISTRAÇÃO E FINANÇAS"/>
    <n v="1086.9100000000001"/>
    <n v="0"/>
    <n v="0"/>
    <s v=""/>
    <s v=""/>
    <s v=""/>
  </r>
  <r>
    <n v="1208935"/>
    <s v="POSTED"/>
    <s v="REALIZADO"/>
    <x v="1"/>
    <s v="089.3537.6304.0001.000.0560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37"/>
    <x v="2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106.65"/>
    <n v="0"/>
    <n v="0"/>
    <s v=""/>
    <s v=""/>
    <s v=""/>
  </r>
  <r>
    <n v="1208936"/>
    <s v="POSTED"/>
    <s v="REALIZADO"/>
    <x v="1"/>
    <s v="089.4544.6304.0001.000.0560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544"/>
    <x v="10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325.82"/>
    <n v="0"/>
    <n v="0"/>
    <s v=""/>
    <s v=""/>
    <s v=""/>
  </r>
  <r>
    <n v="1306410"/>
    <s v="POSTED"/>
    <s v="REALIZADO"/>
    <x v="1"/>
    <s v="089.4536.6304.0001.000.0560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536"/>
    <x v="1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2009.24"/>
    <n v="0"/>
    <n v="0"/>
    <s v=""/>
    <s v=""/>
    <s v=""/>
  </r>
  <r>
    <n v="1316953"/>
    <s v="POSTED"/>
    <s v="REALIZADO"/>
    <x v="1"/>
    <s v="089.4538.6304.0001.000.056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538"/>
    <x v="33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164.31"/>
    <n v="0"/>
    <n v="0"/>
    <s v=""/>
    <s v=""/>
    <s v=""/>
  </r>
  <r>
    <n v="1247810"/>
    <s v="POSTED"/>
    <s v="REALIZADO"/>
    <x v="1"/>
    <s v="089.4536.6304.0001.000.056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536"/>
    <x v="1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988.86"/>
    <n v="0"/>
    <n v="0"/>
    <s v=""/>
    <s v=""/>
    <s v=""/>
  </r>
  <r>
    <n v="1247811"/>
    <s v="POSTED"/>
    <s v="REALIZADO"/>
    <x v="1"/>
    <s v="089.4550.6304.0001.000.0560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550"/>
    <x v="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207.09"/>
    <n v="0"/>
    <n v="0"/>
    <s v=""/>
    <s v=""/>
    <s v=""/>
  </r>
  <r>
    <n v="1254406"/>
    <s v="POSTED"/>
    <s v="REALIZADO"/>
    <x v="1"/>
    <s v="089.4550.6304.0001.000.056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550"/>
    <x v="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377.91"/>
    <n v="0"/>
    <n v="0"/>
    <s v=""/>
    <s v=""/>
    <s v=""/>
  </r>
  <r>
    <n v="1238044"/>
    <s v="POSTED"/>
    <s v="REALIZADO"/>
    <x v="1"/>
    <s v="089.4547.6304.0001.000.056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547"/>
    <x v="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246.19"/>
    <n v="0"/>
    <n v="0"/>
    <s v=""/>
    <s v=""/>
    <s v=""/>
  </r>
  <r>
    <n v="1026570"/>
    <s v="POSTED"/>
    <s v="REALIZADO"/>
    <x v="1"/>
    <s v="089.3518.6304.0001.000.056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18"/>
    <x v="2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3955.19"/>
    <n v="0"/>
    <n v="0"/>
    <s v=""/>
    <s v=""/>
    <s v=""/>
  </r>
  <r>
    <n v="1026846"/>
    <s v="POSTED"/>
    <s v="REALIZADO"/>
    <x v="1"/>
    <s v="089.3517.6304.0001.000.0560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17"/>
    <x v="28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1729.4"/>
    <n v="0"/>
    <n v="0"/>
    <s v=""/>
    <s v=""/>
    <s v=""/>
  </r>
  <r>
    <n v="1026847"/>
    <s v="POSTED"/>
    <s v="REALIZADO"/>
    <x v="1"/>
    <s v="089.3517.6304.0001.000.056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17"/>
    <x v="2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5550.78"/>
    <n v="0"/>
    <n v="0"/>
    <s v=""/>
    <s v=""/>
    <s v=""/>
  </r>
  <r>
    <n v="1026848"/>
    <s v="POSTED"/>
    <s v="REALIZADO"/>
    <x v="1"/>
    <s v="089.3517.6304.0001.000.0569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17"/>
    <x v="28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058.2"/>
    <n v="0"/>
    <n v="0"/>
    <s v=""/>
    <s v=""/>
    <s v=""/>
  </r>
  <r>
    <n v="1028500"/>
    <s v="POSTED"/>
    <s v="REALIZADO"/>
    <x v="1"/>
    <s v="089.3506.6304.0001.000.0560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06"/>
    <x v="31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925.34"/>
    <n v="0"/>
    <n v="0"/>
    <s v=""/>
    <s v=""/>
    <s v=""/>
  </r>
  <r>
    <n v="1028501"/>
    <s v="POSTED"/>
    <s v="REALIZADO"/>
    <x v="1"/>
    <s v="089.3506.6304.0001.000.056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06"/>
    <x v="31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3991.44"/>
    <n v="0"/>
    <n v="0"/>
    <s v=""/>
    <s v=""/>
    <s v=""/>
  </r>
  <r>
    <n v="1028503"/>
    <s v="POSTED"/>
    <s v="REALIZADO"/>
    <x v="1"/>
    <s v="089.3506.6304.0001.000.0569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06"/>
    <x v="31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361.56"/>
    <n v="0"/>
    <n v="0"/>
    <s v=""/>
    <s v=""/>
    <s v=""/>
  </r>
  <r>
    <n v="1028079"/>
    <s v="POSTED"/>
    <s v="REALIZADO"/>
    <x v="1"/>
    <s v="089.4513.6304.0001.000.0560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513"/>
    <x v="15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803.06"/>
    <n v="0"/>
    <n v="0"/>
    <s v=""/>
    <s v=""/>
    <s v=""/>
  </r>
  <r>
    <n v="1028080"/>
    <s v="POSTED"/>
    <s v="REALIZADO"/>
    <x v="1"/>
    <s v="089.4513.6304.0001.000.056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513"/>
    <x v="1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220.82"/>
    <n v="0"/>
    <n v="0"/>
    <s v=""/>
    <s v=""/>
    <s v=""/>
  </r>
  <r>
    <n v="1069711"/>
    <s v="POSTED"/>
    <s v="REALIZADO"/>
    <x v="1"/>
    <s v="089.3520.6304.0001.000.0560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20"/>
    <x v="26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BRASÍLIA"/>
    <s v="CHRISTIAN OMAR GAXIOLA INZUNZA"/>
    <s v="Costo Laboral"/>
    <s v="Tiempo Extra y Descansos Trabajados"/>
    <s v="VENDAS VAREJO"/>
    <n v="632.86"/>
    <n v="0"/>
    <n v="0"/>
    <s v=""/>
    <s v=""/>
    <s v=""/>
  </r>
  <r>
    <n v="1069712"/>
    <s v="POSTED"/>
    <s v="REALIZADO"/>
    <x v="1"/>
    <s v="089.3520.6304.0001.000.056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20"/>
    <x v="26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5664.19"/>
    <n v="0"/>
    <n v="0"/>
    <s v=""/>
    <s v=""/>
    <s v=""/>
  </r>
  <r>
    <n v="1069714"/>
    <s v="POSTED"/>
    <s v="REALIZADO"/>
    <x v="1"/>
    <s v="089.4517.6304.0001.000.0560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517"/>
    <x v="1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BRASÍLIA"/>
    <s v="CHRISTIAN OMAR GAXIOLA INZUNZA"/>
    <s v="Costo Laboral"/>
    <s v="Tiempo Extra y Descansos Trabajados"/>
    <s v="VENDAS VAREJO"/>
    <n v="233.72"/>
    <n v="0"/>
    <n v="0"/>
    <s v=""/>
    <s v=""/>
    <s v=""/>
  </r>
  <r>
    <n v="1069715"/>
    <s v="POSTED"/>
    <s v="REALIZADO"/>
    <x v="1"/>
    <s v="089.4517.6304.0001.000.056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517"/>
    <x v="1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1161.8399999999999"/>
    <n v="0"/>
    <n v="0"/>
    <s v=""/>
    <s v=""/>
    <s v=""/>
  </r>
  <r>
    <n v="1029045"/>
    <s v="POSTED"/>
    <s v="REALIZADO"/>
    <x v="1"/>
    <s v="089.3529.6304.0001.000.056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29"/>
    <x v="2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4900.66"/>
    <n v="0"/>
    <n v="0"/>
    <s v=""/>
    <s v=""/>
    <s v=""/>
  </r>
  <r>
    <n v="1029046"/>
    <s v="POSTED"/>
    <s v="REALIZADO"/>
    <x v="1"/>
    <s v="089.3529.6304.0001.000.0569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29"/>
    <x v="25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976.14"/>
    <n v="0"/>
    <n v="0"/>
    <s v=""/>
    <s v=""/>
    <s v=""/>
  </r>
  <r>
    <n v="1029720"/>
    <s v="POSTED"/>
    <s v="REALIZADO"/>
    <x v="1"/>
    <s v="089.3530.6304.0001.000.056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30"/>
    <x v="2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0.67"/>
    <n v="0"/>
    <n v="0"/>
    <s v=""/>
    <s v=""/>
    <s v=""/>
  </r>
  <r>
    <n v="1029720"/>
    <s v="POSTED"/>
    <s v="REALIZADO"/>
    <x v="1"/>
    <s v="089.3530.6304.0001.000.056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30"/>
    <x v="2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346.62"/>
    <n v="0"/>
    <n v="0"/>
    <s v=""/>
    <s v=""/>
    <s v=""/>
  </r>
  <r>
    <n v="1029721"/>
    <s v="POSTED"/>
    <s v="REALIZADO"/>
    <x v="1"/>
    <s v="089.3530.6304.0001.000.0569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30"/>
    <x v="24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40.89"/>
    <n v="0"/>
    <n v="0"/>
    <s v=""/>
    <s v=""/>
    <s v=""/>
  </r>
  <r>
    <n v="1029631"/>
    <s v="POSTED"/>
    <s v="REALIZADO"/>
    <x v="1"/>
    <s v="089.3503.6304.0001.000.056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03"/>
    <x v="3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510.05"/>
    <n v="0"/>
    <n v="0"/>
    <s v=""/>
    <s v=""/>
    <s v=""/>
  </r>
  <r>
    <n v="1029540"/>
    <s v="POSTED"/>
    <s v="REALIZADO"/>
    <x v="1"/>
    <s v="089.3507.6304.0001.000.0560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07"/>
    <x v="30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2206.9"/>
    <n v="0"/>
    <n v="0"/>
    <s v=""/>
    <s v=""/>
    <s v=""/>
  </r>
  <r>
    <n v="1029541"/>
    <s v="POSTED"/>
    <s v="REALIZADO"/>
    <x v="1"/>
    <s v="089.3507.6304.0001.000.056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07"/>
    <x v="30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715.74"/>
    <n v="0"/>
    <n v="0"/>
    <s v=""/>
    <s v=""/>
    <s v=""/>
  </r>
  <r>
    <n v="1029542"/>
    <s v="POSTED"/>
    <s v="REALIZADO"/>
    <x v="1"/>
    <s v="089.3507.6304.0001.000.0569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07"/>
    <x v="30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327.66000000000003"/>
    <n v="0"/>
    <n v="0"/>
    <s v=""/>
    <s v=""/>
    <s v=""/>
  </r>
  <r>
    <n v="1060746"/>
    <s v="POSTED"/>
    <s v="REALIZADO"/>
    <x v="1"/>
    <s v="089.3503.6304.0001.000.0560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03"/>
    <x v="3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231.87"/>
    <n v="0"/>
    <n v="0"/>
    <s v=""/>
    <s v=""/>
    <s v=""/>
  </r>
  <r>
    <n v="1060748"/>
    <s v="POSTED"/>
    <s v="REALIZADO"/>
    <x v="1"/>
    <s v="089.3514.6304.0001.000.0560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14"/>
    <x v="29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3375.75"/>
    <n v="0"/>
    <n v="0"/>
    <s v=""/>
    <s v=""/>
    <s v=""/>
  </r>
  <r>
    <n v="1060749"/>
    <s v="POSTED"/>
    <s v="REALIZADO"/>
    <x v="1"/>
    <s v="089.3514.6304.0001.000.056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14"/>
    <x v="2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2149.31"/>
    <n v="0"/>
    <n v="0"/>
    <s v=""/>
    <s v=""/>
    <s v=""/>
  </r>
  <r>
    <n v="1060753"/>
    <s v="POSTED"/>
    <s v="REALIZADO"/>
    <x v="1"/>
    <s v="089.3518.6304.0001.000.0560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18"/>
    <x v="2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1022.14"/>
    <n v="0"/>
    <n v="0"/>
    <s v=""/>
    <s v=""/>
    <s v=""/>
  </r>
  <r>
    <n v="1060757"/>
    <s v="POSTED"/>
    <s v="REALIZADO"/>
    <x v="1"/>
    <s v="089.3520.6304.0001.000.0569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20"/>
    <x v="26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252.23"/>
    <n v="0"/>
    <n v="0"/>
    <s v=""/>
    <s v=""/>
    <s v=""/>
  </r>
  <r>
    <n v="1060763"/>
    <s v="POSTED"/>
    <s v="REALIZADO"/>
    <x v="1"/>
    <s v="089.3529.6304.0001.000.0560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29"/>
    <x v="25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7005.72"/>
    <n v="0"/>
    <n v="0"/>
    <s v=""/>
    <s v=""/>
    <s v=""/>
  </r>
  <r>
    <n v="1060765"/>
    <s v="POSTED"/>
    <s v="REALIZADO"/>
    <x v="1"/>
    <s v="089.3544.6304.0001.000.0560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44"/>
    <x v="20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1786.75"/>
    <n v="0"/>
    <n v="0"/>
    <s v=""/>
    <s v=""/>
    <s v=""/>
  </r>
  <r>
    <n v="1060766"/>
    <s v="POSTED"/>
    <s v="REALIZADO"/>
    <x v="1"/>
    <s v="089.3544.6304.0001.000.056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44"/>
    <x v="20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661.66"/>
    <n v="0"/>
    <n v="0"/>
    <s v=""/>
    <s v=""/>
    <s v=""/>
  </r>
  <r>
    <n v="1060767"/>
    <s v="POSTED"/>
    <s v="REALIZADO"/>
    <x v="1"/>
    <s v="089.3545.6304.0001.000.0560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45"/>
    <x v="19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2791.83"/>
    <n v="0"/>
    <n v="0"/>
    <s v=""/>
    <s v=""/>
    <s v=""/>
  </r>
  <r>
    <n v="1060768"/>
    <s v="POSTED"/>
    <s v="REALIZADO"/>
    <x v="1"/>
    <s v="089.3545.6304.0001.000.056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45"/>
    <x v="1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3203.7"/>
    <n v="0"/>
    <n v="0"/>
    <s v=""/>
    <s v=""/>
    <s v=""/>
  </r>
  <r>
    <n v="1060769"/>
    <s v="POSTED"/>
    <s v="REALIZADO"/>
    <x v="1"/>
    <s v="089.3547.6304.0001.000.0560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47"/>
    <x v="18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1820.66"/>
    <n v="0"/>
    <n v="0"/>
    <s v=""/>
    <s v=""/>
    <s v=""/>
  </r>
  <r>
    <n v="1060770"/>
    <s v="POSTED"/>
    <s v="REALIZADO"/>
    <x v="1"/>
    <s v="089.3547.6304.0001.000.056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47"/>
    <x v="1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926.45"/>
    <n v="0"/>
    <n v="0"/>
    <s v=""/>
    <s v=""/>
    <s v=""/>
  </r>
  <r>
    <n v="1060780"/>
    <s v="POSTED"/>
    <s v="REALIZADO"/>
    <x v="1"/>
    <s v="089.4534.6304.0001.000.0560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534"/>
    <x v="13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1864.41"/>
    <n v="0"/>
    <n v="0"/>
    <s v=""/>
    <s v=""/>
    <s v=""/>
  </r>
  <r>
    <n v="1060781"/>
    <s v="POSTED"/>
    <s v="REALIZADO"/>
    <x v="1"/>
    <s v="089.4534.6304.0001.000.056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534"/>
    <x v="13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687.6"/>
    <n v="0"/>
    <n v="0"/>
    <s v=""/>
    <s v=""/>
    <s v=""/>
  </r>
  <r>
    <n v="1360627"/>
    <s v="POSTED"/>
    <s v="REALIZADO"/>
    <x v="1"/>
    <s v="089.4538.6304.0001.000.0560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538"/>
    <x v="33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28.12"/>
    <n v="0"/>
    <n v="0"/>
    <s v=""/>
    <s v=""/>
    <s v=""/>
  </r>
  <r>
    <n v="1366354"/>
    <s v="POSTED"/>
    <s v="REALIZADO"/>
    <x v="1"/>
    <s v="089.3542.6304.0001.000.0560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42"/>
    <x v="21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1285.99"/>
    <n v="0"/>
    <n v="0"/>
    <s v=""/>
    <s v=""/>
    <s v=""/>
  </r>
  <r>
    <n v="1079371"/>
    <s v="POSTED"/>
    <s v="REALIZADO"/>
    <x v="1"/>
    <s v="089.4509.6304.0001.000.0560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509"/>
    <x v="16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2470.5"/>
    <n v="0"/>
    <n v="0"/>
    <s v=""/>
    <s v=""/>
    <s v=""/>
  </r>
  <r>
    <n v="1079372"/>
    <s v="POSTED"/>
    <s v="REALIZADO"/>
    <x v="1"/>
    <s v="089.4517.6304.0001.000.0569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517"/>
    <x v="14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405.79"/>
    <n v="0"/>
    <n v="0"/>
    <s v=""/>
    <s v=""/>
    <s v=""/>
  </r>
  <r>
    <n v="1087509"/>
    <s v="POSTED"/>
    <s v="REALIZADO"/>
    <x v="1"/>
    <s v="089.3530.6304.0001.000.0560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3530"/>
    <x v="2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571.41"/>
    <n v="0"/>
    <n v="0"/>
    <s v=""/>
    <s v=""/>
    <s v=""/>
  </r>
  <r>
    <n v="1392029"/>
    <s v="POSTED"/>
    <s v="REALIZADO"/>
    <x v="1"/>
    <s v="089.4555.6304.0001.000.0560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555"/>
    <x v="5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3769.74"/>
    <n v="0"/>
    <n v="0"/>
    <s v=""/>
    <s v=""/>
    <s v=""/>
  </r>
  <r>
    <n v="1392038"/>
    <s v="POSTED"/>
    <s v="REALIZADO"/>
    <x v="1"/>
    <s v="089.4555.6304.0001.000.056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555"/>
    <x v="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4405.2700000000004"/>
    <n v="0"/>
    <n v="0"/>
    <s v=""/>
    <s v=""/>
    <s v=""/>
  </r>
  <r>
    <n v="1187679"/>
    <s v="POSTED"/>
    <s v="REALIZADO"/>
    <x v="1"/>
    <s v="089.4540.6304.0001.000.0560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540"/>
    <x v="11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19.72"/>
    <n v="0"/>
    <n v="0"/>
    <s v=""/>
    <s v=""/>
    <s v=""/>
  </r>
  <r>
    <n v="1720248"/>
    <s v="POSTED"/>
    <s v="REALIZADO"/>
    <x v="1"/>
    <s v="089.4556.6304.0001.000.0560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556"/>
    <x v="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3610.6"/>
    <n v="0"/>
    <n v="0"/>
    <s v=""/>
    <s v=""/>
    <s v=""/>
  </r>
  <r>
    <n v="1273419"/>
    <s v="POSTED"/>
    <s v="REALIZADO"/>
    <x v="1"/>
    <s v="089.4554.6304.0001.000.0560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554"/>
    <x v="6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246.04"/>
    <n v="0"/>
    <n v="0"/>
    <s v=""/>
    <s v=""/>
    <s v=""/>
  </r>
  <r>
    <n v="1199585"/>
    <s v="POSTED"/>
    <s v="REALIZADO"/>
    <x v="1"/>
    <s v="089.4506.6304.0001.000.056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06"/>
    <x v="1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5698.44"/>
    <n v="0"/>
    <n v="0"/>
    <s v=""/>
    <s v=""/>
    <s v=""/>
  </r>
  <r>
    <n v="1199587"/>
    <s v="POSTED"/>
    <s v="REALIZADO"/>
    <x v="1"/>
    <s v="089.4544.6304.0001.000.056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44"/>
    <x v="10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1325.64"/>
    <n v="0"/>
    <n v="0"/>
    <s v=""/>
    <s v=""/>
    <s v=""/>
  </r>
  <r>
    <n v="1199589"/>
    <s v="POSTED"/>
    <s v="REALIZADO"/>
    <x v="1"/>
    <s v="089.4545.6304.0001.000.056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45"/>
    <x v="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1749.35"/>
    <n v="0"/>
    <n v="0"/>
    <s v=""/>
    <s v=""/>
    <s v=""/>
  </r>
  <r>
    <n v="1199584"/>
    <s v="POSTED"/>
    <s v="REALIZADO"/>
    <x v="1"/>
    <s v="089.4506.6304.0001.000.0560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06"/>
    <x v="1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616.29999999999995"/>
    <n v="0"/>
    <n v="0"/>
    <s v=""/>
    <s v=""/>
    <s v=""/>
  </r>
  <r>
    <n v="1117775"/>
    <s v="POSTED"/>
    <s v="REALIZADO"/>
    <x v="1"/>
    <s v="089.4540.6304.0001.000.056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40"/>
    <x v="11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3920.06"/>
    <n v="0"/>
    <n v="0"/>
    <s v=""/>
    <s v=""/>
    <s v=""/>
  </r>
  <r>
    <n v="1698203"/>
    <s v="POSTED"/>
    <s v="REALIZADO"/>
    <x v="1"/>
    <s v="089.4556.6304.0001.000.056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56"/>
    <x v="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20600.52"/>
    <n v="0"/>
    <n v="0"/>
    <s v=""/>
    <s v=""/>
    <s v=""/>
  </r>
  <r>
    <n v="1217476"/>
    <s v="POSTED"/>
    <s v="REALIZADO"/>
    <x v="1"/>
    <s v="089.3537.6304.0001.000.056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37"/>
    <x v="2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5853.85"/>
    <n v="0"/>
    <n v="0"/>
    <s v=""/>
    <s v=""/>
    <s v=""/>
  </r>
  <r>
    <n v="1208935"/>
    <s v="POSTED"/>
    <s v="REALIZADO"/>
    <x v="1"/>
    <s v="089.3537.6304.0001.000.0560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37"/>
    <x v="2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741.83"/>
    <n v="0"/>
    <n v="0"/>
    <s v=""/>
    <s v=""/>
    <s v=""/>
  </r>
  <r>
    <n v="1208936"/>
    <s v="POSTED"/>
    <s v="REALIZADO"/>
    <x v="1"/>
    <s v="089.4544.6304.0001.000.0560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44"/>
    <x v="10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215.38"/>
    <n v="0"/>
    <n v="0"/>
    <s v=""/>
    <s v=""/>
    <s v=""/>
  </r>
  <r>
    <n v="1208937"/>
    <s v="POSTED"/>
    <s v="REALIZADO"/>
    <x v="1"/>
    <s v="089.4545.6304.0001.000.0560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45"/>
    <x v="9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427.11"/>
    <n v="0"/>
    <n v="0"/>
    <s v=""/>
    <s v=""/>
    <s v=""/>
  </r>
  <r>
    <n v="1306410"/>
    <s v="POSTED"/>
    <s v="REALIZADO"/>
    <x v="1"/>
    <s v="089.4536.6304.0001.000.0560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36"/>
    <x v="1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360.73"/>
    <n v="0"/>
    <n v="0"/>
    <s v=""/>
    <s v=""/>
    <s v=""/>
  </r>
  <r>
    <n v="1316953"/>
    <s v="POSTED"/>
    <s v="REALIZADO"/>
    <x v="1"/>
    <s v="089.4538.6304.0001.000.056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38"/>
    <x v="33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930.61"/>
    <n v="0"/>
    <n v="0"/>
    <s v=""/>
    <s v=""/>
    <s v=""/>
  </r>
  <r>
    <n v="1247810"/>
    <s v="POSTED"/>
    <s v="REALIZADO"/>
    <x v="1"/>
    <s v="089.4536.6304.0001.000.056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36"/>
    <x v="1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874.56"/>
    <n v="0"/>
    <n v="0"/>
    <s v=""/>
    <s v=""/>
    <s v=""/>
  </r>
  <r>
    <n v="1247811"/>
    <s v="POSTED"/>
    <s v="REALIZADO"/>
    <x v="1"/>
    <s v="089.4550.6304.0001.000.0560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50"/>
    <x v="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1340.73"/>
    <n v="0"/>
    <n v="0"/>
    <s v=""/>
    <s v=""/>
    <s v=""/>
  </r>
  <r>
    <n v="1254406"/>
    <s v="POSTED"/>
    <s v="REALIZADO"/>
    <x v="1"/>
    <s v="089.4550.6304.0001.000.056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50"/>
    <x v="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10445.459999999999"/>
    <n v="0"/>
    <n v="0"/>
    <s v=""/>
    <s v=""/>
    <s v=""/>
  </r>
  <r>
    <n v="1238043"/>
    <s v="POSTED"/>
    <s v="REALIZADO"/>
    <x v="1"/>
    <s v="089.4547.6304.0001.000.0560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47"/>
    <x v="8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2338"/>
    <n v="0"/>
    <n v="0"/>
    <s v=""/>
    <s v=""/>
    <s v=""/>
  </r>
  <r>
    <n v="1238044"/>
    <s v="POSTED"/>
    <s v="REALIZADO"/>
    <x v="1"/>
    <s v="089.4547.6304.0001.000.056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47"/>
    <x v="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4700.6400000000003"/>
    <n v="0"/>
    <n v="0"/>
    <s v=""/>
    <s v=""/>
    <s v=""/>
  </r>
  <r>
    <n v="1026570"/>
    <s v="POSTED"/>
    <s v="REALIZADO"/>
    <x v="1"/>
    <s v="089.3518.6304.0001.000.056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18"/>
    <x v="2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4062.95"/>
    <n v="0"/>
    <n v="0"/>
    <s v=""/>
    <s v=""/>
    <s v=""/>
  </r>
  <r>
    <n v="1026846"/>
    <s v="POSTED"/>
    <s v="REALIZADO"/>
    <x v="1"/>
    <s v="089.3517.6304.0001.000.0560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17"/>
    <x v="28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471.65"/>
    <n v="0"/>
    <n v="0"/>
    <s v=""/>
    <s v=""/>
    <s v=""/>
  </r>
  <r>
    <n v="1026847"/>
    <s v="POSTED"/>
    <s v="REALIZADO"/>
    <x v="1"/>
    <s v="089.3517.6304.0001.000.056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17"/>
    <x v="2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2790.16"/>
    <n v="0"/>
    <n v="0"/>
    <s v=""/>
    <s v=""/>
    <s v=""/>
  </r>
  <r>
    <n v="1028500"/>
    <s v="POSTED"/>
    <s v="REALIZADO"/>
    <x v="1"/>
    <s v="089.3506.6304.0001.000.0560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06"/>
    <x v="31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2395.92"/>
    <n v="0"/>
    <n v="0"/>
    <s v=""/>
    <s v=""/>
    <s v=""/>
  </r>
  <r>
    <n v="1028501"/>
    <s v="POSTED"/>
    <s v="REALIZADO"/>
    <x v="1"/>
    <s v="089.3506.6304.0001.000.056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06"/>
    <x v="31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1107.01"/>
    <n v="0"/>
    <n v="0"/>
    <s v=""/>
    <s v=""/>
    <s v=""/>
  </r>
  <r>
    <n v="1028079"/>
    <s v="POSTED"/>
    <s v="REALIZADO"/>
    <x v="1"/>
    <s v="089.4513.6304.0001.000.0560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13"/>
    <x v="15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2284.9"/>
    <n v="0"/>
    <n v="0"/>
    <s v=""/>
    <s v=""/>
    <s v=""/>
  </r>
  <r>
    <n v="1028080"/>
    <s v="POSTED"/>
    <s v="REALIZADO"/>
    <x v="1"/>
    <s v="089.4513.6304.0001.000.056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13"/>
    <x v="1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7055.36"/>
    <n v="0"/>
    <n v="0"/>
    <s v=""/>
    <s v=""/>
    <s v=""/>
  </r>
  <r>
    <n v="1069712"/>
    <s v="POSTED"/>
    <s v="REALIZADO"/>
    <x v="1"/>
    <s v="089.3520.6304.0001.000.056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20"/>
    <x v="26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1876.1"/>
    <n v="0"/>
    <n v="0"/>
    <s v=""/>
    <s v=""/>
    <s v=""/>
  </r>
  <r>
    <n v="1069714"/>
    <s v="POSTED"/>
    <s v="REALIZADO"/>
    <x v="1"/>
    <s v="089.4517.6304.0001.000.0560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17"/>
    <x v="1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BRASÍLIA"/>
    <s v="CHRISTIAN OMAR GAXIOLA INZUNZA"/>
    <s v="Costo Laboral"/>
    <s v="Tiempo Extra y Descansos Trabajados"/>
    <s v="VENDAS VAREJO"/>
    <n v="742.53"/>
    <n v="0"/>
    <n v="0"/>
    <s v=""/>
    <s v=""/>
    <s v=""/>
  </r>
  <r>
    <n v="1069715"/>
    <s v="POSTED"/>
    <s v="REALIZADO"/>
    <x v="1"/>
    <s v="089.4517.6304.0001.000.056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17"/>
    <x v="1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2153.29"/>
    <n v="0"/>
    <n v="0"/>
    <s v=""/>
    <s v=""/>
    <s v=""/>
  </r>
  <r>
    <n v="1029045"/>
    <s v="POSTED"/>
    <s v="REALIZADO"/>
    <x v="1"/>
    <s v="089.3529.6304.0001.000.056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29"/>
    <x v="2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2981.74"/>
    <n v="0"/>
    <n v="0"/>
    <s v=""/>
    <s v=""/>
    <s v=""/>
  </r>
  <r>
    <n v="1029720"/>
    <s v="POSTED"/>
    <s v="REALIZADO"/>
    <x v="1"/>
    <s v="089.3530.6304.0001.000.056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30"/>
    <x v="2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2904.05"/>
    <n v="0"/>
    <n v="0"/>
    <s v=""/>
    <s v=""/>
    <s v=""/>
  </r>
  <r>
    <n v="1029631"/>
    <s v="POSTED"/>
    <s v="REALIZADO"/>
    <x v="1"/>
    <s v="089.3503.6304.0001.000.056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03"/>
    <x v="3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20252.29"/>
    <n v="0"/>
    <n v="0"/>
    <s v=""/>
    <s v=""/>
    <s v=""/>
  </r>
  <r>
    <n v="1029633"/>
    <s v="POSTED"/>
    <s v="REALIZADO"/>
    <x v="1"/>
    <s v="089.3503.6304.0001.000.0569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03"/>
    <x v="32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800.94"/>
    <n v="0"/>
    <n v="0"/>
    <s v=""/>
    <s v=""/>
    <s v=""/>
  </r>
  <r>
    <n v="1029540"/>
    <s v="POSTED"/>
    <s v="REALIZADO"/>
    <x v="1"/>
    <s v="089.3507.6304.0001.000.0560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07"/>
    <x v="30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2668.78"/>
    <n v="0"/>
    <n v="0"/>
    <s v=""/>
    <s v=""/>
    <s v=""/>
  </r>
  <r>
    <n v="1029541"/>
    <s v="POSTED"/>
    <s v="REALIZADO"/>
    <x v="1"/>
    <s v="089.3507.6304.0001.000.056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07"/>
    <x v="30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3808.96"/>
    <n v="0"/>
    <n v="0"/>
    <s v=""/>
    <s v=""/>
    <s v=""/>
  </r>
  <r>
    <n v="1060746"/>
    <s v="POSTED"/>
    <s v="REALIZADO"/>
    <x v="1"/>
    <s v="089.3503.6304.0001.000.0560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03"/>
    <x v="3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3922.55"/>
    <n v="0"/>
    <n v="0"/>
    <s v=""/>
    <s v=""/>
    <s v=""/>
  </r>
  <r>
    <n v="1060748"/>
    <s v="POSTED"/>
    <s v="REALIZADO"/>
    <x v="1"/>
    <s v="089.3514.6304.0001.000.0560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14"/>
    <x v="29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701.97"/>
    <n v="0"/>
    <n v="0"/>
    <s v=""/>
    <s v=""/>
    <s v=""/>
  </r>
  <r>
    <n v="1060749"/>
    <s v="POSTED"/>
    <s v="REALIZADO"/>
    <x v="1"/>
    <s v="089.3514.6304.0001.000.056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14"/>
    <x v="2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4096.16"/>
    <n v="0"/>
    <n v="0"/>
    <s v=""/>
    <s v=""/>
    <s v=""/>
  </r>
  <r>
    <n v="1060753"/>
    <s v="POSTED"/>
    <s v="REALIZADO"/>
    <x v="1"/>
    <s v="089.3518.6304.0001.000.0560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18"/>
    <x v="2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923.66"/>
    <n v="0"/>
    <n v="0"/>
    <s v=""/>
    <s v=""/>
    <s v=""/>
  </r>
  <r>
    <n v="1060763"/>
    <s v="POSTED"/>
    <s v="REALIZADO"/>
    <x v="1"/>
    <s v="089.3529.6304.0001.000.0560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29"/>
    <x v="25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1948.66"/>
    <n v="0"/>
    <n v="0"/>
    <s v=""/>
    <s v=""/>
    <s v=""/>
  </r>
  <r>
    <n v="1060764"/>
    <s v="POSTED"/>
    <s v="REALIZADO"/>
    <x v="1"/>
    <s v="089.3540.6304.0001.000.056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40"/>
    <x v="3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1143.3"/>
    <n v="0"/>
    <n v="0"/>
    <s v=""/>
    <s v=""/>
    <s v=""/>
  </r>
  <r>
    <n v="1060766"/>
    <s v="POSTED"/>
    <s v="REALIZADO"/>
    <x v="1"/>
    <s v="089.3544.6304.0001.000.056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44"/>
    <x v="20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4900.9399999999996"/>
    <n v="0"/>
    <n v="0"/>
    <s v=""/>
    <s v=""/>
    <s v=""/>
  </r>
  <r>
    <n v="1060767"/>
    <s v="POSTED"/>
    <s v="REALIZADO"/>
    <x v="1"/>
    <s v="089.3545.6304.0001.000.0560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45"/>
    <x v="19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397.76"/>
    <n v="0"/>
    <n v="0"/>
    <s v=""/>
    <s v=""/>
    <s v=""/>
  </r>
  <r>
    <n v="1060768"/>
    <s v="POSTED"/>
    <s v="REALIZADO"/>
    <x v="1"/>
    <s v="089.3545.6304.0001.000.056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45"/>
    <x v="1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121.79"/>
    <n v="0"/>
    <n v="0"/>
    <s v=""/>
    <s v=""/>
    <s v=""/>
  </r>
  <r>
    <n v="1060768"/>
    <s v="POSTED"/>
    <s v="REALIZADO"/>
    <x v="1"/>
    <s v="089.3545.6304.0001.000.056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45"/>
    <x v="1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1468.8"/>
    <n v="0"/>
    <n v="0"/>
    <s v=""/>
    <s v=""/>
    <s v=""/>
  </r>
  <r>
    <n v="1060769"/>
    <s v="POSTED"/>
    <s v="REALIZADO"/>
    <x v="1"/>
    <s v="089.3547.6304.0001.000.0560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47"/>
    <x v="18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679.49"/>
    <n v="0"/>
    <n v="0"/>
    <s v=""/>
    <s v=""/>
    <s v=""/>
  </r>
  <r>
    <n v="1060770"/>
    <s v="POSTED"/>
    <s v="REALIZADO"/>
    <x v="1"/>
    <s v="089.3547.6304.0001.000.056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47"/>
    <x v="1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781.2"/>
    <n v="0"/>
    <n v="0"/>
    <s v=""/>
    <s v=""/>
    <s v=""/>
  </r>
  <r>
    <n v="1060773"/>
    <s v="POSTED"/>
    <s v="REALIZADO"/>
    <x v="1"/>
    <s v="089.4509.6304.0001.000.056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09"/>
    <x v="16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3741.42"/>
    <n v="0"/>
    <n v="0"/>
    <s v=""/>
    <s v=""/>
    <s v=""/>
  </r>
  <r>
    <n v="1060780"/>
    <s v="POSTED"/>
    <s v="REALIZADO"/>
    <x v="1"/>
    <s v="089.4534.6304.0001.000.0560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34"/>
    <x v="13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1528.04"/>
    <n v="0"/>
    <n v="0"/>
    <s v=""/>
    <s v=""/>
    <s v=""/>
  </r>
  <r>
    <n v="1060781"/>
    <s v="POSTED"/>
    <s v="REALIZADO"/>
    <x v="1"/>
    <s v="089.4534.6304.0001.000.056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34"/>
    <x v="13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6300.02"/>
    <n v="0"/>
    <n v="0"/>
    <s v=""/>
    <s v=""/>
    <s v=""/>
  </r>
  <r>
    <n v="1360627"/>
    <s v="POSTED"/>
    <s v="REALIZADO"/>
    <x v="1"/>
    <s v="089.4538.6304.0001.000.0560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38"/>
    <x v="33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3413.89"/>
    <n v="0"/>
    <n v="0"/>
    <s v=""/>
    <s v=""/>
    <s v=""/>
  </r>
  <r>
    <n v="1366354"/>
    <s v="POSTED"/>
    <s v="REALIZADO"/>
    <x v="1"/>
    <s v="089.3542.6304.0001.000.0560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42"/>
    <x v="21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1999.58"/>
    <n v="0"/>
    <n v="0"/>
    <s v=""/>
    <s v=""/>
    <s v=""/>
  </r>
  <r>
    <n v="1369589"/>
    <s v="POSTED"/>
    <s v="REALIZADO"/>
    <x v="1"/>
    <s v="089.3542.6304.0001.000.056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42"/>
    <x v="21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4290.6499999999996"/>
    <n v="0"/>
    <n v="0"/>
    <s v=""/>
    <s v=""/>
    <s v=""/>
  </r>
  <r>
    <n v="1433543"/>
    <s v="POSTED"/>
    <s v="REALIZADO"/>
    <x v="1"/>
    <s v="089.4990.6304.0001.000.056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990"/>
    <x v="3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MATRIZ"/>
    <s v="ELISSON COSTA FREIRE"/>
    <s v="Costo Laboral"/>
    <s v="Tiempo Extra y Descansos Trabajados"/>
    <s v="VENDAS OAS"/>
    <n v="3093.6"/>
    <n v="0"/>
    <n v="0"/>
    <s v=""/>
    <s v=""/>
    <s v=""/>
  </r>
  <r>
    <n v="1079371"/>
    <s v="POSTED"/>
    <s v="REALIZADO"/>
    <x v="1"/>
    <s v="089.4509.6304.0001.000.0560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09"/>
    <x v="16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1848.56"/>
    <n v="0"/>
    <n v="0"/>
    <s v=""/>
    <s v=""/>
    <s v=""/>
  </r>
  <r>
    <n v="1087509"/>
    <s v="POSTED"/>
    <s v="REALIZADO"/>
    <x v="1"/>
    <s v="089.3530.6304.0001.000.0560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30"/>
    <x v="2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466.43"/>
    <n v="0"/>
    <n v="0"/>
    <s v=""/>
    <s v=""/>
    <s v=""/>
  </r>
  <r>
    <n v="1392029"/>
    <s v="POSTED"/>
    <s v="REALIZADO"/>
    <x v="1"/>
    <s v="089.4555.6304.0001.000.0560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55"/>
    <x v="5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1736.85"/>
    <n v="0"/>
    <n v="0"/>
    <s v=""/>
    <s v=""/>
    <s v=""/>
  </r>
  <r>
    <n v="1392038"/>
    <s v="POSTED"/>
    <s v="REALIZADO"/>
    <x v="1"/>
    <s v="089.4555.6304.0001.000.056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55"/>
    <x v="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6383.09"/>
    <n v="0"/>
    <n v="0"/>
    <s v=""/>
    <s v=""/>
    <s v=""/>
  </r>
  <r>
    <n v="1095414"/>
    <s v="POSTED"/>
    <s v="REALIZADO"/>
    <x v="1"/>
    <s v="089.4532.6304.0001.000.0560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32"/>
    <x v="3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455.36"/>
    <n v="0"/>
    <n v="0"/>
    <s v=""/>
    <s v=""/>
    <s v=""/>
  </r>
  <r>
    <n v="1101754"/>
    <s v="POSTED"/>
    <s v="REALIZADO"/>
    <x v="1"/>
    <s v="089.4993.6304.0001.000.056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993"/>
    <x v="1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654.66"/>
    <n v="0"/>
    <n v="0"/>
    <s v=""/>
    <s v=""/>
    <s v=""/>
  </r>
  <r>
    <n v="1155344"/>
    <s v="POSTED"/>
    <s v="REALIZADO"/>
    <x v="1"/>
    <s v="089.3540.6304.0001.000.0560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40"/>
    <x v="3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3383.86"/>
    <n v="0"/>
    <n v="0"/>
    <s v=""/>
    <s v=""/>
    <s v=""/>
  </r>
  <r>
    <n v="1187679"/>
    <s v="POSTED"/>
    <s v="REALIZADO"/>
    <x v="1"/>
    <s v="089.4540.6304.0001.000.0560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40"/>
    <x v="11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978.82"/>
    <n v="0"/>
    <n v="0"/>
    <s v=""/>
    <s v=""/>
    <s v=""/>
  </r>
  <r>
    <n v="1720248"/>
    <s v="POSTED"/>
    <s v="REALIZADO"/>
    <x v="1"/>
    <s v="089.4556.6304.0001.000.0560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56"/>
    <x v="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5454.71"/>
    <n v="0"/>
    <n v="0"/>
    <s v=""/>
    <s v=""/>
    <s v=""/>
  </r>
  <r>
    <n v="1720249"/>
    <s v="POSTED"/>
    <s v="REALIZADO"/>
    <x v="1"/>
    <s v="089.4990.6304.0001.000.0560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990"/>
    <x v="3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MATRIZ"/>
    <s v="CHRISTIAN OMAR GAXIOLA INZUNZA"/>
    <s v="Costo Laboral"/>
    <s v="Tiempo Extra y Descansos Trabajados"/>
    <s v="VENDAS VAREJO"/>
    <n v="830.53"/>
    <n v="0"/>
    <n v="0"/>
    <s v=""/>
    <s v=""/>
    <s v=""/>
  </r>
  <r>
    <n v="1273419"/>
    <s v="POSTED"/>
    <s v="REALIZADO"/>
    <x v="1"/>
    <s v="089.4554.6304.0001.000.0560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54"/>
    <x v="6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931.75"/>
    <n v="0"/>
    <n v="0"/>
    <s v=""/>
    <s v=""/>
    <s v=""/>
  </r>
  <r>
    <n v="1273420"/>
    <s v="POSTED"/>
    <s v="REALIZADO"/>
    <x v="1"/>
    <s v="089.4554.6304.0001.000.056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54"/>
    <x v="6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1037.3599999999999"/>
    <n v="0"/>
    <n v="0"/>
    <s v=""/>
    <s v=""/>
    <s v=""/>
  </r>
  <r>
    <n v="1060764"/>
    <s v="POSTED"/>
    <s v="REALIZADO"/>
    <x v="1"/>
    <s v="089.3540.6304.0001.000.0561.000.00000.00000"/>
    <s v="ABR-2021"/>
    <n v="2021"/>
    <x v="2"/>
    <s v="2º TRIMM"/>
    <d v="2021-04-30T00:00:00"/>
    <s v="Manual"/>
    <s v="Reclass"/>
    <s v="EMORAOLI Reclassificações indenização PDV Abr21 Reclassificação BRL"/>
    <s v="EMORAOLI Reclassificações indenização PDV Abr21 Manual A 2008259 186433069"/>
    <s v="EMORAOLI Reclassificações indenização PDV Abr21"/>
    <x v="0"/>
    <s v="HORA EXTRA/HORA EXTRA"/>
    <s v="3540"/>
    <x v="3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-1143.3"/>
    <n v="0"/>
    <n v="0"/>
    <s v=""/>
    <s v=""/>
    <s v=""/>
  </r>
  <r>
    <n v="1060776"/>
    <s v="POSTED"/>
    <s v="REALIZADO"/>
    <x v="1"/>
    <s v="089.4532.6304.0001.000.0561.000.00000.00000"/>
    <s v="ABR-2021"/>
    <n v="2021"/>
    <x v="2"/>
    <s v="2º TRIMM"/>
    <d v="2021-04-30T00:00:00"/>
    <s v="Manual"/>
    <s v="Reclass"/>
    <s v="EMORAOLI Reclassificações indenização PDV Abr21 Reclassificação BRL"/>
    <s v="EMORAOLI Reclassificações indenização PDV Abr21 Manual A 2008259 186433069"/>
    <s v="EMORAOLI Reclassificações indenização PDV Abr21"/>
    <x v="0"/>
    <s v="HORA EXTRA/HORA EXTRA"/>
    <s v="4532"/>
    <x v="3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3093.6"/>
    <n v="0"/>
    <n v="0"/>
    <s v=""/>
    <s v=""/>
    <s v=""/>
  </r>
  <r>
    <n v="1360627"/>
    <s v="POSTED"/>
    <s v="REALIZADO"/>
    <x v="1"/>
    <s v="089.4538.6304.0001.000.0560.000.00000.00000"/>
    <s v="ABR-2021"/>
    <n v="2021"/>
    <x v="2"/>
    <s v="2º TRIMM"/>
    <d v="2021-04-30T00:00:00"/>
    <s v="Manual"/>
    <s v="Reclass"/>
    <s v="EMORAOLI Reclassificações indenização PDV Abr21 Reclassificação BRL"/>
    <s v="EMORAOLI Reclassificações indenização PDV Abr21 Manual A 2008259 186433069"/>
    <s v="EMORAOLI Reclassificações indenização PDV Abr21"/>
    <x v="0"/>
    <s v="HORA EXTRA/HORA EXTRA"/>
    <s v="4538"/>
    <x v="33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-3303.56"/>
    <n v="0"/>
    <n v="0"/>
    <s v=""/>
    <s v=""/>
    <s v=""/>
  </r>
  <r>
    <n v="1095414"/>
    <s v="POSTED"/>
    <s v="REALIZADO"/>
    <x v="1"/>
    <s v="089.4532.6304.0001.000.0560.000.00000.00000"/>
    <s v="ABR-2021"/>
    <n v="2021"/>
    <x v="2"/>
    <s v="2º TRIMM"/>
    <d v="2021-04-30T00:00:00"/>
    <s v="Manual"/>
    <s v="Reclass"/>
    <s v="EMORAOLI Reclassificações indenização PDV Abr21 Reclassificação BRL"/>
    <s v="EMORAOLI Reclassificações indenização PDV Abr21 Manual A 2008259 186433069"/>
    <s v="EMORAOLI Reclassificações indenização PDV Abr21"/>
    <x v="0"/>
    <s v="HORA EXTRA/HORA EXTRA"/>
    <s v="4532"/>
    <x v="3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455.36"/>
    <n v="0"/>
    <n v="0"/>
    <s v=""/>
    <s v=""/>
    <s v=""/>
  </r>
  <r>
    <n v="1155344"/>
    <s v="POSTED"/>
    <s v="REALIZADO"/>
    <x v="1"/>
    <s v="089.3540.6304.0001.000.0560.000.00000.00000"/>
    <s v="ABR-2021"/>
    <n v="2021"/>
    <x v="2"/>
    <s v="2º TRIMM"/>
    <d v="2021-04-30T00:00:00"/>
    <s v="Manual"/>
    <s v="Reclass"/>
    <s v="EMORAOLI Reclassificações indenização PDV Abr21 Reclassificação BRL"/>
    <s v="EMORAOLI Reclassificações indenização PDV Abr21 Manual A 2008259 186433069"/>
    <s v="EMORAOLI Reclassificações indenização PDV Abr21"/>
    <x v="0"/>
    <s v="HORA EXTRA/HORA EXTRA"/>
    <s v="3540"/>
    <x v="3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-3383.86"/>
    <n v="0"/>
    <n v="0"/>
    <s v=""/>
    <s v=""/>
    <s v=""/>
  </r>
  <r>
    <n v="1177268"/>
    <s v="POSTED"/>
    <s v="REALIZADO"/>
    <x v="1"/>
    <s v="089.3505.6304.0001.000.0561.000.00000.00000"/>
    <s v="ABR-2021"/>
    <n v="2021"/>
    <x v="2"/>
    <s v="2º TRIMM"/>
    <d v="2021-04-30T00:00:00"/>
    <s v="Manual"/>
    <s v="Reclass"/>
    <s v="EMORAOLI Reclassificações indenização PDV Abr21 Reclassificação BRL"/>
    <s v="EMORAOLI Reclassificações indenização PDV Abr21 Manual A 2008259 186433069"/>
    <s v="EMORAOLI Reclassificações indenização PDV Abr21"/>
    <x v="0"/>
    <s v="HORA EXTRA/HORA EXTRA"/>
    <s v="3505"/>
    <x v="40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-654.66"/>
    <n v="0"/>
    <n v="0"/>
    <s v=""/>
    <s v=""/>
    <s v=""/>
  </r>
  <r>
    <n v="1720254"/>
    <s v="POSTED"/>
    <s v="REALIZADO"/>
    <x v="1"/>
    <s v="089.4994.6304.0001.000.0560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4994"/>
    <x v="0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8.0299999999999994"/>
    <n v="0"/>
    <n v="0"/>
    <s v=""/>
    <s v=""/>
    <s v=""/>
  </r>
  <r>
    <n v="1691551"/>
    <s v="POSTED"/>
    <s v="REALIZADO"/>
    <x v="0"/>
    <s v="089.4990.6304.0001.000.0599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4990"/>
    <x v="3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MATRIZ"/>
    <s v="JOSE CARLOS CRUZ RESENDIZ"/>
    <s v="Costo Laboral"/>
    <s v="Tiempo Extra y Descansos Trabajados"/>
    <s v="ADMINISTRAÇÃO E FINANÇAS"/>
    <n v="1039.94"/>
    <n v="0"/>
    <n v="0"/>
    <s v=""/>
    <s v=""/>
    <s v=""/>
  </r>
  <r>
    <n v="1698203"/>
    <s v="POSTED"/>
    <s v="REALIZADO"/>
    <x v="1"/>
    <s v="089.4556.6304.0001.000.0561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4556"/>
    <x v="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351.7"/>
    <n v="0"/>
    <n v="0"/>
    <s v=""/>
    <s v=""/>
    <s v=""/>
  </r>
  <r>
    <n v="1698203"/>
    <s v="POSTED"/>
    <s v="REALIZADO"/>
    <x v="1"/>
    <s v="089.4556.6304.0001.000.056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4556"/>
    <x v="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2.16"/>
    <n v="0"/>
    <n v="0"/>
    <s v=""/>
    <s v=""/>
    <s v=""/>
  </r>
  <r>
    <n v="1720248"/>
    <s v="POSTED"/>
    <s v="REALIZADO"/>
    <x v="1"/>
    <s v="089.4556.6304.0001.000.0560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4556"/>
    <x v="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479.99"/>
    <n v="0"/>
    <n v="0"/>
    <s v=""/>
    <s v=""/>
    <s v=""/>
  </r>
  <r>
    <n v="1720248"/>
    <s v="POSTED"/>
    <s v="REALIZADO"/>
    <x v="1"/>
    <s v="089.4556.6304.0001.000.0560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4556"/>
    <x v="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110.58"/>
    <n v="0"/>
    <n v="0"/>
    <s v=""/>
    <s v=""/>
    <s v=""/>
  </r>
  <r>
    <n v="1392038"/>
    <s v="POSTED"/>
    <s v="REALIZADO"/>
    <x v="1"/>
    <s v="089.4555.6304.0001.000.0561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4555"/>
    <x v="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1329.32"/>
    <n v="0"/>
    <n v="0"/>
    <s v=""/>
    <s v=""/>
    <s v=""/>
  </r>
  <r>
    <n v="1392038"/>
    <s v="POSTED"/>
    <s v="REALIZADO"/>
    <x v="1"/>
    <s v="089.4555.6304.0001.000.056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4555"/>
    <x v="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4691.99"/>
    <n v="0"/>
    <n v="0"/>
    <s v=""/>
    <s v=""/>
    <s v=""/>
  </r>
  <r>
    <n v="1392029"/>
    <s v="POSTED"/>
    <s v="REALIZADO"/>
    <x v="1"/>
    <s v="089.4555.6304.0001.000.0560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4555"/>
    <x v="5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4332.34"/>
    <n v="0"/>
    <n v="0"/>
    <s v=""/>
    <s v=""/>
    <s v=""/>
  </r>
  <r>
    <n v="1392029"/>
    <s v="POSTED"/>
    <s v="REALIZADO"/>
    <x v="1"/>
    <s v="089.4555.6304.0001.000.0560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4555"/>
    <x v="5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4570.34"/>
    <n v="0"/>
    <n v="0"/>
    <s v=""/>
    <s v=""/>
    <s v=""/>
  </r>
  <r>
    <n v="1273420"/>
    <s v="POSTED"/>
    <s v="REALIZADO"/>
    <x v="1"/>
    <s v="089.4554.6304.0001.000.056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4554"/>
    <x v="6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935.89"/>
    <n v="0"/>
    <n v="0"/>
    <s v=""/>
    <s v=""/>
    <s v=""/>
  </r>
  <r>
    <n v="1273419"/>
    <s v="POSTED"/>
    <s v="REALIZADO"/>
    <x v="1"/>
    <s v="089.4554.6304.0001.000.0560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4554"/>
    <x v="6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791.77"/>
    <n v="0"/>
    <n v="0"/>
    <s v=""/>
    <s v=""/>
    <s v=""/>
  </r>
  <r>
    <n v="1254406"/>
    <s v="POSTED"/>
    <s v="REALIZADO"/>
    <x v="1"/>
    <s v="089.4550.6304.0001.000.056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4550"/>
    <x v="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1240.6199999999999"/>
    <n v="0"/>
    <n v="0"/>
    <s v=""/>
    <s v=""/>
    <s v=""/>
  </r>
  <r>
    <n v="1247811"/>
    <s v="POSTED"/>
    <s v="REALIZADO"/>
    <x v="1"/>
    <s v="089.4550.6304.0001.000.0560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4550"/>
    <x v="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1151.47"/>
    <n v="0"/>
    <n v="0"/>
    <s v=""/>
    <s v=""/>
    <s v=""/>
  </r>
  <r>
    <n v="1238044"/>
    <s v="POSTED"/>
    <s v="REALIZADO"/>
    <x v="1"/>
    <s v="089.4547.6304.0001.000.056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4547"/>
    <x v="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1831.05"/>
    <n v="0"/>
    <n v="0"/>
    <s v=""/>
    <s v=""/>
    <s v=""/>
  </r>
  <r>
    <n v="1238043"/>
    <s v="POSTED"/>
    <s v="REALIZADO"/>
    <x v="1"/>
    <s v="089.4547.6304.0001.000.0560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4547"/>
    <x v="8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1430.03"/>
    <n v="0"/>
    <n v="0"/>
    <s v=""/>
    <s v=""/>
    <s v=""/>
  </r>
  <r>
    <n v="1199589"/>
    <s v="POSTED"/>
    <s v="REALIZADO"/>
    <x v="1"/>
    <s v="089.4545.6304.0001.000.056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4545"/>
    <x v="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1920.72"/>
    <n v="0"/>
    <n v="0"/>
    <s v=""/>
    <s v=""/>
    <s v=""/>
  </r>
  <r>
    <n v="1208937"/>
    <s v="POSTED"/>
    <s v="REALIZADO"/>
    <x v="1"/>
    <s v="089.4545.6304.0001.000.0560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4545"/>
    <x v="9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511.74"/>
    <n v="0"/>
    <n v="0"/>
    <s v=""/>
    <s v=""/>
    <s v=""/>
  </r>
  <r>
    <n v="1208936"/>
    <s v="POSTED"/>
    <s v="REALIZADO"/>
    <x v="1"/>
    <s v="089.4544.6304.0001.000.0560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4544"/>
    <x v="10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151.46"/>
    <n v="0"/>
    <n v="0"/>
    <s v=""/>
    <s v=""/>
    <s v=""/>
  </r>
  <r>
    <n v="1177269"/>
    <s v="POSTED"/>
    <s v="REALIZADO"/>
    <x v="1"/>
    <s v="089.4542.6304.0001.000.056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4542"/>
    <x v="3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71.59"/>
    <n v="0"/>
    <n v="0"/>
    <s v=""/>
    <s v=""/>
    <s v=""/>
  </r>
  <r>
    <n v="1182907"/>
    <s v="POSTED"/>
    <s v="REALIZADO"/>
    <x v="1"/>
    <s v="089.4542.6304.0001.000.0560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4542"/>
    <x v="39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165.17"/>
    <n v="0"/>
    <n v="0"/>
    <s v=""/>
    <s v=""/>
    <s v=""/>
  </r>
  <r>
    <n v="1247810"/>
    <s v="POSTED"/>
    <s v="REALIZADO"/>
    <x v="1"/>
    <s v="089.4536.6304.0001.000.0561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4536"/>
    <x v="1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26.11"/>
    <n v="0"/>
    <n v="0"/>
    <s v=""/>
    <s v=""/>
    <s v=""/>
  </r>
  <r>
    <n v="1306410"/>
    <s v="POSTED"/>
    <s v="REALIZADO"/>
    <x v="1"/>
    <s v="089.4536.6304.0001.000.0560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4536"/>
    <x v="1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1513.62"/>
    <n v="0"/>
    <n v="0"/>
    <s v=""/>
    <s v=""/>
    <s v=""/>
  </r>
  <r>
    <n v="1060781"/>
    <s v="POSTED"/>
    <s v="REALIZADO"/>
    <x v="1"/>
    <s v="089.4534.6304.0001.000.056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4534"/>
    <x v="13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2296.0100000000002"/>
    <n v="0"/>
    <n v="0"/>
    <s v=""/>
    <s v=""/>
    <s v=""/>
  </r>
  <r>
    <n v="1060780"/>
    <s v="POSTED"/>
    <s v="REALIZADO"/>
    <x v="1"/>
    <s v="089.4534.6304.0001.000.0560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4534"/>
    <x v="13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1124.74"/>
    <n v="0"/>
    <n v="0"/>
    <s v=""/>
    <s v=""/>
    <s v=""/>
  </r>
  <r>
    <n v="1060776"/>
    <s v="POSTED"/>
    <s v="REALIZADO"/>
    <x v="1"/>
    <s v="089.4532.6304.0001.000.0561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4532"/>
    <x v="3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698.34"/>
    <n v="0"/>
    <n v="0"/>
    <s v=""/>
    <s v=""/>
    <s v=""/>
  </r>
  <r>
    <n v="1095414"/>
    <s v="POSTED"/>
    <s v="REALIZADO"/>
    <x v="1"/>
    <s v="089.4532.6304.0001.000.0560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4532"/>
    <x v="3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559.16"/>
    <n v="0"/>
    <n v="0"/>
    <s v=""/>
    <s v=""/>
    <s v=""/>
  </r>
  <r>
    <n v="1028080"/>
    <s v="POSTED"/>
    <s v="REALIZADO"/>
    <x v="1"/>
    <s v="089.4513.6304.0001.000.056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4513"/>
    <x v="1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3706.51"/>
    <n v="0"/>
    <n v="0"/>
    <s v=""/>
    <s v=""/>
    <s v=""/>
  </r>
  <r>
    <n v="1028079"/>
    <s v="POSTED"/>
    <s v="REALIZADO"/>
    <x v="1"/>
    <s v="089.4513.6304.0001.000.0560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4513"/>
    <x v="15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2005.14"/>
    <n v="0"/>
    <n v="0"/>
    <s v=""/>
    <s v=""/>
    <s v=""/>
  </r>
  <r>
    <n v="1060773"/>
    <s v="POSTED"/>
    <s v="REALIZADO"/>
    <x v="1"/>
    <s v="089.4509.6304.0001.000.056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4509"/>
    <x v="16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1334.39"/>
    <n v="0"/>
    <n v="0"/>
    <s v=""/>
    <s v=""/>
    <s v=""/>
  </r>
  <r>
    <n v="1079371"/>
    <s v="POSTED"/>
    <s v="REALIZADO"/>
    <x v="1"/>
    <s v="089.4509.6304.0001.000.0560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4509"/>
    <x v="16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951.9"/>
    <n v="0"/>
    <n v="0"/>
    <s v=""/>
    <s v=""/>
    <s v=""/>
  </r>
  <r>
    <n v="1199585"/>
    <s v="POSTED"/>
    <s v="REALIZADO"/>
    <x v="1"/>
    <s v="089.4506.6304.0001.000.0561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4506"/>
    <x v="1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21.94"/>
    <n v="0"/>
    <n v="0"/>
    <s v=""/>
    <s v=""/>
    <s v=""/>
  </r>
  <r>
    <n v="1199584"/>
    <s v="POSTED"/>
    <s v="REALIZADO"/>
    <x v="1"/>
    <s v="089.4506.6304.0001.000.0560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4506"/>
    <x v="1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323.52999999999997"/>
    <n v="0"/>
    <n v="0"/>
    <s v=""/>
    <s v=""/>
    <s v=""/>
  </r>
  <r>
    <n v="1060770"/>
    <s v="POSTED"/>
    <s v="REALIZADO"/>
    <x v="1"/>
    <s v="089.3547.6304.0001.000.0561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3547"/>
    <x v="1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69.14"/>
    <n v="0"/>
    <n v="0"/>
    <s v=""/>
    <s v=""/>
    <s v=""/>
  </r>
  <r>
    <n v="1060769"/>
    <s v="POSTED"/>
    <s v="REALIZADO"/>
    <x v="1"/>
    <s v="089.3547.6304.0001.000.0560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3547"/>
    <x v="18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202.61"/>
    <n v="0"/>
    <n v="0"/>
    <s v=""/>
    <s v=""/>
    <s v=""/>
  </r>
  <r>
    <n v="1060768"/>
    <s v="POSTED"/>
    <s v="REALIZADO"/>
    <x v="1"/>
    <s v="089.3545.6304.0001.000.0561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3545"/>
    <x v="1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1136.93"/>
    <n v="0"/>
    <n v="0"/>
    <s v=""/>
    <s v=""/>
    <s v=""/>
  </r>
  <r>
    <n v="1060768"/>
    <s v="POSTED"/>
    <s v="REALIZADO"/>
    <x v="1"/>
    <s v="089.3545.6304.0001.000.056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3545"/>
    <x v="1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2981.97"/>
    <n v="0"/>
    <n v="0"/>
    <s v=""/>
    <s v=""/>
    <s v=""/>
  </r>
  <r>
    <n v="1060768"/>
    <s v="POSTED"/>
    <s v="REALIZADO"/>
    <x v="1"/>
    <s v="089.3545.6304.0001.000.056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3545"/>
    <x v="1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68.260000000000005"/>
    <n v="0"/>
    <n v="0"/>
    <s v=""/>
    <s v=""/>
    <s v=""/>
  </r>
  <r>
    <n v="1060767"/>
    <s v="POSTED"/>
    <s v="REALIZADO"/>
    <x v="1"/>
    <s v="089.3545.6304.0001.000.0560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3545"/>
    <x v="19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1977.42"/>
    <n v="0"/>
    <n v="0"/>
    <s v=""/>
    <s v=""/>
    <s v=""/>
  </r>
  <r>
    <n v="1060767"/>
    <s v="POSTED"/>
    <s v="REALIZADO"/>
    <x v="1"/>
    <s v="089.3545.6304.0001.000.0560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3545"/>
    <x v="19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3035.81"/>
    <n v="0"/>
    <n v="0"/>
    <s v=""/>
    <s v=""/>
    <s v=""/>
  </r>
  <r>
    <n v="1060766"/>
    <s v="POSTED"/>
    <s v="REALIZADO"/>
    <x v="1"/>
    <s v="089.3544.6304.0001.000.0561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3544"/>
    <x v="20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571.17999999999995"/>
    <n v="0"/>
    <n v="0"/>
    <s v=""/>
    <s v=""/>
    <s v=""/>
  </r>
  <r>
    <n v="1060765"/>
    <s v="POSTED"/>
    <s v="REALIZADO"/>
    <x v="1"/>
    <s v="089.3544.6304.0001.000.0560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3544"/>
    <x v="20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733.19"/>
    <n v="0"/>
    <n v="0"/>
    <s v=""/>
    <s v=""/>
    <s v=""/>
  </r>
  <r>
    <n v="1369589"/>
    <s v="POSTED"/>
    <s v="REALIZADO"/>
    <x v="1"/>
    <s v="089.3542.6304.0001.000.056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3542"/>
    <x v="21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1388.48"/>
    <n v="0"/>
    <n v="0"/>
    <s v=""/>
    <s v=""/>
    <s v=""/>
  </r>
  <r>
    <n v="1366354"/>
    <s v="POSTED"/>
    <s v="REALIZADO"/>
    <x v="1"/>
    <s v="089.3542.6304.0001.000.0560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3542"/>
    <x v="21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837.38"/>
    <n v="0"/>
    <n v="0"/>
    <s v=""/>
    <s v=""/>
    <s v=""/>
  </r>
  <r>
    <n v="1060764"/>
    <s v="POSTED"/>
    <s v="REALIZADO"/>
    <x v="1"/>
    <s v="089.3540.6304.0001.000.0561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3540"/>
    <x v="3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551.94000000000005"/>
    <n v="0"/>
    <n v="0"/>
    <s v=""/>
    <s v=""/>
    <s v=""/>
  </r>
  <r>
    <n v="1060764"/>
    <s v="POSTED"/>
    <s v="REALIZADO"/>
    <x v="1"/>
    <s v="089.3540.6304.0001.000.056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3540"/>
    <x v="3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13673"/>
    <n v="0"/>
    <n v="0"/>
    <s v=""/>
    <s v=""/>
    <s v=""/>
  </r>
  <r>
    <n v="1060764"/>
    <s v="POSTED"/>
    <s v="REALIZADO"/>
    <x v="1"/>
    <s v="089.3540.6304.0001.000.0561.000.00000.00000"/>
    <s v="MAR-2021"/>
    <n v="2021"/>
    <x v="3"/>
    <s v="1º TRIMM"/>
    <d v="2021-03-31T00:00:00"/>
    <s v="Manual"/>
    <s v="3"/>
    <s v="JSILVLIM RECL.INDENIZAÇÕES MAR2021 NOMINA BRL"/>
    <s v="JSILVLIM RECL.INDENIZAÇÕES MAR2021 Manual A 1988767 184113744"/>
    <s v="Reclassificação indenização MAR/21"/>
    <x v="0"/>
    <s v="HORA EXTRA/HORA EXTRA"/>
    <s v="3540"/>
    <x v="3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-13673"/>
    <n v="0"/>
    <n v="0"/>
    <s v=""/>
    <s v=""/>
    <s v=""/>
  </r>
  <r>
    <n v="1155344"/>
    <s v="POSTED"/>
    <s v="REALIZADO"/>
    <x v="1"/>
    <s v="089.3540.6304.0001.000.0560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3540"/>
    <x v="3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6157.82"/>
    <n v="0"/>
    <n v="0"/>
    <s v=""/>
    <s v=""/>
    <s v=""/>
  </r>
  <r>
    <n v="1155344"/>
    <s v="POSTED"/>
    <s v="REALIZADO"/>
    <x v="1"/>
    <s v="089.3540.6304.0001.000.0560.000.00000.00000"/>
    <s v="MAR-2021"/>
    <n v="2021"/>
    <x v="3"/>
    <s v="1º TRIMM"/>
    <d v="2021-03-31T00:00:00"/>
    <s v="Manual"/>
    <s v="3"/>
    <s v="JSILVLIM RECL.INDENIZAÇÕES MAR2021 NOMINA BRL"/>
    <s v="JSILVLIM RECL.INDENIZAÇÕES MAR2021 Manual A 1988767 184113744"/>
    <s v="Reclassificação indenização MAR/21"/>
    <x v="0"/>
    <s v="HORA EXTRA/HORA EXTRA"/>
    <s v="3540"/>
    <x v="3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-6157.82"/>
    <n v="0"/>
    <n v="0"/>
    <s v=""/>
    <s v=""/>
    <s v=""/>
  </r>
  <r>
    <n v="1217476"/>
    <s v="POSTED"/>
    <s v="REALIZADO"/>
    <x v="1"/>
    <s v="089.3537.6304.0001.000.0561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3537"/>
    <x v="2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059.18"/>
    <n v="0"/>
    <n v="0"/>
    <s v=""/>
    <s v=""/>
    <s v=""/>
  </r>
  <r>
    <n v="1217476"/>
    <s v="POSTED"/>
    <s v="REALIZADO"/>
    <x v="1"/>
    <s v="089.3537.6304.0001.000.056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3537"/>
    <x v="2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36.32"/>
    <n v="0"/>
    <n v="0"/>
    <s v=""/>
    <s v=""/>
    <s v=""/>
  </r>
  <r>
    <n v="1208935"/>
    <s v="POSTED"/>
    <s v="REALIZADO"/>
    <x v="1"/>
    <s v="089.3537.6304.0001.000.0560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3537"/>
    <x v="2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183.7"/>
    <n v="0"/>
    <n v="0"/>
    <s v=""/>
    <s v=""/>
    <s v=""/>
  </r>
  <r>
    <n v="1029720"/>
    <s v="POSTED"/>
    <s v="REALIZADO"/>
    <x v="1"/>
    <s v="089.3530.6304.0001.000.0561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3530"/>
    <x v="2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84.97"/>
    <n v="0"/>
    <n v="0"/>
    <s v=""/>
    <s v=""/>
    <s v=""/>
  </r>
  <r>
    <n v="1029045"/>
    <s v="POSTED"/>
    <s v="REALIZADO"/>
    <x v="1"/>
    <s v="089.3529.6304.0001.000.0561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3529"/>
    <x v="2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1422.01"/>
    <n v="0"/>
    <n v="0"/>
    <s v=""/>
    <s v=""/>
    <s v=""/>
  </r>
  <r>
    <n v="1029045"/>
    <s v="POSTED"/>
    <s v="REALIZADO"/>
    <x v="1"/>
    <s v="089.3529.6304.0001.000.056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3529"/>
    <x v="2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4126.47"/>
    <n v="0"/>
    <n v="0"/>
    <s v=""/>
    <s v=""/>
    <s v=""/>
  </r>
  <r>
    <n v="1060763"/>
    <s v="POSTED"/>
    <s v="REALIZADO"/>
    <x v="1"/>
    <s v="089.3529.6304.0001.000.0560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3529"/>
    <x v="25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7507.92"/>
    <n v="0"/>
    <n v="0"/>
    <s v=""/>
    <s v=""/>
    <s v=""/>
  </r>
  <r>
    <n v="1060763"/>
    <s v="POSTED"/>
    <s v="REALIZADO"/>
    <x v="1"/>
    <s v="089.3529.6304.0001.000.0560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3529"/>
    <x v="25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12522.71"/>
    <n v="0"/>
    <n v="0"/>
    <s v=""/>
    <s v=""/>
    <s v=""/>
  </r>
  <r>
    <n v="1060763"/>
    <s v="POSTED"/>
    <s v="REALIZADO"/>
    <x v="1"/>
    <s v="089.3529.6304.0001.000.0560.000.00000.00000"/>
    <s v="MAR-2021"/>
    <n v="2021"/>
    <x v="3"/>
    <s v="1º TRIMM"/>
    <d v="2021-03-31T00:00:00"/>
    <s v="Manual"/>
    <s v="3"/>
    <s v="JSILVLIM RECL.INDENIZAÇÕES MAR2021 NOMINA BRL"/>
    <s v="JSILVLIM RECL.INDENIZAÇÕES MAR2021 Manual A 1988767 184113744"/>
    <s v="Reclassificação indenização MAR/21"/>
    <x v="0"/>
    <s v="HORA EXTRA/HORA EXTRA"/>
    <s v="3529"/>
    <x v="25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-5056.7"/>
    <n v="0"/>
    <n v="0"/>
    <s v=""/>
    <s v=""/>
    <s v=""/>
  </r>
  <r>
    <n v="1026570"/>
    <s v="POSTED"/>
    <s v="REALIZADO"/>
    <x v="1"/>
    <s v="089.3518.6304.0001.000.0561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3518"/>
    <x v="2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751.32"/>
    <n v="0"/>
    <n v="0"/>
    <s v=""/>
    <s v=""/>
    <s v=""/>
  </r>
  <r>
    <n v="1026570"/>
    <s v="POSTED"/>
    <s v="REALIZADO"/>
    <x v="1"/>
    <s v="089.3518.6304.0001.000.056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3518"/>
    <x v="2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7397.77"/>
    <n v="0"/>
    <n v="0"/>
    <s v=""/>
    <s v=""/>
    <s v=""/>
  </r>
  <r>
    <n v="1060753"/>
    <s v="POSTED"/>
    <s v="REALIZADO"/>
    <x v="1"/>
    <s v="089.3518.6304.0001.000.0560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3518"/>
    <x v="2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5621.67"/>
    <n v="0"/>
    <n v="0"/>
    <s v=""/>
    <s v=""/>
    <s v=""/>
  </r>
  <r>
    <n v="1060753"/>
    <s v="POSTED"/>
    <s v="REALIZADO"/>
    <x v="1"/>
    <s v="089.3518.6304.0001.000.0560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3518"/>
    <x v="2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3441.76"/>
    <n v="0"/>
    <n v="0"/>
    <s v=""/>
    <s v=""/>
    <s v=""/>
  </r>
  <r>
    <n v="1026848"/>
    <s v="POSTED"/>
    <s v="REALIZADO"/>
    <x v="1"/>
    <s v="089.3517.6304.0001.000.0569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3517"/>
    <x v="28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506.12"/>
    <n v="0"/>
    <n v="0"/>
    <s v=""/>
    <s v=""/>
    <s v=""/>
  </r>
  <r>
    <n v="1026847"/>
    <s v="POSTED"/>
    <s v="REALIZADO"/>
    <x v="1"/>
    <s v="089.3517.6304.0001.000.0561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3517"/>
    <x v="2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3527.37"/>
    <n v="0"/>
    <n v="0"/>
    <s v=""/>
    <s v=""/>
    <s v=""/>
  </r>
  <r>
    <n v="1026846"/>
    <s v="POSTED"/>
    <s v="REALIZADO"/>
    <x v="1"/>
    <s v="089.3517.6304.0001.000.0560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3517"/>
    <x v="28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219.32"/>
    <n v="0"/>
    <n v="0"/>
    <s v=""/>
    <s v=""/>
    <s v=""/>
  </r>
  <r>
    <n v="1060749"/>
    <s v="POSTED"/>
    <s v="REALIZADO"/>
    <x v="1"/>
    <s v="089.3514.6304.0001.000.0561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3514"/>
    <x v="2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714.66"/>
    <n v="0"/>
    <n v="0"/>
    <s v=""/>
    <s v=""/>
    <s v=""/>
  </r>
  <r>
    <n v="1060748"/>
    <s v="POSTED"/>
    <s v="REALIZADO"/>
    <x v="1"/>
    <s v="089.3514.6304.0001.000.0560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3514"/>
    <x v="29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279.54000000000002"/>
    <n v="0"/>
    <n v="0"/>
    <s v=""/>
    <s v=""/>
    <s v=""/>
  </r>
  <r>
    <n v="1029542"/>
    <s v="POSTED"/>
    <s v="REALIZADO"/>
    <x v="1"/>
    <s v="089.3507.6304.0001.000.0569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3507"/>
    <x v="30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50.38"/>
    <n v="0"/>
    <n v="0"/>
    <s v=""/>
    <s v=""/>
    <s v=""/>
  </r>
  <r>
    <n v="1029542"/>
    <s v="POSTED"/>
    <s v="REALIZADO"/>
    <x v="1"/>
    <s v="089.3507.6304.0001.000.0569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3507"/>
    <x v="30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303.97000000000003"/>
    <n v="0"/>
    <n v="0"/>
    <s v=""/>
    <s v=""/>
    <s v=""/>
  </r>
  <r>
    <n v="1029541"/>
    <s v="POSTED"/>
    <s v="REALIZADO"/>
    <x v="1"/>
    <s v="089.3507.6304.0001.000.056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3507"/>
    <x v="30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2505.4899999999998"/>
    <n v="0"/>
    <n v="0"/>
    <s v=""/>
    <s v=""/>
    <s v=""/>
  </r>
  <r>
    <n v="1029540"/>
    <s v="POSTED"/>
    <s v="REALIZADO"/>
    <x v="1"/>
    <s v="089.3507.6304.0001.000.0560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3507"/>
    <x v="30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2126.1"/>
    <n v="0"/>
    <n v="0"/>
    <s v=""/>
    <s v=""/>
    <s v=""/>
  </r>
  <r>
    <n v="1028501"/>
    <s v="POSTED"/>
    <s v="REALIZADO"/>
    <x v="1"/>
    <s v="089.3506.6304.0001.000.0561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3506"/>
    <x v="31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609.41999999999996"/>
    <n v="0"/>
    <n v="0"/>
    <s v=""/>
    <s v=""/>
    <s v=""/>
  </r>
  <r>
    <n v="1028501"/>
    <s v="POSTED"/>
    <s v="REALIZADO"/>
    <x v="1"/>
    <s v="089.3506.6304.0001.000.056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3506"/>
    <x v="31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34.96"/>
    <n v="0"/>
    <n v="0"/>
    <s v=""/>
    <s v=""/>
    <s v=""/>
  </r>
  <r>
    <n v="1028501"/>
    <s v="POSTED"/>
    <s v="REALIZADO"/>
    <x v="1"/>
    <s v="089.3506.6304.0001.000.0561.000.00000.00000"/>
    <s v="MAR-2021"/>
    <n v="2021"/>
    <x v="3"/>
    <s v="1º TRIMM"/>
    <d v="2021-03-31T00:00:00"/>
    <s v="Manual"/>
    <s v="3"/>
    <s v="JSILVLIM RECL.INDENIZAÇÕES MAR2021 NOMINA BRL"/>
    <s v="JSILVLIM RECL.INDENIZAÇÕES MAR2021 Manual A 1988767 184113744"/>
    <s v="Reclassificação indenização MAR/21"/>
    <x v="0"/>
    <s v="HORA EXTRA/HORA EXTRA"/>
    <s v="3506"/>
    <x v="31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19.149999999999999"/>
    <n v="0"/>
    <n v="0"/>
    <s v=""/>
    <s v=""/>
    <s v=""/>
  </r>
  <r>
    <n v="1028500"/>
    <s v="POSTED"/>
    <s v="REALIZADO"/>
    <x v="1"/>
    <s v="089.3506.6304.0001.000.0560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3506"/>
    <x v="31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306.52"/>
    <n v="0"/>
    <n v="0"/>
    <s v=""/>
    <s v=""/>
    <s v=""/>
  </r>
  <r>
    <n v="1029631"/>
    <s v="POSTED"/>
    <s v="REALIZADO"/>
    <x v="1"/>
    <s v="089.3503.6304.0001.000.056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3503"/>
    <x v="3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4304.6000000000004"/>
    <n v="0"/>
    <n v="0"/>
    <s v=""/>
    <s v=""/>
    <s v=""/>
  </r>
  <r>
    <n v="1060746"/>
    <s v="POSTED"/>
    <s v="REALIZADO"/>
    <x v="1"/>
    <s v="089.3503.6304.0001.000.0560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3503"/>
    <x v="3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1452.61"/>
    <n v="0"/>
    <n v="0"/>
    <s v=""/>
    <s v=""/>
    <s v=""/>
  </r>
  <r>
    <n v="1199589"/>
    <s v="POSTED"/>
    <s v="REALIZADO"/>
    <x v="1"/>
    <s v="089.4545.6304.0001.000.056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545"/>
    <x v="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-772.58"/>
    <n v="0"/>
    <n v="0"/>
    <s v=""/>
    <s v=""/>
    <s v=""/>
  </r>
  <r>
    <n v="1208937"/>
    <s v="POSTED"/>
    <s v="REALIZADO"/>
    <x v="1"/>
    <s v="089.4545.6304.0001.000.0560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545"/>
    <x v="9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-2066.25"/>
    <n v="0"/>
    <n v="0"/>
    <s v=""/>
    <s v=""/>
    <s v=""/>
  </r>
  <r>
    <n v="1316978"/>
    <s v="POSTED"/>
    <s v="REALIZADO"/>
    <x v="1"/>
    <s v="089.4551.6304.0001.000.056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551"/>
    <x v="3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-427.69"/>
    <n v="0"/>
    <n v="0"/>
    <s v=""/>
    <s v=""/>
    <s v=""/>
  </r>
  <r>
    <n v="1247811"/>
    <s v="POSTED"/>
    <s v="REALIZADO"/>
    <x v="1"/>
    <s v="089.4550.6304.0001.000.0560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550"/>
    <x v="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-289.56"/>
    <n v="0"/>
    <n v="0"/>
    <s v=""/>
    <s v=""/>
    <s v=""/>
  </r>
  <r>
    <n v="1237049"/>
    <s v="POSTED"/>
    <s v="REALIZADO"/>
    <x v="1"/>
    <s v="089.4992.6304.0001.000.056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992"/>
    <x v="3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56.7"/>
    <n v="0"/>
    <n v="0"/>
    <s v=""/>
    <s v=""/>
    <s v=""/>
  </r>
  <r>
    <n v="1254406"/>
    <s v="POSTED"/>
    <s v="REALIZADO"/>
    <x v="1"/>
    <s v="089.4550.6304.0001.000.056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550"/>
    <x v="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2865.65"/>
    <n v="0"/>
    <n v="0"/>
    <s v=""/>
    <s v=""/>
    <s v=""/>
  </r>
  <r>
    <n v="1028500"/>
    <s v="POSTED"/>
    <s v="REALIZADO"/>
    <x v="1"/>
    <s v="089.3506.6304.0001.000.0560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3506"/>
    <x v="31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1400.78"/>
    <n v="0"/>
    <n v="0"/>
    <s v=""/>
    <s v=""/>
    <s v=""/>
  </r>
  <r>
    <n v="1433543"/>
    <s v="POSTED"/>
    <s v="REALIZADO"/>
    <x v="1"/>
    <s v="089.4990.6304.0001.000.056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990"/>
    <x v="3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MATRIZ"/>
    <s v="ELISSON COSTA FREIRE"/>
    <s v="Costo Laboral"/>
    <s v="Tiempo Extra y Descansos Trabajados"/>
    <s v="VENDAS OAS"/>
    <n v="-139.18"/>
    <n v="0"/>
    <n v="0"/>
    <s v=""/>
    <s v=""/>
    <s v=""/>
  </r>
  <r>
    <n v="1433543"/>
    <s v="POSTED"/>
    <s v="REALIZADO"/>
    <x v="1"/>
    <s v="089.4990.6304.0001.000.056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990"/>
    <x v="3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MATRIZ"/>
    <s v="ELISSON COSTA FREIRE"/>
    <s v="Costo Laboral"/>
    <s v="Tiempo Extra y Descansos Trabajados"/>
    <s v="VENDAS OAS"/>
    <n v="-586.23"/>
    <n v="0"/>
    <n v="0"/>
    <s v=""/>
    <s v=""/>
    <s v=""/>
  </r>
  <r>
    <n v="1433543"/>
    <s v="POSTED"/>
    <s v="REALIZADO"/>
    <x v="1"/>
    <s v="089.4990.6304.0001.000.056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990"/>
    <x v="3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MATRIZ"/>
    <s v="ELISSON COSTA FREIRE"/>
    <s v="Costo Laboral"/>
    <s v="Tiempo Extra y Descansos Trabajados"/>
    <s v="VENDAS OAS"/>
    <n v="-1481.66"/>
    <n v="0"/>
    <n v="0"/>
    <s v=""/>
    <s v=""/>
    <s v=""/>
  </r>
  <r>
    <n v="1376938"/>
    <s v="POSTED"/>
    <s v="REALIZADO"/>
    <x v="1"/>
    <s v="089.4991.6304.0001.000.056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991"/>
    <x v="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182.65"/>
    <n v="0"/>
    <n v="0"/>
    <s v=""/>
    <s v=""/>
    <s v=""/>
  </r>
  <r>
    <n v="1087510"/>
    <s v="POSTED"/>
    <s v="REALIZADO"/>
    <x v="1"/>
    <s v="089.4991.6304.0001.000.0560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991"/>
    <x v="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332.02"/>
    <n v="0"/>
    <n v="0"/>
    <s v=""/>
    <s v=""/>
    <s v=""/>
  </r>
  <r>
    <n v="1416452"/>
    <s v="POSTED"/>
    <s v="REALIZADO"/>
    <x v="1"/>
    <s v="089.4994.6304.0001.000.056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994"/>
    <x v="0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-164.99"/>
    <n v="0"/>
    <n v="0"/>
    <s v=""/>
    <s v=""/>
    <s v=""/>
  </r>
  <r>
    <n v="1720244"/>
    <s v="POSTED"/>
    <s v="REALIZADO"/>
    <x v="1"/>
    <s v="089.4545.6304.0001.000.0569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545"/>
    <x v="9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-1121.45"/>
    <n v="0"/>
    <n v="0"/>
    <s v=""/>
    <s v=""/>
    <s v=""/>
  </r>
  <r>
    <n v="1720246"/>
    <s v="POSTED"/>
    <s v="REALIZADO"/>
    <x v="1"/>
    <s v="089.4551.6304.0001.000.0569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551"/>
    <x v="35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-1133"/>
    <n v="0"/>
    <n v="0"/>
    <s v=""/>
    <s v=""/>
    <s v=""/>
  </r>
  <r>
    <n v="1720247"/>
    <s v="POSTED"/>
    <s v="REALIZADO"/>
    <x v="1"/>
    <s v="089.4554.6304.0001.000.0569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554"/>
    <x v="6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216.37"/>
    <n v="0"/>
    <n v="0"/>
    <s v=""/>
    <s v=""/>
    <s v=""/>
  </r>
  <r>
    <n v="1720248"/>
    <s v="POSTED"/>
    <s v="REALIZADO"/>
    <x v="1"/>
    <s v="089.4556.6304.0001.000.0560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556"/>
    <x v="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756.86"/>
    <n v="0"/>
    <n v="0"/>
    <s v=""/>
    <s v=""/>
    <s v=""/>
  </r>
  <r>
    <n v="1720249"/>
    <s v="POSTED"/>
    <s v="REALIZADO"/>
    <x v="1"/>
    <s v="089.4990.6304.0001.000.0560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990"/>
    <x v="3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MATRIZ"/>
    <s v="CHRISTIAN OMAR GAXIOLA INZUNZA"/>
    <s v="Costo Laboral"/>
    <s v="Tiempo Extra y Descansos Trabajados"/>
    <s v="VENDAS VAREJO"/>
    <n v="-1095.69"/>
    <n v="0"/>
    <n v="0"/>
    <s v=""/>
    <s v=""/>
    <s v=""/>
  </r>
  <r>
    <n v="1720250"/>
    <s v="POSTED"/>
    <s v="REALIZADO"/>
    <x v="1"/>
    <s v="089.4991.6304.0001.000.0569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991"/>
    <x v="2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33.840000000000003"/>
    <n v="0"/>
    <n v="0"/>
    <s v=""/>
    <s v=""/>
    <s v=""/>
  </r>
  <r>
    <n v="1720251"/>
    <s v="POSTED"/>
    <s v="REALIZADO"/>
    <x v="0"/>
    <s v="089.4991.6304.0001.000.0599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991"/>
    <x v="2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-120.64"/>
    <n v="0"/>
    <n v="0"/>
    <s v=""/>
    <s v=""/>
    <s v=""/>
  </r>
  <r>
    <n v="1720254"/>
    <s v="POSTED"/>
    <s v="REALIZADO"/>
    <x v="1"/>
    <s v="089.4994.6304.0001.000.0560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994"/>
    <x v="0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-639.17999999999995"/>
    <n v="0"/>
    <n v="0"/>
    <s v=""/>
    <s v=""/>
    <s v=""/>
  </r>
  <r>
    <n v="1273419"/>
    <s v="POSTED"/>
    <s v="REALIZADO"/>
    <x v="1"/>
    <s v="089.4554.6304.0001.000.0560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554"/>
    <x v="6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-727.72"/>
    <n v="0"/>
    <n v="0"/>
    <s v=""/>
    <s v=""/>
    <s v=""/>
  </r>
  <r>
    <n v="1273420"/>
    <s v="POSTED"/>
    <s v="REALIZADO"/>
    <x v="1"/>
    <s v="089.4554.6304.0001.000.056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554"/>
    <x v="6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335.16"/>
    <n v="0"/>
    <n v="0"/>
    <s v=""/>
    <s v=""/>
    <s v=""/>
  </r>
  <r>
    <n v="1199589"/>
    <s v="POSTED"/>
    <s v="REALIZADO"/>
    <x v="1"/>
    <s v="089.4545.6304.0001.000.056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545"/>
    <x v="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-623.48"/>
    <n v="0"/>
    <n v="0"/>
    <s v=""/>
    <s v=""/>
    <s v=""/>
  </r>
  <r>
    <n v="1208937"/>
    <s v="POSTED"/>
    <s v="REALIZADO"/>
    <x v="1"/>
    <s v="089.4545.6304.0001.000.0560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545"/>
    <x v="9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-1667.49"/>
    <n v="0"/>
    <n v="0"/>
    <s v=""/>
    <s v=""/>
    <s v=""/>
  </r>
  <r>
    <n v="1316978"/>
    <s v="POSTED"/>
    <s v="REALIZADO"/>
    <x v="1"/>
    <s v="089.4551.6304.0001.000.056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551"/>
    <x v="3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-345.15"/>
    <n v="0"/>
    <n v="0"/>
    <s v=""/>
    <s v=""/>
    <s v=""/>
  </r>
  <r>
    <n v="1247811"/>
    <s v="POSTED"/>
    <s v="REALIZADO"/>
    <x v="1"/>
    <s v="089.4550.6304.0001.000.0560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550"/>
    <x v="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-233.68"/>
    <n v="0"/>
    <n v="0"/>
    <s v=""/>
    <s v=""/>
    <s v=""/>
  </r>
  <r>
    <n v="1237049"/>
    <s v="POSTED"/>
    <s v="REALIZADO"/>
    <x v="1"/>
    <s v="089.4992.6304.0001.000.056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992"/>
    <x v="3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45.76"/>
    <n v="0"/>
    <n v="0"/>
    <s v=""/>
    <s v=""/>
    <s v=""/>
  </r>
  <r>
    <n v="1254406"/>
    <s v="POSTED"/>
    <s v="REALIZADO"/>
    <x v="1"/>
    <s v="089.4550.6304.0001.000.056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550"/>
    <x v="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2312.62"/>
    <n v="0"/>
    <n v="0"/>
    <s v=""/>
    <s v=""/>
    <s v=""/>
  </r>
  <r>
    <n v="1028500"/>
    <s v="POSTED"/>
    <s v="REALIZADO"/>
    <x v="1"/>
    <s v="089.3506.6304.0001.000.0560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3506"/>
    <x v="31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1130.45"/>
    <n v="0"/>
    <n v="0"/>
    <s v=""/>
    <s v=""/>
    <s v=""/>
  </r>
  <r>
    <n v="1433543"/>
    <s v="POSTED"/>
    <s v="REALIZADO"/>
    <x v="1"/>
    <s v="089.4990.6304.0001.000.056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990"/>
    <x v="3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MATRIZ"/>
    <s v="ELISSON COSTA FREIRE"/>
    <s v="Costo Laboral"/>
    <s v="Tiempo Extra y Descansos Trabajados"/>
    <s v="VENDAS OAS"/>
    <n v="-112.32"/>
    <n v="0"/>
    <n v="0"/>
    <s v=""/>
    <s v=""/>
    <s v=""/>
  </r>
  <r>
    <n v="1433543"/>
    <s v="POSTED"/>
    <s v="REALIZADO"/>
    <x v="1"/>
    <s v="089.4990.6304.0001.000.056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990"/>
    <x v="3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MATRIZ"/>
    <s v="ELISSON COSTA FREIRE"/>
    <s v="Costo Laboral"/>
    <s v="Tiempo Extra y Descansos Trabajados"/>
    <s v="VENDAS OAS"/>
    <n v="-473.1"/>
    <n v="0"/>
    <n v="0"/>
    <s v=""/>
    <s v=""/>
    <s v=""/>
  </r>
  <r>
    <n v="1433543"/>
    <s v="POSTED"/>
    <s v="REALIZADO"/>
    <x v="1"/>
    <s v="089.4990.6304.0001.000.056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990"/>
    <x v="3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MATRIZ"/>
    <s v="ELISSON COSTA FREIRE"/>
    <s v="Costo Laboral"/>
    <s v="Tiempo Extra y Descansos Trabajados"/>
    <s v="VENDAS OAS"/>
    <n v="-1195.72"/>
    <n v="0"/>
    <n v="0"/>
    <s v=""/>
    <s v=""/>
    <s v=""/>
  </r>
  <r>
    <n v="1376938"/>
    <s v="POSTED"/>
    <s v="REALIZADO"/>
    <x v="1"/>
    <s v="089.4991.6304.0001.000.056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991"/>
    <x v="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147.4"/>
    <n v="0"/>
    <n v="0"/>
    <s v=""/>
    <s v=""/>
    <s v=""/>
  </r>
  <r>
    <n v="1087510"/>
    <s v="POSTED"/>
    <s v="REALIZADO"/>
    <x v="1"/>
    <s v="089.4991.6304.0001.000.0560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991"/>
    <x v="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267.94"/>
    <n v="0"/>
    <n v="0"/>
    <s v=""/>
    <s v=""/>
    <s v=""/>
  </r>
  <r>
    <n v="1416452"/>
    <s v="POSTED"/>
    <s v="REALIZADO"/>
    <x v="1"/>
    <s v="089.4994.6304.0001.000.056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994"/>
    <x v="0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-133.15"/>
    <n v="0"/>
    <n v="0"/>
    <s v=""/>
    <s v=""/>
    <s v=""/>
  </r>
  <r>
    <n v="1720244"/>
    <s v="POSTED"/>
    <s v="REALIZADO"/>
    <x v="1"/>
    <s v="089.4545.6304.0001.000.0569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545"/>
    <x v="9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-905.03"/>
    <n v="0"/>
    <n v="0"/>
    <s v=""/>
    <s v=""/>
    <s v=""/>
  </r>
  <r>
    <n v="1720246"/>
    <s v="POSTED"/>
    <s v="REALIZADO"/>
    <x v="1"/>
    <s v="089.4551.6304.0001.000.0569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551"/>
    <x v="35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-914.35"/>
    <n v="0"/>
    <n v="0"/>
    <s v=""/>
    <s v=""/>
    <s v=""/>
  </r>
  <r>
    <n v="1720247"/>
    <s v="POSTED"/>
    <s v="REALIZADO"/>
    <x v="1"/>
    <s v="089.4554.6304.0001.000.0569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554"/>
    <x v="6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174.61"/>
    <n v="0"/>
    <n v="0"/>
    <s v=""/>
    <s v=""/>
    <s v=""/>
  </r>
  <r>
    <n v="1720248"/>
    <s v="POSTED"/>
    <s v="REALIZADO"/>
    <x v="1"/>
    <s v="089.4556.6304.0001.000.0560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556"/>
    <x v="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610.79999999999995"/>
    <n v="0"/>
    <n v="0"/>
    <s v=""/>
    <s v=""/>
    <s v=""/>
  </r>
  <r>
    <n v="1720249"/>
    <s v="POSTED"/>
    <s v="REALIZADO"/>
    <x v="1"/>
    <s v="089.4990.6304.0001.000.0560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990"/>
    <x v="3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MATRIZ"/>
    <s v="CHRISTIAN OMAR GAXIOLA INZUNZA"/>
    <s v="Costo Laboral"/>
    <s v="Tiempo Extra y Descansos Trabajados"/>
    <s v="VENDAS VAREJO"/>
    <n v="-884.24"/>
    <n v="0"/>
    <n v="0"/>
    <s v=""/>
    <s v=""/>
    <s v=""/>
  </r>
  <r>
    <n v="1720250"/>
    <s v="POSTED"/>
    <s v="REALIZADO"/>
    <x v="1"/>
    <s v="089.4991.6304.0001.000.0569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991"/>
    <x v="2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27.31"/>
    <n v="0"/>
    <n v="0"/>
    <s v=""/>
    <s v=""/>
    <s v=""/>
  </r>
  <r>
    <n v="1720251"/>
    <s v="POSTED"/>
    <s v="REALIZADO"/>
    <x v="0"/>
    <s v="089.4991.6304.0001.000.0599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991"/>
    <x v="2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-97.36"/>
    <n v="0"/>
    <n v="0"/>
    <s v=""/>
    <s v=""/>
    <s v=""/>
  </r>
  <r>
    <n v="1720254"/>
    <s v="POSTED"/>
    <s v="REALIZADO"/>
    <x v="1"/>
    <s v="089.4994.6304.0001.000.0560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994"/>
    <x v="0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-515.83000000000004"/>
    <n v="0"/>
    <n v="0"/>
    <s v=""/>
    <s v=""/>
    <s v=""/>
  </r>
  <r>
    <n v="1273419"/>
    <s v="POSTED"/>
    <s v="REALIZADO"/>
    <x v="1"/>
    <s v="089.4554.6304.0001.000.0560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554"/>
    <x v="6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-587.28"/>
    <n v="0"/>
    <n v="0"/>
    <s v=""/>
    <s v=""/>
    <s v=""/>
  </r>
  <r>
    <n v="1273420"/>
    <s v="POSTED"/>
    <s v="REALIZADO"/>
    <x v="1"/>
    <s v="089.4554.6304.0001.000.056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554"/>
    <x v="6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-270.48"/>
    <n v="0"/>
    <n v="0"/>
    <s v=""/>
    <s v=""/>
    <s v=""/>
  </r>
  <r>
    <n v="1199589"/>
    <s v="POSTED"/>
    <s v="REALIZADO"/>
    <x v="1"/>
    <s v="089.4545.6304.0001.000.056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545"/>
    <x v="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623.48"/>
    <n v="0"/>
    <n v="0"/>
    <s v=""/>
    <s v=""/>
    <s v=""/>
  </r>
  <r>
    <n v="1208937"/>
    <s v="POSTED"/>
    <s v="REALIZADO"/>
    <x v="1"/>
    <s v="089.4545.6304.0001.000.0560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545"/>
    <x v="9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1667.49"/>
    <n v="0"/>
    <n v="0"/>
    <s v=""/>
    <s v=""/>
    <s v=""/>
  </r>
  <r>
    <n v="1316978"/>
    <s v="POSTED"/>
    <s v="REALIZADO"/>
    <x v="1"/>
    <s v="089.4551.6304.0001.000.056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551"/>
    <x v="3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345.15"/>
    <n v="0"/>
    <n v="0"/>
    <s v=""/>
    <s v=""/>
    <s v=""/>
  </r>
  <r>
    <n v="1247811"/>
    <s v="POSTED"/>
    <s v="REALIZADO"/>
    <x v="1"/>
    <s v="089.4550.6304.0001.000.0560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550"/>
    <x v="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233.68"/>
    <n v="0"/>
    <n v="0"/>
    <s v=""/>
    <s v=""/>
    <s v=""/>
  </r>
  <r>
    <n v="1237049"/>
    <s v="POSTED"/>
    <s v="REALIZADO"/>
    <x v="1"/>
    <s v="089.4992.6304.0001.000.056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992"/>
    <x v="3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45.76"/>
    <n v="0"/>
    <n v="0"/>
    <s v=""/>
    <s v=""/>
    <s v=""/>
  </r>
  <r>
    <n v="1254406"/>
    <s v="POSTED"/>
    <s v="REALIZADO"/>
    <x v="1"/>
    <s v="089.4550.6304.0001.000.056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550"/>
    <x v="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2312.62"/>
    <n v="0"/>
    <n v="0"/>
    <s v=""/>
    <s v=""/>
    <s v=""/>
  </r>
  <r>
    <n v="1028500"/>
    <s v="POSTED"/>
    <s v="REALIZADO"/>
    <x v="1"/>
    <s v="089.3506.6304.0001.000.0560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3506"/>
    <x v="31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1130.45"/>
    <n v="0"/>
    <n v="0"/>
    <s v=""/>
    <s v=""/>
    <s v=""/>
  </r>
  <r>
    <n v="1433543"/>
    <s v="POSTED"/>
    <s v="REALIZADO"/>
    <x v="1"/>
    <s v="089.4990.6304.0001.000.056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990"/>
    <x v="3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MATRIZ"/>
    <s v="ELISSON COSTA FREIRE"/>
    <s v="Costo Laboral"/>
    <s v="Tiempo Extra y Descansos Trabajados"/>
    <s v="VENDAS OAS"/>
    <n v="112.32"/>
    <n v="0"/>
    <n v="0"/>
    <s v=""/>
    <s v=""/>
    <s v=""/>
  </r>
  <r>
    <n v="1433543"/>
    <s v="POSTED"/>
    <s v="REALIZADO"/>
    <x v="1"/>
    <s v="089.4990.6304.0001.000.056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990"/>
    <x v="3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MATRIZ"/>
    <s v="ELISSON COSTA FREIRE"/>
    <s v="Costo Laboral"/>
    <s v="Tiempo Extra y Descansos Trabajados"/>
    <s v="VENDAS OAS"/>
    <n v="473.1"/>
    <n v="0"/>
    <n v="0"/>
    <s v=""/>
    <s v=""/>
    <s v=""/>
  </r>
  <r>
    <n v="1433543"/>
    <s v="POSTED"/>
    <s v="REALIZADO"/>
    <x v="1"/>
    <s v="089.4990.6304.0001.000.056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990"/>
    <x v="3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MATRIZ"/>
    <s v="ELISSON COSTA FREIRE"/>
    <s v="Costo Laboral"/>
    <s v="Tiempo Extra y Descansos Trabajados"/>
    <s v="VENDAS OAS"/>
    <n v="1195.72"/>
    <n v="0"/>
    <n v="0"/>
    <s v=""/>
    <s v=""/>
    <s v=""/>
  </r>
  <r>
    <n v="1376938"/>
    <s v="POSTED"/>
    <s v="REALIZADO"/>
    <x v="1"/>
    <s v="089.4991.6304.0001.000.056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991"/>
    <x v="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47.4"/>
    <n v="0"/>
    <n v="0"/>
    <s v=""/>
    <s v=""/>
    <s v=""/>
  </r>
  <r>
    <n v="1087510"/>
    <s v="POSTED"/>
    <s v="REALIZADO"/>
    <x v="1"/>
    <s v="089.4991.6304.0001.000.0560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991"/>
    <x v="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267.94"/>
    <n v="0"/>
    <n v="0"/>
    <s v=""/>
    <s v=""/>
    <s v=""/>
  </r>
  <r>
    <n v="1416452"/>
    <s v="POSTED"/>
    <s v="REALIZADO"/>
    <x v="1"/>
    <s v="089.4994.6304.0001.000.056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994"/>
    <x v="0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133.15"/>
    <n v="0"/>
    <n v="0"/>
    <s v=""/>
    <s v=""/>
    <s v=""/>
  </r>
  <r>
    <n v="1720244"/>
    <s v="POSTED"/>
    <s v="REALIZADO"/>
    <x v="1"/>
    <s v="089.4545.6304.0001.000.0569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545"/>
    <x v="9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905.03"/>
    <n v="0"/>
    <n v="0"/>
    <s v=""/>
    <s v=""/>
    <s v=""/>
  </r>
  <r>
    <n v="1720246"/>
    <s v="POSTED"/>
    <s v="REALIZADO"/>
    <x v="1"/>
    <s v="089.4551.6304.0001.000.0569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551"/>
    <x v="35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914.35"/>
    <n v="0"/>
    <n v="0"/>
    <s v=""/>
    <s v=""/>
    <s v=""/>
  </r>
  <r>
    <n v="1720247"/>
    <s v="POSTED"/>
    <s v="REALIZADO"/>
    <x v="1"/>
    <s v="089.4554.6304.0001.000.0569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554"/>
    <x v="6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174.61"/>
    <n v="0"/>
    <n v="0"/>
    <s v=""/>
    <s v=""/>
    <s v=""/>
  </r>
  <r>
    <n v="1720248"/>
    <s v="POSTED"/>
    <s v="REALIZADO"/>
    <x v="1"/>
    <s v="089.4556.6304.0001.000.0560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556"/>
    <x v="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610.79999999999995"/>
    <n v="0"/>
    <n v="0"/>
    <s v=""/>
    <s v=""/>
    <s v=""/>
  </r>
  <r>
    <n v="1720249"/>
    <s v="POSTED"/>
    <s v="REALIZADO"/>
    <x v="1"/>
    <s v="089.4990.6304.0001.000.0560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990"/>
    <x v="3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MATRIZ"/>
    <s v="CHRISTIAN OMAR GAXIOLA INZUNZA"/>
    <s v="Costo Laboral"/>
    <s v="Tiempo Extra y Descansos Trabajados"/>
    <s v="VENDAS VAREJO"/>
    <n v="884.24"/>
    <n v="0"/>
    <n v="0"/>
    <s v=""/>
    <s v=""/>
    <s v=""/>
  </r>
  <r>
    <n v="1720250"/>
    <s v="POSTED"/>
    <s v="REALIZADO"/>
    <x v="1"/>
    <s v="089.4991.6304.0001.000.0569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991"/>
    <x v="2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27.31"/>
    <n v="0"/>
    <n v="0"/>
    <s v=""/>
    <s v=""/>
    <s v=""/>
  </r>
  <r>
    <n v="1720251"/>
    <s v="POSTED"/>
    <s v="REALIZADO"/>
    <x v="0"/>
    <s v="089.4991.6304.0001.000.0599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991"/>
    <x v="2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97.36"/>
    <n v="0"/>
    <n v="0"/>
    <s v=""/>
    <s v=""/>
    <s v=""/>
  </r>
  <r>
    <n v="1720254"/>
    <s v="POSTED"/>
    <s v="REALIZADO"/>
    <x v="1"/>
    <s v="089.4994.6304.0001.000.0560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994"/>
    <x v="0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515.83000000000004"/>
    <n v="0"/>
    <n v="0"/>
    <s v=""/>
    <s v=""/>
    <s v=""/>
  </r>
  <r>
    <n v="1273419"/>
    <s v="POSTED"/>
    <s v="REALIZADO"/>
    <x v="1"/>
    <s v="089.4554.6304.0001.000.0560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554"/>
    <x v="6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587.28"/>
    <n v="0"/>
    <n v="0"/>
    <s v=""/>
    <s v=""/>
    <s v=""/>
  </r>
  <r>
    <n v="1273420"/>
    <s v="POSTED"/>
    <s v="REALIZADO"/>
    <x v="1"/>
    <s v="089.4554.6304.0001.000.056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554"/>
    <x v="6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270.48"/>
    <n v="0"/>
    <n v="0"/>
    <s v=""/>
    <s v=""/>
    <s v=""/>
  </r>
  <r>
    <n v="1199589"/>
    <s v="POSTED"/>
    <s v="REALIZADO"/>
    <x v="1"/>
    <s v="089.4545.6304.0001.000.0561.000.00000.00000"/>
    <s v="FEB-2021"/>
    <n v="2021"/>
    <x v="4"/>
    <s v="1º TRIMM"/>
    <d v="2021-02-28T00:00:00"/>
    <s v="Manual"/>
    <s v="Reclass"/>
    <s v="EMORAOLI - Reclassificação de indenizações Fev21 Reclass BRL"/>
    <s v="EMORAOLI - Reclassificação de indenizações Fev21 Manual A 1963585 182167343"/>
    <s v="Reclassificação de indenizações Fev21"/>
    <x v="0"/>
    <s v="HORA EXTRA/HORA EXTRA"/>
    <s v="4545"/>
    <x v="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-31.84"/>
    <n v="0"/>
    <n v="0"/>
    <s v=""/>
    <s v=""/>
    <s v=""/>
  </r>
  <r>
    <n v="1238049"/>
    <s v="POSTED"/>
    <s v="REALIZADO"/>
    <x v="1"/>
    <s v="089.4549.6304.0001.000.0560.000.00000.00000"/>
    <s v="FEB-2021"/>
    <n v="2021"/>
    <x v="4"/>
    <s v="1º TRIMM"/>
    <d v="2021-02-28T00:00:00"/>
    <s v="Manual"/>
    <s v="Reclass"/>
    <s v="EMORAOLI - Reclassificação de indenizações Fev21 Reclass BRL"/>
    <s v="EMORAOLI - Reclassificação de indenizações Fev21 Manual A 1963585 182167343"/>
    <s v="Reclassificação de indenizações Fev21"/>
    <x v="0"/>
    <s v="HORA EXTRA/HORA EXTRA"/>
    <s v="4549"/>
    <x v="41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1550.43"/>
    <n v="0"/>
    <n v="0"/>
    <s v=""/>
    <s v=""/>
    <s v=""/>
  </r>
  <r>
    <n v="1060769"/>
    <s v="POSTED"/>
    <s v="REALIZADO"/>
    <x v="1"/>
    <s v="089.3547.6304.0001.000.0560.000.00000.00000"/>
    <s v="FEB-2021"/>
    <n v="2021"/>
    <x v="4"/>
    <s v="1º TRIMM"/>
    <d v="2021-02-28T00:00:00"/>
    <s v="Manual"/>
    <s v="Reclass"/>
    <s v="EMORAOLI - Reclassificação de indenizações Fev21 Reclass BRL"/>
    <s v="EMORAOLI - Reclassificação de indenizações Fev21 Manual A 1963585 182167343"/>
    <s v="Reclassificação de indenizações Fev21"/>
    <x v="0"/>
    <s v="HORA EXTRA/HORA EXTRA"/>
    <s v="3547"/>
    <x v="18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3637.2"/>
    <n v="0"/>
    <n v="0"/>
    <s v=""/>
    <s v=""/>
    <s v=""/>
  </r>
  <r>
    <n v="1079371"/>
    <s v="POSTED"/>
    <s v="REALIZADO"/>
    <x v="1"/>
    <s v="089.4509.6304.0001.000.0560.000.00000.00000"/>
    <s v="FEB-2021"/>
    <n v="2021"/>
    <x v="4"/>
    <s v="1º TRIMM"/>
    <d v="2021-02-28T00:00:00"/>
    <s v="Manual"/>
    <s v="Reclass"/>
    <s v="EMORAOLI - Reclassificação de indenizações Fev21 Reclass BRL"/>
    <s v="EMORAOLI - Reclassificação de indenizações Fev21 Manual A 1963585 182167343"/>
    <s v="Reclassificação de indenizações Fev21"/>
    <x v="0"/>
    <s v="HORA EXTRA/HORA EXTRA"/>
    <s v="4509"/>
    <x v="16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-38.68"/>
    <n v="0"/>
    <n v="0"/>
    <s v=""/>
    <s v=""/>
    <s v=""/>
  </r>
  <r>
    <n v="1199584"/>
    <s v="POSTED"/>
    <s v="REALIZADO"/>
    <x v="1"/>
    <s v="089.4506.6304.0001.000.0560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4506"/>
    <x v="1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200.61"/>
    <n v="0"/>
    <n v="0"/>
    <s v=""/>
    <s v=""/>
    <s v=""/>
  </r>
  <r>
    <n v="1199585"/>
    <s v="POSTED"/>
    <s v="REALIZADO"/>
    <x v="1"/>
    <s v="089.4506.6304.0001.000.056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4506"/>
    <x v="1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2220.58"/>
    <n v="0"/>
    <n v="0"/>
    <s v=""/>
    <s v=""/>
    <s v=""/>
  </r>
  <r>
    <n v="1199587"/>
    <s v="POSTED"/>
    <s v="REALIZADO"/>
    <x v="1"/>
    <s v="089.4544.6304.0001.000.056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4544"/>
    <x v="10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831.62"/>
    <n v="0"/>
    <n v="0"/>
    <s v=""/>
    <s v=""/>
    <s v=""/>
  </r>
  <r>
    <n v="1199589"/>
    <s v="POSTED"/>
    <s v="REALIZADO"/>
    <x v="1"/>
    <s v="089.4545.6304.0001.000.056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4545"/>
    <x v="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1562.9"/>
    <n v="0"/>
    <n v="0"/>
    <s v=""/>
    <s v=""/>
    <s v=""/>
  </r>
  <r>
    <n v="1117775"/>
    <s v="POSTED"/>
    <s v="REALIZADO"/>
    <x v="1"/>
    <s v="089.4540.6304.0001.000.056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4540"/>
    <x v="11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1603.89"/>
    <n v="0"/>
    <n v="0"/>
    <s v=""/>
    <s v=""/>
    <s v=""/>
  </r>
  <r>
    <n v="1698203"/>
    <s v="POSTED"/>
    <s v="REALIZADO"/>
    <x v="1"/>
    <s v="089.4556.6304.0001.000.056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4556"/>
    <x v="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7584.89"/>
    <n v="0"/>
    <n v="0"/>
    <s v=""/>
    <s v=""/>
    <s v=""/>
  </r>
  <r>
    <n v="1217476"/>
    <s v="POSTED"/>
    <s v="REALIZADO"/>
    <x v="1"/>
    <s v="089.3537.6304.0001.000.056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3537"/>
    <x v="2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9041.1200000000008"/>
    <n v="0"/>
    <n v="0"/>
    <s v=""/>
    <s v=""/>
    <s v=""/>
  </r>
  <r>
    <n v="1208935"/>
    <s v="POSTED"/>
    <s v="REALIZADO"/>
    <x v="1"/>
    <s v="089.3537.6304.0001.000.0560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3537"/>
    <x v="2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860.28"/>
    <n v="0"/>
    <n v="0"/>
    <s v=""/>
    <s v=""/>
    <s v=""/>
  </r>
  <r>
    <n v="1208936"/>
    <s v="POSTED"/>
    <s v="REALIZADO"/>
    <x v="1"/>
    <s v="089.4544.6304.0001.000.0560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4544"/>
    <x v="10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567.80999999999995"/>
    <n v="0"/>
    <n v="0"/>
    <s v=""/>
    <s v=""/>
    <s v=""/>
  </r>
  <r>
    <n v="1208937"/>
    <s v="POSTED"/>
    <s v="REALIZADO"/>
    <x v="1"/>
    <s v="089.4545.6304.0001.000.0560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4545"/>
    <x v="9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1532.64"/>
    <n v="0"/>
    <n v="0"/>
    <s v=""/>
    <s v=""/>
    <s v=""/>
  </r>
  <r>
    <n v="1306410"/>
    <s v="POSTED"/>
    <s v="REALIZADO"/>
    <x v="1"/>
    <s v="089.4536.6304.0001.000.0560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4536"/>
    <x v="1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1106.47"/>
    <n v="0"/>
    <n v="0"/>
    <s v=""/>
    <s v=""/>
    <s v=""/>
  </r>
  <r>
    <n v="1316953"/>
    <s v="POSTED"/>
    <s v="REALIZADO"/>
    <x v="1"/>
    <s v="089.4538.6304.0001.000.056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4538"/>
    <x v="33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2079.59"/>
    <n v="0"/>
    <n v="0"/>
    <s v=""/>
    <s v=""/>
    <s v=""/>
  </r>
  <r>
    <n v="1316978"/>
    <s v="POSTED"/>
    <s v="REALIZADO"/>
    <x v="1"/>
    <s v="089.4551.6304.0001.000.056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4551"/>
    <x v="3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1026.45"/>
    <n v="0"/>
    <n v="0"/>
    <s v=""/>
    <s v=""/>
    <s v=""/>
  </r>
  <r>
    <n v="1247810"/>
    <s v="POSTED"/>
    <s v="REALIZADO"/>
    <x v="1"/>
    <s v="089.4536.6304.0001.000.056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4536"/>
    <x v="1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933.62"/>
    <n v="0"/>
    <n v="0"/>
    <s v=""/>
    <s v=""/>
    <s v=""/>
  </r>
  <r>
    <n v="1238049"/>
    <s v="POSTED"/>
    <s v="REALIZADO"/>
    <x v="1"/>
    <s v="089.4549.6304.0001.000.0560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4549"/>
    <x v="41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1550.43"/>
    <n v="0"/>
    <n v="0"/>
    <s v=""/>
    <s v=""/>
    <s v=""/>
  </r>
  <r>
    <n v="1026570"/>
    <s v="POSTED"/>
    <s v="REALIZADO"/>
    <x v="1"/>
    <s v="089.3518.6304.0001.000.056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3518"/>
    <x v="2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5073.04"/>
    <n v="0"/>
    <n v="0"/>
    <s v=""/>
    <s v=""/>
    <s v=""/>
  </r>
  <r>
    <n v="1026742"/>
    <s v="POSTED"/>
    <s v="REALIZADO"/>
    <x v="1"/>
    <s v="089.4531.6304.0001.000.056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4531"/>
    <x v="36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70.98"/>
    <n v="0"/>
    <n v="0"/>
    <s v=""/>
    <s v=""/>
    <s v=""/>
  </r>
  <r>
    <n v="1026846"/>
    <s v="POSTED"/>
    <s v="REALIZADO"/>
    <x v="1"/>
    <s v="089.3517.6304.0001.000.0560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3517"/>
    <x v="28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1868.92"/>
    <n v="0"/>
    <n v="0"/>
    <s v=""/>
    <s v=""/>
    <s v=""/>
  </r>
  <r>
    <n v="1026847"/>
    <s v="POSTED"/>
    <s v="REALIZADO"/>
    <x v="1"/>
    <s v="089.3517.6304.0001.000.056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3517"/>
    <x v="2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6816.08"/>
    <n v="0"/>
    <n v="0"/>
    <s v=""/>
    <s v=""/>
    <s v=""/>
  </r>
  <r>
    <n v="1028500"/>
    <s v="POSTED"/>
    <s v="REALIZADO"/>
    <x v="1"/>
    <s v="089.3506.6304.0001.000.0560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3506"/>
    <x v="31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2705.91"/>
    <n v="0"/>
    <n v="0"/>
    <s v=""/>
    <s v=""/>
    <s v=""/>
  </r>
  <r>
    <n v="1028501"/>
    <s v="POSTED"/>
    <s v="REALIZADO"/>
    <x v="1"/>
    <s v="089.3506.6304.0001.000.056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3506"/>
    <x v="31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5205.27"/>
    <n v="0"/>
    <n v="0"/>
    <s v=""/>
    <s v=""/>
    <s v=""/>
  </r>
  <r>
    <n v="1028503"/>
    <s v="POSTED"/>
    <s v="REALIZADO"/>
    <x v="1"/>
    <s v="089.3506.6304.0001.000.0569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3506"/>
    <x v="31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293.33999999999997"/>
    <n v="0"/>
    <n v="0"/>
    <s v=""/>
    <s v=""/>
    <s v=""/>
  </r>
  <r>
    <n v="1069711"/>
    <s v="POSTED"/>
    <s v="REALIZADO"/>
    <x v="1"/>
    <s v="089.3520.6304.0001.000.0560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3520"/>
    <x v="26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BRASÍLIA"/>
    <s v="CHRISTIAN OMAR GAXIOLA INZUNZA"/>
    <s v="Costo Laboral"/>
    <s v="Tiempo Extra y Descansos Trabajados"/>
    <s v="VENDAS VAREJO"/>
    <n v="414.31"/>
    <n v="0"/>
    <n v="0"/>
    <s v=""/>
    <s v=""/>
    <s v=""/>
  </r>
  <r>
    <n v="1069712"/>
    <s v="POSTED"/>
    <s v="REALIZADO"/>
    <x v="1"/>
    <s v="089.3520.6304.0001.000.056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3520"/>
    <x v="26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3701.1"/>
    <n v="0"/>
    <n v="0"/>
    <s v=""/>
    <s v=""/>
    <s v=""/>
  </r>
  <r>
    <n v="1069714"/>
    <s v="POSTED"/>
    <s v="REALIZADO"/>
    <x v="1"/>
    <s v="089.4517.6304.0001.000.0560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4517"/>
    <x v="1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BRASÍLIA"/>
    <s v="CHRISTIAN OMAR GAXIOLA INZUNZA"/>
    <s v="Costo Laboral"/>
    <s v="Tiempo Extra y Descansos Trabajados"/>
    <s v="VENDAS VAREJO"/>
    <n v="2221.85"/>
    <n v="0"/>
    <n v="0"/>
    <s v=""/>
    <s v=""/>
    <s v=""/>
  </r>
  <r>
    <n v="1069715"/>
    <s v="POSTED"/>
    <s v="REALIZADO"/>
    <x v="1"/>
    <s v="089.4517.6304.0001.000.056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4517"/>
    <x v="1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3219.04"/>
    <n v="0"/>
    <n v="0"/>
    <s v=""/>
    <s v=""/>
    <s v=""/>
  </r>
  <r>
    <n v="1029045"/>
    <s v="POSTED"/>
    <s v="REALIZADO"/>
    <x v="1"/>
    <s v="089.3529.6304.0001.000.056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3529"/>
    <x v="2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106.12"/>
    <n v="0"/>
    <n v="0"/>
    <s v=""/>
    <s v=""/>
    <s v=""/>
  </r>
  <r>
    <n v="1029720"/>
    <s v="POSTED"/>
    <s v="REALIZADO"/>
    <x v="1"/>
    <s v="089.3530.6304.0001.000.056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3530"/>
    <x v="2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446.99"/>
    <n v="0"/>
    <n v="0"/>
    <s v=""/>
    <s v=""/>
    <s v=""/>
  </r>
  <r>
    <n v="1029540"/>
    <s v="POSTED"/>
    <s v="REALIZADO"/>
    <x v="1"/>
    <s v="089.3507.6304.0001.000.0560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3507"/>
    <x v="30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4467.96"/>
    <n v="0"/>
    <n v="0"/>
    <s v=""/>
    <s v=""/>
    <s v=""/>
  </r>
  <r>
    <n v="1029541"/>
    <s v="POSTED"/>
    <s v="REALIZADO"/>
    <x v="1"/>
    <s v="089.3507.6304.0001.000.056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3507"/>
    <x v="30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2707.12"/>
    <n v="0"/>
    <n v="0"/>
    <s v=""/>
    <s v=""/>
    <s v=""/>
  </r>
  <r>
    <n v="1029542"/>
    <s v="POSTED"/>
    <s v="REALIZADO"/>
    <x v="1"/>
    <s v="089.3507.6304.0001.000.0569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3507"/>
    <x v="30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186.66"/>
    <n v="0"/>
    <n v="0"/>
    <s v=""/>
    <s v=""/>
    <s v=""/>
  </r>
  <r>
    <n v="1060748"/>
    <s v="POSTED"/>
    <s v="REALIZADO"/>
    <x v="1"/>
    <s v="089.3514.6304.0001.000.0560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3514"/>
    <x v="29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630.79999999999995"/>
    <n v="0"/>
    <n v="0"/>
    <s v=""/>
    <s v=""/>
    <s v=""/>
  </r>
  <r>
    <n v="1060749"/>
    <s v="POSTED"/>
    <s v="REALIZADO"/>
    <x v="1"/>
    <s v="089.3514.6304.0001.000.056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3514"/>
    <x v="2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3861.11"/>
    <n v="0"/>
    <n v="0"/>
    <s v=""/>
    <s v=""/>
    <s v=""/>
  </r>
  <r>
    <n v="1060753"/>
    <s v="POSTED"/>
    <s v="REALIZADO"/>
    <x v="1"/>
    <s v="089.3518.6304.0001.000.0560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3518"/>
    <x v="2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1456.47"/>
    <n v="0"/>
    <n v="0"/>
    <s v=""/>
    <s v=""/>
    <s v=""/>
  </r>
  <r>
    <n v="1060757"/>
    <s v="POSTED"/>
    <s v="REALIZADO"/>
    <x v="1"/>
    <s v="089.3520.6304.0001.000.0569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3520"/>
    <x v="26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181.1"/>
    <n v="0"/>
    <n v="0"/>
    <s v=""/>
    <s v=""/>
    <s v=""/>
  </r>
  <r>
    <n v="1060763"/>
    <s v="POSTED"/>
    <s v="REALIZADO"/>
    <x v="1"/>
    <s v="089.3529.6304.0001.000.0560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3529"/>
    <x v="25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285.12"/>
    <n v="0"/>
    <n v="0"/>
    <s v=""/>
    <s v=""/>
    <s v=""/>
  </r>
  <r>
    <n v="1060764"/>
    <s v="POSTED"/>
    <s v="REALIZADO"/>
    <x v="1"/>
    <s v="089.3540.6304.0001.000.056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3540"/>
    <x v="3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128.26"/>
    <n v="0"/>
    <n v="0"/>
    <s v=""/>
    <s v=""/>
    <s v=""/>
  </r>
  <r>
    <n v="1060765"/>
    <s v="POSTED"/>
    <s v="REALIZADO"/>
    <x v="1"/>
    <s v="089.3544.6304.0001.000.0560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3544"/>
    <x v="20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2337.59"/>
    <n v="0"/>
    <n v="0"/>
    <s v=""/>
    <s v=""/>
    <s v=""/>
  </r>
  <r>
    <n v="1060766"/>
    <s v="POSTED"/>
    <s v="REALIZADO"/>
    <x v="1"/>
    <s v="089.3544.6304.0001.000.056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3544"/>
    <x v="20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8231.74"/>
    <n v="0"/>
    <n v="0"/>
    <s v=""/>
    <s v=""/>
    <s v=""/>
  </r>
  <r>
    <n v="1060768"/>
    <s v="POSTED"/>
    <s v="REALIZADO"/>
    <x v="1"/>
    <s v="089.3545.6304.0001.000.056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3545"/>
    <x v="1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271.08999999999997"/>
    <n v="0"/>
    <n v="0"/>
    <s v=""/>
    <s v=""/>
    <s v=""/>
  </r>
  <r>
    <n v="1060769"/>
    <s v="POSTED"/>
    <s v="REALIZADO"/>
    <x v="1"/>
    <s v="089.3547.6304.0001.000.0560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3547"/>
    <x v="18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3979.32"/>
    <n v="0"/>
    <n v="0"/>
    <s v=""/>
    <s v=""/>
    <s v=""/>
  </r>
  <r>
    <n v="1060770"/>
    <s v="POSTED"/>
    <s v="REALIZADO"/>
    <x v="1"/>
    <s v="089.3547.6304.0001.000.056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3547"/>
    <x v="1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371.63"/>
    <n v="0"/>
    <n v="0"/>
    <s v=""/>
    <s v=""/>
    <s v=""/>
  </r>
  <r>
    <n v="1060776"/>
    <s v="POSTED"/>
    <s v="REALIZADO"/>
    <x v="1"/>
    <s v="089.4532.6304.0001.000.056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4532"/>
    <x v="3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729.95"/>
    <n v="0"/>
    <n v="0"/>
    <s v=""/>
    <s v=""/>
    <s v=""/>
  </r>
  <r>
    <n v="1360627"/>
    <s v="POSTED"/>
    <s v="REALIZADO"/>
    <x v="1"/>
    <s v="089.4538.6304.0001.000.0560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4538"/>
    <x v="33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565.16999999999996"/>
    <n v="0"/>
    <n v="0"/>
    <s v=""/>
    <s v=""/>
    <s v=""/>
  </r>
  <r>
    <n v="1366355"/>
    <s v="POSTED"/>
    <s v="REALIZADO"/>
    <x v="1"/>
    <s v="089.4551.6304.0001.000.0560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4551"/>
    <x v="35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250.62"/>
    <n v="0"/>
    <n v="0"/>
    <s v=""/>
    <s v=""/>
    <s v=""/>
  </r>
  <r>
    <n v="1079371"/>
    <s v="POSTED"/>
    <s v="REALIZADO"/>
    <x v="1"/>
    <s v="089.4509.6304.0001.000.0560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4509"/>
    <x v="16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38.68"/>
    <n v="0"/>
    <n v="0"/>
    <s v=""/>
    <s v=""/>
    <s v=""/>
  </r>
  <r>
    <n v="1079372"/>
    <s v="POSTED"/>
    <s v="REALIZADO"/>
    <x v="1"/>
    <s v="089.4517.6304.0001.000.0569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4517"/>
    <x v="14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181.98"/>
    <n v="0"/>
    <n v="0"/>
    <s v=""/>
    <s v=""/>
    <s v=""/>
  </r>
  <r>
    <n v="1087509"/>
    <s v="POSTED"/>
    <s v="REALIZADO"/>
    <x v="1"/>
    <s v="089.3530.6304.0001.000.0560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3530"/>
    <x v="2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965.75"/>
    <n v="0"/>
    <n v="0"/>
    <s v=""/>
    <s v=""/>
    <s v=""/>
  </r>
  <r>
    <n v="1392038"/>
    <s v="POSTED"/>
    <s v="REALIZADO"/>
    <x v="1"/>
    <s v="089.4555.6304.0001.000.056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4555"/>
    <x v="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771.43"/>
    <n v="0"/>
    <n v="0"/>
    <s v=""/>
    <s v=""/>
    <s v=""/>
  </r>
  <r>
    <n v="1095414"/>
    <s v="POSTED"/>
    <s v="REALIZADO"/>
    <x v="1"/>
    <s v="089.4532.6304.0001.000.0560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4532"/>
    <x v="3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67.180000000000007"/>
    <n v="0"/>
    <n v="0"/>
    <s v=""/>
    <s v=""/>
    <s v=""/>
  </r>
  <r>
    <n v="1187679"/>
    <s v="POSTED"/>
    <s v="REALIZADO"/>
    <x v="1"/>
    <s v="089.4540.6304.0001.000.0560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4540"/>
    <x v="11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885.67"/>
    <n v="0"/>
    <n v="0"/>
    <s v=""/>
    <s v=""/>
    <s v=""/>
  </r>
  <r>
    <n v="1720248"/>
    <s v="POSTED"/>
    <s v="REALIZADO"/>
    <x v="1"/>
    <s v="089.4556.6304.0001.000.0560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4556"/>
    <x v="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3173.29"/>
    <n v="0"/>
    <n v="0"/>
    <s v=""/>
    <s v=""/>
    <s v=""/>
  </r>
  <r>
    <n v="1416452"/>
    <s v="POSTED"/>
    <s v="REALIZADO"/>
    <x v="1"/>
    <s v="089.4994.6304.0001.000.056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994"/>
    <x v="0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164.99"/>
    <n v="0"/>
    <n v="0"/>
    <s v=""/>
    <s v=""/>
    <s v=""/>
  </r>
  <r>
    <n v="1720254"/>
    <s v="POSTED"/>
    <s v="REALIZADO"/>
    <x v="1"/>
    <s v="089.4994.6304.0001.000.0560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994"/>
    <x v="0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639.17999999999995"/>
    <n v="0"/>
    <n v="0"/>
    <s v=""/>
    <s v=""/>
    <s v=""/>
  </r>
  <r>
    <n v="1237049"/>
    <s v="POSTED"/>
    <s v="REALIZADO"/>
    <x v="1"/>
    <s v="089.4992.6304.0001.000.056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992"/>
    <x v="3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56.7"/>
    <n v="0"/>
    <n v="0"/>
    <s v=""/>
    <s v=""/>
    <s v=""/>
  </r>
  <r>
    <n v="1720251"/>
    <s v="POSTED"/>
    <s v="REALIZADO"/>
    <x v="0"/>
    <s v="089.4991.6304.0001.000.0599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991"/>
    <x v="2"/>
    <s v="6304"/>
    <s v="6304-HORA EXTRA"/>
    <s v="000"/>
    <s v="0599"/>
    <s v="0599-MISTO"/>
    <s v="0,0"/>
    <s v="GASTOS CARGA SOCIAL"/>
    <s v="DISTRIBUCION CENTRO DE VENTAS              "/>
    <s v="DISTRIBUCIÓN A CLIENTES"/>
    <s v="6-GASTOS"/>
    <s v="PUSH"/>
    <s v="SÃO PAULO"/>
    <s v="JOSE CARLOS CRUZ RESENDIZ"/>
    <s v="Costo Laboral"/>
    <s v="Tiempo Extra y Descansos Trabajados"/>
    <s v="ADMINISTRAÇÃO E FINANÇAS"/>
    <n v="120.64"/>
    <n v="0"/>
    <n v="0"/>
    <s v=""/>
    <s v=""/>
    <s v=""/>
  </r>
  <r>
    <n v="1720250"/>
    <s v="POSTED"/>
    <s v="REALIZADO"/>
    <x v="1"/>
    <s v="089.4991.6304.0001.000.0569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991"/>
    <x v="2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33.840000000000003"/>
    <n v="0"/>
    <n v="0"/>
    <s v=""/>
    <s v=""/>
    <s v=""/>
  </r>
  <r>
    <n v="1376938"/>
    <s v="POSTED"/>
    <s v="REALIZADO"/>
    <x v="1"/>
    <s v="089.4991.6304.0001.000.056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991"/>
    <x v="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82.65"/>
    <n v="0"/>
    <n v="0"/>
    <s v=""/>
    <s v=""/>
    <s v=""/>
  </r>
  <r>
    <n v="1087510"/>
    <s v="POSTED"/>
    <s v="REALIZADO"/>
    <x v="1"/>
    <s v="089.4991.6304.0001.000.0560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991"/>
    <x v="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332.02"/>
    <n v="0"/>
    <n v="0"/>
    <s v=""/>
    <s v=""/>
    <s v=""/>
  </r>
  <r>
    <n v="1433543"/>
    <s v="POSTED"/>
    <s v="REALIZADO"/>
    <x v="1"/>
    <s v="089.4990.6304.0001.000.056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990"/>
    <x v="3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MATRIZ"/>
    <s v="ELISSON COSTA FREIRE"/>
    <s v="Costo Laboral"/>
    <s v="Tiempo Extra y Descansos Trabajados"/>
    <s v="VENDAS OAS"/>
    <n v="1481.66"/>
    <n v="0"/>
    <n v="0"/>
    <s v=""/>
    <s v=""/>
    <s v=""/>
  </r>
  <r>
    <n v="1433543"/>
    <s v="POSTED"/>
    <s v="REALIZADO"/>
    <x v="1"/>
    <s v="089.4990.6304.0001.000.056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990"/>
    <x v="3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MATRIZ"/>
    <s v="ELISSON COSTA FREIRE"/>
    <s v="Costo Laboral"/>
    <s v="Tiempo Extra y Descansos Trabajados"/>
    <s v="VENDAS OAS"/>
    <n v="586.23"/>
    <n v="0"/>
    <n v="0"/>
    <s v=""/>
    <s v=""/>
    <s v=""/>
  </r>
  <r>
    <n v="1433543"/>
    <s v="POSTED"/>
    <s v="REALIZADO"/>
    <x v="1"/>
    <s v="089.4990.6304.0001.000.056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990"/>
    <x v="3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MATRIZ"/>
    <s v="ELISSON COSTA FREIRE"/>
    <s v="Costo Laboral"/>
    <s v="Tiempo Extra y Descansos Trabajados"/>
    <s v="VENDAS OAS"/>
    <n v="139.18"/>
    <n v="0"/>
    <n v="0"/>
    <s v=""/>
    <s v=""/>
    <s v=""/>
  </r>
  <r>
    <n v="1720249"/>
    <s v="POSTED"/>
    <s v="REALIZADO"/>
    <x v="1"/>
    <s v="089.4990.6304.0001.000.0560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990"/>
    <x v="3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MATRIZ"/>
    <s v="CHRISTIAN OMAR GAXIOLA INZUNZA"/>
    <s v="Costo Laboral"/>
    <s v="Tiempo Extra y Descansos Trabajados"/>
    <s v="VENDAS VAREJO"/>
    <n v="1095.69"/>
    <n v="0"/>
    <n v="0"/>
    <s v=""/>
    <s v=""/>
    <s v=""/>
  </r>
  <r>
    <n v="1698203"/>
    <s v="POSTED"/>
    <s v="REALIZADO"/>
    <x v="1"/>
    <s v="089.4556.6304.0001.000.056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556"/>
    <x v="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495.93"/>
    <n v="0"/>
    <n v="0"/>
    <s v=""/>
    <s v=""/>
    <s v=""/>
  </r>
  <r>
    <n v="1720248"/>
    <s v="POSTED"/>
    <s v="REALIZADO"/>
    <x v="1"/>
    <s v="089.4556.6304.0001.000.0560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556"/>
    <x v="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756.86"/>
    <n v="0"/>
    <n v="0"/>
    <s v=""/>
    <s v=""/>
    <s v=""/>
  </r>
  <r>
    <n v="1392038"/>
    <s v="POSTED"/>
    <s v="REALIZADO"/>
    <x v="1"/>
    <s v="089.4555.6304.0001.000.056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555"/>
    <x v="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23.71"/>
    <n v="0"/>
    <n v="0"/>
    <s v=""/>
    <s v=""/>
    <s v=""/>
  </r>
  <r>
    <n v="1273420"/>
    <s v="POSTED"/>
    <s v="REALIZADO"/>
    <x v="1"/>
    <s v="089.4554.6304.0001.000.056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554"/>
    <x v="6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1286.42"/>
    <n v="0"/>
    <n v="0"/>
    <s v=""/>
    <s v=""/>
    <s v=""/>
  </r>
  <r>
    <n v="1273420"/>
    <s v="POSTED"/>
    <s v="REALIZADO"/>
    <x v="1"/>
    <s v="089.4554.6304.0001.000.056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554"/>
    <x v="6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335.16"/>
    <n v="0"/>
    <n v="0"/>
    <s v=""/>
    <s v=""/>
    <s v=""/>
  </r>
  <r>
    <n v="1720247"/>
    <s v="POSTED"/>
    <s v="REALIZADO"/>
    <x v="1"/>
    <s v="089.4554.6304.0001.000.0569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554"/>
    <x v="6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216.37"/>
    <n v="0"/>
    <n v="0"/>
    <s v=""/>
    <s v=""/>
    <s v=""/>
  </r>
  <r>
    <n v="1273419"/>
    <s v="POSTED"/>
    <s v="REALIZADO"/>
    <x v="1"/>
    <s v="089.4554.6304.0001.000.0560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554"/>
    <x v="6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2322.5300000000002"/>
    <n v="0"/>
    <n v="0"/>
    <s v=""/>
    <s v=""/>
    <s v=""/>
  </r>
  <r>
    <n v="1273419"/>
    <s v="POSTED"/>
    <s v="REALIZADO"/>
    <x v="1"/>
    <s v="089.4554.6304.0001.000.0560.000.00000.00000"/>
    <s v="ENE-2021"/>
    <n v="2021"/>
    <x v="5"/>
    <s v="1º TRIMM"/>
    <d v="2021-01-31T00:00:00"/>
    <s v="Manual"/>
    <s v="Other"/>
    <s v="JGALDFRAN - RECLASSIFICACAO QUADRO BASICO Outro BRL"/>
    <s v="JGALDFRAN - RECLASSIFICACAO QUADRO BASICO Manual A 1913582 180689498"/>
    <s v="RECLASSIFICAÇÕES QUADRO BASICO"/>
    <x v="0"/>
    <s v="HORA EXTRA/HORA EXTRA"/>
    <s v="4554"/>
    <x v="6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-514.54"/>
    <n v="0"/>
    <n v="0"/>
    <s v=""/>
    <s v=""/>
    <s v=""/>
  </r>
  <r>
    <n v="1273419"/>
    <s v="POSTED"/>
    <s v="REALIZADO"/>
    <x v="1"/>
    <s v="089.4554.6304.0001.000.0560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554"/>
    <x v="6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727.72"/>
    <n v="0"/>
    <n v="0"/>
    <s v=""/>
    <s v=""/>
    <s v=""/>
  </r>
  <r>
    <n v="1720246"/>
    <s v="POSTED"/>
    <s v="REALIZADO"/>
    <x v="1"/>
    <s v="089.4551.6304.0001.000.0569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551"/>
    <x v="35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1133"/>
    <n v="0"/>
    <n v="0"/>
    <s v=""/>
    <s v=""/>
    <s v=""/>
  </r>
  <r>
    <n v="1316978"/>
    <s v="POSTED"/>
    <s v="REALIZADO"/>
    <x v="1"/>
    <s v="089.4551.6304.0001.000.056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551"/>
    <x v="3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427.69"/>
    <n v="0"/>
    <n v="0"/>
    <s v=""/>
    <s v=""/>
    <s v=""/>
  </r>
  <r>
    <n v="1254406"/>
    <s v="POSTED"/>
    <s v="REALIZADO"/>
    <x v="1"/>
    <s v="089.4550.6304.0001.000.056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550"/>
    <x v="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12493.44"/>
    <n v="0"/>
    <n v="0"/>
    <s v=""/>
    <s v=""/>
    <s v=""/>
  </r>
  <r>
    <n v="1254406"/>
    <s v="POSTED"/>
    <s v="REALIZADO"/>
    <x v="1"/>
    <s v="089.4550.6304.0001.000.056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550"/>
    <x v="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2865.65"/>
    <n v="0"/>
    <n v="0"/>
    <s v=""/>
    <s v=""/>
    <s v=""/>
  </r>
  <r>
    <n v="1247811"/>
    <s v="POSTED"/>
    <s v="REALIZADO"/>
    <x v="1"/>
    <s v="089.4550.6304.0001.000.0560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550"/>
    <x v="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3625.94"/>
    <n v="0"/>
    <n v="0"/>
    <s v=""/>
    <s v=""/>
    <s v=""/>
  </r>
  <r>
    <n v="1247811"/>
    <s v="POSTED"/>
    <s v="REALIZADO"/>
    <x v="1"/>
    <s v="089.4550.6304.0001.000.0560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550"/>
    <x v="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289.56"/>
    <n v="0"/>
    <n v="0"/>
    <s v=""/>
    <s v=""/>
    <s v=""/>
  </r>
  <r>
    <n v="1238044"/>
    <s v="POSTED"/>
    <s v="REALIZADO"/>
    <x v="1"/>
    <s v="089.4547.6304.0001.000.056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547"/>
    <x v="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5125.21"/>
    <n v="0"/>
    <n v="0"/>
    <s v=""/>
    <s v=""/>
    <s v=""/>
  </r>
  <r>
    <n v="1238043"/>
    <s v="POSTED"/>
    <s v="REALIZADO"/>
    <x v="1"/>
    <s v="089.4547.6304.0001.000.0560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547"/>
    <x v="8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4589.6400000000003"/>
    <n v="0"/>
    <n v="0"/>
    <s v=""/>
    <s v=""/>
    <s v=""/>
  </r>
  <r>
    <n v="1720244"/>
    <s v="POSTED"/>
    <s v="REALIZADO"/>
    <x v="1"/>
    <s v="089.4545.6304.0001.000.0569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545"/>
    <x v="9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1121.45"/>
    <n v="0"/>
    <n v="0"/>
    <s v=""/>
    <s v=""/>
    <s v=""/>
  </r>
  <r>
    <n v="1199589"/>
    <s v="POSTED"/>
    <s v="REALIZADO"/>
    <x v="1"/>
    <s v="089.4545.6304.0001.000.056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545"/>
    <x v="9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772.58"/>
    <n v="0"/>
    <n v="0"/>
    <s v=""/>
    <s v=""/>
    <s v=""/>
  </r>
  <r>
    <n v="1208937"/>
    <s v="POSTED"/>
    <s v="REALIZADO"/>
    <x v="1"/>
    <s v="089.4545.6304.0001.000.0560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545"/>
    <x v="9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2066.25"/>
    <n v="0"/>
    <n v="0"/>
    <s v=""/>
    <s v=""/>
    <s v=""/>
  </r>
  <r>
    <n v="1199587"/>
    <s v="POSTED"/>
    <s v="REALIZADO"/>
    <x v="1"/>
    <s v="089.4544.6304.0001.000.056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544"/>
    <x v="10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439.56"/>
    <n v="0"/>
    <n v="0"/>
    <s v=""/>
    <s v=""/>
    <s v=""/>
  </r>
  <r>
    <n v="1316953"/>
    <s v="POSTED"/>
    <s v="REALIZADO"/>
    <x v="1"/>
    <s v="089.4538.6304.0001.000.056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538"/>
    <x v="33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104.26"/>
    <n v="0"/>
    <n v="0"/>
    <s v=""/>
    <s v=""/>
    <s v=""/>
  </r>
  <r>
    <n v="1306410"/>
    <s v="POSTED"/>
    <s v="REALIZADO"/>
    <x v="1"/>
    <s v="089.4536.6304.0001.000.0560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536"/>
    <x v="1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586.89"/>
    <n v="0"/>
    <n v="0"/>
    <s v=""/>
    <s v=""/>
    <s v=""/>
  </r>
  <r>
    <n v="1306410"/>
    <s v="POSTED"/>
    <s v="REALIZADO"/>
    <x v="1"/>
    <s v="089.4536.6304.0001.000.0560.000.00000.00000"/>
    <s v="ENE-2021"/>
    <n v="2021"/>
    <x v="5"/>
    <s v="1º TRIMM"/>
    <d v="2021-01-31T00:00:00"/>
    <s v="Manual"/>
    <s v="Other"/>
    <s v="JGALDFRAN - RECLASSIFICACAO QUADRO BASICO Outro BRL"/>
    <s v="JGALDFRAN - RECLASSIFICACAO QUADRO BASICO Manual A 1913582 180689498"/>
    <s v="RECLASSIFICAÇÕES QUADRO BASICO"/>
    <x v="0"/>
    <s v="HORA EXTRA/HORA EXTRA"/>
    <s v="4536"/>
    <x v="1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586.89"/>
    <n v="0"/>
    <n v="0"/>
    <s v=""/>
    <s v=""/>
    <s v=""/>
  </r>
  <r>
    <n v="1060781"/>
    <s v="POSTED"/>
    <s v="REALIZADO"/>
    <x v="1"/>
    <s v="089.4534.6304.0001.000.056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534"/>
    <x v="13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10363.32"/>
    <n v="0"/>
    <n v="0"/>
    <s v=""/>
    <s v=""/>
    <s v=""/>
  </r>
  <r>
    <n v="1060780"/>
    <s v="POSTED"/>
    <s v="REALIZADO"/>
    <x v="1"/>
    <s v="089.4534.6304.0001.000.0560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534"/>
    <x v="13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6919.15"/>
    <n v="0"/>
    <n v="0"/>
    <s v=""/>
    <s v=""/>
    <s v=""/>
  </r>
  <r>
    <n v="1095414"/>
    <s v="POSTED"/>
    <s v="REALIZADO"/>
    <x v="1"/>
    <s v="089.4532.6304.0001.000.0560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532"/>
    <x v="3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484.75"/>
    <n v="0"/>
    <n v="0"/>
    <s v=""/>
    <s v=""/>
    <s v=""/>
  </r>
  <r>
    <n v="1095414"/>
    <s v="POSTED"/>
    <s v="REALIZADO"/>
    <x v="1"/>
    <s v="089.4532.6304.0001.000.0560.000.00000.00000"/>
    <s v="ENE-2021"/>
    <n v="2021"/>
    <x v="5"/>
    <s v="1º TRIMM"/>
    <d v="2021-01-31T00:00:00"/>
    <s v="Manual"/>
    <s v="Other"/>
    <s v="JGALDFRAN - RECLASSIFICACAO QUADRO BASICO Outro BRL"/>
    <s v="JGALDFRAN - RECLASSIFICACAO QUADRO BASICO Manual A 1913582 180689498"/>
    <s v="RECLASSIFICAÇÕES QUADRO BASICO"/>
    <x v="0"/>
    <s v="HORA EXTRA/HORA EXTRA"/>
    <s v="4532"/>
    <x v="3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484.75"/>
    <n v="0"/>
    <n v="0"/>
    <s v=""/>
    <s v=""/>
    <s v=""/>
  </r>
  <r>
    <n v="1069715"/>
    <s v="POSTED"/>
    <s v="REALIZADO"/>
    <x v="1"/>
    <s v="089.4517.6304.0001.000.056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517"/>
    <x v="14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239.79"/>
    <n v="0"/>
    <n v="0"/>
    <s v=""/>
    <s v=""/>
    <s v=""/>
  </r>
  <r>
    <n v="1069714"/>
    <s v="POSTED"/>
    <s v="REALIZADO"/>
    <x v="1"/>
    <s v="089.4517.6304.0001.000.0560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517"/>
    <x v="14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BRASÍLIA"/>
    <s v="CHRISTIAN OMAR GAXIOLA INZUNZA"/>
    <s v="Costo Laboral"/>
    <s v="Tiempo Extra y Descansos Trabajados"/>
    <s v="VENDAS VAREJO"/>
    <n v="482.67"/>
    <n v="0"/>
    <n v="0"/>
    <s v=""/>
    <s v=""/>
    <s v=""/>
  </r>
  <r>
    <n v="1028080"/>
    <s v="POSTED"/>
    <s v="REALIZADO"/>
    <x v="1"/>
    <s v="089.4513.6304.0001.000.056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513"/>
    <x v="1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3906.19"/>
    <n v="0"/>
    <n v="0"/>
    <s v=""/>
    <s v=""/>
    <s v=""/>
  </r>
  <r>
    <n v="1028079"/>
    <s v="POSTED"/>
    <s v="REALIZADO"/>
    <x v="1"/>
    <s v="089.4513.6304.0001.000.0560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513"/>
    <x v="15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2617.0300000000002"/>
    <n v="0"/>
    <n v="0"/>
    <s v=""/>
    <s v=""/>
    <s v=""/>
  </r>
  <r>
    <n v="1060773"/>
    <s v="POSTED"/>
    <s v="REALIZADO"/>
    <x v="1"/>
    <s v="089.4509.6304.0001.000.056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509"/>
    <x v="16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2698.53"/>
    <n v="0"/>
    <n v="0"/>
    <s v=""/>
    <s v=""/>
    <s v=""/>
  </r>
  <r>
    <n v="1079371"/>
    <s v="POSTED"/>
    <s v="REALIZADO"/>
    <x v="1"/>
    <s v="089.4509.6304.0001.000.0560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509"/>
    <x v="16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10323.629999999999"/>
    <n v="0"/>
    <n v="0"/>
    <s v=""/>
    <s v=""/>
    <s v=""/>
  </r>
  <r>
    <n v="1199585"/>
    <s v="POSTED"/>
    <s v="REALIZADO"/>
    <x v="1"/>
    <s v="089.4506.6304.0001.000.056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506"/>
    <x v="1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330.3"/>
    <n v="0"/>
    <n v="0"/>
    <s v=""/>
    <s v=""/>
    <s v=""/>
  </r>
  <r>
    <n v="1199585"/>
    <s v="POSTED"/>
    <s v="REALIZADO"/>
    <x v="1"/>
    <s v="089.4506.6304.0001.000.0561.000.00000.00000"/>
    <s v="ENE-2021"/>
    <n v="2021"/>
    <x v="5"/>
    <s v="1º TRIMM"/>
    <d v="2021-01-31T00:00:00"/>
    <s v="Manual"/>
    <s v="Other"/>
    <s v="JGALDFRAN - RECLASSIFICACAO QUADRO BASICO Outro BRL"/>
    <s v="JGALDFRAN - RECLASSIFICACAO QUADRO BASICO Manual A 1913582 180689498"/>
    <s v="RECLASSIFICAÇÕES QUADRO BASICO"/>
    <x v="0"/>
    <s v="HORA EXTRA/HORA EXTRA"/>
    <s v="4506"/>
    <x v="1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330.3"/>
    <n v="0"/>
    <n v="0"/>
    <s v=""/>
    <s v=""/>
    <s v=""/>
  </r>
  <r>
    <n v="1060769"/>
    <s v="POSTED"/>
    <s v="REALIZADO"/>
    <x v="1"/>
    <s v="089.3547.6304.0001.000.0560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3547"/>
    <x v="18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1565.04"/>
    <n v="0"/>
    <n v="0"/>
    <s v=""/>
    <s v=""/>
    <s v=""/>
  </r>
  <r>
    <n v="1060769"/>
    <s v="POSTED"/>
    <s v="REALIZADO"/>
    <x v="1"/>
    <s v="089.3547.6304.0001.000.0560.000.00000.00000"/>
    <s v="ENE-2021"/>
    <n v="2021"/>
    <x v="5"/>
    <s v="1º TRIMM"/>
    <d v="2021-01-31T00:00:00"/>
    <s v="Manual"/>
    <s v="Other"/>
    <s v="JGALDFRAN - RECLASSIFICACAO QUADRO BASICO Outro BRL"/>
    <s v="JGALDFRAN - RECLASSIFICACAO QUADRO BASICO Manual A 1913582 180689498"/>
    <s v="RECLASSIFICAÇÕES QUADRO BASICO"/>
    <x v="0"/>
    <s v="HORA EXTRA/HORA EXTRA"/>
    <s v="3547"/>
    <x v="18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1565.04"/>
    <n v="0"/>
    <n v="0"/>
    <s v=""/>
    <s v=""/>
    <s v=""/>
  </r>
  <r>
    <n v="1369589"/>
    <s v="POSTED"/>
    <s v="REALIZADO"/>
    <x v="1"/>
    <s v="089.3542.6304.0001.000.056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3542"/>
    <x v="21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1833.35"/>
    <n v="0"/>
    <n v="0"/>
    <s v=""/>
    <s v=""/>
    <s v=""/>
  </r>
  <r>
    <n v="1366354"/>
    <s v="POSTED"/>
    <s v="REALIZADO"/>
    <x v="1"/>
    <s v="089.3542.6304.0001.000.0560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3542"/>
    <x v="21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5583.71"/>
    <n v="0"/>
    <n v="0"/>
    <s v=""/>
    <s v=""/>
    <s v=""/>
  </r>
  <r>
    <n v="1217476"/>
    <s v="POSTED"/>
    <s v="REALIZADO"/>
    <x v="1"/>
    <s v="089.3537.6304.0001.000.056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3537"/>
    <x v="2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27.44"/>
    <n v="0"/>
    <n v="0"/>
    <s v=""/>
    <s v=""/>
    <s v=""/>
  </r>
  <r>
    <n v="1029045"/>
    <s v="POSTED"/>
    <s v="REALIZADO"/>
    <x v="1"/>
    <s v="089.3529.6304.0001.000.056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3529"/>
    <x v="25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UL"/>
    <s v="ELISSON COSTA FREIRE"/>
    <s v="Costo Laboral"/>
    <s v="Tiempo Extra y Descansos Trabajados"/>
    <s v="VENDAS OAS"/>
    <n v="40.14"/>
    <n v="0"/>
    <n v="0"/>
    <s v=""/>
    <s v=""/>
    <s v=""/>
  </r>
  <r>
    <n v="1060763"/>
    <s v="POSTED"/>
    <s v="REALIZADO"/>
    <x v="1"/>
    <s v="089.3529.6304.0001.000.0560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3529"/>
    <x v="25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UL"/>
    <s v="CHRISTIAN OMAR GAXIOLA INZUNZA"/>
    <s v="Costo Laboral"/>
    <s v="Tiempo Extra y Descansos Trabajados"/>
    <s v="VENDAS VAREJO"/>
    <n v="336.88"/>
    <n v="0"/>
    <n v="0"/>
    <s v=""/>
    <s v=""/>
    <s v=""/>
  </r>
  <r>
    <n v="1069712"/>
    <s v="POSTED"/>
    <s v="REALIZADO"/>
    <x v="1"/>
    <s v="089.3520.6304.0001.000.056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3520"/>
    <x v="26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BRASÍLIA"/>
    <s v="ELISSON COSTA FREIRE"/>
    <s v="Costo Laboral"/>
    <s v="Tiempo Extra y Descansos Trabajados"/>
    <s v="VENDAS OAS"/>
    <n v="291.02999999999997"/>
    <n v="0"/>
    <n v="0"/>
    <s v=""/>
    <s v=""/>
    <s v=""/>
  </r>
  <r>
    <n v="1069711"/>
    <s v="POSTED"/>
    <s v="REALIZADO"/>
    <x v="1"/>
    <s v="089.3520.6304.0001.000.0560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3520"/>
    <x v="26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BRASÍLIA"/>
    <s v="CHRISTIAN OMAR GAXIOLA INZUNZA"/>
    <s v="Costo Laboral"/>
    <s v="Tiempo Extra y Descansos Trabajados"/>
    <s v="VENDAS VAREJO"/>
    <n v="223.26"/>
    <n v="0"/>
    <n v="0"/>
    <s v=""/>
    <s v=""/>
    <s v=""/>
  </r>
  <r>
    <n v="1026570"/>
    <s v="POSTED"/>
    <s v="REALIZADO"/>
    <x v="1"/>
    <s v="089.3518.6304.0001.000.056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3518"/>
    <x v="2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826.15"/>
    <n v="0"/>
    <n v="0"/>
    <s v=""/>
    <s v=""/>
    <s v=""/>
  </r>
  <r>
    <n v="1026570"/>
    <s v="POSTED"/>
    <s v="REALIZADO"/>
    <x v="1"/>
    <s v="089.3518.6304.0001.000.0561.000.00000.00000"/>
    <s v="ENE-2021"/>
    <n v="2021"/>
    <x v="5"/>
    <s v="1º TRIMM"/>
    <d v="2021-01-31T00:00:00"/>
    <s v="Manual"/>
    <s v="Other"/>
    <s v="JGALDFRAN - RECLASSIFICACAO QUADRO BASICO Outro BRL"/>
    <s v="JGALDFRAN - RECLASSIFICACAO QUADRO BASICO Manual A 1913582 180689498"/>
    <s v="RECLASSIFICAÇÕES QUADRO BASICO"/>
    <x v="0"/>
    <s v="HORA EXTRA/HORA EXTRA"/>
    <s v="3518"/>
    <x v="27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826.15"/>
    <n v="0"/>
    <n v="0"/>
    <s v=""/>
    <s v=""/>
    <s v=""/>
  </r>
  <r>
    <n v="1060753"/>
    <s v="POSTED"/>
    <s v="REALIZADO"/>
    <x v="1"/>
    <s v="089.3518.6304.0001.000.0560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3518"/>
    <x v="2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2824.29"/>
    <n v="0"/>
    <n v="0"/>
    <s v=""/>
    <s v=""/>
    <s v=""/>
  </r>
  <r>
    <n v="1060753"/>
    <s v="POSTED"/>
    <s v="REALIZADO"/>
    <x v="1"/>
    <s v="089.3518.6304.0001.000.0560.000.00000.00000"/>
    <s v="ENE-2021"/>
    <n v="2021"/>
    <x v="5"/>
    <s v="1º TRIMM"/>
    <d v="2021-01-31T00:00:00"/>
    <s v="Manual"/>
    <s v="Other"/>
    <s v="JGALDFRAN - RECLASSIFICACAO QUADRO BASICO Outro BRL"/>
    <s v="JGALDFRAN - RECLASSIFICACAO QUADRO BASICO Manual A 1913582 180689498"/>
    <s v="RECLASSIFICAÇÕES QUADRO BASICO"/>
    <x v="0"/>
    <s v="HORA EXTRA/HORA EXTRA"/>
    <s v="3518"/>
    <x v="27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2628.66"/>
    <n v="0"/>
    <n v="0"/>
    <s v=""/>
    <s v=""/>
    <s v=""/>
  </r>
  <r>
    <n v="1026847"/>
    <s v="POSTED"/>
    <s v="REALIZADO"/>
    <x v="1"/>
    <s v="089.3517.6304.0001.000.056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3517"/>
    <x v="2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516.33000000000004"/>
    <n v="0"/>
    <n v="0"/>
    <s v=""/>
    <s v=""/>
    <s v=""/>
  </r>
  <r>
    <n v="1026847"/>
    <s v="POSTED"/>
    <s v="REALIZADO"/>
    <x v="1"/>
    <s v="089.3517.6304.0001.000.0561.000.00000.00000"/>
    <s v="ENE-2021"/>
    <n v="2021"/>
    <x v="5"/>
    <s v="1º TRIMM"/>
    <d v="2021-01-31T00:00:00"/>
    <s v="Manual"/>
    <s v="Other"/>
    <s v="JGALDFRAN - RECLASSIFICACAO QUADRO BASICO Outro BRL"/>
    <s v="JGALDFRAN - RECLASSIFICACAO QUADRO BASICO Manual A 1913582 180689498"/>
    <s v="RECLASSIFICAÇÕES QUADRO BASICO"/>
    <x v="0"/>
    <s v="HORA EXTRA/HORA EXTRA"/>
    <s v="3517"/>
    <x v="28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-344.22"/>
    <n v="0"/>
    <n v="0"/>
    <s v=""/>
    <s v=""/>
    <s v=""/>
  </r>
  <r>
    <n v="1026846"/>
    <s v="POSTED"/>
    <s v="REALIZADO"/>
    <x v="1"/>
    <s v="089.3517.6304.0001.000.0560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3517"/>
    <x v="28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5202.8999999999996"/>
    <n v="0"/>
    <n v="0"/>
    <s v=""/>
    <s v=""/>
    <s v=""/>
  </r>
  <r>
    <n v="1026846"/>
    <s v="POSTED"/>
    <s v="REALIZADO"/>
    <x v="1"/>
    <s v="089.3517.6304.0001.000.0560.000.00000.00000"/>
    <s v="ENE-2021"/>
    <n v="2021"/>
    <x v="5"/>
    <s v="1º TRIMM"/>
    <d v="2021-01-31T00:00:00"/>
    <s v="Manual"/>
    <s v="Other"/>
    <s v="JGALDFRAN - RECLASSIFICACAO QUADRO BASICO Outro BRL"/>
    <s v="JGALDFRAN - RECLASSIFICACAO QUADRO BASICO Manual A 1913582 180689498"/>
    <s v="RECLASSIFICAÇÕES QUADRO BASICO"/>
    <x v="0"/>
    <s v="HORA EXTRA/HORA EXTRA"/>
    <s v="3517"/>
    <x v="28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1018.95"/>
    <n v="0"/>
    <n v="0"/>
    <s v=""/>
    <s v=""/>
    <s v=""/>
  </r>
  <r>
    <n v="1060748"/>
    <s v="POSTED"/>
    <s v="REALIZADO"/>
    <x v="1"/>
    <s v="089.3514.6304.0001.000.0560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3514"/>
    <x v="29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1760.67"/>
    <n v="0"/>
    <n v="0"/>
    <s v=""/>
    <s v=""/>
    <s v=""/>
  </r>
  <r>
    <n v="1060748"/>
    <s v="POSTED"/>
    <s v="REALIZADO"/>
    <x v="1"/>
    <s v="089.3514.6304.0001.000.0560.000.00000.00000"/>
    <s v="ENE-2021"/>
    <n v="2021"/>
    <x v="5"/>
    <s v="1º TRIMM"/>
    <d v="2021-01-31T00:00:00"/>
    <s v="Manual"/>
    <s v="Other"/>
    <s v="JGALDFRAN - RECLASSIFICACAO QUADRO BASICO Outro BRL"/>
    <s v="JGALDFRAN - RECLASSIFICACAO QUADRO BASICO Manual A 1913582 180689498"/>
    <s v="RECLASSIFICAÇÕES QUADRO BASICO"/>
    <x v="0"/>
    <s v="HORA EXTRA/HORA EXTRA"/>
    <s v="3514"/>
    <x v="29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-1760.67"/>
    <n v="0"/>
    <n v="0"/>
    <s v=""/>
    <s v=""/>
    <s v=""/>
  </r>
  <r>
    <n v="1029542"/>
    <s v="POSTED"/>
    <s v="REALIZADO"/>
    <x v="1"/>
    <s v="089.3507.6304.0001.000.0569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3507"/>
    <x v="30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447.45"/>
    <n v="0"/>
    <n v="0"/>
    <s v=""/>
    <s v=""/>
    <s v=""/>
  </r>
  <r>
    <n v="1029541"/>
    <s v="POSTED"/>
    <s v="REALIZADO"/>
    <x v="1"/>
    <s v="089.3507.6304.0001.000.056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3507"/>
    <x v="30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NORDESTE"/>
    <s v="ELISSON COSTA FREIRE"/>
    <s v="Costo Laboral"/>
    <s v="Tiempo Extra y Descansos Trabajados"/>
    <s v="VENDAS OAS"/>
    <n v="2718.33"/>
    <n v="0"/>
    <n v="0"/>
    <s v=""/>
    <s v=""/>
    <s v=""/>
  </r>
  <r>
    <n v="1029540"/>
    <s v="POSTED"/>
    <s v="REALIZADO"/>
    <x v="1"/>
    <s v="089.3507.6304.0001.000.0560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3507"/>
    <x v="30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NORDESTE"/>
    <s v="CHRISTIAN OMAR GAXIOLA INZUNZA"/>
    <s v="Costo Laboral"/>
    <s v="Tiempo Extra y Descansos Trabajados"/>
    <s v="VENDAS VAREJO"/>
    <n v="2137.81"/>
    <n v="0"/>
    <n v="0"/>
    <s v=""/>
    <s v=""/>
    <s v=""/>
  </r>
  <r>
    <n v="1028501"/>
    <s v="POSTED"/>
    <s v="REALIZADO"/>
    <x v="1"/>
    <s v="089.3506.6304.0001.000.056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3506"/>
    <x v="31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SÃO PAULO"/>
    <s v="ELISSON COSTA FREIRE"/>
    <s v="Costo Laboral"/>
    <s v="Tiempo Extra y Descansos Trabajados"/>
    <s v="VENDAS OAS"/>
    <n v="129.4"/>
    <n v="0"/>
    <n v="0"/>
    <s v=""/>
    <s v=""/>
    <s v=""/>
  </r>
  <r>
    <n v="1028500"/>
    <s v="POSTED"/>
    <s v="REALIZADO"/>
    <x v="1"/>
    <s v="089.3506.6304.0001.000.0560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3506"/>
    <x v="31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SÃO PAULO"/>
    <s v="CHRISTIAN OMAR GAXIOLA INZUNZA"/>
    <s v="Costo Laboral"/>
    <s v="Tiempo Extra y Descansos Trabajados"/>
    <s v="VENDAS VAREJO"/>
    <n v="1400.78"/>
    <n v="0"/>
    <n v="0"/>
    <s v=""/>
    <s v=""/>
    <s v=""/>
  </r>
  <r>
    <n v="1029633"/>
    <s v="POSTED"/>
    <s v="REALIZADO"/>
    <x v="1"/>
    <s v="089.3503.6304.0001.000.0569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3503"/>
    <x v="32"/>
    <s v="6304"/>
    <s v="6304-HORA EXTRA"/>
    <s v="000"/>
    <s v="0569"/>
    <s v="0569-RECUPERADOS DE DEVOLUCAO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468.52"/>
    <n v="0"/>
    <n v="0"/>
    <s v=""/>
    <s v=""/>
    <s v=""/>
  </r>
  <r>
    <n v="1029631"/>
    <s v="POSTED"/>
    <s v="REALIZADO"/>
    <x v="1"/>
    <s v="089.3503.6304.0001.000.056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3503"/>
    <x v="32"/>
    <s v="6304"/>
    <s v="6304-HORA EXTRA"/>
    <s v="000"/>
    <s v="0561"/>
    <s v="0561-VENDAS VIP"/>
    <s v="0,0"/>
    <s v="GASTOS CARGA SOCIAL"/>
    <s v="DISTRIBUCION CENTRO DE VENTAS              "/>
    <s v="DISTRIBUCIÓN A CLIENTES"/>
    <s v="6-GASTOS"/>
    <s v="PUSH"/>
    <s v="RIO DE JANEIRO"/>
    <s v="ELISSON COSTA FREIRE"/>
    <s v="Costo Laboral"/>
    <s v="Tiempo Extra y Descansos Trabajados"/>
    <s v="VENDAS OAS"/>
    <n v="17895.46"/>
    <n v="0"/>
    <n v="0"/>
    <s v=""/>
    <s v=""/>
    <s v=""/>
  </r>
  <r>
    <n v="1060746"/>
    <s v="POSTED"/>
    <s v="REALIZADO"/>
    <x v="1"/>
    <s v="089.3503.6304.0001.000.0560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3503"/>
    <x v="3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15030.52"/>
    <n v="0"/>
    <n v="0"/>
    <s v=""/>
    <s v=""/>
    <s v=""/>
  </r>
  <r>
    <n v="1060746"/>
    <s v="POSTED"/>
    <s v="REALIZADO"/>
    <x v="1"/>
    <s v="089.3503.6304.0001.000.0560.000.00000.00000"/>
    <s v="ENE-2021"/>
    <n v="2021"/>
    <x v="5"/>
    <s v="1º TRIMM"/>
    <d v="2021-01-31T00:00:00"/>
    <s v="Manual"/>
    <s v="Other"/>
    <s v="JGALDFRAN - RECLASSIFICACAO QUADRO BASICO Outro BRL"/>
    <s v="JGALDFRAN - RECLASSIFICACAO QUADRO BASICO Manual A 1913582 180689498"/>
    <s v="RECLASSIFICAÇÕES QUADRO BASICO"/>
    <x v="0"/>
    <s v="HORA EXTRA/HORA EXTRA"/>
    <s v="3503"/>
    <x v="32"/>
    <s v="6304"/>
    <s v="6304-HORA EXTRA"/>
    <s v="000"/>
    <s v="0560"/>
    <s v="0560-VAREJO"/>
    <s v="0,0"/>
    <s v="GASTOS CARGA SOCIAL"/>
    <s v="DISTRIBUCION CENTRO DE VENTAS              "/>
    <s v="DISTRIBUCIÓN A CLIENTES"/>
    <s v="6-GASTOS"/>
    <s v="PUSH"/>
    <s v="RIO DE JANEIRO"/>
    <s v="CHRISTIAN OMAR GAXIOLA INZUNZA"/>
    <s v="Costo Laboral"/>
    <s v="Tiempo Extra y Descansos Trabajados"/>
    <s v="VENDAS VAREJO"/>
    <n v="-4790.68"/>
    <n v="0"/>
    <n v="0"/>
    <s v=""/>
    <s v=""/>
    <s v=""/>
  </r>
  <r>
    <n v="1360602"/>
    <s v="POSTED"/>
    <s v="REALIZADO"/>
    <x v="2"/>
    <s v="089.1990.6304.0001.000.0405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990"/>
    <x v="42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MATRIZ"/>
    <s v="CARLOS ALBERTO HERNANDEZ MENDOZA"/>
    <s v="Costo Laboral"/>
    <s v="Tiempo Extra y Descansos Trabajados"/>
    <s v="LOGISTICA"/>
    <n v="899.43"/>
    <n v="0"/>
    <n v="0"/>
    <s v=""/>
    <s v=""/>
    <s v=""/>
  </r>
  <r>
    <n v="1796913"/>
    <s v="POSTED"/>
    <s v="REALIZADO"/>
    <x v="2"/>
    <s v="089.1990.6304.0001.000.0404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990"/>
    <x v="42"/>
    <s v="6304"/>
    <s v="6304-HORA EXTRA"/>
    <s v="000"/>
    <s v="0404"/>
    <s v="0404-TRANSPORTES"/>
    <s v="0,0"/>
    <s v="GASTOS CARGA SOCIAL"/>
    <s v="DISTRIBUCION FABRICA RUTA                  "/>
    <s v="DISTRIBUCIÓN PRIMARIA"/>
    <s v="6-GASTOS"/>
    <s v="PUSH"/>
    <s v="MATRIZ"/>
    <s v="CARLOS ALBERTO HERNANDEZ MENDOZA"/>
    <s v="Costo Laboral"/>
    <s v="Tiempo Extra y Descansos Trabajados"/>
    <s v="LOGISTICA"/>
    <n v="2956.78"/>
    <n v="0"/>
    <n v="0"/>
    <s v=""/>
    <s v=""/>
    <s v=""/>
  </r>
  <r>
    <n v="1027526"/>
    <s v="POSTED"/>
    <s v="REALIZADO"/>
    <x v="2"/>
    <s v="089.1310.6304.0001.000.0405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310"/>
    <x v="43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BRASÍLIA"/>
    <s v="CARLOS ALBERTO HERNANDEZ MENDOZA"/>
    <s v="Costo Laboral"/>
    <s v="Tiempo Extra y Descansos Trabajados"/>
    <s v="LOGISTICA"/>
    <n v="298.72000000000003"/>
    <n v="0"/>
    <n v="0"/>
    <s v=""/>
    <s v=""/>
    <s v=""/>
  </r>
  <r>
    <n v="1023873"/>
    <s v="POSTED"/>
    <s v="REALIZADO"/>
    <x v="2"/>
    <s v="089.1308.6304.0001.000.0405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8"/>
    <x v="44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5230.41"/>
    <n v="0"/>
    <n v="0"/>
    <s v=""/>
    <s v=""/>
    <s v=""/>
  </r>
  <r>
    <n v="1023873"/>
    <s v="POSTED"/>
    <s v="REALIZADO"/>
    <x v="2"/>
    <s v="089.1308.6304.0001.000.0405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8"/>
    <x v="44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-5230.41"/>
    <n v="0"/>
    <n v="0"/>
    <s v=""/>
    <s v=""/>
    <s v=""/>
  </r>
  <r>
    <n v="1023873"/>
    <s v="POSTED"/>
    <s v="REALIZADO"/>
    <x v="2"/>
    <s v="089.1308.6304.0001.000.0405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308"/>
    <x v="44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207.37"/>
    <n v="0"/>
    <n v="0"/>
    <s v=""/>
    <s v=""/>
    <s v=""/>
  </r>
  <r>
    <n v="1023873"/>
    <s v="POSTED"/>
    <s v="REALIZADO"/>
    <x v="2"/>
    <s v="089.1308.6304.0001.000.0405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8"/>
    <x v="44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5230.41"/>
    <n v="0"/>
    <n v="0"/>
    <s v=""/>
    <s v=""/>
    <s v=""/>
  </r>
  <r>
    <n v="1021419"/>
    <s v="POSTED"/>
    <s v="REALIZADO"/>
    <x v="2"/>
    <s v="089.1307.6304.0001.000.0405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7"/>
    <x v="45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UL"/>
    <s v="CARLOS ALBERTO HERNANDEZ MENDOZA"/>
    <s v="Costo Laboral"/>
    <s v="Tiempo Extra y Descansos Trabajados"/>
    <s v="LOGISTICA"/>
    <n v="3.42"/>
    <n v="0"/>
    <n v="0"/>
    <s v=""/>
    <s v=""/>
    <s v=""/>
  </r>
  <r>
    <n v="1021419"/>
    <s v="POSTED"/>
    <s v="REALIZADO"/>
    <x v="2"/>
    <s v="089.1307.6304.0001.000.0405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7"/>
    <x v="45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UL"/>
    <s v="CARLOS ALBERTO HERNANDEZ MENDOZA"/>
    <s v="Costo Laboral"/>
    <s v="Tiempo Extra y Descansos Trabajados"/>
    <s v="LOGISTICA"/>
    <n v="-3.42"/>
    <n v="0"/>
    <n v="0"/>
    <s v=""/>
    <s v=""/>
    <s v=""/>
  </r>
  <r>
    <n v="1021419"/>
    <s v="POSTED"/>
    <s v="REALIZADO"/>
    <x v="2"/>
    <s v="089.1307.6304.0001.000.0405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307"/>
    <x v="45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UL"/>
    <s v="CARLOS ALBERTO HERNANDEZ MENDOZA"/>
    <s v="Costo Laboral"/>
    <s v="Tiempo Extra y Descansos Trabajados"/>
    <s v="LOGISTICA"/>
    <n v="1260.95"/>
    <n v="0"/>
    <n v="0"/>
    <s v=""/>
    <s v=""/>
    <s v=""/>
  </r>
  <r>
    <n v="1021419"/>
    <s v="POSTED"/>
    <s v="REALIZADO"/>
    <x v="2"/>
    <s v="089.1307.6304.0001.000.0405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7"/>
    <x v="45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UL"/>
    <s v="CARLOS ALBERTO HERNANDEZ MENDOZA"/>
    <s v="Costo Laboral"/>
    <s v="Tiempo Extra y Descansos Trabajados"/>
    <s v="LOGISTICA"/>
    <n v="3.42"/>
    <n v="0"/>
    <n v="0"/>
    <s v=""/>
    <s v=""/>
    <s v=""/>
  </r>
  <r>
    <n v="1022706"/>
    <s v="POSTED"/>
    <s v="REALIZADO"/>
    <x v="2"/>
    <s v="089.1303.6304.0001.000.0405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303"/>
    <x v="46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NORDESTE"/>
    <s v="CARLOS ALBERTO HERNANDEZ MENDOZA"/>
    <s v="Costo Laboral"/>
    <s v="Tiempo Extra y Descansos Trabajados"/>
    <s v="LOGISTICA"/>
    <n v="642.58000000000004"/>
    <n v="0"/>
    <n v="0"/>
    <s v=""/>
    <s v=""/>
    <s v=""/>
  </r>
  <r>
    <n v="1024742"/>
    <s v="POSTED"/>
    <s v="REALIZADO"/>
    <x v="2"/>
    <s v="089.1302.6304.0001.000.0405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2"/>
    <x v="47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RIO DE JANEIRO"/>
    <s v="CARLOS ALBERTO HERNANDEZ MENDOZA"/>
    <s v="Costo Laboral"/>
    <s v="Tiempo Extra y Descansos Trabajados"/>
    <s v="LOGISTICA"/>
    <n v="3116.63"/>
    <n v="0"/>
    <n v="0"/>
    <s v=""/>
    <s v=""/>
    <s v=""/>
  </r>
  <r>
    <n v="1024742"/>
    <s v="POSTED"/>
    <s v="REALIZADO"/>
    <x v="2"/>
    <s v="089.1302.6304.0001.000.0405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2"/>
    <x v="47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RIO DE JANEIRO"/>
    <s v="CARLOS ALBERTO HERNANDEZ MENDOZA"/>
    <s v="Costo Laboral"/>
    <s v="Tiempo Extra y Descansos Trabajados"/>
    <s v="LOGISTICA"/>
    <n v="-3116.63"/>
    <n v="0"/>
    <n v="0"/>
    <s v=""/>
    <s v=""/>
    <s v=""/>
  </r>
  <r>
    <n v="1024742"/>
    <s v="POSTED"/>
    <s v="REALIZADO"/>
    <x v="2"/>
    <s v="089.1302.6304.0001.000.0405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1302"/>
    <x v="47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RIO DE JANEIRO"/>
    <s v="CARLOS ALBERTO HERNANDEZ MENDOZA"/>
    <s v="Costo Laboral"/>
    <s v="Tiempo Extra y Descansos Trabajados"/>
    <s v="LOGISTICA"/>
    <n v="-9156.8799999999992"/>
    <n v="0"/>
    <n v="0"/>
    <s v=""/>
    <s v=""/>
    <s v=""/>
  </r>
  <r>
    <n v="1024742"/>
    <s v="POSTED"/>
    <s v="REALIZADO"/>
    <x v="2"/>
    <s v="089.1302.6304.0001.000.0405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2"/>
    <x v="47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RIO DE JANEIRO"/>
    <s v="CARLOS ALBERTO HERNANDEZ MENDOZA"/>
    <s v="Costo Laboral"/>
    <s v="Tiempo Extra y Descansos Trabajados"/>
    <s v="LOGISTICA"/>
    <n v="3116.63"/>
    <n v="0"/>
    <n v="0"/>
    <s v=""/>
    <s v=""/>
    <s v=""/>
  </r>
  <r>
    <n v="1025002"/>
    <s v="POSTED"/>
    <s v="REALIZADO"/>
    <x v="2"/>
    <s v="089.1301.6304.0001.000.0405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1"/>
    <x v="48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6713.11"/>
    <n v="0"/>
    <n v="0"/>
    <s v=""/>
    <s v=""/>
    <s v=""/>
  </r>
  <r>
    <n v="1025002"/>
    <s v="POSTED"/>
    <s v="REALIZADO"/>
    <x v="2"/>
    <s v="089.1301.6304.0001.000.0405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1"/>
    <x v="48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-6713.11"/>
    <n v="0"/>
    <n v="0"/>
    <s v=""/>
    <s v=""/>
    <s v=""/>
  </r>
  <r>
    <n v="1025002"/>
    <s v="POSTED"/>
    <s v="REALIZADO"/>
    <x v="2"/>
    <s v="089.1301.6304.0001.000.0405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301"/>
    <x v="48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2259.5700000000002"/>
    <n v="0"/>
    <n v="0"/>
    <s v=""/>
    <s v=""/>
    <s v=""/>
  </r>
  <r>
    <n v="1025002"/>
    <s v="POSTED"/>
    <s v="REALIZADO"/>
    <x v="2"/>
    <s v="089.1301.6304.0001.000.0405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1"/>
    <x v="48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6713.11"/>
    <n v="0"/>
    <n v="0"/>
    <s v=""/>
    <s v=""/>
    <s v=""/>
  </r>
  <r>
    <n v="1025000"/>
    <s v="POSTED"/>
    <s v="REALIZADO"/>
    <x v="2"/>
    <s v="089.1301.6304.0001.000.0401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301"/>
    <x v="48"/>
    <s v="6304"/>
    <s v="6304-HORA EXTRA"/>
    <s v="000"/>
    <s v="0401"/>
    <s v="0401-LOGISTICA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602.98"/>
    <n v="0"/>
    <n v="0"/>
    <s v=""/>
    <s v=""/>
    <s v=""/>
  </r>
  <r>
    <n v="1360602"/>
    <s v="POSTED"/>
    <s v="REALIZADO"/>
    <x v="2"/>
    <s v="089.1990.6304.0001.000.040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990"/>
    <x v="42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MATRIZ"/>
    <s v="CARLOS ALBERTO HERNANDEZ MENDOZA"/>
    <s v="Costo Laboral"/>
    <s v="Tiempo Extra y Descansos Trabajados"/>
    <s v="LOGISTICA"/>
    <n v="2259.83"/>
    <n v="0"/>
    <n v="0"/>
    <s v=""/>
    <s v=""/>
    <s v=""/>
  </r>
  <r>
    <n v="1360602"/>
    <s v="POSTED"/>
    <s v="REALIZADO"/>
    <x v="2"/>
    <s v="089.1990.6304.0001.000.0405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990"/>
    <x v="42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MATRIZ"/>
    <s v="CARLOS ALBERTO HERNANDEZ MENDOZA"/>
    <s v="Costo Laboral"/>
    <s v="Tiempo Extra y Descansos Trabajados"/>
    <s v="LOGISTICA"/>
    <n v="-491.08"/>
    <n v="0"/>
    <n v="0"/>
    <s v=""/>
    <s v=""/>
    <s v=""/>
  </r>
  <r>
    <n v="1028273"/>
    <s v="POSTED"/>
    <s v="REALIZADO"/>
    <x v="2"/>
    <s v="089.1990.6304.0001.000.040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990"/>
    <x v="42"/>
    <s v="6304"/>
    <s v="6304-HORA EXTRA"/>
    <s v="000"/>
    <s v="0401"/>
    <s v="0401-LOGISTICA"/>
    <s v="0,0"/>
    <s v="GASTOS CARGA SOCIAL"/>
    <s v="DISTRIBUCION FABRICA RUTA                  "/>
    <s v="DISTRIBUCIÓN PRIMARIA"/>
    <s v="6-GASTOS"/>
    <s v="PUSH"/>
    <s v="MATRIZ"/>
    <s v="CARLOS ALBERTO HERNANDEZ MENDOZA"/>
    <s v="Costo Laboral"/>
    <s v="Tiempo Extra y Descansos Trabajados"/>
    <s v="LOGISTICA"/>
    <n v="90.83"/>
    <n v="0"/>
    <n v="0"/>
    <s v=""/>
    <s v=""/>
    <s v=""/>
  </r>
  <r>
    <n v="1027526"/>
    <s v="POSTED"/>
    <s v="REALIZADO"/>
    <x v="2"/>
    <s v="089.1310.6304.0001.000.040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10"/>
    <x v="43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BRASÍLIA"/>
    <s v="CARLOS ALBERTO HERNANDEZ MENDOZA"/>
    <s v="Costo Laboral"/>
    <s v="Tiempo Extra y Descansos Trabajados"/>
    <s v="LOGISTICA"/>
    <n v="348.27"/>
    <n v="0"/>
    <n v="0"/>
    <s v=""/>
    <s v=""/>
    <s v=""/>
  </r>
  <r>
    <n v="1027526"/>
    <s v="POSTED"/>
    <s v="REALIZADO"/>
    <x v="2"/>
    <s v="089.1310.6304.0001.000.0405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10"/>
    <x v="43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BRASÍLIA"/>
    <s v="CARLOS ALBERTO HERNANDEZ MENDOZA"/>
    <s v="Costo Laboral"/>
    <s v="Tiempo Extra y Descansos Trabajados"/>
    <s v="LOGISTICA"/>
    <n v="-2169.4"/>
    <n v="0"/>
    <n v="0"/>
    <s v=""/>
    <s v=""/>
    <s v=""/>
  </r>
  <r>
    <n v="1023873"/>
    <s v="POSTED"/>
    <s v="REALIZADO"/>
    <x v="2"/>
    <s v="089.1308.6304.0001.000.040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8"/>
    <x v="44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17165.72"/>
    <n v="0"/>
    <n v="0"/>
    <s v=""/>
    <s v=""/>
    <s v=""/>
  </r>
  <r>
    <n v="1023873"/>
    <s v="POSTED"/>
    <s v="REALIZADO"/>
    <x v="2"/>
    <s v="089.1308.6304.0001.000.0405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08"/>
    <x v="44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-3464.85"/>
    <n v="0"/>
    <n v="0"/>
    <s v=""/>
    <s v=""/>
    <s v=""/>
  </r>
  <r>
    <n v="1021419"/>
    <s v="POSTED"/>
    <s v="REALIZADO"/>
    <x v="2"/>
    <s v="089.1307.6304.0001.000.040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7"/>
    <x v="45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UL"/>
    <s v="CARLOS ALBERTO HERNANDEZ MENDOZA"/>
    <s v="Costo Laboral"/>
    <s v="Tiempo Extra y Descansos Trabajados"/>
    <s v="LOGISTICA"/>
    <n v="10885.53"/>
    <n v="0"/>
    <n v="0"/>
    <s v=""/>
    <s v=""/>
    <s v=""/>
  </r>
  <r>
    <n v="1021419"/>
    <s v="POSTED"/>
    <s v="REALIZADO"/>
    <x v="2"/>
    <s v="089.1307.6304.0001.000.0405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07"/>
    <x v="45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UL"/>
    <s v="CARLOS ALBERTO HERNANDEZ MENDOZA"/>
    <s v="Costo Laboral"/>
    <s v="Tiempo Extra y Descansos Trabajados"/>
    <s v="LOGISTICA"/>
    <n v="-5803.23"/>
    <n v="0"/>
    <n v="0"/>
    <s v=""/>
    <s v=""/>
    <s v=""/>
  </r>
  <r>
    <n v="1022706"/>
    <s v="POSTED"/>
    <s v="REALIZADO"/>
    <x v="2"/>
    <s v="089.1303.6304.0001.000.040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3"/>
    <x v="46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NORDESTE"/>
    <s v="CARLOS ALBERTO HERNANDEZ MENDOZA"/>
    <s v="Costo Laboral"/>
    <s v="Tiempo Extra y Descansos Trabajados"/>
    <s v="LOGISTICA"/>
    <n v="1694.78"/>
    <n v="0"/>
    <n v="0"/>
    <s v=""/>
    <s v=""/>
    <s v=""/>
  </r>
  <r>
    <n v="1022706"/>
    <s v="POSTED"/>
    <s v="REALIZADO"/>
    <x v="2"/>
    <s v="089.1303.6304.0001.000.0405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03"/>
    <x v="46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NORDESTE"/>
    <s v="CARLOS ALBERTO HERNANDEZ MENDOZA"/>
    <s v="Costo Laboral"/>
    <s v="Tiempo Extra y Descansos Trabajados"/>
    <s v="LOGISTICA"/>
    <n v="-1492.01"/>
    <n v="0"/>
    <n v="0"/>
    <s v=""/>
    <s v=""/>
    <s v=""/>
  </r>
  <r>
    <n v="1024742"/>
    <s v="POSTED"/>
    <s v="REALIZADO"/>
    <x v="2"/>
    <s v="089.1302.6304.0001.000.040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2"/>
    <x v="47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RIO DE JANEIRO"/>
    <s v="CARLOS ALBERTO HERNANDEZ MENDOZA"/>
    <s v="Costo Laboral"/>
    <s v="Tiempo Extra y Descansos Trabajados"/>
    <s v="LOGISTICA"/>
    <n v="6996.14"/>
    <n v="0"/>
    <n v="0"/>
    <s v=""/>
    <s v=""/>
    <s v=""/>
  </r>
  <r>
    <n v="1024742"/>
    <s v="POSTED"/>
    <s v="REALIZADO"/>
    <x v="2"/>
    <s v="089.1302.6304.0001.000.0405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02"/>
    <x v="47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RIO DE JANEIRO"/>
    <s v="CARLOS ALBERTO HERNANDEZ MENDOZA"/>
    <s v="Costo Laboral"/>
    <s v="Tiempo Extra y Descansos Trabajados"/>
    <s v="LOGISTICA"/>
    <n v="-3539.1"/>
    <n v="0"/>
    <n v="0"/>
    <s v=""/>
    <s v=""/>
    <s v=""/>
  </r>
  <r>
    <n v="1024742"/>
    <s v="POSTED"/>
    <s v="REALIZADO"/>
    <x v="2"/>
    <s v="089.1302.6304.0001.000.0405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1302"/>
    <x v="47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RIO DE JANEIRO"/>
    <s v="CARLOS ALBERTO HERNANDEZ MENDOZA"/>
    <s v="Costo Laboral"/>
    <s v="Tiempo Extra y Descansos Trabajados"/>
    <s v="LOGISTICA"/>
    <n v="9156.8799999999992"/>
    <n v="0"/>
    <n v="0"/>
    <s v=""/>
    <s v=""/>
    <s v=""/>
  </r>
  <r>
    <n v="1025002"/>
    <s v="POSTED"/>
    <s v="REALIZADO"/>
    <x v="2"/>
    <s v="089.1301.6304.0001.000.040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1"/>
    <x v="48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37982.54"/>
    <n v="0"/>
    <n v="0"/>
    <s v=""/>
    <s v=""/>
    <s v=""/>
  </r>
  <r>
    <n v="1025002"/>
    <s v="POSTED"/>
    <s v="REALIZADO"/>
    <x v="2"/>
    <s v="089.1301.6304.0001.000.0405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01"/>
    <x v="48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-8404.75"/>
    <n v="0"/>
    <n v="0"/>
    <s v=""/>
    <s v=""/>
    <s v=""/>
  </r>
  <r>
    <n v="1025001"/>
    <s v="POSTED"/>
    <s v="REALIZADO"/>
    <x v="2"/>
    <s v="089.1301.6304.0001.000.0404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1"/>
    <x v="48"/>
    <s v="6304"/>
    <s v="6304-HORA EXTRA"/>
    <s v="000"/>
    <s v="0404"/>
    <s v="0404-TRANSPORTES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16714.900000000001"/>
    <n v="0"/>
    <n v="0"/>
    <s v=""/>
    <s v=""/>
    <s v=""/>
  </r>
  <r>
    <n v="1025001"/>
    <s v="POSTED"/>
    <s v="REALIZADO"/>
    <x v="2"/>
    <s v="089.1301.6304.0001.000.0404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01"/>
    <x v="48"/>
    <s v="6304"/>
    <s v="6304-HORA EXTRA"/>
    <s v="000"/>
    <s v="0404"/>
    <s v="0404-TRANSPORTES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-7995.41"/>
    <n v="0"/>
    <n v="0"/>
    <s v=""/>
    <s v=""/>
    <s v=""/>
  </r>
  <r>
    <n v="1025000"/>
    <s v="POSTED"/>
    <s v="REALIZADO"/>
    <x v="2"/>
    <s v="089.1301.6304.0001.000.040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1"/>
    <x v="48"/>
    <s v="6304"/>
    <s v="6304-HORA EXTRA"/>
    <s v="000"/>
    <s v="0401"/>
    <s v="0401-LOGISTICA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9213.5400000000009"/>
    <n v="0"/>
    <n v="0"/>
    <s v=""/>
    <s v=""/>
    <s v=""/>
  </r>
  <r>
    <n v="1025000"/>
    <s v="POSTED"/>
    <s v="REALIZADO"/>
    <x v="2"/>
    <s v="089.1301.6304.0001.000.040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1"/>
    <x v="48"/>
    <s v="6304"/>
    <s v="6304-HORA EXTRA"/>
    <s v="000"/>
    <s v="0401"/>
    <s v="0401-LOGISTICA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6590.04"/>
    <n v="0"/>
    <n v="0"/>
    <s v=""/>
    <s v=""/>
    <s v=""/>
  </r>
  <r>
    <n v="1025000"/>
    <s v="POSTED"/>
    <s v="REALIZADO"/>
    <x v="2"/>
    <s v="089.1301.6304.0001.000.040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01"/>
    <x v="48"/>
    <s v="6304"/>
    <s v="6304-HORA EXTRA"/>
    <s v="000"/>
    <s v="0401"/>
    <s v="0401-LOGISTICA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-1002.8"/>
    <n v="0"/>
    <n v="0"/>
    <s v=""/>
    <s v=""/>
    <s v=""/>
  </r>
  <r>
    <n v="1021419"/>
    <s v="POSTED"/>
    <s v="REALIZADO"/>
    <x v="2"/>
    <s v="089.1307.6304.0001.000.0405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7"/>
    <x v="45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UL"/>
    <s v="CARLOS ALBERTO HERNANDEZ MENDOZA"/>
    <s v="Costo Laboral"/>
    <s v="Tiempo Extra y Descansos Trabajados"/>
    <s v="LOGISTICA"/>
    <n v="-32.56"/>
    <n v="0"/>
    <n v="0"/>
    <s v=""/>
    <s v=""/>
    <s v=""/>
  </r>
  <r>
    <n v="1024742"/>
    <s v="POSTED"/>
    <s v="REALIZADO"/>
    <x v="2"/>
    <s v="089.1302.6304.0001.000.0405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2"/>
    <x v="47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RIO DE JANEIRO"/>
    <s v="CARLOS ALBERTO HERNANDEZ MENDOZA"/>
    <s v="Costo Laboral"/>
    <s v="Tiempo Extra y Descansos Trabajados"/>
    <s v="LOGISTICA"/>
    <n v="-9026.85"/>
    <n v="0"/>
    <n v="0"/>
    <s v=""/>
    <s v=""/>
    <s v=""/>
  </r>
  <r>
    <n v="1024742"/>
    <s v="POSTED"/>
    <s v="REALIZADO"/>
    <x v="2"/>
    <s v="089.1302.6304.0001.000.0405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2"/>
    <x v="47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RIO DE JANEIRO"/>
    <s v="CARLOS ALBERTO HERNANDEZ MENDOZA"/>
    <s v="Costo Laboral"/>
    <s v="Tiempo Extra y Descansos Trabajados"/>
    <s v="LOGISTICA"/>
    <n v="-18403.580000000002"/>
    <n v="0"/>
    <n v="0"/>
    <s v=""/>
    <s v=""/>
    <s v=""/>
  </r>
  <r>
    <n v="1024742"/>
    <s v="POSTED"/>
    <s v="REALIZADO"/>
    <x v="2"/>
    <s v="089.1302.6304.0001.000.0405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2"/>
    <x v="47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RIO DE JANEIRO"/>
    <s v="CARLOS ALBERTO HERNANDEZ MENDOZA"/>
    <s v="Costo Laboral"/>
    <s v="Tiempo Extra y Descansos Trabajados"/>
    <s v="LOGISTICA"/>
    <n v="-18776.79"/>
    <n v="0"/>
    <n v="0"/>
    <s v=""/>
    <s v=""/>
    <s v=""/>
  </r>
  <r>
    <n v="1025002"/>
    <s v="POSTED"/>
    <s v="REALIZADO"/>
    <x v="2"/>
    <s v="089.1301.6304.0001.000.0405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1"/>
    <x v="48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-5009.4399999999996"/>
    <n v="0"/>
    <n v="0"/>
    <s v=""/>
    <s v=""/>
    <s v=""/>
  </r>
  <r>
    <n v="1025002"/>
    <s v="POSTED"/>
    <s v="REALIZADO"/>
    <x v="2"/>
    <s v="089.1301.6304.0001.000.0405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1"/>
    <x v="48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-8635.7099999999991"/>
    <n v="0"/>
    <n v="0"/>
    <s v=""/>
    <s v=""/>
    <s v=""/>
  </r>
  <r>
    <n v="1025002"/>
    <s v="POSTED"/>
    <s v="REALIZADO"/>
    <x v="2"/>
    <s v="089.1301.6304.0001.000.0405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1"/>
    <x v="48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-15914.55"/>
    <n v="0"/>
    <n v="0"/>
    <s v=""/>
    <s v=""/>
    <s v=""/>
  </r>
  <r>
    <n v="1027526"/>
    <s v="POSTED"/>
    <s v="REALIZADO"/>
    <x v="2"/>
    <s v="089.1310.6304.0001.000.0405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10"/>
    <x v="43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BRASÍLIA"/>
    <s v="CARLOS ALBERTO HERNANDEZ MENDOZA"/>
    <s v="Costo Laboral"/>
    <s v="Tiempo Extra y Descansos Trabajados"/>
    <s v="LOGISTICA"/>
    <n v="-1538.28"/>
    <n v="0"/>
    <n v="0"/>
    <s v=""/>
    <s v=""/>
    <s v=""/>
  </r>
  <r>
    <n v="1021419"/>
    <s v="POSTED"/>
    <s v="REALIZADO"/>
    <x v="2"/>
    <s v="089.1307.6304.0001.000.0405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7"/>
    <x v="45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UL"/>
    <s v="CARLOS ALBERTO HERNANDEZ MENDOZA"/>
    <s v="Costo Laboral"/>
    <s v="Tiempo Extra y Descansos Trabajados"/>
    <s v="LOGISTICA"/>
    <n v="32.56"/>
    <n v="0"/>
    <n v="0"/>
    <s v=""/>
    <s v=""/>
    <s v=""/>
  </r>
  <r>
    <n v="1023873"/>
    <s v="POSTED"/>
    <s v="REALIZADO"/>
    <x v="2"/>
    <s v="089.1308.6304.0001.000.0405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8"/>
    <x v="44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8635.7099999999991"/>
    <n v="0"/>
    <n v="0"/>
    <s v=""/>
    <s v=""/>
    <s v=""/>
  </r>
  <r>
    <n v="1024742"/>
    <s v="POSTED"/>
    <s v="REALIZADO"/>
    <x v="2"/>
    <s v="089.1302.6304.0001.000.0405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2"/>
    <x v="47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RIO DE JANEIRO"/>
    <s v="CARLOS ALBERTO HERNANDEZ MENDOZA"/>
    <s v="Costo Laboral"/>
    <s v="Tiempo Extra y Descansos Trabajados"/>
    <s v="LOGISTICA"/>
    <n v="18776.79"/>
    <n v="0"/>
    <n v="0"/>
    <s v=""/>
    <s v=""/>
    <s v=""/>
  </r>
  <r>
    <n v="1025002"/>
    <s v="POSTED"/>
    <s v="REALIZADO"/>
    <x v="2"/>
    <s v="089.1301.6304.0001.000.0405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1"/>
    <x v="48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15914.55"/>
    <n v="0"/>
    <n v="0"/>
    <s v=""/>
    <s v=""/>
    <s v=""/>
  </r>
  <r>
    <n v="1027526"/>
    <s v="POSTED"/>
    <s v="REALIZADO"/>
    <x v="2"/>
    <s v="089.1310.6304.0001.000.0405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10"/>
    <x v="43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BRASÍLIA"/>
    <s v="CARLOS ALBERTO HERNANDEZ MENDOZA"/>
    <s v="Costo Laboral"/>
    <s v="Tiempo Extra y Descansos Trabajados"/>
    <s v="LOGISTICA"/>
    <n v="1538.28"/>
    <n v="0"/>
    <n v="0"/>
    <s v=""/>
    <s v=""/>
    <s v=""/>
  </r>
  <r>
    <n v="1021419"/>
    <s v="POSTED"/>
    <s v="REALIZADO"/>
    <x v="2"/>
    <s v="089.1307.6304.0001.000.0405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1307"/>
    <x v="45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UL"/>
    <s v="CARLOS ALBERTO HERNANDEZ MENDOZA"/>
    <s v="Costo Laboral"/>
    <s v="Tiempo Extra y Descansos Trabajados"/>
    <s v="LOGISTICA"/>
    <n v="-2702.01"/>
    <n v="0"/>
    <n v="0"/>
    <s v=""/>
    <s v=""/>
    <s v=""/>
  </r>
  <r>
    <n v="1022706"/>
    <s v="POSTED"/>
    <s v="REALIZADO"/>
    <x v="2"/>
    <s v="089.1303.6304.0001.000.0405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1303"/>
    <x v="46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NORDESTE"/>
    <s v="CARLOS ALBERTO HERNANDEZ MENDOZA"/>
    <s v="Costo Laboral"/>
    <s v="Tiempo Extra y Descansos Trabajados"/>
    <s v="LOGISTICA"/>
    <n v="-1102.8699999999999"/>
    <n v="0"/>
    <n v="0"/>
    <s v=""/>
    <s v=""/>
    <s v=""/>
  </r>
  <r>
    <n v="1023873"/>
    <s v="POSTED"/>
    <s v="REALIZADO"/>
    <x v="2"/>
    <s v="089.1308.6304.0001.000.0405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1308"/>
    <x v="44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-2435.5300000000002"/>
    <n v="0"/>
    <n v="0"/>
    <s v=""/>
    <s v=""/>
    <s v=""/>
  </r>
  <r>
    <n v="1025000"/>
    <s v="POSTED"/>
    <s v="REALIZADO"/>
    <x v="2"/>
    <s v="089.1301.6304.0001.000.0401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1301"/>
    <x v="48"/>
    <s v="6304"/>
    <s v="6304-HORA EXTRA"/>
    <s v="000"/>
    <s v="0401"/>
    <s v="0401-LOGISTICA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-1092.1400000000001"/>
    <n v="0"/>
    <n v="0"/>
    <s v=""/>
    <s v=""/>
    <s v=""/>
  </r>
  <r>
    <n v="1025001"/>
    <s v="POSTED"/>
    <s v="REALIZADO"/>
    <x v="2"/>
    <s v="089.1301.6304.0001.000.0404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1301"/>
    <x v="48"/>
    <s v="6304"/>
    <s v="6304-HORA EXTRA"/>
    <s v="000"/>
    <s v="0404"/>
    <s v="0404-TRANSPORTES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-4930.3"/>
    <n v="0"/>
    <n v="0"/>
    <s v=""/>
    <s v=""/>
    <s v=""/>
  </r>
  <r>
    <n v="1025002"/>
    <s v="POSTED"/>
    <s v="REALIZADO"/>
    <x v="2"/>
    <s v="089.1301.6304.0001.000.0405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1301"/>
    <x v="48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-5907.42"/>
    <n v="0"/>
    <n v="0"/>
    <s v=""/>
    <s v=""/>
    <s v=""/>
  </r>
  <r>
    <n v="1360602"/>
    <s v="POSTED"/>
    <s v="REALIZADO"/>
    <x v="2"/>
    <s v="089.1990.6304.0001.000.0405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1990"/>
    <x v="42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MATRIZ"/>
    <s v="CARLOS ALBERTO HERNANDEZ MENDOZA"/>
    <s v="Costo Laboral"/>
    <s v="Tiempo Extra y Descansos Trabajados"/>
    <s v="LOGISTICA"/>
    <n v="-417.19"/>
    <n v="0"/>
    <n v="0"/>
    <s v=""/>
    <s v=""/>
    <s v=""/>
  </r>
  <r>
    <n v="1021419"/>
    <s v="POSTED"/>
    <s v="REALIZADO"/>
    <x v="2"/>
    <s v="089.1307.6304.0001.000.0405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07"/>
    <x v="45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UL"/>
    <s v="CARLOS ALBERTO HERNANDEZ MENDOZA"/>
    <s v="Costo Laboral"/>
    <s v="Tiempo Extra y Descansos Trabajados"/>
    <s v="LOGISTICA"/>
    <n v="5803.23"/>
    <n v="0"/>
    <n v="0"/>
    <s v=""/>
    <s v=""/>
    <s v=""/>
  </r>
  <r>
    <n v="1022706"/>
    <s v="POSTED"/>
    <s v="REALIZADO"/>
    <x v="2"/>
    <s v="089.1303.6304.0001.000.0405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03"/>
    <x v="46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NORDESTE"/>
    <s v="CARLOS ALBERTO HERNANDEZ MENDOZA"/>
    <s v="Costo Laboral"/>
    <s v="Tiempo Extra y Descansos Trabajados"/>
    <s v="LOGISTICA"/>
    <n v="1492.01"/>
    <n v="0"/>
    <n v="0"/>
    <s v=""/>
    <s v=""/>
    <s v=""/>
  </r>
  <r>
    <n v="1023873"/>
    <s v="POSTED"/>
    <s v="REALIZADO"/>
    <x v="2"/>
    <s v="089.1308.6304.0001.000.0405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08"/>
    <x v="44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3464.85"/>
    <n v="0"/>
    <n v="0"/>
    <s v=""/>
    <s v=""/>
    <s v=""/>
  </r>
  <r>
    <n v="1024742"/>
    <s v="POSTED"/>
    <s v="REALIZADO"/>
    <x v="2"/>
    <s v="089.1302.6304.0001.000.0405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02"/>
    <x v="47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RIO DE JANEIRO"/>
    <s v="CARLOS ALBERTO HERNANDEZ MENDOZA"/>
    <s v="Costo Laboral"/>
    <s v="Tiempo Extra y Descansos Trabajados"/>
    <s v="LOGISTICA"/>
    <n v="3539.1"/>
    <n v="0"/>
    <n v="0"/>
    <s v=""/>
    <s v=""/>
    <s v=""/>
  </r>
  <r>
    <n v="1025000"/>
    <s v="POSTED"/>
    <s v="REALIZADO"/>
    <x v="2"/>
    <s v="089.1301.6304.0001.000.040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01"/>
    <x v="48"/>
    <s v="6304"/>
    <s v="6304-HORA EXTRA"/>
    <s v="000"/>
    <s v="0401"/>
    <s v="0401-LOGISTICA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1002.8"/>
    <n v="0"/>
    <n v="0"/>
    <s v=""/>
    <s v=""/>
    <s v=""/>
  </r>
  <r>
    <n v="1025001"/>
    <s v="POSTED"/>
    <s v="REALIZADO"/>
    <x v="2"/>
    <s v="089.1301.6304.0001.000.0404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01"/>
    <x v="48"/>
    <s v="6304"/>
    <s v="6304-HORA EXTRA"/>
    <s v="000"/>
    <s v="0404"/>
    <s v="0404-TRANSPORTES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7995.41"/>
    <n v="0"/>
    <n v="0"/>
    <s v=""/>
    <s v=""/>
    <s v=""/>
  </r>
  <r>
    <n v="1025002"/>
    <s v="POSTED"/>
    <s v="REALIZADO"/>
    <x v="2"/>
    <s v="089.1301.6304.0001.000.0405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01"/>
    <x v="48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8404.75"/>
    <n v="0"/>
    <n v="0"/>
    <s v=""/>
    <s v=""/>
    <s v=""/>
  </r>
  <r>
    <n v="1027526"/>
    <s v="POSTED"/>
    <s v="REALIZADO"/>
    <x v="2"/>
    <s v="089.1310.6304.0001.000.0405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10"/>
    <x v="43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BRASÍLIA"/>
    <s v="CARLOS ALBERTO HERNANDEZ MENDOZA"/>
    <s v="Costo Laboral"/>
    <s v="Tiempo Extra y Descansos Trabajados"/>
    <s v="LOGISTICA"/>
    <n v="2169.4"/>
    <n v="0"/>
    <n v="0"/>
    <s v=""/>
    <s v=""/>
    <s v=""/>
  </r>
  <r>
    <n v="1360602"/>
    <s v="POSTED"/>
    <s v="REALIZADO"/>
    <x v="2"/>
    <s v="089.1990.6304.0001.000.0405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990"/>
    <x v="42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MATRIZ"/>
    <s v="CARLOS ALBERTO HERNANDEZ MENDOZA"/>
    <s v="Costo Laboral"/>
    <s v="Tiempo Extra y Descansos Trabajados"/>
    <s v="LOGISTICA"/>
    <n v="491.08"/>
    <n v="0"/>
    <n v="0"/>
    <s v=""/>
    <s v=""/>
    <s v=""/>
  </r>
  <r>
    <n v="1022706"/>
    <s v="POSTED"/>
    <s v="REALIZADO"/>
    <x v="2"/>
    <s v="089.1303.6304.0001.000.0405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3"/>
    <x v="46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NORDESTE"/>
    <s v="CARLOS ALBERTO HERNANDEZ MENDOZA"/>
    <s v="Costo Laboral"/>
    <s v="Tiempo Extra y Descansos Trabajados"/>
    <s v="LOGISTICA"/>
    <n v="-234.59"/>
    <n v="0"/>
    <n v="0"/>
    <s v=""/>
    <s v=""/>
    <s v=""/>
  </r>
  <r>
    <n v="1023873"/>
    <s v="POSTED"/>
    <s v="REALIZADO"/>
    <x v="2"/>
    <s v="089.1308.6304.0001.000.0405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8"/>
    <x v="44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-7986.75"/>
    <n v="0"/>
    <n v="0"/>
    <s v=""/>
    <s v=""/>
    <s v=""/>
  </r>
  <r>
    <n v="1024742"/>
    <s v="POSTED"/>
    <s v="REALIZADO"/>
    <x v="2"/>
    <s v="089.1302.6304.0001.000.0405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2"/>
    <x v="47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RIO DE JANEIRO"/>
    <s v="CARLOS ALBERTO HERNANDEZ MENDOZA"/>
    <s v="Costo Laboral"/>
    <s v="Tiempo Extra y Descansos Trabajados"/>
    <s v="LOGISTICA"/>
    <n v="-92.29"/>
    <n v="0"/>
    <n v="0"/>
    <s v=""/>
    <s v=""/>
    <s v=""/>
  </r>
  <r>
    <n v="1025002"/>
    <s v="POSTED"/>
    <s v="REALIZADO"/>
    <x v="2"/>
    <s v="089.1301.6304.0001.000.0405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1"/>
    <x v="48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-20048.990000000002"/>
    <n v="0"/>
    <n v="0"/>
    <s v=""/>
    <s v=""/>
    <s v=""/>
  </r>
  <r>
    <n v="1025002"/>
    <s v="POSTED"/>
    <s v="REALIZADO"/>
    <x v="2"/>
    <s v="089.1301.6304.0001.000.0405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1"/>
    <x v="48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-49317.38"/>
    <n v="0"/>
    <n v="0"/>
    <s v=""/>
    <s v=""/>
    <s v=""/>
  </r>
  <r>
    <n v="1027526"/>
    <s v="POSTED"/>
    <s v="REALIZADO"/>
    <x v="2"/>
    <s v="089.1310.6304.0001.000.0405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10"/>
    <x v="43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BRASÍLIA"/>
    <s v="CARLOS ALBERTO HERNANDEZ MENDOZA"/>
    <s v="Costo Laboral"/>
    <s v="Tiempo Extra y Descansos Trabajados"/>
    <s v="LOGISTICA"/>
    <n v="-836.85"/>
    <n v="0"/>
    <n v="0"/>
    <s v=""/>
    <s v=""/>
    <s v=""/>
  </r>
  <r>
    <n v="1021419"/>
    <s v="POSTED"/>
    <s v="REALIZADO"/>
    <x v="2"/>
    <s v="089.1307.6304.0001.000.0405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7"/>
    <x v="45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UL"/>
    <s v="CARLOS ALBERTO HERNANDEZ MENDOZA"/>
    <s v="Costo Laboral"/>
    <s v="Tiempo Extra y Descansos Trabajados"/>
    <s v="LOGISTICA"/>
    <n v="32.56"/>
    <n v="0"/>
    <n v="0"/>
    <s v=""/>
    <s v=""/>
    <s v=""/>
  </r>
  <r>
    <n v="1024742"/>
    <s v="POSTED"/>
    <s v="REALIZADO"/>
    <x v="2"/>
    <s v="089.1302.6304.0001.000.0405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2"/>
    <x v="47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RIO DE JANEIRO"/>
    <s v="CARLOS ALBERTO HERNANDEZ MENDOZA"/>
    <s v="Costo Laboral"/>
    <s v="Tiempo Extra y Descansos Trabajados"/>
    <s v="LOGISTICA"/>
    <n v="9026.85"/>
    <n v="0"/>
    <n v="0"/>
    <s v=""/>
    <s v=""/>
    <s v=""/>
  </r>
  <r>
    <n v="1024742"/>
    <s v="POSTED"/>
    <s v="REALIZADO"/>
    <x v="2"/>
    <s v="089.1302.6304.0001.000.0405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2"/>
    <x v="47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RIO DE JANEIRO"/>
    <s v="CARLOS ALBERTO HERNANDEZ MENDOZA"/>
    <s v="Costo Laboral"/>
    <s v="Tiempo Extra y Descansos Trabajados"/>
    <s v="LOGISTICA"/>
    <n v="18403.580000000002"/>
    <n v="0"/>
    <n v="0"/>
    <s v=""/>
    <s v=""/>
    <s v=""/>
  </r>
  <r>
    <n v="1024742"/>
    <s v="POSTED"/>
    <s v="REALIZADO"/>
    <x v="2"/>
    <s v="089.1302.6304.0001.000.0405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2"/>
    <x v="47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RIO DE JANEIRO"/>
    <s v="CARLOS ALBERTO HERNANDEZ MENDOZA"/>
    <s v="Costo Laboral"/>
    <s v="Tiempo Extra y Descansos Trabajados"/>
    <s v="LOGISTICA"/>
    <n v="18776.79"/>
    <n v="0"/>
    <n v="0"/>
    <s v=""/>
    <s v=""/>
    <s v=""/>
  </r>
  <r>
    <n v="1025002"/>
    <s v="POSTED"/>
    <s v="REALIZADO"/>
    <x v="2"/>
    <s v="089.1301.6304.0001.000.0405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1"/>
    <x v="48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5009.4399999999996"/>
    <n v="0"/>
    <n v="0"/>
    <s v=""/>
    <s v=""/>
    <s v=""/>
  </r>
  <r>
    <n v="1025002"/>
    <s v="POSTED"/>
    <s v="REALIZADO"/>
    <x v="2"/>
    <s v="089.1301.6304.0001.000.0405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1"/>
    <x v="48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8635.7099999999991"/>
    <n v="0"/>
    <n v="0"/>
    <s v=""/>
    <s v=""/>
    <s v=""/>
  </r>
  <r>
    <n v="1025002"/>
    <s v="POSTED"/>
    <s v="REALIZADO"/>
    <x v="2"/>
    <s v="089.1301.6304.0001.000.0405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1"/>
    <x v="48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15914.55"/>
    <n v="0"/>
    <n v="0"/>
    <s v=""/>
    <s v=""/>
    <s v=""/>
  </r>
  <r>
    <n v="1027526"/>
    <s v="POSTED"/>
    <s v="REALIZADO"/>
    <x v="2"/>
    <s v="089.1310.6304.0001.000.0405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10"/>
    <x v="43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BRASÍLIA"/>
    <s v="CARLOS ALBERTO HERNANDEZ MENDOZA"/>
    <s v="Costo Laboral"/>
    <s v="Tiempo Extra y Descansos Trabajados"/>
    <s v="LOGISTICA"/>
    <n v="1538.28"/>
    <n v="0"/>
    <n v="0"/>
    <s v=""/>
    <s v=""/>
    <s v=""/>
  </r>
  <r>
    <n v="1360602"/>
    <s v="POSTED"/>
    <s v="REALIZADO"/>
    <x v="2"/>
    <s v="089.1990.6304.0001.000.0405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1990"/>
    <x v="42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MATRIZ"/>
    <s v="CARLOS ALBERTO HERNANDEZ MENDOZA"/>
    <s v="Costo Laboral"/>
    <s v="Tiempo Extra y Descansos Trabajados"/>
    <s v="LOGISTICA"/>
    <n v="417.19"/>
    <n v="0"/>
    <n v="0"/>
    <s v=""/>
    <s v=""/>
    <s v=""/>
  </r>
  <r>
    <n v="1027526"/>
    <s v="POSTED"/>
    <s v="REALIZADO"/>
    <x v="2"/>
    <s v="089.1310.6304.0001.000.0405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10"/>
    <x v="43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BRASÍLIA"/>
    <s v="CARLOS ALBERTO HERNANDEZ MENDOZA"/>
    <s v="Costo Laboral"/>
    <s v="Tiempo Extra y Descansos Trabajados"/>
    <s v="LOGISTICA"/>
    <n v="1049.92"/>
    <n v="0"/>
    <n v="0"/>
    <s v=""/>
    <s v=""/>
    <s v=""/>
  </r>
  <r>
    <n v="1023873"/>
    <s v="POSTED"/>
    <s v="REALIZADO"/>
    <x v="2"/>
    <s v="089.1308.6304.0001.000.0405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1308"/>
    <x v="44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2435.5300000000002"/>
    <n v="0"/>
    <n v="0"/>
    <s v=""/>
    <s v=""/>
    <s v=""/>
  </r>
  <r>
    <n v="1023873"/>
    <s v="POSTED"/>
    <s v="REALIZADO"/>
    <x v="2"/>
    <s v="089.1308.6304.0001.000.0405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8"/>
    <x v="44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6293.75"/>
    <n v="0"/>
    <n v="0"/>
    <s v=""/>
    <s v=""/>
    <s v=""/>
  </r>
  <r>
    <n v="1021419"/>
    <s v="POSTED"/>
    <s v="REALIZADO"/>
    <x v="2"/>
    <s v="089.1307.6304.0001.000.0405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1307"/>
    <x v="45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UL"/>
    <s v="CARLOS ALBERTO HERNANDEZ MENDOZA"/>
    <s v="Costo Laboral"/>
    <s v="Tiempo Extra y Descansos Trabajados"/>
    <s v="LOGISTICA"/>
    <n v="2702.01"/>
    <n v="0"/>
    <n v="0"/>
    <s v=""/>
    <s v=""/>
    <s v=""/>
  </r>
  <r>
    <n v="1021419"/>
    <s v="POSTED"/>
    <s v="REALIZADO"/>
    <x v="2"/>
    <s v="089.1307.6304.0001.000.0405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7"/>
    <x v="45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UL"/>
    <s v="CARLOS ALBERTO HERNANDEZ MENDOZA"/>
    <s v="Costo Laboral"/>
    <s v="Tiempo Extra y Descansos Trabajados"/>
    <s v="LOGISTICA"/>
    <n v="9480.14"/>
    <n v="0"/>
    <n v="0"/>
    <s v=""/>
    <s v=""/>
    <s v=""/>
  </r>
  <r>
    <n v="1022706"/>
    <s v="POSTED"/>
    <s v="REALIZADO"/>
    <x v="2"/>
    <s v="089.1303.6304.0001.000.0405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1303"/>
    <x v="46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NORDESTE"/>
    <s v="CARLOS ALBERTO HERNANDEZ MENDOZA"/>
    <s v="Costo Laboral"/>
    <s v="Tiempo Extra y Descansos Trabajados"/>
    <s v="LOGISTICA"/>
    <n v="1102.8699999999999"/>
    <n v="0"/>
    <n v="0"/>
    <s v=""/>
    <s v=""/>
    <s v=""/>
  </r>
  <r>
    <n v="1024742"/>
    <s v="POSTED"/>
    <s v="REALIZADO"/>
    <x v="2"/>
    <s v="089.1302.6304.0001.000.0405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2"/>
    <x v="47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RIO DE JANEIRO"/>
    <s v="CARLOS ALBERTO HERNANDEZ MENDOZA"/>
    <s v="Costo Laboral"/>
    <s v="Tiempo Extra y Descansos Trabajados"/>
    <s v="LOGISTICA"/>
    <n v="304.32"/>
    <n v="0"/>
    <n v="0"/>
    <s v=""/>
    <s v=""/>
    <s v=""/>
  </r>
  <r>
    <n v="1025002"/>
    <s v="POSTED"/>
    <s v="REALIZADO"/>
    <x v="2"/>
    <s v="089.1301.6304.0001.000.0405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1301"/>
    <x v="48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5907.42"/>
    <n v="0"/>
    <n v="0"/>
    <s v=""/>
    <s v=""/>
    <s v=""/>
  </r>
  <r>
    <n v="1025002"/>
    <s v="POSTED"/>
    <s v="REALIZADO"/>
    <x v="2"/>
    <s v="089.1301.6304.0001.000.0405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1"/>
    <x v="48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9628.43"/>
    <n v="0"/>
    <n v="0"/>
    <s v=""/>
    <s v=""/>
    <s v=""/>
  </r>
  <r>
    <n v="1025001"/>
    <s v="POSTED"/>
    <s v="REALIZADO"/>
    <x v="2"/>
    <s v="089.1301.6304.0001.000.0404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1301"/>
    <x v="48"/>
    <s v="6304"/>
    <s v="6304-HORA EXTRA"/>
    <s v="000"/>
    <s v="0404"/>
    <s v="0404-TRANSPORTES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4930.3"/>
    <n v="0"/>
    <n v="0"/>
    <s v=""/>
    <s v=""/>
    <s v=""/>
  </r>
  <r>
    <n v="1025001"/>
    <s v="POSTED"/>
    <s v="REALIZADO"/>
    <x v="2"/>
    <s v="089.1301.6304.0001.000.0404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1"/>
    <x v="48"/>
    <s v="6304"/>
    <s v="6304-HORA EXTRA"/>
    <s v="000"/>
    <s v="0404"/>
    <s v="0404-TRANSPORTES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507.72"/>
    <n v="0"/>
    <n v="0"/>
    <s v=""/>
    <s v=""/>
    <s v=""/>
  </r>
  <r>
    <n v="1025000"/>
    <s v="POSTED"/>
    <s v="REALIZADO"/>
    <x v="2"/>
    <s v="089.1301.6304.0001.000.0401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1301"/>
    <x v="48"/>
    <s v="6304"/>
    <s v="6304-HORA EXTRA"/>
    <s v="000"/>
    <s v="0401"/>
    <s v="0401-LOGISTICA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1092.1400000000001"/>
    <n v="0"/>
    <n v="0"/>
    <s v=""/>
    <s v=""/>
    <s v=""/>
  </r>
  <r>
    <n v="1022705"/>
    <s v="POSTED"/>
    <s v="REALIZADO"/>
    <x v="2"/>
    <s v="089.1303.6304.0001.000.040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3"/>
    <x v="46"/>
    <s v="6304"/>
    <s v="6304-HORA EXTRA"/>
    <s v="000"/>
    <s v="0401"/>
    <s v="0401-LOGISTICA"/>
    <s v="0,0"/>
    <s v="GASTOS CARGA SOCIAL"/>
    <s v="DISTRIBUCION FABRICA RUTA                  "/>
    <s v="DISTRIBUCIÓN PRIMARIA"/>
    <s v="6-GASTOS"/>
    <s v="PUSH"/>
    <s v="NORDESTE"/>
    <s v="CARLOS ALBERTO HERNANDEZ MENDOZA"/>
    <s v="Costo Laboral"/>
    <s v="Tiempo Extra y Descansos Trabajados"/>
    <s v="LOGISTICA"/>
    <n v="-2131.0100000000002"/>
    <n v="0"/>
    <n v="0"/>
    <s v=""/>
    <s v=""/>
    <s v=""/>
  </r>
  <r>
    <n v="1022706"/>
    <s v="POSTED"/>
    <s v="REALIZADO"/>
    <x v="2"/>
    <s v="089.1303.6304.0001.000.0405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3"/>
    <x v="46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NORDESTE"/>
    <s v="CARLOS ALBERTO HERNANDEZ MENDOZA"/>
    <s v="Costo Laboral"/>
    <s v="Tiempo Extra y Descansos Trabajados"/>
    <s v="LOGISTICA"/>
    <n v="-178.07"/>
    <n v="0"/>
    <n v="0"/>
    <s v=""/>
    <s v=""/>
    <s v=""/>
  </r>
  <r>
    <n v="1024741"/>
    <s v="POSTED"/>
    <s v="REALIZADO"/>
    <x v="2"/>
    <s v="089.1302.6304.0001.000.040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2"/>
    <x v="47"/>
    <s v="6304"/>
    <s v="6304-HORA EXTRA"/>
    <s v="000"/>
    <s v="0401"/>
    <s v="0401-LOGISTICA"/>
    <s v="0,0"/>
    <s v="GASTOS CARGA SOCIAL"/>
    <s v="DISTRIBUCION FABRICA RUTA                  "/>
    <s v="DISTRIBUCIÓN PRIMARIA"/>
    <s v="6-GASTOS"/>
    <s v="PUSH"/>
    <s v="RIO DE JANEIRO"/>
    <s v="CARLOS ALBERTO HERNANDEZ MENDOZA"/>
    <s v="Costo Laboral"/>
    <s v="Tiempo Extra y Descansos Trabajados"/>
    <s v="LOGISTICA"/>
    <n v="-79.91"/>
    <n v="0"/>
    <n v="0"/>
    <s v=""/>
    <s v=""/>
    <s v=""/>
  </r>
  <r>
    <n v="1025000"/>
    <s v="POSTED"/>
    <s v="REALIZADO"/>
    <x v="2"/>
    <s v="089.1301.6304.0001.000.040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0401"/>
    <s v="0401-LOGISTICA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-1080"/>
    <n v="0"/>
    <n v="0"/>
    <s v=""/>
    <s v=""/>
    <s v=""/>
  </r>
  <r>
    <n v="1025001"/>
    <s v="POSTED"/>
    <s v="REALIZADO"/>
    <x v="2"/>
    <s v="089.1301.6304.0001.000.0404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0404"/>
    <s v="0404-TRANSPORTES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-833.93"/>
    <n v="0"/>
    <n v="0"/>
    <s v=""/>
    <s v=""/>
    <s v=""/>
  </r>
  <r>
    <n v="1027526"/>
    <s v="POSTED"/>
    <s v="REALIZADO"/>
    <x v="2"/>
    <s v="089.1310.6304.0001.000.0405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10"/>
    <x v="43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BRASÍLIA"/>
    <s v="CARLOS ALBERTO HERNANDEZ MENDOZA"/>
    <s v="Costo Laboral"/>
    <s v="Tiempo Extra y Descansos Trabajados"/>
    <s v="LOGISTICA"/>
    <n v="-11.07"/>
    <n v="0"/>
    <n v="0"/>
    <s v=""/>
    <s v=""/>
    <s v=""/>
  </r>
  <r>
    <n v="1028273"/>
    <s v="POSTED"/>
    <s v="REALIZADO"/>
    <x v="2"/>
    <s v="089.1990.6304.0001.000.040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990"/>
    <x v="42"/>
    <s v="6304"/>
    <s v="6304-HORA EXTRA"/>
    <s v="000"/>
    <s v="0401"/>
    <s v="0401-LOGISTICA"/>
    <s v="0,0"/>
    <s v="GASTOS CARGA SOCIAL"/>
    <s v="DISTRIBUCION FABRICA RUTA                  "/>
    <s v="DISTRIBUCIÓN PRIMARIA"/>
    <s v="6-GASTOS"/>
    <s v="PUSH"/>
    <s v="MATRIZ"/>
    <s v="CARLOS ALBERTO HERNANDEZ MENDOZA"/>
    <s v="Costo Laboral"/>
    <s v="Tiempo Extra y Descansos Trabajados"/>
    <s v="LOGISTICA"/>
    <n v="-1388.6"/>
    <n v="0"/>
    <n v="0"/>
    <s v=""/>
    <s v=""/>
    <s v=""/>
  </r>
  <r>
    <n v="1028273"/>
    <s v="POSTED"/>
    <s v="REALIZADO"/>
    <x v="2"/>
    <s v="089.1990.6304.0001.000.040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990"/>
    <x v="42"/>
    <s v="6304"/>
    <s v="6304-HORA EXTRA"/>
    <s v="000"/>
    <s v="0401"/>
    <s v="0401-LOGISTICA"/>
    <s v="0,0"/>
    <s v="GASTOS CARGA SOCIAL"/>
    <s v="DISTRIBUCION FABRICA RUTA                  "/>
    <s v="DISTRIBUCIÓN PRIMARIA"/>
    <s v="6-GASTOS"/>
    <s v="PUSH"/>
    <s v="MATRIZ"/>
    <s v="CARLOS ALBERTO HERNANDEZ MENDOZA"/>
    <s v="Costo Laboral"/>
    <s v="Tiempo Extra y Descansos Trabajados"/>
    <s v="LOGISTICA"/>
    <n v="-5676.59"/>
    <n v="0"/>
    <n v="0"/>
    <s v=""/>
    <s v=""/>
    <s v=""/>
  </r>
  <r>
    <n v="1360602"/>
    <s v="POSTED"/>
    <s v="REALIZADO"/>
    <x v="2"/>
    <s v="089.1990.6304.0001.000.0405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990"/>
    <x v="42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MATRIZ"/>
    <s v="CARLOS ALBERTO HERNANDEZ MENDOZA"/>
    <s v="Costo Laboral"/>
    <s v="Tiempo Extra y Descansos Trabajados"/>
    <s v="LOGISTICA"/>
    <n v="-203.15"/>
    <n v="0"/>
    <n v="0"/>
    <s v=""/>
    <s v=""/>
    <s v=""/>
  </r>
  <r>
    <n v="1720231"/>
    <s v="POSTED"/>
    <s v="REALIZADO"/>
    <x v="2"/>
    <s v="089.1310.6304.0001.000.040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10"/>
    <x v="43"/>
    <s v="6304"/>
    <s v="6304-HORA EXTRA"/>
    <s v="000"/>
    <s v="0401"/>
    <s v="0401-LOGISTICA"/>
    <s v="0,0"/>
    <s v="GASTOS CARGA SOCIAL"/>
    <s v="DISTRIBUCION FABRICA RUTA                  "/>
    <s v="DISTRIBUCIÓN PRIMARIA"/>
    <s v="6-GASTOS"/>
    <s v="PUSH"/>
    <s v="BRASÍLIA"/>
    <s v="CARLOS ALBERTO HERNANDEZ MENDOZA"/>
    <s v="Costo Laboral"/>
    <s v="Tiempo Extra y Descansos Trabajados"/>
    <s v="LOGISTICA"/>
    <n v="-812.24"/>
    <n v="0"/>
    <n v="0"/>
    <s v=""/>
    <s v=""/>
    <s v=""/>
  </r>
  <r>
    <n v="1022705"/>
    <s v="POSTED"/>
    <s v="REALIZADO"/>
    <x v="2"/>
    <s v="089.1303.6304.0001.000.040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3"/>
    <x v="46"/>
    <s v="6304"/>
    <s v="6304-HORA EXTRA"/>
    <s v="000"/>
    <s v="0401"/>
    <s v="0401-LOGISTICA"/>
    <s v="0,0"/>
    <s v="GASTOS CARGA SOCIAL"/>
    <s v="DISTRIBUCION FABRICA RUTA                  "/>
    <s v="DISTRIBUCIÓN PRIMARIA"/>
    <s v="6-GASTOS"/>
    <s v="PUSH"/>
    <s v="NORDESTE"/>
    <s v="CARLOS ALBERTO HERNANDEZ MENDOZA"/>
    <s v="Costo Laboral"/>
    <s v="Tiempo Extra y Descansos Trabajados"/>
    <s v="LOGISTICA"/>
    <n v="-1719.75"/>
    <n v="0"/>
    <n v="0"/>
    <s v=""/>
    <s v=""/>
    <s v=""/>
  </r>
  <r>
    <n v="1022706"/>
    <s v="POSTED"/>
    <s v="REALIZADO"/>
    <x v="2"/>
    <s v="089.1303.6304.0001.000.0405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3"/>
    <x v="46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NORDESTE"/>
    <s v="CARLOS ALBERTO HERNANDEZ MENDOZA"/>
    <s v="Costo Laboral"/>
    <s v="Tiempo Extra y Descansos Trabajados"/>
    <s v="LOGISTICA"/>
    <n v="-143.69999999999999"/>
    <n v="0"/>
    <n v="0"/>
    <s v=""/>
    <s v=""/>
    <s v=""/>
  </r>
  <r>
    <n v="1024741"/>
    <s v="POSTED"/>
    <s v="REALIZADO"/>
    <x v="2"/>
    <s v="089.1302.6304.0001.000.040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2"/>
    <x v="47"/>
    <s v="6304"/>
    <s v="6304-HORA EXTRA"/>
    <s v="000"/>
    <s v="0401"/>
    <s v="0401-LOGISTICA"/>
    <s v="0,0"/>
    <s v="GASTOS CARGA SOCIAL"/>
    <s v="DISTRIBUCION FABRICA RUTA                  "/>
    <s v="DISTRIBUCIÓN PRIMARIA"/>
    <s v="6-GASTOS"/>
    <s v="PUSH"/>
    <s v="RIO DE JANEIRO"/>
    <s v="CARLOS ALBERTO HERNANDEZ MENDOZA"/>
    <s v="Costo Laboral"/>
    <s v="Tiempo Extra y Descansos Trabajados"/>
    <s v="LOGISTICA"/>
    <n v="-64.489999999999995"/>
    <n v="0"/>
    <n v="0"/>
    <s v=""/>
    <s v=""/>
    <s v=""/>
  </r>
  <r>
    <n v="1025000"/>
    <s v="POSTED"/>
    <s v="REALIZADO"/>
    <x v="2"/>
    <s v="089.1301.6304.0001.000.040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0401"/>
    <s v="0401-LOGISTICA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-871.57"/>
    <n v="0"/>
    <n v="0"/>
    <s v=""/>
    <s v=""/>
    <s v=""/>
  </r>
  <r>
    <n v="1025001"/>
    <s v="POSTED"/>
    <s v="REALIZADO"/>
    <x v="2"/>
    <s v="089.1301.6304.0001.000.0404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0404"/>
    <s v="0404-TRANSPORTES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-672.99"/>
    <n v="0"/>
    <n v="0"/>
    <s v=""/>
    <s v=""/>
    <s v=""/>
  </r>
  <r>
    <n v="1027526"/>
    <s v="POSTED"/>
    <s v="REALIZADO"/>
    <x v="2"/>
    <s v="089.1310.6304.0001.000.0405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10"/>
    <x v="43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BRASÍLIA"/>
    <s v="CARLOS ALBERTO HERNANDEZ MENDOZA"/>
    <s v="Costo Laboral"/>
    <s v="Tiempo Extra y Descansos Trabajados"/>
    <s v="LOGISTICA"/>
    <n v="-8.93"/>
    <n v="0"/>
    <n v="0"/>
    <s v=""/>
    <s v=""/>
    <s v=""/>
  </r>
  <r>
    <n v="1028273"/>
    <s v="POSTED"/>
    <s v="REALIZADO"/>
    <x v="2"/>
    <s v="089.1990.6304.0001.000.040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990"/>
    <x v="42"/>
    <s v="6304"/>
    <s v="6304-HORA EXTRA"/>
    <s v="000"/>
    <s v="0401"/>
    <s v="0401-LOGISTICA"/>
    <s v="0,0"/>
    <s v="GASTOS CARGA SOCIAL"/>
    <s v="DISTRIBUCION FABRICA RUTA                  "/>
    <s v="DISTRIBUCIÓN PRIMARIA"/>
    <s v="6-GASTOS"/>
    <s v="PUSH"/>
    <s v="MATRIZ"/>
    <s v="CARLOS ALBERTO HERNANDEZ MENDOZA"/>
    <s v="Costo Laboral"/>
    <s v="Tiempo Extra y Descansos Trabajados"/>
    <s v="LOGISTICA"/>
    <n v="-1120.6199999999999"/>
    <n v="0"/>
    <n v="0"/>
    <s v=""/>
    <s v=""/>
    <s v=""/>
  </r>
  <r>
    <n v="1028273"/>
    <s v="POSTED"/>
    <s v="REALIZADO"/>
    <x v="2"/>
    <s v="089.1990.6304.0001.000.040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990"/>
    <x v="42"/>
    <s v="6304"/>
    <s v="6304-HORA EXTRA"/>
    <s v="000"/>
    <s v="0401"/>
    <s v="0401-LOGISTICA"/>
    <s v="0,0"/>
    <s v="GASTOS CARGA SOCIAL"/>
    <s v="DISTRIBUCION FABRICA RUTA                  "/>
    <s v="DISTRIBUCIÓN PRIMARIA"/>
    <s v="6-GASTOS"/>
    <s v="PUSH"/>
    <s v="MATRIZ"/>
    <s v="CARLOS ALBERTO HERNANDEZ MENDOZA"/>
    <s v="Costo Laboral"/>
    <s v="Tiempo Extra y Descansos Trabajados"/>
    <s v="LOGISTICA"/>
    <n v="-4581.08"/>
    <n v="0"/>
    <n v="0"/>
    <s v=""/>
    <s v=""/>
    <s v=""/>
  </r>
  <r>
    <n v="1360602"/>
    <s v="POSTED"/>
    <s v="REALIZADO"/>
    <x v="2"/>
    <s v="089.1990.6304.0001.000.0405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990"/>
    <x v="42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MATRIZ"/>
    <s v="CARLOS ALBERTO HERNANDEZ MENDOZA"/>
    <s v="Costo Laboral"/>
    <s v="Tiempo Extra y Descansos Trabajados"/>
    <s v="LOGISTICA"/>
    <n v="-163.94"/>
    <n v="0"/>
    <n v="0"/>
    <s v=""/>
    <s v=""/>
    <s v=""/>
  </r>
  <r>
    <n v="1720231"/>
    <s v="POSTED"/>
    <s v="REALIZADO"/>
    <x v="2"/>
    <s v="089.1310.6304.0001.000.040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10"/>
    <x v="43"/>
    <s v="6304"/>
    <s v="6304-HORA EXTRA"/>
    <s v="000"/>
    <s v="0401"/>
    <s v="0401-LOGISTICA"/>
    <s v="0,0"/>
    <s v="GASTOS CARGA SOCIAL"/>
    <s v="DISTRIBUCION FABRICA RUTA                  "/>
    <s v="DISTRIBUCIÓN PRIMARIA"/>
    <s v="6-GASTOS"/>
    <s v="PUSH"/>
    <s v="BRASÍLIA"/>
    <s v="CARLOS ALBERTO HERNANDEZ MENDOZA"/>
    <s v="Costo Laboral"/>
    <s v="Tiempo Extra y Descansos Trabajados"/>
    <s v="LOGISTICA"/>
    <n v="-655.49"/>
    <n v="0"/>
    <n v="0"/>
    <s v=""/>
    <s v=""/>
    <s v=""/>
  </r>
  <r>
    <n v="1022705"/>
    <s v="POSTED"/>
    <s v="REALIZADO"/>
    <x v="2"/>
    <s v="089.1303.6304.0001.000.040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3"/>
    <x v="46"/>
    <s v="6304"/>
    <s v="6304-HORA EXTRA"/>
    <s v="000"/>
    <s v="0401"/>
    <s v="0401-LOGISTICA"/>
    <s v="0,0"/>
    <s v="GASTOS CARGA SOCIAL"/>
    <s v="DISTRIBUCION FABRICA RUTA                  "/>
    <s v="DISTRIBUCIÓN PRIMARIA"/>
    <s v="6-GASTOS"/>
    <s v="PUSH"/>
    <s v="NORDESTE"/>
    <s v="CARLOS ALBERTO HERNANDEZ MENDOZA"/>
    <s v="Costo Laboral"/>
    <s v="Tiempo Extra y Descansos Trabajados"/>
    <s v="LOGISTICA"/>
    <n v="1719.75"/>
    <n v="0"/>
    <n v="0"/>
    <s v=""/>
    <s v=""/>
    <s v=""/>
  </r>
  <r>
    <n v="1022706"/>
    <s v="POSTED"/>
    <s v="REALIZADO"/>
    <x v="2"/>
    <s v="089.1303.6304.0001.000.0405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3"/>
    <x v="46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NORDESTE"/>
    <s v="CARLOS ALBERTO HERNANDEZ MENDOZA"/>
    <s v="Costo Laboral"/>
    <s v="Tiempo Extra y Descansos Trabajados"/>
    <s v="LOGISTICA"/>
    <n v="143.69999999999999"/>
    <n v="0"/>
    <n v="0"/>
    <s v=""/>
    <s v=""/>
    <s v=""/>
  </r>
  <r>
    <n v="1024741"/>
    <s v="POSTED"/>
    <s v="REALIZADO"/>
    <x v="2"/>
    <s v="089.1302.6304.0001.000.040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2"/>
    <x v="47"/>
    <s v="6304"/>
    <s v="6304-HORA EXTRA"/>
    <s v="000"/>
    <s v="0401"/>
    <s v="0401-LOGISTICA"/>
    <s v="0,0"/>
    <s v="GASTOS CARGA SOCIAL"/>
    <s v="DISTRIBUCION FABRICA RUTA                  "/>
    <s v="DISTRIBUCIÓN PRIMARIA"/>
    <s v="6-GASTOS"/>
    <s v="PUSH"/>
    <s v="RIO DE JANEIRO"/>
    <s v="CARLOS ALBERTO HERNANDEZ MENDOZA"/>
    <s v="Costo Laboral"/>
    <s v="Tiempo Extra y Descansos Trabajados"/>
    <s v="LOGISTICA"/>
    <n v="64.489999999999995"/>
    <n v="0"/>
    <n v="0"/>
    <s v=""/>
    <s v=""/>
    <s v=""/>
  </r>
  <r>
    <n v="1025000"/>
    <s v="POSTED"/>
    <s v="REALIZADO"/>
    <x v="2"/>
    <s v="089.1301.6304.0001.000.040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0401"/>
    <s v="0401-LOGISTICA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871.57"/>
    <n v="0"/>
    <n v="0"/>
    <s v=""/>
    <s v=""/>
    <s v=""/>
  </r>
  <r>
    <n v="1025001"/>
    <s v="POSTED"/>
    <s v="REALIZADO"/>
    <x v="2"/>
    <s v="089.1301.6304.0001.000.0404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0404"/>
    <s v="0404-TRANSPORTES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672.99"/>
    <n v="0"/>
    <n v="0"/>
    <s v=""/>
    <s v=""/>
    <s v=""/>
  </r>
  <r>
    <n v="1027526"/>
    <s v="POSTED"/>
    <s v="REALIZADO"/>
    <x v="2"/>
    <s v="089.1310.6304.0001.000.0405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10"/>
    <x v="43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BRASÍLIA"/>
    <s v="CARLOS ALBERTO HERNANDEZ MENDOZA"/>
    <s v="Costo Laboral"/>
    <s v="Tiempo Extra y Descansos Trabajados"/>
    <s v="LOGISTICA"/>
    <n v="8.93"/>
    <n v="0"/>
    <n v="0"/>
    <s v=""/>
    <s v=""/>
    <s v=""/>
  </r>
  <r>
    <n v="1028273"/>
    <s v="POSTED"/>
    <s v="REALIZADO"/>
    <x v="2"/>
    <s v="089.1990.6304.0001.000.040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990"/>
    <x v="42"/>
    <s v="6304"/>
    <s v="6304-HORA EXTRA"/>
    <s v="000"/>
    <s v="0401"/>
    <s v="0401-LOGISTICA"/>
    <s v="0,0"/>
    <s v="GASTOS CARGA SOCIAL"/>
    <s v="DISTRIBUCION FABRICA RUTA                  "/>
    <s v="DISTRIBUCIÓN PRIMARIA"/>
    <s v="6-GASTOS"/>
    <s v="PUSH"/>
    <s v="MATRIZ"/>
    <s v="CARLOS ALBERTO HERNANDEZ MENDOZA"/>
    <s v="Costo Laboral"/>
    <s v="Tiempo Extra y Descansos Trabajados"/>
    <s v="LOGISTICA"/>
    <n v="1120.6199999999999"/>
    <n v="0"/>
    <n v="0"/>
    <s v=""/>
    <s v=""/>
    <s v=""/>
  </r>
  <r>
    <n v="1028273"/>
    <s v="POSTED"/>
    <s v="REALIZADO"/>
    <x v="2"/>
    <s v="089.1990.6304.0001.000.040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990"/>
    <x v="42"/>
    <s v="6304"/>
    <s v="6304-HORA EXTRA"/>
    <s v="000"/>
    <s v="0401"/>
    <s v="0401-LOGISTICA"/>
    <s v="0,0"/>
    <s v="GASTOS CARGA SOCIAL"/>
    <s v="DISTRIBUCION FABRICA RUTA                  "/>
    <s v="DISTRIBUCIÓN PRIMARIA"/>
    <s v="6-GASTOS"/>
    <s v="PUSH"/>
    <s v="MATRIZ"/>
    <s v="CARLOS ALBERTO HERNANDEZ MENDOZA"/>
    <s v="Costo Laboral"/>
    <s v="Tiempo Extra y Descansos Trabajados"/>
    <s v="LOGISTICA"/>
    <n v="4581.08"/>
    <n v="0"/>
    <n v="0"/>
    <s v=""/>
    <s v=""/>
    <s v=""/>
  </r>
  <r>
    <n v="1360602"/>
    <s v="POSTED"/>
    <s v="REALIZADO"/>
    <x v="2"/>
    <s v="089.1990.6304.0001.000.0405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990"/>
    <x v="42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MATRIZ"/>
    <s v="CARLOS ALBERTO HERNANDEZ MENDOZA"/>
    <s v="Costo Laboral"/>
    <s v="Tiempo Extra y Descansos Trabajados"/>
    <s v="LOGISTICA"/>
    <n v="163.94"/>
    <n v="0"/>
    <n v="0"/>
    <s v=""/>
    <s v=""/>
    <s v=""/>
  </r>
  <r>
    <n v="1720231"/>
    <s v="POSTED"/>
    <s v="REALIZADO"/>
    <x v="2"/>
    <s v="089.1310.6304.0001.000.040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10"/>
    <x v="43"/>
    <s v="6304"/>
    <s v="6304-HORA EXTRA"/>
    <s v="000"/>
    <s v="0401"/>
    <s v="0401-LOGISTICA"/>
    <s v="0,0"/>
    <s v="GASTOS CARGA SOCIAL"/>
    <s v="DISTRIBUCION FABRICA RUTA                  "/>
    <s v="DISTRIBUCIÓN PRIMARIA"/>
    <s v="6-GASTOS"/>
    <s v="PUSH"/>
    <s v="BRASÍLIA"/>
    <s v="CARLOS ALBERTO HERNANDEZ MENDOZA"/>
    <s v="Costo Laboral"/>
    <s v="Tiempo Extra y Descansos Trabajados"/>
    <s v="LOGISTICA"/>
    <n v="655.49"/>
    <n v="0"/>
    <n v="0"/>
    <s v=""/>
    <s v=""/>
    <s v=""/>
  </r>
  <r>
    <n v="1022706"/>
    <s v="POSTED"/>
    <s v="REALIZADO"/>
    <x v="2"/>
    <s v="089.1303.6304.0001.000.0405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3"/>
    <x v="46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NORDESTE"/>
    <s v="CARLOS ALBERTO HERNANDEZ MENDOZA"/>
    <s v="Costo Laboral"/>
    <s v="Tiempo Extra y Descansos Trabajados"/>
    <s v="LOGISTICA"/>
    <n v="195.11"/>
    <n v="0"/>
    <n v="0"/>
    <s v=""/>
    <s v=""/>
    <s v=""/>
  </r>
  <r>
    <n v="1023873"/>
    <s v="POSTED"/>
    <s v="REALIZADO"/>
    <x v="2"/>
    <s v="089.1308.6304.0001.000.0405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8"/>
    <x v="44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6642.6"/>
    <n v="0"/>
    <n v="0"/>
    <s v=""/>
    <s v=""/>
    <s v=""/>
  </r>
  <r>
    <n v="1024741"/>
    <s v="POSTED"/>
    <s v="REALIZADO"/>
    <x v="2"/>
    <s v="089.1302.6304.0001.000.040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2"/>
    <x v="47"/>
    <s v="6304"/>
    <s v="6304-HORA EXTRA"/>
    <s v="000"/>
    <s v="0401"/>
    <s v="0401-LOGISTICA"/>
    <s v="0,0"/>
    <s v="GASTOS CARGA SOCIAL"/>
    <s v="DISTRIBUCION FABRICA RUTA                  "/>
    <s v="DISTRIBUCIÓN PRIMARIA"/>
    <s v="6-GASTOS"/>
    <s v="PUSH"/>
    <s v="RIO DE JANEIRO"/>
    <s v="CARLOS ALBERTO HERNANDEZ MENDOZA"/>
    <s v="Costo Laboral"/>
    <s v="Tiempo Extra y Descansos Trabajados"/>
    <s v="LOGISTICA"/>
    <n v="75.95"/>
    <n v="0"/>
    <n v="0"/>
    <s v=""/>
    <s v=""/>
    <s v=""/>
  </r>
  <r>
    <n v="1024742"/>
    <s v="POSTED"/>
    <s v="REALIZADO"/>
    <x v="2"/>
    <s v="089.1302.6304.0001.000.0405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2"/>
    <x v="47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RIO DE JANEIRO"/>
    <s v="CARLOS ALBERTO HERNANDEZ MENDOZA"/>
    <s v="Costo Laboral"/>
    <s v="Tiempo Extra y Descansos Trabajados"/>
    <s v="LOGISTICA"/>
    <n v="76.760000000000005"/>
    <n v="0"/>
    <n v="0"/>
    <s v=""/>
    <s v=""/>
    <s v=""/>
  </r>
  <r>
    <n v="1025001"/>
    <s v="POSTED"/>
    <s v="REALIZADO"/>
    <x v="2"/>
    <s v="089.1301.6304.0001.000.0404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1"/>
    <x v="48"/>
    <s v="6304"/>
    <s v="6304-HORA EXTRA"/>
    <s v="000"/>
    <s v="0404"/>
    <s v="0404-TRANSPORTES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50.96"/>
    <n v="0"/>
    <n v="0"/>
    <s v=""/>
    <s v=""/>
    <s v=""/>
  </r>
  <r>
    <n v="1025002"/>
    <s v="POSTED"/>
    <s v="REALIZADO"/>
    <x v="2"/>
    <s v="089.1301.6304.0001.000.0405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1"/>
    <x v="48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16674.79"/>
    <n v="0"/>
    <n v="0"/>
    <s v=""/>
    <s v=""/>
    <s v=""/>
  </r>
  <r>
    <n v="1027526"/>
    <s v="POSTED"/>
    <s v="REALIZADO"/>
    <x v="2"/>
    <s v="089.1310.6304.0001.000.0405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10"/>
    <x v="43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BRASÍLIA"/>
    <s v="CARLOS ALBERTO HERNANDEZ MENDOZA"/>
    <s v="Costo Laboral"/>
    <s v="Tiempo Extra y Descansos Trabajados"/>
    <s v="LOGISTICA"/>
    <n v="696.01"/>
    <n v="0"/>
    <n v="0"/>
    <s v=""/>
    <s v=""/>
    <s v=""/>
  </r>
  <r>
    <n v="1022706"/>
    <s v="POSTED"/>
    <s v="REALIZADO"/>
    <x v="2"/>
    <s v="089.1303.6304.0001.000.0405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3"/>
    <x v="46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NORDESTE"/>
    <s v="CARLOS ALBERTO HERNANDEZ MENDOZA"/>
    <s v="Costo Laboral"/>
    <s v="Tiempo Extra y Descansos Trabajados"/>
    <s v="LOGISTICA"/>
    <n v="234.59"/>
    <n v="0"/>
    <n v="0"/>
    <s v=""/>
    <s v=""/>
    <s v=""/>
  </r>
  <r>
    <n v="1023873"/>
    <s v="POSTED"/>
    <s v="REALIZADO"/>
    <x v="2"/>
    <s v="089.1308.6304.0001.000.0405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8"/>
    <x v="44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7986.75"/>
    <n v="0"/>
    <n v="0"/>
    <s v=""/>
    <s v=""/>
    <s v=""/>
  </r>
  <r>
    <n v="1024742"/>
    <s v="POSTED"/>
    <s v="REALIZADO"/>
    <x v="2"/>
    <s v="089.1302.6304.0001.000.0405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2"/>
    <x v="47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RIO DE JANEIRO"/>
    <s v="CARLOS ALBERTO HERNANDEZ MENDOZA"/>
    <s v="Costo Laboral"/>
    <s v="Tiempo Extra y Descansos Trabajados"/>
    <s v="LOGISTICA"/>
    <n v="92.29"/>
    <n v="0"/>
    <n v="0"/>
    <s v=""/>
    <s v=""/>
    <s v=""/>
  </r>
  <r>
    <n v="1025002"/>
    <s v="POSTED"/>
    <s v="REALIZADO"/>
    <x v="2"/>
    <s v="089.1301.6304.0001.000.0405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1"/>
    <x v="48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20048.990000000002"/>
    <n v="0"/>
    <n v="0"/>
    <s v=""/>
    <s v=""/>
    <s v=""/>
  </r>
  <r>
    <n v="1025002"/>
    <s v="POSTED"/>
    <s v="REALIZADO"/>
    <x v="2"/>
    <s v="089.1301.6304.0001.000.0405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1"/>
    <x v="48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49317.38"/>
    <n v="0"/>
    <n v="0"/>
    <s v=""/>
    <s v=""/>
    <s v=""/>
  </r>
  <r>
    <n v="1027526"/>
    <s v="POSTED"/>
    <s v="REALIZADO"/>
    <x v="2"/>
    <s v="089.1310.6304.0001.000.0405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10"/>
    <x v="43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BRASÍLIA"/>
    <s v="CARLOS ALBERTO HERNANDEZ MENDOZA"/>
    <s v="Costo Laboral"/>
    <s v="Tiempo Extra y Descansos Trabajados"/>
    <s v="LOGISTICA"/>
    <n v="836.85"/>
    <n v="0"/>
    <n v="0"/>
    <s v=""/>
    <s v=""/>
    <s v=""/>
  </r>
  <r>
    <n v="1028273"/>
    <s v="POSTED"/>
    <s v="REALIZADO"/>
    <x v="2"/>
    <s v="089.1990.6304.0001.000.040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990"/>
    <x v="42"/>
    <s v="6304"/>
    <s v="6304-HORA EXTRA"/>
    <s v="000"/>
    <s v="0401"/>
    <s v="0401-LOGISTICA"/>
    <s v="0,0"/>
    <s v="GASTOS CARGA SOCIAL"/>
    <s v="DISTRIBUCION FABRICA RUTA                  "/>
    <s v="DISTRIBUCIÓN PRIMARIA"/>
    <s v="6-GASTOS"/>
    <s v="PUSH"/>
    <s v="MATRIZ"/>
    <s v="CARLOS ALBERTO HERNANDEZ MENDOZA"/>
    <s v="Costo Laboral"/>
    <s v="Tiempo Extra y Descansos Trabajados"/>
    <s v="LOGISTICA"/>
    <n v="4681.3"/>
    <n v="0"/>
    <n v="0"/>
    <s v=""/>
    <s v=""/>
    <s v=""/>
  </r>
  <r>
    <n v="1028273"/>
    <s v="POSTED"/>
    <s v="REALIZADO"/>
    <x v="2"/>
    <s v="089.1990.6304.0001.000.040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990"/>
    <x v="42"/>
    <s v="6304"/>
    <s v="6304-HORA EXTRA"/>
    <s v="000"/>
    <s v="0401"/>
    <s v="0401-LOGISTICA"/>
    <s v="0,0"/>
    <s v="GASTOS CARGA SOCIAL"/>
    <s v="DISTRIBUCION FABRICA RUTA                  "/>
    <s v="DISTRIBUCIÓN PRIMARIA"/>
    <s v="6-GASTOS"/>
    <s v="PUSH"/>
    <s v="MATRIZ"/>
    <s v="CARLOS ALBERTO HERNANDEZ MENDOZA"/>
    <s v="Costo Laboral"/>
    <s v="Tiempo Extra y Descansos Trabajados"/>
    <s v="LOGISTICA"/>
    <n v="5676.59"/>
    <n v="0"/>
    <n v="0"/>
    <s v=""/>
    <s v=""/>
    <s v=""/>
  </r>
  <r>
    <n v="1028273"/>
    <s v="POSTED"/>
    <s v="REALIZADO"/>
    <x v="2"/>
    <s v="089.1990.6304.0001.000.040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990"/>
    <x v="42"/>
    <s v="6304"/>
    <s v="6304-HORA EXTRA"/>
    <s v="000"/>
    <s v="0401"/>
    <s v="0401-LOGISTICA"/>
    <s v="0,0"/>
    <s v="GASTOS CARGA SOCIAL"/>
    <s v="DISTRIBUCION FABRICA RUTA                  "/>
    <s v="DISTRIBUCIÓN PRIMARIA"/>
    <s v="6-GASTOS"/>
    <s v="PUSH"/>
    <s v="MATRIZ"/>
    <s v="CARLOS ALBERTO HERNANDEZ MENDOZA"/>
    <s v="Costo Laboral"/>
    <s v="Tiempo Extra y Descansos Trabajados"/>
    <s v="LOGISTICA"/>
    <n v="1388.6"/>
    <n v="0"/>
    <n v="0"/>
    <s v=""/>
    <s v=""/>
    <s v=""/>
  </r>
  <r>
    <n v="1360602"/>
    <s v="POSTED"/>
    <s v="REALIZADO"/>
    <x v="2"/>
    <s v="089.1990.6304.0001.000.0405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990"/>
    <x v="42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MATRIZ"/>
    <s v="CARLOS ALBERTO HERNANDEZ MENDOZA"/>
    <s v="Costo Laboral"/>
    <s v="Tiempo Extra y Descansos Trabajados"/>
    <s v="LOGISTICA"/>
    <n v="203.15"/>
    <n v="0"/>
    <n v="0"/>
    <s v=""/>
    <s v=""/>
    <s v=""/>
  </r>
  <r>
    <n v="1027526"/>
    <s v="POSTED"/>
    <s v="REALIZADO"/>
    <x v="2"/>
    <s v="089.1310.6304.0001.000.0405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10"/>
    <x v="43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BRASÍLIA"/>
    <s v="CARLOS ALBERTO HERNANDEZ MENDOZA"/>
    <s v="Costo Laboral"/>
    <s v="Tiempo Extra y Descansos Trabajados"/>
    <s v="LOGISTICA"/>
    <n v="11.07"/>
    <n v="0"/>
    <n v="0"/>
    <s v=""/>
    <s v=""/>
    <s v=""/>
  </r>
  <r>
    <n v="1720231"/>
    <s v="POSTED"/>
    <s v="REALIZADO"/>
    <x v="2"/>
    <s v="089.1310.6304.0001.000.040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10"/>
    <x v="43"/>
    <s v="6304"/>
    <s v="6304-HORA EXTRA"/>
    <s v="000"/>
    <s v="0401"/>
    <s v="0401-LOGISTICA"/>
    <s v="0,0"/>
    <s v="GASTOS CARGA SOCIAL"/>
    <s v="DISTRIBUCION FABRICA RUTA                  "/>
    <s v="DISTRIBUCIÓN PRIMARIA"/>
    <s v="6-GASTOS"/>
    <s v="PUSH"/>
    <s v="BRASÍLIA"/>
    <s v="CARLOS ALBERTO HERNANDEZ MENDOZA"/>
    <s v="Costo Laboral"/>
    <s v="Tiempo Extra y Descansos Trabajados"/>
    <s v="LOGISTICA"/>
    <n v="812.24"/>
    <n v="0"/>
    <n v="0"/>
    <s v=""/>
    <s v=""/>
    <s v=""/>
  </r>
  <r>
    <n v="1023873"/>
    <s v="POSTED"/>
    <s v="REALIZADO"/>
    <x v="2"/>
    <s v="089.1308.6304.0001.000.0405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8"/>
    <x v="44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4997.72"/>
    <n v="0"/>
    <n v="0"/>
    <s v=""/>
    <s v=""/>
    <s v=""/>
  </r>
  <r>
    <n v="1023873"/>
    <s v="POSTED"/>
    <s v="REALIZADO"/>
    <x v="2"/>
    <s v="089.1308.6304.0001.000.0405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8"/>
    <x v="44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-1349.01"/>
    <n v="0"/>
    <n v="0"/>
    <s v=""/>
    <s v=""/>
    <s v=""/>
  </r>
  <r>
    <n v="1022706"/>
    <s v="POSTED"/>
    <s v="REALIZADO"/>
    <x v="2"/>
    <s v="089.1303.6304.0001.000.0405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3"/>
    <x v="46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NORDESTE"/>
    <s v="CARLOS ALBERTO HERNANDEZ MENDOZA"/>
    <s v="Costo Laboral"/>
    <s v="Tiempo Extra y Descansos Trabajados"/>
    <s v="LOGISTICA"/>
    <n v="2115.0500000000002"/>
    <n v="0"/>
    <n v="0"/>
    <s v=""/>
    <s v=""/>
    <s v=""/>
  </r>
  <r>
    <n v="1022706"/>
    <s v="POSTED"/>
    <s v="REALIZADO"/>
    <x v="2"/>
    <s v="089.1303.6304.0001.000.0405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3"/>
    <x v="46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NORDESTE"/>
    <s v="CARLOS ALBERTO HERNANDEZ MENDOZA"/>
    <s v="Costo Laboral"/>
    <s v="Tiempo Extra y Descansos Trabajados"/>
    <s v="LOGISTICA"/>
    <n v="178.07"/>
    <n v="0"/>
    <n v="0"/>
    <s v=""/>
    <s v=""/>
    <s v=""/>
  </r>
  <r>
    <n v="1022705"/>
    <s v="POSTED"/>
    <s v="REALIZADO"/>
    <x v="2"/>
    <s v="089.1303.6304.0001.000.040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3"/>
    <x v="46"/>
    <s v="6304"/>
    <s v="6304-HORA EXTRA"/>
    <s v="000"/>
    <s v="0401"/>
    <s v="0401-LOGISTICA"/>
    <s v="0,0"/>
    <s v="GASTOS CARGA SOCIAL"/>
    <s v="DISTRIBUCION FABRICA RUTA                  "/>
    <s v="DISTRIBUCIÓN PRIMARIA"/>
    <s v="6-GASTOS"/>
    <s v="PUSH"/>
    <s v="NORDESTE"/>
    <s v="CARLOS ALBERTO HERNANDEZ MENDOZA"/>
    <s v="Costo Laboral"/>
    <s v="Tiempo Extra y Descansos Trabajados"/>
    <s v="LOGISTICA"/>
    <n v="2131.0100000000002"/>
    <n v="0"/>
    <n v="0"/>
    <s v=""/>
    <s v=""/>
    <s v=""/>
  </r>
  <r>
    <n v="1024742"/>
    <s v="POSTED"/>
    <s v="REALIZADO"/>
    <x v="2"/>
    <s v="089.1302.6304.0001.000.0405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2"/>
    <x v="47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RIO DE JANEIRO"/>
    <s v="CARLOS ALBERTO HERNANDEZ MENDOZA"/>
    <s v="Costo Laboral"/>
    <s v="Tiempo Extra y Descansos Trabajados"/>
    <s v="LOGISTICA"/>
    <n v="13121.4"/>
    <n v="0"/>
    <n v="0"/>
    <s v=""/>
    <s v=""/>
    <s v=""/>
  </r>
  <r>
    <n v="1024741"/>
    <s v="POSTED"/>
    <s v="REALIZADO"/>
    <x v="2"/>
    <s v="089.1302.6304.0001.000.040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2"/>
    <x v="47"/>
    <s v="6304"/>
    <s v="6304-HORA EXTRA"/>
    <s v="000"/>
    <s v="0401"/>
    <s v="0401-LOGISTICA"/>
    <s v="0,0"/>
    <s v="GASTOS CARGA SOCIAL"/>
    <s v="DISTRIBUCION FABRICA RUTA                  "/>
    <s v="DISTRIBUCIÓN PRIMARIA"/>
    <s v="6-GASTOS"/>
    <s v="PUSH"/>
    <s v="RIO DE JANEIRO"/>
    <s v="CARLOS ALBERTO HERNANDEZ MENDOZA"/>
    <s v="Costo Laboral"/>
    <s v="Tiempo Extra y Descansos Trabajados"/>
    <s v="LOGISTICA"/>
    <n v="424.03"/>
    <n v="0"/>
    <n v="0"/>
    <s v=""/>
    <s v=""/>
    <s v=""/>
  </r>
  <r>
    <n v="1024741"/>
    <s v="POSTED"/>
    <s v="REALIZADO"/>
    <x v="2"/>
    <s v="089.1302.6304.0001.000.040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2"/>
    <x v="47"/>
    <s v="6304"/>
    <s v="6304-HORA EXTRA"/>
    <s v="000"/>
    <s v="0401"/>
    <s v="0401-LOGISTICA"/>
    <s v="0,0"/>
    <s v="GASTOS CARGA SOCIAL"/>
    <s v="DISTRIBUCION FABRICA RUTA                  "/>
    <s v="DISTRIBUCIÓN PRIMARIA"/>
    <s v="6-GASTOS"/>
    <s v="PUSH"/>
    <s v="RIO DE JANEIRO"/>
    <s v="CARLOS ALBERTO HERNANDEZ MENDOZA"/>
    <s v="Costo Laboral"/>
    <s v="Tiempo Extra y Descansos Trabajados"/>
    <s v="LOGISTICA"/>
    <n v="79.91"/>
    <n v="0"/>
    <n v="0"/>
    <s v=""/>
    <s v=""/>
    <s v=""/>
  </r>
  <r>
    <n v="1025001"/>
    <s v="POSTED"/>
    <s v="REALIZADO"/>
    <x v="2"/>
    <s v="089.1301.6304.0001.000.0404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1"/>
    <x v="48"/>
    <s v="6304"/>
    <s v="6304-HORA EXTRA"/>
    <s v="000"/>
    <s v="0404"/>
    <s v="0404-TRANSPORTES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122.42"/>
    <n v="0"/>
    <n v="0"/>
    <s v=""/>
    <s v=""/>
    <s v=""/>
  </r>
  <r>
    <n v="1025001"/>
    <s v="POSTED"/>
    <s v="REALIZADO"/>
    <x v="2"/>
    <s v="089.1301.6304.0001.000.0404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0404"/>
    <s v="0404-TRANSPORTES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833.93"/>
    <n v="0"/>
    <n v="0"/>
    <s v=""/>
    <s v=""/>
    <s v=""/>
  </r>
  <r>
    <n v="1025002"/>
    <s v="POSTED"/>
    <s v="REALIZADO"/>
    <x v="2"/>
    <s v="089.1301.6304.0001.000.0405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1"/>
    <x v="48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17792.810000000001"/>
    <n v="0"/>
    <n v="0"/>
    <s v=""/>
    <s v=""/>
    <s v=""/>
  </r>
  <r>
    <n v="1025002"/>
    <s v="POSTED"/>
    <s v="REALIZADO"/>
    <x v="2"/>
    <s v="089.1301.6304.0001.000.0405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1"/>
    <x v="48"/>
    <s v="6304"/>
    <s v="6304-HORA EXTRA"/>
    <s v="000"/>
    <s v="0405"/>
    <s v="0405-EXPEDICAO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-10342.040000000001"/>
    <n v="0"/>
    <n v="0"/>
    <s v=""/>
    <s v=""/>
    <s v=""/>
  </r>
  <r>
    <n v="1025000"/>
    <s v="POSTED"/>
    <s v="REALIZADO"/>
    <x v="2"/>
    <s v="089.1301.6304.0001.000.040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1"/>
    <x v="48"/>
    <s v="6304"/>
    <s v="6304-HORA EXTRA"/>
    <s v="000"/>
    <s v="0401"/>
    <s v="0401-LOGISTICA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-5383.16"/>
    <n v="0"/>
    <n v="0"/>
    <s v=""/>
    <s v=""/>
    <s v=""/>
  </r>
  <r>
    <n v="1025000"/>
    <s v="POSTED"/>
    <s v="REALIZADO"/>
    <x v="2"/>
    <s v="089.1301.6304.0001.000.040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0401"/>
    <s v="0401-LOGISTICA"/>
    <s v="0,0"/>
    <s v="GASTOS CARGA SOCIAL"/>
    <s v="DISTRIBUCION FABRICA RUTA                  "/>
    <s v="DISTRIBUCIÓN PRIMARIA"/>
    <s v="6-GASTOS"/>
    <s v="PUSH"/>
    <s v="SÃO PAULO"/>
    <s v="CARLOS ALBERTO HERNANDEZ MENDOZA"/>
    <s v="Costo Laboral"/>
    <s v="Tiempo Extra y Descansos Trabajados"/>
    <s v="LOGISTICA"/>
    <n v="1080"/>
    <n v="0"/>
    <n v="0"/>
    <s v=""/>
    <s v=""/>
    <s v=""/>
  </r>
  <r>
    <n v="1063834"/>
    <s v="POSTED"/>
    <s v="REALIZADO"/>
    <x v="1"/>
    <s v="089.4990.6304.0001.000.0550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990"/>
    <x v="3"/>
    <s v="6304"/>
    <s v="6304-HORA EXTRA"/>
    <s v="000"/>
    <s v="0550"/>
    <s v="0550-GERAL (MARKETING)"/>
    <s v="0,0"/>
    <s v="GASTOS CARGA SOCIAL"/>
    <s v="GASTO DE ADMINISTRACION                    "/>
    <s v="GASTO DE ADMINISTRACIÓN"/>
    <s v="6-GASTOS"/>
    <s v="verificar"/>
    <s v="MATRIZ"/>
    <s v="ALEJANDRO HERNANDEZ LACORTE"/>
    <s v="Costo Laboral"/>
    <s v="Tiempo Extra y Descansos Trabajados"/>
    <s v="MARKETING"/>
    <n v="3121.8"/>
    <n v="0"/>
    <n v="0"/>
    <s v=""/>
    <s v=""/>
    <s v=""/>
  </r>
  <r>
    <n v="1063834"/>
    <s v="POSTED"/>
    <s v="REALIZADO"/>
    <x v="1"/>
    <s v="089.4990.6304.0001.000.0550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990"/>
    <x v="3"/>
    <s v="6304"/>
    <s v="6304-HORA EXTRA"/>
    <s v="000"/>
    <s v="0550"/>
    <s v="0550-GERAL (MARKETING)"/>
    <s v="0,0"/>
    <s v="GASTOS CARGA SOCIAL"/>
    <s v="GASTO DE ADMINISTRACION                    "/>
    <s v="GASTO DE ADMINISTRACIÓN"/>
    <s v="6-GASTOS"/>
    <s v="verificar"/>
    <s v="MATRIZ"/>
    <s v="ALEJANDRO HERNANDEZ LACORTE"/>
    <s v="Costo Laboral"/>
    <s v="Tiempo Extra y Descansos Trabajados"/>
    <s v="MARKETING"/>
    <n v="-3121.8"/>
    <n v="0"/>
    <n v="0"/>
    <s v=""/>
    <s v=""/>
    <s v=""/>
  </r>
  <r>
    <n v="1063834"/>
    <s v="POSTED"/>
    <s v="REALIZADO"/>
    <x v="1"/>
    <s v="089.4990.6304.0001.000.0550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990"/>
    <x v="3"/>
    <s v="6304"/>
    <s v="6304-HORA EXTRA"/>
    <s v="000"/>
    <s v="0550"/>
    <s v="0550-GERAL (MARKETING)"/>
    <s v="0,0"/>
    <s v="GASTOS CARGA SOCIAL"/>
    <s v="GASTO DE ADMINISTRACION                    "/>
    <s v="GASTO DE ADMINISTRACIÓN"/>
    <s v="6-GASTOS"/>
    <s v="verificar"/>
    <s v="MATRIZ"/>
    <s v="ALEJANDRO HERNANDEZ LACORTE"/>
    <s v="Costo Laboral"/>
    <s v="Tiempo Extra y Descansos Trabajados"/>
    <s v="MARKETING"/>
    <n v="3121.8"/>
    <n v="0"/>
    <n v="0"/>
    <s v=""/>
    <s v=""/>
    <s v=""/>
  </r>
  <r>
    <n v="1021526"/>
    <s v="POSTED"/>
    <s v="REALIZADO"/>
    <x v="1"/>
    <s v="089.0001.6304.0001.000.000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0001"/>
    <x v="49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MATRIZ"/>
    <s v="MARIO ESCOTERO"/>
    <s v="Costo Laboral"/>
    <s v="Tiempo Extra y Descansos Trabajados"/>
    <s v="GESTÃO DE PESSOAS"/>
    <n v="89.08"/>
    <n v="0"/>
    <n v="0"/>
    <s v=""/>
    <s v=""/>
    <s v=""/>
  </r>
  <r>
    <n v="1021526"/>
    <s v="POSTED"/>
    <s v="REALIZADO"/>
    <x v="1"/>
    <s v="089.0001.6304.0001.000.000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0001"/>
    <x v="49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MATRIZ"/>
    <s v="MARIO ESCOTERO"/>
    <s v="Costo Laboral"/>
    <s v="Tiempo Extra y Descansos Trabajados"/>
    <s v="GESTÃO DE PESSOAS"/>
    <n v="903.7"/>
    <n v="0"/>
    <n v="0"/>
    <s v=""/>
    <s v=""/>
    <s v=""/>
  </r>
  <r>
    <n v="1021526"/>
    <s v="POSTED"/>
    <s v="REALIZADO"/>
    <x v="1"/>
    <s v="089.0001.6304.0001.000.000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0001"/>
    <x v="49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MATRIZ"/>
    <s v="MARIO ESCOTERO"/>
    <s v="Costo Laboral"/>
    <s v="Tiempo Extra y Descansos Trabajados"/>
    <s v="GESTÃO DE PESSOAS"/>
    <n v="1107.73"/>
    <n v="0"/>
    <n v="0"/>
    <s v=""/>
    <s v=""/>
    <s v=""/>
  </r>
  <r>
    <n v="1021526"/>
    <s v="POSTED"/>
    <s v="REALIZADO"/>
    <x v="1"/>
    <s v="089.0001.6304.0001.000.000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0001"/>
    <x v="49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MATRIZ"/>
    <s v="MARIO ESCOTERO"/>
    <s v="Costo Laboral"/>
    <s v="Tiempo Extra y Descansos Trabajados"/>
    <s v="GESTÃO DE PESSOAS"/>
    <n v="2880.25"/>
    <n v="0"/>
    <n v="0"/>
    <s v=""/>
    <s v=""/>
    <s v=""/>
  </r>
  <r>
    <n v="1021526"/>
    <s v="POSTED"/>
    <s v="REALIZADO"/>
    <x v="1"/>
    <s v="089.0001.6304.0001.000.000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0001"/>
    <x v="49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MATRIZ"/>
    <s v="MARIO ESCOTERO"/>
    <s v="Costo Laboral"/>
    <s v="Tiempo Extra y Descansos Trabajados"/>
    <s v="GESTÃO DE PESSOAS"/>
    <n v="2901.48"/>
    <n v="0"/>
    <n v="0"/>
    <s v=""/>
    <s v=""/>
    <s v=""/>
  </r>
  <r>
    <n v="1021526"/>
    <s v="POSTED"/>
    <s v="REALIZADO"/>
    <x v="1"/>
    <s v="089.0001.6304.0001.000.000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0001"/>
    <x v="49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MATRIZ"/>
    <s v="MARIO ESCOTERO"/>
    <s v="Costo Laboral"/>
    <s v="Tiempo Extra y Descansos Trabajados"/>
    <s v="GESTÃO DE PESSOAS"/>
    <n v="8318.7900000000009"/>
    <n v="0"/>
    <n v="0"/>
    <s v=""/>
    <s v=""/>
    <s v=""/>
  </r>
  <r>
    <n v="1060731"/>
    <s v="POSTED"/>
    <s v="REALIZADO"/>
    <x v="1"/>
    <s v="089.0001.6304.0001.000.0052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0001"/>
    <x v="49"/>
    <s v="6304"/>
    <s v="6304-HORA EXTRA"/>
    <s v="000"/>
    <s v="0052"/>
    <s v="0052-SISTEMAS"/>
    <s v="0,0"/>
    <s v="GASTOS CARGA SOCIAL"/>
    <s v="GASTO DE ADMINISTRACION                    "/>
    <s v="GASTO DE ADMINISTRACIÓN"/>
    <s v="6-GASTOS"/>
    <s v="verificar"/>
    <s v="MATRIZ"/>
    <s v="JOSE CARLOS CRUZ RESENDIZ"/>
    <s v="Costo Laboral"/>
    <s v="Tiempo Extra y Descansos Trabajados"/>
    <s v="ADMINISTRAÇÃO E FINANÇAS"/>
    <n v="1760.81"/>
    <n v="0"/>
    <n v="0"/>
    <s v=""/>
    <s v=""/>
    <s v=""/>
  </r>
  <r>
    <n v="1464314"/>
    <s v="POSTED"/>
    <s v="REALIZADO"/>
    <x v="1"/>
    <s v="089.0001.6304.0001.000.0053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0001"/>
    <x v="49"/>
    <s v="6304"/>
    <s v="6304-HORA EXTRA"/>
    <s v="000"/>
    <s v="0053"/>
    <s v="0053-AUDITORIA"/>
    <s v="0,0"/>
    <s v="GASTOS CARGA SOCIAL"/>
    <s v="GASTO DE ADMINISTRACION                    "/>
    <s v="GASTO DE ADMINISTRACIÓN"/>
    <s v="6-GASTOS"/>
    <s v="verificar"/>
    <s v="MATRIZ"/>
    <s v="JOSE CARLOS CRUZ RESENDIZ"/>
    <s v="Costo Laboral"/>
    <s v="Tiempo Extra y Descansos Trabajados"/>
    <s v="AUDITORIA"/>
    <n v="45.77"/>
    <n v="0"/>
    <n v="0"/>
    <s v=""/>
    <s v=""/>
    <s v=""/>
  </r>
  <r>
    <n v="1464314"/>
    <s v="POSTED"/>
    <s v="REALIZADO"/>
    <x v="1"/>
    <s v="089.0001.6304.0001.000.0053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0001"/>
    <x v="49"/>
    <s v="6304"/>
    <s v="6304-HORA EXTRA"/>
    <s v="000"/>
    <s v="0053"/>
    <s v="0053-AUDITORIA"/>
    <s v="0,0"/>
    <s v="GASTOS CARGA SOCIAL"/>
    <s v="GASTO DE ADMINISTRACION                    "/>
    <s v="GASTO DE ADMINISTRACIÓN"/>
    <s v="6-GASTOS"/>
    <s v="verificar"/>
    <s v="MATRIZ"/>
    <s v="JOSE CARLOS CRUZ RESENDIZ"/>
    <s v="Costo Laboral"/>
    <s v="Tiempo Extra y Descansos Trabajados"/>
    <s v="AUDITORIA"/>
    <n v="3977.99"/>
    <n v="0"/>
    <n v="0"/>
    <s v=""/>
    <s v=""/>
    <s v=""/>
  </r>
  <r>
    <n v="1060733"/>
    <s v="POSTED"/>
    <s v="REALIZADO"/>
    <x v="1"/>
    <s v="089.0001.6304.0001.000.010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0001"/>
    <x v="49"/>
    <s v="6304"/>
    <s v="6304-HORA EXTRA"/>
    <s v="000"/>
    <s v="0101"/>
    <s v="0101-GERENCIA GERAL"/>
    <s v="0,0"/>
    <s v="GASTOS CARGA SOCIAL"/>
    <s v="GASTO DE ADMINISTRACION                    "/>
    <s v="GASTO DE ADMINISTRACIÓN"/>
    <s v="6-GASTOS"/>
    <s v="verificar"/>
    <s v="MATRIZ"/>
    <s v="ALFONSO ARGUDIN ALVAREZ"/>
    <s v="Costo Laboral"/>
    <s v="Tiempo Extra y Descansos Trabajados"/>
    <s v="GERENCIA GERAL"/>
    <n v="87.89"/>
    <n v="0"/>
    <n v="0"/>
    <s v=""/>
    <s v=""/>
    <s v=""/>
  </r>
  <r>
    <n v="1079978"/>
    <s v="POSTED"/>
    <s v="REALIZADO"/>
    <x v="1"/>
    <s v="089.0001.6304.0001.000.0160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0001"/>
    <x v="49"/>
    <s v="6304"/>
    <s v="6304-HORA EXTRA"/>
    <s v="000"/>
    <s v="0160"/>
    <s v="0160-CENTRO DE INOVACAO"/>
    <s v="0,0"/>
    <s v="GASTOS CARGA SOCIAL"/>
    <s v="GASTO DE ADMINISTRACION                    "/>
    <s v="GASTO DE ADMINISTRACIÓN"/>
    <s v="6-GASTOS"/>
    <s v="verificar"/>
    <s v="MATRIZ"/>
    <s v="HUGO VALENZUELA DELFIN"/>
    <s v="Costo Laboral"/>
    <s v="Tiempo Extra y Descansos Trabajados"/>
    <s v="OPERAÇÕES"/>
    <n v="8522.3700000000008"/>
    <n v="0"/>
    <n v="0"/>
    <s v=""/>
    <s v=""/>
    <s v=""/>
  </r>
  <r>
    <n v="1720204"/>
    <s v="POSTED"/>
    <s v="REALIZADO"/>
    <x v="1"/>
    <s v="089.0001.6304.0001.000.05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0001"/>
    <x v="49"/>
    <s v="6304"/>
    <s v="6304-HORA EXTRA"/>
    <s v="000"/>
    <s v="0551"/>
    <s v="0551-GERENCIA DE VENDAS"/>
    <s v="0,0"/>
    <s v="GASTOS CARGA SOCIAL"/>
    <s v="GASTO DE ADMINISTRACION                    "/>
    <s v="GASTO DE ADMINISTRACIÓN"/>
    <s v="6-GASTOS"/>
    <s v="verificar"/>
    <s v="MATRIZ"/>
    <s v="ELISSON COSTA FREIRE"/>
    <s v="Costo Laboral"/>
    <s v="Tiempo Extra y Descansos Trabajados"/>
    <s v="VENDAS OAS"/>
    <n v="361.78"/>
    <n v="0"/>
    <n v="0"/>
    <s v=""/>
    <s v=""/>
    <s v=""/>
  </r>
  <r>
    <n v="1433586"/>
    <s v="POSTED"/>
    <s v="REALIZADO"/>
    <x v="1"/>
    <s v="089.0001.6304.0001.000.066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0001"/>
    <x v="49"/>
    <s v="6304"/>
    <s v="6304-HORA EXTRA"/>
    <s v="000"/>
    <s v="0661"/>
    <s v="0661-TRADE MARKETING"/>
    <s v="0,0"/>
    <s v="GASTOS CARGA SOCIAL"/>
    <s v="GASTO DE ADMINISTRACION                    "/>
    <s v="GASTO DE ADMINISTRACIÓN"/>
    <s v="6-GASTOS"/>
    <s v="verificar"/>
    <s v="MATRIZ"/>
    <s v="FERNADO MADRID"/>
    <s v="Costo Laboral"/>
    <s v="Tiempo Extra y Descansos Trabajados"/>
    <s v="TREDE-MARKETING"/>
    <n v="6274.96"/>
    <n v="0"/>
    <n v="0"/>
    <s v=""/>
    <s v=""/>
    <s v=""/>
  </r>
  <r>
    <n v="1060732"/>
    <s v="POSTED"/>
    <s v="REALIZADO"/>
    <x v="1"/>
    <s v="089.0001.6304.0001.000.0099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0001"/>
    <x v="49"/>
    <s v="6304"/>
    <s v="6304-HORA EXTRA"/>
    <s v="000"/>
    <s v="0099"/>
    <s v="0099-CENTRO DE ANALISES DE NEGOCIOS"/>
    <s v="0,0"/>
    <s v="GASTOS CARGA SOCIAL"/>
    <s v="GASTO DE ADMINISTRACION                    "/>
    <s v="GASTO DE ADMINISTRACIÓN"/>
    <s v="6-GASTOS"/>
    <s v="verificar"/>
    <s v="MATRIZ"/>
    <s v="JOSE CARLOS CRUZ RESENDIZ"/>
    <s v="Costo Laboral"/>
    <s v="Tiempo Extra y Descansos Trabajados"/>
    <s v="ADMINISTRAÇÃO E FINANÇAS"/>
    <n v="265.89999999999998"/>
    <n v="0"/>
    <n v="0"/>
    <s v=""/>
    <s v=""/>
    <s v=""/>
  </r>
  <r>
    <n v="1021528"/>
    <s v="POSTED"/>
    <s v="REALIZADO"/>
    <x v="1"/>
    <s v="089.0001.6304.0001.000.0058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0001"/>
    <x v="49"/>
    <s v="6304"/>
    <s v="6304-HORA EXTRA"/>
    <s v="000"/>
    <s v="0058"/>
    <s v="0058-JURIDICO"/>
    <s v="0,0"/>
    <s v="GASTOS CARGA SOCIAL"/>
    <s v="GASTO DE ADMINISTRACION                    "/>
    <s v="GASTO DE ADMINISTRACIÓN"/>
    <s v="6-GASTOS"/>
    <s v="verificar"/>
    <s v="MATRIZ"/>
    <s v="SANDRA SOLLA"/>
    <s v="Costo Laboral"/>
    <s v="Tiempo Extra y Descansos Trabajados"/>
    <s v="JURIDICO"/>
    <n v="50.27"/>
    <n v="0"/>
    <n v="0"/>
    <s v=""/>
    <s v=""/>
    <s v=""/>
  </r>
  <r>
    <n v="1021529"/>
    <s v="POSTED"/>
    <s v="REALIZADO"/>
    <x v="1"/>
    <s v="089.0001.6304.0001.000.0126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0001"/>
    <x v="49"/>
    <s v="6304"/>
    <s v="6304-HORA EXTRA"/>
    <s v="000"/>
    <s v="0126"/>
    <s v="0126-COMPRAS"/>
    <s v="0,0"/>
    <s v="GASTOS CARGA SOCIAL"/>
    <s v="GASTO DE ADMINISTRACION                    "/>
    <s v="GASTO DE ADMINISTRACIÓN"/>
    <s v="6-GASTOS"/>
    <s v="verificar"/>
    <s v="MATRIZ"/>
    <s v="JOSE CARLOS CRUZ RESENDIZ"/>
    <s v="Costo Laboral"/>
    <s v="Tiempo Extra y Descansos Trabajados"/>
    <s v="ADMINISTRAÇÃO E FINANÇAS"/>
    <n v="15.01"/>
    <n v="0"/>
    <n v="0"/>
    <s v=""/>
    <s v=""/>
    <s v=""/>
  </r>
  <r>
    <n v="1021527"/>
    <s v="POSTED"/>
    <s v="REALIZADO"/>
    <x v="1"/>
    <s v="089.0001.6304.0001.000.00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0001"/>
    <x v="49"/>
    <s v="6304"/>
    <s v="6304-HORA EXTRA"/>
    <s v="000"/>
    <s v="0051"/>
    <s v="0051-CONTROLADORIA"/>
    <s v="0,0"/>
    <s v="GASTOS CARGA SOCIAL"/>
    <s v="GASTO DE ADMINISTRACION                    "/>
    <s v="GASTO DE ADMINISTRACIÓN"/>
    <s v="6-GASTOS"/>
    <s v="verificar"/>
    <s v="MATRIZ"/>
    <s v="JOSE CARLOS CRUZ RESENDIZ"/>
    <s v="Costo Laboral"/>
    <s v="Tiempo Extra y Descansos Trabajados"/>
    <s v="ADMINISTRAÇÃO E FINANÇAS"/>
    <n v="35383.089999999997"/>
    <n v="0"/>
    <n v="0"/>
    <s v=""/>
    <s v=""/>
    <s v=""/>
  </r>
  <r>
    <n v="1021527"/>
    <s v="POSTED"/>
    <s v="REALIZADO"/>
    <x v="1"/>
    <s v="089.0001.6304.0001.000.005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0001"/>
    <x v="49"/>
    <s v="6304"/>
    <s v="6304-HORA EXTRA"/>
    <s v="000"/>
    <s v="0051"/>
    <s v="0051-CONTROLADORIA"/>
    <s v="0,0"/>
    <s v="GASTOS CARGA SOCIAL"/>
    <s v="GASTO DE ADMINISTRACION                    "/>
    <s v="GASTO DE ADMINISTRACIÓN"/>
    <s v="6-GASTOS"/>
    <s v="verificar"/>
    <s v="MATRIZ"/>
    <s v="JOSE CARLOS CRUZ RESENDIZ"/>
    <s v="Costo Laboral"/>
    <s v="Tiempo Extra y Descansos Trabajados"/>
    <s v="ADMINISTRAÇÃO E FINANÇAS"/>
    <n v="3397.15"/>
    <n v="0"/>
    <n v="0"/>
    <s v=""/>
    <s v=""/>
    <s v=""/>
  </r>
  <r>
    <n v="1060742"/>
    <s v="POSTED"/>
    <s v="REALIZADO"/>
    <x v="1"/>
    <s v="089.1310.6304.0001.000.0003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10"/>
    <x v="43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BRASÍLIA"/>
    <s v="JOSE CARLOS CRUZ RESENDIZ"/>
    <s v="Costo Laboral"/>
    <s v="Tiempo Extra y Descansos Trabajados"/>
    <s v="SEGURANÇA PATRIMONIAL"/>
    <n v="858.03"/>
    <n v="0"/>
    <n v="0"/>
    <s v=""/>
    <s v=""/>
    <s v=""/>
  </r>
  <r>
    <n v="1060742"/>
    <s v="POSTED"/>
    <s v="REALIZADO"/>
    <x v="1"/>
    <s v="089.1310.6304.0001.000.0003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10"/>
    <x v="43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BRASÍLIA"/>
    <s v="JOSE CARLOS CRUZ RESENDIZ"/>
    <s v="Costo Laboral"/>
    <s v="Tiempo Extra y Descansos Trabajados"/>
    <s v="SEGURANÇA PATRIMONIAL"/>
    <n v="-858.03"/>
    <n v="0"/>
    <n v="0"/>
    <s v=""/>
    <s v=""/>
    <s v=""/>
  </r>
  <r>
    <n v="1060742"/>
    <s v="POSTED"/>
    <s v="REALIZADO"/>
    <x v="1"/>
    <s v="089.1310.6304.0001.000.0003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10"/>
    <x v="43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BRASÍLIA"/>
    <s v="JOSE CARLOS CRUZ RESENDIZ"/>
    <s v="Costo Laboral"/>
    <s v="Tiempo Extra y Descansos Trabajados"/>
    <s v="SEGURANÇA PATRIMONIAL"/>
    <n v="858.03"/>
    <n v="0"/>
    <n v="0"/>
    <s v=""/>
    <s v=""/>
    <s v=""/>
  </r>
  <r>
    <n v="1023865"/>
    <s v="POSTED"/>
    <s v="REALIZADO"/>
    <x v="1"/>
    <s v="089.1308.6304.0001.000.0003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8"/>
    <x v="44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SÃO PAULO"/>
    <s v="JOSE CARLOS CRUZ RESENDIZ"/>
    <s v="Costo Laboral"/>
    <s v="Tiempo Extra y Descansos Trabajados"/>
    <s v="SEGURANÇA PATRIMONIAL"/>
    <n v="864.04"/>
    <n v="0"/>
    <n v="0"/>
    <s v=""/>
    <s v=""/>
    <s v=""/>
  </r>
  <r>
    <n v="1023865"/>
    <s v="POSTED"/>
    <s v="REALIZADO"/>
    <x v="1"/>
    <s v="089.1308.6304.0001.000.0003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8"/>
    <x v="44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SÃO PAULO"/>
    <s v="JOSE CARLOS CRUZ RESENDIZ"/>
    <s v="Costo Laboral"/>
    <s v="Tiempo Extra y Descansos Trabajados"/>
    <s v="SEGURANÇA PATRIMONIAL"/>
    <n v="-864.04"/>
    <n v="0"/>
    <n v="0"/>
    <s v=""/>
    <s v=""/>
    <s v=""/>
  </r>
  <r>
    <n v="1023865"/>
    <s v="POSTED"/>
    <s v="REALIZADO"/>
    <x v="1"/>
    <s v="089.1308.6304.0001.000.0003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8"/>
    <x v="44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SÃO PAULO"/>
    <s v="JOSE CARLOS CRUZ RESENDIZ"/>
    <s v="Costo Laboral"/>
    <s v="Tiempo Extra y Descansos Trabajados"/>
    <s v="SEGURANÇA PATRIMONIAL"/>
    <n v="864.04"/>
    <n v="0"/>
    <n v="0"/>
    <s v=""/>
    <s v=""/>
    <s v=""/>
  </r>
  <r>
    <n v="1021409"/>
    <s v="POSTED"/>
    <s v="REALIZADO"/>
    <x v="1"/>
    <s v="089.1307.6304.0001.000.0003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307"/>
    <x v="45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SUL"/>
    <s v="JOSE CARLOS CRUZ RESENDIZ"/>
    <s v="Costo Laboral"/>
    <s v="Tiempo Extra y Descansos Trabajados"/>
    <s v="SEGURANÇA PATRIMONIAL"/>
    <n v="626.52"/>
    <n v="0"/>
    <n v="0"/>
    <s v=""/>
    <s v=""/>
    <s v=""/>
  </r>
  <r>
    <n v="1024735"/>
    <s v="POSTED"/>
    <s v="REALIZADO"/>
    <x v="1"/>
    <s v="089.1302.6304.0001.000.0003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2"/>
    <x v="47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RIO DE JANEIRO"/>
    <s v="JOSE CARLOS CRUZ RESENDIZ"/>
    <s v="Costo Laboral"/>
    <s v="Tiempo Extra y Descansos Trabajados"/>
    <s v="SEGURANÇA PATRIMONIAL"/>
    <n v="2732.21"/>
    <n v="0"/>
    <n v="0"/>
    <s v=""/>
    <s v=""/>
    <s v=""/>
  </r>
  <r>
    <n v="1024735"/>
    <s v="POSTED"/>
    <s v="REALIZADO"/>
    <x v="1"/>
    <s v="089.1302.6304.0001.000.0003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2"/>
    <x v="47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RIO DE JANEIRO"/>
    <s v="JOSE CARLOS CRUZ RESENDIZ"/>
    <s v="Costo Laboral"/>
    <s v="Tiempo Extra y Descansos Trabajados"/>
    <s v="SEGURANÇA PATRIMONIAL"/>
    <n v="-2732.21"/>
    <n v="0"/>
    <n v="0"/>
    <s v=""/>
    <s v=""/>
    <s v=""/>
  </r>
  <r>
    <n v="1024735"/>
    <s v="POSTED"/>
    <s v="REALIZADO"/>
    <x v="1"/>
    <s v="089.1302.6304.0001.000.0003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2"/>
    <x v="47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RIO DE JANEIRO"/>
    <s v="JOSE CARLOS CRUZ RESENDIZ"/>
    <s v="Costo Laboral"/>
    <s v="Tiempo Extra y Descansos Trabajados"/>
    <s v="SEGURANÇA PATRIMONIAL"/>
    <n v="2732.21"/>
    <n v="0"/>
    <n v="0"/>
    <s v=""/>
    <s v=""/>
    <s v=""/>
  </r>
  <r>
    <n v="1024993"/>
    <s v="POSTED"/>
    <s v="REALIZADO"/>
    <x v="1"/>
    <s v="089.1301.6304.0001.000.0003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1"/>
    <x v="48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SÃO PAULO"/>
    <s v="JOSE CARLOS CRUZ RESENDIZ"/>
    <s v="Costo Laboral"/>
    <s v="Tiempo Extra y Descansos Trabajados"/>
    <s v="SEGURANÇA PATRIMONIAL"/>
    <n v="2751.52"/>
    <n v="0"/>
    <n v="0"/>
    <s v=""/>
    <s v=""/>
    <s v=""/>
  </r>
  <r>
    <n v="1024993"/>
    <s v="POSTED"/>
    <s v="REALIZADO"/>
    <x v="1"/>
    <s v="089.1301.6304.0001.000.0003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1"/>
    <x v="48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SÃO PAULO"/>
    <s v="JOSE CARLOS CRUZ RESENDIZ"/>
    <s v="Costo Laboral"/>
    <s v="Tiempo Extra y Descansos Trabajados"/>
    <s v="SEGURANÇA PATRIMONIAL"/>
    <n v="-2751.52"/>
    <n v="0"/>
    <n v="0"/>
    <s v=""/>
    <s v=""/>
    <s v=""/>
  </r>
  <r>
    <n v="1024993"/>
    <s v="POSTED"/>
    <s v="REALIZADO"/>
    <x v="1"/>
    <s v="089.1301.6304.0001.000.0003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301"/>
    <x v="48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SÃO PAULO"/>
    <s v="JOSE CARLOS CRUZ RESENDIZ"/>
    <s v="Costo Laboral"/>
    <s v="Tiempo Extra y Descansos Trabajados"/>
    <s v="SEGURANÇA PATRIMONIAL"/>
    <n v="199.93"/>
    <n v="0"/>
    <n v="0"/>
    <s v=""/>
    <s v=""/>
    <s v=""/>
  </r>
  <r>
    <n v="1024993"/>
    <s v="POSTED"/>
    <s v="REALIZADO"/>
    <x v="1"/>
    <s v="089.1301.6304.0001.000.0003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1"/>
    <x v="48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SÃO PAULO"/>
    <s v="JOSE CARLOS CRUZ RESENDIZ"/>
    <s v="Costo Laboral"/>
    <s v="Tiempo Extra y Descansos Trabajados"/>
    <s v="SEGURANÇA PATRIMONIAL"/>
    <n v="2751.52"/>
    <n v="0"/>
    <n v="0"/>
    <s v=""/>
    <s v=""/>
    <s v=""/>
  </r>
  <r>
    <n v="1772360"/>
    <s v="POSTED"/>
    <s v="REALIZADO"/>
    <x v="1"/>
    <s v="089.0001.6304.0001.000.0078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0001"/>
    <x v="49"/>
    <s v="6304"/>
    <s v="6304-HORA EXTRA"/>
    <s v="000"/>
    <s v="0078"/>
    <s v="0078-PLANEACIÓN FINANCIERA"/>
    <s v="0,0"/>
    <s v="GASTOS CARGA SOCIAL"/>
    <s v="GASTO DE ADMINISTRACION                    "/>
    <s v="GASTO DE ADMINISTRACIÓN"/>
    <s v="6-GASTOS"/>
    <s v="verificar"/>
    <s v="MATRIZ"/>
    <s v="JOSE CARLOS CRUZ RESENDIZ"/>
    <s v="Costo Laboral"/>
    <s v="Tiempo Extra y Descansos Trabajados"/>
    <s v="ADMINISTRAÇÃO E FINANÇAS"/>
    <n v="1812.12"/>
    <n v="0"/>
    <n v="0"/>
    <s v=""/>
    <s v=""/>
    <s v=""/>
  </r>
  <r>
    <n v="1772379"/>
    <s v="POSTED"/>
    <s v="REALIZADO"/>
    <x v="1"/>
    <s v="089.0001.6304.0001.000.0070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0001"/>
    <x v="49"/>
    <s v="6304"/>
    <s v="6304-HORA EXTRA"/>
    <s v="000"/>
    <s v="0070"/>
    <s v="0070-FISCAL"/>
    <s v="0,0"/>
    <s v="GASTOS CARGA SOCIAL"/>
    <s v="GASTO DE ADMINISTRACION                    "/>
    <s v="GASTO DE ADMINISTRACIÓN"/>
    <s v="6-GASTOS"/>
    <s v="verificar"/>
    <s v="MATRIZ"/>
    <s v="JOSE CARLOS CRUZ RESENDIZ"/>
    <s v="Costo Laboral"/>
    <s v="Tiempo Extra y Descansos Trabajados"/>
    <s v="ADMINISTRAÇÃO E FINANÇAS"/>
    <n v="4107.6899999999996"/>
    <n v="0"/>
    <n v="0"/>
    <s v=""/>
    <s v=""/>
    <s v=""/>
  </r>
  <r>
    <n v="1772360"/>
    <s v="POSTED"/>
    <s v="REALIZADO"/>
    <x v="1"/>
    <s v="089.0001.6304.0001.000.0078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0001"/>
    <x v="49"/>
    <s v="6304"/>
    <s v="6304-HORA EXTRA"/>
    <s v="000"/>
    <s v="0078"/>
    <s v="0078-PLANEACIÓN FINANCIERA"/>
    <s v="0,0"/>
    <s v="GASTOS CARGA SOCIAL"/>
    <s v="GASTO DE ADMINISTRACION                    "/>
    <s v="GASTO DE ADMINISTRACIÓN"/>
    <s v="6-GASTOS"/>
    <s v="verificar"/>
    <s v="MATRIZ"/>
    <s v="JOSE CARLOS CRUZ RESENDIZ"/>
    <s v="Costo Laboral"/>
    <s v="Tiempo Extra y Descansos Trabajados"/>
    <s v="ADMINISTRAÇÃO E FINANÇAS"/>
    <n v="1812.12"/>
    <n v="0"/>
    <n v="0"/>
    <s v=""/>
    <s v=""/>
    <s v=""/>
  </r>
  <r>
    <n v="1772360"/>
    <s v="POSTED"/>
    <s v="REALIZADO"/>
    <x v="1"/>
    <s v="089.0001.6304.0001.000.0078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0001"/>
    <x v="49"/>
    <s v="6304"/>
    <s v="6304-HORA EXTRA"/>
    <s v="000"/>
    <s v="0078"/>
    <s v="0078-PLANEACIÓN FINANCIERA"/>
    <s v="0,0"/>
    <s v="GASTOS CARGA SOCIAL"/>
    <s v="GASTO DE ADMINISTRACION                    "/>
    <s v="GASTO DE ADMINISTRACIÓN"/>
    <s v="6-GASTOS"/>
    <s v="verificar"/>
    <s v="MATRIZ"/>
    <s v="JOSE CARLOS CRUZ RESENDIZ"/>
    <s v="Costo Laboral"/>
    <s v="Tiempo Extra y Descansos Trabajados"/>
    <s v="ADMINISTRAÇÃO E FINANÇAS"/>
    <n v="-1812.12"/>
    <n v="0"/>
    <n v="0"/>
    <s v=""/>
    <s v=""/>
    <s v=""/>
  </r>
  <r>
    <n v="1021526"/>
    <s v="POSTED"/>
    <s v="REALIZADO"/>
    <x v="1"/>
    <s v="089.0001.6304.0001.000.000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0001"/>
    <x v="49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MATRIZ"/>
    <s v="MARIO ESCOTERO"/>
    <s v="Costo Laboral"/>
    <s v="Tiempo Extra y Descansos Trabajados"/>
    <s v="GESTÃO DE PESSOAS"/>
    <n v="401.74"/>
    <n v="0"/>
    <n v="0"/>
    <s v=""/>
    <s v=""/>
    <s v=""/>
  </r>
  <r>
    <n v="1021526"/>
    <s v="POSTED"/>
    <s v="REALIZADO"/>
    <x v="1"/>
    <s v="089.0001.6304.0001.000.000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0001"/>
    <x v="49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MATRIZ"/>
    <s v="MARIO ESCOTERO"/>
    <s v="Costo Laboral"/>
    <s v="Tiempo Extra y Descansos Trabajados"/>
    <s v="GESTÃO DE PESSOAS"/>
    <n v="321.66000000000003"/>
    <n v="0"/>
    <n v="0"/>
    <s v=""/>
    <s v=""/>
    <s v=""/>
  </r>
  <r>
    <n v="1021526"/>
    <s v="POSTED"/>
    <s v="REALIZADO"/>
    <x v="1"/>
    <s v="089.0001.6304.0001.000.000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0001"/>
    <x v="49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MATRIZ"/>
    <s v="MARIO ESCOTERO"/>
    <s v="Costo Laboral"/>
    <s v="Tiempo Extra y Descansos Trabajados"/>
    <s v="GESTÃO DE PESSOAS"/>
    <n v="-401.74"/>
    <n v="0"/>
    <n v="0"/>
    <s v=""/>
    <s v=""/>
    <s v=""/>
  </r>
  <r>
    <n v="1021526"/>
    <s v="POSTED"/>
    <s v="REALIZADO"/>
    <x v="1"/>
    <s v="089.0001.6304.0001.000.000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0001"/>
    <x v="49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MATRIZ"/>
    <s v="MARIO ESCOTERO"/>
    <s v="Costo Laboral"/>
    <s v="Tiempo Extra y Descansos Trabajados"/>
    <s v="GESTÃO DE PESSOAS"/>
    <n v="-321.66000000000003"/>
    <n v="0"/>
    <n v="0"/>
    <s v=""/>
    <s v=""/>
    <s v=""/>
  </r>
  <r>
    <n v="1063834"/>
    <s v="POSTED"/>
    <s v="REALIZADO"/>
    <x v="1"/>
    <s v="089.4990.6304.0001.000.055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990"/>
    <x v="3"/>
    <s v="6304"/>
    <s v="6304-HORA EXTRA"/>
    <s v="000"/>
    <s v="0550"/>
    <s v="0550-GERAL (MARKETING)"/>
    <s v="0,0"/>
    <s v="GASTOS CARGA SOCIAL"/>
    <s v="GASTO DE ADMINISTRACION                    "/>
    <s v="GASTO DE ADMINISTRACIÓN"/>
    <s v="6-GASTOS"/>
    <s v="verificar"/>
    <s v="MATRIZ"/>
    <s v="ALEJANDRO HERNANDEZ LACORTE"/>
    <s v="Costo Laboral"/>
    <s v="Tiempo Extra y Descansos Trabajados"/>
    <s v="MARKETING"/>
    <n v="8032.05"/>
    <n v="0"/>
    <n v="0"/>
    <s v=""/>
    <s v=""/>
    <s v=""/>
  </r>
  <r>
    <n v="1060743"/>
    <s v="POSTED"/>
    <s v="REALIZADO"/>
    <x v="1"/>
    <s v="089.1310.6304.0001.000.00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10"/>
    <x v="43"/>
    <s v="6304"/>
    <s v="6304-HORA EXTRA"/>
    <s v="000"/>
    <s v="0051"/>
    <s v="0051-CONTROLADORIA"/>
    <s v="0,0"/>
    <s v="GASTOS CARGA SOCIAL"/>
    <s v="GASTO DE ADMINISTRACION                    "/>
    <s v="GASTO DE ADMINISTRACIÓN"/>
    <s v="6-GASTOS"/>
    <s v="verificar"/>
    <s v="BRASÍLIA"/>
    <s v="JOSE CARLOS CRUZ RESENDIZ"/>
    <s v="Costo Laboral"/>
    <s v="Tiempo Extra y Descansos Trabajados"/>
    <s v="ADMINISTRAÇÃO E FINANÇAS"/>
    <n v="55.85"/>
    <n v="0"/>
    <n v="0"/>
    <s v=""/>
    <s v=""/>
    <s v=""/>
  </r>
  <r>
    <n v="1060742"/>
    <s v="POSTED"/>
    <s v="REALIZADO"/>
    <x v="1"/>
    <s v="089.1310.6304.0001.000.0003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10"/>
    <x v="43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BRASÍLIA"/>
    <s v="JOSE CARLOS CRUZ RESENDIZ"/>
    <s v="Costo Laboral"/>
    <s v="Tiempo Extra y Descansos Trabajados"/>
    <s v="SEGURANÇA PATRIMONIAL"/>
    <n v="1499.87"/>
    <n v="0"/>
    <n v="0"/>
    <s v=""/>
    <s v=""/>
    <s v=""/>
  </r>
  <r>
    <n v="1023866"/>
    <s v="POSTED"/>
    <s v="REALIZADO"/>
    <x v="1"/>
    <s v="089.1308.6304.0001.000.00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8"/>
    <x v="44"/>
    <s v="6304"/>
    <s v="6304-HORA EXTRA"/>
    <s v="000"/>
    <s v="0051"/>
    <s v="0051-CONTROLADORIA"/>
    <s v="0,0"/>
    <s v="GASTOS CARGA SOCIAL"/>
    <s v="GASTO DE ADMINISTRACION                    "/>
    <s v="GASTO DE ADMINISTRACIÓN"/>
    <s v="6-GASTOS"/>
    <s v="verificar"/>
    <s v="SÃO PAULO"/>
    <s v="JOSE CARLOS CRUZ RESENDIZ"/>
    <s v="Costo Laboral"/>
    <s v="Tiempo Extra y Descansos Trabajados"/>
    <s v="ADMINISTRAÇÃO E FINANÇAS"/>
    <n v="9.57"/>
    <n v="0"/>
    <n v="0"/>
    <s v=""/>
    <s v=""/>
    <s v=""/>
  </r>
  <r>
    <n v="1023865"/>
    <s v="POSTED"/>
    <s v="REALIZADO"/>
    <x v="1"/>
    <s v="089.1308.6304.0001.000.0003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8"/>
    <x v="44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SÃO PAULO"/>
    <s v="JOSE CARLOS CRUZ RESENDIZ"/>
    <s v="Costo Laboral"/>
    <s v="Tiempo Extra y Descansos Trabajados"/>
    <s v="SEGURANÇA PATRIMONIAL"/>
    <n v="2563.39"/>
    <n v="0"/>
    <n v="0"/>
    <s v=""/>
    <s v=""/>
    <s v=""/>
  </r>
  <r>
    <n v="1772339"/>
    <s v="POSTED"/>
    <s v="REALIZADO"/>
    <x v="1"/>
    <s v="089.1307.6304.0001.000.007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7"/>
    <x v="45"/>
    <s v="6304"/>
    <s v="6304-HORA EXTRA"/>
    <s v="000"/>
    <s v="0070"/>
    <s v="0070-FISCAL"/>
    <s v="0,0"/>
    <s v="GASTOS CARGA SOCIAL"/>
    <s v="GASTO DE ADMINISTRACION                    "/>
    <s v="GASTO DE ADMINISTRACIÓN"/>
    <s v="6-GASTOS"/>
    <s v="verificar"/>
    <s v="SUL"/>
    <s v="JOSE CARLOS CRUZ RESENDIZ"/>
    <s v="Costo Laboral"/>
    <s v="Tiempo Extra y Descansos Trabajados"/>
    <s v="ADMINISTRAÇÃO E FINANÇAS"/>
    <n v="1354.44"/>
    <n v="0"/>
    <n v="0"/>
    <s v=""/>
    <s v=""/>
    <s v=""/>
  </r>
  <r>
    <n v="1021410"/>
    <s v="POSTED"/>
    <s v="REALIZADO"/>
    <x v="1"/>
    <s v="089.1307.6304.0001.000.00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7"/>
    <x v="45"/>
    <s v="6304"/>
    <s v="6304-HORA EXTRA"/>
    <s v="000"/>
    <s v="0051"/>
    <s v="0051-CONTROLADORIA"/>
    <s v="0,0"/>
    <s v="GASTOS CARGA SOCIAL"/>
    <s v="GASTO DE ADMINISTRACION                    "/>
    <s v="GASTO DE ADMINISTRACIÓN"/>
    <s v="6-GASTOS"/>
    <s v="verificar"/>
    <s v="SUL"/>
    <s v="JOSE CARLOS CRUZ RESENDIZ"/>
    <s v="Costo Laboral"/>
    <s v="Tiempo Extra y Descansos Trabajados"/>
    <s v="ADMINISTRAÇÃO E FINANÇAS"/>
    <n v="9.8000000000000007"/>
    <n v="0"/>
    <n v="0"/>
    <s v=""/>
    <s v=""/>
    <s v=""/>
  </r>
  <r>
    <n v="1021409"/>
    <s v="POSTED"/>
    <s v="REALIZADO"/>
    <x v="1"/>
    <s v="089.1307.6304.0001.000.0003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7"/>
    <x v="45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SUL"/>
    <s v="JOSE CARLOS CRUZ RESENDIZ"/>
    <s v="Costo Laboral"/>
    <s v="Tiempo Extra y Descansos Trabajados"/>
    <s v="SEGURANÇA PATRIMONIAL"/>
    <n v="2248.34"/>
    <n v="0"/>
    <n v="0"/>
    <s v=""/>
    <s v=""/>
    <s v=""/>
  </r>
  <r>
    <n v="1021409"/>
    <s v="POSTED"/>
    <s v="REALIZADO"/>
    <x v="1"/>
    <s v="089.1307.6304.0001.000.0003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07"/>
    <x v="45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SUL"/>
    <s v="JOSE CARLOS CRUZ RESENDIZ"/>
    <s v="Costo Laboral"/>
    <s v="Tiempo Extra y Descansos Trabajados"/>
    <s v="SEGURANÇA PATRIMONIAL"/>
    <n v="-665.56"/>
    <n v="0"/>
    <n v="0"/>
    <s v=""/>
    <s v=""/>
    <s v=""/>
  </r>
  <r>
    <n v="1021408"/>
    <s v="POSTED"/>
    <s v="REALIZADO"/>
    <x v="1"/>
    <s v="089.1307.6304.0001.000.000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7"/>
    <x v="45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SUL"/>
    <s v="MARIO ESCOTERO"/>
    <s v="Costo Laboral"/>
    <s v="Tiempo Extra y Descansos Trabajados"/>
    <s v="GESTÃO DE PESSOAS"/>
    <n v="15.05"/>
    <n v="0"/>
    <n v="0"/>
    <s v=""/>
    <s v=""/>
    <s v=""/>
  </r>
  <r>
    <n v="1772344"/>
    <s v="POSTED"/>
    <s v="REALIZADO"/>
    <x v="1"/>
    <s v="089.1303.6304.0001.000.007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3"/>
    <x v="46"/>
    <s v="6304"/>
    <s v="6304-HORA EXTRA"/>
    <s v="000"/>
    <s v="0070"/>
    <s v="0070-FISCAL"/>
    <s v="0,0"/>
    <s v="GASTOS CARGA SOCIAL"/>
    <s v="GASTO DE ADMINISTRACION                    "/>
    <s v="GASTO DE ADMINISTRACIÓN"/>
    <s v="6-GASTOS"/>
    <s v="verificar"/>
    <s v="NORDESTE"/>
    <s v="JOSE CARLOS CRUZ RESENDIZ"/>
    <s v="Costo Laboral"/>
    <s v="Tiempo Extra y Descansos Trabajados"/>
    <s v="ADMINISTRAÇÃO E FINANÇAS"/>
    <n v="2354.19"/>
    <n v="0"/>
    <n v="0"/>
    <s v=""/>
    <s v=""/>
    <s v=""/>
  </r>
  <r>
    <n v="1022698"/>
    <s v="POSTED"/>
    <s v="REALIZADO"/>
    <x v="1"/>
    <s v="089.1303.6304.0001.000.0003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3"/>
    <x v="46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NORDESTE"/>
    <s v="JOSE CARLOS CRUZ RESENDIZ"/>
    <s v="Costo Laboral"/>
    <s v="Tiempo Extra y Descansos Trabajados"/>
    <s v="SEGURANÇA PATRIMONIAL"/>
    <n v="2891.13"/>
    <n v="0"/>
    <n v="0"/>
    <s v=""/>
    <s v=""/>
    <s v=""/>
  </r>
  <r>
    <n v="1772353"/>
    <s v="POSTED"/>
    <s v="REALIZADO"/>
    <x v="1"/>
    <s v="089.1302.6304.0001.000.007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2"/>
    <x v="47"/>
    <s v="6304"/>
    <s v="6304-HORA EXTRA"/>
    <s v="000"/>
    <s v="0070"/>
    <s v="0070-FISCAL"/>
    <s v="0,0"/>
    <s v="GASTOS CARGA SOCIAL"/>
    <s v="GASTO DE ADMINISTRACION                    "/>
    <s v="GASTO DE ADMINISTRACIÓN"/>
    <s v="6-GASTOS"/>
    <s v="verificar"/>
    <s v="RIO DE JANEIRO"/>
    <s v="JOSE CARLOS CRUZ RESENDIZ"/>
    <s v="Costo Laboral"/>
    <s v="Tiempo Extra y Descansos Trabajados"/>
    <s v="ADMINISTRAÇÃO E FINANÇAS"/>
    <n v="834.43"/>
    <n v="0"/>
    <n v="0"/>
    <s v=""/>
    <s v=""/>
    <s v=""/>
  </r>
  <r>
    <n v="1024736"/>
    <s v="POSTED"/>
    <s v="REALIZADO"/>
    <x v="1"/>
    <s v="089.1302.6304.0001.000.00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2"/>
    <x v="47"/>
    <s v="6304"/>
    <s v="6304-HORA EXTRA"/>
    <s v="000"/>
    <s v="0051"/>
    <s v="0051-CONTROLADORIA"/>
    <s v="0,0"/>
    <s v="GASTOS CARGA SOCIAL"/>
    <s v="GASTO DE ADMINISTRACION                    "/>
    <s v="GASTO DE ADMINISTRACIÓN"/>
    <s v="6-GASTOS"/>
    <s v="verificar"/>
    <s v="RIO DE JANEIRO"/>
    <s v="JOSE CARLOS CRUZ RESENDIZ"/>
    <s v="Costo Laboral"/>
    <s v="Tiempo Extra y Descansos Trabajados"/>
    <s v="ADMINISTRAÇÃO E FINANÇAS"/>
    <n v="100.56"/>
    <n v="0"/>
    <n v="0"/>
    <s v=""/>
    <s v=""/>
    <s v=""/>
  </r>
  <r>
    <n v="1024735"/>
    <s v="POSTED"/>
    <s v="REALIZADO"/>
    <x v="1"/>
    <s v="089.1302.6304.0001.000.0003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2"/>
    <x v="47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RIO DE JANEIRO"/>
    <s v="JOSE CARLOS CRUZ RESENDIZ"/>
    <s v="Costo Laboral"/>
    <s v="Tiempo Extra y Descansos Trabajados"/>
    <s v="SEGURANÇA PATRIMONIAL"/>
    <n v="8696.91"/>
    <n v="0"/>
    <n v="0"/>
    <s v=""/>
    <s v=""/>
    <s v=""/>
  </r>
  <r>
    <n v="1024994"/>
    <s v="POSTED"/>
    <s v="REALIZADO"/>
    <x v="1"/>
    <s v="089.1301.6304.0001.000.00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1"/>
    <x v="48"/>
    <s v="6304"/>
    <s v="6304-HORA EXTRA"/>
    <s v="000"/>
    <s v="0051"/>
    <s v="0051-CONTROLADORIA"/>
    <s v="0,0"/>
    <s v="GASTOS CARGA SOCIAL"/>
    <s v="GASTO DE ADMINISTRACION                    "/>
    <s v="GASTO DE ADMINISTRACIÓN"/>
    <s v="6-GASTOS"/>
    <s v="verificar"/>
    <s v="SÃO PAULO"/>
    <s v="JOSE CARLOS CRUZ RESENDIZ"/>
    <s v="Costo Laboral"/>
    <s v="Tiempo Extra y Descansos Trabajados"/>
    <s v="ADMINISTRAÇÃO E FINANÇAS"/>
    <n v="38.42"/>
    <n v="0"/>
    <n v="0"/>
    <s v=""/>
    <s v=""/>
    <s v=""/>
  </r>
  <r>
    <n v="1024993"/>
    <s v="POSTED"/>
    <s v="REALIZADO"/>
    <x v="1"/>
    <s v="089.1301.6304.0001.000.0003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1"/>
    <x v="48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SÃO PAULO"/>
    <s v="JOSE CARLOS CRUZ RESENDIZ"/>
    <s v="Costo Laboral"/>
    <s v="Tiempo Extra y Descansos Trabajados"/>
    <s v="SEGURANÇA PATRIMONIAL"/>
    <n v="6370.04"/>
    <n v="0"/>
    <n v="0"/>
    <s v=""/>
    <s v=""/>
    <s v=""/>
  </r>
  <r>
    <n v="1720204"/>
    <s v="POSTED"/>
    <s v="REALIZADO"/>
    <x v="1"/>
    <s v="089.0001.6304.0001.000.05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0001"/>
    <x v="49"/>
    <s v="6304"/>
    <s v="6304-HORA EXTRA"/>
    <s v="000"/>
    <s v="0551"/>
    <s v="0551-GERENCIA DE VENDAS"/>
    <s v="0,0"/>
    <s v="GASTOS CARGA SOCIAL"/>
    <s v="GASTO DE ADMINISTRACION                    "/>
    <s v="GASTO DE ADMINISTRACIÓN"/>
    <s v="6-GASTOS"/>
    <s v="verificar"/>
    <s v="MATRIZ"/>
    <s v="ELISSON COSTA FREIRE"/>
    <s v="Costo Laboral"/>
    <s v="Tiempo Extra y Descansos Trabajados"/>
    <s v="VENDAS OAS"/>
    <n v="3271.83"/>
    <n v="0"/>
    <n v="0"/>
    <s v=""/>
    <s v=""/>
    <s v=""/>
  </r>
  <r>
    <n v="1399930"/>
    <s v="POSTED"/>
    <s v="REALIZADO"/>
    <x v="1"/>
    <s v="089.0001.6304.0001.000.0168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0001"/>
    <x v="49"/>
    <s v="6304"/>
    <s v="6304-HORA EXTRA"/>
    <s v="000"/>
    <s v="0168"/>
    <s v="0168-SAUDE E SEGURANCA DO TRABALHO"/>
    <s v="0,0"/>
    <s v="GASTOS CARGA SOCIAL"/>
    <s v="GASTO DE ADMINISTRACION                    "/>
    <s v="GASTO DE ADMINISTRACIÓN"/>
    <s v="6-GASTOS"/>
    <s v="verificar"/>
    <s v="MATRIZ"/>
    <s v="MARIO ESCOTERO"/>
    <s v="Costo Laboral"/>
    <s v="Tiempo Extra y Descansos Trabajados"/>
    <s v="GESTÃO DE PESSOAS"/>
    <n v="782.95"/>
    <n v="0"/>
    <n v="0"/>
    <s v=""/>
    <s v=""/>
    <s v=""/>
  </r>
  <r>
    <n v="1079978"/>
    <s v="POSTED"/>
    <s v="REALIZADO"/>
    <x v="1"/>
    <s v="089.0001.6304.0001.000.016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0001"/>
    <x v="49"/>
    <s v="6304"/>
    <s v="6304-HORA EXTRA"/>
    <s v="000"/>
    <s v="0160"/>
    <s v="0160-CENTRO DE INOVACAO"/>
    <s v="0,0"/>
    <s v="GASTOS CARGA SOCIAL"/>
    <s v="GASTO DE ADMINISTRACION                    "/>
    <s v="GASTO DE ADMINISTRACIÓN"/>
    <s v="6-GASTOS"/>
    <s v="verificar"/>
    <s v="MATRIZ"/>
    <s v="HUGO VALENZUELA DELFIN"/>
    <s v="Costo Laboral"/>
    <s v="Tiempo Extra y Descansos Trabajados"/>
    <s v="OPERAÇÕES"/>
    <n v="1305.6199999999999"/>
    <n v="0"/>
    <n v="0"/>
    <s v=""/>
    <s v=""/>
    <s v=""/>
  </r>
  <r>
    <n v="1230438"/>
    <s v="POSTED"/>
    <s v="REALIZADO"/>
    <x v="1"/>
    <s v="089.0001.6304.0001.000.0157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0001"/>
    <x v="49"/>
    <s v="6304"/>
    <s v="6304-HORA EXTRA"/>
    <s v="000"/>
    <s v="0157"/>
    <s v="0157-DESENVOLVIMENTO NOVOS PRODUTOS"/>
    <s v="0,0"/>
    <s v="GASTOS CARGA SOCIAL"/>
    <s v="GASTO DE ADMINISTRACION                    "/>
    <s v="GASTO DE ADMINISTRACIÓN"/>
    <s v="6-GASTOS"/>
    <s v="verificar"/>
    <s v="MATRIZ"/>
    <s v="HUGO VALENZUELA DELFIN"/>
    <s v="Costo Laboral"/>
    <s v="Tiempo Extra y Descansos Trabajados"/>
    <s v="OPERAÇÕES"/>
    <n v="79.94"/>
    <n v="0"/>
    <n v="0"/>
    <s v=""/>
    <s v=""/>
    <s v=""/>
  </r>
  <r>
    <n v="1772360"/>
    <s v="POSTED"/>
    <s v="REALIZADO"/>
    <x v="1"/>
    <s v="089.0001.6304.0001.000.0078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0001"/>
    <x v="49"/>
    <s v="6304"/>
    <s v="6304-HORA EXTRA"/>
    <s v="000"/>
    <s v="0078"/>
    <s v="0078-PLANEACIÓN FINANCIERA"/>
    <s v="0,0"/>
    <s v="GASTOS CARGA SOCIAL"/>
    <s v="GASTO DE ADMINISTRACION                    "/>
    <s v="GASTO DE ADMINISTRACIÓN"/>
    <s v="6-GASTOS"/>
    <s v="verificar"/>
    <s v="MATRIZ"/>
    <s v="JOSE CARLOS CRUZ RESENDIZ"/>
    <s v="Costo Laboral"/>
    <s v="Tiempo Extra y Descansos Trabajados"/>
    <s v="ADMINISTRAÇÃO E FINANÇAS"/>
    <n v="12927.21"/>
    <n v="0"/>
    <n v="0"/>
    <s v=""/>
    <s v=""/>
    <s v=""/>
  </r>
  <r>
    <n v="1772379"/>
    <s v="POSTED"/>
    <s v="REALIZADO"/>
    <x v="1"/>
    <s v="089.0001.6304.0001.000.007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0001"/>
    <x v="49"/>
    <s v="6304"/>
    <s v="6304-HORA EXTRA"/>
    <s v="000"/>
    <s v="0070"/>
    <s v="0070-FISCAL"/>
    <s v="0,0"/>
    <s v="GASTOS CARGA SOCIAL"/>
    <s v="GASTO DE ADMINISTRACION                    "/>
    <s v="GASTO DE ADMINISTRACIÓN"/>
    <s v="6-GASTOS"/>
    <s v="verificar"/>
    <s v="MATRIZ"/>
    <s v="JOSE CARLOS CRUZ RESENDIZ"/>
    <s v="Costo Laboral"/>
    <s v="Tiempo Extra y Descansos Trabajados"/>
    <s v="ADMINISTRAÇÃO E FINANÇAS"/>
    <n v="37197.410000000003"/>
    <n v="0"/>
    <n v="0"/>
    <s v=""/>
    <s v=""/>
    <s v=""/>
  </r>
  <r>
    <n v="1021528"/>
    <s v="POSTED"/>
    <s v="REALIZADO"/>
    <x v="1"/>
    <s v="089.0001.6304.0001.000.0058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0001"/>
    <x v="49"/>
    <s v="6304"/>
    <s v="6304-HORA EXTRA"/>
    <s v="000"/>
    <s v="0058"/>
    <s v="0058-JURIDICO"/>
    <s v="0,0"/>
    <s v="GASTOS CARGA SOCIAL"/>
    <s v="GASTO DE ADMINISTRACION                    "/>
    <s v="GASTO DE ADMINISTRACIÓN"/>
    <s v="6-GASTOS"/>
    <s v="verificar"/>
    <s v="MATRIZ"/>
    <s v="SANDRA SOLLA"/>
    <s v="Costo Laboral"/>
    <s v="Tiempo Extra y Descansos Trabajados"/>
    <s v="JURIDICO"/>
    <n v="35.29"/>
    <n v="0"/>
    <n v="0"/>
    <s v=""/>
    <s v=""/>
    <s v=""/>
  </r>
  <r>
    <n v="1060731"/>
    <s v="POSTED"/>
    <s v="REALIZADO"/>
    <x v="1"/>
    <s v="089.0001.6304.0001.000.0052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0001"/>
    <x v="49"/>
    <s v="6304"/>
    <s v="6304-HORA EXTRA"/>
    <s v="000"/>
    <s v="0052"/>
    <s v="0052-SISTEMAS"/>
    <s v="0,0"/>
    <s v="GASTOS CARGA SOCIAL"/>
    <s v="GASTO DE ADMINISTRACION                    "/>
    <s v="GASTO DE ADMINISTRACIÓN"/>
    <s v="6-GASTOS"/>
    <s v="verificar"/>
    <s v="MATRIZ"/>
    <s v="JOSE CARLOS CRUZ RESENDIZ"/>
    <s v="Costo Laboral"/>
    <s v="Tiempo Extra y Descansos Trabajados"/>
    <s v="ADMINISTRAÇÃO E FINANÇAS"/>
    <n v="16000.78"/>
    <n v="0"/>
    <n v="0"/>
    <s v=""/>
    <s v=""/>
    <s v=""/>
  </r>
  <r>
    <n v="1021527"/>
    <s v="POSTED"/>
    <s v="REALIZADO"/>
    <x v="1"/>
    <s v="089.0001.6304.0001.000.00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0001"/>
    <x v="49"/>
    <s v="6304"/>
    <s v="6304-HORA EXTRA"/>
    <s v="000"/>
    <s v="0051"/>
    <s v="0051-CONTROLADORIA"/>
    <s v="0,0"/>
    <s v="GASTOS CARGA SOCIAL"/>
    <s v="GASTO DE ADMINISTRACION                    "/>
    <s v="GASTO DE ADMINISTRACIÓN"/>
    <s v="6-GASTOS"/>
    <s v="verificar"/>
    <s v="MATRIZ"/>
    <s v="JOSE CARLOS CRUZ RESENDIZ"/>
    <s v="Costo Laboral"/>
    <s v="Tiempo Extra y Descansos Trabajados"/>
    <s v="ADMINISTRAÇÃO E FINANÇAS"/>
    <n v="100157.54"/>
    <n v="0"/>
    <n v="0"/>
    <s v=""/>
    <s v=""/>
    <s v=""/>
  </r>
  <r>
    <n v="1021526"/>
    <s v="POSTED"/>
    <s v="REALIZADO"/>
    <x v="1"/>
    <s v="089.0001.6304.0001.000.000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0001"/>
    <x v="49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MATRIZ"/>
    <s v="MARIO ESCOTERO"/>
    <s v="Costo Laboral"/>
    <s v="Tiempo Extra y Descansos Trabajados"/>
    <s v="GESTÃO DE PESSOAS"/>
    <n v="1.1499999999999999"/>
    <n v="0"/>
    <n v="0"/>
    <s v=""/>
    <s v=""/>
    <s v=""/>
  </r>
  <r>
    <n v="1021526"/>
    <s v="POSTED"/>
    <s v="REALIZADO"/>
    <x v="1"/>
    <s v="089.0001.6304.0001.000.000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0001"/>
    <x v="49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MATRIZ"/>
    <s v="MARIO ESCOTERO"/>
    <s v="Costo Laboral"/>
    <s v="Tiempo Extra y Descansos Trabajados"/>
    <s v="GESTÃO DE PESSOAS"/>
    <n v="-436.97"/>
    <n v="0"/>
    <n v="0"/>
    <s v=""/>
    <s v=""/>
    <s v=""/>
  </r>
  <r>
    <n v="1021526"/>
    <s v="POSTED"/>
    <s v="REALIZADO"/>
    <x v="1"/>
    <s v="089.0001.6304.0001.000.000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0001"/>
    <x v="49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MATRIZ"/>
    <s v="MARIO ESCOTERO"/>
    <s v="Costo Laboral"/>
    <s v="Tiempo Extra y Descansos Trabajados"/>
    <s v="GESTÃO DE PESSOAS"/>
    <n v="-3041.81"/>
    <n v="0"/>
    <n v="0"/>
    <s v=""/>
    <s v=""/>
    <s v=""/>
  </r>
  <r>
    <n v="1022698"/>
    <s v="POSTED"/>
    <s v="REALIZADO"/>
    <x v="1"/>
    <s v="089.1303.6304.0001.000.0003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3"/>
    <x v="46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NORDESTE"/>
    <s v="JOSE CARLOS CRUZ RESENDIZ"/>
    <s v="Costo Laboral"/>
    <s v="Tiempo Extra y Descansos Trabajados"/>
    <s v="SEGURANÇA PATRIMONIAL"/>
    <n v="-1444.03"/>
    <n v="0"/>
    <n v="0"/>
    <s v=""/>
    <s v=""/>
    <s v=""/>
  </r>
  <r>
    <n v="1022699"/>
    <s v="POSTED"/>
    <s v="REALIZADO"/>
    <x v="1"/>
    <s v="089.1303.6304.0001.000.005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3"/>
    <x v="46"/>
    <s v="6304"/>
    <s v="6304-HORA EXTRA"/>
    <s v="000"/>
    <s v="0051"/>
    <s v="0051-CONTROLADORIA"/>
    <s v="0,0"/>
    <s v="GASTOS CARGA SOCIAL"/>
    <s v="GASTO DE ADMINISTRACION                    "/>
    <s v="GASTO DE ADMINISTRACIÓN"/>
    <s v="6-GASTOS"/>
    <s v="verificar"/>
    <s v="NORDESTE"/>
    <s v="JOSE CARLOS CRUZ RESENDIZ"/>
    <s v="Costo Laboral"/>
    <s v="Tiempo Extra y Descansos Trabajados"/>
    <s v="ADMINISTRAÇÃO E FINANÇAS"/>
    <n v="-327.68"/>
    <n v="0"/>
    <n v="0"/>
    <s v=""/>
    <s v=""/>
    <s v=""/>
  </r>
  <r>
    <n v="1063834"/>
    <s v="POSTED"/>
    <s v="REALIZADO"/>
    <x v="1"/>
    <s v="089.4990.6304.0001.000.0550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990"/>
    <x v="3"/>
    <s v="6304"/>
    <s v="6304-HORA EXTRA"/>
    <s v="000"/>
    <s v="0550"/>
    <s v="0550-GERAL (MARKETING)"/>
    <s v="0,0"/>
    <s v="GASTOS CARGA SOCIAL"/>
    <s v="GASTO DE ADMINISTRACION                    "/>
    <s v="GASTO DE ADMINISTRACIÓN"/>
    <s v="6-GASTOS"/>
    <s v="verificar"/>
    <s v="MATRIZ"/>
    <s v="ALEJANDRO HERNANDEZ LACORTE"/>
    <s v="Costo Laboral"/>
    <s v="Tiempo Extra y Descansos Trabajados"/>
    <s v="MARKETING"/>
    <n v="-4036.67"/>
    <n v="0"/>
    <n v="0"/>
    <s v=""/>
    <s v=""/>
    <s v=""/>
  </r>
  <r>
    <n v="1023865"/>
    <s v="POSTED"/>
    <s v="REALIZADO"/>
    <x v="1"/>
    <s v="089.1308.6304.0001.000.0003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8"/>
    <x v="44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SÃO PAULO"/>
    <s v="JOSE CARLOS CRUZ RESENDIZ"/>
    <s v="Costo Laboral"/>
    <s v="Tiempo Extra y Descansos Trabajados"/>
    <s v="SEGURANÇA PATRIMONIAL"/>
    <n v="-891.26"/>
    <n v="0"/>
    <n v="0"/>
    <s v=""/>
    <s v=""/>
    <s v=""/>
  </r>
  <r>
    <n v="1024735"/>
    <s v="POSTED"/>
    <s v="REALIZADO"/>
    <x v="1"/>
    <s v="089.1302.6304.0001.000.0003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2"/>
    <x v="47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RIO DE JANEIRO"/>
    <s v="JOSE CARLOS CRUZ RESENDIZ"/>
    <s v="Costo Laboral"/>
    <s v="Tiempo Extra y Descansos Trabajados"/>
    <s v="SEGURANÇA PATRIMONIAL"/>
    <n v="-1567.78"/>
    <n v="0"/>
    <n v="0"/>
    <s v=""/>
    <s v=""/>
    <s v=""/>
  </r>
  <r>
    <n v="1024993"/>
    <s v="POSTED"/>
    <s v="REALIZADO"/>
    <x v="1"/>
    <s v="089.1301.6304.0001.000.0003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1"/>
    <x v="48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SÃO PAULO"/>
    <s v="JOSE CARLOS CRUZ RESENDIZ"/>
    <s v="Costo Laboral"/>
    <s v="Tiempo Extra y Descansos Trabajados"/>
    <s v="SEGURANÇA PATRIMONIAL"/>
    <n v="-2299.7399999999998"/>
    <n v="0"/>
    <n v="0"/>
    <s v=""/>
    <s v=""/>
    <s v=""/>
  </r>
  <r>
    <n v="1060742"/>
    <s v="POSTED"/>
    <s v="REALIZADO"/>
    <x v="1"/>
    <s v="089.1310.6304.0001.000.0003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10"/>
    <x v="43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BRASÍLIA"/>
    <s v="JOSE CARLOS CRUZ RESENDIZ"/>
    <s v="Costo Laboral"/>
    <s v="Tiempo Extra y Descansos Trabajados"/>
    <s v="SEGURANÇA PATRIMONIAL"/>
    <n v="-1247"/>
    <n v="0"/>
    <n v="0"/>
    <s v=""/>
    <s v=""/>
    <s v=""/>
  </r>
  <r>
    <n v="1021526"/>
    <s v="POSTED"/>
    <s v="REALIZADO"/>
    <x v="1"/>
    <s v="089.0001.6304.0001.000.000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0001"/>
    <x v="49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MATRIZ"/>
    <s v="MARIO ESCOTERO"/>
    <s v="Costo Laboral"/>
    <s v="Tiempo Extra y Descansos Trabajados"/>
    <s v="GESTÃO DE PESSOAS"/>
    <n v="3041.81"/>
    <n v="0"/>
    <n v="0"/>
    <s v=""/>
    <s v=""/>
    <s v=""/>
  </r>
  <r>
    <n v="1022698"/>
    <s v="POSTED"/>
    <s v="REALIZADO"/>
    <x v="1"/>
    <s v="089.1303.6304.0001.000.0003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3"/>
    <x v="46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NORDESTE"/>
    <s v="JOSE CARLOS CRUZ RESENDIZ"/>
    <s v="Costo Laboral"/>
    <s v="Tiempo Extra y Descansos Trabajados"/>
    <s v="SEGURANÇA PATRIMONIAL"/>
    <n v="1444.03"/>
    <n v="0"/>
    <n v="0"/>
    <s v=""/>
    <s v=""/>
    <s v=""/>
  </r>
  <r>
    <n v="1022699"/>
    <s v="POSTED"/>
    <s v="REALIZADO"/>
    <x v="1"/>
    <s v="089.1303.6304.0001.000.005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3"/>
    <x v="46"/>
    <s v="6304"/>
    <s v="6304-HORA EXTRA"/>
    <s v="000"/>
    <s v="0051"/>
    <s v="0051-CONTROLADORIA"/>
    <s v="0,0"/>
    <s v="GASTOS CARGA SOCIAL"/>
    <s v="GASTO DE ADMINISTRACION                    "/>
    <s v="GASTO DE ADMINISTRACIÓN"/>
    <s v="6-GASTOS"/>
    <s v="verificar"/>
    <s v="NORDESTE"/>
    <s v="JOSE CARLOS CRUZ RESENDIZ"/>
    <s v="Costo Laboral"/>
    <s v="Tiempo Extra y Descansos Trabajados"/>
    <s v="ADMINISTRAÇÃO E FINANÇAS"/>
    <n v="327.68"/>
    <n v="0"/>
    <n v="0"/>
    <s v=""/>
    <s v=""/>
    <s v=""/>
  </r>
  <r>
    <n v="1063834"/>
    <s v="POSTED"/>
    <s v="REALIZADO"/>
    <x v="1"/>
    <s v="089.4990.6304.0001.000.0550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990"/>
    <x v="3"/>
    <s v="6304"/>
    <s v="6304-HORA EXTRA"/>
    <s v="000"/>
    <s v="0550"/>
    <s v="0550-GERAL (MARKETING)"/>
    <s v="0,0"/>
    <s v="GASTOS CARGA SOCIAL"/>
    <s v="GASTO DE ADMINISTRACION                    "/>
    <s v="GASTO DE ADMINISTRACIÓN"/>
    <s v="6-GASTOS"/>
    <s v="verificar"/>
    <s v="MATRIZ"/>
    <s v="ALEJANDRO HERNANDEZ LACORTE"/>
    <s v="Costo Laboral"/>
    <s v="Tiempo Extra y Descansos Trabajados"/>
    <s v="MARKETING"/>
    <n v="4036.67"/>
    <n v="0"/>
    <n v="0"/>
    <s v=""/>
    <s v=""/>
    <s v=""/>
  </r>
  <r>
    <n v="1023865"/>
    <s v="POSTED"/>
    <s v="REALIZADO"/>
    <x v="1"/>
    <s v="089.1308.6304.0001.000.0003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8"/>
    <x v="44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SÃO PAULO"/>
    <s v="JOSE CARLOS CRUZ RESENDIZ"/>
    <s v="Costo Laboral"/>
    <s v="Tiempo Extra y Descansos Trabajados"/>
    <s v="SEGURANÇA PATRIMONIAL"/>
    <n v="891.26"/>
    <n v="0"/>
    <n v="0"/>
    <s v=""/>
    <s v=""/>
    <s v=""/>
  </r>
  <r>
    <n v="1024735"/>
    <s v="POSTED"/>
    <s v="REALIZADO"/>
    <x v="1"/>
    <s v="089.1302.6304.0001.000.0003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2"/>
    <x v="47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RIO DE JANEIRO"/>
    <s v="JOSE CARLOS CRUZ RESENDIZ"/>
    <s v="Costo Laboral"/>
    <s v="Tiempo Extra y Descansos Trabajados"/>
    <s v="SEGURANÇA PATRIMONIAL"/>
    <n v="1567.78"/>
    <n v="0"/>
    <n v="0"/>
    <s v=""/>
    <s v=""/>
    <s v=""/>
  </r>
  <r>
    <n v="1024993"/>
    <s v="POSTED"/>
    <s v="REALIZADO"/>
    <x v="1"/>
    <s v="089.1301.6304.0001.000.0003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1"/>
    <x v="48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SÃO PAULO"/>
    <s v="JOSE CARLOS CRUZ RESENDIZ"/>
    <s v="Costo Laboral"/>
    <s v="Tiempo Extra y Descansos Trabajados"/>
    <s v="SEGURANÇA PATRIMONIAL"/>
    <n v="2299.7399999999998"/>
    <n v="0"/>
    <n v="0"/>
    <s v=""/>
    <s v=""/>
    <s v=""/>
  </r>
  <r>
    <n v="1060742"/>
    <s v="POSTED"/>
    <s v="REALIZADO"/>
    <x v="1"/>
    <s v="089.1310.6304.0001.000.0003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10"/>
    <x v="43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BRASÍLIA"/>
    <s v="JOSE CARLOS CRUZ RESENDIZ"/>
    <s v="Costo Laboral"/>
    <s v="Tiempo Extra y Descansos Trabajados"/>
    <s v="SEGURANÇA PATRIMONIAL"/>
    <n v="1247"/>
    <n v="0"/>
    <n v="0"/>
    <s v=""/>
    <s v=""/>
    <s v=""/>
  </r>
  <r>
    <n v="1021409"/>
    <s v="POSTED"/>
    <s v="REALIZADO"/>
    <x v="1"/>
    <s v="089.1307.6304.0001.000.0003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1307"/>
    <x v="45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SUL"/>
    <s v="JOSE CARLOS CRUZ RESENDIZ"/>
    <s v="Costo Laboral"/>
    <s v="Tiempo Extra y Descansos Trabajados"/>
    <s v="SEGURANÇA PATRIMONIAL"/>
    <n v="-46.62"/>
    <n v="0"/>
    <n v="0"/>
    <s v=""/>
    <s v=""/>
    <s v=""/>
  </r>
  <r>
    <n v="1021409"/>
    <s v="POSTED"/>
    <s v="REALIZADO"/>
    <x v="1"/>
    <s v="089.1307.6304.0001.000.0003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07"/>
    <x v="45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SUL"/>
    <s v="JOSE CARLOS CRUZ RESENDIZ"/>
    <s v="Costo Laboral"/>
    <s v="Tiempo Extra y Descansos Trabajados"/>
    <s v="SEGURANÇA PATRIMONIAL"/>
    <n v="665.56"/>
    <n v="0"/>
    <n v="0"/>
    <s v=""/>
    <s v=""/>
    <s v=""/>
  </r>
  <r>
    <n v="1021526"/>
    <s v="POSTED"/>
    <s v="REALIZADO"/>
    <x v="1"/>
    <s v="089.0001.6304.0001.000.000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0001"/>
    <x v="49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MATRIZ"/>
    <s v="MARIO ESCOTERO"/>
    <s v="Costo Laboral"/>
    <s v="Tiempo Extra y Descansos Trabajados"/>
    <s v="GESTÃO DE PESSOAS"/>
    <n v="436.97"/>
    <n v="0"/>
    <n v="0"/>
    <s v=""/>
    <s v=""/>
    <s v=""/>
  </r>
  <r>
    <n v="1021526"/>
    <s v="POSTED"/>
    <s v="REALIZADO"/>
    <x v="1"/>
    <s v="089.0001.6304.0001.000.000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0001"/>
    <x v="49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MATRIZ"/>
    <s v="MARIO ESCOTERO"/>
    <s v="Costo Laboral"/>
    <s v="Tiempo Extra y Descansos Trabajados"/>
    <s v="GESTÃO DE PESSOAS"/>
    <n v="3041.81"/>
    <n v="0"/>
    <n v="0"/>
    <s v=""/>
    <s v=""/>
    <s v=""/>
  </r>
  <r>
    <n v="1022698"/>
    <s v="POSTED"/>
    <s v="REALIZADO"/>
    <x v="1"/>
    <s v="089.1303.6304.0001.000.0003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3"/>
    <x v="46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NORDESTE"/>
    <s v="JOSE CARLOS CRUZ RESENDIZ"/>
    <s v="Costo Laboral"/>
    <s v="Tiempo Extra y Descansos Trabajados"/>
    <s v="SEGURANÇA PATRIMONIAL"/>
    <n v="1444.03"/>
    <n v="0"/>
    <n v="0"/>
    <s v=""/>
    <s v=""/>
    <s v=""/>
  </r>
  <r>
    <n v="1022699"/>
    <s v="POSTED"/>
    <s v="REALIZADO"/>
    <x v="1"/>
    <s v="089.1303.6304.0001.000.005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3"/>
    <x v="46"/>
    <s v="6304"/>
    <s v="6304-HORA EXTRA"/>
    <s v="000"/>
    <s v="0051"/>
    <s v="0051-CONTROLADORIA"/>
    <s v="0,0"/>
    <s v="GASTOS CARGA SOCIAL"/>
    <s v="GASTO DE ADMINISTRACION                    "/>
    <s v="GASTO DE ADMINISTRACIÓN"/>
    <s v="6-GASTOS"/>
    <s v="verificar"/>
    <s v="NORDESTE"/>
    <s v="JOSE CARLOS CRUZ RESENDIZ"/>
    <s v="Costo Laboral"/>
    <s v="Tiempo Extra y Descansos Trabajados"/>
    <s v="ADMINISTRAÇÃO E FINANÇAS"/>
    <n v="327.68"/>
    <n v="0"/>
    <n v="0"/>
    <s v=""/>
    <s v=""/>
    <s v=""/>
  </r>
  <r>
    <n v="1063834"/>
    <s v="POSTED"/>
    <s v="REALIZADO"/>
    <x v="1"/>
    <s v="089.4990.6304.0001.000.0550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990"/>
    <x v="3"/>
    <s v="6304"/>
    <s v="6304-HORA EXTRA"/>
    <s v="000"/>
    <s v="0550"/>
    <s v="0550-GERAL (MARKETING)"/>
    <s v="0,0"/>
    <s v="GASTOS CARGA SOCIAL"/>
    <s v="GASTO DE ADMINISTRACION                    "/>
    <s v="GASTO DE ADMINISTRACIÓN"/>
    <s v="6-GASTOS"/>
    <s v="verificar"/>
    <s v="MATRIZ"/>
    <s v="ALEJANDRO HERNANDEZ LACORTE"/>
    <s v="Costo Laboral"/>
    <s v="Tiempo Extra y Descansos Trabajados"/>
    <s v="MARKETING"/>
    <n v="4036.67"/>
    <n v="0"/>
    <n v="0"/>
    <s v=""/>
    <s v=""/>
    <s v=""/>
  </r>
  <r>
    <n v="1023865"/>
    <s v="POSTED"/>
    <s v="REALIZADO"/>
    <x v="1"/>
    <s v="089.1308.6304.0001.000.0003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8"/>
    <x v="44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SÃO PAULO"/>
    <s v="JOSE CARLOS CRUZ RESENDIZ"/>
    <s v="Costo Laboral"/>
    <s v="Tiempo Extra y Descansos Trabajados"/>
    <s v="SEGURANÇA PATRIMONIAL"/>
    <n v="891.26"/>
    <n v="0"/>
    <n v="0"/>
    <s v=""/>
    <s v=""/>
    <s v=""/>
  </r>
  <r>
    <n v="1024735"/>
    <s v="POSTED"/>
    <s v="REALIZADO"/>
    <x v="1"/>
    <s v="089.1302.6304.0001.000.0003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2"/>
    <x v="47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RIO DE JANEIRO"/>
    <s v="JOSE CARLOS CRUZ RESENDIZ"/>
    <s v="Costo Laboral"/>
    <s v="Tiempo Extra y Descansos Trabajados"/>
    <s v="SEGURANÇA PATRIMONIAL"/>
    <n v="1567.78"/>
    <n v="0"/>
    <n v="0"/>
    <s v=""/>
    <s v=""/>
    <s v=""/>
  </r>
  <r>
    <n v="1024993"/>
    <s v="POSTED"/>
    <s v="REALIZADO"/>
    <x v="1"/>
    <s v="089.1301.6304.0001.000.0003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1"/>
    <x v="48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SÃO PAULO"/>
    <s v="JOSE CARLOS CRUZ RESENDIZ"/>
    <s v="Costo Laboral"/>
    <s v="Tiempo Extra y Descansos Trabajados"/>
    <s v="SEGURANÇA PATRIMONIAL"/>
    <n v="2299.7399999999998"/>
    <n v="0"/>
    <n v="0"/>
    <s v=""/>
    <s v=""/>
    <s v=""/>
  </r>
  <r>
    <n v="1060742"/>
    <s v="POSTED"/>
    <s v="REALIZADO"/>
    <x v="1"/>
    <s v="089.1310.6304.0001.000.0003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10"/>
    <x v="43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BRASÍLIA"/>
    <s v="JOSE CARLOS CRUZ RESENDIZ"/>
    <s v="Costo Laboral"/>
    <s v="Tiempo Extra y Descansos Trabajados"/>
    <s v="SEGURANÇA PATRIMONIAL"/>
    <n v="1247"/>
    <n v="0"/>
    <n v="0"/>
    <s v=""/>
    <s v=""/>
    <s v=""/>
  </r>
  <r>
    <n v="1063834"/>
    <s v="POSTED"/>
    <s v="REALIZADO"/>
    <x v="1"/>
    <s v="089.4990.6304.0001.000.0550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4990"/>
    <x v="3"/>
    <s v="6304"/>
    <s v="6304-HORA EXTRA"/>
    <s v="000"/>
    <s v="0550"/>
    <s v="0550-GERAL (MARKETING)"/>
    <s v="0,0"/>
    <s v="GASTOS CARGA SOCIAL"/>
    <s v="GASTO DE ADMINISTRACION                    "/>
    <s v="GASTO DE ADMINISTRACIÓN"/>
    <s v="6-GASTOS"/>
    <s v="verificar"/>
    <s v="MATRIZ"/>
    <s v="ALEJANDRO HERNANDEZ LACORTE"/>
    <s v="Costo Laboral"/>
    <s v="Tiempo Extra y Descansos Trabajados"/>
    <s v="MARKETING"/>
    <n v="1238.44"/>
    <n v="0"/>
    <n v="0"/>
    <s v=""/>
    <s v=""/>
    <s v=""/>
  </r>
  <r>
    <n v="1060742"/>
    <s v="POSTED"/>
    <s v="REALIZADO"/>
    <x v="1"/>
    <s v="089.1310.6304.0001.000.0003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10"/>
    <x v="43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BRASÍLIA"/>
    <s v="JOSE CARLOS CRUZ RESENDIZ"/>
    <s v="Costo Laboral"/>
    <s v="Tiempo Extra y Descansos Trabajados"/>
    <s v="SEGURANÇA PATRIMONIAL"/>
    <n v="99.82"/>
    <n v="0"/>
    <n v="0"/>
    <s v=""/>
    <s v=""/>
    <s v=""/>
  </r>
  <r>
    <n v="1023865"/>
    <s v="POSTED"/>
    <s v="REALIZADO"/>
    <x v="1"/>
    <s v="089.1308.6304.0001.000.0003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8"/>
    <x v="44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SÃO PAULO"/>
    <s v="JOSE CARLOS CRUZ RESENDIZ"/>
    <s v="Costo Laboral"/>
    <s v="Tiempo Extra y Descansos Trabajados"/>
    <s v="SEGURANÇA PATRIMONIAL"/>
    <n v="44.36"/>
    <n v="0"/>
    <n v="0"/>
    <s v=""/>
    <s v=""/>
    <s v=""/>
  </r>
  <r>
    <n v="1021410"/>
    <s v="POSTED"/>
    <s v="REALIZADO"/>
    <x v="1"/>
    <s v="089.1307.6304.0001.000.005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7"/>
    <x v="45"/>
    <s v="6304"/>
    <s v="6304-HORA EXTRA"/>
    <s v="000"/>
    <s v="0051"/>
    <s v="0051-CONTROLADORIA"/>
    <s v="0,0"/>
    <s v="GASTOS CARGA SOCIAL"/>
    <s v="GASTO DE ADMINISTRACION                    "/>
    <s v="GASTO DE ADMINISTRACIÓN"/>
    <s v="6-GASTOS"/>
    <s v="verificar"/>
    <s v="SUL"/>
    <s v="JOSE CARLOS CRUZ RESENDIZ"/>
    <s v="Costo Laboral"/>
    <s v="Tiempo Extra y Descansos Trabajados"/>
    <s v="ADMINISTRAÇÃO E FINANÇAS"/>
    <n v="134.78"/>
    <n v="0"/>
    <n v="0"/>
    <s v=""/>
    <s v=""/>
    <s v=""/>
  </r>
  <r>
    <n v="1021409"/>
    <s v="POSTED"/>
    <s v="REALIZADO"/>
    <x v="1"/>
    <s v="089.1307.6304.0001.000.0003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1307"/>
    <x v="45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SUL"/>
    <s v="JOSE CARLOS CRUZ RESENDIZ"/>
    <s v="Costo Laboral"/>
    <s v="Tiempo Extra y Descansos Trabajados"/>
    <s v="SEGURANÇA PATRIMONIAL"/>
    <n v="46.62"/>
    <n v="0"/>
    <n v="0"/>
    <s v=""/>
    <s v=""/>
    <s v=""/>
  </r>
  <r>
    <n v="1021409"/>
    <s v="POSTED"/>
    <s v="REALIZADO"/>
    <x v="1"/>
    <s v="089.1307.6304.0001.000.0003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7"/>
    <x v="45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SUL"/>
    <s v="JOSE CARLOS CRUZ RESENDIZ"/>
    <s v="Costo Laboral"/>
    <s v="Tiempo Extra y Descansos Trabajados"/>
    <s v="SEGURANÇA PATRIMONIAL"/>
    <n v="614.41999999999996"/>
    <n v="0"/>
    <n v="0"/>
    <s v=""/>
    <s v=""/>
    <s v=""/>
  </r>
  <r>
    <n v="1022698"/>
    <s v="POSTED"/>
    <s v="REALIZADO"/>
    <x v="1"/>
    <s v="089.1303.6304.0001.000.0003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3"/>
    <x v="46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NORDESTE"/>
    <s v="JOSE CARLOS CRUZ RESENDIZ"/>
    <s v="Costo Laboral"/>
    <s v="Tiempo Extra y Descansos Trabajados"/>
    <s v="SEGURANÇA PATRIMONIAL"/>
    <n v="785.87"/>
    <n v="0"/>
    <n v="0"/>
    <s v=""/>
    <s v=""/>
    <s v=""/>
  </r>
  <r>
    <n v="1024735"/>
    <s v="POSTED"/>
    <s v="REALIZADO"/>
    <x v="1"/>
    <s v="089.1302.6304.0001.000.0003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2"/>
    <x v="47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RIO DE JANEIRO"/>
    <s v="JOSE CARLOS CRUZ RESENDIZ"/>
    <s v="Costo Laboral"/>
    <s v="Tiempo Extra y Descansos Trabajados"/>
    <s v="SEGURANÇA PATRIMONIAL"/>
    <n v="1457.5"/>
    <n v="0"/>
    <n v="0"/>
    <s v=""/>
    <s v=""/>
    <s v=""/>
  </r>
  <r>
    <n v="1024993"/>
    <s v="POSTED"/>
    <s v="REALIZADO"/>
    <x v="1"/>
    <s v="089.1301.6304.0001.000.0003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1"/>
    <x v="48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SÃO PAULO"/>
    <s v="JOSE CARLOS CRUZ RESENDIZ"/>
    <s v="Costo Laboral"/>
    <s v="Tiempo Extra y Descansos Trabajados"/>
    <s v="SEGURANÇA PATRIMONIAL"/>
    <n v="-160.06"/>
    <n v="0"/>
    <n v="0"/>
    <s v=""/>
    <s v=""/>
    <s v=""/>
  </r>
  <r>
    <n v="1024993"/>
    <s v="POSTED"/>
    <s v="REALIZADO"/>
    <x v="1"/>
    <s v="089.1301.6304.0001.000.0003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1"/>
    <x v="48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SÃO PAULO"/>
    <s v="JOSE CARLOS CRUZ RESENDIZ"/>
    <s v="Costo Laboral"/>
    <s v="Tiempo Extra y Descansos Trabajados"/>
    <s v="SEGURANÇA PATRIMONIAL"/>
    <n v="263.33"/>
    <n v="0"/>
    <n v="0"/>
    <s v=""/>
    <s v=""/>
    <s v=""/>
  </r>
  <r>
    <n v="1021529"/>
    <s v="POSTED"/>
    <s v="REALIZADO"/>
    <x v="1"/>
    <s v="089.0001.6304.0001.000.0126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0001"/>
    <x v="49"/>
    <s v="6304"/>
    <s v="6304-HORA EXTRA"/>
    <s v="000"/>
    <s v="0126"/>
    <s v="0126-COMPRAS"/>
    <s v="0,0"/>
    <s v="GASTOS CARGA SOCIAL"/>
    <s v="GASTO DE ADMINISTRACION                    "/>
    <s v="GASTO DE ADMINISTRACIÓN"/>
    <s v="6-GASTOS"/>
    <s v="verificar"/>
    <s v="MATRIZ"/>
    <s v="JOSE CARLOS CRUZ RESENDIZ"/>
    <s v="Costo Laboral"/>
    <s v="Tiempo Extra y Descansos Trabajados"/>
    <s v="ADMINISTRAÇÃO E FINANÇAS"/>
    <n v="643.98"/>
    <n v="0"/>
    <n v="0"/>
    <s v=""/>
    <s v=""/>
    <s v=""/>
  </r>
  <r>
    <n v="1021527"/>
    <s v="POSTED"/>
    <s v="REALIZADO"/>
    <x v="1"/>
    <s v="089.0001.6304.0001.000.005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0001"/>
    <x v="49"/>
    <s v="6304"/>
    <s v="6304-HORA EXTRA"/>
    <s v="000"/>
    <s v="0051"/>
    <s v="0051-CONTROLADORIA"/>
    <s v="0,0"/>
    <s v="GASTOS CARGA SOCIAL"/>
    <s v="GASTO DE ADMINISTRACION                    "/>
    <s v="GASTO DE ADMINISTRACIÓN"/>
    <s v="6-GASTOS"/>
    <s v="verificar"/>
    <s v="MATRIZ"/>
    <s v="JOSE CARLOS CRUZ RESENDIZ"/>
    <s v="Costo Laboral"/>
    <s v="Tiempo Extra y Descansos Trabajados"/>
    <s v="ADMINISTRAÇÃO E FINANÇAS"/>
    <n v="8263.16"/>
    <n v="0"/>
    <n v="0"/>
    <s v=""/>
    <s v=""/>
    <s v=""/>
  </r>
  <r>
    <n v="1230439"/>
    <s v="POSTED"/>
    <s v="REALIZADO"/>
    <x v="1"/>
    <s v="089.1301.6304.0001.000.0058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0058"/>
    <s v="0058-JURIDICO"/>
    <s v="0,0"/>
    <s v="GASTOS CARGA SOCIAL"/>
    <s v="GASTO DE ADMINISTRACION                    "/>
    <s v="GASTO DE ADMINISTRACIÓN"/>
    <s v="6-GASTOS"/>
    <s v="verificar"/>
    <s v="SÃO PAULO"/>
    <s v="SANDRA SOLLA"/>
    <s v="Costo Laboral"/>
    <s v="Tiempo Extra y Descansos Trabajados"/>
    <s v="JURIDICO"/>
    <n v="-549.58000000000004"/>
    <n v="0"/>
    <n v="0"/>
    <s v=""/>
    <s v=""/>
    <s v=""/>
  </r>
  <r>
    <n v="1021526"/>
    <s v="POSTED"/>
    <s v="REALIZADO"/>
    <x v="1"/>
    <s v="089.0001.6304.0001.000.000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0001"/>
    <x v="49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MATRIZ"/>
    <s v="MARIO ESCOTERO"/>
    <s v="Costo Laboral"/>
    <s v="Tiempo Extra y Descansos Trabajados"/>
    <s v="GESTÃO DE PESSOAS"/>
    <n v="-89.08"/>
    <n v="0"/>
    <n v="0"/>
    <s v=""/>
    <s v=""/>
    <s v=""/>
  </r>
  <r>
    <n v="1021526"/>
    <s v="POSTED"/>
    <s v="REALIZADO"/>
    <x v="1"/>
    <s v="089.0001.6304.0001.000.000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0001"/>
    <x v="49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MATRIZ"/>
    <s v="MARIO ESCOTERO"/>
    <s v="Costo Laboral"/>
    <s v="Tiempo Extra y Descansos Trabajados"/>
    <s v="GESTÃO DE PESSOAS"/>
    <n v="-903.7"/>
    <n v="0"/>
    <n v="0"/>
    <s v=""/>
    <s v=""/>
    <s v=""/>
  </r>
  <r>
    <n v="1021526"/>
    <s v="POSTED"/>
    <s v="REALIZADO"/>
    <x v="1"/>
    <s v="089.0001.6304.0001.000.000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0001"/>
    <x v="49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MATRIZ"/>
    <s v="MARIO ESCOTERO"/>
    <s v="Costo Laboral"/>
    <s v="Tiempo Extra y Descansos Trabajados"/>
    <s v="GESTÃO DE PESSOAS"/>
    <n v="-1107.73"/>
    <n v="0"/>
    <n v="0"/>
    <s v=""/>
    <s v=""/>
    <s v=""/>
  </r>
  <r>
    <n v="1021526"/>
    <s v="POSTED"/>
    <s v="REALIZADO"/>
    <x v="1"/>
    <s v="089.0001.6304.0001.000.000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0001"/>
    <x v="49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MATRIZ"/>
    <s v="MARIO ESCOTERO"/>
    <s v="Costo Laboral"/>
    <s v="Tiempo Extra y Descansos Trabajados"/>
    <s v="GESTÃO DE PESSOAS"/>
    <n v="-2880.25"/>
    <n v="0"/>
    <n v="0"/>
    <s v=""/>
    <s v=""/>
    <s v=""/>
  </r>
  <r>
    <n v="1021526"/>
    <s v="POSTED"/>
    <s v="REALIZADO"/>
    <x v="1"/>
    <s v="089.0001.6304.0001.000.000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0001"/>
    <x v="49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MATRIZ"/>
    <s v="MARIO ESCOTERO"/>
    <s v="Costo Laboral"/>
    <s v="Tiempo Extra y Descansos Trabajados"/>
    <s v="GESTÃO DE PESSOAS"/>
    <n v="-2901.48"/>
    <n v="0"/>
    <n v="0"/>
    <s v=""/>
    <s v=""/>
    <s v=""/>
  </r>
  <r>
    <n v="1021526"/>
    <s v="POSTED"/>
    <s v="REALIZADO"/>
    <x v="1"/>
    <s v="089.0001.6304.0001.000.000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0001"/>
    <x v="49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MATRIZ"/>
    <s v="MARIO ESCOTERO"/>
    <s v="Costo Laboral"/>
    <s v="Tiempo Extra y Descansos Trabajados"/>
    <s v="GESTÃO DE PESSOAS"/>
    <n v="-8318.7900000000009"/>
    <n v="0"/>
    <n v="0"/>
    <s v=""/>
    <s v=""/>
    <s v=""/>
  </r>
  <r>
    <n v="1021527"/>
    <s v="POSTED"/>
    <s v="REALIZADO"/>
    <x v="1"/>
    <s v="089.0001.6304.0001.000.00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0001"/>
    <x v="49"/>
    <s v="6304"/>
    <s v="6304-HORA EXTRA"/>
    <s v="000"/>
    <s v="0051"/>
    <s v="0051-CONTROLADORIA"/>
    <s v="0,0"/>
    <s v="GASTOS CARGA SOCIAL"/>
    <s v="GASTO DE ADMINISTRACION                    "/>
    <s v="GASTO DE ADMINISTRACIÓN"/>
    <s v="6-GASTOS"/>
    <s v="verificar"/>
    <s v="MATRIZ"/>
    <s v="JOSE CARLOS CRUZ RESENDIZ"/>
    <s v="Costo Laboral"/>
    <s v="Tiempo Extra y Descansos Trabajados"/>
    <s v="ADMINISTRAÇÃO E FINANÇAS"/>
    <n v="-35383.089999999997"/>
    <n v="0"/>
    <n v="0"/>
    <s v=""/>
    <s v=""/>
    <s v=""/>
  </r>
  <r>
    <n v="1021528"/>
    <s v="POSTED"/>
    <s v="REALIZADO"/>
    <x v="1"/>
    <s v="089.0001.6304.0001.000.0058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0001"/>
    <x v="49"/>
    <s v="6304"/>
    <s v="6304-HORA EXTRA"/>
    <s v="000"/>
    <s v="0058"/>
    <s v="0058-JURIDICO"/>
    <s v="0,0"/>
    <s v="GASTOS CARGA SOCIAL"/>
    <s v="GASTO DE ADMINISTRACION                    "/>
    <s v="GASTO DE ADMINISTRACIÓN"/>
    <s v="6-GASTOS"/>
    <s v="verificar"/>
    <s v="MATRIZ"/>
    <s v="SANDRA SOLLA"/>
    <s v="Costo Laboral"/>
    <s v="Tiempo Extra y Descansos Trabajados"/>
    <s v="JURIDICO"/>
    <n v="-50.27"/>
    <n v="0"/>
    <n v="0"/>
    <s v=""/>
    <s v=""/>
    <s v=""/>
  </r>
  <r>
    <n v="1021529"/>
    <s v="POSTED"/>
    <s v="REALIZADO"/>
    <x v="1"/>
    <s v="089.0001.6304.0001.000.0126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0001"/>
    <x v="49"/>
    <s v="6304"/>
    <s v="6304-HORA EXTRA"/>
    <s v="000"/>
    <s v="0126"/>
    <s v="0126-COMPRAS"/>
    <s v="0,0"/>
    <s v="GASTOS CARGA SOCIAL"/>
    <s v="GASTO DE ADMINISTRACION                    "/>
    <s v="GASTO DE ADMINISTRACIÓN"/>
    <s v="6-GASTOS"/>
    <s v="verificar"/>
    <s v="MATRIZ"/>
    <s v="JOSE CARLOS CRUZ RESENDIZ"/>
    <s v="Costo Laboral"/>
    <s v="Tiempo Extra y Descansos Trabajados"/>
    <s v="ADMINISTRAÇÃO E FINANÇAS"/>
    <n v="-15.01"/>
    <n v="0"/>
    <n v="0"/>
    <s v=""/>
    <s v=""/>
    <s v=""/>
  </r>
  <r>
    <n v="1021408"/>
    <s v="POSTED"/>
    <s v="REALIZADO"/>
    <x v="1"/>
    <s v="089.1307.6304.0001.000.000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7"/>
    <x v="45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SUL"/>
    <s v="MARIO ESCOTERO"/>
    <s v="Costo Laboral"/>
    <s v="Tiempo Extra y Descansos Trabajados"/>
    <s v="GESTÃO DE PESSOAS"/>
    <n v="-54.92"/>
    <n v="0"/>
    <n v="0"/>
    <s v=""/>
    <s v=""/>
    <s v=""/>
  </r>
  <r>
    <n v="1021409"/>
    <s v="POSTED"/>
    <s v="REALIZADO"/>
    <x v="1"/>
    <s v="089.1307.6304.0001.000.0003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7"/>
    <x v="45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SUL"/>
    <s v="JOSE CARLOS CRUZ RESENDIZ"/>
    <s v="Costo Laboral"/>
    <s v="Tiempo Extra y Descansos Trabajados"/>
    <s v="SEGURANÇA PATRIMONIAL"/>
    <n v="-124.61"/>
    <n v="0"/>
    <n v="0"/>
    <s v=""/>
    <s v=""/>
    <s v=""/>
  </r>
  <r>
    <n v="1063831"/>
    <s v="POSTED"/>
    <s v="REALIZADO"/>
    <x v="1"/>
    <s v="089.1302.6304.0001.000.0126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2"/>
    <x v="47"/>
    <s v="6304"/>
    <s v="6304-HORA EXTRA"/>
    <s v="000"/>
    <s v="0126"/>
    <s v="0126-COMPRAS"/>
    <s v="0,0"/>
    <s v="GASTOS CARGA SOCIAL"/>
    <s v="GASTO DE ADMINISTRACION                    "/>
    <s v="GASTO DE ADMINISTRACIÓN"/>
    <s v="6-GASTOS"/>
    <s v="verificar"/>
    <s v="RIO DE JANEIRO"/>
    <s v="JOSE CARLOS CRUZ RESENDIZ"/>
    <s v="Costo Laboral"/>
    <s v="Tiempo Extra y Descansos Trabajados"/>
    <s v="ADMINISTRAÇÃO E FINANÇAS"/>
    <n v="-6320.6"/>
    <n v="0"/>
    <n v="0"/>
    <s v=""/>
    <s v=""/>
    <s v=""/>
  </r>
  <r>
    <n v="1063834"/>
    <s v="POSTED"/>
    <s v="REALIZADO"/>
    <x v="1"/>
    <s v="089.4990.6304.0001.000.0550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990"/>
    <x v="3"/>
    <s v="6304"/>
    <s v="6304-HORA EXTRA"/>
    <s v="000"/>
    <s v="0550"/>
    <s v="0550-GERAL (MARKETING)"/>
    <s v="0,0"/>
    <s v="GASTOS CARGA SOCIAL"/>
    <s v="GASTO DE ADMINISTRACION                    "/>
    <s v="GASTO DE ADMINISTRACIÓN"/>
    <s v="6-GASTOS"/>
    <s v="verificar"/>
    <s v="MATRIZ"/>
    <s v="ALEJANDRO HERNANDEZ LACORTE"/>
    <s v="Costo Laboral"/>
    <s v="Tiempo Extra y Descansos Trabajados"/>
    <s v="MARKETING"/>
    <n v="-3514.32"/>
    <n v="0"/>
    <n v="0"/>
    <s v=""/>
    <s v=""/>
    <s v=""/>
  </r>
  <r>
    <n v="1023866"/>
    <s v="POSTED"/>
    <s v="REALIZADO"/>
    <x v="1"/>
    <s v="089.1308.6304.0001.000.00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8"/>
    <x v="44"/>
    <s v="6304"/>
    <s v="6304-HORA EXTRA"/>
    <s v="000"/>
    <s v="0051"/>
    <s v="0051-CONTROLADORIA"/>
    <s v="0,0"/>
    <s v="GASTOS CARGA SOCIAL"/>
    <s v="GASTO DE ADMINISTRACION                    "/>
    <s v="GASTO DE ADMINISTRACIÓN"/>
    <s v="6-GASTOS"/>
    <s v="verificar"/>
    <s v="SÃO PAULO"/>
    <s v="JOSE CARLOS CRUZ RESENDIZ"/>
    <s v="Costo Laboral"/>
    <s v="Tiempo Extra y Descansos Trabajados"/>
    <s v="ADMINISTRAÇÃO E FINANÇAS"/>
    <n v="-412.99"/>
    <n v="0"/>
    <n v="0"/>
    <s v=""/>
    <s v=""/>
    <s v=""/>
  </r>
  <r>
    <n v="1024735"/>
    <s v="POSTED"/>
    <s v="REALIZADO"/>
    <x v="1"/>
    <s v="089.1302.6304.0001.000.0003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2"/>
    <x v="47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RIO DE JANEIRO"/>
    <s v="JOSE CARLOS CRUZ RESENDIZ"/>
    <s v="Costo Laboral"/>
    <s v="Tiempo Extra y Descansos Trabajados"/>
    <s v="SEGURANÇA PATRIMONIAL"/>
    <n v="-1915.52"/>
    <n v="0"/>
    <n v="0"/>
    <s v=""/>
    <s v=""/>
    <s v=""/>
  </r>
  <r>
    <n v="1024992"/>
    <s v="POSTED"/>
    <s v="REALIZADO"/>
    <x v="1"/>
    <s v="089.1301.6304.0001.000.000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SÃO PAULO"/>
    <s v="MARIO ESCOTERO"/>
    <s v="Costo Laboral"/>
    <s v="Tiempo Extra y Descansos Trabajados"/>
    <s v="GESTÃO DE PESSOAS"/>
    <n v="-530.76"/>
    <n v="0"/>
    <n v="0"/>
    <s v=""/>
    <s v=""/>
    <s v=""/>
  </r>
  <r>
    <n v="1024993"/>
    <s v="POSTED"/>
    <s v="REALIZADO"/>
    <x v="1"/>
    <s v="089.1301.6304.0001.000.0003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SÃO PAULO"/>
    <s v="JOSE CARLOS CRUZ RESENDIZ"/>
    <s v="Costo Laboral"/>
    <s v="Tiempo Extra y Descansos Trabajados"/>
    <s v="SEGURANÇA PATRIMONIAL"/>
    <n v="-1563.03"/>
    <n v="0"/>
    <n v="0"/>
    <s v=""/>
    <s v=""/>
    <s v=""/>
  </r>
  <r>
    <n v="1024994"/>
    <s v="POSTED"/>
    <s v="REALIZADO"/>
    <x v="1"/>
    <s v="089.1301.6304.0001.000.00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0051"/>
    <s v="0051-CONTROLADORIA"/>
    <s v="0,0"/>
    <s v="GASTOS CARGA SOCIAL"/>
    <s v="GASTO DE ADMINISTRACION                    "/>
    <s v="GASTO DE ADMINISTRACIÓN"/>
    <s v="6-GASTOS"/>
    <s v="verificar"/>
    <s v="SÃO PAULO"/>
    <s v="JOSE CARLOS CRUZ RESENDIZ"/>
    <s v="Costo Laboral"/>
    <s v="Tiempo Extra y Descansos Trabajados"/>
    <s v="ADMINISTRAÇÃO E FINANÇAS"/>
    <n v="-7887.39"/>
    <n v="0"/>
    <n v="0"/>
    <s v=""/>
    <s v=""/>
    <s v=""/>
  </r>
  <r>
    <n v="1027258"/>
    <s v="POSTED"/>
    <s v="REALIZADO"/>
    <x v="1"/>
    <s v="089.1310.6304.0001.000.000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10"/>
    <x v="43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BRASÍLIA"/>
    <s v="MARIO ESCOTERO"/>
    <s v="Costo Laboral"/>
    <s v="Tiempo Extra y Descansos Trabajados"/>
    <s v="GESTÃO DE PESSOAS"/>
    <n v="-159.63"/>
    <n v="0"/>
    <n v="0"/>
    <s v=""/>
    <s v=""/>
    <s v=""/>
  </r>
  <r>
    <n v="1060733"/>
    <s v="POSTED"/>
    <s v="REALIZADO"/>
    <x v="1"/>
    <s v="089.0001.6304.0001.000.010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0001"/>
    <x v="49"/>
    <s v="6304"/>
    <s v="6304-HORA EXTRA"/>
    <s v="000"/>
    <s v="0101"/>
    <s v="0101-GERENCIA GERAL"/>
    <s v="0,0"/>
    <s v="GASTOS CARGA SOCIAL"/>
    <s v="GASTO DE ADMINISTRACION                    "/>
    <s v="GASTO DE ADMINISTRACIÓN"/>
    <s v="6-GASTOS"/>
    <s v="verificar"/>
    <s v="MATRIZ"/>
    <s v="ALFONSO ARGUDIN ALVAREZ"/>
    <s v="Costo Laboral"/>
    <s v="Tiempo Extra y Descansos Trabajados"/>
    <s v="GERENCIA GERAL"/>
    <n v="-87.89"/>
    <n v="0"/>
    <n v="0"/>
    <s v=""/>
    <s v=""/>
    <s v=""/>
  </r>
  <r>
    <n v="1060742"/>
    <s v="POSTED"/>
    <s v="REALIZADO"/>
    <x v="1"/>
    <s v="089.1310.6304.0001.000.0003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10"/>
    <x v="43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BRASÍLIA"/>
    <s v="JOSE CARLOS CRUZ RESENDIZ"/>
    <s v="Costo Laboral"/>
    <s v="Tiempo Extra y Descansos Trabajados"/>
    <s v="SEGURANÇA PATRIMONIAL"/>
    <n v="-276.04000000000002"/>
    <n v="0"/>
    <n v="0"/>
    <s v=""/>
    <s v=""/>
    <s v=""/>
  </r>
  <r>
    <n v="1060742"/>
    <s v="POSTED"/>
    <s v="REALIZADO"/>
    <x v="1"/>
    <s v="089.1310.6304.0001.000.0003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10"/>
    <x v="43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BRASÍLIA"/>
    <s v="JOSE CARLOS CRUZ RESENDIZ"/>
    <s v="Costo Laboral"/>
    <s v="Tiempo Extra y Descansos Trabajados"/>
    <s v="SEGURANÇA PATRIMONIAL"/>
    <n v="-2249.73"/>
    <n v="0"/>
    <n v="0"/>
    <s v=""/>
    <s v=""/>
    <s v=""/>
  </r>
  <r>
    <n v="1060743"/>
    <s v="POSTED"/>
    <s v="REALIZADO"/>
    <x v="1"/>
    <s v="089.1310.6304.0001.000.00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10"/>
    <x v="43"/>
    <s v="6304"/>
    <s v="6304-HORA EXTRA"/>
    <s v="000"/>
    <s v="0051"/>
    <s v="0051-CONTROLADORIA"/>
    <s v="0,0"/>
    <s v="GASTOS CARGA SOCIAL"/>
    <s v="GASTO DE ADMINISTRACION                    "/>
    <s v="GASTO DE ADMINISTRACIÓN"/>
    <s v="6-GASTOS"/>
    <s v="verificar"/>
    <s v="BRASÍLIA"/>
    <s v="JOSE CARLOS CRUZ RESENDIZ"/>
    <s v="Costo Laboral"/>
    <s v="Tiempo Extra y Descansos Trabajados"/>
    <s v="ADMINISTRAÇÃO E FINANÇAS"/>
    <n v="-1057.0999999999999"/>
    <n v="0"/>
    <n v="0"/>
    <s v=""/>
    <s v=""/>
    <s v=""/>
  </r>
  <r>
    <n v="1060731"/>
    <s v="POSTED"/>
    <s v="REALIZADO"/>
    <x v="1"/>
    <s v="089.0001.6304.0001.000.0052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0001"/>
    <x v="49"/>
    <s v="6304"/>
    <s v="6304-HORA EXTRA"/>
    <s v="000"/>
    <s v="0052"/>
    <s v="0052-SISTEMAS"/>
    <s v="0,0"/>
    <s v="GASTOS CARGA SOCIAL"/>
    <s v="GASTO DE ADMINISTRACION                    "/>
    <s v="GASTO DE ADMINISTRACIÓN"/>
    <s v="6-GASTOS"/>
    <s v="verificar"/>
    <s v="MATRIZ"/>
    <s v="JOSE CARLOS CRUZ RESENDIZ"/>
    <s v="Costo Laboral"/>
    <s v="Tiempo Extra y Descansos Trabajados"/>
    <s v="ADMINISTRAÇÃO E FINANÇAS"/>
    <n v="-1760.81"/>
    <n v="0"/>
    <n v="0"/>
    <s v=""/>
    <s v=""/>
    <s v=""/>
  </r>
  <r>
    <n v="1060732"/>
    <s v="POSTED"/>
    <s v="REALIZADO"/>
    <x v="1"/>
    <s v="089.0001.6304.0001.000.0099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0001"/>
    <x v="49"/>
    <s v="6304"/>
    <s v="6304-HORA EXTRA"/>
    <s v="000"/>
    <s v="0099"/>
    <s v="0099-CENTRO DE ANALISES DE NEGOCIOS"/>
    <s v="0,0"/>
    <s v="GASTOS CARGA SOCIAL"/>
    <s v="GASTO DE ADMINISTRACION                    "/>
    <s v="GASTO DE ADMINISTRACIÓN"/>
    <s v="6-GASTOS"/>
    <s v="verificar"/>
    <s v="MATRIZ"/>
    <s v="JOSE CARLOS CRUZ RESENDIZ"/>
    <s v="Costo Laboral"/>
    <s v="Tiempo Extra y Descansos Trabajados"/>
    <s v="ADMINISTRAÇÃO E FINANÇAS"/>
    <n v="-265.89999999999998"/>
    <n v="0"/>
    <n v="0"/>
    <s v=""/>
    <s v=""/>
    <s v=""/>
  </r>
  <r>
    <n v="1433586"/>
    <s v="POSTED"/>
    <s v="REALIZADO"/>
    <x v="1"/>
    <s v="089.0001.6304.0001.000.066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0001"/>
    <x v="49"/>
    <s v="6304"/>
    <s v="6304-HORA EXTRA"/>
    <s v="000"/>
    <s v="0661"/>
    <s v="0661-TRADE MARKETING"/>
    <s v="0,0"/>
    <s v="GASTOS CARGA SOCIAL"/>
    <s v="GASTO DE ADMINISTRACION                    "/>
    <s v="GASTO DE ADMINISTRACIÓN"/>
    <s v="6-GASTOS"/>
    <s v="verificar"/>
    <s v="MATRIZ"/>
    <s v="FERNADO MADRID"/>
    <s v="Costo Laboral"/>
    <s v="Tiempo Extra y Descansos Trabajados"/>
    <s v="TREDE-MARKETING"/>
    <n v="-6274.96"/>
    <n v="0"/>
    <n v="0"/>
    <s v=""/>
    <s v=""/>
    <s v=""/>
  </r>
  <r>
    <n v="1079978"/>
    <s v="POSTED"/>
    <s v="REALIZADO"/>
    <x v="1"/>
    <s v="089.0001.6304.0001.000.0160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0001"/>
    <x v="49"/>
    <s v="6304"/>
    <s v="6304-HORA EXTRA"/>
    <s v="000"/>
    <s v="0160"/>
    <s v="0160-CENTRO DE INOVACAO"/>
    <s v="0,0"/>
    <s v="GASTOS CARGA SOCIAL"/>
    <s v="GASTO DE ADMINISTRACION                    "/>
    <s v="GASTO DE ADMINISTRACIÓN"/>
    <s v="6-GASTOS"/>
    <s v="verificar"/>
    <s v="MATRIZ"/>
    <s v="HUGO VALENZUELA DELFIN"/>
    <s v="Costo Laboral"/>
    <s v="Tiempo Extra y Descansos Trabajados"/>
    <s v="OPERAÇÕES"/>
    <n v="-8522.3700000000008"/>
    <n v="0"/>
    <n v="0"/>
    <s v=""/>
    <s v=""/>
    <s v=""/>
  </r>
  <r>
    <n v="1464314"/>
    <s v="POSTED"/>
    <s v="REALIZADO"/>
    <x v="1"/>
    <s v="089.0001.6304.0001.000.0053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0001"/>
    <x v="49"/>
    <s v="6304"/>
    <s v="6304-HORA EXTRA"/>
    <s v="000"/>
    <s v="0053"/>
    <s v="0053-AUDITORIA"/>
    <s v="0,0"/>
    <s v="GASTOS CARGA SOCIAL"/>
    <s v="GASTO DE ADMINISTRACION                    "/>
    <s v="GASTO DE ADMINISTRACIÓN"/>
    <s v="6-GASTOS"/>
    <s v="verificar"/>
    <s v="MATRIZ"/>
    <s v="JOSE CARLOS CRUZ RESENDIZ"/>
    <s v="Costo Laboral"/>
    <s v="Tiempo Extra y Descansos Trabajados"/>
    <s v="AUDITORIA"/>
    <n v="-45.77"/>
    <n v="0"/>
    <n v="0"/>
    <s v=""/>
    <s v=""/>
    <s v=""/>
  </r>
  <r>
    <n v="1464314"/>
    <s v="POSTED"/>
    <s v="REALIZADO"/>
    <x v="1"/>
    <s v="089.0001.6304.0001.000.0053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0001"/>
    <x v="49"/>
    <s v="6304"/>
    <s v="6304-HORA EXTRA"/>
    <s v="000"/>
    <s v="0053"/>
    <s v="0053-AUDITORIA"/>
    <s v="0,0"/>
    <s v="GASTOS CARGA SOCIAL"/>
    <s v="GASTO DE ADMINISTRACION                    "/>
    <s v="GASTO DE ADMINISTRACIÓN"/>
    <s v="6-GASTOS"/>
    <s v="verificar"/>
    <s v="MATRIZ"/>
    <s v="JOSE CARLOS CRUZ RESENDIZ"/>
    <s v="Costo Laboral"/>
    <s v="Tiempo Extra y Descansos Trabajados"/>
    <s v="AUDITORIA"/>
    <n v="-3977.99"/>
    <n v="0"/>
    <n v="0"/>
    <s v=""/>
    <s v=""/>
    <s v=""/>
  </r>
  <r>
    <n v="1720204"/>
    <s v="POSTED"/>
    <s v="REALIZADO"/>
    <x v="1"/>
    <s v="089.0001.6304.0001.000.05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0001"/>
    <x v="49"/>
    <s v="6304"/>
    <s v="6304-HORA EXTRA"/>
    <s v="000"/>
    <s v="0551"/>
    <s v="0551-GERENCIA DE VENDAS"/>
    <s v="0,0"/>
    <s v="GASTOS CARGA SOCIAL"/>
    <s v="GASTO DE ADMINISTRACION                    "/>
    <s v="GASTO DE ADMINISTRACIÓN"/>
    <s v="6-GASTOS"/>
    <s v="verificar"/>
    <s v="MATRIZ"/>
    <s v="ELISSON COSTA FREIRE"/>
    <s v="Costo Laboral"/>
    <s v="Tiempo Extra y Descansos Trabajados"/>
    <s v="VENDAS OAS"/>
    <n v="-361.78"/>
    <n v="0"/>
    <n v="0"/>
    <s v=""/>
    <s v=""/>
    <s v=""/>
  </r>
  <r>
    <n v="1720205"/>
    <s v="POSTED"/>
    <s v="REALIZADO"/>
    <x v="1"/>
    <s v="089.1301.6304.0001.000.0052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0052"/>
    <s v="0052-SISTEMAS"/>
    <s v="0,0"/>
    <s v="GASTOS CARGA SOCIAL"/>
    <s v="GASTO DE ADMINISTRACION                    "/>
    <s v="GASTO DE ADMINISTRACIÓN"/>
    <s v="6-GASTOS"/>
    <s v="verificar"/>
    <s v="SÃO PAULO"/>
    <s v="JOSE CARLOS CRUZ RESENDIZ"/>
    <s v="Costo Laboral"/>
    <s v="Tiempo Extra y Descansos Trabajados"/>
    <s v="ADMINISTRAÇÃO E FINANÇAS"/>
    <n v="-823.81"/>
    <n v="0"/>
    <n v="0"/>
    <s v=""/>
    <s v=""/>
    <s v=""/>
  </r>
  <r>
    <n v="1720209"/>
    <s v="POSTED"/>
    <s v="REALIZADO"/>
    <x v="1"/>
    <s v="089.1302.6304.0001.000.0099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2"/>
    <x v="47"/>
    <s v="6304"/>
    <s v="6304-HORA EXTRA"/>
    <s v="000"/>
    <s v="0099"/>
    <s v="0099-CENTRO DE ANALISES DE NEGOCIOS"/>
    <s v="0,0"/>
    <s v="GASTOS CARGA SOCIAL"/>
    <s v="GASTO DE ADMINISTRACION                    "/>
    <s v="GASTO DE ADMINISTRACIÓN"/>
    <s v="6-GASTOS"/>
    <s v="verificar"/>
    <s v="RIO DE JANEIRO"/>
    <s v="JOSE CARLOS CRUZ RESENDIZ"/>
    <s v="Costo Laboral"/>
    <s v="Tiempo Extra y Descansos Trabajados"/>
    <s v="ADMINISTRAÇÃO E FINANÇAS"/>
    <n v="-221.34"/>
    <n v="0"/>
    <n v="0"/>
    <s v=""/>
    <s v=""/>
    <s v=""/>
  </r>
  <r>
    <n v="1720210"/>
    <s v="POSTED"/>
    <s v="REALIZADO"/>
    <x v="1"/>
    <s v="089.1302.6304.0001.000.010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2"/>
    <x v="47"/>
    <s v="6304"/>
    <s v="6304-HORA EXTRA"/>
    <s v="000"/>
    <s v="0101"/>
    <s v="0101-GERENCIA GERAL"/>
    <s v="0,0"/>
    <s v="GASTOS CARGA SOCIAL"/>
    <s v="GASTO DE ADMINISTRACION                    "/>
    <s v="GASTO DE ADMINISTRACIÓN"/>
    <s v="6-GASTOS"/>
    <s v="verificar"/>
    <s v="RIO DE JANEIRO"/>
    <s v="ALFONSO ARGUDIN ALVAREZ"/>
    <s v="Costo Laboral"/>
    <s v="Tiempo Extra y Descansos Trabajados"/>
    <s v="GERENCIA GERAL"/>
    <n v="-56.29"/>
    <n v="0"/>
    <n v="0"/>
    <s v=""/>
    <s v=""/>
    <s v=""/>
  </r>
  <r>
    <n v="1720229"/>
    <s v="POSTED"/>
    <s v="REALIZADO"/>
    <x v="1"/>
    <s v="089.1308.6304.0001.000.0058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8"/>
    <x v="44"/>
    <s v="6304"/>
    <s v="6304-HORA EXTRA"/>
    <s v="000"/>
    <s v="0058"/>
    <s v="0058-JURIDICO"/>
    <s v="0,0"/>
    <s v="GASTOS CARGA SOCIAL"/>
    <s v="GASTO DE ADMINISTRACION                    "/>
    <s v="GASTO DE ADMINISTRACIÓN"/>
    <s v="6-GASTOS"/>
    <s v="verificar"/>
    <s v="SÃO PAULO"/>
    <s v="SANDRA SOLLA"/>
    <s v="Costo Laboral"/>
    <s v="Tiempo Extra y Descansos Trabajados"/>
    <s v="JURIDICO"/>
    <n v="-473.31"/>
    <n v="0"/>
    <n v="0"/>
    <s v=""/>
    <s v=""/>
    <s v=""/>
  </r>
  <r>
    <n v="1720230"/>
    <s v="POSTED"/>
    <s v="REALIZADO"/>
    <x v="1"/>
    <s v="089.1310.6304.0001.000.0058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10"/>
    <x v="43"/>
    <s v="6304"/>
    <s v="6304-HORA EXTRA"/>
    <s v="000"/>
    <s v="0058"/>
    <s v="0058-JURIDICO"/>
    <s v="0,0"/>
    <s v="GASTOS CARGA SOCIAL"/>
    <s v="GASTO DE ADMINISTRACION                    "/>
    <s v="GASTO DE ADMINISTRACIÓN"/>
    <s v="6-GASTOS"/>
    <s v="verificar"/>
    <s v="BRASÍLIA"/>
    <s v="SANDRA SOLLA"/>
    <s v="Costo Laboral"/>
    <s v="Tiempo Extra y Descansos Trabajados"/>
    <s v="JURIDICO"/>
    <n v="-344.31"/>
    <n v="0"/>
    <n v="0"/>
    <s v=""/>
    <s v=""/>
    <s v=""/>
  </r>
  <r>
    <n v="1230439"/>
    <s v="POSTED"/>
    <s v="REALIZADO"/>
    <x v="1"/>
    <s v="089.1301.6304.0001.000.0058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0058"/>
    <s v="0058-JURIDICO"/>
    <s v="0,0"/>
    <s v="GASTOS CARGA SOCIAL"/>
    <s v="GASTO DE ADMINISTRACION                    "/>
    <s v="GASTO DE ADMINISTRACIÓN"/>
    <s v="6-GASTOS"/>
    <s v="verificar"/>
    <s v="SÃO PAULO"/>
    <s v="SANDRA SOLLA"/>
    <s v="Costo Laboral"/>
    <s v="Tiempo Extra y Descansos Trabajados"/>
    <s v="JURIDICO"/>
    <n v="-443.52"/>
    <n v="0"/>
    <n v="0"/>
    <s v=""/>
    <s v=""/>
    <s v=""/>
  </r>
  <r>
    <n v="1021526"/>
    <s v="POSTED"/>
    <s v="REALIZADO"/>
    <x v="1"/>
    <s v="089.0001.6304.0001.000.000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0001"/>
    <x v="49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MATRIZ"/>
    <s v="MARIO ESCOTERO"/>
    <s v="Costo Laboral"/>
    <s v="Tiempo Extra y Descansos Trabajados"/>
    <s v="GESTÃO DE PESSOAS"/>
    <n v="-71.89"/>
    <n v="0"/>
    <n v="0"/>
    <s v=""/>
    <s v=""/>
    <s v=""/>
  </r>
  <r>
    <n v="1021526"/>
    <s v="POSTED"/>
    <s v="REALIZADO"/>
    <x v="1"/>
    <s v="089.0001.6304.0001.000.000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0001"/>
    <x v="49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MATRIZ"/>
    <s v="MARIO ESCOTERO"/>
    <s v="Costo Laboral"/>
    <s v="Tiempo Extra y Descansos Trabajados"/>
    <s v="GESTÃO DE PESSOAS"/>
    <n v="-729.3"/>
    <n v="0"/>
    <n v="0"/>
    <s v=""/>
    <s v=""/>
    <s v=""/>
  </r>
  <r>
    <n v="1021526"/>
    <s v="POSTED"/>
    <s v="REALIZADO"/>
    <x v="1"/>
    <s v="089.0001.6304.0001.000.000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0001"/>
    <x v="49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MATRIZ"/>
    <s v="MARIO ESCOTERO"/>
    <s v="Costo Laboral"/>
    <s v="Tiempo Extra y Descansos Trabajados"/>
    <s v="GESTÃO DE PESSOAS"/>
    <n v="-893.95"/>
    <n v="0"/>
    <n v="0"/>
    <s v=""/>
    <s v=""/>
    <s v=""/>
  </r>
  <r>
    <n v="1021526"/>
    <s v="POSTED"/>
    <s v="REALIZADO"/>
    <x v="1"/>
    <s v="089.0001.6304.0001.000.000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0001"/>
    <x v="49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MATRIZ"/>
    <s v="MARIO ESCOTERO"/>
    <s v="Costo Laboral"/>
    <s v="Tiempo Extra y Descansos Trabajados"/>
    <s v="GESTÃO DE PESSOAS"/>
    <n v="-2324.4"/>
    <n v="0"/>
    <n v="0"/>
    <s v=""/>
    <s v=""/>
    <s v=""/>
  </r>
  <r>
    <n v="1021526"/>
    <s v="POSTED"/>
    <s v="REALIZADO"/>
    <x v="1"/>
    <s v="089.0001.6304.0001.000.000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0001"/>
    <x v="49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MATRIZ"/>
    <s v="MARIO ESCOTERO"/>
    <s v="Costo Laboral"/>
    <s v="Tiempo Extra y Descansos Trabajados"/>
    <s v="GESTÃO DE PESSOAS"/>
    <n v="-2341.5300000000002"/>
    <n v="0"/>
    <n v="0"/>
    <s v=""/>
    <s v=""/>
    <s v=""/>
  </r>
  <r>
    <n v="1021526"/>
    <s v="POSTED"/>
    <s v="REALIZADO"/>
    <x v="1"/>
    <s v="089.0001.6304.0001.000.000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0001"/>
    <x v="49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MATRIZ"/>
    <s v="MARIO ESCOTERO"/>
    <s v="Costo Laboral"/>
    <s v="Tiempo Extra y Descansos Trabajados"/>
    <s v="GESTÃO DE PESSOAS"/>
    <n v="-6713.38"/>
    <n v="0"/>
    <n v="0"/>
    <s v=""/>
    <s v=""/>
    <s v=""/>
  </r>
  <r>
    <n v="1021527"/>
    <s v="POSTED"/>
    <s v="REALIZADO"/>
    <x v="1"/>
    <s v="089.0001.6304.0001.000.00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0001"/>
    <x v="49"/>
    <s v="6304"/>
    <s v="6304-HORA EXTRA"/>
    <s v="000"/>
    <s v="0051"/>
    <s v="0051-CONTROLADORIA"/>
    <s v="0,0"/>
    <s v="GASTOS CARGA SOCIAL"/>
    <s v="GASTO DE ADMINISTRACION                    "/>
    <s v="GASTO DE ADMINISTRACIÓN"/>
    <s v="6-GASTOS"/>
    <s v="verificar"/>
    <s v="MATRIZ"/>
    <s v="JOSE CARLOS CRUZ RESENDIZ"/>
    <s v="Costo Laboral"/>
    <s v="Tiempo Extra y Descansos Trabajados"/>
    <s v="ADMINISTRAÇÃO E FINANÇAS"/>
    <n v="-28554.63"/>
    <n v="0"/>
    <n v="0"/>
    <s v=""/>
    <s v=""/>
    <s v=""/>
  </r>
  <r>
    <n v="1021528"/>
    <s v="POSTED"/>
    <s v="REALIZADO"/>
    <x v="1"/>
    <s v="089.0001.6304.0001.000.0058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0001"/>
    <x v="49"/>
    <s v="6304"/>
    <s v="6304-HORA EXTRA"/>
    <s v="000"/>
    <s v="0058"/>
    <s v="0058-JURIDICO"/>
    <s v="0,0"/>
    <s v="GASTOS CARGA SOCIAL"/>
    <s v="GASTO DE ADMINISTRACION                    "/>
    <s v="GASTO DE ADMINISTRACIÓN"/>
    <s v="6-GASTOS"/>
    <s v="verificar"/>
    <s v="MATRIZ"/>
    <s v="SANDRA SOLLA"/>
    <s v="Costo Laboral"/>
    <s v="Tiempo Extra y Descansos Trabajados"/>
    <s v="JURIDICO"/>
    <n v="-40.57"/>
    <n v="0"/>
    <n v="0"/>
    <s v=""/>
    <s v=""/>
    <s v=""/>
  </r>
  <r>
    <n v="1021529"/>
    <s v="POSTED"/>
    <s v="REALIZADO"/>
    <x v="1"/>
    <s v="089.0001.6304.0001.000.0126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0001"/>
    <x v="49"/>
    <s v="6304"/>
    <s v="6304-HORA EXTRA"/>
    <s v="000"/>
    <s v="0126"/>
    <s v="0126-COMPRAS"/>
    <s v="0,0"/>
    <s v="GASTOS CARGA SOCIAL"/>
    <s v="GASTO DE ADMINISTRACION                    "/>
    <s v="GASTO DE ADMINISTRACIÓN"/>
    <s v="6-GASTOS"/>
    <s v="verificar"/>
    <s v="MATRIZ"/>
    <s v="JOSE CARLOS CRUZ RESENDIZ"/>
    <s v="Costo Laboral"/>
    <s v="Tiempo Extra y Descansos Trabajados"/>
    <s v="ADMINISTRAÇÃO E FINANÇAS"/>
    <n v="-12.11"/>
    <n v="0"/>
    <n v="0"/>
    <s v=""/>
    <s v=""/>
    <s v=""/>
  </r>
  <r>
    <n v="1021408"/>
    <s v="POSTED"/>
    <s v="REALIZADO"/>
    <x v="1"/>
    <s v="089.1307.6304.0001.000.000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7"/>
    <x v="45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SUL"/>
    <s v="MARIO ESCOTERO"/>
    <s v="Costo Laboral"/>
    <s v="Tiempo Extra y Descansos Trabajados"/>
    <s v="GESTÃO DE PESSOAS"/>
    <n v="-44.32"/>
    <n v="0"/>
    <n v="0"/>
    <s v=""/>
    <s v=""/>
    <s v=""/>
  </r>
  <r>
    <n v="1021409"/>
    <s v="POSTED"/>
    <s v="REALIZADO"/>
    <x v="1"/>
    <s v="089.1307.6304.0001.000.0003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7"/>
    <x v="45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SUL"/>
    <s v="JOSE CARLOS CRUZ RESENDIZ"/>
    <s v="Costo Laboral"/>
    <s v="Tiempo Extra y Descansos Trabajados"/>
    <s v="SEGURANÇA PATRIMONIAL"/>
    <n v="-100.56"/>
    <n v="0"/>
    <n v="0"/>
    <s v=""/>
    <s v=""/>
    <s v=""/>
  </r>
  <r>
    <n v="1063831"/>
    <s v="POSTED"/>
    <s v="REALIZADO"/>
    <x v="1"/>
    <s v="089.1302.6304.0001.000.0126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2"/>
    <x v="47"/>
    <s v="6304"/>
    <s v="6304-HORA EXTRA"/>
    <s v="000"/>
    <s v="0126"/>
    <s v="0126-COMPRAS"/>
    <s v="0,0"/>
    <s v="GASTOS CARGA SOCIAL"/>
    <s v="GASTO DE ADMINISTRACION                    "/>
    <s v="GASTO DE ADMINISTRACIÓN"/>
    <s v="6-GASTOS"/>
    <s v="verificar"/>
    <s v="RIO DE JANEIRO"/>
    <s v="JOSE CARLOS CRUZ RESENDIZ"/>
    <s v="Costo Laboral"/>
    <s v="Tiempo Extra y Descansos Trabajados"/>
    <s v="ADMINISTRAÇÃO E FINANÇAS"/>
    <n v="-5100.8100000000004"/>
    <n v="0"/>
    <n v="0"/>
    <s v=""/>
    <s v=""/>
    <s v=""/>
  </r>
  <r>
    <n v="1063834"/>
    <s v="POSTED"/>
    <s v="REALIZADO"/>
    <x v="1"/>
    <s v="089.4990.6304.0001.000.0550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990"/>
    <x v="3"/>
    <s v="6304"/>
    <s v="6304-HORA EXTRA"/>
    <s v="000"/>
    <s v="0550"/>
    <s v="0550-GERAL (MARKETING)"/>
    <s v="0,0"/>
    <s v="GASTOS CARGA SOCIAL"/>
    <s v="GASTO DE ADMINISTRACION                    "/>
    <s v="GASTO DE ADMINISTRACIÓN"/>
    <s v="6-GASTOS"/>
    <s v="verificar"/>
    <s v="MATRIZ"/>
    <s v="ALEJANDRO HERNANDEZ LACORTE"/>
    <s v="Costo Laboral"/>
    <s v="Tiempo Extra y Descansos Trabajados"/>
    <s v="MARKETING"/>
    <n v="-2836.1"/>
    <n v="0"/>
    <n v="0"/>
    <s v=""/>
    <s v=""/>
    <s v=""/>
  </r>
  <r>
    <n v="1023866"/>
    <s v="POSTED"/>
    <s v="REALIZADO"/>
    <x v="1"/>
    <s v="089.1308.6304.0001.000.00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8"/>
    <x v="44"/>
    <s v="6304"/>
    <s v="6304-HORA EXTRA"/>
    <s v="000"/>
    <s v="0051"/>
    <s v="0051-CONTROLADORIA"/>
    <s v="0,0"/>
    <s v="GASTOS CARGA SOCIAL"/>
    <s v="GASTO DE ADMINISTRACION                    "/>
    <s v="GASTO DE ADMINISTRACIÓN"/>
    <s v="6-GASTOS"/>
    <s v="verificar"/>
    <s v="SÃO PAULO"/>
    <s v="JOSE CARLOS CRUZ RESENDIZ"/>
    <s v="Costo Laboral"/>
    <s v="Tiempo Extra y Descansos Trabajados"/>
    <s v="ADMINISTRAÇÃO E FINANÇAS"/>
    <n v="-333.29"/>
    <n v="0"/>
    <n v="0"/>
    <s v=""/>
    <s v=""/>
    <s v=""/>
  </r>
  <r>
    <n v="1024735"/>
    <s v="POSTED"/>
    <s v="REALIZADO"/>
    <x v="1"/>
    <s v="089.1302.6304.0001.000.0003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2"/>
    <x v="47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RIO DE JANEIRO"/>
    <s v="JOSE CARLOS CRUZ RESENDIZ"/>
    <s v="Costo Laboral"/>
    <s v="Tiempo Extra y Descansos Trabajados"/>
    <s v="SEGURANÇA PATRIMONIAL"/>
    <n v="-1545.85"/>
    <n v="0"/>
    <n v="0"/>
    <s v=""/>
    <s v=""/>
    <s v=""/>
  </r>
  <r>
    <n v="1024992"/>
    <s v="POSTED"/>
    <s v="REALIZADO"/>
    <x v="1"/>
    <s v="089.1301.6304.0001.000.000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SÃO PAULO"/>
    <s v="MARIO ESCOTERO"/>
    <s v="Costo Laboral"/>
    <s v="Tiempo Extra y Descansos Trabajados"/>
    <s v="GESTÃO DE PESSOAS"/>
    <n v="-428.33"/>
    <n v="0"/>
    <n v="0"/>
    <s v=""/>
    <s v=""/>
    <s v=""/>
  </r>
  <r>
    <n v="1024993"/>
    <s v="POSTED"/>
    <s v="REALIZADO"/>
    <x v="1"/>
    <s v="089.1301.6304.0001.000.0003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SÃO PAULO"/>
    <s v="JOSE CARLOS CRUZ RESENDIZ"/>
    <s v="Costo Laboral"/>
    <s v="Tiempo Extra y Descansos Trabajados"/>
    <s v="SEGURANÇA PATRIMONIAL"/>
    <n v="-1261.3900000000001"/>
    <n v="0"/>
    <n v="0"/>
    <s v=""/>
    <s v=""/>
    <s v=""/>
  </r>
  <r>
    <n v="1024994"/>
    <s v="POSTED"/>
    <s v="REALIZADO"/>
    <x v="1"/>
    <s v="089.1301.6304.0001.000.00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0051"/>
    <s v="0051-CONTROLADORIA"/>
    <s v="0,0"/>
    <s v="GASTOS CARGA SOCIAL"/>
    <s v="GASTO DE ADMINISTRACION                    "/>
    <s v="GASTO DE ADMINISTRACIÓN"/>
    <s v="6-GASTOS"/>
    <s v="verificar"/>
    <s v="SÃO PAULO"/>
    <s v="JOSE CARLOS CRUZ RESENDIZ"/>
    <s v="Costo Laboral"/>
    <s v="Tiempo Extra y Descansos Trabajados"/>
    <s v="ADMINISTRAÇÃO E FINANÇAS"/>
    <n v="-6365.23"/>
    <n v="0"/>
    <n v="0"/>
    <s v=""/>
    <s v=""/>
    <s v=""/>
  </r>
  <r>
    <n v="1027258"/>
    <s v="POSTED"/>
    <s v="REALIZADO"/>
    <x v="1"/>
    <s v="089.1310.6304.0001.000.000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10"/>
    <x v="43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BRASÍLIA"/>
    <s v="MARIO ESCOTERO"/>
    <s v="Costo Laboral"/>
    <s v="Tiempo Extra y Descansos Trabajados"/>
    <s v="GESTÃO DE PESSOAS"/>
    <n v="-128.82"/>
    <n v="0"/>
    <n v="0"/>
    <s v=""/>
    <s v=""/>
    <s v=""/>
  </r>
  <r>
    <n v="1060733"/>
    <s v="POSTED"/>
    <s v="REALIZADO"/>
    <x v="1"/>
    <s v="089.0001.6304.0001.000.010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0001"/>
    <x v="49"/>
    <s v="6304"/>
    <s v="6304-HORA EXTRA"/>
    <s v="000"/>
    <s v="0101"/>
    <s v="0101-GERENCIA GERAL"/>
    <s v="0,0"/>
    <s v="GASTOS CARGA SOCIAL"/>
    <s v="GASTO DE ADMINISTRACION                    "/>
    <s v="GASTO DE ADMINISTRACIÓN"/>
    <s v="6-GASTOS"/>
    <s v="verificar"/>
    <s v="MATRIZ"/>
    <s v="ALFONSO ARGUDIN ALVAREZ"/>
    <s v="Costo Laboral"/>
    <s v="Tiempo Extra y Descansos Trabajados"/>
    <s v="GERENCIA GERAL"/>
    <n v="-70.930000000000007"/>
    <n v="0"/>
    <n v="0"/>
    <s v=""/>
    <s v=""/>
    <s v=""/>
  </r>
  <r>
    <n v="1060742"/>
    <s v="POSTED"/>
    <s v="REALIZADO"/>
    <x v="1"/>
    <s v="089.1310.6304.0001.000.0003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10"/>
    <x v="43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BRASÍLIA"/>
    <s v="JOSE CARLOS CRUZ RESENDIZ"/>
    <s v="Costo Laboral"/>
    <s v="Tiempo Extra y Descansos Trabajados"/>
    <s v="SEGURANÇA PATRIMONIAL"/>
    <n v="-222.77"/>
    <n v="0"/>
    <n v="0"/>
    <s v=""/>
    <s v=""/>
    <s v=""/>
  </r>
  <r>
    <n v="1060742"/>
    <s v="POSTED"/>
    <s v="REALIZADO"/>
    <x v="1"/>
    <s v="089.1310.6304.0001.000.0003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10"/>
    <x v="43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BRASÍLIA"/>
    <s v="JOSE CARLOS CRUZ RESENDIZ"/>
    <s v="Costo Laboral"/>
    <s v="Tiempo Extra y Descansos Trabajados"/>
    <s v="SEGURANÇA PATRIMONIAL"/>
    <n v="-1815.56"/>
    <n v="0"/>
    <n v="0"/>
    <s v=""/>
    <s v=""/>
    <s v=""/>
  </r>
  <r>
    <n v="1060743"/>
    <s v="POSTED"/>
    <s v="REALIZADO"/>
    <x v="1"/>
    <s v="089.1310.6304.0001.000.00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10"/>
    <x v="43"/>
    <s v="6304"/>
    <s v="6304-HORA EXTRA"/>
    <s v="000"/>
    <s v="0051"/>
    <s v="0051-CONTROLADORIA"/>
    <s v="0,0"/>
    <s v="GASTOS CARGA SOCIAL"/>
    <s v="GASTO DE ADMINISTRACION                    "/>
    <s v="GASTO DE ADMINISTRACIÓN"/>
    <s v="6-GASTOS"/>
    <s v="verificar"/>
    <s v="BRASÍLIA"/>
    <s v="JOSE CARLOS CRUZ RESENDIZ"/>
    <s v="Costo Laboral"/>
    <s v="Tiempo Extra y Descansos Trabajados"/>
    <s v="ADMINISTRAÇÃO E FINANÇAS"/>
    <n v="-853.09"/>
    <n v="0"/>
    <n v="0"/>
    <s v=""/>
    <s v=""/>
    <s v=""/>
  </r>
  <r>
    <n v="1060731"/>
    <s v="POSTED"/>
    <s v="REALIZADO"/>
    <x v="1"/>
    <s v="089.0001.6304.0001.000.0052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0001"/>
    <x v="49"/>
    <s v="6304"/>
    <s v="6304-HORA EXTRA"/>
    <s v="000"/>
    <s v="0052"/>
    <s v="0052-SISTEMAS"/>
    <s v="0,0"/>
    <s v="GASTOS CARGA SOCIAL"/>
    <s v="GASTO DE ADMINISTRACION                    "/>
    <s v="GASTO DE ADMINISTRACIÓN"/>
    <s v="6-GASTOS"/>
    <s v="verificar"/>
    <s v="MATRIZ"/>
    <s v="JOSE CARLOS CRUZ RESENDIZ"/>
    <s v="Costo Laboral"/>
    <s v="Tiempo Extra y Descansos Trabajados"/>
    <s v="ADMINISTRAÇÃO E FINANÇAS"/>
    <n v="-1421"/>
    <n v="0"/>
    <n v="0"/>
    <s v=""/>
    <s v=""/>
    <s v=""/>
  </r>
  <r>
    <n v="1060732"/>
    <s v="POSTED"/>
    <s v="REALIZADO"/>
    <x v="1"/>
    <s v="089.0001.6304.0001.000.0099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0001"/>
    <x v="49"/>
    <s v="6304"/>
    <s v="6304-HORA EXTRA"/>
    <s v="000"/>
    <s v="0099"/>
    <s v="0099-CENTRO DE ANALISES DE NEGOCIOS"/>
    <s v="0,0"/>
    <s v="GASTOS CARGA SOCIAL"/>
    <s v="GASTO DE ADMINISTRACION                    "/>
    <s v="GASTO DE ADMINISTRACIÓN"/>
    <s v="6-GASTOS"/>
    <s v="verificar"/>
    <s v="MATRIZ"/>
    <s v="JOSE CARLOS CRUZ RESENDIZ"/>
    <s v="Costo Laboral"/>
    <s v="Tiempo Extra y Descansos Trabajados"/>
    <s v="ADMINISTRAÇÃO E FINANÇAS"/>
    <n v="-214.58"/>
    <n v="0"/>
    <n v="0"/>
    <s v=""/>
    <s v=""/>
    <s v=""/>
  </r>
  <r>
    <n v="1433586"/>
    <s v="POSTED"/>
    <s v="REALIZADO"/>
    <x v="1"/>
    <s v="089.0001.6304.0001.000.066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0001"/>
    <x v="49"/>
    <s v="6304"/>
    <s v="6304-HORA EXTRA"/>
    <s v="000"/>
    <s v="0661"/>
    <s v="0661-TRADE MARKETING"/>
    <s v="0,0"/>
    <s v="GASTOS CARGA SOCIAL"/>
    <s v="GASTO DE ADMINISTRACION                    "/>
    <s v="GASTO DE ADMINISTRACIÓN"/>
    <s v="6-GASTOS"/>
    <s v="verificar"/>
    <s v="MATRIZ"/>
    <s v="FERNADO MADRID"/>
    <s v="Costo Laboral"/>
    <s v="Tiempo Extra y Descansos Trabajados"/>
    <s v="TREDE-MARKETING"/>
    <n v="-5063.9799999999996"/>
    <n v="0"/>
    <n v="0"/>
    <s v=""/>
    <s v=""/>
    <s v=""/>
  </r>
  <r>
    <n v="1079978"/>
    <s v="POSTED"/>
    <s v="REALIZADO"/>
    <x v="1"/>
    <s v="089.0001.6304.0001.000.0160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0001"/>
    <x v="49"/>
    <s v="6304"/>
    <s v="6304-HORA EXTRA"/>
    <s v="000"/>
    <s v="0160"/>
    <s v="0160-CENTRO DE INOVACAO"/>
    <s v="0,0"/>
    <s v="GASTOS CARGA SOCIAL"/>
    <s v="GASTO DE ADMINISTRACION                    "/>
    <s v="GASTO DE ADMINISTRACIÓN"/>
    <s v="6-GASTOS"/>
    <s v="verificar"/>
    <s v="MATRIZ"/>
    <s v="HUGO VALENZUELA DELFIN"/>
    <s v="Costo Laboral"/>
    <s v="Tiempo Extra y Descansos Trabajados"/>
    <s v="OPERAÇÕES"/>
    <n v="-6877.67"/>
    <n v="0"/>
    <n v="0"/>
    <s v=""/>
    <s v=""/>
    <s v=""/>
  </r>
  <r>
    <n v="1464314"/>
    <s v="POSTED"/>
    <s v="REALIZADO"/>
    <x v="1"/>
    <s v="089.0001.6304.0001.000.0053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0001"/>
    <x v="49"/>
    <s v="6304"/>
    <s v="6304-HORA EXTRA"/>
    <s v="000"/>
    <s v="0053"/>
    <s v="0053-AUDITORIA"/>
    <s v="0,0"/>
    <s v="GASTOS CARGA SOCIAL"/>
    <s v="GASTO DE ADMINISTRACION                    "/>
    <s v="GASTO DE ADMINISTRACIÓN"/>
    <s v="6-GASTOS"/>
    <s v="verificar"/>
    <s v="MATRIZ"/>
    <s v="JOSE CARLOS CRUZ RESENDIZ"/>
    <s v="Costo Laboral"/>
    <s v="Tiempo Extra y Descansos Trabajados"/>
    <s v="AUDITORIA"/>
    <n v="-36.94"/>
    <n v="0"/>
    <n v="0"/>
    <s v=""/>
    <s v=""/>
    <s v=""/>
  </r>
  <r>
    <n v="1464314"/>
    <s v="POSTED"/>
    <s v="REALIZADO"/>
    <x v="1"/>
    <s v="089.0001.6304.0001.000.0053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0001"/>
    <x v="49"/>
    <s v="6304"/>
    <s v="6304-HORA EXTRA"/>
    <s v="000"/>
    <s v="0053"/>
    <s v="0053-AUDITORIA"/>
    <s v="0,0"/>
    <s v="GASTOS CARGA SOCIAL"/>
    <s v="GASTO DE ADMINISTRACION                    "/>
    <s v="GASTO DE ADMINISTRACIÓN"/>
    <s v="6-GASTOS"/>
    <s v="verificar"/>
    <s v="MATRIZ"/>
    <s v="JOSE CARLOS CRUZ RESENDIZ"/>
    <s v="Costo Laboral"/>
    <s v="Tiempo Extra y Descansos Trabajados"/>
    <s v="AUDITORIA"/>
    <n v="-3210.29"/>
    <n v="0"/>
    <n v="0"/>
    <s v=""/>
    <s v=""/>
    <s v=""/>
  </r>
  <r>
    <n v="1720204"/>
    <s v="POSTED"/>
    <s v="REALIZADO"/>
    <x v="1"/>
    <s v="089.0001.6304.0001.000.05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0001"/>
    <x v="49"/>
    <s v="6304"/>
    <s v="6304-HORA EXTRA"/>
    <s v="000"/>
    <s v="0551"/>
    <s v="0551-GERENCIA DE VENDAS"/>
    <s v="0,0"/>
    <s v="GASTOS CARGA SOCIAL"/>
    <s v="GASTO DE ADMINISTRACION                    "/>
    <s v="GASTO DE ADMINISTRACIÓN"/>
    <s v="6-GASTOS"/>
    <s v="verificar"/>
    <s v="MATRIZ"/>
    <s v="ELISSON COSTA FREIRE"/>
    <s v="Costo Laboral"/>
    <s v="Tiempo Extra y Descansos Trabajados"/>
    <s v="VENDAS OAS"/>
    <n v="-291.95999999999998"/>
    <n v="0"/>
    <n v="0"/>
    <s v=""/>
    <s v=""/>
    <s v=""/>
  </r>
  <r>
    <n v="1720205"/>
    <s v="POSTED"/>
    <s v="REALIZADO"/>
    <x v="1"/>
    <s v="089.1301.6304.0001.000.0052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0052"/>
    <s v="0052-SISTEMAS"/>
    <s v="0,0"/>
    <s v="GASTOS CARGA SOCIAL"/>
    <s v="GASTO DE ADMINISTRACION                    "/>
    <s v="GASTO DE ADMINISTRACIÓN"/>
    <s v="6-GASTOS"/>
    <s v="verificar"/>
    <s v="SÃO PAULO"/>
    <s v="JOSE CARLOS CRUZ RESENDIZ"/>
    <s v="Costo Laboral"/>
    <s v="Tiempo Extra y Descansos Trabajados"/>
    <s v="ADMINISTRAÇÃO E FINANÇAS"/>
    <n v="-664.83"/>
    <n v="0"/>
    <n v="0"/>
    <s v=""/>
    <s v=""/>
    <s v=""/>
  </r>
  <r>
    <n v="1720209"/>
    <s v="POSTED"/>
    <s v="REALIZADO"/>
    <x v="1"/>
    <s v="089.1302.6304.0001.000.0099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2"/>
    <x v="47"/>
    <s v="6304"/>
    <s v="6304-HORA EXTRA"/>
    <s v="000"/>
    <s v="0099"/>
    <s v="0099-CENTRO DE ANALISES DE NEGOCIOS"/>
    <s v="0,0"/>
    <s v="GASTOS CARGA SOCIAL"/>
    <s v="GASTO DE ADMINISTRACION                    "/>
    <s v="GASTO DE ADMINISTRACIÓN"/>
    <s v="6-GASTOS"/>
    <s v="verificar"/>
    <s v="RIO DE JANEIRO"/>
    <s v="JOSE CARLOS CRUZ RESENDIZ"/>
    <s v="Costo Laboral"/>
    <s v="Tiempo Extra y Descansos Trabajados"/>
    <s v="ADMINISTRAÇÃO E FINANÇAS"/>
    <n v="-178.62"/>
    <n v="0"/>
    <n v="0"/>
    <s v=""/>
    <s v=""/>
    <s v=""/>
  </r>
  <r>
    <n v="1720210"/>
    <s v="POSTED"/>
    <s v="REALIZADO"/>
    <x v="1"/>
    <s v="089.1302.6304.0001.000.010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2"/>
    <x v="47"/>
    <s v="6304"/>
    <s v="6304-HORA EXTRA"/>
    <s v="000"/>
    <s v="0101"/>
    <s v="0101-GERENCIA GERAL"/>
    <s v="0,0"/>
    <s v="GASTOS CARGA SOCIAL"/>
    <s v="GASTO DE ADMINISTRACION                    "/>
    <s v="GASTO DE ADMINISTRACIÓN"/>
    <s v="6-GASTOS"/>
    <s v="verificar"/>
    <s v="RIO DE JANEIRO"/>
    <s v="ALFONSO ARGUDIN ALVAREZ"/>
    <s v="Costo Laboral"/>
    <s v="Tiempo Extra y Descansos Trabajados"/>
    <s v="GERENCIA GERAL"/>
    <n v="-45.43"/>
    <n v="0"/>
    <n v="0"/>
    <s v=""/>
    <s v=""/>
    <s v=""/>
  </r>
  <r>
    <n v="1720229"/>
    <s v="POSTED"/>
    <s v="REALIZADO"/>
    <x v="1"/>
    <s v="089.1308.6304.0001.000.0058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8"/>
    <x v="44"/>
    <s v="6304"/>
    <s v="6304-HORA EXTRA"/>
    <s v="000"/>
    <s v="0058"/>
    <s v="0058-JURIDICO"/>
    <s v="0,0"/>
    <s v="GASTOS CARGA SOCIAL"/>
    <s v="GASTO DE ADMINISTRACION                    "/>
    <s v="GASTO DE ADMINISTRACIÓN"/>
    <s v="6-GASTOS"/>
    <s v="verificar"/>
    <s v="SÃO PAULO"/>
    <s v="SANDRA SOLLA"/>
    <s v="Costo Laboral"/>
    <s v="Tiempo Extra y Descansos Trabajados"/>
    <s v="JURIDICO"/>
    <n v="-381.97"/>
    <n v="0"/>
    <n v="0"/>
    <s v=""/>
    <s v=""/>
    <s v=""/>
  </r>
  <r>
    <n v="1720230"/>
    <s v="POSTED"/>
    <s v="REALIZADO"/>
    <x v="1"/>
    <s v="089.1310.6304.0001.000.0058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10"/>
    <x v="43"/>
    <s v="6304"/>
    <s v="6304-HORA EXTRA"/>
    <s v="000"/>
    <s v="0058"/>
    <s v="0058-JURIDICO"/>
    <s v="0,0"/>
    <s v="GASTOS CARGA SOCIAL"/>
    <s v="GASTO DE ADMINISTRACION                    "/>
    <s v="GASTO DE ADMINISTRACIÓN"/>
    <s v="6-GASTOS"/>
    <s v="verificar"/>
    <s v="BRASÍLIA"/>
    <s v="SANDRA SOLLA"/>
    <s v="Costo Laboral"/>
    <s v="Tiempo Extra y Descansos Trabajados"/>
    <s v="JURIDICO"/>
    <n v="-277.86"/>
    <n v="0"/>
    <n v="0"/>
    <s v=""/>
    <s v=""/>
    <s v=""/>
  </r>
  <r>
    <n v="1230439"/>
    <s v="POSTED"/>
    <s v="REALIZADO"/>
    <x v="1"/>
    <s v="089.1301.6304.0001.000.0058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0058"/>
    <s v="0058-JURIDICO"/>
    <s v="0,0"/>
    <s v="GASTOS CARGA SOCIAL"/>
    <s v="GASTO DE ADMINISTRACION                    "/>
    <s v="GASTO DE ADMINISTRACIÓN"/>
    <s v="6-GASTOS"/>
    <s v="verificar"/>
    <s v="SÃO PAULO"/>
    <s v="SANDRA SOLLA"/>
    <s v="Costo Laboral"/>
    <s v="Tiempo Extra y Descansos Trabajados"/>
    <s v="JURIDICO"/>
    <n v="443.52"/>
    <n v="0"/>
    <n v="0"/>
    <s v=""/>
    <s v=""/>
    <s v=""/>
  </r>
  <r>
    <n v="1021526"/>
    <s v="POSTED"/>
    <s v="REALIZADO"/>
    <x v="1"/>
    <s v="089.0001.6304.0001.000.000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0001"/>
    <x v="49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MATRIZ"/>
    <s v="MARIO ESCOTERO"/>
    <s v="Costo Laboral"/>
    <s v="Tiempo Extra y Descansos Trabajados"/>
    <s v="GESTÃO DE PESSOAS"/>
    <n v="71.89"/>
    <n v="0"/>
    <n v="0"/>
    <s v=""/>
    <s v=""/>
    <s v=""/>
  </r>
  <r>
    <n v="1021526"/>
    <s v="POSTED"/>
    <s v="REALIZADO"/>
    <x v="1"/>
    <s v="089.0001.6304.0001.000.000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0001"/>
    <x v="49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MATRIZ"/>
    <s v="MARIO ESCOTERO"/>
    <s v="Costo Laboral"/>
    <s v="Tiempo Extra y Descansos Trabajados"/>
    <s v="GESTÃO DE PESSOAS"/>
    <n v="729.3"/>
    <n v="0"/>
    <n v="0"/>
    <s v=""/>
    <s v=""/>
    <s v=""/>
  </r>
  <r>
    <n v="1021526"/>
    <s v="POSTED"/>
    <s v="REALIZADO"/>
    <x v="1"/>
    <s v="089.0001.6304.0001.000.000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0001"/>
    <x v="49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MATRIZ"/>
    <s v="MARIO ESCOTERO"/>
    <s v="Costo Laboral"/>
    <s v="Tiempo Extra y Descansos Trabajados"/>
    <s v="GESTÃO DE PESSOAS"/>
    <n v="893.95"/>
    <n v="0"/>
    <n v="0"/>
    <s v=""/>
    <s v=""/>
    <s v=""/>
  </r>
  <r>
    <n v="1021526"/>
    <s v="POSTED"/>
    <s v="REALIZADO"/>
    <x v="1"/>
    <s v="089.0001.6304.0001.000.000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0001"/>
    <x v="49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MATRIZ"/>
    <s v="MARIO ESCOTERO"/>
    <s v="Costo Laboral"/>
    <s v="Tiempo Extra y Descansos Trabajados"/>
    <s v="GESTÃO DE PESSOAS"/>
    <n v="2324.4"/>
    <n v="0"/>
    <n v="0"/>
    <s v=""/>
    <s v=""/>
    <s v=""/>
  </r>
  <r>
    <n v="1021526"/>
    <s v="POSTED"/>
    <s v="REALIZADO"/>
    <x v="1"/>
    <s v="089.0001.6304.0001.000.000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0001"/>
    <x v="49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MATRIZ"/>
    <s v="MARIO ESCOTERO"/>
    <s v="Costo Laboral"/>
    <s v="Tiempo Extra y Descansos Trabajados"/>
    <s v="GESTÃO DE PESSOAS"/>
    <n v="2341.5300000000002"/>
    <n v="0"/>
    <n v="0"/>
    <s v=""/>
    <s v=""/>
    <s v=""/>
  </r>
  <r>
    <n v="1021526"/>
    <s v="POSTED"/>
    <s v="REALIZADO"/>
    <x v="1"/>
    <s v="089.0001.6304.0001.000.000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0001"/>
    <x v="49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MATRIZ"/>
    <s v="MARIO ESCOTERO"/>
    <s v="Costo Laboral"/>
    <s v="Tiempo Extra y Descansos Trabajados"/>
    <s v="GESTÃO DE PESSOAS"/>
    <n v="6713.38"/>
    <n v="0"/>
    <n v="0"/>
    <s v=""/>
    <s v=""/>
    <s v=""/>
  </r>
  <r>
    <n v="1021527"/>
    <s v="POSTED"/>
    <s v="REALIZADO"/>
    <x v="1"/>
    <s v="089.0001.6304.0001.000.00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0001"/>
    <x v="49"/>
    <s v="6304"/>
    <s v="6304-HORA EXTRA"/>
    <s v="000"/>
    <s v="0051"/>
    <s v="0051-CONTROLADORIA"/>
    <s v="0,0"/>
    <s v="GASTOS CARGA SOCIAL"/>
    <s v="GASTO DE ADMINISTRACION                    "/>
    <s v="GASTO DE ADMINISTRACIÓN"/>
    <s v="6-GASTOS"/>
    <s v="verificar"/>
    <s v="MATRIZ"/>
    <s v="JOSE CARLOS CRUZ RESENDIZ"/>
    <s v="Costo Laboral"/>
    <s v="Tiempo Extra y Descansos Trabajados"/>
    <s v="ADMINISTRAÇÃO E FINANÇAS"/>
    <n v="28554.63"/>
    <n v="0"/>
    <n v="0"/>
    <s v=""/>
    <s v=""/>
    <s v=""/>
  </r>
  <r>
    <n v="1021528"/>
    <s v="POSTED"/>
    <s v="REALIZADO"/>
    <x v="1"/>
    <s v="089.0001.6304.0001.000.0058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0001"/>
    <x v="49"/>
    <s v="6304"/>
    <s v="6304-HORA EXTRA"/>
    <s v="000"/>
    <s v="0058"/>
    <s v="0058-JURIDICO"/>
    <s v="0,0"/>
    <s v="GASTOS CARGA SOCIAL"/>
    <s v="GASTO DE ADMINISTRACION                    "/>
    <s v="GASTO DE ADMINISTRACIÓN"/>
    <s v="6-GASTOS"/>
    <s v="verificar"/>
    <s v="MATRIZ"/>
    <s v="SANDRA SOLLA"/>
    <s v="Costo Laboral"/>
    <s v="Tiempo Extra y Descansos Trabajados"/>
    <s v="JURIDICO"/>
    <n v="40.57"/>
    <n v="0"/>
    <n v="0"/>
    <s v=""/>
    <s v=""/>
    <s v=""/>
  </r>
  <r>
    <n v="1021529"/>
    <s v="POSTED"/>
    <s v="REALIZADO"/>
    <x v="1"/>
    <s v="089.0001.6304.0001.000.0126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0001"/>
    <x v="49"/>
    <s v="6304"/>
    <s v="6304-HORA EXTRA"/>
    <s v="000"/>
    <s v="0126"/>
    <s v="0126-COMPRAS"/>
    <s v="0,0"/>
    <s v="GASTOS CARGA SOCIAL"/>
    <s v="GASTO DE ADMINISTRACION                    "/>
    <s v="GASTO DE ADMINISTRACIÓN"/>
    <s v="6-GASTOS"/>
    <s v="verificar"/>
    <s v="MATRIZ"/>
    <s v="JOSE CARLOS CRUZ RESENDIZ"/>
    <s v="Costo Laboral"/>
    <s v="Tiempo Extra y Descansos Trabajados"/>
    <s v="ADMINISTRAÇÃO E FINANÇAS"/>
    <n v="12.11"/>
    <n v="0"/>
    <n v="0"/>
    <s v=""/>
    <s v=""/>
    <s v=""/>
  </r>
  <r>
    <n v="1021408"/>
    <s v="POSTED"/>
    <s v="REALIZADO"/>
    <x v="1"/>
    <s v="089.1307.6304.0001.000.000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7"/>
    <x v="45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SUL"/>
    <s v="MARIO ESCOTERO"/>
    <s v="Costo Laboral"/>
    <s v="Tiempo Extra y Descansos Trabajados"/>
    <s v="GESTÃO DE PESSOAS"/>
    <n v="44.32"/>
    <n v="0"/>
    <n v="0"/>
    <s v=""/>
    <s v=""/>
    <s v=""/>
  </r>
  <r>
    <n v="1021409"/>
    <s v="POSTED"/>
    <s v="REALIZADO"/>
    <x v="1"/>
    <s v="089.1307.6304.0001.000.0003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7"/>
    <x v="45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SUL"/>
    <s v="JOSE CARLOS CRUZ RESENDIZ"/>
    <s v="Costo Laboral"/>
    <s v="Tiempo Extra y Descansos Trabajados"/>
    <s v="SEGURANÇA PATRIMONIAL"/>
    <n v="100.56"/>
    <n v="0"/>
    <n v="0"/>
    <s v=""/>
    <s v=""/>
    <s v=""/>
  </r>
  <r>
    <n v="1063831"/>
    <s v="POSTED"/>
    <s v="REALIZADO"/>
    <x v="1"/>
    <s v="089.1302.6304.0001.000.0126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2"/>
    <x v="47"/>
    <s v="6304"/>
    <s v="6304-HORA EXTRA"/>
    <s v="000"/>
    <s v="0126"/>
    <s v="0126-COMPRAS"/>
    <s v="0,0"/>
    <s v="GASTOS CARGA SOCIAL"/>
    <s v="GASTO DE ADMINISTRACION                    "/>
    <s v="GASTO DE ADMINISTRACIÓN"/>
    <s v="6-GASTOS"/>
    <s v="verificar"/>
    <s v="RIO DE JANEIRO"/>
    <s v="JOSE CARLOS CRUZ RESENDIZ"/>
    <s v="Costo Laboral"/>
    <s v="Tiempo Extra y Descansos Trabajados"/>
    <s v="ADMINISTRAÇÃO E FINANÇAS"/>
    <n v="5100.8100000000004"/>
    <n v="0"/>
    <n v="0"/>
    <s v=""/>
    <s v=""/>
    <s v=""/>
  </r>
  <r>
    <n v="1063834"/>
    <s v="POSTED"/>
    <s v="REALIZADO"/>
    <x v="1"/>
    <s v="089.4990.6304.0001.000.0550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990"/>
    <x v="3"/>
    <s v="6304"/>
    <s v="6304-HORA EXTRA"/>
    <s v="000"/>
    <s v="0550"/>
    <s v="0550-GERAL (MARKETING)"/>
    <s v="0,0"/>
    <s v="GASTOS CARGA SOCIAL"/>
    <s v="GASTO DE ADMINISTRACION                    "/>
    <s v="GASTO DE ADMINISTRACIÓN"/>
    <s v="6-GASTOS"/>
    <s v="verificar"/>
    <s v="MATRIZ"/>
    <s v="ALEJANDRO HERNANDEZ LACORTE"/>
    <s v="Costo Laboral"/>
    <s v="Tiempo Extra y Descansos Trabajados"/>
    <s v="MARKETING"/>
    <n v="2836.1"/>
    <n v="0"/>
    <n v="0"/>
    <s v=""/>
    <s v=""/>
    <s v=""/>
  </r>
  <r>
    <n v="1023866"/>
    <s v="POSTED"/>
    <s v="REALIZADO"/>
    <x v="1"/>
    <s v="089.1308.6304.0001.000.00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8"/>
    <x v="44"/>
    <s v="6304"/>
    <s v="6304-HORA EXTRA"/>
    <s v="000"/>
    <s v="0051"/>
    <s v="0051-CONTROLADORIA"/>
    <s v="0,0"/>
    <s v="GASTOS CARGA SOCIAL"/>
    <s v="GASTO DE ADMINISTRACION                    "/>
    <s v="GASTO DE ADMINISTRACIÓN"/>
    <s v="6-GASTOS"/>
    <s v="verificar"/>
    <s v="SÃO PAULO"/>
    <s v="JOSE CARLOS CRUZ RESENDIZ"/>
    <s v="Costo Laboral"/>
    <s v="Tiempo Extra y Descansos Trabajados"/>
    <s v="ADMINISTRAÇÃO E FINANÇAS"/>
    <n v="333.29"/>
    <n v="0"/>
    <n v="0"/>
    <s v=""/>
    <s v=""/>
    <s v=""/>
  </r>
  <r>
    <n v="1024735"/>
    <s v="POSTED"/>
    <s v="REALIZADO"/>
    <x v="1"/>
    <s v="089.1302.6304.0001.000.0003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2"/>
    <x v="47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RIO DE JANEIRO"/>
    <s v="JOSE CARLOS CRUZ RESENDIZ"/>
    <s v="Costo Laboral"/>
    <s v="Tiempo Extra y Descansos Trabajados"/>
    <s v="SEGURANÇA PATRIMONIAL"/>
    <n v="1545.85"/>
    <n v="0"/>
    <n v="0"/>
    <s v=""/>
    <s v=""/>
    <s v=""/>
  </r>
  <r>
    <n v="1024992"/>
    <s v="POSTED"/>
    <s v="REALIZADO"/>
    <x v="1"/>
    <s v="089.1301.6304.0001.000.000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SÃO PAULO"/>
    <s v="MARIO ESCOTERO"/>
    <s v="Costo Laboral"/>
    <s v="Tiempo Extra y Descansos Trabajados"/>
    <s v="GESTÃO DE PESSOAS"/>
    <n v="428.33"/>
    <n v="0"/>
    <n v="0"/>
    <s v=""/>
    <s v=""/>
    <s v=""/>
  </r>
  <r>
    <n v="1024993"/>
    <s v="POSTED"/>
    <s v="REALIZADO"/>
    <x v="1"/>
    <s v="089.1301.6304.0001.000.0003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SÃO PAULO"/>
    <s v="JOSE CARLOS CRUZ RESENDIZ"/>
    <s v="Costo Laboral"/>
    <s v="Tiempo Extra y Descansos Trabajados"/>
    <s v="SEGURANÇA PATRIMONIAL"/>
    <n v="1261.3900000000001"/>
    <n v="0"/>
    <n v="0"/>
    <s v=""/>
    <s v=""/>
    <s v=""/>
  </r>
  <r>
    <n v="1024994"/>
    <s v="POSTED"/>
    <s v="REALIZADO"/>
    <x v="1"/>
    <s v="089.1301.6304.0001.000.00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0051"/>
    <s v="0051-CONTROLADORIA"/>
    <s v="0,0"/>
    <s v="GASTOS CARGA SOCIAL"/>
    <s v="GASTO DE ADMINISTRACION                    "/>
    <s v="GASTO DE ADMINISTRACIÓN"/>
    <s v="6-GASTOS"/>
    <s v="verificar"/>
    <s v="SÃO PAULO"/>
    <s v="JOSE CARLOS CRUZ RESENDIZ"/>
    <s v="Costo Laboral"/>
    <s v="Tiempo Extra y Descansos Trabajados"/>
    <s v="ADMINISTRAÇÃO E FINANÇAS"/>
    <n v="6365.23"/>
    <n v="0"/>
    <n v="0"/>
    <s v=""/>
    <s v=""/>
    <s v=""/>
  </r>
  <r>
    <n v="1027258"/>
    <s v="POSTED"/>
    <s v="REALIZADO"/>
    <x v="1"/>
    <s v="089.1310.6304.0001.000.000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10"/>
    <x v="43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BRASÍLIA"/>
    <s v="MARIO ESCOTERO"/>
    <s v="Costo Laboral"/>
    <s v="Tiempo Extra y Descansos Trabajados"/>
    <s v="GESTÃO DE PESSOAS"/>
    <n v="128.82"/>
    <n v="0"/>
    <n v="0"/>
    <s v=""/>
    <s v=""/>
    <s v=""/>
  </r>
  <r>
    <n v="1060733"/>
    <s v="POSTED"/>
    <s v="REALIZADO"/>
    <x v="1"/>
    <s v="089.0001.6304.0001.000.010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0001"/>
    <x v="49"/>
    <s v="6304"/>
    <s v="6304-HORA EXTRA"/>
    <s v="000"/>
    <s v="0101"/>
    <s v="0101-GERENCIA GERAL"/>
    <s v="0,0"/>
    <s v="GASTOS CARGA SOCIAL"/>
    <s v="GASTO DE ADMINISTRACION                    "/>
    <s v="GASTO DE ADMINISTRACIÓN"/>
    <s v="6-GASTOS"/>
    <s v="verificar"/>
    <s v="MATRIZ"/>
    <s v="ALFONSO ARGUDIN ALVAREZ"/>
    <s v="Costo Laboral"/>
    <s v="Tiempo Extra y Descansos Trabajados"/>
    <s v="GERENCIA GERAL"/>
    <n v="70.930000000000007"/>
    <n v="0"/>
    <n v="0"/>
    <s v=""/>
    <s v=""/>
    <s v=""/>
  </r>
  <r>
    <n v="1060742"/>
    <s v="POSTED"/>
    <s v="REALIZADO"/>
    <x v="1"/>
    <s v="089.1310.6304.0001.000.0003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10"/>
    <x v="43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BRASÍLIA"/>
    <s v="JOSE CARLOS CRUZ RESENDIZ"/>
    <s v="Costo Laboral"/>
    <s v="Tiempo Extra y Descansos Trabajados"/>
    <s v="SEGURANÇA PATRIMONIAL"/>
    <n v="222.77"/>
    <n v="0"/>
    <n v="0"/>
    <s v=""/>
    <s v=""/>
    <s v=""/>
  </r>
  <r>
    <n v="1060742"/>
    <s v="POSTED"/>
    <s v="REALIZADO"/>
    <x v="1"/>
    <s v="089.1310.6304.0001.000.0003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10"/>
    <x v="43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BRASÍLIA"/>
    <s v="JOSE CARLOS CRUZ RESENDIZ"/>
    <s v="Costo Laboral"/>
    <s v="Tiempo Extra y Descansos Trabajados"/>
    <s v="SEGURANÇA PATRIMONIAL"/>
    <n v="1815.56"/>
    <n v="0"/>
    <n v="0"/>
    <s v=""/>
    <s v=""/>
    <s v=""/>
  </r>
  <r>
    <n v="1060743"/>
    <s v="POSTED"/>
    <s v="REALIZADO"/>
    <x v="1"/>
    <s v="089.1310.6304.0001.000.00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10"/>
    <x v="43"/>
    <s v="6304"/>
    <s v="6304-HORA EXTRA"/>
    <s v="000"/>
    <s v="0051"/>
    <s v="0051-CONTROLADORIA"/>
    <s v="0,0"/>
    <s v="GASTOS CARGA SOCIAL"/>
    <s v="GASTO DE ADMINISTRACION                    "/>
    <s v="GASTO DE ADMINISTRACIÓN"/>
    <s v="6-GASTOS"/>
    <s v="verificar"/>
    <s v="BRASÍLIA"/>
    <s v="JOSE CARLOS CRUZ RESENDIZ"/>
    <s v="Costo Laboral"/>
    <s v="Tiempo Extra y Descansos Trabajados"/>
    <s v="ADMINISTRAÇÃO E FINANÇAS"/>
    <n v="853.09"/>
    <n v="0"/>
    <n v="0"/>
    <s v=""/>
    <s v=""/>
    <s v=""/>
  </r>
  <r>
    <n v="1060731"/>
    <s v="POSTED"/>
    <s v="REALIZADO"/>
    <x v="1"/>
    <s v="089.0001.6304.0001.000.0052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0001"/>
    <x v="49"/>
    <s v="6304"/>
    <s v="6304-HORA EXTRA"/>
    <s v="000"/>
    <s v="0052"/>
    <s v="0052-SISTEMAS"/>
    <s v="0,0"/>
    <s v="GASTOS CARGA SOCIAL"/>
    <s v="GASTO DE ADMINISTRACION                    "/>
    <s v="GASTO DE ADMINISTRACIÓN"/>
    <s v="6-GASTOS"/>
    <s v="verificar"/>
    <s v="MATRIZ"/>
    <s v="JOSE CARLOS CRUZ RESENDIZ"/>
    <s v="Costo Laboral"/>
    <s v="Tiempo Extra y Descansos Trabajados"/>
    <s v="ADMINISTRAÇÃO E FINANÇAS"/>
    <n v="1421"/>
    <n v="0"/>
    <n v="0"/>
    <s v=""/>
    <s v=""/>
    <s v=""/>
  </r>
  <r>
    <n v="1060732"/>
    <s v="POSTED"/>
    <s v="REALIZADO"/>
    <x v="1"/>
    <s v="089.0001.6304.0001.000.0099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0001"/>
    <x v="49"/>
    <s v="6304"/>
    <s v="6304-HORA EXTRA"/>
    <s v="000"/>
    <s v="0099"/>
    <s v="0099-CENTRO DE ANALISES DE NEGOCIOS"/>
    <s v="0,0"/>
    <s v="GASTOS CARGA SOCIAL"/>
    <s v="GASTO DE ADMINISTRACION                    "/>
    <s v="GASTO DE ADMINISTRACIÓN"/>
    <s v="6-GASTOS"/>
    <s v="verificar"/>
    <s v="MATRIZ"/>
    <s v="JOSE CARLOS CRUZ RESENDIZ"/>
    <s v="Costo Laboral"/>
    <s v="Tiempo Extra y Descansos Trabajados"/>
    <s v="ADMINISTRAÇÃO E FINANÇAS"/>
    <n v="214.58"/>
    <n v="0"/>
    <n v="0"/>
    <s v=""/>
    <s v=""/>
    <s v=""/>
  </r>
  <r>
    <n v="1433586"/>
    <s v="POSTED"/>
    <s v="REALIZADO"/>
    <x v="1"/>
    <s v="089.0001.6304.0001.000.066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0001"/>
    <x v="49"/>
    <s v="6304"/>
    <s v="6304-HORA EXTRA"/>
    <s v="000"/>
    <s v="0661"/>
    <s v="0661-TRADE MARKETING"/>
    <s v="0,0"/>
    <s v="GASTOS CARGA SOCIAL"/>
    <s v="GASTO DE ADMINISTRACION                    "/>
    <s v="GASTO DE ADMINISTRACIÓN"/>
    <s v="6-GASTOS"/>
    <s v="verificar"/>
    <s v="MATRIZ"/>
    <s v="FERNADO MADRID"/>
    <s v="Costo Laboral"/>
    <s v="Tiempo Extra y Descansos Trabajados"/>
    <s v="TREDE-MARKETING"/>
    <n v="5063.9799999999996"/>
    <n v="0"/>
    <n v="0"/>
    <s v=""/>
    <s v=""/>
    <s v=""/>
  </r>
  <r>
    <n v="1079978"/>
    <s v="POSTED"/>
    <s v="REALIZADO"/>
    <x v="1"/>
    <s v="089.0001.6304.0001.000.0160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0001"/>
    <x v="49"/>
    <s v="6304"/>
    <s v="6304-HORA EXTRA"/>
    <s v="000"/>
    <s v="0160"/>
    <s v="0160-CENTRO DE INOVACAO"/>
    <s v="0,0"/>
    <s v="GASTOS CARGA SOCIAL"/>
    <s v="GASTO DE ADMINISTRACION                    "/>
    <s v="GASTO DE ADMINISTRACIÓN"/>
    <s v="6-GASTOS"/>
    <s v="verificar"/>
    <s v="MATRIZ"/>
    <s v="HUGO VALENZUELA DELFIN"/>
    <s v="Costo Laboral"/>
    <s v="Tiempo Extra y Descansos Trabajados"/>
    <s v="OPERAÇÕES"/>
    <n v="6877.67"/>
    <n v="0"/>
    <n v="0"/>
    <s v=""/>
    <s v=""/>
    <s v=""/>
  </r>
  <r>
    <n v="1464314"/>
    <s v="POSTED"/>
    <s v="REALIZADO"/>
    <x v="1"/>
    <s v="089.0001.6304.0001.000.0053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0001"/>
    <x v="49"/>
    <s v="6304"/>
    <s v="6304-HORA EXTRA"/>
    <s v="000"/>
    <s v="0053"/>
    <s v="0053-AUDITORIA"/>
    <s v="0,0"/>
    <s v="GASTOS CARGA SOCIAL"/>
    <s v="GASTO DE ADMINISTRACION                    "/>
    <s v="GASTO DE ADMINISTRACIÓN"/>
    <s v="6-GASTOS"/>
    <s v="verificar"/>
    <s v="MATRIZ"/>
    <s v="JOSE CARLOS CRUZ RESENDIZ"/>
    <s v="Costo Laboral"/>
    <s v="Tiempo Extra y Descansos Trabajados"/>
    <s v="AUDITORIA"/>
    <n v="36.94"/>
    <n v="0"/>
    <n v="0"/>
    <s v=""/>
    <s v=""/>
    <s v=""/>
  </r>
  <r>
    <n v="1464314"/>
    <s v="POSTED"/>
    <s v="REALIZADO"/>
    <x v="1"/>
    <s v="089.0001.6304.0001.000.0053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0001"/>
    <x v="49"/>
    <s v="6304"/>
    <s v="6304-HORA EXTRA"/>
    <s v="000"/>
    <s v="0053"/>
    <s v="0053-AUDITORIA"/>
    <s v="0,0"/>
    <s v="GASTOS CARGA SOCIAL"/>
    <s v="GASTO DE ADMINISTRACION                    "/>
    <s v="GASTO DE ADMINISTRACIÓN"/>
    <s v="6-GASTOS"/>
    <s v="verificar"/>
    <s v="MATRIZ"/>
    <s v="JOSE CARLOS CRUZ RESENDIZ"/>
    <s v="Costo Laboral"/>
    <s v="Tiempo Extra y Descansos Trabajados"/>
    <s v="AUDITORIA"/>
    <n v="3210.29"/>
    <n v="0"/>
    <n v="0"/>
    <s v=""/>
    <s v=""/>
    <s v=""/>
  </r>
  <r>
    <n v="1720204"/>
    <s v="POSTED"/>
    <s v="REALIZADO"/>
    <x v="1"/>
    <s v="089.0001.6304.0001.000.05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0001"/>
    <x v="49"/>
    <s v="6304"/>
    <s v="6304-HORA EXTRA"/>
    <s v="000"/>
    <s v="0551"/>
    <s v="0551-GERENCIA DE VENDAS"/>
    <s v="0,0"/>
    <s v="GASTOS CARGA SOCIAL"/>
    <s v="GASTO DE ADMINISTRACION                    "/>
    <s v="GASTO DE ADMINISTRACIÓN"/>
    <s v="6-GASTOS"/>
    <s v="verificar"/>
    <s v="MATRIZ"/>
    <s v="ELISSON COSTA FREIRE"/>
    <s v="Costo Laboral"/>
    <s v="Tiempo Extra y Descansos Trabajados"/>
    <s v="VENDAS OAS"/>
    <n v="291.95999999999998"/>
    <n v="0"/>
    <n v="0"/>
    <s v=""/>
    <s v=""/>
    <s v=""/>
  </r>
  <r>
    <n v="1720205"/>
    <s v="POSTED"/>
    <s v="REALIZADO"/>
    <x v="1"/>
    <s v="089.1301.6304.0001.000.0052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0052"/>
    <s v="0052-SISTEMAS"/>
    <s v="0,0"/>
    <s v="GASTOS CARGA SOCIAL"/>
    <s v="GASTO DE ADMINISTRACION                    "/>
    <s v="GASTO DE ADMINISTRACIÓN"/>
    <s v="6-GASTOS"/>
    <s v="verificar"/>
    <s v="SÃO PAULO"/>
    <s v="JOSE CARLOS CRUZ RESENDIZ"/>
    <s v="Costo Laboral"/>
    <s v="Tiempo Extra y Descansos Trabajados"/>
    <s v="ADMINISTRAÇÃO E FINANÇAS"/>
    <n v="664.83"/>
    <n v="0"/>
    <n v="0"/>
    <s v=""/>
    <s v=""/>
    <s v=""/>
  </r>
  <r>
    <n v="1720209"/>
    <s v="POSTED"/>
    <s v="REALIZADO"/>
    <x v="1"/>
    <s v="089.1302.6304.0001.000.0099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2"/>
    <x v="47"/>
    <s v="6304"/>
    <s v="6304-HORA EXTRA"/>
    <s v="000"/>
    <s v="0099"/>
    <s v="0099-CENTRO DE ANALISES DE NEGOCIOS"/>
    <s v="0,0"/>
    <s v="GASTOS CARGA SOCIAL"/>
    <s v="GASTO DE ADMINISTRACION                    "/>
    <s v="GASTO DE ADMINISTRACIÓN"/>
    <s v="6-GASTOS"/>
    <s v="verificar"/>
    <s v="RIO DE JANEIRO"/>
    <s v="JOSE CARLOS CRUZ RESENDIZ"/>
    <s v="Costo Laboral"/>
    <s v="Tiempo Extra y Descansos Trabajados"/>
    <s v="ADMINISTRAÇÃO E FINANÇAS"/>
    <n v="178.62"/>
    <n v="0"/>
    <n v="0"/>
    <s v=""/>
    <s v=""/>
    <s v=""/>
  </r>
  <r>
    <n v="1720210"/>
    <s v="POSTED"/>
    <s v="REALIZADO"/>
    <x v="1"/>
    <s v="089.1302.6304.0001.000.010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2"/>
    <x v="47"/>
    <s v="6304"/>
    <s v="6304-HORA EXTRA"/>
    <s v="000"/>
    <s v="0101"/>
    <s v="0101-GERENCIA GERAL"/>
    <s v="0,0"/>
    <s v="GASTOS CARGA SOCIAL"/>
    <s v="GASTO DE ADMINISTRACION                    "/>
    <s v="GASTO DE ADMINISTRACIÓN"/>
    <s v="6-GASTOS"/>
    <s v="verificar"/>
    <s v="RIO DE JANEIRO"/>
    <s v="ALFONSO ARGUDIN ALVAREZ"/>
    <s v="Costo Laboral"/>
    <s v="Tiempo Extra y Descansos Trabajados"/>
    <s v="GERENCIA GERAL"/>
    <n v="45.43"/>
    <n v="0"/>
    <n v="0"/>
    <s v=""/>
    <s v=""/>
    <s v=""/>
  </r>
  <r>
    <n v="1720229"/>
    <s v="POSTED"/>
    <s v="REALIZADO"/>
    <x v="1"/>
    <s v="089.1308.6304.0001.000.0058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8"/>
    <x v="44"/>
    <s v="6304"/>
    <s v="6304-HORA EXTRA"/>
    <s v="000"/>
    <s v="0058"/>
    <s v="0058-JURIDICO"/>
    <s v="0,0"/>
    <s v="GASTOS CARGA SOCIAL"/>
    <s v="GASTO DE ADMINISTRACION                    "/>
    <s v="GASTO DE ADMINISTRACIÓN"/>
    <s v="6-GASTOS"/>
    <s v="verificar"/>
    <s v="SÃO PAULO"/>
    <s v="SANDRA SOLLA"/>
    <s v="Costo Laboral"/>
    <s v="Tiempo Extra y Descansos Trabajados"/>
    <s v="JURIDICO"/>
    <n v="381.97"/>
    <n v="0"/>
    <n v="0"/>
    <s v=""/>
    <s v=""/>
    <s v=""/>
  </r>
  <r>
    <n v="1720230"/>
    <s v="POSTED"/>
    <s v="REALIZADO"/>
    <x v="1"/>
    <s v="089.1310.6304.0001.000.0058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10"/>
    <x v="43"/>
    <s v="6304"/>
    <s v="6304-HORA EXTRA"/>
    <s v="000"/>
    <s v="0058"/>
    <s v="0058-JURIDICO"/>
    <s v="0,0"/>
    <s v="GASTOS CARGA SOCIAL"/>
    <s v="GASTO DE ADMINISTRACION                    "/>
    <s v="GASTO DE ADMINISTRACIÓN"/>
    <s v="6-GASTOS"/>
    <s v="verificar"/>
    <s v="BRASÍLIA"/>
    <s v="SANDRA SOLLA"/>
    <s v="Costo Laboral"/>
    <s v="Tiempo Extra y Descansos Trabajados"/>
    <s v="JURIDICO"/>
    <n v="277.86"/>
    <n v="0"/>
    <n v="0"/>
    <s v=""/>
    <s v=""/>
    <s v=""/>
  </r>
  <r>
    <n v="1021527"/>
    <s v="POSTED"/>
    <s v="REALIZADO"/>
    <x v="1"/>
    <s v="089.0001.6304.0001.000.005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0001"/>
    <x v="49"/>
    <s v="6304"/>
    <s v="6304-HORA EXTRA"/>
    <s v="000"/>
    <s v="0051"/>
    <s v="0051-CONTROLADORIA"/>
    <s v="0,0"/>
    <s v="GASTOS CARGA SOCIAL"/>
    <s v="GASTO DE ADMINISTRACION                    "/>
    <s v="GASTO DE ADMINISTRACIÓN"/>
    <s v="6-GASTOS"/>
    <s v="verificar"/>
    <s v="MATRIZ"/>
    <s v="JOSE CARLOS CRUZ RESENDIZ"/>
    <s v="Costo Laboral"/>
    <s v="Tiempo Extra y Descansos Trabajados"/>
    <s v="ADMINISTRAÇÃO E FINANÇAS"/>
    <n v="7852.67"/>
    <n v="0"/>
    <n v="0"/>
    <s v=""/>
    <s v=""/>
    <s v=""/>
  </r>
  <r>
    <n v="1021529"/>
    <s v="POSTED"/>
    <s v="REALIZADO"/>
    <x v="1"/>
    <s v="089.0001.6304.0001.000.0126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0001"/>
    <x v="49"/>
    <s v="6304"/>
    <s v="6304-HORA EXTRA"/>
    <s v="000"/>
    <s v="0126"/>
    <s v="0126-COMPRAS"/>
    <s v="0,0"/>
    <s v="GASTOS CARGA SOCIAL"/>
    <s v="GASTO DE ADMINISTRACION                    "/>
    <s v="GASTO DE ADMINISTRACIÓN"/>
    <s v="6-GASTOS"/>
    <s v="verificar"/>
    <s v="MATRIZ"/>
    <s v="JOSE CARLOS CRUZ RESENDIZ"/>
    <s v="Costo Laboral"/>
    <s v="Tiempo Extra y Descansos Trabajados"/>
    <s v="ADMINISTRAÇÃO E FINANÇAS"/>
    <n v="1279.6600000000001"/>
    <n v="0"/>
    <n v="0"/>
    <s v=""/>
    <s v=""/>
    <s v=""/>
  </r>
  <r>
    <n v="1022699"/>
    <s v="POSTED"/>
    <s v="REALIZADO"/>
    <x v="1"/>
    <s v="089.1303.6304.0001.000.005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3"/>
    <x v="46"/>
    <s v="6304"/>
    <s v="6304-HORA EXTRA"/>
    <s v="000"/>
    <s v="0051"/>
    <s v="0051-CONTROLADORIA"/>
    <s v="0,0"/>
    <s v="GASTOS CARGA SOCIAL"/>
    <s v="GASTO DE ADMINISTRACION                    "/>
    <s v="GASTO DE ADMINISTRACIÓN"/>
    <s v="6-GASTOS"/>
    <s v="verificar"/>
    <s v="NORDESTE"/>
    <s v="JOSE CARLOS CRUZ RESENDIZ"/>
    <s v="Costo Laboral"/>
    <s v="Tiempo Extra y Descansos Trabajados"/>
    <s v="ADMINISTRAÇÃO E FINANÇAS"/>
    <n v="162.47"/>
    <n v="0"/>
    <n v="0"/>
    <s v=""/>
    <s v=""/>
    <s v=""/>
  </r>
  <r>
    <n v="1023865"/>
    <s v="POSTED"/>
    <s v="REALIZADO"/>
    <x v="1"/>
    <s v="089.1308.6304.0001.000.0003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8"/>
    <x v="44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SÃO PAULO"/>
    <s v="JOSE CARLOS CRUZ RESENDIZ"/>
    <s v="Costo Laboral"/>
    <s v="Tiempo Extra y Descansos Trabajados"/>
    <s v="SEGURANÇA PATRIMONIAL"/>
    <n v="407.21"/>
    <n v="0"/>
    <n v="0"/>
    <s v=""/>
    <s v=""/>
    <s v=""/>
  </r>
  <r>
    <n v="1023866"/>
    <s v="POSTED"/>
    <s v="REALIZADO"/>
    <x v="1"/>
    <s v="089.1308.6304.0001.000.005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8"/>
    <x v="44"/>
    <s v="6304"/>
    <s v="6304-HORA EXTRA"/>
    <s v="000"/>
    <s v="0051"/>
    <s v="0051-CONTROLADORIA"/>
    <s v="0,0"/>
    <s v="GASTOS CARGA SOCIAL"/>
    <s v="GASTO DE ADMINISTRACION                    "/>
    <s v="GASTO DE ADMINISTRACIÓN"/>
    <s v="6-GASTOS"/>
    <s v="verificar"/>
    <s v="SÃO PAULO"/>
    <s v="JOSE CARLOS CRUZ RESENDIZ"/>
    <s v="Costo Laboral"/>
    <s v="Tiempo Extra y Descansos Trabajados"/>
    <s v="ADMINISTRAÇÃO E FINANÇAS"/>
    <n v="159.19"/>
    <n v="0"/>
    <n v="0"/>
    <s v=""/>
    <s v=""/>
    <s v=""/>
  </r>
  <r>
    <n v="1024735"/>
    <s v="POSTED"/>
    <s v="REALIZADO"/>
    <x v="1"/>
    <s v="089.1302.6304.0001.000.0003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2"/>
    <x v="47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RIO DE JANEIRO"/>
    <s v="JOSE CARLOS CRUZ RESENDIZ"/>
    <s v="Costo Laboral"/>
    <s v="Tiempo Extra y Descansos Trabajados"/>
    <s v="SEGURANÇA PATRIMONIAL"/>
    <n v="1644.24"/>
    <n v="0"/>
    <n v="0"/>
    <s v=""/>
    <s v=""/>
    <s v=""/>
  </r>
  <r>
    <n v="1024736"/>
    <s v="POSTED"/>
    <s v="REALIZADO"/>
    <x v="1"/>
    <s v="089.1302.6304.0001.000.005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2"/>
    <x v="47"/>
    <s v="6304"/>
    <s v="6304-HORA EXTRA"/>
    <s v="000"/>
    <s v="0051"/>
    <s v="0051-CONTROLADORIA"/>
    <s v="0,0"/>
    <s v="GASTOS CARGA SOCIAL"/>
    <s v="GASTO DE ADMINISTRACION                    "/>
    <s v="GASTO DE ADMINISTRACIÓN"/>
    <s v="6-GASTOS"/>
    <s v="verificar"/>
    <s v="RIO DE JANEIRO"/>
    <s v="JOSE CARLOS CRUZ RESENDIZ"/>
    <s v="Costo Laboral"/>
    <s v="Tiempo Extra y Descansos Trabajados"/>
    <s v="ADMINISTRAÇÃO E FINANÇAS"/>
    <n v="98.15"/>
    <n v="0"/>
    <n v="0"/>
    <s v=""/>
    <s v=""/>
    <s v=""/>
  </r>
  <r>
    <n v="1024993"/>
    <s v="POSTED"/>
    <s v="REALIZADO"/>
    <x v="1"/>
    <s v="089.1301.6304.0001.000.0003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1"/>
    <x v="48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SÃO PAULO"/>
    <s v="JOSE CARLOS CRUZ RESENDIZ"/>
    <s v="Costo Laboral"/>
    <s v="Tiempo Extra y Descansos Trabajados"/>
    <s v="SEGURANÇA PATRIMONIAL"/>
    <n v="2350.54"/>
    <n v="0"/>
    <n v="0"/>
    <s v=""/>
    <s v=""/>
    <s v=""/>
  </r>
  <r>
    <n v="1060742"/>
    <s v="POSTED"/>
    <s v="REALIZADO"/>
    <x v="1"/>
    <s v="089.1310.6304.0001.000.0003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10"/>
    <x v="43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BRASÍLIA"/>
    <s v="JOSE CARLOS CRUZ RESENDIZ"/>
    <s v="Costo Laboral"/>
    <s v="Tiempo Extra y Descansos Trabajados"/>
    <s v="SEGURANÇA PATRIMONIAL"/>
    <n v="74.47"/>
    <n v="0"/>
    <n v="0"/>
    <s v=""/>
    <s v=""/>
    <s v=""/>
  </r>
  <r>
    <n v="1063834"/>
    <s v="POSTED"/>
    <s v="REALIZADO"/>
    <x v="1"/>
    <s v="089.4990.6304.0001.000.0550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990"/>
    <x v="3"/>
    <s v="6304"/>
    <s v="6304-HORA EXTRA"/>
    <s v="000"/>
    <s v="0550"/>
    <s v="0550-GERAL (MARKETING)"/>
    <s v="0,0"/>
    <s v="GASTOS CARGA SOCIAL"/>
    <s v="GASTO DE ADMINISTRACION                    "/>
    <s v="GASTO DE ADMINISTRACIÓN"/>
    <s v="6-GASTOS"/>
    <s v="verificar"/>
    <s v="MATRIZ"/>
    <s v="ALEJANDRO HERNANDEZ LACORTE"/>
    <s v="Costo Laboral"/>
    <s v="Tiempo Extra y Descansos Trabajados"/>
    <s v="MARKETING"/>
    <n v="3514.32"/>
    <n v="0"/>
    <n v="0"/>
    <s v=""/>
    <s v=""/>
    <s v=""/>
  </r>
  <r>
    <n v="1720230"/>
    <s v="POSTED"/>
    <s v="REALIZADO"/>
    <x v="1"/>
    <s v="089.1310.6304.0001.000.0058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10"/>
    <x v="43"/>
    <s v="6304"/>
    <s v="6304-HORA EXTRA"/>
    <s v="000"/>
    <s v="0058"/>
    <s v="0058-JURIDICO"/>
    <s v="0,0"/>
    <s v="GASTOS CARGA SOCIAL"/>
    <s v="GASTO DE ADMINISTRACION                    "/>
    <s v="GASTO DE ADMINISTRACIÓN"/>
    <s v="6-GASTOS"/>
    <s v="verificar"/>
    <s v="BRASÍLIA"/>
    <s v="SANDRA SOLLA"/>
    <s v="Costo Laboral"/>
    <s v="Tiempo Extra y Descansos Trabajados"/>
    <s v="JURIDICO"/>
    <n v="344.31"/>
    <n v="0"/>
    <n v="0"/>
    <s v=""/>
    <s v=""/>
    <s v=""/>
  </r>
  <r>
    <n v="1060743"/>
    <s v="POSTED"/>
    <s v="REALIZADO"/>
    <x v="1"/>
    <s v="089.1310.6304.0001.000.00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10"/>
    <x v="43"/>
    <s v="6304"/>
    <s v="6304-HORA EXTRA"/>
    <s v="000"/>
    <s v="0051"/>
    <s v="0051-CONTROLADORIA"/>
    <s v="0,0"/>
    <s v="GASTOS CARGA SOCIAL"/>
    <s v="GASTO DE ADMINISTRACION                    "/>
    <s v="GASTO DE ADMINISTRACIÓN"/>
    <s v="6-GASTOS"/>
    <s v="verificar"/>
    <s v="BRASÍLIA"/>
    <s v="JOSE CARLOS CRUZ RESENDIZ"/>
    <s v="Costo Laboral"/>
    <s v="Tiempo Extra y Descansos Trabajados"/>
    <s v="ADMINISTRAÇÃO E FINANÇAS"/>
    <n v="1057.0999999999999"/>
    <n v="0"/>
    <n v="0"/>
    <s v=""/>
    <s v=""/>
    <s v=""/>
  </r>
  <r>
    <n v="1060742"/>
    <s v="POSTED"/>
    <s v="REALIZADO"/>
    <x v="1"/>
    <s v="089.1310.6304.0001.000.0003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10"/>
    <x v="43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BRASÍLIA"/>
    <s v="JOSE CARLOS CRUZ RESENDIZ"/>
    <s v="Costo Laboral"/>
    <s v="Tiempo Extra y Descansos Trabajados"/>
    <s v="SEGURANÇA PATRIMONIAL"/>
    <n v="1182.95"/>
    <n v="0"/>
    <n v="0"/>
    <s v=""/>
    <s v=""/>
    <s v=""/>
  </r>
  <r>
    <n v="1060742"/>
    <s v="POSTED"/>
    <s v="REALIZADO"/>
    <x v="1"/>
    <s v="089.1310.6304.0001.000.0003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10"/>
    <x v="43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BRASÍLIA"/>
    <s v="JOSE CARLOS CRUZ RESENDIZ"/>
    <s v="Costo Laboral"/>
    <s v="Tiempo Extra y Descansos Trabajados"/>
    <s v="SEGURANÇA PATRIMONIAL"/>
    <n v="-261.64"/>
    <n v="0"/>
    <n v="0"/>
    <s v=""/>
    <s v=""/>
    <s v=""/>
  </r>
  <r>
    <n v="1060742"/>
    <s v="POSTED"/>
    <s v="REALIZADO"/>
    <x v="1"/>
    <s v="089.1310.6304.0001.000.0003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10"/>
    <x v="43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BRASÍLIA"/>
    <s v="JOSE CARLOS CRUZ RESENDIZ"/>
    <s v="Costo Laboral"/>
    <s v="Tiempo Extra y Descansos Trabajados"/>
    <s v="SEGURANÇA PATRIMONIAL"/>
    <n v="2249.73"/>
    <n v="0"/>
    <n v="0"/>
    <s v=""/>
    <s v=""/>
    <s v=""/>
  </r>
  <r>
    <n v="1060742"/>
    <s v="POSTED"/>
    <s v="REALIZADO"/>
    <x v="1"/>
    <s v="089.1310.6304.0001.000.0003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10"/>
    <x v="43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BRASÍLIA"/>
    <s v="JOSE CARLOS CRUZ RESENDIZ"/>
    <s v="Costo Laboral"/>
    <s v="Tiempo Extra y Descansos Trabajados"/>
    <s v="SEGURANÇA PATRIMONIAL"/>
    <n v="276.04000000000002"/>
    <n v="0"/>
    <n v="0"/>
    <s v=""/>
    <s v=""/>
    <s v=""/>
  </r>
  <r>
    <n v="1027258"/>
    <s v="POSTED"/>
    <s v="REALIZADO"/>
    <x v="1"/>
    <s v="089.1310.6304.0001.000.000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10"/>
    <x v="43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BRASÍLIA"/>
    <s v="MARIO ESCOTERO"/>
    <s v="Costo Laboral"/>
    <s v="Tiempo Extra y Descansos Trabajados"/>
    <s v="GESTÃO DE PESSOAS"/>
    <n v="159.63"/>
    <n v="0"/>
    <n v="0"/>
    <s v=""/>
    <s v=""/>
    <s v=""/>
  </r>
  <r>
    <n v="1023866"/>
    <s v="POSTED"/>
    <s v="REALIZADO"/>
    <x v="1"/>
    <s v="089.1308.6304.0001.000.00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8"/>
    <x v="44"/>
    <s v="6304"/>
    <s v="6304-HORA EXTRA"/>
    <s v="000"/>
    <s v="0051"/>
    <s v="0051-CONTROLADORIA"/>
    <s v="0,0"/>
    <s v="GASTOS CARGA SOCIAL"/>
    <s v="GASTO DE ADMINISTRACION                    "/>
    <s v="GASTO DE ADMINISTRACIÓN"/>
    <s v="6-GASTOS"/>
    <s v="verificar"/>
    <s v="SÃO PAULO"/>
    <s v="JOSE CARLOS CRUZ RESENDIZ"/>
    <s v="Costo Laboral"/>
    <s v="Tiempo Extra y Descansos Trabajados"/>
    <s v="ADMINISTRAÇÃO E FINANÇAS"/>
    <n v="412.99"/>
    <n v="0"/>
    <n v="0"/>
    <s v=""/>
    <s v=""/>
    <s v=""/>
  </r>
  <r>
    <n v="1023865"/>
    <s v="POSTED"/>
    <s v="REALIZADO"/>
    <x v="1"/>
    <s v="089.1308.6304.0001.000.0003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8"/>
    <x v="44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SÃO PAULO"/>
    <s v="JOSE CARLOS CRUZ RESENDIZ"/>
    <s v="Costo Laboral"/>
    <s v="Tiempo Extra y Descansos Trabajados"/>
    <s v="SEGURANÇA PATRIMONIAL"/>
    <n v="1732.02"/>
    <n v="0"/>
    <n v="0"/>
    <s v=""/>
    <s v=""/>
    <s v=""/>
  </r>
  <r>
    <n v="1023865"/>
    <s v="POSTED"/>
    <s v="REALIZADO"/>
    <x v="1"/>
    <s v="089.1308.6304.0001.000.0003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8"/>
    <x v="44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SÃO PAULO"/>
    <s v="JOSE CARLOS CRUZ RESENDIZ"/>
    <s v="Costo Laboral"/>
    <s v="Tiempo Extra y Descansos Trabajados"/>
    <s v="SEGURANÇA PATRIMONIAL"/>
    <n v="-539.14"/>
    <n v="0"/>
    <n v="0"/>
    <s v=""/>
    <s v=""/>
    <s v=""/>
  </r>
  <r>
    <n v="1720229"/>
    <s v="POSTED"/>
    <s v="REALIZADO"/>
    <x v="1"/>
    <s v="089.1308.6304.0001.000.0058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8"/>
    <x v="44"/>
    <s v="6304"/>
    <s v="6304-HORA EXTRA"/>
    <s v="000"/>
    <s v="0058"/>
    <s v="0058-JURIDICO"/>
    <s v="0,0"/>
    <s v="GASTOS CARGA SOCIAL"/>
    <s v="GASTO DE ADMINISTRACION                    "/>
    <s v="GASTO DE ADMINISTRACIÓN"/>
    <s v="6-GASTOS"/>
    <s v="verificar"/>
    <s v="SÃO PAULO"/>
    <s v="SANDRA SOLLA"/>
    <s v="Costo Laboral"/>
    <s v="Tiempo Extra y Descansos Trabajados"/>
    <s v="JURIDICO"/>
    <n v="473.31"/>
    <n v="0"/>
    <n v="0"/>
    <s v=""/>
    <s v=""/>
    <s v=""/>
  </r>
  <r>
    <n v="1021408"/>
    <s v="POSTED"/>
    <s v="REALIZADO"/>
    <x v="1"/>
    <s v="089.1307.6304.0001.000.000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7"/>
    <x v="45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SUL"/>
    <s v="MARIO ESCOTERO"/>
    <s v="Costo Laboral"/>
    <s v="Tiempo Extra y Descansos Trabajados"/>
    <s v="GESTÃO DE PESSOAS"/>
    <n v="54.92"/>
    <n v="0"/>
    <n v="0"/>
    <s v=""/>
    <s v=""/>
    <s v=""/>
  </r>
  <r>
    <n v="1021409"/>
    <s v="POSTED"/>
    <s v="REALIZADO"/>
    <x v="1"/>
    <s v="089.1307.6304.0001.000.0003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7"/>
    <x v="45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SUL"/>
    <s v="JOSE CARLOS CRUZ RESENDIZ"/>
    <s v="Costo Laboral"/>
    <s v="Tiempo Extra y Descansos Trabajados"/>
    <s v="SEGURANÇA PATRIMONIAL"/>
    <n v="124.61"/>
    <n v="0"/>
    <n v="0"/>
    <s v=""/>
    <s v=""/>
    <s v=""/>
  </r>
  <r>
    <n v="1022699"/>
    <s v="POSTED"/>
    <s v="REALIZADO"/>
    <x v="1"/>
    <s v="089.1303.6304.0001.000.005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3"/>
    <x v="46"/>
    <s v="6304"/>
    <s v="6304-HORA EXTRA"/>
    <s v="000"/>
    <s v="0051"/>
    <s v="0051-CONTROLADORIA"/>
    <s v="0,0"/>
    <s v="GASTOS CARGA SOCIAL"/>
    <s v="GASTO DE ADMINISTRACION                    "/>
    <s v="GASTO DE ADMINISTRACIÓN"/>
    <s v="6-GASTOS"/>
    <s v="verificar"/>
    <s v="NORDESTE"/>
    <s v="JOSE CARLOS CRUZ RESENDIZ"/>
    <s v="Costo Laboral"/>
    <s v="Tiempo Extra y Descansos Trabajados"/>
    <s v="ADMINISTRAÇÃO E FINANÇAS"/>
    <n v="321.19"/>
    <n v="0"/>
    <n v="0"/>
    <s v=""/>
    <s v=""/>
    <s v=""/>
  </r>
  <r>
    <n v="1022698"/>
    <s v="POSTED"/>
    <s v="REALIZADO"/>
    <x v="1"/>
    <s v="089.1303.6304.0001.000.0003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3"/>
    <x v="46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NORDESTE"/>
    <s v="JOSE CARLOS CRUZ RESENDIZ"/>
    <s v="Costo Laboral"/>
    <s v="Tiempo Extra y Descansos Trabajados"/>
    <s v="SEGURANÇA PATRIMONIAL"/>
    <n v="1699.86"/>
    <n v="0"/>
    <n v="0"/>
    <s v=""/>
    <s v=""/>
    <s v=""/>
  </r>
  <r>
    <n v="1024736"/>
    <s v="POSTED"/>
    <s v="REALIZADO"/>
    <x v="1"/>
    <s v="089.1302.6304.0001.000.005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2"/>
    <x v="47"/>
    <s v="6304"/>
    <s v="6304-HORA EXTRA"/>
    <s v="000"/>
    <s v="0051"/>
    <s v="0051-CONTROLADORIA"/>
    <s v="0,0"/>
    <s v="GASTOS CARGA SOCIAL"/>
    <s v="GASTO DE ADMINISTRACION                    "/>
    <s v="GASTO DE ADMINISTRACIÓN"/>
    <s v="6-GASTOS"/>
    <s v="verificar"/>
    <s v="RIO DE JANEIRO"/>
    <s v="JOSE CARLOS CRUZ RESENDIZ"/>
    <s v="Costo Laboral"/>
    <s v="Tiempo Extra y Descansos Trabajados"/>
    <s v="ADMINISTRAÇÃO E FINANÇAS"/>
    <n v="1564.07"/>
    <n v="0"/>
    <n v="0"/>
    <s v=""/>
    <s v=""/>
    <s v=""/>
  </r>
  <r>
    <n v="1024735"/>
    <s v="POSTED"/>
    <s v="REALIZADO"/>
    <x v="1"/>
    <s v="089.1302.6304.0001.000.0003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2"/>
    <x v="47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RIO DE JANEIRO"/>
    <s v="JOSE CARLOS CRUZ RESENDIZ"/>
    <s v="Costo Laboral"/>
    <s v="Tiempo Extra y Descansos Trabajados"/>
    <s v="SEGURANÇA PATRIMONIAL"/>
    <n v="2882.94"/>
    <n v="0"/>
    <n v="0"/>
    <s v=""/>
    <s v=""/>
    <s v=""/>
  </r>
  <r>
    <n v="1024735"/>
    <s v="POSTED"/>
    <s v="REALIZADO"/>
    <x v="1"/>
    <s v="089.1302.6304.0001.000.0003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2"/>
    <x v="47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RIO DE JANEIRO"/>
    <s v="JOSE CARLOS CRUZ RESENDIZ"/>
    <s v="Costo Laboral"/>
    <s v="Tiempo Extra y Descansos Trabajados"/>
    <s v="SEGURANÇA PATRIMONIAL"/>
    <n v="-595.30999999999995"/>
    <n v="0"/>
    <n v="0"/>
    <s v=""/>
    <s v=""/>
    <s v=""/>
  </r>
  <r>
    <n v="1024735"/>
    <s v="POSTED"/>
    <s v="REALIZADO"/>
    <x v="1"/>
    <s v="089.1302.6304.0001.000.0003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2"/>
    <x v="47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RIO DE JANEIRO"/>
    <s v="JOSE CARLOS CRUZ RESENDIZ"/>
    <s v="Costo Laboral"/>
    <s v="Tiempo Extra y Descansos Trabajados"/>
    <s v="SEGURANÇA PATRIMONIAL"/>
    <n v="1915.52"/>
    <n v="0"/>
    <n v="0"/>
    <s v=""/>
    <s v=""/>
    <s v=""/>
  </r>
  <r>
    <n v="1024734"/>
    <s v="POSTED"/>
    <s v="REALIZADO"/>
    <x v="1"/>
    <s v="089.1302.6304.0001.000.000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2"/>
    <x v="47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RIO DE JANEIRO"/>
    <s v="MARIO ESCOTERO"/>
    <s v="Costo Laboral"/>
    <s v="Tiempo Extra y Descansos Trabajados"/>
    <s v="GESTÃO DE PESSOAS"/>
    <n v="5.05"/>
    <n v="0"/>
    <n v="0"/>
    <s v=""/>
    <s v=""/>
    <s v=""/>
  </r>
  <r>
    <n v="1063831"/>
    <s v="POSTED"/>
    <s v="REALIZADO"/>
    <x v="1"/>
    <s v="089.1302.6304.0001.000.0126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2"/>
    <x v="47"/>
    <s v="6304"/>
    <s v="6304-HORA EXTRA"/>
    <s v="000"/>
    <s v="0126"/>
    <s v="0126-COMPRAS"/>
    <s v="0,0"/>
    <s v="GASTOS CARGA SOCIAL"/>
    <s v="GASTO DE ADMINISTRACION                    "/>
    <s v="GASTO DE ADMINISTRACIÓN"/>
    <s v="6-GASTOS"/>
    <s v="verificar"/>
    <s v="RIO DE JANEIRO"/>
    <s v="JOSE CARLOS CRUZ RESENDIZ"/>
    <s v="Costo Laboral"/>
    <s v="Tiempo Extra y Descansos Trabajados"/>
    <s v="ADMINISTRAÇÃO E FINANÇAS"/>
    <n v="6320.6"/>
    <n v="0"/>
    <n v="0"/>
    <s v=""/>
    <s v=""/>
    <s v=""/>
  </r>
  <r>
    <n v="1720210"/>
    <s v="POSTED"/>
    <s v="REALIZADO"/>
    <x v="1"/>
    <s v="089.1302.6304.0001.000.010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2"/>
    <x v="47"/>
    <s v="6304"/>
    <s v="6304-HORA EXTRA"/>
    <s v="000"/>
    <s v="0101"/>
    <s v="0101-GERENCIA GERAL"/>
    <s v="0,0"/>
    <s v="GASTOS CARGA SOCIAL"/>
    <s v="GASTO DE ADMINISTRACION                    "/>
    <s v="GASTO DE ADMINISTRACIÓN"/>
    <s v="6-GASTOS"/>
    <s v="verificar"/>
    <s v="RIO DE JANEIRO"/>
    <s v="ALFONSO ARGUDIN ALVAREZ"/>
    <s v="Costo Laboral"/>
    <s v="Tiempo Extra y Descansos Trabajados"/>
    <s v="GERENCIA GERAL"/>
    <n v="56.29"/>
    <n v="0"/>
    <n v="0"/>
    <s v=""/>
    <s v=""/>
    <s v=""/>
  </r>
  <r>
    <n v="1720209"/>
    <s v="POSTED"/>
    <s v="REALIZADO"/>
    <x v="1"/>
    <s v="089.1302.6304.0001.000.0099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2"/>
    <x v="47"/>
    <s v="6304"/>
    <s v="6304-HORA EXTRA"/>
    <s v="000"/>
    <s v="0099"/>
    <s v="0099-CENTRO DE ANALISES DE NEGOCIOS"/>
    <s v="0,0"/>
    <s v="GASTOS CARGA SOCIAL"/>
    <s v="GASTO DE ADMINISTRACION                    "/>
    <s v="GASTO DE ADMINISTRACIÓN"/>
    <s v="6-GASTOS"/>
    <s v="verificar"/>
    <s v="RIO DE JANEIRO"/>
    <s v="JOSE CARLOS CRUZ RESENDIZ"/>
    <s v="Costo Laboral"/>
    <s v="Tiempo Extra y Descansos Trabajados"/>
    <s v="ADMINISTRAÇÃO E FINANÇAS"/>
    <n v="221.34"/>
    <n v="0"/>
    <n v="0"/>
    <s v=""/>
    <s v=""/>
    <s v=""/>
  </r>
  <r>
    <n v="1024994"/>
    <s v="POSTED"/>
    <s v="REALIZADO"/>
    <x v="1"/>
    <s v="089.1301.6304.0001.000.00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0051"/>
    <s v="0051-CONTROLADORIA"/>
    <s v="0,0"/>
    <s v="GASTOS CARGA SOCIAL"/>
    <s v="GASTO DE ADMINISTRACION                    "/>
    <s v="GASTO DE ADMINISTRACIÓN"/>
    <s v="6-GASTOS"/>
    <s v="verificar"/>
    <s v="SÃO PAULO"/>
    <s v="JOSE CARLOS CRUZ RESENDIZ"/>
    <s v="Costo Laboral"/>
    <s v="Tiempo Extra y Descansos Trabajados"/>
    <s v="ADMINISTRAÇÃO E FINANÇAS"/>
    <n v="7887.39"/>
    <n v="0"/>
    <n v="0"/>
    <s v=""/>
    <s v=""/>
    <s v=""/>
  </r>
  <r>
    <n v="1024993"/>
    <s v="POSTED"/>
    <s v="REALIZADO"/>
    <x v="1"/>
    <s v="089.1301.6304.0001.000.0003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1"/>
    <x v="48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SÃO PAULO"/>
    <s v="JOSE CARLOS CRUZ RESENDIZ"/>
    <s v="Costo Laboral"/>
    <s v="Tiempo Extra y Descansos Trabajados"/>
    <s v="SEGURANÇA PATRIMONIAL"/>
    <n v="5696.13"/>
    <n v="0"/>
    <n v="0"/>
    <s v=""/>
    <s v=""/>
    <s v=""/>
  </r>
  <r>
    <n v="1024993"/>
    <s v="POSTED"/>
    <s v="REALIZADO"/>
    <x v="1"/>
    <s v="089.1301.6304.0001.000.0003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1"/>
    <x v="48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SÃO PAULO"/>
    <s v="JOSE CARLOS CRUZ RESENDIZ"/>
    <s v="Costo Laboral"/>
    <s v="Tiempo Extra y Descansos Trabajados"/>
    <s v="SEGURANÇA PATRIMONIAL"/>
    <n v="-2753.46"/>
    <n v="0"/>
    <n v="0"/>
    <s v=""/>
    <s v=""/>
    <s v=""/>
  </r>
  <r>
    <n v="1024993"/>
    <s v="POSTED"/>
    <s v="REALIZADO"/>
    <x v="1"/>
    <s v="089.1301.6304.0001.000.0003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0003"/>
    <s v="0003-SEGURANCA"/>
    <s v="0,0"/>
    <s v="GASTOS CARGA SOCIAL"/>
    <s v="GASTO DE ADMINISTRACION                    "/>
    <s v="GASTO DE ADMINISTRACIÓN"/>
    <s v="6-GASTOS"/>
    <s v="verificar"/>
    <s v="SÃO PAULO"/>
    <s v="JOSE CARLOS CRUZ RESENDIZ"/>
    <s v="Costo Laboral"/>
    <s v="Tiempo Extra y Descansos Trabajados"/>
    <s v="SEGURANÇA PATRIMONIAL"/>
    <n v="1563.03"/>
    <n v="0"/>
    <n v="0"/>
    <s v=""/>
    <s v=""/>
    <s v=""/>
  </r>
  <r>
    <n v="1024992"/>
    <s v="POSTED"/>
    <s v="REALIZADO"/>
    <x v="1"/>
    <s v="089.1301.6304.0001.000.000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0001"/>
    <s v="0001-PESSOAL"/>
    <s v="0,0"/>
    <s v="GASTOS CARGA SOCIAL"/>
    <s v="GASTO DE ADMINISTRACION                    "/>
    <s v="GASTO DE ADMINISTRACIÓN"/>
    <s v="6-GASTOS"/>
    <s v="verificar"/>
    <s v="SÃO PAULO"/>
    <s v="MARIO ESCOTERO"/>
    <s v="Costo Laboral"/>
    <s v="Tiempo Extra y Descansos Trabajados"/>
    <s v="GESTÃO DE PESSOAS"/>
    <n v="530.76"/>
    <n v="0"/>
    <n v="0"/>
    <s v=""/>
    <s v=""/>
    <s v=""/>
  </r>
  <r>
    <n v="1230439"/>
    <s v="POSTED"/>
    <s v="REALIZADO"/>
    <x v="1"/>
    <s v="089.1301.6304.0001.000.0058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0058"/>
    <s v="0058-JURIDICO"/>
    <s v="0,0"/>
    <s v="GASTOS CARGA SOCIAL"/>
    <s v="GASTO DE ADMINISTRACION                    "/>
    <s v="GASTO DE ADMINISTRACIÓN"/>
    <s v="6-GASTOS"/>
    <s v="verificar"/>
    <s v="SÃO PAULO"/>
    <s v="SANDRA SOLLA"/>
    <s v="Costo Laboral"/>
    <s v="Tiempo Extra y Descansos Trabajados"/>
    <s v="JURIDICO"/>
    <n v="549.58000000000004"/>
    <n v="0"/>
    <n v="0"/>
    <s v=""/>
    <s v=""/>
    <s v=""/>
  </r>
  <r>
    <n v="1720205"/>
    <s v="POSTED"/>
    <s v="REALIZADO"/>
    <x v="1"/>
    <s v="089.1301.6304.0001.000.0052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0052"/>
    <s v="0052-SISTEMAS"/>
    <s v="0,0"/>
    <s v="GASTOS CARGA SOCIAL"/>
    <s v="GASTO DE ADMINISTRACION                    "/>
    <s v="GASTO DE ADMINISTRACIÓN"/>
    <s v="6-GASTOS"/>
    <s v="verificar"/>
    <s v="SÃO PAULO"/>
    <s v="JOSE CARLOS CRUZ RESENDIZ"/>
    <s v="Costo Laboral"/>
    <s v="Tiempo Extra y Descansos Trabajados"/>
    <s v="ADMINISTRAÇÃO E FINANÇAS"/>
    <n v="823.81"/>
    <n v="0"/>
    <n v="0"/>
    <s v=""/>
    <s v=""/>
    <s v=""/>
  </r>
  <r>
    <n v="1027525"/>
    <s v="POSTED"/>
    <s v="REALIZADO"/>
    <x v="3"/>
    <s v="089.1310.6304.0001.000.0251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310"/>
    <x v="43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1452.67"/>
    <n v="0"/>
    <n v="0"/>
    <s v=""/>
    <s v=""/>
    <s v=""/>
  </r>
  <r>
    <n v="1027260"/>
    <s v="POSTED"/>
    <s v="REALIZADO"/>
    <x v="3"/>
    <s v="089.1310.6304.0001.000.0153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310"/>
    <x v="43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268.45"/>
    <n v="0"/>
    <n v="0"/>
    <s v=""/>
    <s v=""/>
    <s v=""/>
  </r>
  <r>
    <n v="1060744"/>
    <s v="POSTED"/>
    <s v="REALIZADO"/>
    <x v="3"/>
    <s v="089.1310.6304.0001.000.0152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310"/>
    <x v="43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150.22"/>
    <n v="0"/>
    <n v="0"/>
    <s v=""/>
    <s v=""/>
    <s v=""/>
  </r>
  <r>
    <n v="1027259"/>
    <s v="POSTED"/>
    <s v="REALIZADO"/>
    <x v="3"/>
    <s v="089.1310.6304.0001.000.0151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310"/>
    <x v="43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994.35"/>
    <n v="0"/>
    <n v="0"/>
    <s v=""/>
    <s v=""/>
    <s v=""/>
  </r>
  <r>
    <n v="1023868"/>
    <s v="POSTED"/>
    <s v="REALIZADO"/>
    <x v="3"/>
    <s v="089.1308.6304.0001.000.0152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8"/>
    <x v="44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2000.57"/>
    <n v="0"/>
    <n v="0"/>
    <s v=""/>
    <s v=""/>
    <s v=""/>
  </r>
  <r>
    <n v="1023868"/>
    <s v="POSTED"/>
    <s v="REALIZADO"/>
    <x v="3"/>
    <s v="089.1308.6304.0001.000.0152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8"/>
    <x v="44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2000.57"/>
    <n v="0"/>
    <n v="0"/>
    <s v=""/>
    <s v=""/>
    <s v=""/>
  </r>
  <r>
    <n v="1023868"/>
    <s v="POSTED"/>
    <s v="REALIZADO"/>
    <x v="3"/>
    <s v="089.1308.6304.0001.000.0152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8"/>
    <x v="44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2000.57"/>
    <n v="0"/>
    <n v="0"/>
    <s v=""/>
    <s v=""/>
    <s v=""/>
  </r>
  <r>
    <n v="1023872"/>
    <s v="POSTED"/>
    <s v="REALIZADO"/>
    <x v="3"/>
    <s v="089.1308.6304.0001.000.025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8"/>
    <x v="44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19006.5"/>
    <n v="0"/>
    <n v="0"/>
    <s v=""/>
    <s v=""/>
    <s v=""/>
  </r>
  <r>
    <n v="1023872"/>
    <s v="POSTED"/>
    <s v="REALIZADO"/>
    <x v="3"/>
    <s v="089.1308.6304.0001.000.025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8"/>
    <x v="44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19006.5"/>
    <n v="0"/>
    <n v="0"/>
    <s v=""/>
    <s v=""/>
    <s v=""/>
  </r>
  <r>
    <n v="1023872"/>
    <s v="POSTED"/>
    <s v="REALIZADO"/>
    <x v="3"/>
    <s v="089.1308.6304.0001.000.0251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308"/>
    <x v="44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1066.3699999999999"/>
    <n v="0"/>
    <n v="0"/>
    <s v=""/>
    <s v=""/>
    <s v=""/>
  </r>
  <r>
    <n v="1023872"/>
    <s v="POSTED"/>
    <s v="REALIZADO"/>
    <x v="3"/>
    <s v="089.1308.6304.0001.000.025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8"/>
    <x v="44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19006.5"/>
    <n v="0"/>
    <n v="0"/>
    <s v=""/>
    <s v=""/>
    <s v=""/>
  </r>
  <r>
    <n v="1023867"/>
    <s v="POSTED"/>
    <s v="REALIZADO"/>
    <x v="3"/>
    <s v="089.1308.6304.0001.000.0151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308"/>
    <x v="44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3796.03"/>
    <n v="0"/>
    <n v="0"/>
    <s v=""/>
    <s v=""/>
    <s v=""/>
  </r>
  <r>
    <n v="1023869"/>
    <s v="POSTED"/>
    <s v="REALIZADO"/>
    <x v="3"/>
    <s v="089.1308.6304.0001.000.0153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8"/>
    <x v="44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2284.39"/>
    <n v="0"/>
    <n v="0"/>
    <s v=""/>
    <s v=""/>
    <s v=""/>
  </r>
  <r>
    <n v="1023869"/>
    <s v="POSTED"/>
    <s v="REALIZADO"/>
    <x v="3"/>
    <s v="089.1308.6304.0001.000.0153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8"/>
    <x v="44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2284.39"/>
    <n v="0"/>
    <n v="0"/>
    <s v=""/>
    <s v=""/>
    <s v=""/>
  </r>
  <r>
    <n v="1023869"/>
    <s v="POSTED"/>
    <s v="REALIZADO"/>
    <x v="3"/>
    <s v="089.1308.6304.0001.000.0153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8"/>
    <x v="44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2284.39"/>
    <n v="0"/>
    <n v="0"/>
    <s v=""/>
    <s v=""/>
    <s v=""/>
  </r>
  <r>
    <n v="1021417"/>
    <s v="POSTED"/>
    <s v="REALIZADO"/>
    <x v="3"/>
    <s v="089.1307.6304.0001.000.0251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307"/>
    <x v="45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UL"/>
    <s v="HUGO VALENZUELA DELFIN"/>
    <s v="Costo Laboral"/>
    <s v="Tiempo Extra y Descansos Trabajados"/>
    <s v="OPERAÇÕES"/>
    <n v="2015.64"/>
    <n v="0"/>
    <n v="0"/>
    <s v=""/>
    <s v=""/>
    <s v=""/>
  </r>
  <r>
    <n v="1021414"/>
    <s v="POSTED"/>
    <s v="REALIZADO"/>
    <x v="3"/>
    <s v="089.1307.6304.0001.000.0152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307"/>
    <x v="45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SUL"/>
    <s v="HUGO VALENZUELA DELFIN"/>
    <s v="Costo Laboral"/>
    <s v="Tiempo Extra y Descansos Trabajados"/>
    <s v="OPERAÇÕES"/>
    <n v="507.01"/>
    <n v="0"/>
    <n v="0"/>
    <s v=""/>
    <s v=""/>
    <s v=""/>
  </r>
  <r>
    <n v="1022703"/>
    <s v="POSTED"/>
    <s v="REALIZADO"/>
    <x v="3"/>
    <s v="089.1303.6304.0001.000.0153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303"/>
    <x v="46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477.22"/>
    <n v="0"/>
    <n v="0"/>
    <s v=""/>
    <s v=""/>
    <s v=""/>
  </r>
  <r>
    <n v="1022702"/>
    <s v="POSTED"/>
    <s v="REALIZADO"/>
    <x v="3"/>
    <s v="089.1303.6304.0001.000.0152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303"/>
    <x v="46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220.37"/>
    <n v="0"/>
    <n v="0"/>
    <s v=""/>
    <s v=""/>
    <s v=""/>
  </r>
  <r>
    <n v="1022704"/>
    <s v="POSTED"/>
    <s v="REALIZADO"/>
    <x v="3"/>
    <s v="089.1303.6304.0001.000.025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3"/>
    <x v="46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438.8"/>
    <n v="0"/>
    <n v="0"/>
    <s v=""/>
    <s v=""/>
    <s v=""/>
  </r>
  <r>
    <n v="1022704"/>
    <s v="POSTED"/>
    <s v="REALIZADO"/>
    <x v="3"/>
    <s v="089.1303.6304.0001.000.025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3"/>
    <x v="46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438.8"/>
    <n v="0"/>
    <n v="0"/>
    <s v=""/>
    <s v=""/>
    <s v=""/>
  </r>
  <r>
    <n v="1022704"/>
    <s v="POSTED"/>
    <s v="REALIZADO"/>
    <x v="3"/>
    <s v="089.1303.6304.0001.000.025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3"/>
    <x v="46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-438.8"/>
    <n v="0"/>
    <n v="0"/>
    <s v=""/>
    <s v=""/>
    <s v=""/>
  </r>
  <r>
    <n v="1022701"/>
    <s v="POSTED"/>
    <s v="REALIZADO"/>
    <x v="3"/>
    <s v="089.1303.6304.0001.000.015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3"/>
    <x v="46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1296.26"/>
    <n v="0"/>
    <n v="0"/>
    <s v=""/>
    <s v=""/>
    <s v=""/>
  </r>
  <r>
    <n v="1022701"/>
    <s v="POSTED"/>
    <s v="REALIZADO"/>
    <x v="3"/>
    <s v="089.1303.6304.0001.000.015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3"/>
    <x v="46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-1296.26"/>
    <n v="0"/>
    <n v="0"/>
    <s v=""/>
    <s v=""/>
    <s v=""/>
  </r>
  <r>
    <n v="1022701"/>
    <s v="POSTED"/>
    <s v="REALIZADO"/>
    <x v="3"/>
    <s v="089.1303.6304.0001.000.015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3"/>
    <x v="46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1296.26"/>
    <n v="0"/>
    <n v="0"/>
    <s v=""/>
    <s v=""/>
    <s v=""/>
  </r>
  <r>
    <n v="1024740"/>
    <s v="POSTED"/>
    <s v="REALIZADO"/>
    <x v="3"/>
    <s v="089.1302.6304.0001.000.025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2"/>
    <x v="47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416.94"/>
    <n v="0"/>
    <n v="0"/>
    <s v=""/>
    <s v=""/>
    <s v=""/>
  </r>
  <r>
    <n v="1024740"/>
    <s v="POSTED"/>
    <s v="REALIZADO"/>
    <x v="3"/>
    <s v="089.1302.6304.0001.000.025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2"/>
    <x v="47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-416.94"/>
    <n v="0"/>
    <n v="0"/>
    <s v=""/>
    <s v=""/>
    <s v=""/>
  </r>
  <r>
    <n v="1024740"/>
    <s v="POSTED"/>
    <s v="REALIZADO"/>
    <x v="3"/>
    <s v="089.1302.6304.0001.000.0251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1302"/>
    <x v="47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-18365.61"/>
    <n v="0"/>
    <n v="0"/>
    <s v=""/>
    <s v=""/>
    <s v=""/>
  </r>
  <r>
    <n v="1024740"/>
    <s v="POSTED"/>
    <s v="REALIZADO"/>
    <x v="3"/>
    <s v="089.1302.6304.0001.000.025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2"/>
    <x v="47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416.94"/>
    <n v="0"/>
    <n v="0"/>
    <s v=""/>
    <s v=""/>
    <s v=""/>
  </r>
  <r>
    <n v="1024739"/>
    <s v="POSTED"/>
    <s v="REALIZADO"/>
    <x v="3"/>
    <s v="089.1302.6304.0001.000.0153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1302"/>
    <x v="47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-3079.72"/>
    <n v="0"/>
    <n v="0"/>
    <s v=""/>
    <s v=""/>
    <s v=""/>
  </r>
  <r>
    <n v="1024738"/>
    <s v="POSTED"/>
    <s v="REALIZADO"/>
    <x v="3"/>
    <s v="089.1302.6304.0001.000.0152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1302"/>
    <x v="47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-5419.47"/>
    <n v="0"/>
    <n v="0"/>
    <s v=""/>
    <s v=""/>
    <s v=""/>
  </r>
  <r>
    <n v="1024737"/>
    <s v="POSTED"/>
    <s v="REALIZADO"/>
    <x v="3"/>
    <s v="089.1302.6304.0001.000.015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2"/>
    <x v="47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567.29999999999995"/>
    <n v="0"/>
    <n v="0"/>
    <s v=""/>
    <s v=""/>
    <s v=""/>
  </r>
  <r>
    <n v="1024737"/>
    <s v="POSTED"/>
    <s v="REALIZADO"/>
    <x v="3"/>
    <s v="089.1302.6304.0001.000.015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2"/>
    <x v="47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-567.29999999999995"/>
    <n v="0"/>
    <n v="0"/>
    <s v=""/>
    <s v=""/>
    <s v=""/>
  </r>
  <r>
    <n v="1024737"/>
    <s v="POSTED"/>
    <s v="REALIZADO"/>
    <x v="3"/>
    <s v="089.1302.6304.0001.000.015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2"/>
    <x v="47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567.29999999999995"/>
    <n v="0"/>
    <n v="0"/>
    <s v=""/>
    <s v=""/>
    <s v=""/>
  </r>
  <r>
    <n v="1024996"/>
    <s v="POSTED"/>
    <s v="REALIZADO"/>
    <x v="3"/>
    <s v="089.1301.6304.0001.000.0152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1"/>
    <x v="48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2948.2"/>
    <n v="0"/>
    <n v="0"/>
    <s v=""/>
    <s v=""/>
    <s v=""/>
  </r>
  <r>
    <n v="1024996"/>
    <s v="POSTED"/>
    <s v="REALIZADO"/>
    <x v="3"/>
    <s v="089.1301.6304.0001.000.0152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1"/>
    <x v="48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2948.2"/>
    <n v="0"/>
    <n v="0"/>
    <s v=""/>
    <s v=""/>
    <s v=""/>
  </r>
  <r>
    <n v="1024996"/>
    <s v="POSTED"/>
    <s v="REALIZADO"/>
    <x v="3"/>
    <s v="089.1301.6304.0001.000.0152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301"/>
    <x v="48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803.55"/>
    <n v="0"/>
    <n v="0"/>
    <s v=""/>
    <s v=""/>
    <s v=""/>
  </r>
  <r>
    <n v="1024996"/>
    <s v="POSTED"/>
    <s v="REALIZADO"/>
    <x v="3"/>
    <s v="089.1301.6304.0001.000.0152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1"/>
    <x v="48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2948.2"/>
    <n v="0"/>
    <n v="0"/>
    <s v=""/>
    <s v=""/>
    <s v=""/>
  </r>
  <r>
    <n v="1024998"/>
    <s v="POSTED"/>
    <s v="REALIZADO"/>
    <x v="3"/>
    <s v="089.1301.6304.0001.000.0155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1"/>
    <x v="48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25.29"/>
    <n v="0"/>
    <n v="0"/>
    <s v=""/>
    <s v=""/>
    <s v=""/>
  </r>
  <r>
    <n v="1024998"/>
    <s v="POSTED"/>
    <s v="REALIZADO"/>
    <x v="3"/>
    <s v="089.1301.6304.0001.000.0155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1"/>
    <x v="48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25.29"/>
    <n v="0"/>
    <n v="0"/>
    <s v=""/>
    <s v=""/>
    <s v=""/>
  </r>
  <r>
    <n v="1024998"/>
    <s v="POSTED"/>
    <s v="REALIZADO"/>
    <x v="3"/>
    <s v="089.1301.6304.0001.000.0155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301"/>
    <x v="48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1199.6400000000001"/>
    <n v="0"/>
    <n v="0"/>
    <s v=""/>
    <s v=""/>
    <s v=""/>
  </r>
  <r>
    <n v="1024998"/>
    <s v="POSTED"/>
    <s v="REALIZADO"/>
    <x v="3"/>
    <s v="089.1301.6304.0001.000.0155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1"/>
    <x v="48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25.29"/>
    <n v="0"/>
    <n v="0"/>
    <s v=""/>
    <s v=""/>
    <s v=""/>
  </r>
  <r>
    <n v="1024999"/>
    <s v="POSTED"/>
    <s v="REALIZADO"/>
    <x v="3"/>
    <s v="089.1301.6304.0001.000.025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21594.19"/>
    <n v="0"/>
    <n v="0"/>
    <s v=""/>
    <s v=""/>
    <s v=""/>
  </r>
  <r>
    <n v="1024999"/>
    <s v="POSTED"/>
    <s v="REALIZADO"/>
    <x v="3"/>
    <s v="089.1301.6304.0001.000.025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21594.19"/>
    <n v="0"/>
    <n v="0"/>
    <s v=""/>
    <s v=""/>
    <s v=""/>
  </r>
  <r>
    <n v="1024999"/>
    <s v="POSTED"/>
    <s v="REALIZADO"/>
    <x v="3"/>
    <s v="089.1301.6304.0001.000.0251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3177.49"/>
    <n v="0"/>
    <n v="0"/>
    <s v=""/>
    <s v=""/>
    <s v=""/>
  </r>
  <r>
    <n v="1024999"/>
    <s v="POSTED"/>
    <s v="REALIZADO"/>
    <x v="3"/>
    <s v="089.1301.6304.0001.000.025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21594.19"/>
    <n v="0"/>
    <n v="0"/>
    <s v=""/>
    <s v=""/>
    <s v=""/>
  </r>
  <r>
    <n v="1024995"/>
    <s v="POSTED"/>
    <s v="REALIZADO"/>
    <x v="3"/>
    <s v="089.1301.6304.0001.000.0151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301"/>
    <x v="48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2221.54"/>
    <n v="0"/>
    <n v="0"/>
    <s v=""/>
    <s v=""/>
    <s v=""/>
  </r>
  <r>
    <n v="1024997"/>
    <s v="POSTED"/>
    <s v="REALIZADO"/>
    <x v="3"/>
    <s v="089.1301.6304.0001.000.0153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1"/>
    <x v="48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10199.299999999999"/>
    <n v="0"/>
    <n v="0"/>
    <s v=""/>
    <s v=""/>
    <s v=""/>
  </r>
  <r>
    <n v="1024997"/>
    <s v="POSTED"/>
    <s v="REALIZADO"/>
    <x v="3"/>
    <s v="089.1301.6304.0001.000.0153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1"/>
    <x v="48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10199.299999999999"/>
    <n v="0"/>
    <n v="0"/>
    <s v=""/>
    <s v=""/>
    <s v=""/>
  </r>
  <r>
    <n v="1024997"/>
    <s v="POSTED"/>
    <s v="REALIZADO"/>
    <x v="3"/>
    <s v="089.1301.6304.0001.000.0153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301"/>
    <x v="48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945.68"/>
    <n v="0"/>
    <n v="0"/>
    <s v=""/>
    <s v=""/>
    <s v=""/>
  </r>
  <r>
    <n v="1024997"/>
    <s v="POSTED"/>
    <s v="REALIZADO"/>
    <x v="3"/>
    <s v="089.1301.6304.0001.000.0153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1"/>
    <x v="48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10199.299999999999"/>
    <n v="0"/>
    <n v="0"/>
    <s v=""/>
    <s v=""/>
    <s v=""/>
  </r>
  <r>
    <n v="1028272"/>
    <s v="POSTED"/>
    <s v="REALIZADO"/>
    <x v="3"/>
    <s v="089.1990.6304.0001.000.02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990"/>
    <x v="42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MATRIZ"/>
    <s v="HUGO VALENZUELA DELFIN"/>
    <s v="Costo Laboral"/>
    <s v="Tiempo Extra y Descansos Trabajados"/>
    <s v="OPERAÇÕES"/>
    <n v="1360.3"/>
    <n v="0"/>
    <n v="0"/>
    <s v=""/>
    <s v=""/>
    <s v=""/>
  </r>
  <r>
    <n v="1236381"/>
    <s v="POSTED"/>
    <s v="REALIZADO"/>
    <x v="3"/>
    <s v="089.1990.6304.0001.000.0156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990"/>
    <x v="42"/>
    <s v="6304"/>
    <s v="6304-HORA EXTRA"/>
    <s v="000"/>
    <s v="0156"/>
    <s v="0156-CAPACITACAO TECNICA"/>
    <s v="0,0"/>
    <s v="GASTOS CARGA SOCIAL"/>
    <s v="INDIRECTO DE PRODUCCION                    "/>
    <s v="INDIRECTO DE PRODUCCIÓN"/>
    <s v="6-GASTOS"/>
    <s v="verificar"/>
    <s v="MATRIZ"/>
    <s v="HUGO VALENZUELA DELFIN"/>
    <s v="Costo Laboral"/>
    <s v="Tiempo Extra y Descansos Trabajados"/>
    <s v="OPERAÇÕES"/>
    <n v="165.32"/>
    <n v="0"/>
    <n v="0"/>
    <s v=""/>
    <s v=""/>
    <s v=""/>
  </r>
  <r>
    <n v="1028270"/>
    <s v="POSTED"/>
    <s v="REALIZADO"/>
    <x v="3"/>
    <s v="089.1990.6304.0001.000.01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990"/>
    <x v="42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MATRIZ"/>
    <s v="HUGO VALENZUELA DELFIN"/>
    <s v="Costo Laboral"/>
    <s v="Tiempo Extra y Descansos Trabajados"/>
    <s v="OPERAÇÕES"/>
    <n v="1371.51"/>
    <n v="0"/>
    <n v="0"/>
    <s v=""/>
    <s v=""/>
    <s v=""/>
  </r>
  <r>
    <n v="1028270"/>
    <s v="POSTED"/>
    <s v="REALIZADO"/>
    <x v="3"/>
    <s v="089.1990.6304.0001.000.015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990"/>
    <x v="42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MATRIZ"/>
    <s v="HUGO VALENZUELA DELFIN"/>
    <s v="Costo Laboral"/>
    <s v="Tiempo Extra y Descansos Trabajados"/>
    <s v="OPERAÇÕES"/>
    <n v="-983.99"/>
    <n v="0"/>
    <n v="0"/>
    <s v=""/>
    <s v=""/>
    <s v=""/>
  </r>
  <r>
    <n v="1027525"/>
    <s v="POSTED"/>
    <s v="REALIZADO"/>
    <x v="3"/>
    <s v="089.1310.6304.0001.000.02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10"/>
    <x v="43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5858.51"/>
    <n v="0"/>
    <n v="0"/>
    <s v=""/>
    <s v=""/>
    <s v=""/>
  </r>
  <r>
    <n v="1027525"/>
    <s v="POSTED"/>
    <s v="REALIZADO"/>
    <x v="3"/>
    <s v="089.1310.6304.0001.000.025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10"/>
    <x v="43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-4610.57"/>
    <n v="0"/>
    <n v="0"/>
    <s v=""/>
    <s v=""/>
    <s v=""/>
  </r>
  <r>
    <n v="1399918"/>
    <s v="POSTED"/>
    <s v="REALIZADO"/>
    <x v="3"/>
    <s v="089.1310.6304.0001.000.0168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10"/>
    <x v="43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BRASÍLIA"/>
    <s v="MARIO ESCOTERO"/>
    <s v="Costo Laboral"/>
    <s v="Tiempo Extra y Descansos Trabajados"/>
    <s v="GESTÃO DE PESSOAS"/>
    <n v="183.15"/>
    <n v="0"/>
    <n v="0"/>
    <s v=""/>
    <s v=""/>
    <s v=""/>
  </r>
  <r>
    <n v="1027260"/>
    <s v="POSTED"/>
    <s v="REALIZADO"/>
    <x v="3"/>
    <s v="089.1310.6304.0001.000.0153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10"/>
    <x v="43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24.88"/>
    <n v="0"/>
    <n v="0"/>
    <s v=""/>
    <s v=""/>
    <s v=""/>
  </r>
  <r>
    <n v="1027260"/>
    <s v="POSTED"/>
    <s v="REALIZADO"/>
    <x v="3"/>
    <s v="089.1310.6304.0001.000.0153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10"/>
    <x v="43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-611.29"/>
    <n v="0"/>
    <n v="0"/>
    <s v=""/>
    <s v=""/>
    <s v=""/>
  </r>
  <r>
    <n v="1060744"/>
    <s v="POSTED"/>
    <s v="REALIZADO"/>
    <x v="3"/>
    <s v="089.1310.6304.0001.000.0152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10"/>
    <x v="43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121.6"/>
    <n v="0"/>
    <n v="0"/>
    <s v=""/>
    <s v=""/>
    <s v=""/>
  </r>
  <r>
    <n v="1060744"/>
    <s v="POSTED"/>
    <s v="REALIZADO"/>
    <x v="3"/>
    <s v="089.1310.6304.0001.000.0152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10"/>
    <x v="43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-726.84"/>
    <n v="0"/>
    <n v="0"/>
    <s v=""/>
    <s v=""/>
    <s v=""/>
  </r>
  <r>
    <n v="1027259"/>
    <s v="POSTED"/>
    <s v="REALIZADO"/>
    <x v="3"/>
    <s v="089.1310.6304.0001.000.01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10"/>
    <x v="43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13525.54"/>
    <n v="0"/>
    <n v="0"/>
    <s v=""/>
    <s v=""/>
    <s v=""/>
  </r>
  <r>
    <n v="1027259"/>
    <s v="POSTED"/>
    <s v="REALIZADO"/>
    <x v="3"/>
    <s v="089.1310.6304.0001.000.015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10"/>
    <x v="43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-2220.6799999999998"/>
    <n v="0"/>
    <n v="0"/>
    <s v=""/>
    <s v=""/>
    <s v=""/>
  </r>
  <r>
    <n v="1023872"/>
    <s v="POSTED"/>
    <s v="REALIZADO"/>
    <x v="3"/>
    <s v="089.1308.6304.0001.000.02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8"/>
    <x v="44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30268.42"/>
    <n v="0"/>
    <n v="0"/>
    <s v=""/>
    <s v=""/>
    <s v=""/>
  </r>
  <r>
    <n v="1023872"/>
    <s v="POSTED"/>
    <s v="REALIZADO"/>
    <x v="3"/>
    <s v="089.1308.6304.0001.000.025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08"/>
    <x v="44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4865.33"/>
    <n v="0"/>
    <n v="0"/>
    <s v=""/>
    <s v=""/>
    <s v=""/>
  </r>
  <r>
    <n v="1399917"/>
    <s v="POSTED"/>
    <s v="REALIZADO"/>
    <x v="3"/>
    <s v="089.1308.6304.0001.000.0168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8"/>
    <x v="44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SÃO PAULO"/>
    <s v="MARIO ESCOTERO"/>
    <s v="Costo Laboral"/>
    <s v="Tiempo Extra y Descansos Trabajados"/>
    <s v="GESTÃO DE PESSOAS"/>
    <n v="317.77"/>
    <n v="0"/>
    <n v="0"/>
    <s v=""/>
    <s v=""/>
    <s v=""/>
  </r>
  <r>
    <n v="1023870"/>
    <s v="POSTED"/>
    <s v="REALIZADO"/>
    <x v="3"/>
    <s v="089.1308.6304.0001.000.015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8"/>
    <x v="44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131.06"/>
    <n v="0"/>
    <n v="0"/>
    <s v=""/>
    <s v=""/>
    <s v=""/>
  </r>
  <r>
    <n v="1023870"/>
    <s v="POSTED"/>
    <s v="REALIZADO"/>
    <x v="3"/>
    <s v="089.1308.6304.0001.000.0155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08"/>
    <x v="44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634.5"/>
    <n v="0"/>
    <n v="0"/>
    <s v=""/>
    <s v=""/>
    <s v=""/>
  </r>
  <r>
    <n v="1023869"/>
    <s v="POSTED"/>
    <s v="REALIZADO"/>
    <x v="3"/>
    <s v="089.1308.6304.0001.000.0153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8"/>
    <x v="44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6395.94"/>
    <n v="0"/>
    <n v="0"/>
    <s v=""/>
    <s v=""/>
    <s v=""/>
  </r>
  <r>
    <n v="1023868"/>
    <s v="POSTED"/>
    <s v="REALIZADO"/>
    <x v="3"/>
    <s v="089.1308.6304.0001.000.0152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8"/>
    <x v="44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2343.7600000000002"/>
    <n v="0"/>
    <n v="0"/>
    <s v=""/>
    <s v=""/>
    <s v=""/>
  </r>
  <r>
    <n v="1023867"/>
    <s v="POSTED"/>
    <s v="REALIZADO"/>
    <x v="3"/>
    <s v="089.1308.6304.0001.000.01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8"/>
    <x v="44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3388.77"/>
    <n v="0"/>
    <n v="0"/>
    <s v=""/>
    <s v=""/>
    <s v=""/>
  </r>
  <r>
    <n v="1023867"/>
    <s v="POSTED"/>
    <s v="REALIZADO"/>
    <x v="3"/>
    <s v="089.1308.6304.0001.000.015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08"/>
    <x v="44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2090.58"/>
    <n v="0"/>
    <n v="0"/>
    <s v=""/>
    <s v=""/>
    <s v=""/>
  </r>
  <r>
    <n v="1021417"/>
    <s v="POSTED"/>
    <s v="REALIZADO"/>
    <x v="3"/>
    <s v="089.1307.6304.0001.000.02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7"/>
    <x v="45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UL"/>
    <s v="HUGO VALENZUELA DELFIN"/>
    <s v="Costo Laboral"/>
    <s v="Tiempo Extra y Descansos Trabajados"/>
    <s v="OPERAÇÕES"/>
    <n v="1346.81"/>
    <n v="0"/>
    <n v="0"/>
    <s v=""/>
    <s v=""/>
    <s v=""/>
  </r>
  <r>
    <n v="1021417"/>
    <s v="POSTED"/>
    <s v="REALIZADO"/>
    <x v="3"/>
    <s v="089.1307.6304.0001.000.025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07"/>
    <x v="45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UL"/>
    <s v="HUGO VALENZUELA DELFIN"/>
    <s v="Costo Laboral"/>
    <s v="Tiempo Extra y Descansos Trabajados"/>
    <s v="OPERAÇÕES"/>
    <n v="-3626.34"/>
    <n v="0"/>
    <n v="0"/>
    <s v=""/>
    <s v=""/>
    <s v=""/>
  </r>
  <r>
    <n v="1399952"/>
    <s v="POSTED"/>
    <s v="REALIZADO"/>
    <x v="3"/>
    <s v="089.1307.6304.0001.000.0168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7"/>
    <x v="45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SUL"/>
    <s v="MARIO ESCOTERO"/>
    <s v="Costo Laboral"/>
    <s v="Tiempo Extra y Descansos Trabajados"/>
    <s v="GESTÃO DE PESSOAS"/>
    <n v="18.09"/>
    <n v="0"/>
    <n v="0"/>
    <s v=""/>
    <s v=""/>
    <s v=""/>
  </r>
  <r>
    <n v="1021416"/>
    <s v="POSTED"/>
    <s v="REALIZADO"/>
    <x v="3"/>
    <s v="089.1307.6304.0001.000.015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7"/>
    <x v="45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UL"/>
    <s v="HUGO VALENZUELA DELFIN"/>
    <s v="Costo Laboral"/>
    <s v="Tiempo Extra y Descansos Trabajados"/>
    <s v="OPERAÇÕES"/>
    <n v="46.54"/>
    <n v="0"/>
    <n v="0"/>
    <s v=""/>
    <s v=""/>
    <s v=""/>
  </r>
  <r>
    <n v="1021416"/>
    <s v="POSTED"/>
    <s v="REALIZADO"/>
    <x v="3"/>
    <s v="089.1307.6304.0001.000.0155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07"/>
    <x v="45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UL"/>
    <s v="HUGO VALENZUELA DELFIN"/>
    <s v="Costo Laboral"/>
    <s v="Tiempo Extra y Descansos Trabajados"/>
    <s v="OPERAÇÕES"/>
    <n v="-145.77000000000001"/>
    <n v="0"/>
    <n v="0"/>
    <s v=""/>
    <s v=""/>
    <s v=""/>
  </r>
  <r>
    <n v="1021415"/>
    <s v="POSTED"/>
    <s v="REALIZADO"/>
    <x v="3"/>
    <s v="089.1307.6304.0001.000.0153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7"/>
    <x v="45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UL"/>
    <s v="HUGO VALENZUELA DELFIN"/>
    <s v="Costo Laboral"/>
    <s v="Tiempo Extra y Descansos Trabajados"/>
    <s v="OPERAÇÕES"/>
    <n v="1023.12"/>
    <n v="0"/>
    <n v="0"/>
    <s v=""/>
    <s v=""/>
    <s v=""/>
  </r>
  <r>
    <n v="1021415"/>
    <s v="POSTED"/>
    <s v="REALIZADO"/>
    <x v="3"/>
    <s v="089.1307.6304.0001.000.0153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07"/>
    <x v="45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UL"/>
    <s v="HUGO VALENZUELA DELFIN"/>
    <s v="Costo Laboral"/>
    <s v="Tiempo Extra y Descansos Trabajados"/>
    <s v="OPERAÇÕES"/>
    <n v="-761.59"/>
    <n v="0"/>
    <n v="0"/>
    <s v=""/>
    <s v=""/>
    <s v=""/>
  </r>
  <r>
    <n v="1021414"/>
    <s v="POSTED"/>
    <s v="REALIZADO"/>
    <x v="3"/>
    <s v="089.1307.6304.0001.000.0152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7"/>
    <x v="45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SUL"/>
    <s v="HUGO VALENZUELA DELFIN"/>
    <s v="Costo Laboral"/>
    <s v="Tiempo Extra y Descansos Trabajados"/>
    <s v="OPERAÇÕES"/>
    <n v="17.8"/>
    <n v="0"/>
    <n v="0"/>
    <s v=""/>
    <s v=""/>
    <s v=""/>
  </r>
  <r>
    <n v="1021414"/>
    <s v="POSTED"/>
    <s v="REALIZADO"/>
    <x v="3"/>
    <s v="089.1307.6304.0001.000.0152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07"/>
    <x v="45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SUL"/>
    <s v="HUGO VALENZUELA DELFIN"/>
    <s v="Costo Laboral"/>
    <s v="Tiempo Extra y Descansos Trabajados"/>
    <s v="OPERAÇÕES"/>
    <n v="-184.53"/>
    <n v="0"/>
    <n v="0"/>
    <s v=""/>
    <s v=""/>
    <s v=""/>
  </r>
  <r>
    <n v="1021413"/>
    <s v="POSTED"/>
    <s v="REALIZADO"/>
    <x v="3"/>
    <s v="089.1307.6304.0001.000.01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7"/>
    <x v="45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UL"/>
    <s v="HUGO VALENZUELA DELFIN"/>
    <s v="Costo Laboral"/>
    <s v="Tiempo Extra y Descansos Trabajados"/>
    <s v="OPERAÇÕES"/>
    <n v="160.34"/>
    <n v="0"/>
    <n v="0"/>
    <s v=""/>
    <s v=""/>
    <s v=""/>
  </r>
  <r>
    <n v="1021413"/>
    <s v="POSTED"/>
    <s v="REALIZADO"/>
    <x v="3"/>
    <s v="089.1307.6304.0001.000.015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07"/>
    <x v="45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UL"/>
    <s v="HUGO VALENZUELA DELFIN"/>
    <s v="Costo Laboral"/>
    <s v="Tiempo Extra y Descansos Trabajados"/>
    <s v="OPERAÇÕES"/>
    <n v="-2490.34"/>
    <n v="0"/>
    <n v="0"/>
    <s v=""/>
    <s v=""/>
    <s v=""/>
  </r>
  <r>
    <n v="1022704"/>
    <s v="POSTED"/>
    <s v="REALIZADO"/>
    <x v="3"/>
    <s v="089.1303.6304.0001.000.02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3"/>
    <x v="46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19308.16"/>
    <n v="0"/>
    <n v="0"/>
    <s v=""/>
    <s v=""/>
    <s v=""/>
  </r>
  <r>
    <n v="1399956"/>
    <s v="POSTED"/>
    <s v="REALIZADO"/>
    <x v="3"/>
    <s v="089.1303.6304.0001.000.0168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3"/>
    <x v="46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NORDESTE"/>
    <s v="MARIO ESCOTERO"/>
    <s v="Costo Laboral"/>
    <s v="Tiempo Extra y Descansos Trabajados"/>
    <s v="GESTÃO DE PESSOAS"/>
    <n v="4.05"/>
    <n v="0"/>
    <n v="0"/>
    <s v=""/>
    <s v=""/>
    <s v=""/>
  </r>
  <r>
    <n v="1060739"/>
    <s v="POSTED"/>
    <s v="REALIZADO"/>
    <x v="3"/>
    <s v="089.1303.6304.0001.000.015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3"/>
    <x v="46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1673.04"/>
    <n v="0"/>
    <n v="0"/>
    <s v=""/>
    <s v=""/>
    <s v=""/>
  </r>
  <r>
    <n v="1022703"/>
    <s v="POSTED"/>
    <s v="REALIZADO"/>
    <x v="3"/>
    <s v="089.1303.6304.0001.000.0153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3"/>
    <x v="46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174.02"/>
    <n v="0"/>
    <n v="0"/>
    <s v=""/>
    <s v=""/>
    <s v=""/>
  </r>
  <r>
    <n v="1022703"/>
    <s v="POSTED"/>
    <s v="REALIZADO"/>
    <x v="3"/>
    <s v="089.1303.6304.0001.000.0153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03"/>
    <x v="46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-953.19"/>
    <n v="0"/>
    <n v="0"/>
    <s v=""/>
    <s v=""/>
    <s v=""/>
  </r>
  <r>
    <n v="1022702"/>
    <s v="POSTED"/>
    <s v="REALIZADO"/>
    <x v="3"/>
    <s v="089.1303.6304.0001.000.0152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3"/>
    <x v="46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4059.7"/>
    <n v="0"/>
    <n v="0"/>
    <s v=""/>
    <s v=""/>
    <s v=""/>
  </r>
  <r>
    <n v="1022702"/>
    <s v="POSTED"/>
    <s v="REALIZADO"/>
    <x v="3"/>
    <s v="089.1303.6304.0001.000.0152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03"/>
    <x v="46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-753.95"/>
    <n v="0"/>
    <n v="0"/>
    <s v=""/>
    <s v=""/>
    <s v=""/>
  </r>
  <r>
    <n v="1022701"/>
    <s v="POSTED"/>
    <s v="REALIZADO"/>
    <x v="3"/>
    <s v="089.1303.6304.0001.000.01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3"/>
    <x v="46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2766.51"/>
    <n v="0"/>
    <n v="0"/>
    <s v=""/>
    <s v=""/>
    <s v=""/>
  </r>
  <r>
    <n v="1024740"/>
    <s v="POSTED"/>
    <s v="REALIZADO"/>
    <x v="3"/>
    <s v="089.1302.6304.0001.000.02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2"/>
    <x v="47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3078.43"/>
    <n v="0"/>
    <n v="0"/>
    <s v=""/>
    <s v=""/>
    <s v=""/>
  </r>
  <r>
    <n v="1024740"/>
    <s v="POSTED"/>
    <s v="REALIZADO"/>
    <x v="3"/>
    <s v="089.1302.6304.0001.000.025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02"/>
    <x v="47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-533.73"/>
    <n v="0"/>
    <n v="0"/>
    <s v=""/>
    <s v=""/>
    <s v=""/>
  </r>
  <r>
    <n v="1024740"/>
    <s v="POSTED"/>
    <s v="REALIZADO"/>
    <x v="3"/>
    <s v="089.1302.6304.0001.000.0251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1302"/>
    <x v="47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18365.61"/>
    <n v="0"/>
    <n v="0"/>
    <s v=""/>
    <s v=""/>
    <s v=""/>
  </r>
  <r>
    <n v="1399960"/>
    <s v="POSTED"/>
    <s v="REALIZADO"/>
    <x v="3"/>
    <s v="089.1302.6304.0001.000.0168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2"/>
    <x v="47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RIO DE JANEIRO"/>
    <s v="MARIO ESCOTERO"/>
    <s v="Costo Laboral"/>
    <s v="Tiempo Extra y Descansos Trabajados"/>
    <s v="GESTÃO DE PESSOAS"/>
    <n v="2.9"/>
    <n v="0"/>
    <n v="0"/>
    <s v=""/>
    <s v=""/>
    <s v=""/>
  </r>
  <r>
    <n v="1060738"/>
    <s v="POSTED"/>
    <s v="REALIZADO"/>
    <x v="3"/>
    <s v="089.1302.6304.0001.000.015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2"/>
    <x v="47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8713.92"/>
    <n v="0"/>
    <n v="0"/>
    <s v=""/>
    <s v=""/>
    <s v=""/>
  </r>
  <r>
    <n v="1060738"/>
    <s v="POSTED"/>
    <s v="REALIZADO"/>
    <x v="3"/>
    <s v="089.1302.6304.0001.000.0155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02"/>
    <x v="47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-2313.2199999999998"/>
    <n v="0"/>
    <n v="0"/>
    <s v=""/>
    <s v=""/>
    <s v=""/>
  </r>
  <r>
    <n v="1024739"/>
    <s v="POSTED"/>
    <s v="REALIZADO"/>
    <x v="3"/>
    <s v="089.1302.6304.0001.000.0153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2"/>
    <x v="47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2047.13"/>
    <n v="0"/>
    <n v="0"/>
    <s v=""/>
    <s v=""/>
    <s v=""/>
  </r>
  <r>
    <n v="1024739"/>
    <s v="POSTED"/>
    <s v="REALIZADO"/>
    <x v="3"/>
    <s v="089.1302.6304.0001.000.0153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02"/>
    <x v="47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-556.69000000000005"/>
    <n v="0"/>
    <n v="0"/>
    <s v=""/>
    <s v=""/>
    <s v=""/>
  </r>
  <r>
    <n v="1024739"/>
    <s v="POSTED"/>
    <s v="REALIZADO"/>
    <x v="3"/>
    <s v="089.1302.6304.0001.000.0153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1302"/>
    <x v="47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3079.72"/>
    <n v="0"/>
    <n v="0"/>
    <s v=""/>
    <s v=""/>
    <s v=""/>
  </r>
  <r>
    <n v="1024738"/>
    <s v="POSTED"/>
    <s v="REALIZADO"/>
    <x v="3"/>
    <s v="089.1302.6304.0001.000.0152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1302"/>
    <x v="47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5419.47"/>
    <n v="0"/>
    <n v="0"/>
    <s v=""/>
    <s v=""/>
    <s v=""/>
  </r>
  <r>
    <n v="1024737"/>
    <s v="POSTED"/>
    <s v="REALIZADO"/>
    <x v="3"/>
    <s v="089.1302.6304.0001.000.01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2"/>
    <x v="47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33713.14"/>
    <n v="0"/>
    <n v="0"/>
    <s v=""/>
    <s v=""/>
    <s v=""/>
  </r>
  <r>
    <n v="1024737"/>
    <s v="POSTED"/>
    <s v="REALIZADO"/>
    <x v="3"/>
    <s v="089.1302.6304.0001.000.015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02"/>
    <x v="47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-13663.1"/>
    <n v="0"/>
    <n v="0"/>
    <s v=""/>
    <s v=""/>
    <s v=""/>
  </r>
  <r>
    <n v="1024999"/>
    <s v="POSTED"/>
    <s v="REALIZADO"/>
    <x v="3"/>
    <s v="089.1301.6304.0001.000.02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59463.61"/>
    <n v="0"/>
    <n v="0"/>
    <s v=""/>
    <s v=""/>
    <s v=""/>
  </r>
  <r>
    <n v="1024999"/>
    <s v="POSTED"/>
    <s v="REALIZADO"/>
    <x v="3"/>
    <s v="089.1301.6304.0001.000.025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3522.67"/>
    <n v="0"/>
    <n v="0"/>
    <s v=""/>
    <s v=""/>
    <s v=""/>
  </r>
  <r>
    <n v="1399939"/>
    <s v="POSTED"/>
    <s v="REALIZADO"/>
    <x v="3"/>
    <s v="089.1301.6304.0001.000.0168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1"/>
    <x v="48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SÃO PAULO"/>
    <s v="MARIO ESCOTERO"/>
    <s v="Costo Laboral"/>
    <s v="Tiempo Extra y Descansos Trabajados"/>
    <s v="GESTÃO DE PESSOAS"/>
    <n v="2089.83"/>
    <n v="0"/>
    <n v="0"/>
    <s v=""/>
    <s v=""/>
    <s v=""/>
  </r>
  <r>
    <n v="1024998"/>
    <s v="POSTED"/>
    <s v="REALIZADO"/>
    <x v="3"/>
    <s v="089.1301.6304.0001.000.0155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1"/>
    <x v="48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483.38"/>
    <n v="0"/>
    <n v="0"/>
    <s v=""/>
    <s v=""/>
    <s v=""/>
  </r>
  <r>
    <n v="1024998"/>
    <s v="POSTED"/>
    <s v="REALIZADO"/>
    <x v="3"/>
    <s v="089.1301.6304.0001.000.0155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01"/>
    <x v="48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961.28"/>
    <n v="0"/>
    <n v="0"/>
    <s v=""/>
    <s v=""/>
    <s v=""/>
  </r>
  <r>
    <n v="1024997"/>
    <s v="POSTED"/>
    <s v="REALIZADO"/>
    <x v="3"/>
    <s v="089.1301.6304.0001.000.0153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1"/>
    <x v="48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18572.759999999998"/>
    <n v="0"/>
    <n v="0"/>
    <s v=""/>
    <s v=""/>
    <s v=""/>
  </r>
  <r>
    <n v="1024997"/>
    <s v="POSTED"/>
    <s v="REALIZADO"/>
    <x v="3"/>
    <s v="089.1301.6304.0001.000.0153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01"/>
    <x v="48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6055.61"/>
    <n v="0"/>
    <n v="0"/>
    <s v=""/>
    <s v=""/>
    <s v=""/>
  </r>
  <r>
    <n v="1024996"/>
    <s v="POSTED"/>
    <s v="REALIZADO"/>
    <x v="3"/>
    <s v="089.1301.6304.0001.000.0152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1"/>
    <x v="48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1997.74"/>
    <n v="0"/>
    <n v="0"/>
    <s v=""/>
    <s v=""/>
    <s v=""/>
  </r>
  <r>
    <n v="1024996"/>
    <s v="POSTED"/>
    <s v="REALIZADO"/>
    <x v="3"/>
    <s v="089.1301.6304.0001.000.0152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01"/>
    <x v="48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563.65"/>
    <n v="0"/>
    <n v="0"/>
    <s v=""/>
    <s v=""/>
    <s v=""/>
  </r>
  <r>
    <n v="1024995"/>
    <s v="POSTED"/>
    <s v="REALIZADO"/>
    <x v="3"/>
    <s v="089.1301.6304.0001.000.01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1"/>
    <x v="48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151.41999999999999"/>
    <n v="0"/>
    <n v="0"/>
    <s v=""/>
    <s v=""/>
    <s v=""/>
  </r>
  <r>
    <n v="1024995"/>
    <s v="POSTED"/>
    <s v="REALIZADO"/>
    <x v="3"/>
    <s v="089.1301.6304.0001.000.015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01"/>
    <x v="48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5122.04"/>
    <n v="0"/>
    <n v="0"/>
    <s v=""/>
    <s v=""/>
    <s v=""/>
  </r>
  <r>
    <n v="1021417"/>
    <s v="POSTED"/>
    <s v="REALIZADO"/>
    <x v="3"/>
    <s v="089.1307.6304.0001.000.025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7"/>
    <x v="45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UL"/>
    <s v="HUGO VALENZUELA DELFIN"/>
    <s v="Costo Laboral"/>
    <s v="Tiempo Extra y Descansos Trabajados"/>
    <s v="OPERAÇÕES"/>
    <n v="-600.23"/>
    <n v="0"/>
    <n v="0"/>
    <s v=""/>
    <s v=""/>
    <s v=""/>
  </r>
  <r>
    <n v="1022701"/>
    <s v="POSTED"/>
    <s v="REALIZADO"/>
    <x v="3"/>
    <s v="089.1303.6304.0001.000.015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3"/>
    <x v="46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-2880.61"/>
    <n v="0"/>
    <n v="0"/>
    <s v=""/>
    <s v=""/>
    <s v=""/>
  </r>
  <r>
    <n v="1022702"/>
    <s v="POSTED"/>
    <s v="REALIZADO"/>
    <x v="3"/>
    <s v="089.1303.6304.0001.000.0152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3"/>
    <x v="46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-970.74"/>
    <n v="0"/>
    <n v="0"/>
    <s v=""/>
    <s v=""/>
    <s v=""/>
  </r>
  <r>
    <n v="1022704"/>
    <s v="POSTED"/>
    <s v="REALIZADO"/>
    <x v="3"/>
    <s v="089.1303.6304.0001.000.025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3"/>
    <x v="46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-9854.75"/>
    <n v="0"/>
    <n v="0"/>
    <s v=""/>
    <s v=""/>
    <s v=""/>
  </r>
  <r>
    <n v="1023868"/>
    <s v="POSTED"/>
    <s v="REALIZADO"/>
    <x v="3"/>
    <s v="089.1308.6304.0001.000.0152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8"/>
    <x v="44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1904.52"/>
    <n v="0"/>
    <n v="0"/>
    <s v=""/>
    <s v=""/>
    <s v=""/>
  </r>
  <r>
    <n v="1023869"/>
    <s v="POSTED"/>
    <s v="REALIZADO"/>
    <x v="3"/>
    <s v="089.1308.6304.0001.000.0153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8"/>
    <x v="44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6047.96"/>
    <n v="0"/>
    <n v="0"/>
    <s v=""/>
    <s v=""/>
    <s v=""/>
  </r>
  <r>
    <n v="1023872"/>
    <s v="POSTED"/>
    <s v="REALIZADO"/>
    <x v="3"/>
    <s v="089.1308.6304.0001.000.025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8"/>
    <x v="44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18140.29"/>
    <n v="0"/>
    <n v="0"/>
    <s v=""/>
    <s v=""/>
    <s v=""/>
  </r>
  <r>
    <n v="1024737"/>
    <s v="POSTED"/>
    <s v="REALIZADO"/>
    <x v="3"/>
    <s v="089.1302.6304.0001.000.015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2"/>
    <x v="47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-472.69"/>
    <n v="0"/>
    <n v="0"/>
    <s v=""/>
    <s v=""/>
    <s v=""/>
  </r>
  <r>
    <n v="1024738"/>
    <s v="POSTED"/>
    <s v="REALIZADO"/>
    <x v="3"/>
    <s v="089.1302.6304.0001.000.0152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2"/>
    <x v="47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-8060.57"/>
    <n v="0"/>
    <n v="0"/>
    <s v=""/>
    <s v=""/>
    <s v=""/>
  </r>
  <r>
    <n v="1024739"/>
    <s v="POSTED"/>
    <s v="REALIZADO"/>
    <x v="3"/>
    <s v="089.1302.6304.0001.000.0153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2"/>
    <x v="47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-6641.13"/>
    <n v="0"/>
    <n v="0"/>
    <s v=""/>
    <s v=""/>
    <s v=""/>
  </r>
  <r>
    <n v="1024740"/>
    <s v="POSTED"/>
    <s v="REALIZADO"/>
    <x v="3"/>
    <s v="089.1302.6304.0001.000.025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2"/>
    <x v="47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-42201.36"/>
    <n v="0"/>
    <n v="0"/>
    <s v=""/>
    <s v=""/>
    <s v=""/>
  </r>
  <r>
    <n v="1024996"/>
    <s v="POSTED"/>
    <s v="REALIZADO"/>
    <x v="3"/>
    <s v="089.1301.6304.0001.000.0152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1"/>
    <x v="48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2572.67"/>
    <n v="0"/>
    <n v="0"/>
    <s v=""/>
    <s v=""/>
    <s v=""/>
  </r>
  <r>
    <n v="1024997"/>
    <s v="POSTED"/>
    <s v="REALIZADO"/>
    <x v="3"/>
    <s v="089.1301.6304.0001.000.0153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1"/>
    <x v="48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8321.68"/>
    <n v="0"/>
    <n v="0"/>
    <s v=""/>
    <s v=""/>
    <s v=""/>
  </r>
  <r>
    <n v="1024998"/>
    <s v="POSTED"/>
    <s v="REALIZADO"/>
    <x v="3"/>
    <s v="089.1301.6304.0001.000.0155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1"/>
    <x v="48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463.44"/>
    <n v="0"/>
    <n v="0"/>
    <s v=""/>
    <s v=""/>
    <s v=""/>
  </r>
  <r>
    <n v="1024999"/>
    <s v="POSTED"/>
    <s v="REALIZADO"/>
    <x v="3"/>
    <s v="089.1301.6304.0001.000.025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14113.47"/>
    <n v="0"/>
    <n v="0"/>
    <s v=""/>
    <s v=""/>
    <s v=""/>
  </r>
  <r>
    <n v="1024999"/>
    <s v="POSTED"/>
    <s v="REALIZADO"/>
    <x v="3"/>
    <s v="089.1301.6304.0001.000.025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235.05"/>
    <n v="0"/>
    <n v="0"/>
    <s v=""/>
    <s v=""/>
    <s v=""/>
  </r>
  <r>
    <n v="1027259"/>
    <s v="POSTED"/>
    <s v="REALIZADO"/>
    <x v="3"/>
    <s v="089.1310.6304.0001.000.015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10"/>
    <x v="43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-2439.85"/>
    <n v="0"/>
    <n v="0"/>
    <s v=""/>
    <s v=""/>
    <s v=""/>
  </r>
  <r>
    <n v="1060739"/>
    <s v="POSTED"/>
    <s v="REALIZADO"/>
    <x v="3"/>
    <s v="089.1303.6304.0001.000.0155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3"/>
    <x v="46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-633.52"/>
    <n v="0"/>
    <n v="0"/>
    <s v=""/>
    <s v=""/>
    <s v=""/>
  </r>
  <r>
    <n v="1399956"/>
    <s v="POSTED"/>
    <s v="REALIZADO"/>
    <x v="3"/>
    <s v="089.1303.6304.0001.000.0168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3"/>
    <x v="46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NORDESTE"/>
    <s v="MARIO ESCOTERO"/>
    <s v="Costo Laboral"/>
    <s v="Tiempo Extra y Descansos Trabajados"/>
    <s v="GESTÃO DE PESSOAS"/>
    <n v="-260.57"/>
    <n v="0"/>
    <n v="0"/>
    <s v=""/>
    <s v=""/>
    <s v=""/>
  </r>
  <r>
    <n v="1021417"/>
    <s v="POSTED"/>
    <s v="REALIZADO"/>
    <x v="3"/>
    <s v="089.1307.6304.0001.000.025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7"/>
    <x v="45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UL"/>
    <s v="HUGO VALENZUELA DELFIN"/>
    <s v="Costo Laboral"/>
    <s v="Tiempo Extra y Descansos Trabajados"/>
    <s v="OPERAÇÕES"/>
    <n v="600.23"/>
    <n v="0"/>
    <n v="0"/>
    <s v=""/>
    <s v=""/>
    <s v=""/>
  </r>
  <r>
    <n v="1022701"/>
    <s v="POSTED"/>
    <s v="REALIZADO"/>
    <x v="3"/>
    <s v="089.1303.6304.0001.000.015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3"/>
    <x v="46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2880.61"/>
    <n v="0"/>
    <n v="0"/>
    <s v=""/>
    <s v=""/>
    <s v=""/>
  </r>
  <r>
    <n v="1022702"/>
    <s v="POSTED"/>
    <s v="REALIZADO"/>
    <x v="3"/>
    <s v="089.1303.6304.0001.000.0152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3"/>
    <x v="46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970.74"/>
    <n v="0"/>
    <n v="0"/>
    <s v=""/>
    <s v=""/>
    <s v=""/>
  </r>
  <r>
    <n v="1022704"/>
    <s v="POSTED"/>
    <s v="REALIZADO"/>
    <x v="3"/>
    <s v="089.1303.6304.0001.000.025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3"/>
    <x v="46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9854.75"/>
    <n v="0"/>
    <n v="0"/>
    <s v=""/>
    <s v=""/>
    <s v=""/>
  </r>
  <r>
    <n v="1023868"/>
    <s v="POSTED"/>
    <s v="REALIZADO"/>
    <x v="3"/>
    <s v="089.1308.6304.0001.000.0152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8"/>
    <x v="44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1904.52"/>
    <n v="0"/>
    <n v="0"/>
    <s v=""/>
    <s v=""/>
    <s v=""/>
  </r>
  <r>
    <n v="1023869"/>
    <s v="POSTED"/>
    <s v="REALIZADO"/>
    <x v="3"/>
    <s v="089.1308.6304.0001.000.0153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8"/>
    <x v="44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6047.96"/>
    <n v="0"/>
    <n v="0"/>
    <s v=""/>
    <s v=""/>
    <s v=""/>
  </r>
  <r>
    <n v="1023872"/>
    <s v="POSTED"/>
    <s v="REALIZADO"/>
    <x v="3"/>
    <s v="089.1308.6304.0001.000.025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8"/>
    <x v="44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18140.29"/>
    <n v="0"/>
    <n v="0"/>
    <s v=""/>
    <s v=""/>
    <s v=""/>
  </r>
  <r>
    <n v="1024737"/>
    <s v="POSTED"/>
    <s v="REALIZADO"/>
    <x v="3"/>
    <s v="089.1302.6304.0001.000.015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2"/>
    <x v="47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472.69"/>
    <n v="0"/>
    <n v="0"/>
    <s v=""/>
    <s v=""/>
    <s v=""/>
  </r>
  <r>
    <n v="1024738"/>
    <s v="POSTED"/>
    <s v="REALIZADO"/>
    <x v="3"/>
    <s v="089.1302.6304.0001.000.0152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2"/>
    <x v="47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8060.57"/>
    <n v="0"/>
    <n v="0"/>
    <s v=""/>
    <s v=""/>
    <s v=""/>
  </r>
  <r>
    <n v="1024739"/>
    <s v="POSTED"/>
    <s v="REALIZADO"/>
    <x v="3"/>
    <s v="089.1302.6304.0001.000.0153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2"/>
    <x v="47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6641.13"/>
    <n v="0"/>
    <n v="0"/>
    <s v=""/>
    <s v=""/>
    <s v=""/>
  </r>
  <r>
    <n v="1024740"/>
    <s v="POSTED"/>
    <s v="REALIZADO"/>
    <x v="3"/>
    <s v="089.1302.6304.0001.000.025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2"/>
    <x v="47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42201.36"/>
    <n v="0"/>
    <n v="0"/>
    <s v=""/>
    <s v=""/>
    <s v=""/>
  </r>
  <r>
    <n v="1024996"/>
    <s v="POSTED"/>
    <s v="REALIZADO"/>
    <x v="3"/>
    <s v="089.1301.6304.0001.000.0152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1"/>
    <x v="48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2572.67"/>
    <n v="0"/>
    <n v="0"/>
    <s v=""/>
    <s v=""/>
    <s v=""/>
  </r>
  <r>
    <n v="1024997"/>
    <s v="POSTED"/>
    <s v="REALIZADO"/>
    <x v="3"/>
    <s v="089.1301.6304.0001.000.0153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1"/>
    <x v="48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8321.68"/>
    <n v="0"/>
    <n v="0"/>
    <s v=""/>
    <s v=""/>
    <s v=""/>
  </r>
  <r>
    <n v="1024998"/>
    <s v="POSTED"/>
    <s v="REALIZADO"/>
    <x v="3"/>
    <s v="089.1301.6304.0001.000.0155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1"/>
    <x v="48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463.44"/>
    <n v="0"/>
    <n v="0"/>
    <s v=""/>
    <s v=""/>
    <s v=""/>
  </r>
  <r>
    <n v="1024999"/>
    <s v="POSTED"/>
    <s v="REALIZADO"/>
    <x v="3"/>
    <s v="089.1301.6304.0001.000.025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14113.47"/>
    <n v="0"/>
    <n v="0"/>
    <s v=""/>
    <s v=""/>
    <s v=""/>
  </r>
  <r>
    <n v="1024999"/>
    <s v="POSTED"/>
    <s v="REALIZADO"/>
    <x v="3"/>
    <s v="089.1301.6304.0001.000.025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235.05"/>
    <n v="0"/>
    <n v="0"/>
    <s v=""/>
    <s v=""/>
    <s v=""/>
  </r>
  <r>
    <n v="1027259"/>
    <s v="POSTED"/>
    <s v="REALIZADO"/>
    <x v="3"/>
    <s v="089.1310.6304.0001.000.015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10"/>
    <x v="43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2439.85"/>
    <n v="0"/>
    <n v="0"/>
    <s v=""/>
    <s v=""/>
    <s v=""/>
  </r>
  <r>
    <n v="1060739"/>
    <s v="POSTED"/>
    <s v="REALIZADO"/>
    <x v="3"/>
    <s v="089.1303.6304.0001.000.0155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3"/>
    <x v="46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633.52"/>
    <n v="0"/>
    <n v="0"/>
    <s v=""/>
    <s v=""/>
    <s v=""/>
  </r>
  <r>
    <n v="1399956"/>
    <s v="POSTED"/>
    <s v="REALIZADO"/>
    <x v="3"/>
    <s v="089.1303.6304.0001.000.0168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3"/>
    <x v="46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NORDESTE"/>
    <s v="MARIO ESCOTERO"/>
    <s v="Costo Laboral"/>
    <s v="Tiempo Extra y Descansos Trabajados"/>
    <s v="GESTÃO DE PESSOAS"/>
    <n v="260.57"/>
    <n v="0"/>
    <n v="0"/>
    <s v=""/>
    <s v=""/>
    <s v=""/>
  </r>
  <r>
    <n v="1021413"/>
    <s v="POSTED"/>
    <s v="REALIZADO"/>
    <x v="3"/>
    <s v="089.1307.6304.0001.000.0151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1307"/>
    <x v="45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UL"/>
    <s v="HUGO VALENZUELA DELFIN"/>
    <s v="Costo Laboral"/>
    <s v="Tiempo Extra y Descansos Trabajados"/>
    <s v="OPERAÇÕES"/>
    <n v="-1494.84"/>
    <n v="0"/>
    <n v="0"/>
    <s v=""/>
    <s v=""/>
    <s v=""/>
  </r>
  <r>
    <n v="1021414"/>
    <s v="POSTED"/>
    <s v="REALIZADO"/>
    <x v="3"/>
    <s v="089.1307.6304.0001.000.0152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1307"/>
    <x v="45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SUL"/>
    <s v="HUGO VALENZUELA DELFIN"/>
    <s v="Costo Laboral"/>
    <s v="Tiempo Extra y Descansos Trabajados"/>
    <s v="OPERAÇÕES"/>
    <n v="-135.29"/>
    <n v="0"/>
    <n v="0"/>
    <s v=""/>
    <s v=""/>
    <s v=""/>
  </r>
  <r>
    <n v="1021415"/>
    <s v="POSTED"/>
    <s v="REALIZADO"/>
    <x v="3"/>
    <s v="089.1307.6304.0001.000.0153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1307"/>
    <x v="45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UL"/>
    <s v="HUGO VALENZUELA DELFIN"/>
    <s v="Costo Laboral"/>
    <s v="Tiempo Extra y Descansos Trabajados"/>
    <s v="OPERAÇÕES"/>
    <n v="-436.94"/>
    <n v="0"/>
    <n v="0"/>
    <s v=""/>
    <s v=""/>
    <s v=""/>
  </r>
  <r>
    <n v="1021416"/>
    <s v="POSTED"/>
    <s v="REALIZADO"/>
    <x v="3"/>
    <s v="089.1307.6304.0001.000.0155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1307"/>
    <x v="45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UL"/>
    <s v="HUGO VALENZUELA DELFIN"/>
    <s v="Costo Laboral"/>
    <s v="Tiempo Extra y Descansos Trabajados"/>
    <s v="OPERAÇÕES"/>
    <n v="-139.47"/>
    <n v="0"/>
    <n v="0"/>
    <s v=""/>
    <s v=""/>
    <s v=""/>
  </r>
  <r>
    <n v="1022701"/>
    <s v="POSTED"/>
    <s v="REALIZADO"/>
    <x v="3"/>
    <s v="089.1303.6304.0001.000.0151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1303"/>
    <x v="46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-98.14"/>
    <n v="0"/>
    <n v="0"/>
    <s v=""/>
    <s v=""/>
    <s v=""/>
  </r>
  <r>
    <n v="1022702"/>
    <s v="POSTED"/>
    <s v="REALIZADO"/>
    <x v="3"/>
    <s v="089.1303.6304.0001.000.0152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1303"/>
    <x v="46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-208.27"/>
    <n v="0"/>
    <n v="0"/>
    <s v=""/>
    <s v=""/>
    <s v=""/>
  </r>
  <r>
    <n v="1022703"/>
    <s v="POSTED"/>
    <s v="REALIZADO"/>
    <x v="3"/>
    <s v="089.1303.6304.0001.000.0153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1303"/>
    <x v="46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-646.42999999999995"/>
    <n v="0"/>
    <n v="0"/>
    <s v=""/>
    <s v=""/>
    <s v=""/>
  </r>
  <r>
    <n v="1022704"/>
    <s v="POSTED"/>
    <s v="REALIZADO"/>
    <x v="3"/>
    <s v="089.1303.6304.0001.000.0251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1303"/>
    <x v="46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-3017.66"/>
    <n v="0"/>
    <n v="0"/>
    <s v=""/>
    <s v=""/>
    <s v=""/>
  </r>
  <r>
    <n v="1023867"/>
    <s v="POSTED"/>
    <s v="REALIZADO"/>
    <x v="3"/>
    <s v="089.1308.6304.0001.000.0151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1308"/>
    <x v="44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911.17"/>
    <n v="0"/>
    <n v="0"/>
    <s v=""/>
    <s v=""/>
    <s v=""/>
  </r>
  <r>
    <n v="1023870"/>
    <s v="POSTED"/>
    <s v="REALIZADO"/>
    <x v="3"/>
    <s v="089.1308.6304.0001.000.0155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1308"/>
    <x v="44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749.39"/>
    <n v="0"/>
    <n v="0"/>
    <s v=""/>
    <s v=""/>
    <s v=""/>
  </r>
  <r>
    <n v="1023872"/>
    <s v="POSTED"/>
    <s v="REALIZADO"/>
    <x v="3"/>
    <s v="089.1308.6304.0001.000.0251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1308"/>
    <x v="44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3081.79"/>
    <n v="0"/>
    <n v="0"/>
    <s v=""/>
    <s v=""/>
    <s v=""/>
  </r>
  <r>
    <n v="1024995"/>
    <s v="POSTED"/>
    <s v="REALIZADO"/>
    <x v="3"/>
    <s v="089.1301.6304.0001.000.0151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1301"/>
    <x v="48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2731.46"/>
    <n v="0"/>
    <n v="0"/>
    <s v=""/>
    <s v=""/>
    <s v=""/>
  </r>
  <r>
    <n v="1024996"/>
    <s v="POSTED"/>
    <s v="REALIZADO"/>
    <x v="3"/>
    <s v="089.1301.6304.0001.000.0152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1301"/>
    <x v="48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565.32000000000005"/>
    <n v="0"/>
    <n v="0"/>
    <s v=""/>
    <s v=""/>
    <s v=""/>
  </r>
  <r>
    <n v="1024997"/>
    <s v="POSTED"/>
    <s v="REALIZADO"/>
    <x v="3"/>
    <s v="089.1301.6304.0001.000.0153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1301"/>
    <x v="48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4822.54"/>
    <n v="0"/>
    <n v="0"/>
    <s v=""/>
    <s v=""/>
    <s v=""/>
  </r>
  <r>
    <n v="1024998"/>
    <s v="POSTED"/>
    <s v="REALIZADO"/>
    <x v="3"/>
    <s v="089.1301.6304.0001.000.0155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1301"/>
    <x v="48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20.18"/>
    <n v="0"/>
    <n v="0"/>
    <s v=""/>
    <s v=""/>
    <s v=""/>
  </r>
  <r>
    <n v="1060739"/>
    <s v="POSTED"/>
    <s v="REALIZADO"/>
    <x v="3"/>
    <s v="089.1303.6304.0001.000.0155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1303"/>
    <x v="46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-144.88"/>
    <n v="0"/>
    <n v="0"/>
    <s v=""/>
    <s v=""/>
    <s v=""/>
  </r>
  <r>
    <n v="1021413"/>
    <s v="POSTED"/>
    <s v="REALIZADO"/>
    <x v="3"/>
    <s v="089.1307.6304.0001.000.015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07"/>
    <x v="45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UL"/>
    <s v="HUGO VALENZUELA DELFIN"/>
    <s v="Costo Laboral"/>
    <s v="Tiempo Extra y Descansos Trabajados"/>
    <s v="OPERAÇÕES"/>
    <n v="2490.34"/>
    <n v="0"/>
    <n v="0"/>
    <s v=""/>
    <s v=""/>
    <s v=""/>
  </r>
  <r>
    <n v="1021414"/>
    <s v="POSTED"/>
    <s v="REALIZADO"/>
    <x v="3"/>
    <s v="089.1307.6304.0001.000.0152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07"/>
    <x v="45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SUL"/>
    <s v="HUGO VALENZUELA DELFIN"/>
    <s v="Costo Laboral"/>
    <s v="Tiempo Extra y Descansos Trabajados"/>
    <s v="OPERAÇÕES"/>
    <n v="184.53"/>
    <n v="0"/>
    <n v="0"/>
    <s v=""/>
    <s v=""/>
    <s v=""/>
  </r>
  <r>
    <n v="1021415"/>
    <s v="POSTED"/>
    <s v="REALIZADO"/>
    <x v="3"/>
    <s v="089.1307.6304.0001.000.0153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07"/>
    <x v="45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UL"/>
    <s v="HUGO VALENZUELA DELFIN"/>
    <s v="Costo Laboral"/>
    <s v="Tiempo Extra y Descansos Trabajados"/>
    <s v="OPERAÇÕES"/>
    <n v="761.59"/>
    <n v="0"/>
    <n v="0"/>
    <s v=""/>
    <s v=""/>
    <s v=""/>
  </r>
  <r>
    <n v="1021416"/>
    <s v="POSTED"/>
    <s v="REALIZADO"/>
    <x v="3"/>
    <s v="089.1307.6304.0001.000.0155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07"/>
    <x v="45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UL"/>
    <s v="HUGO VALENZUELA DELFIN"/>
    <s v="Costo Laboral"/>
    <s v="Tiempo Extra y Descansos Trabajados"/>
    <s v="OPERAÇÕES"/>
    <n v="145.77000000000001"/>
    <n v="0"/>
    <n v="0"/>
    <s v=""/>
    <s v=""/>
    <s v=""/>
  </r>
  <r>
    <n v="1021417"/>
    <s v="POSTED"/>
    <s v="REALIZADO"/>
    <x v="3"/>
    <s v="089.1307.6304.0001.000.025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07"/>
    <x v="45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UL"/>
    <s v="HUGO VALENZUELA DELFIN"/>
    <s v="Costo Laboral"/>
    <s v="Tiempo Extra y Descansos Trabajados"/>
    <s v="OPERAÇÕES"/>
    <n v="3626.34"/>
    <n v="0"/>
    <n v="0"/>
    <s v=""/>
    <s v=""/>
    <s v=""/>
  </r>
  <r>
    <n v="1022702"/>
    <s v="POSTED"/>
    <s v="REALIZADO"/>
    <x v="3"/>
    <s v="089.1303.6304.0001.000.0152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03"/>
    <x v="46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753.95"/>
    <n v="0"/>
    <n v="0"/>
    <s v=""/>
    <s v=""/>
    <s v=""/>
  </r>
  <r>
    <n v="1022703"/>
    <s v="POSTED"/>
    <s v="REALIZADO"/>
    <x v="3"/>
    <s v="089.1303.6304.0001.000.0153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03"/>
    <x v="46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953.19"/>
    <n v="0"/>
    <n v="0"/>
    <s v=""/>
    <s v=""/>
    <s v=""/>
  </r>
  <r>
    <n v="1023867"/>
    <s v="POSTED"/>
    <s v="REALIZADO"/>
    <x v="3"/>
    <s v="089.1308.6304.0001.000.015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08"/>
    <x v="44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2090.58"/>
    <n v="0"/>
    <n v="0"/>
    <s v=""/>
    <s v=""/>
    <s v=""/>
  </r>
  <r>
    <n v="1023870"/>
    <s v="POSTED"/>
    <s v="REALIZADO"/>
    <x v="3"/>
    <s v="089.1308.6304.0001.000.0155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08"/>
    <x v="44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634.5"/>
    <n v="0"/>
    <n v="0"/>
    <s v=""/>
    <s v=""/>
    <s v=""/>
  </r>
  <r>
    <n v="1023872"/>
    <s v="POSTED"/>
    <s v="REALIZADO"/>
    <x v="3"/>
    <s v="089.1308.6304.0001.000.025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08"/>
    <x v="44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4865.33"/>
    <n v="0"/>
    <n v="0"/>
    <s v=""/>
    <s v=""/>
    <s v=""/>
  </r>
  <r>
    <n v="1024737"/>
    <s v="POSTED"/>
    <s v="REALIZADO"/>
    <x v="3"/>
    <s v="089.1302.6304.0001.000.015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02"/>
    <x v="47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13663.1"/>
    <n v="0"/>
    <n v="0"/>
    <s v=""/>
    <s v=""/>
    <s v=""/>
  </r>
  <r>
    <n v="1024739"/>
    <s v="POSTED"/>
    <s v="REALIZADO"/>
    <x v="3"/>
    <s v="089.1302.6304.0001.000.0153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02"/>
    <x v="47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556.69000000000005"/>
    <n v="0"/>
    <n v="0"/>
    <s v=""/>
    <s v=""/>
    <s v=""/>
  </r>
  <r>
    <n v="1024740"/>
    <s v="POSTED"/>
    <s v="REALIZADO"/>
    <x v="3"/>
    <s v="089.1302.6304.0001.000.025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02"/>
    <x v="47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533.73"/>
    <n v="0"/>
    <n v="0"/>
    <s v=""/>
    <s v=""/>
    <s v=""/>
  </r>
  <r>
    <n v="1024995"/>
    <s v="POSTED"/>
    <s v="REALIZADO"/>
    <x v="3"/>
    <s v="089.1301.6304.0001.000.015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01"/>
    <x v="48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5122.04"/>
    <n v="0"/>
    <n v="0"/>
    <s v=""/>
    <s v=""/>
    <s v=""/>
  </r>
  <r>
    <n v="1024996"/>
    <s v="POSTED"/>
    <s v="REALIZADO"/>
    <x v="3"/>
    <s v="089.1301.6304.0001.000.0152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01"/>
    <x v="48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563.65"/>
    <n v="0"/>
    <n v="0"/>
    <s v=""/>
    <s v=""/>
    <s v=""/>
  </r>
  <r>
    <n v="1024997"/>
    <s v="POSTED"/>
    <s v="REALIZADO"/>
    <x v="3"/>
    <s v="089.1301.6304.0001.000.0153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01"/>
    <x v="48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6055.61"/>
    <n v="0"/>
    <n v="0"/>
    <s v=""/>
    <s v=""/>
    <s v=""/>
  </r>
  <r>
    <n v="1024998"/>
    <s v="POSTED"/>
    <s v="REALIZADO"/>
    <x v="3"/>
    <s v="089.1301.6304.0001.000.0155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01"/>
    <x v="48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961.28"/>
    <n v="0"/>
    <n v="0"/>
    <s v=""/>
    <s v=""/>
    <s v=""/>
  </r>
  <r>
    <n v="1024999"/>
    <s v="POSTED"/>
    <s v="REALIZADO"/>
    <x v="3"/>
    <s v="089.1301.6304.0001.000.025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3522.67"/>
    <n v="0"/>
    <n v="0"/>
    <s v=""/>
    <s v=""/>
    <s v=""/>
  </r>
  <r>
    <n v="1027259"/>
    <s v="POSTED"/>
    <s v="REALIZADO"/>
    <x v="3"/>
    <s v="089.1310.6304.0001.000.015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10"/>
    <x v="43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2220.6799999999998"/>
    <n v="0"/>
    <n v="0"/>
    <s v=""/>
    <s v=""/>
    <s v=""/>
  </r>
  <r>
    <n v="1027260"/>
    <s v="POSTED"/>
    <s v="REALIZADO"/>
    <x v="3"/>
    <s v="089.1310.6304.0001.000.0153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10"/>
    <x v="43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611.29"/>
    <n v="0"/>
    <n v="0"/>
    <s v=""/>
    <s v=""/>
    <s v=""/>
  </r>
  <r>
    <n v="1027525"/>
    <s v="POSTED"/>
    <s v="REALIZADO"/>
    <x v="3"/>
    <s v="089.1310.6304.0001.000.025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10"/>
    <x v="43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4610.57"/>
    <n v="0"/>
    <n v="0"/>
    <s v=""/>
    <s v=""/>
    <s v=""/>
  </r>
  <r>
    <n v="1028270"/>
    <s v="POSTED"/>
    <s v="REALIZADO"/>
    <x v="3"/>
    <s v="089.1990.6304.0001.000.015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990"/>
    <x v="42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MATRIZ"/>
    <s v="HUGO VALENZUELA DELFIN"/>
    <s v="Costo Laboral"/>
    <s v="Tiempo Extra y Descansos Trabajados"/>
    <s v="OPERAÇÕES"/>
    <n v="983.99"/>
    <n v="0"/>
    <n v="0"/>
    <s v=""/>
    <s v=""/>
    <s v=""/>
  </r>
  <r>
    <n v="1060738"/>
    <s v="POSTED"/>
    <s v="REALIZADO"/>
    <x v="3"/>
    <s v="089.1302.6304.0001.000.0155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02"/>
    <x v="47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2313.2199999999998"/>
    <n v="0"/>
    <n v="0"/>
    <s v=""/>
    <s v=""/>
    <s v=""/>
  </r>
  <r>
    <n v="1060744"/>
    <s v="POSTED"/>
    <s v="REALIZADO"/>
    <x v="3"/>
    <s v="089.1310.6304.0001.000.0152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10"/>
    <x v="43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726.84"/>
    <n v="0"/>
    <n v="0"/>
    <s v=""/>
    <s v=""/>
    <s v=""/>
  </r>
  <r>
    <n v="1021417"/>
    <s v="POSTED"/>
    <s v="REALIZADO"/>
    <x v="3"/>
    <s v="089.1307.6304.0001.000.0251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7"/>
    <x v="45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UL"/>
    <s v="HUGO VALENZUELA DELFIN"/>
    <s v="Costo Laboral"/>
    <s v="Tiempo Extra y Descansos Trabajados"/>
    <s v="OPERAÇÕES"/>
    <n v="-197.84"/>
    <n v="0"/>
    <n v="0"/>
    <s v=""/>
    <s v=""/>
    <s v=""/>
  </r>
  <r>
    <n v="1022701"/>
    <s v="POSTED"/>
    <s v="REALIZADO"/>
    <x v="3"/>
    <s v="089.1303.6304.0001.000.0151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3"/>
    <x v="46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-697.7"/>
    <n v="0"/>
    <n v="0"/>
    <s v=""/>
    <s v=""/>
    <s v=""/>
  </r>
  <r>
    <n v="1022702"/>
    <s v="POSTED"/>
    <s v="REALIZADO"/>
    <x v="3"/>
    <s v="089.1303.6304.0001.000.0152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3"/>
    <x v="46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-200.34"/>
    <n v="0"/>
    <n v="0"/>
    <s v=""/>
    <s v=""/>
    <s v=""/>
  </r>
  <r>
    <n v="1022703"/>
    <s v="POSTED"/>
    <s v="REALIZADO"/>
    <x v="3"/>
    <s v="089.1303.6304.0001.000.0153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3"/>
    <x v="46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-384.43"/>
    <n v="0"/>
    <n v="0"/>
    <s v=""/>
    <s v=""/>
    <s v=""/>
  </r>
  <r>
    <n v="1022704"/>
    <s v="POSTED"/>
    <s v="REALIZADO"/>
    <x v="3"/>
    <s v="089.1303.6304.0001.000.0251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3"/>
    <x v="46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-2308.0700000000002"/>
    <n v="0"/>
    <n v="0"/>
    <s v=""/>
    <s v=""/>
    <s v=""/>
  </r>
  <r>
    <n v="1023868"/>
    <s v="POSTED"/>
    <s v="REALIZADO"/>
    <x v="3"/>
    <s v="089.1308.6304.0001.000.0152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8"/>
    <x v="44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38.6"/>
    <n v="0"/>
    <n v="0"/>
    <s v=""/>
    <s v=""/>
    <s v=""/>
  </r>
  <r>
    <n v="1023869"/>
    <s v="POSTED"/>
    <s v="REALIZADO"/>
    <x v="3"/>
    <s v="089.1308.6304.0001.000.0153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8"/>
    <x v="44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4165.1899999999996"/>
    <n v="0"/>
    <n v="0"/>
    <s v=""/>
    <s v=""/>
    <s v=""/>
  </r>
  <r>
    <n v="1023872"/>
    <s v="POSTED"/>
    <s v="REALIZADO"/>
    <x v="3"/>
    <s v="089.1308.6304.0001.000.0251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8"/>
    <x v="44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11884.46"/>
    <n v="0"/>
    <n v="0"/>
    <s v=""/>
    <s v=""/>
    <s v=""/>
  </r>
  <r>
    <n v="1024737"/>
    <s v="POSTED"/>
    <s v="REALIZADO"/>
    <x v="3"/>
    <s v="089.1302.6304.0001.000.0151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2"/>
    <x v="47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-154.56"/>
    <n v="0"/>
    <n v="0"/>
    <s v=""/>
    <s v=""/>
    <s v=""/>
  </r>
  <r>
    <n v="1024738"/>
    <s v="POSTED"/>
    <s v="REALIZADO"/>
    <x v="3"/>
    <s v="089.1302.6304.0001.000.0152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2"/>
    <x v="47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-56.93"/>
    <n v="0"/>
    <n v="0"/>
    <s v=""/>
    <s v=""/>
    <s v=""/>
  </r>
  <r>
    <n v="1024740"/>
    <s v="POSTED"/>
    <s v="REALIZADO"/>
    <x v="3"/>
    <s v="089.1302.6304.0001.000.0251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2"/>
    <x v="47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-126.8"/>
    <n v="0"/>
    <n v="0"/>
    <s v=""/>
    <s v=""/>
    <s v=""/>
  </r>
  <r>
    <n v="1024996"/>
    <s v="POSTED"/>
    <s v="REALIZADO"/>
    <x v="3"/>
    <s v="089.1301.6304.0001.000.0152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1"/>
    <x v="48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683.83"/>
    <n v="0"/>
    <n v="0"/>
    <s v=""/>
    <s v=""/>
    <s v=""/>
  </r>
  <r>
    <n v="1024997"/>
    <s v="POSTED"/>
    <s v="REALIZADO"/>
    <x v="3"/>
    <s v="089.1301.6304.0001.000.0153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1"/>
    <x v="48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9613.24"/>
    <n v="0"/>
    <n v="0"/>
    <s v=""/>
    <s v=""/>
    <s v=""/>
  </r>
  <r>
    <n v="1024999"/>
    <s v="POSTED"/>
    <s v="REALIZADO"/>
    <x v="3"/>
    <s v="089.1301.6304.0001.000.0251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620.42999999999995"/>
    <n v="0"/>
    <n v="0"/>
    <s v=""/>
    <s v=""/>
    <s v=""/>
  </r>
  <r>
    <n v="1024999"/>
    <s v="POSTED"/>
    <s v="REALIZADO"/>
    <x v="3"/>
    <s v="089.1301.6304.0001.000.0251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16519.919999999998"/>
    <n v="0"/>
    <n v="0"/>
    <s v=""/>
    <s v=""/>
    <s v=""/>
  </r>
  <r>
    <n v="1027260"/>
    <s v="POSTED"/>
    <s v="REALIZADO"/>
    <x v="3"/>
    <s v="089.1310.6304.0001.000.0153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10"/>
    <x v="43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-1560.1"/>
    <n v="0"/>
    <n v="0"/>
    <s v=""/>
    <s v=""/>
    <s v=""/>
  </r>
  <r>
    <n v="1027525"/>
    <s v="POSTED"/>
    <s v="REALIZADO"/>
    <x v="3"/>
    <s v="089.1310.6304.0001.000.0251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10"/>
    <x v="43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-583.39"/>
    <n v="0"/>
    <n v="0"/>
    <s v=""/>
    <s v=""/>
    <s v=""/>
  </r>
  <r>
    <n v="1060744"/>
    <s v="POSTED"/>
    <s v="REALIZADO"/>
    <x v="3"/>
    <s v="089.1310.6304.0001.000.0152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10"/>
    <x v="43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-146.04"/>
    <n v="0"/>
    <n v="0"/>
    <s v=""/>
    <s v=""/>
    <s v=""/>
  </r>
  <r>
    <n v="1021417"/>
    <s v="POSTED"/>
    <s v="REALIZADO"/>
    <x v="3"/>
    <s v="089.1307.6304.0001.000.025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7"/>
    <x v="45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UL"/>
    <s v="HUGO VALENZUELA DELFIN"/>
    <s v="Costo Laboral"/>
    <s v="Tiempo Extra y Descansos Trabajados"/>
    <s v="OPERAÇÕES"/>
    <n v="600.23"/>
    <n v="0"/>
    <n v="0"/>
    <s v=""/>
    <s v=""/>
    <s v=""/>
  </r>
  <r>
    <n v="1022701"/>
    <s v="POSTED"/>
    <s v="REALIZADO"/>
    <x v="3"/>
    <s v="089.1303.6304.0001.000.015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3"/>
    <x v="46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2880.61"/>
    <n v="0"/>
    <n v="0"/>
    <s v=""/>
    <s v=""/>
    <s v=""/>
  </r>
  <r>
    <n v="1022702"/>
    <s v="POSTED"/>
    <s v="REALIZADO"/>
    <x v="3"/>
    <s v="089.1303.6304.0001.000.0152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3"/>
    <x v="46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970.74"/>
    <n v="0"/>
    <n v="0"/>
    <s v=""/>
    <s v=""/>
    <s v=""/>
  </r>
  <r>
    <n v="1022704"/>
    <s v="POSTED"/>
    <s v="REALIZADO"/>
    <x v="3"/>
    <s v="089.1303.6304.0001.000.025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3"/>
    <x v="46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9854.75"/>
    <n v="0"/>
    <n v="0"/>
    <s v=""/>
    <s v=""/>
    <s v=""/>
  </r>
  <r>
    <n v="1023868"/>
    <s v="POSTED"/>
    <s v="REALIZADO"/>
    <x v="3"/>
    <s v="089.1308.6304.0001.000.0152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8"/>
    <x v="44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1904.52"/>
    <n v="0"/>
    <n v="0"/>
    <s v=""/>
    <s v=""/>
    <s v=""/>
  </r>
  <r>
    <n v="1023869"/>
    <s v="POSTED"/>
    <s v="REALIZADO"/>
    <x v="3"/>
    <s v="089.1308.6304.0001.000.0153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8"/>
    <x v="44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6047.96"/>
    <n v="0"/>
    <n v="0"/>
    <s v=""/>
    <s v=""/>
    <s v=""/>
  </r>
  <r>
    <n v="1023872"/>
    <s v="POSTED"/>
    <s v="REALIZADO"/>
    <x v="3"/>
    <s v="089.1308.6304.0001.000.025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8"/>
    <x v="44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18140.29"/>
    <n v="0"/>
    <n v="0"/>
    <s v=""/>
    <s v=""/>
    <s v=""/>
  </r>
  <r>
    <n v="1024737"/>
    <s v="POSTED"/>
    <s v="REALIZADO"/>
    <x v="3"/>
    <s v="089.1302.6304.0001.000.015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2"/>
    <x v="47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472.69"/>
    <n v="0"/>
    <n v="0"/>
    <s v=""/>
    <s v=""/>
    <s v=""/>
  </r>
  <r>
    <n v="1024738"/>
    <s v="POSTED"/>
    <s v="REALIZADO"/>
    <x v="3"/>
    <s v="089.1302.6304.0001.000.0152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2"/>
    <x v="47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8060.57"/>
    <n v="0"/>
    <n v="0"/>
    <s v=""/>
    <s v=""/>
    <s v=""/>
  </r>
  <r>
    <n v="1024739"/>
    <s v="POSTED"/>
    <s v="REALIZADO"/>
    <x v="3"/>
    <s v="089.1302.6304.0001.000.0153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2"/>
    <x v="47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6641.13"/>
    <n v="0"/>
    <n v="0"/>
    <s v=""/>
    <s v=""/>
    <s v=""/>
  </r>
  <r>
    <n v="1024740"/>
    <s v="POSTED"/>
    <s v="REALIZADO"/>
    <x v="3"/>
    <s v="089.1302.6304.0001.000.025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2"/>
    <x v="47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42201.36"/>
    <n v="0"/>
    <n v="0"/>
    <s v=""/>
    <s v=""/>
    <s v=""/>
  </r>
  <r>
    <n v="1024996"/>
    <s v="POSTED"/>
    <s v="REALIZADO"/>
    <x v="3"/>
    <s v="089.1301.6304.0001.000.0152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1"/>
    <x v="48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2572.67"/>
    <n v="0"/>
    <n v="0"/>
    <s v=""/>
    <s v=""/>
    <s v=""/>
  </r>
  <r>
    <n v="1024997"/>
    <s v="POSTED"/>
    <s v="REALIZADO"/>
    <x v="3"/>
    <s v="089.1301.6304.0001.000.0153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1"/>
    <x v="48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8321.68"/>
    <n v="0"/>
    <n v="0"/>
    <s v=""/>
    <s v=""/>
    <s v=""/>
  </r>
  <r>
    <n v="1024998"/>
    <s v="POSTED"/>
    <s v="REALIZADO"/>
    <x v="3"/>
    <s v="089.1301.6304.0001.000.0155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1"/>
    <x v="48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463.44"/>
    <n v="0"/>
    <n v="0"/>
    <s v=""/>
    <s v=""/>
    <s v=""/>
  </r>
  <r>
    <n v="1024999"/>
    <s v="POSTED"/>
    <s v="REALIZADO"/>
    <x v="3"/>
    <s v="089.1301.6304.0001.000.025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14113.47"/>
    <n v="0"/>
    <n v="0"/>
    <s v=""/>
    <s v=""/>
    <s v=""/>
  </r>
  <r>
    <n v="1024999"/>
    <s v="POSTED"/>
    <s v="REALIZADO"/>
    <x v="3"/>
    <s v="089.1301.6304.0001.000.025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235.05"/>
    <n v="0"/>
    <n v="0"/>
    <s v=""/>
    <s v=""/>
    <s v=""/>
  </r>
  <r>
    <n v="1027259"/>
    <s v="POSTED"/>
    <s v="REALIZADO"/>
    <x v="3"/>
    <s v="089.1310.6304.0001.000.015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10"/>
    <x v="43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2439.85"/>
    <n v="0"/>
    <n v="0"/>
    <s v=""/>
    <s v=""/>
    <s v=""/>
  </r>
  <r>
    <n v="1060739"/>
    <s v="POSTED"/>
    <s v="REALIZADO"/>
    <x v="3"/>
    <s v="089.1303.6304.0001.000.0155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3"/>
    <x v="46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633.52"/>
    <n v="0"/>
    <n v="0"/>
    <s v=""/>
    <s v=""/>
    <s v=""/>
  </r>
  <r>
    <n v="1399956"/>
    <s v="POSTED"/>
    <s v="REALIZADO"/>
    <x v="3"/>
    <s v="089.1303.6304.0001.000.0168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3"/>
    <x v="46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NORDESTE"/>
    <s v="MARIO ESCOTERO"/>
    <s v="Costo Laboral"/>
    <s v="Tiempo Extra y Descansos Trabajados"/>
    <s v="GESTÃO DE PESSOAS"/>
    <n v="260.57"/>
    <n v="0"/>
    <n v="0"/>
    <s v=""/>
    <s v=""/>
    <s v=""/>
  </r>
  <r>
    <n v="1027525"/>
    <s v="POSTED"/>
    <s v="REALIZADO"/>
    <x v="3"/>
    <s v="089.1310.6304.0001.000.025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10"/>
    <x v="43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856.74"/>
    <n v="0"/>
    <n v="0"/>
    <s v=""/>
    <s v=""/>
    <s v=""/>
  </r>
  <r>
    <n v="1027260"/>
    <s v="POSTED"/>
    <s v="REALIZADO"/>
    <x v="3"/>
    <s v="089.1310.6304.0001.000.0153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10"/>
    <x v="43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748.96"/>
    <n v="0"/>
    <n v="0"/>
    <s v=""/>
    <s v=""/>
    <s v=""/>
  </r>
  <r>
    <n v="1060744"/>
    <s v="POSTED"/>
    <s v="REALIZADO"/>
    <x v="3"/>
    <s v="089.1310.6304.0001.000.0152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10"/>
    <x v="43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331.49"/>
    <n v="0"/>
    <n v="0"/>
    <s v=""/>
    <s v=""/>
    <s v=""/>
  </r>
  <r>
    <n v="1027259"/>
    <s v="POSTED"/>
    <s v="REALIZADO"/>
    <x v="3"/>
    <s v="089.1310.6304.0001.000.015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10"/>
    <x v="43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460.21"/>
    <n v="0"/>
    <n v="0"/>
    <s v=""/>
    <s v=""/>
    <s v=""/>
  </r>
  <r>
    <n v="1023872"/>
    <s v="POSTED"/>
    <s v="REALIZADO"/>
    <x v="3"/>
    <s v="089.1308.6304.0001.000.0251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1308"/>
    <x v="44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3081.79"/>
    <n v="0"/>
    <n v="0"/>
    <s v=""/>
    <s v=""/>
    <s v=""/>
  </r>
  <r>
    <n v="1023872"/>
    <s v="POSTED"/>
    <s v="REALIZADO"/>
    <x v="3"/>
    <s v="089.1308.6304.0001.000.025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8"/>
    <x v="44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11654.97"/>
    <n v="0"/>
    <n v="0"/>
    <s v=""/>
    <s v=""/>
    <s v=""/>
  </r>
  <r>
    <n v="1023870"/>
    <s v="POSTED"/>
    <s v="REALIZADO"/>
    <x v="3"/>
    <s v="089.1308.6304.0001.000.0155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1308"/>
    <x v="44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749.39"/>
    <n v="0"/>
    <n v="0"/>
    <s v=""/>
    <s v=""/>
    <s v=""/>
  </r>
  <r>
    <n v="1023869"/>
    <s v="POSTED"/>
    <s v="REALIZADO"/>
    <x v="3"/>
    <s v="089.1308.6304.0001.000.0153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8"/>
    <x v="44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3632.79"/>
    <n v="0"/>
    <n v="0"/>
    <s v=""/>
    <s v=""/>
    <s v=""/>
  </r>
  <r>
    <n v="1023868"/>
    <s v="POSTED"/>
    <s v="REALIZADO"/>
    <x v="3"/>
    <s v="089.1308.6304.0001.000.0152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8"/>
    <x v="44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361.77"/>
    <n v="0"/>
    <n v="0"/>
    <s v=""/>
    <s v=""/>
    <s v=""/>
  </r>
  <r>
    <n v="1023867"/>
    <s v="POSTED"/>
    <s v="REALIZADO"/>
    <x v="3"/>
    <s v="089.1308.6304.0001.000.0151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1308"/>
    <x v="44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911.17"/>
    <n v="0"/>
    <n v="0"/>
    <s v=""/>
    <s v=""/>
    <s v=""/>
  </r>
  <r>
    <n v="1023867"/>
    <s v="POSTED"/>
    <s v="REALIZADO"/>
    <x v="3"/>
    <s v="089.1308.6304.0001.000.015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8"/>
    <x v="44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291.67"/>
    <n v="0"/>
    <n v="0"/>
    <s v=""/>
    <s v=""/>
    <s v=""/>
  </r>
  <r>
    <n v="1021417"/>
    <s v="POSTED"/>
    <s v="REALIZADO"/>
    <x v="3"/>
    <s v="089.1307.6304.0001.000.025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7"/>
    <x v="45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UL"/>
    <s v="HUGO VALENZUELA DELFIN"/>
    <s v="Costo Laboral"/>
    <s v="Tiempo Extra y Descansos Trabajados"/>
    <s v="OPERAÇÕES"/>
    <n v="1372.37"/>
    <n v="0"/>
    <n v="0"/>
    <s v=""/>
    <s v=""/>
    <s v=""/>
  </r>
  <r>
    <n v="1021416"/>
    <s v="POSTED"/>
    <s v="REALIZADO"/>
    <x v="3"/>
    <s v="089.1307.6304.0001.000.0155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1307"/>
    <x v="45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UL"/>
    <s v="HUGO VALENZUELA DELFIN"/>
    <s v="Costo Laboral"/>
    <s v="Tiempo Extra y Descansos Trabajados"/>
    <s v="OPERAÇÕES"/>
    <n v="139.47"/>
    <n v="0"/>
    <n v="0"/>
    <s v=""/>
    <s v=""/>
    <s v=""/>
  </r>
  <r>
    <n v="1021415"/>
    <s v="POSTED"/>
    <s v="REALIZADO"/>
    <x v="3"/>
    <s v="089.1307.6304.0001.000.0153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1307"/>
    <x v="45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UL"/>
    <s v="HUGO VALENZUELA DELFIN"/>
    <s v="Costo Laboral"/>
    <s v="Tiempo Extra y Descansos Trabajados"/>
    <s v="OPERAÇÕES"/>
    <n v="436.94"/>
    <n v="0"/>
    <n v="0"/>
    <s v=""/>
    <s v=""/>
    <s v=""/>
  </r>
  <r>
    <n v="1021415"/>
    <s v="POSTED"/>
    <s v="REALIZADO"/>
    <x v="3"/>
    <s v="089.1307.6304.0001.000.0153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7"/>
    <x v="45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UL"/>
    <s v="HUGO VALENZUELA DELFIN"/>
    <s v="Costo Laboral"/>
    <s v="Tiempo Extra y Descansos Trabajados"/>
    <s v="OPERAÇÕES"/>
    <n v="1965.61"/>
    <n v="0"/>
    <n v="0"/>
    <s v=""/>
    <s v=""/>
    <s v=""/>
  </r>
  <r>
    <n v="1021414"/>
    <s v="POSTED"/>
    <s v="REALIZADO"/>
    <x v="3"/>
    <s v="089.1307.6304.0001.000.0152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1307"/>
    <x v="45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SUL"/>
    <s v="HUGO VALENZUELA DELFIN"/>
    <s v="Costo Laboral"/>
    <s v="Tiempo Extra y Descansos Trabajados"/>
    <s v="OPERAÇÕES"/>
    <n v="135.29"/>
    <n v="0"/>
    <n v="0"/>
    <s v=""/>
    <s v=""/>
    <s v=""/>
  </r>
  <r>
    <n v="1021414"/>
    <s v="POSTED"/>
    <s v="REALIZADO"/>
    <x v="3"/>
    <s v="089.1307.6304.0001.000.0152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7"/>
    <x v="45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SUL"/>
    <s v="HUGO VALENZUELA DELFIN"/>
    <s v="Costo Laboral"/>
    <s v="Tiempo Extra y Descansos Trabajados"/>
    <s v="OPERAÇÕES"/>
    <n v="381.28"/>
    <n v="0"/>
    <n v="0"/>
    <s v=""/>
    <s v=""/>
    <s v=""/>
  </r>
  <r>
    <n v="1021413"/>
    <s v="POSTED"/>
    <s v="REALIZADO"/>
    <x v="3"/>
    <s v="089.1307.6304.0001.000.0151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1307"/>
    <x v="45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UL"/>
    <s v="HUGO VALENZUELA DELFIN"/>
    <s v="Costo Laboral"/>
    <s v="Tiempo Extra y Descansos Trabajados"/>
    <s v="OPERAÇÕES"/>
    <n v="1494.84"/>
    <n v="0"/>
    <n v="0"/>
    <s v=""/>
    <s v=""/>
    <s v=""/>
  </r>
  <r>
    <n v="1022704"/>
    <s v="POSTED"/>
    <s v="REALIZADO"/>
    <x v="3"/>
    <s v="089.1303.6304.0001.000.0251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1303"/>
    <x v="46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3017.66"/>
    <n v="0"/>
    <n v="0"/>
    <s v=""/>
    <s v=""/>
    <s v=""/>
  </r>
  <r>
    <n v="1022704"/>
    <s v="POSTED"/>
    <s v="REALIZADO"/>
    <x v="3"/>
    <s v="089.1303.6304.0001.000.025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3"/>
    <x v="46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4645.03"/>
    <n v="0"/>
    <n v="0"/>
    <s v=""/>
    <s v=""/>
    <s v=""/>
  </r>
  <r>
    <n v="1399956"/>
    <s v="POSTED"/>
    <s v="REALIZADO"/>
    <x v="3"/>
    <s v="089.1303.6304.0001.000.0168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3"/>
    <x v="46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NORDESTE"/>
    <s v="MARIO ESCOTERO"/>
    <s v="Costo Laboral"/>
    <s v="Tiempo Extra y Descansos Trabajados"/>
    <s v="GESTÃO DE PESSOAS"/>
    <n v="220.92"/>
    <n v="0"/>
    <n v="0"/>
    <s v=""/>
    <s v=""/>
    <s v=""/>
  </r>
  <r>
    <n v="1060739"/>
    <s v="POSTED"/>
    <s v="REALIZADO"/>
    <x v="3"/>
    <s v="089.1303.6304.0001.000.0155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1303"/>
    <x v="46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144.88"/>
    <n v="0"/>
    <n v="0"/>
    <s v=""/>
    <s v=""/>
    <s v=""/>
  </r>
  <r>
    <n v="1060739"/>
    <s v="POSTED"/>
    <s v="REALIZADO"/>
    <x v="3"/>
    <s v="089.1303.6304.0001.000.0155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3"/>
    <x v="46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1048.01"/>
    <n v="0"/>
    <n v="0"/>
    <s v=""/>
    <s v=""/>
    <s v=""/>
  </r>
  <r>
    <n v="1022703"/>
    <s v="POSTED"/>
    <s v="REALIZADO"/>
    <x v="3"/>
    <s v="089.1303.6304.0001.000.0153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1303"/>
    <x v="46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646.42999999999995"/>
    <n v="0"/>
    <n v="0"/>
    <s v=""/>
    <s v=""/>
    <s v=""/>
  </r>
  <r>
    <n v="1022703"/>
    <s v="POSTED"/>
    <s v="REALIZADO"/>
    <x v="3"/>
    <s v="089.1303.6304.0001.000.0153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3"/>
    <x v="46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205.92"/>
    <n v="0"/>
    <n v="0"/>
    <s v=""/>
    <s v=""/>
    <s v=""/>
  </r>
  <r>
    <n v="1022702"/>
    <s v="POSTED"/>
    <s v="REALIZADO"/>
    <x v="3"/>
    <s v="089.1303.6304.0001.000.0152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1303"/>
    <x v="46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208.27"/>
    <n v="0"/>
    <n v="0"/>
    <s v=""/>
    <s v=""/>
    <s v=""/>
  </r>
  <r>
    <n v="1022702"/>
    <s v="POSTED"/>
    <s v="REALIZADO"/>
    <x v="3"/>
    <s v="089.1303.6304.0001.000.0152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3"/>
    <x v="46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1100.8800000000001"/>
    <n v="0"/>
    <n v="0"/>
    <s v=""/>
    <s v=""/>
    <s v=""/>
  </r>
  <r>
    <n v="1022701"/>
    <s v="POSTED"/>
    <s v="REALIZADO"/>
    <x v="3"/>
    <s v="089.1303.6304.0001.000.0151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1303"/>
    <x v="46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98.14"/>
    <n v="0"/>
    <n v="0"/>
    <s v=""/>
    <s v=""/>
    <s v=""/>
  </r>
  <r>
    <n v="1022701"/>
    <s v="POSTED"/>
    <s v="REALIZADO"/>
    <x v="3"/>
    <s v="089.1303.6304.0001.000.015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3"/>
    <x v="46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1196.97"/>
    <n v="0"/>
    <n v="0"/>
    <s v=""/>
    <s v=""/>
    <s v=""/>
  </r>
  <r>
    <n v="1024737"/>
    <s v="POSTED"/>
    <s v="REALIZADO"/>
    <x v="3"/>
    <s v="089.1302.6304.0001.000.015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2"/>
    <x v="47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5198.68"/>
    <n v="0"/>
    <n v="0"/>
    <s v=""/>
    <s v=""/>
    <s v=""/>
  </r>
  <r>
    <n v="1024999"/>
    <s v="POSTED"/>
    <s v="REALIZADO"/>
    <x v="3"/>
    <s v="089.1301.6304.0001.000.025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7054.96"/>
    <n v="0"/>
    <n v="0"/>
    <s v=""/>
    <s v=""/>
    <s v=""/>
  </r>
  <r>
    <n v="1024998"/>
    <s v="POSTED"/>
    <s v="REALIZADO"/>
    <x v="3"/>
    <s v="089.1301.6304.0001.000.0155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1301"/>
    <x v="48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20.18"/>
    <n v="0"/>
    <n v="0"/>
    <s v=""/>
    <s v=""/>
    <s v=""/>
  </r>
  <r>
    <n v="1024998"/>
    <s v="POSTED"/>
    <s v="REALIZADO"/>
    <x v="3"/>
    <s v="089.1301.6304.0001.000.0155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1"/>
    <x v="48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17.5"/>
    <n v="0"/>
    <n v="0"/>
    <s v=""/>
    <s v=""/>
    <s v=""/>
  </r>
  <r>
    <n v="1024997"/>
    <s v="POSTED"/>
    <s v="REALIZADO"/>
    <x v="3"/>
    <s v="089.1301.6304.0001.000.0153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1301"/>
    <x v="48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4822.54"/>
    <n v="0"/>
    <n v="0"/>
    <s v=""/>
    <s v=""/>
    <s v=""/>
  </r>
  <r>
    <n v="1024997"/>
    <s v="POSTED"/>
    <s v="REALIZADO"/>
    <x v="3"/>
    <s v="089.1301.6304.0001.000.0153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1"/>
    <x v="48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5394.35"/>
    <n v="0"/>
    <n v="0"/>
    <s v=""/>
    <s v=""/>
    <s v=""/>
  </r>
  <r>
    <n v="1024996"/>
    <s v="POSTED"/>
    <s v="REALIZADO"/>
    <x v="3"/>
    <s v="089.1301.6304.0001.000.0152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1301"/>
    <x v="48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565.32000000000005"/>
    <n v="0"/>
    <n v="0"/>
    <s v=""/>
    <s v=""/>
    <s v=""/>
  </r>
  <r>
    <n v="1024996"/>
    <s v="POSTED"/>
    <s v="REALIZADO"/>
    <x v="3"/>
    <s v="089.1301.6304.0001.000.0152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1"/>
    <x v="48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628.11"/>
    <n v="0"/>
    <n v="0"/>
    <s v=""/>
    <s v=""/>
    <s v=""/>
  </r>
  <r>
    <n v="1024995"/>
    <s v="POSTED"/>
    <s v="REALIZADO"/>
    <x v="3"/>
    <s v="089.1301.6304.0001.000.0151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1301"/>
    <x v="48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2731.46"/>
    <n v="0"/>
    <n v="0"/>
    <s v=""/>
    <s v=""/>
    <s v=""/>
  </r>
  <r>
    <n v="1022702"/>
    <s v="POSTED"/>
    <s v="REALIZADO"/>
    <x v="3"/>
    <s v="089.1303.6304.0001.000.0152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3"/>
    <x v="46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-733.64"/>
    <n v="0"/>
    <n v="0"/>
    <s v=""/>
    <s v=""/>
    <s v=""/>
  </r>
  <r>
    <n v="1022703"/>
    <s v="POSTED"/>
    <s v="REALIZADO"/>
    <x v="3"/>
    <s v="089.1303.6304.0001.000.0153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3"/>
    <x v="46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-915.28"/>
    <n v="0"/>
    <n v="0"/>
    <s v=""/>
    <s v=""/>
    <s v=""/>
  </r>
  <r>
    <n v="1022704"/>
    <s v="POSTED"/>
    <s v="REALIZADO"/>
    <x v="3"/>
    <s v="089.1303.6304.0001.000.02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3"/>
    <x v="46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-224.02"/>
    <n v="0"/>
    <n v="0"/>
    <s v=""/>
    <s v=""/>
    <s v=""/>
  </r>
  <r>
    <n v="1022704"/>
    <s v="POSTED"/>
    <s v="REALIZADO"/>
    <x v="3"/>
    <s v="089.1303.6304.0001.000.02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3"/>
    <x v="46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-1080.8399999999999"/>
    <n v="0"/>
    <n v="0"/>
    <s v=""/>
    <s v=""/>
    <s v=""/>
  </r>
  <r>
    <n v="1023867"/>
    <s v="POSTED"/>
    <s v="REALIZADO"/>
    <x v="3"/>
    <s v="089.1308.6304.0001.000.01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8"/>
    <x v="44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4951.07"/>
    <n v="0"/>
    <n v="0"/>
    <s v=""/>
    <s v=""/>
    <s v=""/>
  </r>
  <r>
    <n v="1023869"/>
    <s v="POSTED"/>
    <s v="REALIZADO"/>
    <x v="3"/>
    <s v="089.1308.6304.0001.000.0153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8"/>
    <x v="44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1007.76"/>
    <n v="0"/>
    <n v="0"/>
    <s v=""/>
    <s v=""/>
    <s v=""/>
  </r>
  <r>
    <n v="1023870"/>
    <s v="POSTED"/>
    <s v="REALIZADO"/>
    <x v="3"/>
    <s v="089.1308.6304.0001.000.0155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8"/>
    <x v="44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211.28"/>
    <n v="0"/>
    <n v="0"/>
    <s v=""/>
    <s v=""/>
    <s v=""/>
  </r>
  <r>
    <n v="1023872"/>
    <s v="POSTED"/>
    <s v="REALIZADO"/>
    <x v="3"/>
    <s v="089.1308.6304.0001.000.02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8"/>
    <x v="44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1953"/>
    <n v="0"/>
    <n v="0"/>
    <s v=""/>
    <s v=""/>
    <s v=""/>
  </r>
  <r>
    <n v="1024737"/>
    <s v="POSTED"/>
    <s v="REALIZADO"/>
    <x v="3"/>
    <s v="089.1302.6304.0001.000.01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2"/>
    <x v="47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-1249.81"/>
    <n v="0"/>
    <n v="0"/>
    <s v=""/>
    <s v=""/>
    <s v=""/>
  </r>
  <r>
    <n v="1024737"/>
    <s v="POSTED"/>
    <s v="REALIZADO"/>
    <x v="3"/>
    <s v="089.1302.6304.0001.000.01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2"/>
    <x v="47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-2507.4699999999998"/>
    <n v="0"/>
    <n v="0"/>
    <s v=""/>
    <s v=""/>
    <s v=""/>
  </r>
  <r>
    <n v="1024740"/>
    <s v="POSTED"/>
    <s v="REALIZADO"/>
    <x v="3"/>
    <s v="089.1302.6304.0001.000.02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2"/>
    <x v="47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-8392.77"/>
    <n v="0"/>
    <n v="0"/>
    <s v=""/>
    <s v=""/>
    <s v=""/>
  </r>
  <r>
    <n v="1024995"/>
    <s v="POSTED"/>
    <s v="REALIZADO"/>
    <x v="3"/>
    <s v="089.1301.6304.0001.000.01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290.60000000000002"/>
    <n v="0"/>
    <n v="0"/>
    <s v=""/>
    <s v=""/>
    <s v=""/>
  </r>
  <r>
    <n v="1024995"/>
    <s v="POSTED"/>
    <s v="REALIZADO"/>
    <x v="3"/>
    <s v="089.1301.6304.0001.000.01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376.88"/>
    <n v="0"/>
    <n v="0"/>
    <s v=""/>
    <s v=""/>
    <s v=""/>
  </r>
  <r>
    <n v="1024995"/>
    <s v="POSTED"/>
    <s v="REALIZADO"/>
    <x v="3"/>
    <s v="089.1301.6304.0001.000.01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783.18"/>
    <n v="0"/>
    <n v="0"/>
    <s v=""/>
    <s v=""/>
    <s v=""/>
  </r>
  <r>
    <n v="1024995"/>
    <s v="POSTED"/>
    <s v="REALIZADO"/>
    <x v="3"/>
    <s v="089.1301.6304.0001.000.01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839.26"/>
    <n v="0"/>
    <n v="0"/>
    <s v=""/>
    <s v=""/>
    <s v=""/>
  </r>
  <r>
    <n v="1024995"/>
    <s v="POSTED"/>
    <s v="REALIZADO"/>
    <x v="3"/>
    <s v="089.1301.6304.0001.000.01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3519.26"/>
    <n v="0"/>
    <n v="0"/>
    <s v=""/>
    <s v=""/>
    <s v=""/>
  </r>
  <r>
    <n v="1024995"/>
    <s v="POSTED"/>
    <s v="REALIZADO"/>
    <x v="3"/>
    <s v="089.1301.6304.0001.000.01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4059.23"/>
    <n v="0"/>
    <n v="0"/>
    <s v=""/>
    <s v=""/>
    <s v=""/>
  </r>
  <r>
    <n v="1024995"/>
    <s v="POSTED"/>
    <s v="REALIZADO"/>
    <x v="3"/>
    <s v="089.1301.6304.0001.000.01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7760.55"/>
    <n v="0"/>
    <n v="0"/>
    <s v=""/>
    <s v=""/>
    <s v=""/>
  </r>
  <r>
    <n v="1024997"/>
    <s v="POSTED"/>
    <s v="REALIZADO"/>
    <x v="3"/>
    <s v="089.1301.6304.0001.000.0153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651.91"/>
    <n v="0"/>
    <n v="0"/>
    <s v=""/>
    <s v=""/>
    <s v=""/>
  </r>
  <r>
    <n v="1024997"/>
    <s v="POSTED"/>
    <s v="REALIZADO"/>
    <x v="3"/>
    <s v="089.1301.6304.0001.000.0153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1831.49"/>
    <n v="0"/>
    <n v="0"/>
    <s v=""/>
    <s v=""/>
    <s v=""/>
  </r>
  <r>
    <n v="1024997"/>
    <s v="POSTED"/>
    <s v="REALIZADO"/>
    <x v="3"/>
    <s v="089.1301.6304.0001.000.0153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4551.8900000000003"/>
    <n v="0"/>
    <n v="0"/>
    <s v=""/>
    <s v=""/>
    <s v=""/>
  </r>
  <r>
    <n v="1024997"/>
    <s v="POSTED"/>
    <s v="REALIZADO"/>
    <x v="3"/>
    <s v="089.1301.6304.0001.000.0153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5569.02"/>
    <n v="0"/>
    <n v="0"/>
    <s v=""/>
    <s v=""/>
    <s v=""/>
  </r>
  <r>
    <n v="1024997"/>
    <s v="POSTED"/>
    <s v="REALIZADO"/>
    <x v="3"/>
    <s v="089.1301.6304.0001.000.0153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13453.68"/>
    <n v="0"/>
    <n v="0"/>
    <s v=""/>
    <s v=""/>
    <s v=""/>
  </r>
  <r>
    <n v="1024998"/>
    <s v="POSTED"/>
    <s v="REALIZADO"/>
    <x v="3"/>
    <s v="089.1301.6304.0001.000.0155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1554.45"/>
    <n v="0"/>
    <n v="0"/>
    <s v=""/>
    <s v=""/>
    <s v=""/>
  </r>
  <r>
    <n v="1024998"/>
    <s v="POSTED"/>
    <s v="REALIZADO"/>
    <x v="3"/>
    <s v="089.1301.6304.0001.000.0155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3564.87"/>
    <n v="0"/>
    <n v="0"/>
    <s v=""/>
    <s v=""/>
    <s v=""/>
  </r>
  <r>
    <n v="1024998"/>
    <s v="POSTED"/>
    <s v="REALIZADO"/>
    <x v="3"/>
    <s v="089.1301.6304.0001.000.0155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5613.52"/>
    <n v="0"/>
    <n v="0"/>
    <s v=""/>
    <s v=""/>
    <s v=""/>
  </r>
  <r>
    <n v="1024998"/>
    <s v="POSTED"/>
    <s v="REALIZADO"/>
    <x v="3"/>
    <s v="089.1301.6304.0001.000.0155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9283.2800000000007"/>
    <n v="0"/>
    <n v="0"/>
    <s v=""/>
    <s v=""/>
    <s v=""/>
  </r>
  <r>
    <n v="1024998"/>
    <s v="POSTED"/>
    <s v="REALIZADO"/>
    <x v="3"/>
    <s v="089.1301.6304.0001.000.0155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1291.8699999999999"/>
    <n v="0"/>
    <n v="0"/>
    <s v=""/>
    <s v=""/>
    <s v=""/>
  </r>
  <r>
    <n v="1024999"/>
    <s v="POSTED"/>
    <s v="REALIZADO"/>
    <x v="3"/>
    <s v="089.1301.6304.0001.000.02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1213.1600000000001"/>
    <n v="0"/>
    <n v="0"/>
    <s v=""/>
    <s v=""/>
    <s v=""/>
  </r>
  <r>
    <n v="1024999"/>
    <s v="POSTED"/>
    <s v="REALIZADO"/>
    <x v="3"/>
    <s v="089.1301.6304.0001.000.02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1551.54"/>
    <n v="0"/>
    <n v="0"/>
    <s v=""/>
    <s v=""/>
    <s v=""/>
  </r>
  <r>
    <n v="1024999"/>
    <s v="POSTED"/>
    <s v="REALIZADO"/>
    <x v="3"/>
    <s v="089.1301.6304.0001.000.02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1934.75"/>
    <n v="0"/>
    <n v="0"/>
    <s v=""/>
    <s v=""/>
    <s v=""/>
  </r>
  <r>
    <n v="1024999"/>
    <s v="POSTED"/>
    <s v="REALIZADO"/>
    <x v="3"/>
    <s v="089.1301.6304.0001.000.02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2149.92"/>
    <n v="0"/>
    <n v="0"/>
    <s v=""/>
    <s v=""/>
    <s v=""/>
  </r>
  <r>
    <n v="1024999"/>
    <s v="POSTED"/>
    <s v="REALIZADO"/>
    <x v="3"/>
    <s v="089.1301.6304.0001.000.02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4206.67"/>
    <n v="0"/>
    <n v="0"/>
    <s v=""/>
    <s v=""/>
    <s v=""/>
  </r>
  <r>
    <n v="1024999"/>
    <s v="POSTED"/>
    <s v="REALIZADO"/>
    <x v="3"/>
    <s v="089.1301.6304.0001.000.02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10597.26"/>
    <n v="0"/>
    <n v="0"/>
    <s v=""/>
    <s v=""/>
    <s v=""/>
  </r>
  <r>
    <n v="1027259"/>
    <s v="POSTED"/>
    <s v="REALIZADO"/>
    <x v="3"/>
    <s v="089.1310.6304.0001.000.01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10"/>
    <x v="43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-215.17"/>
    <n v="0"/>
    <n v="0"/>
    <s v=""/>
    <s v=""/>
    <s v=""/>
  </r>
  <r>
    <n v="1027260"/>
    <s v="POSTED"/>
    <s v="REALIZADO"/>
    <x v="3"/>
    <s v="089.1310.6304.0001.000.0153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10"/>
    <x v="43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-41.36"/>
    <n v="0"/>
    <n v="0"/>
    <s v=""/>
    <s v=""/>
    <s v=""/>
  </r>
  <r>
    <n v="1027260"/>
    <s v="POSTED"/>
    <s v="REALIZADO"/>
    <x v="3"/>
    <s v="089.1310.6304.0001.000.0153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10"/>
    <x v="43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-255.89"/>
    <n v="0"/>
    <n v="0"/>
    <s v=""/>
    <s v=""/>
    <s v=""/>
  </r>
  <r>
    <n v="1027525"/>
    <s v="POSTED"/>
    <s v="REALIZADO"/>
    <x v="3"/>
    <s v="089.1310.6304.0001.000.02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10"/>
    <x v="43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-236.2"/>
    <n v="0"/>
    <n v="0"/>
    <s v=""/>
    <s v=""/>
    <s v=""/>
  </r>
  <r>
    <n v="1028272"/>
    <s v="POSTED"/>
    <s v="REALIZADO"/>
    <x v="3"/>
    <s v="089.1990.6304.0001.000.02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990"/>
    <x v="42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MATRIZ"/>
    <s v="HUGO VALENZUELA DELFIN"/>
    <s v="Costo Laboral"/>
    <s v="Tiempo Extra y Descansos Trabajados"/>
    <s v="OPERAÇÕES"/>
    <n v="-1448.55"/>
    <n v="0"/>
    <n v="0"/>
    <s v=""/>
    <s v=""/>
    <s v=""/>
  </r>
  <r>
    <n v="1060734"/>
    <s v="POSTED"/>
    <s v="REALIZADO"/>
    <x v="3"/>
    <s v="089.1301.6304.0001.000.0156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0156"/>
    <s v="0156-CAPACITACAO TECNICA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705.96"/>
    <n v="0"/>
    <n v="0"/>
    <s v=""/>
    <s v=""/>
    <s v=""/>
  </r>
  <r>
    <n v="1060739"/>
    <s v="POSTED"/>
    <s v="REALIZADO"/>
    <x v="3"/>
    <s v="089.1303.6304.0001.000.0155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3"/>
    <x v="46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-380.92"/>
    <n v="0"/>
    <n v="0"/>
    <s v=""/>
    <s v=""/>
    <s v=""/>
  </r>
  <r>
    <n v="1060740"/>
    <s v="POSTED"/>
    <s v="REALIZADO"/>
    <x v="3"/>
    <s v="089.1303.6304.0001.000.0156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3"/>
    <x v="46"/>
    <s v="6304"/>
    <s v="6304-HORA EXTRA"/>
    <s v="000"/>
    <s v="0156"/>
    <s v="0156-CAPACITACAO TECNICA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-5908.95"/>
    <n v="0"/>
    <n v="0"/>
    <s v=""/>
    <s v=""/>
    <s v=""/>
  </r>
  <r>
    <n v="1060744"/>
    <s v="POSTED"/>
    <s v="REALIZADO"/>
    <x v="3"/>
    <s v="089.1310.6304.0001.000.0152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10"/>
    <x v="43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-258.60000000000002"/>
    <n v="0"/>
    <n v="0"/>
    <s v=""/>
    <s v=""/>
    <s v=""/>
  </r>
  <r>
    <n v="1102881"/>
    <s v="POSTED"/>
    <s v="REALIZADO"/>
    <x v="3"/>
    <s v="089.1990.6304.0001.000.0155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990"/>
    <x v="42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MATRIZ"/>
    <s v="HUGO VALENZUELA DELFIN"/>
    <s v="Costo Laboral"/>
    <s v="Tiempo Extra y Descansos Trabajados"/>
    <s v="OPERAÇÕES"/>
    <n v="-819.9"/>
    <n v="0"/>
    <n v="0"/>
    <s v=""/>
    <s v=""/>
    <s v=""/>
  </r>
  <r>
    <n v="1399917"/>
    <s v="POSTED"/>
    <s v="REALIZADO"/>
    <x v="3"/>
    <s v="089.1308.6304.0001.000.0168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8"/>
    <x v="44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SÃO PAULO"/>
    <s v="MARIO ESCOTERO"/>
    <s v="Costo Laboral"/>
    <s v="Tiempo Extra y Descansos Trabajados"/>
    <s v="GESTÃO DE PESSOAS"/>
    <n v="-2855.13"/>
    <n v="0"/>
    <n v="0"/>
    <s v=""/>
    <s v=""/>
    <s v=""/>
  </r>
  <r>
    <n v="1399939"/>
    <s v="POSTED"/>
    <s v="REALIZADO"/>
    <x v="3"/>
    <s v="089.1301.6304.0001.000.0168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SÃO PAULO"/>
    <s v="MARIO ESCOTERO"/>
    <s v="Costo Laboral"/>
    <s v="Tiempo Extra y Descansos Trabajados"/>
    <s v="GESTÃO DE PESSOAS"/>
    <n v="-9.3000000000000007"/>
    <n v="0"/>
    <n v="0"/>
    <s v=""/>
    <s v=""/>
    <s v=""/>
  </r>
  <r>
    <n v="1399939"/>
    <s v="POSTED"/>
    <s v="REALIZADO"/>
    <x v="3"/>
    <s v="089.1301.6304.0001.000.0168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SÃO PAULO"/>
    <s v="MARIO ESCOTERO"/>
    <s v="Costo Laboral"/>
    <s v="Tiempo Extra y Descansos Trabajados"/>
    <s v="GESTÃO DE PESSOAS"/>
    <n v="-167.61"/>
    <n v="0"/>
    <n v="0"/>
    <s v=""/>
    <s v=""/>
    <s v=""/>
  </r>
  <r>
    <n v="1399939"/>
    <s v="POSTED"/>
    <s v="REALIZADO"/>
    <x v="3"/>
    <s v="089.1301.6304.0001.000.0168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SÃO PAULO"/>
    <s v="MARIO ESCOTERO"/>
    <s v="Costo Laboral"/>
    <s v="Tiempo Extra y Descansos Trabajados"/>
    <s v="GESTÃO DE PESSOAS"/>
    <n v="-641.1"/>
    <n v="0"/>
    <n v="0"/>
    <s v=""/>
    <s v=""/>
    <s v=""/>
  </r>
  <r>
    <n v="1399939"/>
    <s v="POSTED"/>
    <s v="REALIZADO"/>
    <x v="3"/>
    <s v="089.1301.6304.0001.000.0168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SÃO PAULO"/>
    <s v="MARIO ESCOTERO"/>
    <s v="Costo Laboral"/>
    <s v="Tiempo Extra y Descansos Trabajados"/>
    <s v="GESTÃO DE PESSOAS"/>
    <n v="-773.34"/>
    <n v="0"/>
    <n v="0"/>
    <s v=""/>
    <s v=""/>
    <s v=""/>
  </r>
  <r>
    <n v="1399939"/>
    <s v="POSTED"/>
    <s v="REALIZADO"/>
    <x v="3"/>
    <s v="089.1301.6304.0001.000.0168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SÃO PAULO"/>
    <s v="MARIO ESCOTERO"/>
    <s v="Costo Laboral"/>
    <s v="Tiempo Extra y Descansos Trabajados"/>
    <s v="GESTÃO DE PESSOAS"/>
    <n v="-775.24"/>
    <n v="0"/>
    <n v="0"/>
    <s v=""/>
    <s v=""/>
    <s v=""/>
  </r>
  <r>
    <n v="1399939"/>
    <s v="POSTED"/>
    <s v="REALIZADO"/>
    <x v="3"/>
    <s v="089.1301.6304.0001.000.0168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SÃO PAULO"/>
    <s v="MARIO ESCOTERO"/>
    <s v="Costo Laboral"/>
    <s v="Tiempo Extra y Descansos Trabajados"/>
    <s v="GESTÃO DE PESSOAS"/>
    <n v="-1052.68"/>
    <n v="0"/>
    <n v="0"/>
    <s v=""/>
    <s v=""/>
    <s v=""/>
  </r>
  <r>
    <n v="1399939"/>
    <s v="POSTED"/>
    <s v="REALIZADO"/>
    <x v="3"/>
    <s v="089.1301.6304.0001.000.0168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SÃO PAULO"/>
    <s v="MARIO ESCOTERO"/>
    <s v="Costo Laboral"/>
    <s v="Tiempo Extra y Descansos Trabajados"/>
    <s v="GESTÃO DE PESSOAS"/>
    <n v="-2710.32"/>
    <n v="0"/>
    <n v="0"/>
    <s v=""/>
    <s v=""/>
    <s v=""/>
  </r>
  <r>
    <n v="1399939"/>
    <s v="POSTED"/>
    <s v="REALIZADO"/>
    <x v="3"/>
    <s v="089.1301.6304.0001.000.0168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SÃO PAULO"/>
    <s v="MARIO ESCOTERO"/>
    <s v="Costo Laboral"/>
    <s v="Tiempo Extra y Descansos Trabajados"/>
    <s v="GESTÃO DE PESSOAS"/>
    <n v="-5332.42"/>
    <n v="0"/>
    <n v="0"/>
    <s v=""/>
    <s v=""/>
    <s v=""/>
  </r>
  <r>
    <n v="1399956"/>
    <s v="POSTED"/>
    <s v="REALIZADO"/>
    <x v="3"/>
    <s v="089.1303.6304.0001.000.0168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3"/>
    <x v="46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NORDESTE"/>
    <s v="MARIO ESCOTERO"/>
    <s v="Costo Laboral"/>
    <s v="Tiempo Extra y Descansos Trabajados"/>
    <s v="GESTÃO DE PESSOAS"/>
    <n v="-189.53"/>
    <n v="0"/>
    <n v="0"/>
    <s v=""/>
    <s v=""/>
    <s v=""/>
  </r>
  <r>
    <n v="1399960"/>
    <s v="POSTED"/>
    <s v="REALIZADO"/>
    <x v="3"/>
    <s v="089.1302.6304.0001.000.0168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2"/>
    <x v="47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RIO DE JANEIRO"/>
    <s v="MARIO ESCOTERO"/>
    <s v="Costo Laboral"/>
    <s v="Tiempo Extra y Descansos Trabajados"/>
    <s v="GESTÃO DE PESSOAS"/>
    <n v="-763.71"/>
    <n v="0"/>
    <n v="0"/>
    <s v=""/>
    <s v=""/>
    <s v=""/>
  </r>
  <r>
    <n v="1399960"/>
    <s v="POSTED"/>
    <s v="REALIZADO"/>
    <x v="3"/>
    <s v="089.1302.6304.0001.000.0168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2"/>
    <x v="47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RIO DE JANEIRO"/>
    <s v="MARIO ESCOTERO"/>
    <s v="Costo Laboral"/>
    <s v="Tiempo Extra y Descansos Trabajados"/>
    <s v="GESTÃO DE PESSOAS"/>
    <n v="-863.5"/>
    <n v="0"/>
    <n v="0"/>
    <s v=""/>
    <s v=""/>
    <s v=""/>
  </r>
  <r>
    <n v="1720206"/>
    <s v="POSTED"/>
    <s v="REALIZADO"/>
    <x v="3"/>
    <s v="089.1301.6304.0001.000.0157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0157"/>
    <s v="0157-DESENVOLVIMENTO NOVOS PRODUT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3310.27"/>
    <n v="0"/>
    <n v="0"/>
    <s v=""/>
    <s v=""/>
    <s v=""/>
  </r>
  <r>
    <n v="1720211"/>
    <s v="POSTED"/>
    <s v="REALIZADO"/>
    <x v="3"/>
    <s v="089.1302.6304.0001.000.0157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2"/>
    <x v="47"/>
    <s v="6304"/>
    <s v="6304-HORA EXTRA"/>
    <s v="000"/>
    <s v="0157"/>
    <s v="0157-DESENVOLVIMENTO NOVOS PRODUTOS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-952.77"/>
    <n v="0"/>
    <n v="0"/>
    <s v=""/>
    <s v=""/>
    <s v=""/>
  </r>
  <r>
    <n v="1022702"/>
    <s v="POSTED"/>
    <s v="REALIZADO"/>
    <x v="3"/>
    <s v="089.1303.6304.0001.000.0152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3"/>
    <x v="46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-592.05999999999995"/>
    <n v="0"/>
    <n v="0"/>
    <s v=""/>
    <s v=""/>
    <s v=""/>
  </r>
  <r>
    <n v="1022703"/>
    <s v="POSTED"/>
    <s v="REALIZADO"/>
    <x v="3"/>
    <s v="089.1303.6304.0001.000.0153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3"/>
    <x v="46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-738.64"/>
    <n v="0"/>
    <n v="0"/>
    <s v=""/>
    <s v=""/>
    <s v=""/>
  </r>
  <r>
    <n v="1022704"/>
    <s v="POSTED"/>
    <s v="REALIZADO"/>
    <x v="3"/>
    <s v="089.1303.6304.0001.000.02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3"/>
    <x v="46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-180.79"/>
    <n v="0"/>
    <n v="0"/>
    <s v=""/>
    <s v=""/>
    <s v=""/>
  </r>
  <r>
    <n v="1022704"/>
    <s v="POSTED"/>
    <s v="REALIZADO"/>
    <x v="3"/>
    <s v="089.1303.6304.0001.000.02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3"/>
    <x v="46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-872.25"/>
    <n v="0"/>
    <n v="0"/>
    <s v=""/>
    <s v=""/>
    <s v=""/>
  </r>
  <r>
    <n v="1023867"/>
    <s v="POSTED"/>
    <s v="REALIZADO"/>
    <x v="3"/>
    <s v="089.1308.6304.0001.000.01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8"/>
    <x v="44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3995.58"/>
    <n v="0"/>
    <n v="0"/>
    <s v=""/>
    <s v=""/>
    <s v=""/>
  </r>
  <r>
    <n v="1023869"/>
    <s v="POSTED"/>
    <s v="REALIZADO"/>
    <x v="3"/>
    <s v="089.1308.6304.0001.000.0153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8"/>
    <x v="44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813.28"/>
    <n v="0"/>
    <n v="0"/>
    <s v=""/>
    <s v=""/>
    <s v=""/>
  </r>
  <r>
    <n v="1023870"/>
    <s v="POSTED"/>
    <s v="REALIZADO"/>
    <x v="3"/>
    <s v="089.1308.6304.0001.000.0155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8"/>
    <x v="44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170.51"/>
    <n v="0"/>
    <n v="0"/>
    <s v=""/>
    <s v=""/>
    <s v=""/>
  </r>
  <r>
    <n v="1023872"/>
    <s v="POSTED"/>
    <s v="REALIZADO"/>
    <x v="3"/>
    <s v="089.1308.6304.0001.000.02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8"/>
    <x v="44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1576.1"/>
    <n v="0"/>
    <n v="0"/>
    <s v=""/>
    <s v=""/>
    <s v=""/>
  </r>
  <r>
    <n v="1024737"/>
    <s v="POSTED"/>
    <s v="REALIZADO"/>
    <x v="3"/>
    <s v="089.1302.6304.0001.000.01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2"/>
    <x v="47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-1008.61"/>
    <n v="0"/>
    <n v="0"/>
    <s v=""/>
    <s v=""/>
    <s v=""/>
  </r>
  <r>
    <n v="1024737"/>
    <s v="POSTED"/>
    <s v="REALIZADO"/>
    <x v="3"/>
    <s v="089.1302.6304.0001.000.01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2"/>
    <x v="47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-2023.56"/>
    <n v="0"/>
    <n v="0"/>
    <s v=""/>
    <s v=""/>
    <s v=""/>
  </r>
  <r>
    <n v="1024740"/>
    <s v="POSTED"/>
    <s v="REALIZADO"/>
    <x v="3"/>
    <s v="089.1302.6304.0001.000.02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2"/>
    <x v="47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-6773.08"/>
    <n v="0"/>
    <n v="0"/>
    <s v=""/>
    <s v=""/>
    <s v=""/>
  </r>
  <r>
    <n v="1024995"/>
    <s v="POSTED"/>
    <s v="REALIZADO"/>
    <x v="3"/>
    <s v="089.1301.6304.0001.000.01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234.52"/>
    <n v="0"/>
    <n v="0"/>
    <s v=""/>
    <s v=""/>
    <s v=""/>
  </r>
  <r>
    <n v="1024995"/>
    <s v="POSTED"/>
    <s v="REALIZADO"/>
    <x v="3"/>
    <s v="089.1301.6304.0001.000.01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304.14999999999998"/>
    <n v="0"/>
    <n v="0"/>
    <s v=""/>
    <s v=""/>
    <s v=""/>
  </r>
  <r>
    <n v="1024995"/>
    <s v="POSTED"/>
    <s v="REALIZADO"/>
    <x v="3"/>
    <s v="089.1301.6304.0001.000.01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632.04"/>
    <n v="0"/>
    <n v="0"/>
    <s v=""/>
    <s v=""/>
    <s v=""/>
  </r>
  <r>
    <n v="1024995"/>
    <s v="POSTED"/>
    <s v="REALIZADO"/>
    <x v="3"/>
    <s v="089.1301.6304.0001.000.01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677.29"/>
    <n v="0"/>
    <n v="0"/>
    <s v=""/>
    <s v=""/>
    <s v=""/>
  </r>
  <r>
    <n v="1024995"/>
    <s v="POSTED"/>
    <s v="REALIZADO"/>
    <x v="3"/>
    <s v="089.1301.6304.0001.000.01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2840.09"/>
    <n v="0"/>
    <n v="0"/>
    <s v=""/>
    <s v=""/>
    <s v=""/>
  </r>
  <r>
    <n v="1024995"/>
    <s v="POSTED"/>
    <s v="REALIZADO"/>
    <x v="3"/>
    <s v="089.1301.6304.0001.000.01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3275.85"/>
    <n v="0"/>
    <n v="0"/>
    <s v=""/>
    <s v=""/>
    <s v=""/>
  </r>
  <r>
    <n v="1024995"/>
    <s v="POSTED"/>
    <s v="REALIZADO"/>
    <x v="3"/>
    <s v="089.1301.6304.0001.000.01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6262.87"/>
    <n v="0"/>
    <n v="0"/>
    <s v=""/>
    <s v=""/>
    <s v=""/>
  </r>
  <r>
    <n v="1024997"/>
    <s v="POSTED"/>
    <s v="REALIZADO"/>
    <x v="3"/>
    <s v="089.1301.6304.0001.000.0153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526.1"/>
    <n v="0"/>
    <n v="0"/>
    <s v=""/>
    <s v=""/>
    <s v=""/>
  </r>
  <r>
    <n v="1024997"/>
    <s v="POSTED"/>
    <s v="REALIZADO"/>
    <x v="3"/>
    <s v="089.1301.6304.0001.000.0153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1478.04"/>
    <n v="0"/>
    <n v="0"/>
    <s v=""/>
    <s v=""/>
    <s v=""/>
  </r>
  <r>
    <n v="1024997"/>
    <s v="POSTED"/>
    <s v="REALIZADO"/>
    <x v="3"/>
    <s v="089.1301.6304.0001.000.0153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3673.44"/>
    <n v="0"/>
    <n v="0"/>
    <s v=""/>
    <s v=""/>
    <s v=""/>
  </r>
  <r>
    <n v="1024997"/>
    <s v="POSTED"/>
    <s v="REALIZADO"/>
    <x v="3"/>
    <s v="089.1301.6304.0001.000.0153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4494.2700000000004"/>
    <n v="0"/>
    <n v="0"/>
    <s v=""/>
    <s v=""/>
    <s v=""/>
  </r>
  <r>
    <n v="1024997"/>
    <s v="POSTED"/>
    <s v="REALIZADO"/>
    <x v="3"/>
    <s v="089.1301.6304.0001.000.0153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10857.3"/>
    <n v="0"/>
    <n v="0"/>
    <s v=""/>
    <s v=""/>
    <s v=""/>
  </r>
  <r>
    <n v="1024998"/>
    <s v="POSTED"/>
    <s v="REALIZADO"/>
    <x v="3"/>
    <s v="089.1301.6304.0001.000.0155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1042.56"/>
    <n v="0"/>
    <n v="0"/>
    <s v=""/>
    <s v=""/>
    <s v=""/>
  </r>
  <r>
    <n v="1024998"/>
    <s v="POSTED"/>
    <s v="REALIZADO"/>
    <x v="3"/>
    <s v="089.1301.6304.0001.000.0155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1254.46"/>
    <n v="0"/>
    <n v="0"/>
    <s v=""/>
    <s v=""/>
    <s v=""/>
  </r>
  <r>
    <n v="1024998"/>
    <s v="POSTED"/>
    <s v="REALIZADO"/>
    <x v="3"/>
    <s v="089.1301.6304.0001.000.0155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2876.9"/>
    <n v="0"/>
    <n v="0"/>
    <s v=""/>
    <s v=""/>
    <s v=""/>
  </r>
  <r>
    <n v="1024998"/>
    <s v="POSTED"/>
    <s v="REALIZADO"/>
    <x v="3"/>
    <s v="089.1301.6304.0001.000.0155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4530.1899999999996"/>
    <n v="0"/>
    <n v="0"/>
    <s v=""/>
    <s v=""/>
    <s v=""/>
  </r>
  <r>
    <n v="1024998"/>
    <s v="POSTED"/>
    <s v="REALIZADO"/>
    <x v="3"/>
    <s v="089.1301.6304.0001.000.0155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7491.73"/>
    <n v="0"/>
    <n v="0"/>
    <s v=""/>
    <s v=""/>
    <s v=""/>
  </r>
  <r>
    <n v="1024999"/>
    <s v="POSTED"/>
    <s v="REALIZADO"/>
    <x v="3"/>
    <s v="089.1301.6304.0001.000.02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979.04"/>
    <n v="0"/>
    <n v="0"/>
    <s v=""/>
    <s v=""/>
    <s v=""/>
  </r>
  <r>
    <n v="1024999"/>
    <s v="POSTED"/>
    <s v="REALIZADO"/>
    <x v="3"/>
    <s v="089.1301.6304.0001.000.02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1252.1099999999999"/>
    <n v="0"/>
    <n v="0"/>
    <s v=""/>
    <s v=""/>
    <s v=""/>
  </r>
  <r>
    <n v="1024999"/>
    <s v="POSTED"/>
    <s v="REALIZADO"/>
    <x v="3"/>
    <s v="089.1301.6304.0001.000.02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1561.37"/>
    <n v="0"/>
    <n v="0"/>
    <s v=""/>
    <s v=""/>
    <s v=""/>
  </r>
  <r>
    <n v="1024999"/>
    <s v="POSTED"/>
    <s v="REALIZADO"/>
    <x v="3"/>
    <s v="089.1301.6304.0001.000.02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1735.01"/>
    <n v="0"/>
    <n v="0"/>
    <s v=""/>
    <s v=""/>
    <s v=""/>
  </r>
  <r>
    <n v="1024999"/>
    <s v="POSTED"/>
    <s v="REALIZADO"/>
    <x v="3"/>
    <s v="089.1301.6304.0001.000.02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3394.84"/>
    <n v="0"/>
    <n v="0"/>
    <s v=""/>
    <s v=""/>
    <s v=""/>
  </r>
  <r>
    <n v="1024999"/>
    <s v="POSTED"/>
    <s v="REALIZADO"/>
    <x v="3"/>
    <s v="089.1301.6304.0001.000.02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8552.1299999999992"/>
    <n v="0"/>
    <n v="0"/>
    <s v=""/>
    <s v=""/>
    <s v=""/>
  </r>
  <r>
    <n v="1027259"/>
    <s v="POSTED"/>
    <s v="REALIZADO"/>
    <x v="3"/>
    <s v="089.1310.6304.0001.000.01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10"/>
    <x v="43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-173.65"/>
    <n v="0"/>
    <n v="0"/>
    <s v=""/>
    <s v=""/>
    <s v=""/>
  </r>
  <r>
    <n v="1027260"/>
    <s v="POSTED"/>
    <s v="REALIZADO"/>
    <x v="3"/>
    <s v="089.1310.6304.0001.000.0153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10"/>
    <x v="43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-33.380000000000003"/>
    <n v="0"/>
    <n v="0"/>
    <s v=""/>
    <s v=""/>
    <s v=""/>
  </r>
  <r>
    <n v="1027260"/>
    <s v="POSTED"/>
    <s v="REALIZADO"/>
    <x v="3"/>
    <s v="089.1310.6304.0001.000.0153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10"/>
    <x v="43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-206.51"/>
    <n v="0"/>
    <n v="0"/>
    <s v=""/>
    <s v=""/>
    <s v=""/>
  </r>
  <r>
    <n v="1027525"/>
    <s v="POSTED"/>
    <s v="REALIZADO"/>
    <x v="3"/>
    <s v="089.1310.6304.0001.000.02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10"/>
    <x v="43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-190.62"/>
    <n v="0"/>
    <n v="0"/>
    <s v=""/>
    <s v=""/>
    <s v=""/>
  </r>
  <r>
    <n v="1028272"/>
    <s v="POSTED"/>
    <s v="REALIZADO"/>
    <x v="3"/>
    <s v="089.1990.6304.0001.000.02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990"/>
    <x v="42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MATRIZ"/>
    <s v="HUGO VALENZUELA DELFIN"/>
    <s v="Costo Laboral"/>
    <s v="Tiempo Extra y Descansos Trabajados"/>
    <s v="OPERAÇÕES"/>
    <n v="-1169"/>
    <n v="0"/>
    <n v="0"/>
    <s v=""/>
    <s v=""/>
    <s v=""/>
  </r>
  <r>
    <n v="1060734"/>
    <s v="POSTED"/>
    <s v="REALIZADO"/>
    <x v="3"/>
    <s v="089.1301.6304.0001.000.0156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0156"/>
    <s v="0156-CAPACITACAO TECNICA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569.72"/>
    <n v="0"/>
    <n v="0"/>
    <s v=""/>
    <s v=""/>
    <s v=""/>
  </r>
  <r>
    <n v="1060739"/>
    <s v="POSTED"/>
    <s v="REALIZADO"/>
    <x v="3"/>
    <s v="089.1303.6304.0001.000.0155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3"/>
    <x v="46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-307.41000000000003"/>
    <n v="0"/>
    <n v="0"/>
    <s v=""/>
    <s v=""/>
    <s v=""/>
  </r>
  <r>
    <n v="1060740"/>
    <s v="POSTED"/>
    <s v="REALIZADO"/>
    <x v="3"/>
    <s v="089.1303.6304.0001.000.0156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3"/>
    <x v="46"/>
    <s v="6304"/>
    <s v="6304-HORA EXTRA"/>
    <s v="000"/>
    <s v="0156"/>
    <s v="0156-CAPACITACAO TECNICA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-4768.6000000000004"/>
    <n v="0"/>
    <n v="0"/>
    <s v=""/>
    <s v=""/>
    <s v=""/>
  </r>
  <r>
    <n v="1060744"/>
    <s v="POSTED"/>
    <s v="REALIZADO"/>
    <x v="3"/>
    <s v="089.1310.6304.0001.000.0152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10"/>
    <x v="43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-208.69"/>
    <n v="0"/>
    <n v="0"/>
    <s v=""/>
    <s v=""/>
    <s v=""/>
  </r>
  <r>
    <n v="1102881"/>
    <s v="POSTED"/>
    <s v="REALIZADO"/>
    <x v="3"/>
    <s v="089.1990.6304.0001.000.0155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990"/>
    <x v="42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MATRIZ"/>
    <s v="HUGO VALENZUELA DELFIN"/>
    <s v="Costo Laboral"/>
    <s v="Tiempo Extra y Descansos Trabajados"/>
    <s v="OPERAÇÕES"/>
    <n v="-661.67"/>
    <n v="0"/>
    <n v="0"/>
    <s v=""/>
    <s v=""/>
    <s v=""/>
  </r>
  <r>
    <n v="1399917"/>
    <s v="POSTED"/>
    <s v="REALIZADO"/>
    <x v="3"/>
    <s v="089.1308.6304.0001.000.0168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8"/>
    <x v="44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SÃO PAULO"/>
    <s v="MARIO ESCOTERO"/>
    <s v="Costo Laboral"/>
    <s v="Tiempo Extra y Descansos Trabajados"/>
    <s v="GESTÃO DE PESSOAS"/>
    <n v="-2304.13"/>
    <n v="0"/>
    <n v="0"/>
    <s v=""/>
    <s v=""/>
    <s v=""/>
  </r>
  <r>
    <n v="1399939"/>
    <s v="POSTED"/>
    <s v="REALIZADO"/>
    <x v="3"/>
    <s v="089.1301.6304.0001.000.0168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SÃO PAULO"/>
    <s v="MARIO ESCOTERO"/>
    <s v="Costo Laboral"/>
    <s v="Tiempo Extra y Descansos Trabajados"/>
    <s v="GESTÃO DE PESSOAS"/>
    <n v="-7.51"/>
    <n v="0"/>
    <n v="0"/>
    <s v=""/>
    <s v=""/>
    <s v=""/>
  </r>
  <r>
    <n v="1399939"/>
    <s v="POSTED"/>
    <s v="REALIZADO"/>
    <x v="3"/>
    <s v="089.1301.6304.0001.000.0168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SÃO PAULO"/>
    <s v="MARIO ESCOTERO"/>
    <s v="Costo Laboral"/>
    <s v="Tiempo Extra y Descansos Trabajados"/>
    <s v="GESTÃO DE PESSOAS"/>
    <n v="-135.26"/>
    <n v="0"/>
    <n v="0"/>
    <s v=""/>
    <s v=""/>
    <s v=""/>
  </r>
  <r>
    <n v="1399939"/>
    <s v="POSTED"/>
    <s v="REALIZADO"/>
    <x v="3"/>
    <s v="089.1301.6304.0001.000.0168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SÃO PAULO"/>
    <s v="MARIO ESCOTERO"/>
    <s v="Costo Laboral"/>
    <s v="Tiempo Extra y Descansos Trabajados"/>
    <s v="GESTÃO DE PESSOAS"/>
    <n v="-517.38"/>
    <n v="0"/>
    <n v="0"/>
    <s v=""/>
    <s v=""/>
    <s v=""/>
  </r>
  <r>
    <n v="1399939"/>
    <s v="POSTED"/>
    <s v="REALIZADO"/>
    <x v="3"/>
    <s v="089.1301.6304.0001.000.0168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SÃO PAULO"/>
    <s v="MARIO ESCOTERO"/>
    <s v="Costo Laboral"/>
    <s v="Tiempo Extra y Descansos Trabajados"/>
    <s v="GESTÃO DE PESSOAS"/>
    <n v="-624.1"/>
    <n v="0"/>
    <n v="0"/>
    <s v=""/>
    <s v=""/>
    <s v=""/>
  </r>
  <r>
    <n v="1399939"/>
    <s v="POSTED"/>
    <s v="REALIZADO"/>
    <x v="3"/>
    <s v="089.1301.6304.0001.000.0168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SÃO PAULO"/>
    <s v="MARIO ESCOTERO"/>
    <s v="Costo Laboral"/>
    <s v="Tiempo Extra y Descansos Trabajados"/>
    <s v="GESTÃO DE PESSOAS"/>
    <n v="-625.63"/>
    <n v="0"/>
    <n v="0"/>
    <s v=""/>
    <s v=""/>
    <s v=""/>
  </r>
  <r>
    <n v="1399939"/>
    <s v="POSTED"/>
    <s v="REALIZADO"/>
    <x v="3"/>
    <s v="089.1301.6304.0001.000.0168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SÃO PAULO"/>
    <s v="MARIO ESCOTERO"/>
    <s v="Costo Laboral"/>
    <s v="Tiempo Extra y Descansos Trabajados"/>
    <s v="GESTÃO DE PESSOAS"/>
    <n v="-849.53"/>
    <n v="0"/>
    <n v="0"/>
    <s v=""/>
    <s v=""/>
    <s v=""/>
  </r>
  <r>
    <n v="1399939"/>
    <s v="POSTED"/>
    <s v="REALIZADO"/>
    <x v="3"/>
    <s v="089.1301.6304.0001.000.0168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SÃO PAULO"/>
    <s v="MARIO ESCOTERO"/>
    <s v="Costo Laboral"/>
    <s v="Tiempo Extra y Descansos Trabajados"/>
    <s v="GESTÃO DE PESSOAS"/>
    <n v="-2187.2600000000002"/>
    <n v="0"/>
    <n v="0"/>
    <s v=""/>
    <s v=""/>
    <s v=""/>
  </r>
  <r>
    <n v="1399939"/>
    <s v="POSTED"/>
    <s v="REALIZADO"/>
    <x v="3"/>
    <s v="089.1301.6304.0001.000.0168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SÃO PAULO"/>
    <s v="MARIO ESCOTERO"/>
    <s v="Costo Laboral"/>
    <s v="Tiempo Extra y Descansos Trabajados"/>
    <s v="GESTÃO DE PESSOAS"/>
    <n v="-4303.33"/>
    <n v="0"/>
    <n v="0"/>
    <s v=""/>
    <s v=""/>
    <s v=""/>
  </r>
  <r>
    <n v="1399956"/>
    <s v="POSTED"/>
    <s v="REALIZADO"/>
    <x v="3"/>
    <s v="089.1303.6304.0001.000.0168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3"/>
    <x v="46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NORDESTE"/>
    <s v="MARIO ESCOTERO"/>
    <s v="Costo Laboral"/>
    <s v="Tiempo Extra y Descansos Trabajados"/>
    <s v="GESTÃO DE PESSOAS"/>
    <n v="-152.94999999999999"/>
    <n v="0"/>
    <n v="0"/>
    <s v=""/>
    <s v=""/>
    <s v=""/>
  </r>
  <r>
    <n v="1399960"/>
    <s v="POSTED"/>
    <s v="REALIZADO"/>
    <x v="3"/>
    <s v="089.1302.6304.0001.000.0168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2"/>
    <x v="47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RIO DE JANEIRO"/>
    <s v="MARIO ESCOTERO"/>
    <s v="Costo Laboral"/>
    <s v="Tiempo Extra y Descansos Trabajados"/>
    <s v="GESTÃO DE PESSOAS"/>
    <n v="-616.32000000000005"/>
    <n v="0"/>
    <n v="0"/>
    <s v=""/>
    <s v=""/>
    <s v=""/>
  </r>
  <r>
    <n v="1399960"/>
    <s v="POSTED"/>
    <s v="REALIZADO"/>
    <x v="3"/>
    <s v="089.1302.6304.0001.000.0168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2"/>
    <x v="47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RIO DE JANEIRO"/>
    <s v="MARIO ESCOTERO"/>
    <s v="Costo Laboral"/>
    <s v="Tiempo Extra y Descansos Trabajados"/>
    <s v="GESTÃO DE PESSOAS"/>
    <n v="-696.86"/>
    <n v="0"/>
    <n v="0"/>
    <s v=""/>
    <s v=""/>
    <s v=""/>
  </r>
  <r>
    <n v="1720206"/>
    <s v="POSTED"/>
    <s v="REALIZADO"/>
    <x v="3"/>
    <s v="089.1301.6304.0001.000.0157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0157"/>
    <s v="0157-DESENVOLVIMENTO NOVOS PRODUT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2671.43"/>
    <n v="0"/>
    <n v="0"/>
    <s v=""/>
    <s v=""/>
    <s v=""/>
  </r>
  <r>
    <n v="1720211"/>
    <s v="POSTED"/>
    <s v="REALIZADO"/>
    <x v="3"/>
    <s v="089.1302.6304.0001.000.0157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2"/>
    <x v="47"/>
    <s v="6304"/>
    <s v="6304-HORA EXTRA"/>
    <s v="000"/>
    <s v="0157"/>
    <s v="0157-DESENVOLVIMENTO NOVOS PRODUTOS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-768.9"/>
    <n v="0"/>
    <n v="0"/>
    <s v=""/>
    <s v=""/>
    <s v=""/>
  </r>
  <r>
    <n v="1022702"/>
    <s v="POSTED"/>
    <s v="REALIZADO"/>
    <x v="3"/>
    <s v="089.1303.6304.0001.000.0152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3"/>
    <x v="46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592.05999999999995"/>
    <n v="0"/>
    <n v="0"/>
    <s v=""/>
    <s v=""/>
    <s v=""/>
  </r>
  <r>
    <n v="1022703"/>
    <s v="POSTED"/>
    <s v="REALIZADO"/>
    <x v="3"/>
    <s v="089.1303.6304.0001.000.0153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3"/>
    <x v="46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738.64"/>
    <n v="0"/>
    <n v="0"/>
    <s v=""/>
    <s v=""/>
    <s v=""/>
  </r>
  <r>
    <n v="1022704"/>
    <s v="POSTED"/>
    <s v="REALIZADO"/>
    <x v="3"/>
    <s v="089.1303.6304.0001.000.02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3"/>
    <x v="46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180.79"/>
    <n v="0"/>
    <n v="0"/>
    <s v=""/>
    <s v=""/>
    <s v=""/>
  </r>
  <r>
    <n v="1022704"/>
    <s v="POSTED"/>
    <s v="REALIZADO"/>
    <x v="3"/>
    <s v="089.1303.6304.0001.000.02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3"/>
    <x v="46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872.25"/>
    <n v="0"/>
    <n v="0"/>
    <s v=""/>
    <s v=""/>
    <s v=""/>
  </r>
  <r>
    <n v="1023867"/>
    <s v="POSTED"/>
    <s v="REALIZADO"/>
    <x v="3"/>
    <s v="089.1308.6304.0001.000.01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8"/>
    <x v="44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3995.58"/>
    <n v="0"/>
    <n v="0"/>
    <s v=""/>
    <s v=""/>
    <s v=""/>
  </r>
  <r>
    <n v="1023869"/>
    <s v="POSTED"/>
    <s v="REALIZADO"/>
    <x v="3"/>
    <s v="089.1308.6304.0001.000.0153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8"/>
    <x v="44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813.28"/>
    <n v="0"/>
    <n v="0"/>
    <s v=""/>
    <s v=""/>
    <s v=""/>
  </r>
  <r>
    <n v="1023870"/>
    <s v="POSTED"/>
    <s v="REALIZADO"/>
    <x v="3"/>
    <s v="089.1308.6304.0001.000.0155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8"/>
    <x v="44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170.51"/>
    <n v="0"/>
    <n v="0"/>
    <s v=""/>
    <s v=""/>
    <s v=""/>
  </r>
  <r>
    <n v="1023872"/>
    <s v="POSTED"/>
    <s v="REALIZADO"/>
    <x v="3"/>
    <s v="089.1308.6304.0001.000.02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8"/>
    <x v="44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1576.1"/>
    <n v="0"/>
    <n v="0"/>
    <s v=""/>
    <s v=""/>
    <s v=""/>
  </r>
  <r>
    <n v="1024737"/>
    <s v="POSTED"/>
    <s v="REALIZADO"/>
    <x v="3"/>
    <s v="089.1302.6304.0001.000.01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2"/>
    <x v="47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1008.61"/>
    <n v="0"/>
    <n v="0"/>
    <s v=""/>
    <s v=""/>
    <s v=""/>
  </r>
  <r>
    <n v="1024737"/>
    <s v="POSTED"/>
    <s v="REALIZADO"/>
    <x v="3"/>
    <s v="089.1302.6304.0001.000.01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2"/>
    <x v="47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2023.56"/>
    <n v="0"/>
    <n v="0"/>
    <s v=""/>
    <s v=""/>
    <s v=""/>
  </r>
  <r>
    <n v="1024740"/>
    <s v="POSTED"/>
    <s v="REALIZADO"/>
    <x v="3"/>
    <s v="089.1302.6304.0001.000.02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2"/>
    <x v="47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6773.08"/>
    <n v="0"/>
    <n v="0"/>
    <s v=""/>
    <s v=""/>
    <s v=""/>
  </r>
  <r>
    <n v="1024995"/>
    <s v="POSTED"/>
    <s v="REALIZADO"/>
    <x v="3"/>
    <s v="089.1301.6304.0001.000.01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234.52"/>
    <n v="0"/>
    <n v="0"/>
    <s v=""/>
    <s v=""/>
    <s v=""/>
  </r>
  <r>
    <n v="1024995"/>
    <s v="POSTED"/>
    <s v="REALIZADO"/>
    <x v="3"/>
    <s v="089.1301.6304.0001.000.01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304.14999999999998"/>
    <n v="0"/>
    <n v="0"/>
    <s v=""/>
    <s v=""/>
    <s v=""/>
  </r>
  <r>
    <n v="1024995"/>
    <s v="POSTED"/>
    <s v="REALIZADO"/>
    <x v="3"/>
    <s v="089.1301.6304.0001.000.01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632.04"/>
    <n v="0"/>
    <n v="0"/>
    <s v=""/>
    <s v=""/>
    <s v=""/>
  </r>
  <r>
    <n v="1024995"/>
    <s v="POSTED"/>
    <s v="REALIZADO"/>
    <x v="3"/>
    <s v="089.1301.6304.0001.000.01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677.29"/>
    <n v="0"/>
    <n v="0"/>
    <s v=""/>
    <s v=""/>
    <s v=""/>
  </r>
  <r>
    <n v="1024995"/>
    <s v="POSTED"/>
    <s v="REALIZADO"/>
    <x v="3"/>
    <s v="089.1301.6304.0001.000.01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2840.09"/>
    <n v="0"/>
    <n v="0"/>
    <s v=""/>
    <s v=""/>
    <s v=""/>
  </r>
  <r>
    <n v="1024995"/>
    <s v="POSTED"/>
    <s v="REALIZADO"/>
    <x v="3"/>
    <s v="089.1301.6304.0001.000.01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3275.85"/>
    <n v="0"/>
    <n v="0"/>
    <s v=""/>
    <s v=""/>
    <s v=""/>
  </r>
  <r>
    <n v="1024995"/>
    <s v="POSTED"/>
    <s v="REALIZADO"/>
    <x v="3"/>
    <s v="089.1301.6304.0001.000.01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6262.87"/>
    <n v="0"/>
    <n v="0"/>
    <s v=""/>
    <s v=""/>
    <s v=""/>
  </r>
  <r>
    <n v="1024997"/>
    <s v="POSTED"/>
    <s v="REALIZADO"/>
    <x v="3"/>
    <s v="089.1301.6304.0001.000.0153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526.1"/>
    <n v="0"/>
    <n v="0"/>
    <s v=""/>
    <s v=""/>
    <s v=""/>
  </r>
  <r>
    <n v="1024997"/>
    <s v="POSTED"/>
    <s v="REALIZADO"/>
    <x v="3"/>
    <s v="089.1301.6304.0001.000.0153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1478.04"/>
    <n v="0"/>
    <n v="0"/>
    <s v=""/>
    <s v=""/>
    <s v=""/>
  </r>
  <r>
    <n v="1024997"/>
    <s v="POSTED"/>
    <s v="REALIZADO"/>
    <x v="3"/>
    <s v="089.1301.6304.0001.000.0153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3673.44"/>
    <n v="0"/>
    <n v="0"/>
    <s v=""/>
    <s v=""/>
    <s v=""/>
  </r>
  <r>
    <n v="1024997"/>
    <s v="POSTED"/>
    <s v="REALIZADO"/>
    <x v="3"/>
    <s v="089.1301.6304.0001.000.0153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4494.2700000000004"/>
    <n v="0"/>
    <n v="0"/>
    <s v=""/>
    <s v=""/>
    <s v=""/>
  </r>
  <r>
    <n v="1024997"/>
    <s v="POSTED"/>
    <s v="REALIZADO"/>
    <x v="3"/>
    <s v="089.1301.6304.0001.000.0153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10857.3"/>
    <n v="0"/>
    <n v="0"/>
    <s v=""/>
    <s v=""/>
    <s v=""/>
  </r>
  <r>
    <n v="1024998"/>
    <s v="POSTED"/>
    <s v="REALIZADO"/>
    <x v="3"/>
    <s v="089.1301.6304.0001.000.0155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1042.56"/>
    <n v="0"/>
    <n v="0"/>
    <s v=""/>
    <s v=""/>
    <s v=""/>
  </r>
  <r>
    <n v="1024998"/>
    <s v="POSTED"/>
    <s v="REALIZADO"/>
    <x v="3"/>
    <s v="089.1301.6304.0001.000.0155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1254.46"/>
    <n v="0"/>
    <n v="0"/>
    <s v=""/>
    <s v=""/>
    <s v=""/>
  </r>
  <r>
    <n v="1024998"/>
    <s v="POSTED"/>
    <s v="REALIZADO"/>
    <x v="3"/>
    <s v="089.1301.6304.0001.000.0155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2876.9"/>
    <n v="0"/>
    <n v="0"/>
    <s v=""/>
    <s v=""/>
    <s v=""/>
  </r>
  <r>
    <n v="1024998"/>
    <s v="POSTED"/>
    <s v="REALIZADO"/>
    <x v="3"/>
    <s v="089.1301.6304.0001.000.0155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4530.1899999999996"/>
    <n v="0"/>
    <n v="0"/>
    <s v=""/>
    <s v=""/>
    <s v=""/>
  </r>
  <r>
    <n v="1024998"/>
    <s v="POSTED"/>
    <s v="REALIZADO"/>
    <x v="3"/>
    <s v="089.1301.6304.0001.000.0155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7491.73"/>
    <n v="0"/>
    <n v="0"/>
    <s v=""/>
    <s v=""/>
    <s v=""/>
  </r>
  <r>
    <n v="1024999"/>
    <s v="POSTED"/>
    <s v="REALIZADO"/>
    <x v="3"/>
    <s v="089.1301.6304.0001.000.02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979.04"/>
    <n v="0"/>
    <n v="0"/>
    <s v=""/>
    <s v=""/>
    <s v=""/>
  </r>
  <r>
    <n v="1024999"/>
    <s v="POSTED"/>
    <s v="REALIZADO"/>
    <x v="3"/>
    <s v="089.1301.6304.0001.000.02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1252.1099999999999"/>
    <n v="0"/>
    <n v="0"/>
    <s v=""/>
    <s v=""/>
    <s v=""/>
  </r>
  <r>
    <n v="1024999"/>
    <s v="POSTED"/>
    <s v="REALIZADO"/>
    <x v="3"/>
    <s v="089.1301.6304.0001.000.02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1561.37"/>
    <n v="0"/>
    <n v="0"/>
    <s v=""/>
    <s v=""/>
    <s v=""/>
  </r>
  <r>
    <n v="1024999"/>
    <s v="POSTED"/>
    <s v="REALIZADO"/>
    <x v="3"/>
    <s v="089.1301.6304.0001.000.02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1735.01"/>
    <n v="0"/>
    <n v="0"/>
    <s v=""/>
    <s v=""/>
    <s v=""/>
  </r>
  <r>
    <n v="1024999"/>
    <s v="POSTED"/>
    <s v="REALIZADO"/>
    <x v="3"/>
    <s v="089.1301.6304.0001.000.02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3394.84"/>
    <n v="0"/>
    <n v="0"/>
    <s v=""/>
    <s v=""/>
    <s v=""/>
  </r>
  <r>
    <n v="1024999"/>
    <s v="POSTED"/>
    <s v="REALIZADO"/>
    <x v="3"/>
    <s v="089.1301.6304.0001.000.02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8552.1299999999992"/>
    <n v="0"/>
    <n v="0"/>
    <s v=""/>
    <s v=""/>
    <s v=""/>
  </r>
  <r>
    <n v="1027259"/>
    <s v="POSTED"/>
    <s v="REALIZADO"/>
    <x v="3"/>
    <s v="089.1310.6304.0001.000.01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10"/>
    <x v="43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173.65"/>
    <n v="0"/>
    <n v="0"/>
    <s v=""/>
    <s v=""/>
    <s v=""/>
  </r>
  <r>
    <n v="1027260"/>
    <s v="POSTED"/>
    <s v="REALIZADO"/>
    <x v="3"/>
    <s v="089.1310.6304.0001.000.0153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10"/>
    <x v="43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33.380000000000003"/>
    <n v="0"/>
    <n v="0"/>
    <s v=""/>
    <s v=""/>
    <s v=""/>
  </r>
  <r>
    <n v="1027260"/>
    <s v="POSTED"/>
    <s v="REALIZADO"/>
    <x v="3"/>
    <s v="089.1310.6304.0001.000.0153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10"/>
    <x v="43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206.51"/>
    <n v="0"/>
    <n v="0"/>
    <s v=""/>
    <s v=""/>
    <s v=""/>
  </r>
  <r>
    <n v="1027525"/>
    <s v="POSTED"/>
    <s v="REALIZADO"/>
    <x v="3"/>
    <s v="089.1310.6304.0001.000.02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10"/>
    <x v="43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190.62"/>
    <n v="0"/>
    <n v="0"/>
    <s v=""/>
    <s v=""/>
    <s v=""/>
  </r>
  <r>
    <n v="1028272"/>
    <s v="POSTED"/>
    <s v="REALIZADO"/>
    <x v="3"/>
    <s v="089.1990.6304.0001.000.02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990"/>
    <x v="42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MATRIZ"/>
    <s v="HUGO VALENZUELA DELFIN"/>
    <s v="Costo Laboral"/>
    <s v="Tiempo Extra y Descansos Trabajados"/>
    <s v="OPERAÇÕES"/>
    <n v="1169"/>
    <n v="0"/>
    <n v="0"/>
    <s v=""/>
    <s v=""/>
    <s v=""/>
  </r>
  <r>
    <n v="1060734"/>
    <s v="POSTED"/>
    <s v="REALIZADO"/>
    <x v="3"/>
    <s v="089.1301.6304.0001.000.0156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0156"/>
    <s v="0156-CAPACITACAO TECNICA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569.72"/>
    <n v="0"/>
    <n v="0"/>
    <s v=""/>
    <s v=""/>
    <s v=""/>
  </r>
  <r>
    <n v="1060739"/>
    <s v="POSTED"/>
    <s v="REALIZADO"/>
    <x v="3"/>
    <s v="089.1303.6304.0001.000.0155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3"/>
    <x v="46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307.41000000000003"/>
    <n v="0"/>
    <n v="0"/>
    <s v=""/>
    <s v=""/>
    <s v=""/>
  </r>
  <r>
    <n v="1060740"/>
    <s v="POSTED"/>
    <s v="REALIZADO"/>
    <x v="3"/>
    <s v="089.1303.6304.0001.000.0156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3"/>
    <x v="46"/>
    <s v="6304"/>
    <s v="6304-HORA EXTRA"/>
    <s v="000"/>
    <s v="0156"/>
    <s v="0156-CAPACITACAO TECNICA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4768.6000000000004"/>
    <n v="0"/>
    <n v="0"/>
    <s v=""/>
    <s v=""/>
    <s v=""/>
  </r>
  <r>
    <n v="1060744"/>
    <s v="POSTED"/>
    <s v="REALIZADO"/>
    <x v="3"/>
    <s v="089.1310.6304.0001.000.0152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10"/>
    <x v="43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208.69"/>
    <n v="0"/>
    <n v="0"/>
    <s v=""/>
    <s v=""/>
    <s v=""/>
  </r>
  <r>
    <n v="1102881"/>
    <s v="POSTED"/>
    <s v="REALIZADO"/>
    <x v="3"/>
    <s v="089.1990.6304.0001.000.0155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990"/>
    <x v="42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MATRIZ"/>
    <s v="HUGO VALENZUELA DELFIN"/>
    <s v="Costo Laboral"/>
    <s v="Tiempo Extra y Descansos Trabajados"/>
    <s v="OPERAÇÕES"/>
    <n v="661.67"/>
    <n v="0"/>
    <n v="0"/>
    <s v=""/>
    <s v=""/>
    <s v=""/>
  </r>
  <r>
    <n v="1399917"/>
    <s v="POSTED"/>
    <s v="REALIZADO"/>
    <x v="3"/>
    <s v="089.1308.6304.0001.000.0168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8"/>
    <x v="44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SÃO PAULO"/>
    <s v="MARIO ESCOTERO"/>
    <s v="Costo Laboral"/>
    <s v="Tiempo Extra y Descansos Trabajados"/>
    <s v="GESTÃO DE PESSOAS"/>
    <n v="2304.13"/>
    <n v="0"/>
    <n v="0"/>
    <s v=""/>
    <s v=""/>
    <s v=""/>
  </r>
  <r>
    <n v="1399939"/>
    <s v="POSTED"/>
    <s v="REALIZADO"/>
    <x v="3"/>
    <s v="089.1301.6304.0001.000.0168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SÃO PAULO"/>
    <s v="MARIO ESCOTERO"/>
    <s v="Costo Laboral"/>
    <s v="Tiempo Extra y Descansos Trabajados"/>
    <s v="GESTÃO DE PESSOAS"/>
    <n v="7.51"/>
    <n v="0"/>
    <n v="0"/>
    <s v=""/>
    <s v=""/>
    <s v=""/>
  </r>
  <r>
    <n v="1399939"/>
    <s v="POSTED"/>
    <s v="REALIZADO"/>
    <x v="3"/>
    <s v="089.1301.6304.0001.000.0168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SÃO PAULO"/>
    <s v="MARIO ESCOTERO"/>
    <s v="Costo Laboral"/>
    <s v="Tiempo Extra y Descansos Trabajados"/>
    <s v="GESTÃO DE PESSOAS"/>
    <n v="135.26"/>
    <n v="0"/>
    <n v="0"/>
    <s v=""/>
    <s v=""/>
    <s v=""/>
  </r>
  <r>
    <n v="1399939"/>
    <s v="POSTED"/>
    <s v="REALIZADO"/>
    <x v="3"/>
    <s v="089.1301.6304.0001.000.0168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SÃO PAULO"/>
    <s v="MARIO ESCOTERO"/>
    <s v="Costo Laboral"/>
    <s v="Tiempo Extra y Descansos Trabajados"/>
    <s v="GESTÃO DE PESSOAS"/>
    <n v="517.38"/>
    <n v="0"/>
    <n v="0"/>
    <s v=""/>
    <s v=""/>
    <s v=""/>
  </r>
  <r>
    <n v="1399939"/>
    <s v="POSTED"/>
    <s v="REALIZADO"/>
    <x v="3"/>
    <s v="089.1301.6304.0001.000.0168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SÃO PAULO"/>
    <s v="MARIO ESCOTERO"/>
    <s v="Costo Laboral"/>
    <s v="Tiempo Extra y Descansos Trabajados"/>
    <s v="GESTÃO DE PESSOAS"/>
    <n v="624.1"/>
    <n v="0"/>
    <n v="0"/>
    <s v=""/>
    <s v=""/>
    <s v=""/>
  </r>
  <r>
    <n v="1399939"/>
    <s v="POSTED"/>
    <s v="REALIZADO"/>
    <x v="3"/>
    <s v="089.1301.6304.0001.000.0168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SÃO PAULO"/>
    <s v="MARIO ESCOTERO"/>
    <s v="Costo Laboral"/>
    <s v="Tiempo Extra y Descansos Trabajados"/>
    <s v="GESTÃO DE PESSOAS"/>
    <n v="625.63"/>
    <n v="0"/>
    <n v="0"/>
    <s v=""/>
    <s v=""/>
    <s v=""/>
  </r>
  <r>
    <n v="1399939"/>
    <s v="POSTED"/>
    <s v="REALIZADO"/>
    <x v="3"/>
    <s v="089.1301.6304.0001.000.0168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SÃO PAULO"/>
    <s v="MARIO ESCOTERO"/>
    <s v="Costo Laboral"/>
    <s v="Tiempo Extra y Descansos Trabajados"/>
    <s v="GESTÃO DE PESSOAS"/>
    <n v="849.53"/>
    <n v="0"/>
    <n v="0"/>
    <s v=""/>
    <s v=""/>
    <s v=""/>
  </r>
  <r>
    <n v="1399939"/>
    <s v="POSTED"/>
    <s v="REALIZADO"/>
    <x v="3"/>
    <s v="089.1301.6304.0001.000.0168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SÃO PAULO"/>
    <s v="MARIO ESCOTERO"/>
    <s v="Costo Laboral"/>
    <s v="Tiempo Extra y Descansos Trabajados"/>
    <s v="GESTÃO DE PESSOAS"/>
    <n v="2187.2600000000002"/>
    <n v="0"/>
    <n v="0"/>
    <s v=""/>
    <s v=""/>
    <s v=""/>
  </r>
  <r>
    <n v="1399939"/>
    <s v="POSTED"/>
    <s v="REALIZADO"/>
    <x v="3"/>
    <s v="089.1301.6304.0001.000.0168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SÃO PAULO"/>
    <s v="MARIO ESCOTERO"/>
    <s v="Costo Laboral"/>
    <s v="Tiempo Extra y Descansos Trabajados"/>
    <s v="GESTÃO DE PESSOAS"/>
    <n v="4303.33"/>
    <n v="0"/>
    <n v="0"/>
    <s v=""/>
    <s v=""/>
    <s v=""/>
  </r>
  <r>
    <n v="1399956"/>
    <s v="POSTED"/>
    <s v="REALIZADO"/>
    <x v="3"/>
    <s v="089.1303.6304.0001.000.0168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3"/>
    <x v="46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NORDESTE"/>
    <s v="MARIO ESCOTERO"/>
    <s v="Costo Laboral"/>
    <s v="Tiempo Extra y Descansos Trabajados"/>
    <s v="GESTÃO DE PESSOAS"/>
    <n v="152.94999999999999"/>
    <n v="0"/>
    <n v="0"/>
    <s v=""/>
    <s v=""/>
    <s v=""/>
  </r>
  <r>
    <n v="1399960"/>
    <s v="POSTED"/>
    <s v="REALIZADO"/>
    <x v="3"/>
    <s v="089.1302.6304.0001.000.0168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2"/>
    <x v="47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RIO DE JANEIRO"/>
    <s v="MARIO ESCOTERO"/>
    <s v="Costo Laboral"/>
    <s v="Tiempo Extra y Descansos Trabajados"/>
    <s v="GESTÃO DE PESSOAS"/>
    <n v="616.32000000000005"/>
    <n v="0"/>
    <n v="0"/>
    <s v=""/>
    <s v=""/>
    <s v=""/>
  </r>
  <r>
    <n v="1399960"/>
    <s v="POSTED"/>
    <s v="REALIZADO"/>
    <x v="3"/>
    <s v="089.1302.6304.0001.000.0168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2"/>
    <x v="47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RIO DE JANEIRO"/>
    <s v="MARIO ESCOTERO"/>
    <s v="Costo Laboral"/>
    <s v="Tiempo Extra y Descansos Trabajados"/>
    <s v="GESTÃO DE PESSOAS"/>
    <n v="696.86"/>
    <n v="0"/>
    <n v="0"/>
    <s v=""/>
    <s v=""/>
    <s v=""/>
  </r>
  <r>
    <n v="1720206"/>
    <s v="POSTED"/>
    <s v="REALIZADO"/>
    <x v="3"/>
    <s v="089.1301.6304.0001.000.0157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0157"/>
    <s v="0157-DESENVOLVIMENTO NOVOS PRODUT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2671.43"/>
    <n v="0"/>
    <n v="0"/>
    <s v=""/>
    <s v=""/>
    <s v=""/>
  </r>
  <r>
    <n v="1720211"/>
    <s v="POSTED"/>
    <s v="REALIZADO"/>
    <x v="3"/>
    <s v="089.1302.6304.0001.000.0157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2"/>
    <x v="47"/>
    <s v="6304"/>
    <s v="6304-HORA EXTRA"/>
    <s v="000"/>
    <s v="0157"/>
    <s v="0157-DESENVOLVIMENTO NOVOS PRODUTOS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768.9"/>
    <n v="0"/>
    <n v="0"/>
    <s v=""/>
    <s v=""/>
    <s v=""/>
  </r>
  <r>
    <n v="1021417"/>
    <s v="POSTED"/>
    <s v="REALIZADO"/>
    <x v="3"/>
    <s v="089.1307.6304.0001.000.025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7"/>
    <x v="45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UL"/>
    <s v="HUGO VALENZUELA DELFIN"/>
    <s v="Costo Laboral"/>
    <s v="Tiempo Extra y Descansos Trabajados"/>
    <s v="OPERAÇÕES"/>
    <n v="164.54"/>
    <n v="0"/>
    <n v="0"/>
    <s v=""/>
    <s v=""/>
    <s v=""/>
  </r>
  <r>
    <n v="1022701"/>
    <s v="POSTED"/>
    <s v="REALIZADO"/>
    <x v="3"/>
    <s v="089.1303.6304.0001.000.015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3"/>
    <x v="46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580.28"/>
    <n v="0"/>
    <n v="0"/>
    <s v=""/>
    <s v=""/>
    <s v=""/>
  </r>
  <r>
    <n v="1022702"/>
    <s v="POSTED"/>
    <s v="REALIZADO"/>
    <x v="3"/>
    <s v="089.1303.6304.0001.000.0152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3"/>
    <x v="46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166.62"/>
    <n v="0"/>
    <n v="0"/>
    <s v=""/>
    <s v=""/>
    <s v=""/>
  </r>
  <r>
    <n v="1022703"/>
    <s v="POSTED"/>
    <s v="REALIZADO"/>
    <x v="3"/>
    <s v="089.1303.6304.0001.000.0153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3"/>
    <x v="46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319.73"/>
    <n v="0"/>
    <n v="0"/>
    <s v=""/>
    <s v=""/>
    <s v=""/>
  </r>
  <r>
    <n v="1022704"/>
    <s v="POSTED"/>
    <s v="REALIZADO"/>
    <x v="3"/>
    <s v="089.1303.6304.0001.000.025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3"/>
    <x v="46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1919.63"/>
    <n v="0"/>
    <n v="0"/>
    <s v=""/>
    <s v=""/>
    <s v=""/>
  </r>
  <r>
    <n v="1023868"/>
    <s v="POSTED"/>
    <s v="REALIZADO"/>
    <x v="3"/>
    <s v="089.1308.6304.0001.000.0152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8"/>
    <x v="44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32.1"/>
    <n v="0"/>
    <n v="0"/>
    <s v=""/>
    <s v=""/>
    <s v=""/>
  </r>
  <r>
    <n v="1023869"/>
    <s v="POSTED"/>
    <s v="REALIZADO"/>
    <x v="3"/>
    <s v="089.1308.6304.0001.000.0153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8"/>
    <x v="44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3464.2"/>
    <n v="0"/>
    <n v="0"/>
    <s v=""/>
    <s v=""/>
    <s v=""/>
  </r>
  <r>
    <n v="1023872"/>
    <s v="POSTED"/>
    <s v="REALIZADO"/>
    <x v="3"/>
    <s v="089.1308.6304.0001.000.025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8"/>
    <x v="44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9884.33"/>
    <n v="0"/>
    <n v="0"/>
    <s v=""/>
    <s v=""/>
    <s v=""/>
  </r>
  <r>
    <n v="1024737"/>
    <s v="POSTED"/>
    <s v="REALIZADO"/>
    <x v="3"/>
    <s v="089.1302.6304.0001.000.015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2"/>
    <x v="47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128.55000000000001"/>
    <n v="0"/>
    <n v="0"/>
    <s v=""/>
    <s v=""/>
    <s v=""/>
  </r>
  <r>
    <n v="1024738"/>
    <s v="POSTED"/>
    <s v="REALIZADO"/>
    <x v="3"/>
    <s v="089.1302.6304.0001.000.0152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2"/>
    <x v="47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47.35"/>
    <n v="0"/>
    <n v="0"/>
    <s v=""/>
    <s v=""/>
    <s v=""/>
  </r>
  <r>
    <n v="1024740"/>
    <s v="POSTED"/>
    <s v="REALIZADO"/>
    <x v="3"/>
    <s v="089.1302.6304.0001.000.025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2"/>
    <x v="47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105.46"/>
    <n v="0"/>
    <n v="0"/>
    <s v=""/>
    <s v=""/>
    <s v=""/>
  </r>
  <r>
    <n v="1024996"/>
    <s v="POSTED"/>
    <s v="REALIZADO"/>
    <x v="3"/>
    <s v="089.1301.6304.0001.000.0152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1"/>
    <x v="48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568.74"/>
    <n v="0"/>
    <n v="0"/>
    <s v=""/>
    <s v=""/>
    <s v=""/>
  </r>
  <r>
    <n v="1024997"/>
    <s v="POSTED"/>
    <s v="REALIZADO"/>
    <x v="3"/>
    <s v="089.1301.6304.0001.000.0153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1"/>
    <x v="48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7995.35"/>
    <n v="0"/>
    <n v="0"/>
    <s v=""/>
    <s v=""/>
    <s v=""/>
  </r>
  <r>
    <n v="1024998"/>
    <s v="POSTED"/>
    <s v="REALIZADO"/>
    <x v="3"/>
    <s v="089.1301.6304.0001.000.0155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1"/>
    <x v="48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197.85"/>
    <n v="0"/>
    <n v="0"/>
    <s v=""/>
    <s v=""/>
    <s v=""/>
  </r>
  <r>
    <n v="1024999"/>
    <s v="POSTED"/>
    <s v="REALIZADO"/>
    <x v="3"/>
    <s v="089.1301.6304.0001.000.025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13739.65"/>
    <n v="0"/>
    <n v="0"/>
    <s v=""/>
    <s v=""/>
    <s v=""/>
  </r>
  <r>
    <n v="1024999"/>
    <s v="POSTED"/>
    <s v="REALIZADO"/>
    <x v="3"/>
    <s v="089.1301.6304.0001.000.025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516.01"/>
    <n v="0"/>
    <n v="0"/>
    <s v=""/>
    <s v=""/>
    <s v=""/>
  </r>
  <r>
    <n v="1027260"/>
    <s v="POSTED"/>
    <s v="REALIZADO"/>
    <x v="3"/>
    <s v="089.1310.6304.0001.000.0153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10"/>
    <x v="43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1297.54"/>
    <n v="0"/>
    <n v="0"/>
    <s v=""/>
    <s v=""/>
    <s v=""/>
  </r>
  <r>
    <n v="1027525"/>
    <s v="POSTED"/>
    <s v="REALIZADO"/>
    <x v="3"/>
    <s v="089.1310.6304.0001.000.025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10"/>
    <x v="43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485.21"/>
    <n v="0"/>
    <n v="0"/>
    <s v=""/>
    <s v=""/>
    <s v=""/>
  </r>
  <r>
    <n v="1060744"/>
    <s v="POSTED"/>
    <s v="REALIZADO"/>
    <x v="3"/>
    <s v="089.1310.6304.0001.000.0152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10"/>
    <x v="43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121.46"/>
    <n v="0"/>
    <n v="0"/>
    <s v=""/>
    <s v=""/>
    <s v=""/>
  </r>
  <r>
    <n v="1021417"/>
    <s v="POSTED"/>
    <s v="REALIZADO"/>
    <x v="3"/>
    <s v="089.1307.6304.0001.000.0251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7"/>
    <x v="45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UL"/>
    <s v="HUGO VALENZUELA DELFIN"/>
    <s v="Costo Laboral"/>
    <s v="Tiempo Extra y Descansos Trabajados"/>
    <s v="OPERAÇÕES"/>
    <n v="197.84"/>
    <n v="0"/>
    <n v="0"/>
    <s v=""/>
    <s v=""/>
    <s v=""/>
  </r>
  <r>
    <n v="1022701"/>
    <s v="POSTED"/>
    <s v="REALIZADO"/>
    <x v="3"/>
    <s v="089.1303.6304.0001.000.0151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3"/>
    <x v="46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697.7"/>
    <n v="0"/>
    <n v="0"/>
    <s v=""/>
    <s v=""/>
    <s v=""/>
  </r>
  <r>
    <n v="1022702"/>
    <s v="POSTED"/>
    <s v="REALIZADO"/>
    <x v="3"/>
    <s v="089.1303.6304.0001.000.0152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3"/>
    <x v="46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200.34"/>
    <n v="0"/>
    <n v="0"/>
    <s v=""/>
    <s v=""/>
    <s v=""/>
  </r>
  <r>
    <n v="1022703"/>
    <s v="POSTED"/>
    <s v="REALIZADO"/>
    <x v="3"/>
    <s v="089.1303.6304.0001.000.0153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3"/>
    <x v="46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384.43"/>
    <n v="0"/>
    <n v="0"/>
    <s v=""/>
    <s v=""/>
    <s v=""/>
  </r>
  <r>
    <n v="1022704"/>
    <s v="POSTED"/>
    <s v="REALIZADO"/>
    <x v="3"/>
    <s v="089.1303.6304.0001.000.0251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3"/>
    <x v="46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2308.0700000000002"/>
    <n v="0"/>
    <n v="0"/>
    <s v=""/>
    <s v=""/>
    <s v=""/>
  </r>
  <r>
    <n v="1023868"/>
    <s v="POSTED"/>
    <s v="REALIZADO"/>
    <x v="3"/>
    <s v="089.1308.6304.0001.000.0152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8"/>
    <x v="44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38.6"/>
    <n v="0"/>
    <n v="0"/>
    <s v=""/>
    <s v=""/>
    <s v=""/>
  </r>
  <r>
    <n v="1023869"/>
    <s v="POSTED"/>
    <s v="REALIZADO"/>
    <x v="3"/>
    <s v="089.1308.6304.0001.000.0153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8"/>
    <x v="44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4165.1899999999996"/>
    <n v="0"/>
    <n v="0"/>
    <s v=""/>
    <s v=""/>
    <s v=""/>
  </r>
  <r>
    <n v="1023872"/>
    <s v="POSTED"/>
    <s v="REALIZADO"/>
    <x v="3"/>
    <s v="089.1308.6304.0001.000.0251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8"/>
    <x v="44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11884.46"/>
    <n v="0"/>
    <n v="0"/>
    <s v=""/>
    <s v=""/>
    <s v=""/>
  </r>
  <r>
    <n v="1024737"/>
    <s v="POSTED"/>
    <s v="REALIZADO"/>
    <x v="3"/>
    <s v="089.1302.6304.0001.000.0151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2"/>
    <x v="47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154.56"/>
    <n v="0"/>
    <n v="0"/>
    <s v=""/>
    <s v=""/>
    <s v=""/>
  </r>
  <r>
    <n v="1024738"/>
    <s v="POSTED"/>
    <s v="REALIZADO"/>
    <x v="3"/>
    <s v="089.1302.6304.0001.000.0152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2"/>
    <x v="47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56.93"/>
    <n v="0"/>
    <n v="0"/>
    <s v=""/>
    <s v=""/>
    <s v=""/>
  </r>
  <r>
    <n v="1024740"/>
    <s v="POSTED"/>
    <s v="REALIZADO"/>
    <x v="3"/>
    <s v="089.1302.6304.0001.000.0251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2"/>
    <x v="47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126.8"/>
    <n v="0"/>
    <n v="0"/>
    <s v=""/>
    <s v=""/>
    <s v=""/>
  </r>
  <r>
    <n v="1024996"/>
    <s v="POSTED"/>
    <s v="REALIZADO"/>
    <x v="3"/>
    <s v="089.1301.6304.0001.000.0152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1"/>
    <x v="48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683.83"/>
    <n v="0"/>
    <n v="0"/>
    <s v=""/>
    <s v=""/>
    <s v=""/>
  </r>
  <r>
    <n v="1024997"/>
    <s v="POSTED"/>
    <s v="REALIZADO"/>
    <x v="3"/>
    <s v="089.1301.6304.0001.000.0153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1"/>
    <x v="48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9613.24"/>
    <n v="0"/>
    <n v="0"/>
    <s v=""/>
    <s v=""/>
    <s v=""/>
  </r>
  <r>
    <n v="1024999"/>
    <s v="POSTED"/>
    <s v="REALIZADO"/>
    <x v="3"/>
    <s v="089.1301.6304.0001.000.0251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620.42999999999995"/>
    <n v="0"/>
    <n v="0"/>
    <s v=""/>
    <s v=""/>
    <s v=""/>
  </r>
  <r>
    <n v="1024999"/>
    <s v="POSTED"/>
    <s v="REALIZADO"/>
    <x v="3"/>
    <s v="089.1301.6304.0001.000.0251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16519.919999999998"/>
    <n v="0"/>
    <n v="0"/>
    <s v=""/>
    <s v=""/>
    <s v=""/>
  </r>
  <r>
    <n v="1027260"/>
    <s v="POSTED"/>
    <s v="REALIZADO"/>
    <x v="3"/>
    <s v="089.1310.6304.0001.000.0153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10"/>
    <x v="43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1560.1"/>
    <n v="0"/>
    <n v="0"/>
    <s v=""/>
    <s v=""/>
    <s v=""/>
  </r>
  <r>
    <n v="1027525"/>
    <s v="POSTED"/>
    <s v="REALIZADO"/>
    <x v="3"/>
    <s v="089.1310.6304.0001.000.0251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10"/>
    <x v="43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583.39"/>
    <n v="0"/>
    <n v="0"/>
    <s v=""/>
    <s v=""/>
    <s v=""/>
  </r>
  <r>
    <n v="1060744"/>
    <s v="POSTED"/>
    <s v="REALIZADO"/>
    <x v="3"/>
    <s v="089.1310.6304.0001.000.0152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10"/>
    <x v="43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146.04"/>
    <n v="0"/>
    <n v="0"/>
    <s v=""/>
    <s v=""/>
    <s v=""/>
  </r>
  <r>
    <n v="1028272"/>
    <s v="POSTED"/>
    <s v="REALIZADO"/>
    <x v="3"/>
    <s v="089.1990.6304.0001.000.02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990"/>
    <x v="42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MATRIZ"/>
    <s v="HUGO VALENZUELA DELFIN"/>
    <s v="Costo Laboral"/>
    <s v="Tiempo Extra y Descansos Trabajados"/>
    <s v="OPERAÇÕES"/>
    <n v="1448.55"/>
    <n v="0"/>
    <n v="0"/>
    <s v=""/>
    <s v=""/>
    <s v=""/>
  </r>
  <r>
    <n v="1102881"/>
    <s v="POSTED"/>
    <s v="REALIZADO"/>
    <x v="3"/>
    <s v="089.1990.6304.0001.000.0155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990"/>
    <x v="42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MATRIZ"/>
    <s v="HUGO VALENZUELA DELFIN"/>
    <s v="Costo Laboral"/>
    <s v="Tiempo Extra y Descansos Trabajados"/>
    <s v="OPERAÇÕES"/>
    <n v="819.9"/>
    <n v="0"/>
    <n v="0"/>
    <s v=""/>
    <s v=""/>
    <s v=""/>
  </r>
  <r>
    <n v="1027260"/>
    <s v="POSTED"/>
    <s v="REALIZADO"/>
    <x v="3"/>
    <s v="089.1310.6304.0001.000.0153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10"/>
    <x v="43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255.89"/>
    <n v="0"/>
    <n v="0"/>
    <s v=""/>
    <s v=""/>
    <s v=""/>
  </r>
  <r>
    <n v="1027260"/>
    <s v="POSTED"/>
    <s v="REALIZADO"/>
    <x v="3"/>
    <s v="089.1310.6304.0001.000.0153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10"/>
    <x v="43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41.36"/>
    <n v="0"/>
    <n v="0"/>
    <s v=""/>
    <s v=""/>
    <s v=""/>
  </r>
  <r>
    <n v="1027259"/>
    <s v="POSTED"/>
    <s v="REALIZADO"/>
    <x v="3"/>
    <s v="089.1310.6304.0001.000.01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10"/>
    <x v="43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215.17"/>
    <n v="0"/>
    <n v="0"/>
    <s v=""/>
    <s v=""/>
    <s v=""/>
  </r>
  <r>
    <n v="1060744"/>
    <s v="POSTED"/>
    <s v="REALIZADO"/>
    <x v="3"/>
    <s v="089.1310.6304.0001.000.0152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10"/>
    <x v="43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258.60000000000002"/>
    <n v="0"/>
    <n v="0"/>
    <s v=""/>
    <s v=""/>
    <s v=""/>
  </r>
  <r>
    <n v="1027525"/>
    <s v="POSTED"/>
    <s v="REALIZADO"/>
    <x v="3"/>
    <s v="089.1310.6304.0001.000.02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10"/>
    <x v="43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BRASÍLIA"/>
    <s v="HUGO VALENZUELA DELFIN"/>
    <s v="Costo Laboral"/>
    <s v="Tiempo Extra y Descansos Trabajados"/>
    <s v="OPERAÇÕES"/>
    <n v="236.2"/>
    <n v="0"/>
    <n v="0"/>
    <s v=""/>
    <s v=""/>
    <s v=""/>
  </r>
  <r>
    <n v="1023872"/>
    <s v="POSTED"/>
    <s v="REALIZADO"/>
    <x v="3"/>
    <s v="089.1308.6304.0001.000.025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8"/>
    <x v="44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12872.46"/>
    <n v="0"/>
    <n v="0"/>
    <s v=""/>
    <s v=""/>
    <s v=""/>
  </r>
  <r>
    <n v="1023872"/>
    <s v="POSTED"/>
    <s v="REALIZADO"/>
    <x v="3"/>
    <s v="089.1308.6304.0001.000.0251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8"/>
    <x v="44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8165.51"/>
    <n v="0"/>
    <n v="0"/>
    <s v=""/>
    <s v=""/>
    <s v=""/>
  </r>
  <r>
    <n v="1023872"/>
    <s v="POSTED"/>
    <s v="REALIZADO"/>
    <x v="3"/>
    <s v="089.1308.6304.0001.000.02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8"/>
    <x v="44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1953"/>
    <n v="0"/>
    <n v="0"/>
    <s v=""/>
    <s v=""/>
    <s v=""/>
  </r>
  <r>
    <n v="1023870"/>
    <s v="POSTED"/>
    <s v="REALIZADO"/>
    <x v="3"/>
    <s v="089.1308.6304.0001.000.0155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8"/>
    <x v="44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129.1"/>
    <n v="0"/>
    <n v="0"/>
    <s v=""/>
    <s v=""/>
    <s v=""/>
  </r>
  <r>
    <n v="1023870"/>
    <s v="POSTED"/>
    <s v="REALIZADO"/>
    <x v="3"/>
    <s v="089.1308.6304.0001.000.0155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8"/>
    <x v="44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211.28"/>
    <n v="0"/>
    <n v="0"/>
    <s v=""/>
    <s v=""/>
    <s v=""/>
  </r>
  <r>
    <n v="1023868"/>
    <s v="POSTED"/>
    <s v="REALIZADO"/>
    <x v="3"/>
    <s v="089.1308.6304.0001.000.0152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8"/>
    <x v="44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0.48"/>
    <n v="0"/>
    <n v="0"/>
    <s v=""/>
    <s v=""/>
    <s v=""/>
  </r>
  <r>
    <n v="1023868"/>
    <s v="POSTED"/>
    <s v="REALIZADO"/>
    <x v="3"/>
    <s v="089.1308.6304.0001.000.0152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8"/>
    <x v="44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719.99"/>
    <n v="0"/>
    <n v="0"/>
    <s v=""/>
    <s v=""/>
    <s v=""/>
  </r>
  <r>
    <n v="1023867"/>
    <s v="POSTED"/>
    <s v="REALIZADO"/>
    <x v="3"/>
    <s v="089.1308.6304.0001.000.0151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8"/>
    <x v="44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300.60000000000002"/>
    <n v="0"/>
    <n v="0"/>
    <s v=""/>
    <s v=""/>
    <s v=""/>
  </r>
  <r>
    <n v="1023867"/>
    <s v="POSTED"/>
    <s v="REALIZADO"/>
    <x v="3"/>
    <s v="089.1308.6304.0001.000.01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8"/>
    <x v="44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4951.07"/>
    <n v="0"/>
    <n v="0"/>
    <s v=""/>
    <s v=""/>
    <s v=""/>
  </r>
  <r>
    <n v="1023869"/>
    <s v="POSTED"/>
    <s v="REALIZADO"/>
    <x v="3"/>
    <s v="089.1308.6304.0001.000.0153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8"/>
    <x v="44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2625.99"/>
    <n v="0"/>
    <n v="0"/>
    <s v=""/>
    <s v=""/>
    <s v=""/>
  </r>
  <r>
    <n v="1023869"/>
    <s v="POSTED"/>
    <s v="REALIZADO"/>
    <x v="3"/>
    <s v="089.1308.6304.0001.000.0153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8"/>
    <x v="44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1992.46"/>
    <n v="0"/>
    <n v="0"/>
    <s v=""/>
    <s v=""/>
    <s v=""/>
  </r>
  <r>
    <n v="1023869"/>
    <s v="POSTED"/>
    <s v="REALIZADO"/>
    <x v="3"/>
    <s v="089.1308.6304.0001.000.0153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8"/>
    <x v="44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1007.76"/>
    <n v="0"/>
    <n v="0"/>
    <s v=""/>
    <s v=""/>
    <s v=""/>
  </r>
  <r>
    <n v="1399917"/>
    <s v="POSTED"/>
    <s v="REALIZADO"/>
    <x v="3"/>
    <s v="089.1308.6304.0001.000.0168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8"/>
    <x v="44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SÃO PAULO"/>
    <s v="MARIO ESCOTERO"/>
    <s v="Costo Laboral"/>
    <s v="Tiempo Extra y Descansos Trabajados"/>
    <s v="GESTÃO DE PESSOAS"/>
    <n v="2855.13"/>
    <n v="0"/>
    <n v="0"/>
    <s v=""/>
    <s v=""/>
    <s v=""/>
  </r>
  <r>
    <n v="1022704"/>
    <s v="POSTED"/>
    <s v="REALIZADO"/>
    <x v="3"/>
    <s v="089.1303.6304.0001.000.025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3"/>
    <x v="46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7246.56"/>
    <n v="0"/>
    <n v="0"/>
    <s v=""/>
    <s v=""/>
    <s v=""/>
  </r>
  <r>
    <n v="1022704"/>
    <s v="POSTED"/>
    <s v="REALIZADO"/>
    <x v="3"/>
    <s v="089.1303.6304.0001.000.02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3"/>
    <x v="46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1080.8399999999999"/>
    <n v="0"/>
    <n v="0"/>
    <s v=""/>
    <s v=""/>
    <s v=""/>
  </r>
  <r>
    <n v="1022704"/>
    <s v="POSTED"/>
    <s v="REALIZADO"/>
    <x v="3"/>
    <s v="089.1303.6304.0001.000.02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3"/>
    <x v="46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224.02"/>
    <n v="0"/>
    <n v="0"/>
    <s v=""/>
    <s v=""/>
    <s v=""/>
  </r>
  <r>
    <n v="1022703"/>
    <s v="POSTED"/>
    <s v="REALIZADO"/>
    <x v="3"/>
    <s v="089.1303.6304.0001.000.0153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3"/>
    <x v="46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1385.11"/>
    <n v="0"/>
    <n v="0"/>
    <s v=""/>
    <s v=""/>
    <s v=""/>
  </r>
  <r>
    <n v="1022703"/>
    <s v="POSTED"/>
    <s v="REALIZADO"/>
    <x v="3"/>
    <s v="089.1303.6304.0001.000.0153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3"/>
    <x v="46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915.28"/>
    <n v="0"/>
    <n v="0"/>
    <s v=""/>
    <s v=""/>
    <s v=""/>
  </r>
  <r>
    <n v="1022702"/>
    <s v="POSTED"/>
    <s v="REALIZADO"/>
    <x v="3"/>
    <s v="089.1303.6304.0001.000.0152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3"/>
    <x v="46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1834.64"/>
    <n v="0"/>
    <n v="0"/>
    <s v=""/>
    <s v=""/>
    <s v=""/>
  </r>
  <r>
    <n v="1022702"/>
    <s v="POSTED"/>
    <s v="REALIZADO"/>
    <x v="3"/>
    <s v="089.1303.6304.0001.000.0152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3"/>
    <x v="46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733.64"/>
    <n v="0"/>
    <n v="0"/>
    <s v=""/>
    <s v=""/>
    <s v=""/>
  </r>
  <r>
    <n v="1022701"/>
    <s v="POSTED"/>
    <s v="REALIZADO"/>
    <x v="3"/>
    <s v="089.1303.6304.0001.000.015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3"/>
    <x v="46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2868.19"/>
    <n v="0"/>
    <n v="0"/>
    <s v=""/>
    <s v=""/>
    <s v=""/>
  </r>
  <r>
    <n v="1399956"/>
    <s v="POSTED"/>
    <s v="REALIZADO"/>
    <x v="3"/>
    <s v="089.1303.6304.0001.000.0168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3"/>
    <x v="46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NORDESTE"/>
    <s v="MARIO ESCOTERO"/>
    <s v="Costo Laboral"/>
    <s v="Tiempo Extra y Descansos Trabajados"/>
    <s v="GESTÃO DE PESSOAS"/>
    <n v="350.6"/>
    <n v="0"/>
    <n v="0"/>
    <s v=""/>
    <s v=""/>
    <s v=""/>
  </r>
  <r>
    <n v="1399956"/>
    <s v="POSTED"/>
    <s v="REALIZADO"/>
    <x v="3"/>
    <s v="089.1303.6304.0001.000.0168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3"/>
    <x v="46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NORDESTE"/>
    <s v="MARIO ESCOTERO"/>
    <s v="Costo Laboral"/>
    <s v="Tiempo Extra y Descansos Trabajados"/>
    <s v="GESTÃO DE PESSOAS"/>
    <n v="189.53"/>
    <n v="0"/>
    <n v="0"/>
    <s v=""/>
    <s v=""/>
    <s v=""/>
  </r>
  <r>
    <n v="1060740"/>
    <s v="POSTED"/>
    <s v="REALIZADO"/>
    <x v="3"/>
    <s v="089.1303.6304.0001.000.0156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3"/>
    <x v="46"/>
    <s v="6304"/>
    <s v="6304-HORA EXTRA"/>
    <s v="000"/>
    <s v="0156"/>
    <s v="0156-CAPACITACAO TECNICA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5908.95"/>
    <n v="0"/>
    <n v="0"/>
    <s v=""/>
    <s v=""/>
    <s v=""/>
  </r>
  <r>
    <n v="1060739"/>
    <s v="POSTED"/>
    <s v="REALIZADO"/>
    <x v="3"/>
    <s v="089.1303.6304.0001.000.0155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3"/>
    <x v="46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420.7"/>
    <n v="0"/>
    <n v="0"/>
    <s v=""/>
    <s v=""/>
    <s v=""/>
  </r>
  <r>
    <n v="1060739"/>
    <s v="POSTED"/>
    <s v="REALIZADO"/>
    <x v="3"/>
    <s v="089.1303.6304.0001.000.0155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3"/>
    <x v="46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NORDESTE"/>
    <s v="HUGO VALENZUELA DELFIN"/>
    <s v="Costo Laboral"/>
    <s v="Tiempo Extra y Descansos Trabajados"/>
    <s v="OPERAÇÕES"/>
    <n v="380.92"/>
    <n v="0"/>
    <n v="0"/>
    <s v=""/>
    <s v=""/>
    <s v=""/>
  </r>
  <r>
    <n v="1024740"/>
    <s v="POSTED"/>
    <s v="REALIZADO"/>
    <x v="3"/>
    <s v="089.1302.6304.0001.000.025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2"/>
    <x v="47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33392.800000000003"/>
    <n v="0"/>
    <n v="0"/>
    <s v=""/>
    <s v=""/>
    <s v=""/>
  </r>
  <r>
    <n v="1024740"/>
    <s v="POSTED"/>
    <s v="REALIZADO"/>
    <x v="3"/>
    <s v="089.1302.6304.0001.000.02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2"/>
    <x v="47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8392.77"/>
    <n v="0"/>
    <n v="0"/>
    <s v=""/>
    <s v=""/>
    <s v=""/>
  </r>
  <r>
    <n v="1024739"/>
    <s v="POSTED"/>
    <s v="REALIZADO"/>
    <x v="3"/>
    <s v="089.1302.6304.0001.000.0153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2"/>
    <x v="47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7278.87"/>
    <n v="0"/>
    <n v="0"/>
    <s v=""/>
    <s v=""/>
    <s v=""/>
  </r>
  <r>
    <n v="1024737"/>
    <s v="POSTED"/>
    <s v="REALIZADO"/>
    <x v="3"/>
    <s v="089.1302.6304.0001.000.015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2"/>
    <x v="47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23217.599999999999"/>
    <n v="0"/>
    <n v="0"/>
    <s v=""/>
    <s v=""/>
    <s v=""/>
  </r>
  <r>
    <n v="1024737"/>
    <s v="POSTED"/>
    <s v="REALIZADO"/>
    <x v="3"/>
    <s v="089.1302.6304.0001.000.01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2"/>
    <x v="47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2507.4699999999998"/>
    <n v="0"/>
    <n v="0"/>
    <s v=""/>
    <s v=""/>
    <s v=""/>
  </r>
  <r>
    <n v="1024737"/>
    <s v="POSTED"/>
    <s v="REALIZADO"/>
    <x v="3"/>
    <s v="089.1302.6304.0001.000.01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2"/>
    <x v="47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1249.81"/>
    <n v="0"/>
    <n v="0"/>
    <s v=""/>
    <s v=""/>
    <s v=""/>
  </r>
  <r>
    <n v="1024738"/>
    <s v="POSTED"/>
    <s v="REALIZADO"/>
    <x v="3"/>
    <s v="089.1302.6304.0001.000.0152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2"/>
    <x v="47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2612.89"/>
    <n v="0"/>
    <n v="0"/>
    <s v=""/>
    <s v=""/>
    <s v=""/>
  </r>
  <r>
    <n v="1399960"/>
    <s v="POSTED"/>
    <s v="REALIZADO"/>
    <x v="3"/>
    <s v="089.1302.6304.0001.000.0168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2"/>
    <x v="47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RIO DE JANEIRO"/>
    <s v="MARIO ESCOTERO"/>
    <s v="Costo Laboral"/>
    <s v="Tiempo Extra y Descansos Trabajados"/>
    <s v="GESTÃO DE PESSOAS"/>
    <n v="245.04"/>
    <n v="0"/>
    <n v="0"/>
    <s v=""/>
    <s v=""/>
    <s v=""/>
  </r>
  <r>
    <n v="1399960"/>
    <s v="POSTED"/>
    <s v="REALIZADO"/>
    <x v="3"/>
    <s v="089.1302.6304.0001.000.0168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2"/>
    <x v="47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RIO DE JANEIRO"/>
    <s v="MARIO ESCOTERO"/>
    <s v="Costo Laboral"/>
    <s v="Tiempo Extra y Descansos Trabajados"/>
    <s v="GESTÃO DE PESSOAS"/>
    <n v="863.5"/>
    <n v="0"/>
    <n v="0"/>
    <s v=""/>
    <s v=""/>
    <s v=""/>
  </r>
  <r>
    <n v="1399960"/>
    <s v="POSTED"/>
    <s v="REALIZADO"/>
    <x v="3"/>
    <s v="089.1302.6304.0001.000.0168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2"/>
    <x v="47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RIO DE JANEIRO"/>
    <s v="MARIO ESCOTERO"/>
    <s v="Costo Laboral"/>
    <s v="Tiempo Extra y Descansos Trabajados"/>
    <s v="GESTÃO DE PESSOAS"/>
    <n v="763.71"/>
    <n v="0"/>
    <n v="0"/>
    <s v=""/>
    <s v=""/>
    <s v=""/>
  </r>
  <r>
    <n v="1720211"/>
    <s v="POSTED"/>
    <s v="REALIZADO"/>
    <x v="3"/>
    <s v="089.1302.6304.0001.000.0157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2"/>
    <x v="47"/>
    <s v="6304"/>
    <s v="6304-HORA EXTRA"/>
    <s v="000"/>
    <s v="0157"/>
    <s v="0157-DESENVOLVIMENTO NOVOS PRODUTOS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952.77"/>
    <n v="0"/>
    <n v="0"/>
    <s v=""/>
    <s v=""/>
    <s v=""/>
  </r>
  <r>
    <n v="1060738"/>
    <s v="POSTED"/>
    <s v="REALIZADO"/>
    <x v="3"/>
    <s v="089.1302.6304.0001.000.0155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2"/>
    <x v="47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RIO DE JANEIRO"/>
    <s v="HUGO VALENZUELA DELFIN"/>
    <s v="Costo Laboral"/>
    <s v="Tiempo Extra y Descansos Trabajados"/>
    <s v="OPERAÇÕES"/>
    <n v="763.92"/>
    <n v="0"/>
    <n v="0"/>
    <s v=""/>
    <s v=""/>
    <s v=""/>
  </r>
  <r>
    <n v="1024998"/>
    <s v="POSTED"/>
    <s v="REALIZADO"/>
    <x v="3"/>
    <s v="089.1301.6304.0001.000.0155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1"/>
    <x v="48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7.98"/>
    <n v="0"/>
    <n v="0"/>
    <s v=""/>
    <s v=""/>
    <s v=""/>
  </r>
  <r>
    <n v="1024998"/>
    <s v="POSTED"/>
    <s v="REALIZADO"/>
    <x v="3"/>
    <s v="089.1301.6304.0001.000.0155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1291.8699999999999"/>
    <n v="0"/>
    <n v="0"/>
    <s v=""/>
    <s v=""/>
    <s v=""/>
  </r>
  <r>
    <n v="1024998"/>
    <s v="POSTED"/>
    <s v="REALIZADO"/>
    <x v="3"/>
    <s v="089.1301.6304.0001.000.0155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9283.2800000000007"/>
    <n v="0"/>
    <n v="0"/>
    <s v=""/>
    <s v=""/>
    <s v=""/>
  </r>
  <r>
    <n v="1024998"/>
    <s v="POSTED"/>
    <s v="REALIZADO"/>
    <x v="3"/>
    <s v="089.1301.6304.0001.000.0155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5613.52"/>
    <n v="0"/>
    <n v="0"/>
    <s v=""/>
    <s v=""/>
    <s v=""/>
  </r>
  <r>
    <n v="1024998"/>
    <s v="POSTED"/>
    <s v="REALIZADO"/>
    <x v="3"/>
    <s v="089.1301.6304.0001.000.0155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3564.87"/>
    <n v="0"/>
    <n v="0"/>
    <s v=""/>
    <s v=""/>
    <s v=""/>
  </r>
  <r>
    <n v="1024998"/>
    <s v="POSTED"/>
    <s v="REALIZADO"/>
    <x v="3"/>
    <s v="089.1301.6304.0001.000.0155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0155"/>
    <s v="0155-CONTROLE DE QUALIDADE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1554.45"/>
    <n v="0"/>
    <n v="0"/>
    <s v=""/>
    <s v=""/>
    <s v=""/>
  </r>
  <r>
    <n v="1024999"/>
    <s v="POSTED"/>
    <s v="REALIZADO"/>
    <x v="3"/>
    <s v="089.1301.6304.0001.000.025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9710.85"/>
    <n v="0"/>
    <n v="0"/>
    <s v=""/>
    <s v=""/>
    <s v=""/>
  </r>
  <r>
    <n v="1024999"/>
    <s v="POSTED"/>
    <s v="REALIZADO"/>
    <x v="3"/>
    <s v="089.1301.6304.0001.000.0251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10501.62"/>
    <n v="0"/>
    <n v="0"/>
    <s v=""/>
    <s v=""/>
    <s v=""/>
  </r>
  <r>
    <n v="1024999"/>
    <s v="POSTED"/>
    <s v="REALIZADO"/>
    <x v="3"/>
    <s v="089.1301.6304.0001.000.02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10597.26"/>
    <n v="0"/>
    <n v="0"/>
    <s v=""/>
    <s v=""/>
    <s v=""/>
  </r>
  <r>
    <n v="1024999"/>
    <s v="POSTED"/>
    <s v="REALIZADO"/>
    <x v="3"/>
    <s v="089.1301.6304.0001.000.02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4206.67"/>
    <n v="0"/>
    <n v="0"/>
    <s v=""/>
    <s v=""/>
    <s v=""/>
  </r>
  <r>
    <n v="1024999"/>
    <s v="POSTED"/>
    <s v="REALIZADO"/>
    <x v="3"/>
    <s v="089.1301.6304.0001.000.02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2149.92"/>
    <n v="0"/>
    <n v="0"/>
    <s v=""/>
    <s v=""/>
    <s v=""/>
  </r>
  <r>
    <n v="1024999"/>
    <s v="POSTED"/>
    <s v="REALIZADO"/>
    <x v="3"/>
    <s v="089.1301.6304.0001.000.02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1934.75"/>
    <n v="0"/>
    <n v="0"/>
    <s v=""/>
    <s v=""/>
    <s v=""/>
  </r>
  <r>
    <n v="1024999"/>
    <s v="POSTED"/>
    <s v="REALIZADO"/>
    <x v="3"/>
    <s v="089.1301.6304.0001.000.02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1551.54"/>
    <n v="0"/>
    <n v="0"/>
    <s v=""/>
    <s v=""/>
    <s v=""/>
  </r>
  <r>
    <n v="1024999"/>
    <s v="POSTED"/>
    <s v="REALIZADO"/>
    <x v="3"/>
    <s v="089.1301.6304.0001.000.02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0251"/>
    <s v="0251-MANUTEN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1213.1600000000001"/>
    <n v="0"/>
    <n v="0"/>
    <s v=""/>
    <s v=""/>
    <s v=""/>
  </r>
  <r>
    <n v="1024997"/>
    <s v="POSTED"/>
    <s v="REALIZADO"/>
    <x v="3"/>
    <s v="089.1301.6304.0001.000.0153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1"/>
    <x v="48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6481.73"/>
    <n v="0"/>
    <n v="0"/>
    <s v=""/>
    <s v=""/>
    <s v=""/>
  </r>
  <r>
    <n v="1024997"/>
    <s v="POSTED"/>
    <s v="REALIZADO"/>
    <x v="3"/>
    <s v="089.1301.6304.0001.000.0153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1"/>
    <x v="48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3252.96"/>
    <n v="0"/>
    <n v="0"/>
    <s v=""/>
    <s v=""/>
    <s v=""/>
  </r>
  <r>
    <n v="1024997"/>
    <s v="POSTED"/>
    <s v="REALIZADO"/>
    <x v="3"/>
    <s v="089.1301.6304.0001.000.0153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13453.68"/>
    <n v="0"/>
    <n v="0"/>
    <s v=""/>
    <s v=""/>
    <s v=""/>
  </r>
  <r>
    <n v="1024997"/>
    <s v="POSTED"/>
    <s v="REALIZADO"/>
    <x v="3"/>
    <s v="089.1301.6304.0001.000.0153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5569.02"/>
    <n v="0"/>
    <n v="0"/>
    <s v=""/>
    <s v=""/>
    <s v=""/>
  </r>
  <r>
    <n v="1024997"/>
    <s v="POSTED"/>
    <s v="REALIZADO"/>
    <x v="3"/>
    <s v="089.1301.6304.0001.000.0153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4551.8900000000003"/>
    <n v="0"/>
    <n v="0"/>
    <s v=""/>
    <s v=""/>
    <s v=""/>
  </r>
  <r>
    <n v="1024997"/>
    <s v="POSTED"/>
    <s v="REALIZADO"/>
    <x v="3"/>
    <s v="089.1301.6304.0001.000.0153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1831.49"/>
    <n v="0"/>
    <n v="0"/>
    <s v=""/>
    <s v=""/>
    <s v=""/>
  </r>
  <r>
    <n v="1024997"/>
    <s v="POSTED"/>
    <s v="REALIZADO"/>
    <x v="3"/>
    <s v="089.1301.6304.0001.000.0153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0153"/>
    <s v="0153-ALMOXARIFADO DE INSUM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651.91"/>
    <n v="0"/>
    <n v="0"/>
    <s v=""/>
    <s v=""/>
    <s v=""/>
  </r>
  <r>
    <n v="1024996"/>
    <s v="POSTED"/>
    <s v="REALIZADO"/>
    <x v="3"/>
    <s v="089.1301.6304.0001.000.0152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1"/>
    <x v="48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476.3"/>
    <n v="0"/>
    <n v="0"/>
    <s v=""/>
    <s v=""/>
    <s v=""/>
  </r>
  <r>
    <n v="1024996"/>
    <s v="POSTED"/>
    <s v="REALIZADO"/>
    <x v="3"/>
    <s v="089.1301.6304.0001.000.0152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1"/>
    <x v="48"/>
    <s v="6304"/>
    <s v="6304-HORA EXTRA"/>
    <s v="000"/>
    <s v="0152"/>
    <s v="0152-SANITIZA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3134.58"/>
    <n v="0"/>
    <n v="0"/>
    <s v=""/>
    <s v=""/>
    <s v=""/>
  </r>
  <r>
    <n v="1024995"/>
    <s v="POSTED"/>
    <s v="REALIZADO"/>
    <x v="3"/>
    <s v="089.1301.6304.0001.000.015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1"/>
    <x v="48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2082.81"/>
    <n v="0"/>
    <n v="0"/>
    <s v=""/>
    <s v=""/>
    <s v=""/>
  </r>
  <r>
    <n v="1024995"/>
    <s v="POSTED"/>
    <s v="REALIZADO"/>
    <x v="3"/>
    <s v="089.1301.6304.0001.000.0151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1"/>
    <x v="48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-469.58"/>
    <n v="0"/>
    <n v="0"/>
    <s v=""/>
    <s v=""/>
    <s v=""/>
  </r>
  <r>
    <n v="1024995"/>
    <s v="POSTED"/>
    <s v="REALIZADO"/>
    <x v="3"/>
    <s v="089.1301.6304.0001.000.01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7760.55"/>
    <n v="0"/>
    <n v="0"/>
    <s v=""/>
    <s v=""/>
    <s v=""/>
  </r>
  <r>
    <n v="1024995"/>
    <s v="POSTED"/>
    <s v="REALIZADO"/>
    <x v="3"/>
    <s v="089.1301.6304.0001.000.01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4059.23"/>
    <n v="0"/>
    <n v="0"/>
    <s v=""/>
    <s v=""/>
    <s v=""/>
  </r>
  <r>
    <n v="1024995"/>
    <s v="POSTED"/>
    <s v="REALIZADO"/>
    <x v="3"/>
    <s v="089.1301.6304.0001.000.01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3519.26"/>
    <n v="0"/>
    <n v="0"/>
    <s v=""/>
    <s v=""/>
    <s v=""/>
  </r>
  <r>
    <n v="1024995"/>
    <s v="POSTED"/>
    <s v="REALIZADO"/>
    <x v="3"/>
    <s v="089.1301.6304.0001.000.01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839.26"/>
    <n v="0"/>
    <n v="0"/>
    <s v=""/>
    <s v=""/>
    <s v=""/>
  </r>
  <r>
    <n v="1024995"/>
    <s v="POSTED"/>
    <s v="REALIZADO"/>
    <x v="3"/>
    <s v="089.1301.6304.0001.000.01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783.18"/>
    <n v="0"/>
    <n v="0"/>
    <s v=""/>
    <s v=""/>
    <s v=""/>
  </r>
  <r>
    <n v="1024995"/>
    <s v="POSTED"/>
    <s v="REALIZADO"/>
    <x v="3"/>
    <s v="089.1301.6304.0001.000.01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376.88"/>
    <n v="0"/>
    <n v="0"/>
    <s v=""/>
    <s v=""/>
    <s v=""/>
  </r>
  <r>
    <n v="1024995"/>
    <s v="POSTED"/>
    <s v="REALIZADO"/>
    <x v="3"/>
    <s v="089.1301.6304.0001.000.01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0151"/>
    <s v="0151-PRODUCAO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290.60000000000002"/>
    <n v="0"/>
    <n v="0"/>
    <s v=""/>
    <s v=""/>
    <s v=""/>
  </r>
  <r>
    <n v="1399939"/>
    <s v="POSTED"/>
    <s v="REALIZADO"/>
    <x v="3"/>
    <s v="089.1301.6304.0001.000.0168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SÃO PAULO"/>
    <s v="MARIO ESCOTERO"/>
    <s v="Costo Laboral"/>
    <s v="Tiempo Extra y Descansos Trabajados"/>
    <s v="GESTÃO DE PESSOAS"/>
    <n v="5332.42"/>
    <n v="0"/>
    <n v="0"/>
    <s v=""/>
    <s v=""/>
    <s v=""/>
  </r>
  <r>
    <n v="1399939"/>
    <s v="POSTED"/>
    <s v="REALIZADO"/>
    <x v="3"/>
    <s v="089.1301.6304.0001.000.0168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SÃO PAULO"/>
    <s v="MARIO ESCOTERO"/>
    <s v="Costo Laboral"/>
    <s v="Tiempo Extra y Descansos Trabajados"/>
    <s v="GESTÃO DE PESSOAS"/>
    <n v="2710.32"/>
    <n v="0"/>
    <n v="0"/>
    <s v=""/>
    <s v=""/>
    <s v=""/>
  </r>
  <r>
    <n v="1399939"/>
    <s v="POSTED"/>
    <s v="REALIZADO"/>
    <x v="3"/>
    <s v="089.1301.6304.0001.000.0168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SÃO PAULO"/>
    <s v="MARIO ESCOTERO"/>
    <s v="Costo Laboral"/>
    <s v="Tiempo Extra y Descansos Trabajados"/>
    <s v="GESTÃO DE PESSOAS"/>
    <n v="1052.68"/>
    <n v="0"/>
    <n v="0"/>
    <s v=""/>
    <s v=""/>
    <s v=""/>
  </r>
  <r>
    <n v="1399939"/>
    <s v="POSTED"/>
    <s v="REALIZADO"/>
    <x v="3"/>
    <s v="089.1301.6304.0001.000.0168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SÃO PAULO"/>
    <s v="MARIO ESCOTERO"/>
    <s v="Costo Laboral"/>
    <s v="Tiempo Extra y Descansos Trabajados"/>
    <s v="GESTÃO DE PESSOAS"/>
    <n v="775.24"/>
    <n v="0"/>
    <n v="0"/>
    <s v=""/>
    <s v=""/>
    <s v=""/>
  </r>
  <r>
    <n v="1399939"/>
    <s v="POSTED"/>
    <s v="REALIZADO"/>
    <x v="3"/>
    <s v="089.1301.6304.0001.000.0168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SÃO PAULO"/>
    <s v="MARIO ESCOTERO"/>
    <s v="Costo Laboral"/>
    <s v="Tiempo Extra y Descansos Trabajados"/>
    <s v="GESTÃO DE PESSOAS"/>
    <n v="773.34"/>
    <n v="0"/>
    <n v="0"/>
    <s v=""/>
    <s v=""/>
    <s v=""/>
  </r>
  <r>
    <n v="1399939"/>
    <s v="POSTED"/>
    <s v="REALIZADO"/>
    <x v="3"/>
    <s v="089.1301.6304.0001.000.0168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SÃO PAULO"/>
    <s v="MARIO ESCOTERO"/>
    <s v="Costo Laboral"/>
    <s v="Tiempo Extra y Descansos Trabajados"/>
    <s v="GESTÃO DE PESSOAS"/>
    <n v="641.1"/>
    <n v="0"/>
    <n v="0"/>
    <s v=""/>
    <s v=""/>
    <s v=""/>
  </r>
  <r>
    <n v="1399939"/>
    <s v="POSTED"/>
    <s v="REALIZADO"/>
    <x v="3"/>
    <s v="089.1301.6304.0001.000.0168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SÃO PAULO"/>
    <s v="MARIO ESCOTERO"/>
    <s v="Costo Laboral"/>
    <s v="Tiempo Extra y Descansos Trabajados"/>
    <s v="GESTÃO DE PESSOAS"/>
    <n v="167.61"/>
    <n v="0"/>
    <n v="0"/>
    <s v=""/>
    <s v=""/>
    <s v=""/>
  </r>
  <r>
    <n v="1399939"/>
    <s v="POSTED"/>
    <s v="REALIZADO"/>
    <x v="3"/>
    <s v="089.1301.6304.0001.000.0168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0168"/>
    <s v="0168-SAUDE E SEGURANCA DO TRABALHO"/>
    <s v="0,0"/>
    <s v="GASTOS CARGA SOCIAL"/>
    <s v="INDIRECTO DE PRODUCCION                    "/>
    <s v="INDIRECTO DE PRODUCCIÓN"/>
    <s v="6-GASTOS"/>
    <s v="verificar"/>
    <s v="SÃO PAULO"/>
    <s v="MARIO ESCOTERO"/>
    <s v="Costo Laboral"/>
    <s v="Tiempo Extra y Descansos Trabajados"/>
    <s v="GESTÃO DE PESSOAS"/>
    <n v="9.3000000000000007"/>
    <n v="0"/>
    <n v="0"/>
    <s v=""/>
    <s v=""/>
    <s v=""/>
  </r>
  <r>
    <n v="1720206"/>
    <s v="POSTED"/>
    <s v="REALIZADO"/>
    <x v="3"/>
    <s v="089.1301.6304.0001.000.0157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0157"/>
    <s v="0157-DESENVOLVIMENTO NOVOS PRODUTOS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3310.27"/>
    <n v="0"/>
    <n v="0"/>
    <s v=""/>
    <s v=""/>
    <s v=""/>
  </r>
  <r>
    <n v="1060734"/>
    <s v="POSTED"/>
    <s v="REALIZADO"/>
    <x v="3"/>
    <s v="089.1301.6304.0001.000.0156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0156"/>
    <s v="0156-CAPACITACAO TECNICA"/>
    <s v="0,0"/>
    <s v="GASTOS CARGA SOCIAL"/>
    <s v="INDIRECTO DE PRODUCCION                    "/>
    <s v="INDIRECTO DE PRODUCCIÓN"/>
    <s v="6-GASTOS"/>
    <s v="verificar"/>
    <s v="SÃO PAULO"/>
    <s v="HUGO VALENZUELA DELFIN"/>
    <s v="Costo Laboral"/>
    <s v="Tiempo Extra y Descansos Trabajados"/>
    <s v="OPERAÇÕES"/>
    <n v="705.96"/>
    <n v="0"/>
    <n v="0"/>
    <s v=""/>
    <s v=""/>
    <s v=""/>
  </r>
  <r>
    <n v="1033112"/>
    <s v="POSTED"/>
    <s v="REALIZADO"/>
    <x v="1"/>
    <s v="089.4993.6304.0001.000.0639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993"/>
    <x v="1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NORDESTE"/>
    <s v="ELISSON COSTA FREIRE"/>
    <s v="Costo Laboral"/>
    <s v="Tiempo Extra y Descansos Trabajados"/>
    <s v="VENDAS OAS"/>
    <n v="923.21"/>
    <n v="0"/>
    <n v="0"/>
    <s v=""/>
    <s v=""/>
    <s v=""/>
  </r>
  <r>
    <n v="1033112"/>
    <s v="POSTED"/>
    <s v="REALIZADO"/>
    <x v="1"/>
    <s v="089.4993.6304.0001.000.0639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993"/>
    <x v="1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NORDESTE"/>
    <s v="ELISSON COSTA FREIRE"/>
    <s v="Costo Laboral"/>
    <s v="Tiempo Extra y Descansos Trabajados"/>
    <s v="VENDAS OAS"/>
    <n v="-923.21"/>
    <n v="0"/>
    <n v="0"/>
    <s v=""/>
    <s v=""/>
    <s v=""/>
  </r>
  <r>
    <n v="1033112"/>
    <s v="POSTED"/>
    <s v="REALIZADO"/>
    <x v="1"/>
    <s v="089.4993.6304.0001.000.0639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993"/>
    <x v="1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NORDESTE"/>
    <s v="ELISSON COSTA FREIRE"/>
    <s v="Costo Laboral"/>
    <s v="Tiempo Extra y Descansos Trabajados"/>
    <s v="VENDAS OAS"/>
    <n v="923.21"/>
    <n v="0"/>
    <n v="0"/>
    <s v=""/>
    <s v=""/>
    <s v=""/>
  </r>
  <r>
    <n v="1031477"/>
    <s v="POSTED"/>
    <s v="REALIZADO"/>
    <x v="1"/>
    <s v="089.4990.6304.0001.000.0639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990"/>
    <x v="3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MATRIZ"/>
    <s v="ELISSON COSTA FREIRE"/>
    <s v="Costo Laboral"/>
    <s v="Tiempo Extra y Descansos Trabajados"/>
    <s v="VENDAS OAS"/>
    <n v="3596.23"/>
    <n v="0"/>
    <n v="0"/>
    <s v=""/>
    <s v=""/>
    <s v=""/>
  </r>
  <r>
    <n v="1031477"/>
    <s v="POSTED"/>
    <s v="REALIZADO"/>
    <x v="1"/>
    <s v="089.4990.6304.0001.000.0639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990"/>
    <x v="3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MATRIZ"/>
    <s v="ELISSON COSTA FREIRE"/>
    <s v="Costo Laboral"/>
    <s v="Tiempo Extra y Descansos Trabajados"/>
    <s v="VENDAS OAS"/>
    <n v="-3596.23"/>
    <n v="0"/>
    <n v="0"/>
    <s v=""/>
    <s v=""/>
    <s v=""/>
  </r>
  <r>
    <n v="1031477"/>
    <s v="POSTED"/>
    <s v="REALIZADO"/>
    <x v="1"/>
    <s v="089.4990.6304.0001.000.0639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990"/>
    <x v="3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MATRIZ"/>
    <s v="ELISSON COSTA FREIRE"/>
    <s v="Costo Laboral"/>
    <s v="Tiempo Extra y Descansos Trabajados"/>
    <s v="VENDAS OAS"/>
    <n v="3596.23"/>
    <n v="0"/>
    <n v="0"/>
    <s v=""/>
    <s v=""/>
    <s v=""/>
  </r>
  <r>
    <n v="1187680"/>
    <s v="POSTED"/>
    <s v="REALIZADO"/>
    <x v="1"/>
    <s v="089.4990.6304.0001.000.055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4990"/>
    <x v="3"/>
    <s v="6304"/>
    <s v="6304-HORA EXTRA"/>
    <s v="000"/>
    <s v="0551"/>
    <s v="0551-GERENCIA DE VENDAS"/>
    <s v="0,0"/>
    <s v="GASTOS CARGA SOCIAL"/>
    <s v="DISTRIBUCION CENTRO DE VENTAS              "/>
    <s v="JEFATURA DE VENTAS"/>
    <s v="6-GASTOS"/>
    <s v="PUSH"/>
    <s v="MATRIZ"/>
    <s v="ELISSON COSTA FREIRE"/>
    <s v="Costo Laboral"/>
    <s v="Tiempo Extra y Descansos Trabajados"/>
    <s v="VENDAS OAS"/>
    <n v="3677.01"/>
    <n v="0"/>
    <n v="0"/>
    <s v=""/>
    <s v=""/>
    <s v=""/>
  </r>
  <r>
    <n v="1187680"/>
    <s v="POSTED"/>
    <s v="REALIZADO"/>
    <x v="1"/>
    <s v="089.4990.6304.0001.000.055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4990"/>
    <x v="3"/>
    <s v="6304"/>
    <s v="6304-HORA EXTRA"/>
    <s v="000"/>
    <s v="0551"/>
    <s v="0551-GERENCIA DE VENDAS"/>
    <s v="0,0"/>
    <s v="GASTOS CARGA SOCIAL"/>
    <s v="DISTRIBUCION CENTRO DE VENTAS              "/>
    <s v="JEFATURA DE VENTAS"/>
    <s v="6-GASTOS"/>
    <s v="PUSH"/>
    <s v="MATRIZ"/>
    <s v="ELISSON COSTA FREIRE"/>
    <s v="Costo Laboral"/>
    <s v="Tiempo Extra y Descansos Trabajados"/>
    <s v="VENDAS OAS"/>
    <n v="-3677.01"/>
    <n v="0"/>
    <n v="0"/>
    <s v=""/>
    <s v=""/>
    <s v=""/>
  </r>
  <r>
    <n v="1187680"/>
    <s v="POSTED"/>
    <s v="REALIZADO"/>
    <x v="1"/>
    <s v="089.4990.6304.0001.000.0551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4990"/>
    <x v="3"/>
    <s v="6304"/>
    <s v="6304-HORA EXTRA"/>
    <s v="000"/>
    <s v="0551"/>
    <s v="0551-GERENCIA DE VENDAS"/>
    <s v="0,0"/>
    <s v="GASTOS CARGA SOCIAL"/>
    <s v="DISTRIBUCION CENTRO DE VENTAS              "/>
    <s v="JEFATURA DE VENTAS"/>
    <s v="6-GASTOS"/>
    <s v="PUSH"/>
    <s v="MATRIZ"/>
    <s v="ELISSON COSTA FREIRE"/>
    <s v="Costo Laboral"/>
    <s v="Tiempo Extra y Descansos Trabajados"/>
    <s v="VENDAS OAS"/>
    <n v="532.29999999999995"/>
    <n v="0"/>
    <n v="0"/>
    <s v=""/>
    <s v=""/>
    <s v=""/>
  </r>
  <r>
    <n v="1187680"/>
    <s v="POSTED"/>
    <s v="REALIZADO"/>
    <x v="1"/>
    <s v="089.4990.6304.0001.000.0551.000.00000.00000"/>
    <s v="JUN-2021"/>
    <n v="2021"/>
    <x v="0"/>
    <s v="2º TRIMM"/>
    <d v="2021-06-30T00:00:00"/>
    <s v="Manual"/>
    <s v="Reclass"/>
    <s v="EMORAOLI Reclassificação de indenizações Junho 2021 Reclassificação BRL"/>
    <s v="EMORAOLI Reclassificação de indenizações Junho 2021 Manual A 2058300 190438142"/>
    <s v="Reclassificação de indenizações Junho de 2021"/>
    <x v="0"/>
    <s v="HORA EXTRA/HORA EXTRA"/>
    <s v="4990"/>
    <x v="3"/>
    <s v="6304"/>
    <s v="6304-HORA EXTRA"/>
    <s v="000"/>
    <s v="0551"/>
    <s v="0551-GERENCIA DE VENDAS"/>
    <s v="0,0"/>
    <s v="GASTOS CARGA SOCIAL"/>
    <s v="DISTRIBUCION CENTRO DE VENTAS              "/>
    <s v="JEFATURA DE VENTAS"/>
    <s v="6-GASTOS"/>
    <s v="PUSH"/>
    <s v="MATRIZ"/>
    <s v="ELISSON COSTA FREIRE"/>
    <s v="Costo Laboral"/>
    <s v="Tiempo Extra y Descansos Trabajados"/>
    <s v="VENDAS OAS"/>
    <n v="-3677.01"/>
    <n v="0"/>
    <n v="0"/>
    <s v=""/>
    <s v=""/>
    <s v=""/>
  </r>
  <r>
    <n v="1187680"/>
    <s v="POSTED"/>
    <s v="REALIZADO"/>
    <x v="1"/>
    <s v="089.4990.6304.0001.000.055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4990"/>
    <x v="3"/>
    <s v="6304"/>
    <s v="6304-HORA EXTRA"/>
    <s v="000"/>
    <s v="0551"/>
    <s v="0551-GERENCIA DE VENDAS"/>
    <s v="0,0"/>
    <s v="GASTOS CARGA SOCIAL"/>
    <s v="DISTRIBUCION CENTRO DE VENTAS              "/>
    <s v="JEFATURA DE VENTAS"/>
    <s v="6-GASTOS"/>
    <s v="PUSH"/>
    <s v="MATRIZ"/>
    <s v="ELISSON COSTA FREIRE"/>
    <s v="Costo Laboral"/>
    <s v="Tiempo Extra y Descansos Trabajados"/>
    <s v="VENDAS OAS"/>
    <n v="3677.01"/>
    <n v="0"/>
    <n v="0"/>
    <s v=""/>
    <s v=""/>
    <s v=""/>
  </r>
  <r>
    <n v="1187678"/>
    <s v="POSTED"/>
    <s v="REALIZADO"/>
    <x v="1"/>
    <s v="089.3520.6304.0001.000.0639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3520"/>
    <x v="26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BRASÍLIA"/>
    <s v="ELISSON COSTA FREIRE"/>
    <s v="Costo Laboral"/>
    <s v="Tiempo Extra y Descansos Trabajados"/>
    <s v="VENDAS OAS"/>
    <n v="224.65"/>
    <n v="0"/>
    <n v="0"/>
    <s v=""/>
    <s v=""/>
    <s v=""/>
  </r>
  <r>
    <n v="1392049"/>
    <s v="POSTED"/>
    <s v="REALIZADO"/>
    <x v="1"/>
    <s v="089.4997.6304.0001.000.062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997"/>
    <x v="50"/>
    <s v="6304"/>
    <s v="6304-HORA EXTRA"/>
    <s v="000"/>
    <s v="0620"/>
    <s v="0620-CAPACITACAO TECNICA DE VENDAS"/>
    <s v="0,0"/>
    <s v="GASTOS CARGA SOCIAL"/>
    <s v="DISTRIBUCION CENTRO DE VENTAS              "/>
    <s v="JEFATURA DE VENTAS"/>
    <s v="6-GASTOS"/>
    <s v="PUSH"/>
    <s v="BRASÍLIA"/>
    <s v="ELISSON COSTA FREIRE"/>
    <s v="Costo Laboral"/>
    <s v="Tiempo Extra y Descansos Trabajados"/>
    <s v="VENDAS OAS"/>
    <n v="118.22"/>
    <n v="0"/>
    <n v="0"/>
    <s v=""/>
    <s v=""/>
    <s v=""/>
  </r>
  <r>
    <n v="1392049"/>
    <s v="POSTED"/>
    <s v="REALIZADO"/>
    <x v="1"/>
    <s v="089.4997.6304.0001.000.0620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997"/>
    <x v="50"/>
    <s v="6304"/>
    <s v="6304-HORA EXTRA"/>
    <s v="000"/>
    <s v="0620"/>
    <s v="0620-CAPACITACAO TECNICA DE VENDAS"/>
    <s v="0,0"/>
    <s v="GASTOS CARGA SOCIAL"/>
    <s v="DISTRIBUCION CENTRO DE VENTAS              "/>
    <s v="JEFATURA DE VENTAS"/>
    <s v="6-GASTOS"/>
    <s v="PUSH"/>
    <s v="BRASÍLIA"/>
    <s v="ELISSON COSTA FREIRE"/>
    <s v="Costo Laboral"/>
    <s v="Tiempo Extra y Descansos Trabajados"/>
    <s v="VENDAS OAS"/>
    <n v="-67.540000000000006"/>
    <n v="0"/>
    <n v="0"/>
    <s v=""/>
    <s v=""/>
    <s v=""/>
  </r>
  <r>
    <n v="1101755"/>
    <s v="POSTED"/>
    <s v="REALIZADO"/>
    <x v="1"/>
    <s v="089.4994.6304.0001.000.066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994"/>
    <x v="0"/>
    <s v="6304"/>
    <s v="6304-HORA EXTRA"/>
    <s v="000"/>
    <s v="0661"/>
    <s v="0661-TRADE MARKETING"/>
    <s v="0,0"/>
    <s v="GASTOS CARGA SOCIAL"/>
    <s v="DISTRIBUCION CENTRO DE VENTAS              "/>
    <s v="JEFATURA DE VENTAS"/>
    <s v="6-GASTOS"/>
    <s v="PUSH"/>
    <s v="SUL"/>
    <s v="FERNADO MADRID"/>
    <s v="Costo Laboral"/>
    <s v="Tiempo Extra y Descansos Trabajados"/>
    <s v="TREDE-MARKETING"/>
    <n v="409.91"/>
    <n v="0"/>
    <n v="0"/>
    <s v=""/>
    <s v=""/>
    <s v=""/>
  </r>
  <r>
    <n v="1081940"/>
    <s v="POSTED"/>
    <s v="REALIZADO"/>
    <x v="1"/>
    <s v="089.4994.6304.0001.000.063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994"/>
    <x v="0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SUL"/>
    <s v="ELISSON COSTA FREIRE"/>
    <s v="Costo Laboral"/>
    <s v="Tiempo Extra y Descansos Trabajados"/>
    <s v="VENDAS OAS"/>
    <n v="351.06"/>
    <n v="0"/>
    <n v="0"/>
    <s v=""/>
    <s v=""/>
    <s v=""/>
  </r>
  <r>
    <n v="1246306"/>
    <s v="POSTED"/>
    <s v="REALIZADO"/>
    <x v="1"/>
    <s v="089.4994.6304.0001.000.062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994"/>
    <x v="0"/>
    <s v="6304"/>
    <s v="6304-HORA EXTRA"/>
    <s v="000"/>
    <s v="0620"/>
    <s v="0620-CAPACITACAO TECNICA DE VENDAS"/>
    <s v="0,0"/>
    <s v="GASTOS CARGA SOCIAL"/>
    <s v="DISTRIBUCION CENTRO DE VENTAS              "/>
    <s v="JEFATURA DE VENTAS"/>
    <s v="6-GASTOS"/>
    <s v="PUSH"/>
    <s v="SUL"/>
    <s v="ELISSON COSTA FREIRE"/>
    <s v="Costo Laboral"/>
    <s v="Tiempo Extra y Descansos Trabajados"/>
    <s v="VENDAS OAS"/>
    <n v="3.19"/>
    <n v="0"/>
    <n v="0"/>
    <s v=""/>
    <s v=""/>
    <s v=""/>
  </r>
  <r>
    <n v="1246304"/>
    <s v="POSTED"/>
    <s v="REALIZADO"/>
    <x v="1"/>
    <s v="089.4993.6304.0001.000.062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993"/>
    <x v="1"/>
    <s v="6304"/>
    <s v="6304-HORA EXTRA"/>
    <s v="000"/>
    <s v="0620"/>
    <s v="0620-CAPACITACAO TECNICA DE VENDAS"/>
    <s v="0,0"/>
    <s v="GASTOS CARGA SOCIAL"/>
    <s v="DISTRIBUCION CENTRO DE VENTAS              "/>
    <s v="JEFATURA DE VENTAS"/>
    <s v="6-GASTOS"/>
    <s v="PUSH"/>
    <s v="NORDESTE"/>
    <s v="ELISSON COSTA FREIRE"/>
    <s v="Costo Laboral"/>
    <s v="Tiempo Extra y Descansos Trabajados"/>
    <s v="VENDAS OAS"/>
    <n v="1.41"/>
    <n v="0"/>
    <n v="0"/>
    <s v=""/>
    <s v=""/>
    <s v=""/>
  </r>
  <r>
    <n v="1425520"/>
    <s v="POSTED"/>
    <s v="REALIZADO"/>
    <x v="1"/>
    <s v="089.4993.6304.0001.000.066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993"/>
    <x v="1"/>
    <s v="6304"/>
    <s v="6304-HORA EXTRA"/>
    <s v="000"/>
    <s v="0661"/>
    <s v="0661-TRADE MARKETING"/>
    <s v="0,0"/>
    <s v="GASTOS CARGA SOCIAL"/>
    <s v="DISTRIBUCION CENTRO DE VENTAS              "/>
    <s v="JEFATURA DE VENTAS"/>
    <s v="6-GASTOS"/>
    <s v="PUSH"/>
    <s v="NORDESTE"/>
    <s v="FERNADO MADRID"/>
    <s v="Costo Laboral"/>
    <s v="Tiempo Extra y Descansos Trabajados"/>
    <s v="TREDE-MARKETING"/>
    <n v="815.44"/>
    <n v="0"/>
    <n v="0"/>
    <s v=""/>
    <s v=""/>
    <s v=""/>
  </r>
  <r>
    <n v="1033112"/>
    <s v="POSTED"/>
    <s v="REALIZADO"/>
    <x v="1"/>
    <s v="089.4993.6304.0001.000.063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993"/>
    <x v="1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NORDESTE"/>
    <s v="ELISSON COSTA FREIRE"/>
    <s v="Costo Laboral"/>
    <s v="Tiempo Extra y Descansos Trabajados"/>
    <s v="VENDAS OAS"/>
    <n v="2064.59"/>
    <n v="0"/>
    <n v="0"/>
    <s v=""/>
    <s v=""/>
    <s v=""/>
  </r>
  <r>
    <n v="1033112"/>
    <s v="POSTED"/>
    <s v="REALIZADO"/>
    <x v="1"/>
    <s v="089.4993.6304.0001.000.0639.000.00000.00000"/>
    <s v="MAY-2021"/>
    <n v="2021"/>
    <x v="1"/>
    <s v="2º TRIMM"/>
    <d v="2021-05-31T00:00:00"/>
    <s v="Manual"/>
    <s v="Reclass"/>
    <s v="EMORAOLI Reclassificação de demitidos PDV Maio 2021 Reclassificação BRL"/>
    <s v="EMORAOLI Reclassificação de demitidos PDV Maio 2021 Manual A 2037683 188372726"/>
    <s v="Reclassificação de demitidos PDV Maio 2021"/>
    <x v="0"/>
    <s v="HORA EXTRA/HORA EXTRA"/>
    <s v="4993"/>
    <x v="1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NORDESTE"/>
    <s v="ELISSON COSTA FREIRE"/>
    <s v="Costo Laboral"/>
    <s v="Tiempo Extra y Descansos Trabajados"/>
    <s v="VENDAS OAS"/>
    <n v="-1185.54"/>
    <n v="0"/>
    <n v="0"/>
    <s v=""/>
    <s v=""/>
    <s v=""/>
  </r>
  <r>
    <n v="1673622"/>
    <s v="POSTED"/>
    <s v="REALIZADO"/>
    <x v="1"/>
    <s v="089.4992.6304.0001.000.066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992"/>
    <x v="38"/>
    <s v="6304"/>
    <s v="6304-HORA EXTRA"/>
    <s v="000"/>
    <s v="0661"/>
    <s v="0661-TRADE MARKETING"/>
    <s v="0,0"/>
    <s v="GASTOS CARGA SOCIAL"/>
    <s v="DISTRIBUCION CENTRO DE VENTAS              "/>
    <s v="JEFATURA DE VENTAS"/>
    <s v="6-GASTOS"/>
    <s v="PUSH"/>
    <s v="RIO DE JANEIRO"/>
    <s v="FERNADO MADRID"/>
    <s v="Costo Laboral"/>
    <s v="Tiempo Extra y Descansos Trabajados"/>
    <s v="TREDE-MARKETING"/>
    <n v="179.16"/>
    <n v="0"/>
    <n v="0"/>
    <s v=""/>
    <s v=""/>
    <s v=""/>
  </r>
  <r>
    <n v="1464265"/>
    <s v="POSTED"/>
    <s v="REALIZADO"/>
    <x v="1"/>
    <s v="089.4992.6304.0001.000.063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992"/>
    <x v="38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RIO DE JANEIRO"/>
    <s v="ELISSON COSTA FREIRE"/>
    <s v="Costo Laboral"/>
    <s v="Tiempo Extra y Descansos Trabajados"/>
    <s v="VENDAS OAS"/>
    <n v="1648.47"/>
    <n v="0"/>
    <n v="0"/>
    <s v=""/>
    <s v=""/>
    <s v=""/>
  </r>
  <r>
    <n v="1412907"/>
    <s v="POSTED"/>
    <s v="REALIZADO"/>
    <x v="1"/>
    <s v="089.4991.6304.0001.000.066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991"/>
    <x v="2"/>
    <s v="6304"/>
    <s v="6304-HORA EXTRA"/>
    <s v="000"/>
    <s v="0661"/>
    <s v="0661-TRADE MARKETING"/>
    <s v="0,0"/>
    <s v="GASTOS CARGA SOCIAL"/>
    <s v="DISTRIBUCION CENTRO DE VENTAS              "/>
    <s v="JEFATURA DE VENTAS"/>
    <s v="6-GASTOS"/>
    <s v="PUSH"/>
    <s v="SÃO PAULO"/>
    <s v="FERNADO MADRID"/>
    <s v="Costo Laboral"/>
    <s v="Tiempo Extra y Descansos Trabajados"/>
    <s v="TREDE-MARKETING"/>
    <n v="180.41"/>
    <n v="0"/>
    <n v="0"/>
    <s v=""/>
    <s v=""/>
    <s v=""/>
  </r>
  <r>
    <n v="1360631"/>
    <s v="POSTED"/>
    <s v="REALIZADO"/>
    <x v="1"/>
    <s v="089.4991.6304.0001.000.063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991"/>
    <x v="2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SÃO PAULO"/>
    <s v="ELISSON COSTA FREIRE"/>
    <s v="Costo Laboral"/>
    <s v="Tiempo Extra y Descansos Trabajados"/>
    <s v="VENDAS OAS"/>
    <n v="2072.8200000000002"/>
    <n v="0"/>
    <n v="0"/>
    <s v=""/>
    <s v=""/>
    <s v=""/>
  </r>
  <r>
    <n v="1031477"/>
    <s v="POSTED"/>
    <s v="REALIZADO"/>
    <x v="1"/>
    <s v="089.4990.6304.0001.000.063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990"/>
    <x v="3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MATRIZ"/>
    <s v="ELISSON COSTA FREIRE"/>
    <s v="Costo Laboral"/>
    <s v="Tiempo Extra y Descansos Trabajados"/>
    <s v="VENDAS OAS"/>
    <n v="1047.01"/>
    <n v="0"/>
    <n v="0"/>
    <s v=""/>
    <s v=""/>
    <s v=""/>
  </r>
  <r>
    <n v="1031476"/>
    <s v="POSTED"/>
    <s v="REALIZADO"/>
    <x v="1"/>
    <s v="089.4990.6304.0001.000.061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990"/>
    <x v="3"/>
    <s v="6304"/>
    <s v="6304-HORA EXTRA"/>
    <s v="000"/>
    <s v="0619"/>
    <s v="0619-SUPORTE DSD"/>
    <s v="0,0"/>
    <s v="GASTOS CARGA SOCIAL"/>
    <s v="DISTRIBUCION CENTRO DE VENTAS              "/>
    <s v="JEFATURA DE VENTAS"/>
    <s v="6-GASTOS"/>
    <s v="PUSH"/>
    <s v="MATRIZ"/>
    <s v="ELISSON COSTA FREIRE"/>
    <s v="Costo Laboral"/>
    <s v="Tiempo Extra y Descansos Trabajados"/>
    <s v="VENDAS OAS"/>
    <n v="1673.55"/>
    <n v="0"/>
    <n v="0"/>
    <s v=""/>
    <s v=""/>
    <s v=""/>
  </r>
  <r>
    <n v="1031474"/>
    <s v="POSTED"/>
    <s v="REALIZADO"/>
    <x v="1"/>
    <s v="089.4990.6304.0001.000.0553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990"/>
    <x v="3"/>
    <s v="6304"/>
    <s v="6304-HORA EXTRA"/>
    <s v="000"/>
    <s v="0553"/>
    <s v="0553-PROJETOS DE EXPANSAO"/>
    <s v="0,0"/>
    <s v="GASTOS CARGA SOCIAL"/>
    <s v="DISTRIBUCION CENTRO DE VENTAS              "/>
    <s v="JEFATURA DE VENTAS"/>
    <s v="6-GASTOS"/>
    <s v="PUSH"/>
    <s v="MATRIZ"/>
    <s v="ELISSON COSTA FREIRE"/>
    <s v="Costo Laboral"/>
    <s v="Tiempo Extra y Descansos Trabajados"/>
    <s v="VENDAS OAS"/>
    <n v="15332.55"/>
    <n v="0"/>
    <n v="0"/>
    <s v=""/>
    <s v=""/>
    <s v=""/>
  </r>
  <r>
    <n v="1031474"/>
    <s v="POSTED"/>
    <s v="REALIZADO"/>
    <x v="1"/>
    <s v="089.4990.6304.0001.000.0553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990"/>
    <x v="3"/>
    <s v="6304"/>
    <s v="6304-HORA EXTRA"/>
    <s v="000"/>
    <s v="0553"/>
    <s v="0553-PROJETOS DE EXPANSAO"/>
    <s v="0,0"/>
    <s v="GASTOS CARGA SOCIAL"/>
    <s v="DISTRIBUCION CENTRO DE VENTAS              "/>
    <s v="JEFATURA DE VENTAS"/>
    <s v="6-GASTOS"/>
    <s v="PUSH"/>
    <s v="MATRIZ"/>
    <s v="ELISSON COSTA FREIRE"/>
    <s v="Costo Laboral"/>
    <s v="Tiempo Extra y Descansos Trabajados"/>
    <s v="VENDAS OAS"/>
    <n v="5986.9"/>
    <n v="0"/>
    <n v="0"/>
    <s v=""/>
    <s v=""/>
    <s v=""/>
  </r>
  <r>
    <n v="1187680"/>
    <s v="POSTED"/>
    <s v="REALIZADO"/>
    <x v="1"/>
    <s v="089.4990.6304.0001.000.05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990"/>
    <x v="3"/>
    <s v="6304"/>
    <s v="6304-HORA EXTRA"/>
    <s v="000"/>
    <s v="0551"/>
    <s v="0551-GERENCIA DE VENDAS"/>
    <s v="0,0"/>
    <s v="GASTOS CARGA SOCIAL"/>
    <s v="DISTRIBUCION CENTRO DE VENTAS              "/>
    <s v="JEFATURA DE VENTAS"/>
    <s v="6-GASTOS"/>
    <s v="PUSH"/>
    <s v="MATRIZ"/>
    <s v="ELISSON COSTA FREIRE"/>
    <s v="Costo Laboral"/>
    <s v="Tiempo Extra y Descansos Trabajados"/>
    <s v="VENDAS OAS"/>
    <n v="1293.1199999999999"/>
    <n v="0"/>
    <n v="0"/>
    <s v=""/>
    <s v=""/>
    <s v=""/>
  </r>
  <r>
    <n v="1416453"/>
    <s v="POSTED"/>
    <s v="REALIZADO"/>
    <x v="1"/>
    <s v="089.4555.6304.0001.000.063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55"/>
    <x v="5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SUL"/>
    <s v="ELISSON COSTA FREIRE"/>
    <s v="Costo Laboral"/>
    <s v="Tiempo Extra y Descansos Trabajados"/>
    <s v="VENDAS OAS"/>
    <n v="247.24"/>
    <n v="0"/>
    <n v="0"/>
    <s v=""/>
    <s v=""/>
    <s v=""/>
  </r>
  <r>
    <n v="1453643"/>
    <s v="POSTED"/>
    <s v="REALIZADO"/>
    <x v="1"/>
    <s v="089.4554.6304.0001.000.063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4554"/>
    <x v="6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RIO DE JANEIRO"/>
    <s v="ELISSON COSTA FREIRE"/>
    <s v="Costo Laboral"/>
    <s v="Tiempo Extra y Descansos Trabajados"/>
    <s v="VENDAS OAS"/>
    <n v="1276.52"/>
    <n v="0"/>
    <n v="0"/>
    <s v=""/>
    <s v=""/>
    <s v=""/>
  </r>
  <r>
    <n v="1453643"/>
    <s v="POSTED"/>
    <s v="REALIZADO"/>
    <x v="1"/>
    <s v="089.4554.6304.0001.000.0639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4554"/>
    <x v="6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RIO DE JANEIRO"/>
    <s v="ELISSON COSTA FREIRE"/>
    <s v="Costo Laboral"/>
    <s v="Tiempo Extra y Descansos Trabajados"/>
    <s v="VENDAS OAS"/>
    <n v="-258.19"/>
    <n v="0"/>
    <n v="0"/>
    <s v=""/>
    <s v=""/>
    <s v=""/>
  </r>
  <r>
    <n v="1772362"/>
    <s v="POSTED"/>
    <s v="REALIZADO"/>
    <x v="1"/>
    <s v="089.3520.6304.0001.000.066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20"/>
    <x v="26"/>
    <s v="6304"/>
    <s v="6304-HORA EXTRA"/>
    <s v="000"/>
    <s v="0661"/>
    <s v="0661-TRADE MARKETING"/>
    <s v="0,0"/>
    <s v="GASTOS CARGA SOCIAL"/>
    <s v="DISTRIBUCION CENTRO DE VENTAS              "/>
    <s v="JEFATURA DE VENTAS"/>
    <s v="6-GASTOS"/>
    <s v="PUSH"/>
    <s v="BRASÍLIA"/>
    <s v="FERNADO MADRID"/>
    <s v="Costo Laboral"/>
    <s v="Tiempo Extra y Descansos Trabajados"/>
    <s v="TREDE-MARKETING"/>
    <n v="102.06"/>
    <n v="0"/>
    <n v="0"/>
    <s v=""/>
    <s v=""/>
    <s v=""/>
  </r>
  <r>
    <n v="1187678"/>
    <s v="POSTED"/>
    <s v="REALIZADO"/>
    <x v="1"/>
    <s v="089.3520.6304.0001.000.0639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3520"/>
    <x v="26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BRASÍLIA"/>
    <s v="ELISSON COSTA FREIRE"/>
    <s v="Costo Laboral"/>
    <s v="Tiempo Extra y Descansos Trabajados"/>
    <s v="VENDAS OAS"/>
    <n v="422.83"/>
    <n v="0"/>
    <n v="0"/>
    <s v=""/>
    <s v=""/>
    <s v=""/>
  </r>
  <r>
    <n v="1246304"/>
    <s v="POSTED"/>
    <s v="REALIZADO"/>
    <x v="1"/>
    <s v="089.4993.6304.0001.000.0620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993"/>
    <x v="1"/>
    <s v="6304"/>
    <s v="6304-HORA EXTRA"/>
    <s v="000"/>
    <s v="0620"/>
    <s v="0620-CAPACITACAO TECNICA DE VENDAS"/>
    <s v="0,0"/>
    <s v="GASTOS CARGA SOCIAL"/>
    <s v="DISTRIBUCION CENTRO DE VENTAS              "/>
    <s v="JEFATURA DE VENTAS"/>
    <s v="6-GASTOS"/>
    <s v="PUSH"/>
    <s v="NORDESTE"/>
    <s v="ELISSON COSTA FREIRE"/>
    <s v="Costo Laboral"/>
    <s v="Tiempo Extra y Descansos Trabajados"/>
    <s v="VENDAS OAS"/>
    <n v="-0.76"/>
    <n v="0"/>
    <n v="0"/>
    <s v=""/>
    <s v=""/>
    <s v=""/>
  </r>
  <r>
    <n v="1691556"/>
    <s v="POSTED"/>
    <s v="REALIZADO"/>
    <x v="1"/>
    <s v="089.3507.6304.0001.000.0639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3507"/>
    <x v="30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NORDESTE"/>
    <s v="ELISSON COSTA FREIRE"/>
    <s v="Costo Laboral"/>
    <s v="Tiempo Extra y Descansos Trabajados"/>
    <s v="VENDAS OAS"/>
    <n v="-494.01"/>
    <n v="0"/>
    <n v="0"/>
    <s v=""/>
    <s v=""/>
    <s v=""/>
  </r>
  <r>
    <n v="1031477"/>
    <s v="POSTED"/>
    <s v="REALIZADO"/>
    <x v="1"/>
    <s v="089.4990.6304.0001.000.0639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990"/>
    <x v="3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MATRIZ"/>
    <s v="ELISSON COSTA FREIRE"/>
    <s v="Costo Laboral"/>
    <s v="Tiempo Extra y Descansos Trabajados"/>
    <s v="VENDAS OAS"/>
    <n v="-1737.58"/>
    <n v="0"/>
    <n v="0"/>
    <s v=""/>
    <s v=""/>
    <s v=""/>
  </r>
  <r>
    <n v="1033112"/>
    <s v="POSTED"/>
    <s v="REALIZADO"/>
    <x v="1"/>
    <s v="089.4993.6304.0001.000.0639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993"/>
    <x v="1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NORDESTE"/>
    <s v="ELISSON COSTA FREIRE"/>
    <s v="Costo Laboral"/>
    <s v="Tiempo Extra y Descansos Trabajados"/>
    <s v="VENDAS OAS"/>
    <n v="-2970.4"/>
    <n v="0"/>
    <n v="0"/>
    <s v=""/>
    <s v=""/>
    <s v=""/>
  </r>
  <r>
    <n v="1416453"/>
    <s v="POSTED"/>
    <s v="REALIZADO"/>
    <x v="1"/>
    <s v="089.4555.6304.0001.000.0639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555"/>
    <x v="5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SUL"/>
    <s v="ELISSON COSTA FREIRE"/>
    <s v="Costo Laboral"/>
    <s v="Tiempo Extra y Descansos Trabajados"/>
    <s v="VENDAS OAS"/>
    <n v="-271.36"/>
    <n v="0"/>
    <n v="0"/>
    <s v=""/>
    <s v=""/>
    <s v=""/>
  </r>
  <r>
    <n v="1425520"/>
    <s v="POSTED"/>
    <s v="REALIZADO"/>
    <x v="1"/>
    <s v="089.4993.6304.0001.000.066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4993"/>
    <x v="1"/>
    <s v="6304"/>
    <s v="6304-HORA EXTRA"/>
    <s v="000"/>
    <s v="0661"/>
    <s v="0661-TRADE MARKETING"/>
    <s v="0,0"/>
    <s v="GASTOS CARGA SOCIAL"/>
    <s v="DISTRIBUCION CENTRO DE VENTAS              "/>
    <s v="JEFATURA DE VENTAS"/>
    <s v="6-GASTOS"/>
    <s v="PUSH"/>
    <s v="NORDESTE"/>
    <s v="FERNADO MADRID"/>
    <s v="Costo Laboral"/>
    <s v="Tiempo Extra y Descansos Trabajados"/>
    <s v="TREDE-MARKETING"/>
    <n v="-56.49"/>
    <n v="0"/>
    <n v="0"/>
    <s v=""/>
    <s v=""/>
    <s v=""/>
  </r>
  <r>
    <n v="1246304"/>
    <s v="POSTED"/>
    <s v="REALIZADO"/>
    <x v="1"/>
    <s v="089.4993.6304.0001.000.0620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993"/>
    <x v="1"/>
    <s v="6304"/>
    <s v="6304-HORA EXTRA"/>
    <s v="000"/>
    <s v="0620"/>
    <s v="0620-CAPACITACAO TECNICA DE VENDAS"/>
    <s v="0,0"/>
    <s v="GASTOS CARGA SOCIAL"/>
    <s v="DISTRIBUCION CENTRO DE VENTAS              "/>
    <s v="JEFATURA DE VENTAS"/>
    <s v="6-GASTOS"/>
    <s v="PUSH"/>
    <s v="NORDESTE"/>
    <s v="ELISSON COSTA FREIRE"/>
    <s v="Costo Laboral"/>
    <s v="Tiempo Extra y Descansos Trabajados"/>
    <s v="VENDAS OAS"/>
    <n v="0.76"/>
    <n v="0"/>
    <n v="0"/>
    <s v=""/>
    <s v=""/>
    <s v=""/>
  </r>
  <r>
    <n v="1691556"/>
    <s v="POSTED"/>
    <s v="REALIZADO"/>
    <x v="1"/>
    <s v="089.3507.6304.0001.000.0639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3507"/>
    <x v="30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NORDESTE"/>
    <s v="ELISSON COSTA FREIRE"/>
    <s v="Costo Laboral"/>
    <s v="Tiempo Extra y Descansos Trabajados"/>
    <s v="VENDAS OAS"/>
    <n v="494.01"/>
    <n v="0"/>
    <n v="0"/>
    <s v=""/>
    <s v=""/>
    <s v=""/>
  </r>
  <r>
    <n v="1031477"/>
    <s v="POSTED"/>
    <s v="REALIZADO"/>
    <x v="1"/>
    <s v="089.4990.6304.0001.000.0639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990"/>
    <x v="3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MATRIZ"/>
    <s v="ELISSON COSTA FREIRE"/>
    <s v="Costo Laboral"/>
    <s v="Tiempo Extra y Descansos Trabajados"/>
    <s v="VENDAS OAS"/>
    <n v="1737.58"/>
    <n v="0"/>
    <n v="0"/>
    <s v=""/>
    <s v=""/>
    <s v=""/>
  </r>
  <r>
    <n v="1033112"/>
    <s v="POSTED"/>
    <s v="REALIZADO"/>
    <x v="1"/>
    <s v="089.4993.6304.0001.000.0639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993"/>
    <x v="1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NORDESTE"/>
    <s v="ELISSON COSTA FREIRE"/>
    <s v="Costo Laboral"/>
    <s v="Tiempo Extra y Descansos Trabajados"/>
    <s v="VENDAS OAS"/>
    <n v="2970.4"/>
    <n v="0"/>
    <n v="0"/>
    <s v=""/>
    <s v=""/>
    <s v=""/>
  </r>
  <r>
    <n v="1416453"/>
    <s v="POSTED"/>
    <s v="REALIZADO"/>
    <x v="1"/>
    <s v="089.4555.6304.0001.000.0639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555"/>
    <x v="5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SUL"/>
    <s v="ELISSON COSTA FREIRE"/>
    <s v="Costo Laboral"/>
    <s v="Tiempo Extra y Descansos Trabajados"/>
    <s v="VENDAS OAS"/>
    <n v="271.36"/>
    <n v="0"/>
    <n v="0"/>
    <s v=""/>
    <s v=""/>
    <s v=""/>
  </r>
  <r>
    <n v="1425520"/>
    <s v="POSTED"/>
    <s v="REALIZADO"/>
    <x v="1"/>
    <s v="089.4993.6304.0001.000.066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4993"/>
    <x v="1"/>
    <s v="6304"/>
    <s v="6304-HORA EXTRA"/>
    <s v="000"/>
    <s v="0661"/>
    <s v="0661-TRADE MARKETING"/>
    <s v="0,0"/>
    <s v="GASTOS CARGA SOCIAL"/>
    <s v="DISTRIBUCION CENTRO DE VENTAS              "/>
    <s v="JEFATURA DE VENTAS"/>
    <s v="6-GASTOS"/>
    <s v="PUSH"/>
    <s v="NORDESTE"/>
    <s v="FERNADO MADRID"/>
    <s v="Costo Laboral"/>
    <s v="Tiempo Extra y Descansos Trabajados"/>
    <s v="TREDE-MARKETING"/>
    <n v="56.49"/>
    <n v="0"/>
    <n v="0"/>
    <s v=""/>
    <s v=""/>
    <s v=""/>
  </r>
  <r>
    <n v="1392049"/>
    <s v="POSTED"/>
    <s v="REALIZADO"/>
    <x v="1"/>
    <s v="089.4997.6304.0001.000.0620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997"/>
    <x v="50"/>
    <s v="6304"/>
    <s v="6304-HORA EXTRA"/>
    <s v="000"/>
    <s v="0620"/>
    <s v="0620-CAPACITACAO TECNICA DE VENDAS"/>
    <s v="0,0"/>
    <s v="GASTOS CARGA SOCIAL"/>
    <s v="DISTRIBUCION CENTRO DE VENTAS              "/>
    <s v="JEFATURA DE VENTAS"/>
    <s v="6-GASTOS"/>
    <s v="PUSH"/>
    <s v="BRASÍLIA"/>
    <s v="ELISSON COSTA FREIRE"/>
    <s v="Costo Laboral"/>
    <s v="Tiempo Extra y Descansos Trabajados"/>
    <s v="VENDAS OAS"/>
    <n v="67.540000000000006"/>
    <n v="0"/>
    <n v="0"/>
    <s v=""/>
    <s v=""/>
    <s v=""/>
  </r>
  <r>
    <n v="1453643"/>
    <s v="POSTED"/>
    <s v="REALIZADO"/>
    <x v="1"/>
    <s v="089.4554.6304.0001.000.0639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4554"/>
    <x v="6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RIO DE JANEIRO"/>
    <s v="ELISSON COSTA FREIRE"/>
    <s v="Costo Laboral"/>
    <s v="Tiempo Extra y Descansos Trabajados"/>
    <s v="VENDAS OAS"/>
    <n v="258.19"/>
    <n v="0"/>
    <n v="0"/>
    <s v=""/>
    <s v=""/>
    <s v=""/>
  </r>
  <r>
    <n v="1246304"/>
    <s v="POSTED"/>
    <s v="REALIZADO"/>
    <x v="1"/>
    <s v="089.4993.6304.0001.000.0620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993"/>
    <x v="1"/>
    <s v="6304"/>
    <s v="6304-HORA EXTRA"/>
    <s v="000"/>
    <s v="0620"/>
    <s v="0620-CAPACITACAO TECNICA DE VENDAS"/>
    <s v="0,0"/>
    <s v="GASTOS CARGA SOCIAL"/>
    <s v="DISTRIBUCION CENTRO DE VENTAS              "/>
    <s v="JEFATURA DE VENTAS"/>
    <s v="6-GASTOS"/>
    <s v="PUSH"/>
    <s v="NORDESTE"/>
    <s v="ELISSON COSTA FREIRE"/>
    <s v="Costo Laboral"/>
    <s v="Tiempo Extra y Descansos Trabajados"/>
    <s v="VENDAS OAS"/>
    <n v="0.76"/>
    <n v="0"/>
    <n v="0"/>
    <s v=""/>
    <s v=""/>
    <s v=""/>
  </r>
  <r>
    <n v="1691556"/>
    <s v="POSTED"/>
    <s v="REALIZADO"/>
    <x v="1"/>
    <s v="089.3507.6304.0001.000.0639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3507"/>
    <x v="30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NORDESTE"/>
    <s v="ELISSON COSTA FREIRE"/>
    <s v="Costo Laboral"/>
    <s v="Tiempo Extra y Descansos Trabajados"/>
    <s v="VENDAS OAS"/>
    <n v="494.01"/>
    <n v="0"/>
    <n v="0"/>
    <s v=""/>
    <s v=""/>
    <s v=""/>
  </r>
  <r>
    <n v="1031477"/>
    <s v="POSTED"/>
    <s v="REALIZADO"/>
    <x v="1"/>
    <s v="089.4990.6304.0001.000.0639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990"/>
    <x v="3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MATRIZ"/>
    <s v="ELISSON COSTA FREIRE"/>
    <s v="Costo Laboral"/>
    <s v="Tiempo Extra y Descansos Trabajados"/>
    <s v="VENDAS OAS"/>
    <n v="1737.58"/>
    <n v="0"/>
    <n v="0"/>
    <s v=""/>
    <s v=""/>
    <s v=""/>
  </r>
  <r>
    <n v="1033112"/>
    <s v="POSTED"/>
    <s v="REALIZADO"/>
    <x v="1"/>
    <s v="089.4993.6304.0001.000.0639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993"/>
    <x v="1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NORDESTE"/>
    <s v="ELISSON COSTA FREIRE"/>
    <s v="Costo Laboral"/>
    <s v="Tiempo Extra y Descansos Trabajados"/>
    <s v="VENDAS OAS"/>
    <n v="2970.4"/>
    <n v="0"/>
    <n v="0"/>
    <s v=""/>
    <s v=""/>
    <s v=""/>
  </r>
  <r>
    <n v="1416453"/>
    <s v="POSTED"/>
    <s v="REALIZADO"/>
    <x v="1"/>
    <s v="089.4555.6304.0001.000.0639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555"/>
    <x v="5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SUL"/>
    <s v="ELISSON COSTA FREIRE"/>
    <s v="Costo Laboral"/>
    <s v="Tiempo Extra y Descansos Trabajados"/>
    <s v="VENDAS OAS"/>
    <n v="271.36"/>
    <n v="0"/>
    <n v="0"/>
    <s v=""/>
    <s v=""/>
    <s v=""/>
  </r>
  <r>
    <n v="1425520"/>
    <s v="POSTED"/>
    <s v="REALIZADO"/>
    <x v="1"/>
    <s v="089.4993.6304.0001.000.066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4993"/>
    <x v="1"/>
    <s v="6304"/>
    <s v="6304-HORA EXTRA"/>
    <s v="000"/>
    <s v="0661"/>
    <s v="0661-TRADE MARKETING"/>
    <s v="0,0"/>
    <s v="GASTOS CARGA SOCIAL"/>
    <s v="DISTRIBUCION CENTRO DE VENTAS              "/>
    <s v="JEFATURA DE VENTAS"/>
    <s v="6-GASTOS"/>
    <s v="PUSH"/>
    <s v="NORDESTE"/>
    <s v="FERNADO MADRID"/>
    <s v="Costo Laboral"/>
    <s v="Tiempo Extra y Descansos Trabajados"/>
    <s v="TREDE-MARKETING"/>
    <n v="56.49"/>
    <n v="0"/>
    <n v="0"/>
    <s v=""/>
    <s v=""/>
    <s v=""/>
  </r>
  <r>
    <n v="1033112"/>
    <s v="POSTED"/>
    <s v="REALIZADO"/>
    <x v="1"/>
    <s v="089.4993.6304.0001.000.0639.000.00000.00000"/>
    <s v="ABR-2021"/>
    <n v="2021"/>
    <x v="2"/>
    <s v="2º TRIMM"/>
    <d v="2021-04-30T00:00:00"/>
    <s v="Manual"/>
    <s v="Reclass"/>
    <s v="EMORAOLI Reclassificações indenização PDV Abr21 Reclassificação BRL"/>
    <s v="EMORAOLI Reclassificações indenização PDV Abr21 Manual A 2008259 186433069"/>
    <s v="EMORAOLI Reclassificações indenização PDV Abr21"/>
    <x v="0"/>
    <s v="HORA EXTRA/HORA EXTRA"/>
    <s v="4993"/>
    <x v="1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NORDESTE"/>
    <s v="ELISSON COSTA FREIRE"/>
    <s v="Costo Laboral"/>
    <s v="Tiempo Extra y Descansos Trabajados"/>
    <s v="VENDAS OAS"/>
    <n v="-232.4"/>
    <n v="0"/>
    <n v="0"/>
    <s v=""/>
    <s v=""/>
    <s v=""/>
  </r>
  <r>
    <n v="1425520"/>
    <s v="POSTED"/>
    <s v="REALIZADO"/>
    <x v="1"/>
    <s v="089.4993.6304.0001.000.066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4993"/>
    <x v="1"/>
    <s v="6304"/>
    <s v="6304-HORA EXTRA"/>
    <s v="000"/>
    <s v="0661"/>
    <s v="0661-TRADE MARKETING"/>
    <s v="0,0"/>
    <s v="GASTOS CARGA SOCIAL"/>
    <s v="DISTRIBUCION CENTRO DE VENTAS              "/>
    <s v="JEFATURA DE VENTAS"/>
    <s v="6-GASTOS"/>
    <s v="PUSH"/>
    <s v="NORDESTE"/>
    <s v="FERNADO MADRID"/>
    <s v="Costo Laboral"/>
    <s v="Tiempo Extra y Descansos Trabajados"/>
    <s v="TREDE-MARKETING"/>
    <n v="142.44999999999999"/>
    <n v="0"/>
    <n v="0"/>
    <s v=""/>
    <s v=""/>
    <s v=""/>
  </r>
  <r>
    <n v="1033112"/>
    <s v="POSTED"/>
    <s v="REALIZADO"/>
    <x v="1"/>
    <s v="089.4993.6304.0001.000.0639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4993"/>
    <x v="1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NORDESTE"/>
    <s v="ELISSON COSTA FREIRE"/>
    <s v="Costo Laboral"/>
    <s v="Tiempo Extra y Descansos Trabajados"/>
    <s v="VENDAS OAS"/>
    <n v="2273.56"/>
    <n v="0"/>
    <n v="0"/>
    <s v=""/>
    <s v=""/>
    <s v=""/>
  </r>
  <r>
    <n v="1453643"/>
    <s v="POSTED"/>
    <s v="REALIZADO"/>
    <x v="1"/>
    <s v="089.4554.6304.0001.000.0639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4554"/>
    <x v="6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RIO DE JANEIRO"/>
    <s v="ELISSON COSTA FREIRE"/>
    <s v="Costo Laboral"/>
    <s v="Tiempo Extra y Descansos Trabajados"/>
    <s v="VENDAS OAS"/>
    <n v="574.36"/>
    <n v="0"/>
    <n v="0"/>
    <s v=""/>
    <s v=""/>
    <s v=""/>
  </r>
  <r>
    <n v="1095413"/>
    <s v="POSTED"/>
    <s v="REALIZADO"/>
    <x v="1"/>
    <s v="089.3506.6304.0001.000.060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3506"/>
    <x v="31"/>
    <s v="6304"/>
    <s v="6304-HORA EXTRA"/>
    <s v="000"/>
    <s v="0601"/>
    <s v="0601-DIVISAO E GERENCIA VENDAS VIP"/>
    <s v="0,0"/>
    <s v="GASTOS CARGA SOCIAL"/>
    <s v="DISTRIBUCION CENTRO DE VENTAS              "/>
    <s v="JEFATURA DE VENTAS"/>
    <s v="6-GASTOS"/>
    <s v="PUSH"/>
    <s v="SÃO PAULO"/>
    <s v="BRUNO PASTORE BERTIN"/>
    <s v="Costo Laboral"/>
    <s v="Tiempo Extra y Descansos Trabajados"/>
    <s v="VENDAS KAM"/>
    <n v="-1119.31"/>
    <n v="0"/>
    <n v="0"/>
    <s v=""/>
    <s v=""/>
    <s v=""/>
  </r>
  <r>
    <n v="1095413"/>
    <s v="POSTED"/>
    <s v="REALIZADO"/>
    <x v="1"/>
    <s v="089.3506.6304.0001.000.060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3506"/>
    <x v="31"/>
    <s v="6304"/>
    <s v="6304-HORA EXTRA"/>
    <s v="000"/>
    <s v="0601"/>
    <s v="0601-DIVISAO E GERENCIA VENDAS VIP"/>
    <s v="0,0"/>
    <s v="GASTOS CARGA SOCIAL"/>
    <s v="DISTRIBUCION CENTRO DE VENTAS              "/>
    <s v="JEFATURA DE VENTAS"/>
    <s v="6-GASTOS"/>
    <s v="PUSH"/>
    <s v="SÃO PAULO"/>
    <s v="BRUNO PASTORE BERTIN"/>
    <s v="Costo Laboral"/>
    <s v="Tiempo Extra y Descansos Trabajados"/>
    <s v="VENDAS KAM"/>
    <n v="-1653.36"/>
    <n v="0"/>
    <n v="0"/>
    <s v=""/>
    <s v=""/>
    <s v=""/>
  </r>
  <r>
    <n v="1416453"/>
    <s v="POSTED"/>
    <s v="REALIZADO"/>
    <x v="1"/>
    <s v="089.4555.6304.0001.000.0639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4555"/>
    <x v="5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SUL"/>
    <s v="ELISSON COSTA FREIRE"/>
    <s v="Costo Laboral"/>
    <s v="Tiempo Extra y Descansos Trabajados"/>
    <s v="VENDAS OAS"/>
    <n v="-10099.48"/>
    <n v="0"/>
    <n v="0"/>
    <s v=""/>
    <s v=""/>
    <s v=""/>
  </r>
  <r>
    <n v="1720233"/>
    <s v="POSTED"/>
    <s v="REALIZADO"/>
    <x v="1"/>
    <s v="089.3506.6304.0001.000.0639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3506"/>
    <x v="31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SÃO PAULO"/>
    <s v="ELISSON COSTA FREIRE"/>
    <s v="Costo Laboral"/>
    <s v="Tiempo Extra y Descansos Trabajados"/>
    <s v="VENDAS OAS"/>
    <n v="-910.24"/>
    <n v="0"/>
    <n v="0"/>
    <s v=""/>
    <s v=""/>
    <s v=""/>
  </r>
  <r>
    <n v="1720233"/>
    <s v="POSTED"/>
    <s v="REALIZADO"/>
    <x v="1"/>
    <s v="089.3506.6304.0001.000.0639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3506"/>
    <x v="31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SÃO PAULO"/>
    <s v="ELISSON COSTA FREIRE"/>
    <s v="Costo Laboral"/>
    <s v="Tiempo Extra y Descansos Trabajados"/>
    <s v="VENDAS OAS"/>
    <n v="-2332.75"/>
    <n v="0"/>
    <n v="0"/>
    <s v=""/>
    <s v=""/>
    <s v=""/>
  </r>
  <r>
    <n v="1095413"/>
    <s v="POSTED"/>
    <s v="REALIZADO"/>
    <x v="1"/>
    <s v="089.3506.6304.0001.000.060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3506"/>
    <x v="31"/>
    <s v="6304"/>
    <s v="6304-HORA EXTRA"/>
    <s v="000"/>
    <s v="0601"/>
    <s v="0601-DIVISAO E GERENCIA VENDAS VIP"/>
    <s v="0,0"/>
    <s v="GASTOS CARGA SOCIAL"/>
    <s v="DISTRIBUCION CENTRO DE VENTAS              "/>
    <s v="JEFATURA DE VENTAS"/>
    <s v="6-GASTOS"/>
    <s v="PUSH"/>
    <s v="SÃO PAULO"/>
    <s v="BRUNO PASTORE BERTIN"/>
    <s v="Costo Laboral"/>
    <s v="Tiempo Extra y Descansos Trabajados"/>
    <s v="VENDAS KAM"/>
    <n v="-903.3"/>
    <n v="0"/>
    <n v="0"/>
    <s v=""/>
    <s v=""/>
    <s v=""/>
  </r>
  <r>
    <n v="1095413"/>
    <s v="POSTED"/>
    <s v="REALIZADO"/>
    <x v="1"/>
    <s v="089.3506.6304.0001.000.060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3506"/>
    <x v="31"/>
    <s v="6304"/>
    <s v="6304-HORA EXTRA"/>
    <s v="000"/>
    <s v="0601"/>
    <s v="0601-DIVISAO E GERENCIA VENDAS VIP"/>
    <s v="0,0"/>
    <s v="GASTOS CARGA SOCIAL"/>
    <s v="DISTRIBUCION CENTRO DE VENTAS              "/>
    <s v="JEFATURA DE VENTAS"/>
    <s v="6-GASTOS"/>
    <s v="PUSH"/>
    <s v="SÃO PAULO"/>
    <s v="BRUNO PASTORE BERTIN"/>
    <s v="Costo Laboral"/>
    <s v="Tiempo Extra y Descansos Trabajados"/>
    <s v="VENDAS KAM"/>
    <n v="-1334.28"/>
    <n v="0"/>
    <n v="0"/>
    <s v=""/>
    <s v=""/>
    <s v=""/>
  </r>
  <r>
    <n v="1416453"/>
    <s v="POSTED"/>
    <s v="REALIZADO"/>
    <x v="1"/>
    <s v="089.4555.6304.0001.000.0639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4555"/>
    <x v="5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SUL"/>
    <s v="ELISSON COSTA FREIRE"/>
    <s v="Costo Laboral"/>
    <s v="Tiempo Extra y Descansos Trabajados"/>
    <s v="VENDAS OAS"/>
    <n v="-8150.42"/>
    <n v="0"/>
    <n v="0"/>
    <s v=""/>
    <s v=""/>
    <s v=""/>
  </r>
  <r>
    <n v="1720233"/>
    <s v="POSTED"/>
    <s v="REALIZADO"/>
    <x v="1"/>
    <s v="089.3506.6304.0001.000.0639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3506"/>
    <x v="31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SÃO PAULO"/>
    <s v="ELISSON COSTA FREIRE"/>
    <s v="Costo Laboral"/>
    <s v="Tiempo Extra y Descansos Trabajados"/>
    <s v="VENDAS OAS"/>
    <n v="-734.58"/>
    <n v="0"/>
    <n v="0"/>
    <s v=""/>
    <s v=""/>
    <s v=""/>
  </r>
  <r>
    <n v="1720233"/>
    <s v="POSTED"/>
    <s v="REALIZADO"/>
    <x v="1"/>
    <s v="089.3506.6304.0001.000.0639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3506"/>
    <x v="31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SÃO PAULO"/>
    <s v="ELISSON COSTA FREIRE"/>
    <s v="Costo Laboral"/>
    <s v="Tiempo Extra y Descansos Trabajados"/>
    <s v="VENDAS OAS"/>
    <n v="-1882.56"/>
    <n v="0"/>
    <n v="0"/>
    <s v=""/>
    <s v=""/>
    <s v=""/>
  </r>
  <r>
    <n v="1095413"/>
    <s v="POSTED"/>
    <s v="REALIZADO"/>
    <x v="1"/>
    <s v="089.3506.6304.0001.000.060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3506"/>
    <x v="31"/>
    <s v="6304"/>
    <s v="6304-HORA EXTRA"/>
    <s v="000"/>
    <s v="0601"/>
    <s v="0601-DIVISAO E GERENCIA VENDAS VIP"/>
    <s v="0,0"/>
    <s v="GASTOS CARGA SOCIAL"/>
    <s v="DISTRIBUCION CENTRO DE VENTAS              "/>
    <s v="JEFATURA DE VENTAS"/>
    <s v="6-GASTOS"/>
    <s v="PUSH"/>
    <s v="SÃO PAULO"/>
    <s v="BRUNO PASTORE BERTIN"/>
    <s v="Costo Laboral"/>
    <s v="Tiempo Extra y Descansos Trabajados"/>
    <s v="VENDAS KAM"/>
    <n v="903.3"/>
    <n v="0"/>
    <n v="0"/>
    <s v=""/>
    <s v=""/>
    <s v=""/>
  </r>
  <r>
    <n v="1095413"/>
    <s v="POSTED"/>
    <s v="REALIZADO"/>
    <x v="1"/>
    <s v="089.3506.6304.0001.000.060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3506"/>
    <x v="31"/>
    <s v="6304"/>
    <s v="6304-HORA EXTRA"/>
    <s v="000"/>
    <s v="0601"/>
    <s v="0601-DIVISAO E GERENCIA VENDAS VIP"/>
    <s v="0,0"/>
    <s v="GASTOS CARGA SOCIAL"/>
    <s v="DISTRIBUCION CENTRO DE VENTAS              "/>
    <s v="JEFATURA DE VENTAS"/>
    <s v="6-GASTOS"/>
    <s v="PUSH"/>
    <s v="SÃO PAULO"/>
    <s v="BRUNO PASTORE BERTIN"/>
    <s v="Costo Laboral"/>
    <s v="Tiempo Extra y Descansos Trabajados"/>
    <s v="VENDAS KAM"/>
    <n v="1334.28"/>
    <n v="0"/>
    <n v="0"/>
    <s v=""/>
    <s v=""/>
    <s v=""/>
  </r>
  <r>
    <n v="1416453"/>
    <s v="POSTED"/>
    <s v="REALIZADO"/>
    <x v="1"/>
    <s v="089.4555.6304.0001.000.0639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4555"/>
    <x v="5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SUL"/>
    <s v="ELISSON COSTA FREIRE"/>
    <s v="Costo Laboral"/>
    <s v="Tiempo Extra y Descansos Trabajados"/>
    <s v="VENDAS OAS"/>
    <n v="8150.42"/>
    <n v="0"/>
    <n v="0"/>
    <s v=""/>
    <s v=""/>
    <s v=""/>
  </r>
  <r>
    <n v="1720233"/>
    <s v="POSTED"/>
    <s v="REALIZADO"/>
    <x v="1"/>
    <s v="089.3506.6304.0001.000.0639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3506"/>
    <x v="31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SÃO PAULO"/>
    <s v="ELISSON COSTA FREIRE"/>
    <s v="Costo Laboral"/>
    <s v="Tiempo Extra y Descansos Trabajados"/>
    <s v="VENDAS OAS"/>
    <n v="734.58"/>
    <n v="0"/>
    <n v="0"/>
    <s v=""/>
    <s v=""/>
    <s v=""/>
  </r>
  <r>
    <n v="1720233"/>
    <s v="POSTED"/>
    <s v="REALIZADO"/>
    <x v="1"/>
    <s v="089.3506.6304.0001.000.0639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3506"/>
    <x v="31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SÃO PAULO"/>
    <s v="ELISSON COSTA FREIRE"/>
    <s v="Costo Laboral"/>
    <s v="Tiempo Extra y Descansos Trabajados"/>
    <s v="VENDAS OAS"/>
    <n v="1882.56"/>
    <n v="0"/>
    <n v="0"/>
    <s v=""/>
    <s v=""/>
    <s v=""/>
  </r>
  <r>
    <n v="1033112"/>
    <s v="POSTED"/>
    <s v="REALIZADO"/>
    <x v="1"/>
    <s v="089.4993.6304.0001.000.0639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4993"/>
    <x v="1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NORDESTE"/>
    <s v="ELISSON COSTA FREIRE"/>
    <s v="Costo Laboral"/>
    <s v="Tiempo Extra y Descansos Trabajados"/>
    <s v="VENDAS OAS"/>
    <n v="528.16"/>
    <n v="0"/>
    <n v="0"/>
    <s v=""/>
    <s v=""/>
    <s v=""/>
  </r>
  <r>
    <n v="1060783"/>
    <s v="POSTED"/>
    <s v="REALIZADO"/>
    <x v="1"/>
    <s v="089.4990.6304.0001.000.066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4990"/>
    <x v="3"/>
    <s v="6304"/>
    <s v="6304-HORA EXTRA"/>
    <s v="000"/>
    <s v="0661"/>
    <s v="0661-TRADE MARKETING"/>
    <s v="0,0"/>
    <s v="GASTOS CARGA SOCIAL"/>
    <s v="DISTRIBUCION CENTRO DE VENTAS              "/>
    <s v="JEFATURA DE VENTAS"/>
    <s v="6-GASTOS"/>
    <s v="PUSH"/>
    <s v="MATRIZ"/>
    <s v="FERNADO MADRID"/>
    <s v="Costo Laboral"/>
    <s v="Tiempo Extra y Descansos Trabajados"/>
    <s v="TREDE-MARKETING"/>
    <n v="232.62"/>
    <n v="0"/>
    <n v="0"/>
    <s v=""/>
    <s v=""/>
    <s v=""/>
  </r>
  <r>
    <n v="1691552"/>
    <s v="POSTED"/>
    <s v="REALIZADO"/>
    <x v="1"/>
    <s v="089.4997.6304.0001.000.066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997"/>
    <x v="50"/>
    <s v="6304"/>
    <s v="6304-HORA EXTRA"/>
    <s v="000"/>
    <s v="0661"/>
    <s v="0661-TRADE MARKETING"/>
    <s v="0,0"/>
    <s v="GASTOS CARGA SOCIAL"/>
    <s v="DISTRIBUCION CENTRO DE VENTAS              "/>
    <s v="JEFATURA DE VENTAS"/>
    <s v="6-GASTOS"/>
    <s v="PUSH"/>
    <s v="BRASÍLIA"/>
    <s v="FERNADO MADRID"/>
    <s v="Costo Laboral"/>
    <s v="Tiempo Extra y Descansos Trabajados"/>
    <s v="TREDE-MARKETING"/>
    <n v="138.47999999999999"/>
    <n v="0"/>
    <n v="0"/>
    <s v=""/>
    <s v=""/>
    <s v=""/>
  </r>
  <r>
    <n v="1033112"/>
    <s v="POSTED"/>
    <s v="REALIZADO"/>
    <x v="1"/>
    <s v="089.4993.6304.0001.000.0639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993"/>
    <x v="1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NORDESTE"/>
    <s v="ELISSON COSTA FREIRE"/>
    <s v="Costo Laboral"/>
    <s v="Tiempo Extra y Descansos Trabajados"/>
    <s v="VENDAS OAS"/>
    <n v="1895.24"/>
    <n v="0"/>
    <n v="0"/>
    <s v=""/>
    <s v=""/>
    <s v=""/>
  </r>
  <r>
    <n v="1673622"/>
    <s v="POSTED"/>
    <s v="REALIZADO"/>
    <x v="1"/>
    <s v="089.4992.6304.0001.000.066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992"/>
    <x v="38"/>
    <s v="6304"/>
    <s v="6304-HORA EXTRA"/>
    <s v="000"/>
    <s v="0661"/>
    <s v="0661-TRADE MARKETING"/>
    <s v="0,0"/>
    <s v="GASTOS CARGA SOCIAL"/>
    <s v="DISTRIBUCION CENTRO DE VENTAS              "/>
    <s v="JEFATURA DE VENTAS"/>
    <s v="6-GASTOS"/>
    <s v="PUSH"/>
    <s v="RIO DE JANEIRO"/>
    <s v="FERNADO MADRID"/>
    <s v="Costo Laboral"/>
    <s v="Tiempo Extra y Descansos Trabajados"/>
    <s v="TREDE-MARKETING"/>
    <n v="110.66"/>
    <n v="0"/>
    <n v="0"/>
    <s v=""/>
    <s v=""/>
    <s v=""/>
  </r>
  <r>
    <n v="1464265"/>
    <s v="POSTED"/>
    <s v="REALIZADO"/>
    <x v="1"/>
    <s v="089.4992.6304.0001.000.0639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992"/>
    <x v="38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RIO DE JANEIRO"/>
    <s v="ELISSON COSTA FREIRE"/>
    <s v="Costo Laboral"/>
    <s v="Tiempo Extra y Descansos Trabajados"/>
    <s v="VENDAS OAS"/>
    <n v="293.31"/>
    <n v="0"/>
    <n v="0"/>
    <s v=""/>
    <s v=""/>
    <s v=""/>
  </r>
  <r>
    <n v="1246300"/>
    <s v="POSTED"/>
    <s v="REALIZADO"/>
    <x v="1"/>
    <s v="089.4992.6304.0001.000.0620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992"/>
    <x v="38"/>
    <s v="6304"/>
    <s v="6304-HORA EXTRA"/>
    <s v="000"/>
    <s v="0620"/>
    <s v="0620-CAPACITACAO TECNICA DE VENDAS"/>
    <s v="0,0"/>
    <s v="GASTOS CARGA SOCIAL"/>
    <s v="DISTRIBUCION CENTRO DE VENTAS              "/>
    <s v="JEFATURA DE VENTAS"/>
    <s v="6-GASTOS"/>
    <s v="PUSH"/>
    <s v="RIO DE JANEIRO"/>
    <s v="ELISSON COSTA FREIRE"/>
    <s v="Costo Laboral"/>
    <s v="Tiempo Extra y Descansos Trabajados"/>
    <s v="VENDAS OAS"/>
    <n v="266.08"/>
    <n v="0"/>
    <n v="0"/>
    <s v=""/>
    <s v=""/>
    <s v=""/>
  </r>
  <r>
    <n v="1416453"/>
    <s v="POSTED"/>
    <s v="REALIZADO"/>
    <x v="1"/>
    <s v="089.4555.6304.0001.000.0639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4555"/>
    <x v="5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SUL"/>
    <s v="ELISSON COSTA FREIRE"/>
    <s v="Costo Laboral"/>
    <s v="Tiempo Extra y Descansos Trabajados"/>
    <s v="VENDAS OAS"/>
    <n v="10099.48"/>
    <n v="0"/>
    <n v="0"/>
    <s v=""/>
    <s v=""/>
    <s v=""/>
  </r>
  <r>
    <n v="1453643"/>
    <s v="POSTED"/>
    <s v="REALIZADO"/>
    <x v="1"/>
    <s v="089.4554.6304.0001.000.0639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4554"/>
    <x v="6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RIO DE JANEIRO"/>
    <s v="ELISSON COSTA FREIRE"/>
    <s v="Costo Laboral"/>
    <s v="Tiempo Extra y Descansos Trabajados"/>
    <s v="VENDAS OAS"/>
    <n v="1784.01"/>
    <n v="0"/>
    <n v="0"/>
    <s v=""/>
    <s v=""/>
    <s v=""/>
  </r>
  <r>
    <n v="1691556"/>
    <s v="POSTED"/>
    <s v="REALIZADO"/>
    <x v="1"/>
    <s v="089.3507.6304.0001.000.0639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3507"/>
    <x v="30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NORDESTE"/>
    <s v="ELISSON COSTA FREIRE"/>
    <s v="Costo Laboral"/>
    <s v="Tiempo Extra y Descansos Trabajados"/>
    <s v="VENDAS OAS"/>
    <n v="10600.41"/>
    <n v="0"/>
    <n v="0"/>
    <s v=""/>
    <s v=""/>
    <s v=""/>
  </r>
  <r>
    <n v="1720233"/>
    <s v="POSTED"/>
    <s v="REALIZADO"/>
    <x v="1"/>
    <s v="089.3506.6304.0001.000.0639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3506"/>
    <x v="31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SÃO PAULO"/>
    <s v="ELISSON COSTA FREIRE"/>
    <s v="Costo Laboral"/>
    <s v="Tiempo Extra y Descansos Trabajados"/>
    <s v="VENDAS OAS"/>
    <n v="2332.75"/>
    <n v="0"/>
    <n v="0"/>
    <s v=""/>
    <s v=""/>
    <s v=""/>
  </r>
  <r>
    <n v="1720233"/>
    <s v="POSTED"/>
    <s v="REALIZADO"/>
    <x v="1"/>
    <s v="089.3506.6304.0001.000.0639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3506"/>
    <x v="31"/>
    <s v="6304"/>
    <s v="6304-HORA EXTRA"/>
    <s v="000"/>
    <s v="0639"/>
    <s v="0639-DIVISAO E GERENCIA VENDAS MISTO"/>
    <s v="0,0"/>
    <s v="GASTOS CARGA SOCIAL"/>
    <s v="DISTRIBUCION CENTRO DE VENTAS              "/>
    <s v="JEFATURA DE VENTAS"/>
    <s v="6-GASTOS"/>
    <s v="PUSH"/>
    <s v="SÃO PAULO"/>
    <s v="ELISSON COSTA FREIRE"/>
    <s v="Costo Laboral"/>
    <s v="Tiempo Extra y Descansos Trabajados"/>
    <s v="VENDAS OAS"/>
    <n v="910.24"/>
    <n v="0"/>
    <n v="0"/>
    <s v=""/>
    <s v=""/>
    <s v=""/>
  </r>
  <r>
    <n v="1095413"/>
    <s v="POSTED"/>
    <s v="REALIZADO"/>
    <x v="1"/>
    <s v="089.3506.6304.0001.000.060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3506"/>
    <x v="31"/>
    <s v="6304"/>
    <s v="6304-HORA EXTRA"/>
    <s v="000"/>
    <s v="0601"/>
    <s v="0601-DIVISAO E GERENCIA VENDAS VIP"/>
    <s v="0,0"/>
    <s v="GASTOS CARGA SOCIAL"/>
    <s v="DISTRIBUCION CENTRO DE VENTAS              "/>
    <s v="JEFATURA DE VENTAS"/>
    <s v="6-GASTOS"/>
    <s v="PUSH"/>
    <s v="SÃO PAULO"/>
    <s v="BRUNO PASTORE BERTIN"/>
    <s v="Costo Laboral"/>
    <s v="Tiempo Extra y Descansos Trabajados"/>
    <s v="VENDAS KAM"/>
    <n v="1653.36"/>
    <n v="0"/>
    <n v="0"/>
    <s v=""/>
    <s v=""/>
    <s v=""/>
  </r>
  <r>
    <n v="1095413"/>
    <s v="POSTED"/>
    <s v="REALIZADO"/>
    <x v="1"/>
    <s v="089.3506.6304.0001.000.060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3506"/>
    <x v="31"/>
    <s v="6304"/>
    <s v="6304-HORA EXTRA"/>
    <s v="000"/>
    <s v="0601"/>
    <s v="0601-DIVISAO E GERENCIA VENDAS VIP"/>
    <s v="0,0"/>
    <s v="GASTOS CARGA SOCIAL"/>
    <s v="DISTRIBUCION CENTRO DE VENTAS              "/>
    <s v="JEFATURA DE VENTAS"/>
    <s v="6-GASTOS"/>
    <s v="PUSH"/>
    <s v="SÃO PAULO"/>
    <s v="BRUNO PASTORE BERTIN"/>
    <s v="Costo Laboral"/>
    <s v="Tiempo Extra y Descansos Trabajados"/>
    <s v="VENDAS KAM"/>
    <n v="1119.31"/>
    <n v="0"/>
    <n v="0"/>
    <s v=""/>
    <s v=""/>
    <s v=""/>
  </r>
  <r>
    <n v="1027531"/>
    <s v="POSTED"/>
    <s v="REALIZADO"/>
    <x v="4"/>
    <s v="089.1310.6304.0001.000.7997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310"/>
    <x v="43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68.81"/>
    <n v="0"/>
    <n v="0"/>
    <s v=""/>
    <s v=""/>
    <s v=""/>
  </r>
  <r>
    <n v="1027531"/>
    <s v="POSTED"/>
    <s v="REALIZADO"/>
    <x v="4"/>
    <s v="089.1310.6304.0001.000.7997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10"/>
    <x v="43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1.58"/>
    <n v="0"/>
    <n v="0"/>
    <s v=""/>
    <s v=""/>
    <s v=""/>
  </r>
  <r>
    <n v="1027531"/>
    <s v="POSTED"/>
    <s v="REALIZADO"/>
    <x v="4"/>
    <s v="089.1310.6304.0001.000.7997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10"/>
    <x v="43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-1.58"/>
    <n v="0"/>
    <n v="0"/>
    <s v=""/>
    <s v=""/>
    <s v=""/>
  </r>
  <r>
    <n v="1027531"/>
    <s v="POSTED"/>
    <s v="REALIZADO"/>
    <x v="4"/>
    <s v="089.1310.6304.0001.000.7997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10"/>
    <x v="43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1.58"/>
    <n v="0"/>
    <n v="0"/>
    <s v=""/>
    <s v=""/>
    <s v=""/>
  </r>
  <r>
    <n v="1027530"/>
    <s v="POSTED"/>
    <s v="REALIZADO"/>
    <x v="4"/>
    <s v="089.1310.6304.0001.000.7996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10"/>
    <x v="43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22.33"/>
    <n v="0"/>
    <n v="0"/>
    <s v=""/>
    <s v=""/>
    <s v=""/>
  </r>
  <r>
    <n v="1027530"/>
    <s v="POSTED"/>
    <s v="REALIZADO"/>
    <x v="4"/>
    <s v="089.1310.6304.0001.000.7996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10"/>
    <x v="43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-22.33"/>
    <n v="0"/>
    <n v="0"/>
    <s v=""/>
    <s v=""/>
    <s v=""/>
  </r>
  <r>
    <n v="1027530"/>
    <s v="POSTED"/>
    <s v="REALIZADO"/>
    <x v="4"/>
    <s v="089.1310.6304.0001.000.7996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310"/>
    <x v="43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385.56"/>
    <n v="0"/>
    <n v="0"/>
    <s v=""/>
    <s v=""/>
    <s v=""/>
  </r>
  <r>
    <n v="1027530"/>
    <s v="POSTED"/>
    <s v="REALIZADO"/>
    <x v="4"/>
    <s v="089.1310.6304.0001.000.7996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10"/>
    <x v="43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22.33"/>
    <n v="0"/>
    <n v="0"/>
    <s v=""/>
    <s v=""/>
    <s v=""/>
  </r>
  <r>
    <n v="1027529"/>
    <s v="POSTED"/>
    <s v="REALIZADO"/>
    <x v="4"/>
    <s v="089.1310.6304.0001.000.207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10"/>
    <x v="43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15.7"/>
    <n v="0"/>
    <n v="0"/>
    <s v=""/>
    <s v=""/>
    <s v=""/>
  </r>
  <r>
    <n v="1027529"/>
    <s v="POSTED"/>
    <s v="REALIZADO"/>
    <x v="4"/>
    <s v="089.1310.6304.0001.000.207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10"/>
    <x v="43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-15.7"/>
    <n v="0"/>
    <n v="0"/>
    <s v=""/>
    <s v=""/>
    <s v=""/>
  </r>
  <r>
    <n v="1027529"/>
    <s v="POSTED"/>
    <s v="REALIZADO"/>
    <x v="4"/>
    <s v="089.1310.6304.0001.000.2071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310"/>
    <x v="43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1455.05"/>
    <n v="0"/>
    <n v="0"/>
    <s v=""/>
    <s v=""/>
    <s v=""/>
  </r>
  <r>
    <n v="1027529"/>
    <s v="POSTED"/>
    <s v="REALIZADO"/>
    <x v="4"/>
    <s v="089.1310.6304.0001.000.207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10"/>
    <x v="43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15.7"/>
    <n v="0"/>
    <n v="0"/>
    <s v=""/>
    <s v=""/>
    <s v=""/>
  </r>
  <r>
    <n v="1027528"/>
    <s v="POSTED"/>
    <s v="REALIZADO"/>
    <x v="4"/>
    <s v="089.1310.6304.0001.000.2051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310"/>
    <x v="43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797.1"/>
    <n v="0"/>
    <n v="0"/>
    <s v=""/>
    <s v=""/>
    <s v=""/>
  </r>
  <r>
    <n v="1027527"/>
    <s v="POSTED"/>
    <s v="REALIZADO"/>
    <x v="4"/>
    <s v="089.1310.6304.0001.000.1600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310"/>
    <x v="43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201.34"/>
    <n v="0"/>
    <n v="0"/>
    <s v=""/>
    <s v=""/>
    <s v=""/>
  </r>
  <r>
    <n v="1023882"/>
    <s v="POSTED"/>
    <s v="REALIZADO"/>
    <x v="4"/>
    <s v="089.1308.6304.0001.000.7997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8"/>
    <x v="44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841.58"/>
    <n v="0"/>
    <n v="0"/>
    <s v=""/>
    <s v=""/>
    <s v=""/>
  </r>
  <r>
    <n v="1023882"/>
    <s v="POSTED"/>
    <s v="REALIZADO"/>
    <x v="4"/>
    <s v="089.1308.6304.0001.000.7997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8"/>
    <x v="44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841.58"/>
    <n v="0"/>
    <n v="0"/>
    <s v=""/>
    <s v=""/>
    <s v=""/>
  </r>
  <r>
    <n v="1023882"/>
    <s v="POSTED"/>
    <s v="REALIZADO"/>
    <x v="4"/>
    <s v="089.1308.6304.0001.000.7997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8"/>
    <x v="44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841.58"/>
    <n v="0"/>
    <n v="0"/>
    <s v=""/>
    <s v=""/>
    <s v=""/>
  </r>
  <r>
    <n v="1023880"/>
    <s v="POSTED"/>
    <s v="REALIZADO"/>
    <x v="4"/>
    <s v="089.1308.6304.0001.000.271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8"/>
    <x v="44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323.52"/>
    <n v="0"/>
    <n v="0"/>
    <s v=""/>
    <s v=""/>
    <s v=""/>
  </r>
  <r>
    <n v="1023880"/>
    <s v="POSTED"/>
    <s v="REALIZADO"/>
    <x v="4"/>
    <s v="089.1308.6304.0001.000.271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8"/>
    <x v="44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323.52"/>
    <n v="0"/>
    <n v="0"/>
    <s v=""/>
    <s v=""/>
    <s v=""/>
  </r>
  <r>
    <n v="1023880"/>
    <s v="POSTED"/>
    <s v="REALIZADO"/>
    <x v="4"/>
    <s v="089.1308.6304.0001.000.271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8"/>
    <x v="44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323.52"/>
    <n v="0"/>
    <n v="0"/>
    <s v=""/>
    <s v=""/>
    <s v=""/>
  </r>
  <r>
    <n v="1023877"/>
    <s v="POSTED"/>
    <s v="REALIZADO"/>
    <x v="4"/>
    <s v="089.1308.6304.0001.000.2073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8"/>
    <x v="44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049.8699999999999"/>
    <n v="0"/>
    <n v="0"/>
    <s v=""/>
    <s v=""/>
    <s v=""/>
  </r>
  <r>
    <n v="1023877"/>
    <s v="POSTED"/>
    <s v="REALIZADO"/>
    <x v="4"/>
    <s v="089.1308.6304.0001.000.2073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8"/>
    <x v="44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049.8699999999999"/>
    <n v="0"/>
    <n v="0"/>
    <s v=""/>
    <s v=""/>
    <s v=""/>
  </r>
  <r>
    <n v="1023877"/>
    <s v="POSTED"/>
    <s v="REALIZADO"/>
    <x v="4"/>
    <s v="089.1308.6304.0001.000.2073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8"/>
    <x v="44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049.8699999999999"/>
    <n v="0"/>
    <n v="0"/>
    <s v=""/>
    <s v=""/>
    <s v=""/>
  </r>
  <r>
    <n v="1023875"/>
    <s v="POSTED"/>
    <s v="REALIZADO"/>
    <x v="4"/>
    <s v="089.1308.6304.0001.000.2053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8"/>
    <x v="44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572.89"/>
    <n v="0"/>
    <n v="0"/>
    <s v=""/>
    <s v=""/>
    <s v=""/>
  </r>
  <r>
    <n v="1023875"/>
    <s v="POSTED"/>
    <s v="REALIZADO"/>
    <x v="4"/>
    <s v="089.1308.6304.0001.000.2053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8"/>
    <x v="44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572.89"/>
    <n v="0"/>
    <n v="0"/>
    <s v=""/>
    <s v=""/>
    <s v=""/>
  </r>
  <r>
    <n v="1023875"/>
    <s v="POSTED"/>
    <s v="REALIZADO"/>
    <x v="4"/>
    <s v="089.1308.6304.0001.000.2053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8"/>
    <x v="44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572.89"/>
    <n v="0"/>
    <n v="0"/>
    <s v=""/>
    <s v=""/>
    <s v=""/>
  </r>
  <r>
    <n v="1023878"/>
    <s v="POSTED"/>
    <s v="REALIZADO"/>
    <x v="4"/>
    <s v="089.1308.6304.0001.000.2074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8"/>
    <x v="44"/>
    <s v="6304"/>
    <s v="6304-HORA EXTRA"/>
    <s v="000"/>
    <s v="2074"/>
    <s v="2074-EMBALAGEM PAO 4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530.9"/>
    <n v="0"/>
    <n v="0"/>
    <s v=""/>
    <s v=""/>
    <s v=""/>
  </r>
  <r>
    <n v="1023878"/>
    <s v="POSTED"/>
    <s v="REALIZADO"/>
    <x v="4"/>
    <s v="089.1308.6304.0001.000.2074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8"/>
    <x v="44"/>
    <s v="6304"/>
    <s v="6304-HORA EXTRA"/>
    <s v="000"/>
    <s v="2074"/>
    <s v="2074-EMBALAGEM PAO 4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530.9"/>
    <n v="0"/>
    <n v="0"/>
    <s v=""/>
    <s v=""/>
    <s v=""/>
  </r>
  <r>
    <n v="1023878"/>
    <s v="POSTED"/>
    <s v="REALIZADO"/>
    <x v="4"/>
    <s v="089.1308.6304.0001.000.2074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8"/>
    <x v="44"/>
    <s v="6304"/>
    <s v="6304-HORA EXTRA"/>
    <s v="000"/>
    <s v="2074"/>
    <s v="2074-EMBALAGEM PAO 4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530.9"/>
    <n v="0"/>
    <n v="0"/>
    <s v=""/>
    <s v=""/>
    <s v=""/>
  </r>
  <r>
    <n v="1023876"/>
    <s v="POSTED"/>
    <s v="REALIZADO"/>
    <x v="4"/>
    <s v="089.1308.6304.0001.000.2054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8"/>
    <x v="44"/>
    <s v="6304"/>
    <s v="6304-HORA EXTRA"/>
    <s v="000"/>
    <s v="2054"/>
    <s v="2054-PROCESSO PAO 4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62.32"/>
    <n v="0"/>
    <n v="0"/>
    <s v=""/>
    <s v=""/>
    <s v=""/>
  </r>
  <r>
    <n v="1023876"/>
    <s v="POSTED"/>
    <s v="REALIZADO"/>
    <x v="4"/>
    <s v="089.1308.6304.0001.000.2054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8"/>
    <x v="44"/>
    <s v="6304"/>
    <s v="6304-HORA EXTRA"/>
    <s v="000"/>
    <s v="2054"/>
    <s v="2054-PROCESSO PAO 4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262.32"/>
    <n v="0"/>
    <n v="0"/>
    <s v=""/>
    <s v=""/>
    <s v=""/>
  </r>
  <r>
    <n v="1023876"/>
    <s v="POSTED"/>
    <s v="REALIZADO"/>
    <x v="4"/>
    <s v="089.1308.6304.0001.000.2054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8"/>
    <x v="44"/>
    <s v="6304"/>
    <s v="6304-HORA EXTRA"/>
    <s v="000"/>
    <s v="2054"/>
    <s v="2054-PROCESSO PAO 4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62.32"/>
    <n v="0"/>
    <n v="0"/>
    <s v=""/>
    <s v=""/>
    <s v=""/>
  </r>
  <r>
    <n v="1023881"/>
    <s v="POSTED"/>
    <s v="REALIZADO"/>
    <x v="4"/>
    <s v="089.1308.6304.0001.000.7996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8"/>
    <x v="44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48.33"/>
    <n v="0"/>
    <n v="0"/>
    <s v=""/>
    <s v=""/>
    <s v=""/>
  </r>
  <r>
    <n v="1023881"/>
    <s v="POSTED"/>
    <s v="REALIZADO"/>
    <x v="4"/>
    <s v="089.1308.6304.0001.000.7996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8"/>
    <x v="44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248.33"/>
    <n v="0"/>
    <n v="0"/>
    <s v=""/>
    <s v=""/>
    <s v=""/>
  </r>
  <r>
    <n v="1023881"/>
    <s v="POSTED"/>
    <s v="REALIZADO"/>
    <x v="4"/>
    <s v="089.1308.6304.0001.000.7996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8"/>
    <x v="44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48.33"/>
    <n v="0"/>
    <n v="0"/>
    <s v=""/>
    <s v=""/>
    <s v=""/>
  </r>
  <r>
    <n v="1023879"/>
    <s v="POSTED"/>
    <s v="REALIZADO"/>
    <x v="4"/>
    <s v="089.1308.6304.0001.000.270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8"/>
    <x v="44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937.3"/>
    <n v="0"/>
    <n v="0"/>
    <s v=""/>
    <s v=""/>
    <s v=""/>
  </r>
  <r>
    <n v="1023879"/>
    <s v="POSTED"/>
    <s v="REALIZADO"/>
    <x v="4"/>
    <s v="089.1308.6304.0001.000.270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8"/>
    <x v="44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937.3"/>
    <n v="0"/>
    <n v="0"/>
    <s v=""/>
    <s v=""/>
    <s v=""/>
  </r>
  <r>
    <n v="1023879"/>
    <s v="POSTED"/>
    <s v="REALIZADO"/>
    <x v="4"/>
    <s v="089.1308.6304.0001.000.270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8"/>
    <x v="44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937.3"/>
    <n v="0"/>
    <n v="0"/>
    <s v=""/>
    <s v=""/>
    <s v=""/>
  </r>
  <r>
    <n v="1023874"/>
    <s v="POSTED"/>
    <s v="REALIZADO"/>
    <x v="4"/>
    <s v="089.1308.6304.0001.000.1600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8"/>
    <x v="44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554.74"/>
    <n v="0"/>
    <n v="0"/>
    <s v=""/>
    <s v=""/>
    <s v=""/>
  </r>
  <r>
    <n v="1023874"/>
    <s v="POSTED"/>
    <s v="REALIZADO"/>
    <x v="4"/>
    <s v="089.1308.6304.0001.000.1600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8"/>
    <x v="44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554.74"/>
    <n v="0"/>
    <n v="0"/>
    <s v=""/>
    <s v=""/>
    <s v=""/>
  </r>
  <r>
    <n v="1023874"/>
    <s v="POSTED"/>
    <s v="REALIZADO"/>
    <x v="4"/>
    <s v="089.1308.6304.0001.000.1600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8"/>
    <x v="44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554.74"/>
    <n v="0"/>
    <n v="0"/>
    <s v=""/>
    <s v=""/>
    <s v=""/>
  </r>
  <r>
    <n v="1021427"/>
    <s v="POSTED"/>
    <s v="REALIZADO"/>
    <x v="4"/>
    <s v="089.1307.6304.0001.000.7996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307"/>
    <x v="45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4.57"/>
    <n v="0"/>
    <n v="0"/>
    <s v=""/>
    <s v=""/>
    <s v=""/>
  </r>
  <r>
    <n v="1021426"/>
    <s v="POSTED"/>
    <s v="REALIZADO"/>
    <x v="4"/>
    <s v="089.1307.6304.0001.000.2712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307"/>
    <x v="45"/>
    <s v="6304"/>
    <s v="6304-HORA EXTRA"/>
    <s v="000"/>
    <s v="2712"/>
    <s v="2712-EMBALAGEM LANCHE 2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90.49"/>
    <n v="0"/>
    <n v="0"/>
    <s v=""/>
    <s v=""/>
    <s v=""/>
  </r>
  <r>
    <n v="1021424"/>
    <s v="POSTED"/>
    <s v="REALIZADO"/>
    <x v="4"/>
    <s v="089.1307.6304.0001.000.2073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7"/>
    <x v="45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15.1"/>
    <n v="0"/>
    <n v="0"/>
    <s v=""/>
    <s v=""/>
    <s v=""/>
  </r>
  <r>
    <n v="1021424"/>
    <s v="POSTED"/>
    <s v="REALIZADO"/>
    <x v="4"/>
    <s v="089.1307.6304.0001.000.2073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7"/>
    <x v="45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15.1"/>
    <n v="0"/>
    <n v="0"/>
    <s v=""/>
    <s v=""/>
    <s v=""/>
  </r>
  <r>
    <n v="1021424"/>
    <s v="POSTED"/>
    <s v="REALIZADO"/>
    <x v="4"/>
    <s v="089.1307.6304.0001.000.2073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7"/>
    <x v="45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15.1"/>
    <n v="0"/>
    <n v="0"/>
    <s v=""/>
    <s v=""/>
    <s v=""/>
  </r>
  <r>
    <n v="1021422"/>
    <s v="POSTED"/>
    <s v="REALIZADO"/>
    <x v="4"/>
    <s v="089.1307.6304.0001.000.2053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307"/>
    <x v="45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89.44"/>
    <n v="0"/>
    <n v="0"/>
    <s v=""/>
    <s v=""/>
    <s v=""/>
  </r>
  <r>
    <n v="1021428"/>
    <s v="POSTED"/>
    <s v="REALIZADO"/>
    <x v="4"/>
    <s v="089.1307.6304.0001.000.7997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7"/>
    <x v="45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10.82"/>
    <n v="0"/>
    <n v="0"/>
    <s v=""/>
    <s v=""/>
    <s v=""/>
  </r>
  <r>
    <n v="1021428"/>
    <s v="POSTED"/>
    <s v="REALIZADO"/>
    <x v="4"/>
    <s v="089.1307.6304.0001.000.7997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7"/>
    <x v="45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10.82"/>
    <n v="0"/>
    <n v="0"/>
    <s v=""/>
    <s v=""/>
    <s v=""/>
  </r>
  <r>
    <n v="1021428"/>
    <s v="POSTED"/>
    <s v="REALIZADO"/>
    <x v="4"/>
    <s v="089.1307.6304.0001.000.7997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307"/>
    <x v="45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127.87"/>
    <n v="0"/>
    <n v="0"/>
    <s v=""/>
    <s v=""/>
    <s v=""/>
  </r>
  <r>
    <n v="1021428"/>
    <s v="POSTED"/>
    <s v="REALIZADO"/>
    <x v="4"/>
    <s v="089.1307.6304.0001.000.7997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7"/>
    <x v="45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10.82"/>
    <n v="0"/>
    <n v="0"/>
    <s v=""/>
    <s v=""/>
    <s v=""/>
  </r>
  <r>
    <n v="1021420"/>
    <s v="POSTED"/>
    <s v="REALIZADO"/>
    <x v="4"/>
    <s v="089.1307.6304.0001.000.1600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307"/>
    <x v="45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15.65"/>
    <n v="0"/>
    <n v="0"/>
    <s v=""/>
    <s v=""/>
    <s v=""/>
  </r>
  <r>
    <n v="1021425"/>
    <s v="POSTED"/>
    <s v="REALIZADO"/>
    <x v="4"/>
    <s v="089.1307.6304.0001.000.2702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307"/>
    <x v="45"/>
    <s v="6304"/>
    <s v="6304-HORA EXTRA"/>
    <s v="000"/>
    <s v="2702"/>
    <s v="2702-PROCESSO LANCHE 2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165.71"/>
    <n v="0"/>
    <n v="0"/>
    <s v=""/>
    <s v=""/>
    <s v=""/>
  </r>
  <r>
    <n v="1369575"/>
    <s v="POSTED"/>
    <s v="REALIZADO"/>
    <x v="4"/>
    <s v="089.1307.6304.0001.000.1860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307"/>
    <x v="45"/>
    <s v="6304"/>
    <s v="6304-HORA EXTRA"/>
    <s v="000"/>
    <s v="1860"/>
    <s v="1860-EMBALAGEM TORTILHAS DE TRIG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62.8"/>
    <n v="0"/>
    <n v="0"/>
    <s v=""/>
    <s v=""/>
    <s v=""/>
  </r>
  <r>
    <n v="1369596"/>
    <s v="POSTED"/>
    <s v="REALIZADO"/>
    <x v="4"/>
    <s v="089.1307.6304.0001.000.1850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307"/>
    <x v="45"/>
    <s v="6304"/>
    <s v="6304-HORA EXTRA"/>
    <s v="000"/>
    <s v="1850"/>
    <s v="1850-PROCESSO TORTILHAS DE TRIG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3.57"/>
    <n v="0"/>
    <n v="0"/>
    <s v=""/>
    <s v=""/>
    <s v=""/>
  </r>
  <r>
    <n v="1022715"/>
    <s v="POSTED"/>
    <s v="REALIZADO"/>
    <x v="4"/>
    <s v="089.1303.6304.0001.000.7997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303"/>
    <x v="46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303.62"/>
    <n v="0"/>
    <n v="0"/>
    <s v=""/>
    <s v=""/>
    <s v=""/>
  </r>
  <r>
    <n v="1022712"/>
    <s v="POSTED"/>
    <s v="REALIZADO"/>
    <x v="4"/>
    <s v="089.1303.6304.0001.000.2701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303"/>
    <x v="46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546.91999999999996"/>
    <n v="0"/>
    <n v="0"/>
    <s v=""/>
    <s v=""/>
    <s v=""/>
  </r>
  <r>
    <n v="1022711"/>
    <s v="POSTED"/>
    <s v="REALIZADO"/>
    <x v="4"/>
    <s v="089.1303.6304.0001.000.207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3"/>
    <x v="46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275.64999999999998"/>
    <n v="0"/>
    <n v="0"/>
    <s v=""/>
    <s v=""/>
    <s v=""/>
  </r>
  <r>
    <n v="1022711"/>
    <s v="POSTED"/>
    <s v="REALIZADO"/>
    <x v="4"/>
    <s v="089.1303.6304.0001.000.207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3"/>
    <x v="46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275.64999999999998"/>
    <n v="0"/>
    <n v="0"/>
    <s v=""/>
    <s v=""/>
    <s v=""/>
  </r>
  <r>
    <n v="1022711"/>
    <s v="POSTED"/>
    <s v="REALIZADO"/>
    <x v="4"/>
    <s v="089.1303.6304.0001.000.2071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303"/>
    <x v="46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551.4"/>
    <n v="0"/>
    <n v="0"/>
    <s v=""/>
    <s v=""/>
    <s v=""/>
  </r>
  <r>
    <n v="1022711"/>
    <s v="POSTED"/>
    <s v="REALIZADO"/>
    <x v="4"/>
    <s v="089.1303.6304.0001.000.207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3"/>
    <x v="46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275.64999999999998"/>
    <n v="0"/>
    <n v="0"/>
    <s v=""/>
    <s v=""/>
    <s v=""/>
  </r>
  <r>
    <n v="1022710"/>
    <s v="POSTED"/>
    <s v="REALIZADO"/>
    <x v="4"/>
    <s v="089.1303.6304.0001.000.205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3"/>
    <x v="46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203.68"/>
    <n v="0"/>
    <n v="0"/>
    <s v=""/>
    <s v=""/>
    <s v=""/>
  </r>
  <r>
    <n v="1022710"/>
    <s v="POSTED"/>
    <s v="REALIZADO"/>
    <x v="4"/>
    <s v="089.1303.6304.0001.000.205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3"/>
    <x v="46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203.68"/>
    <n v="0"/>
    <n v="0"/>
    <s v=""/>
    <s v=""/>
    <s v=""/>
  </r>
  <r>
    <n v="1022710"/>
    <s v="POSTED"/>
    <s v="REALIZADO"/>
    <x v="4"/>
    <s v="089.1303.6304.0001.000.2051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303"/>
    <x v="46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733.01"/>
    <n v="0"/>
    <n v="0"/>
    <s v=""/>
    <s v=""/>
    <s v=""/>
  </r>
  <r>
    <n v="1022710"/>
    <s v="POSTED"/>
    <s v="REALIZADO"/>
    <x v="4"/>
    <s v="089.1303.6304.0001.000.205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3"/>
    <x v="46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203.68"/>
    <n v="0"/>
    <n v="0"/>
    <s v=""/>
    <s v=""/>
    <s v=""/>
  </r>
  <r>
    <n v="1022707"/>
    <s v="POSTED"/>
    <s v="REALIZADO"/>
    <x v="4"/>
    <s v="089.1303.6304.0001.000.1600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303"/>
    <x v="46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497.53"/>
    <n v="0"/>
    <n v="0"/>
    <s v=""/>
    <s v=""/>
    <s v=""/>
  </r>
  <r>
    <n v="1022713"/>
    <s v="POSTED"/>
    <s v="REALIZADO"/>
    <x v="4"/>
    <s v="089.1303.6304.0001.000.2711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303"/>
    <x v="46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166.4"/>
    <n v="0"/>
    <n v="0"/>
    <s v=""/>
    <s v=""/>
    <s v=""/>
  </r>
  <r>
    <n v="1022714"/>
    <s v="POSTED"/>
    <s v="REALIZADO"/>
    <x v="4"/>
    <s v="089.1303.6304.0001.000.7996.000.00000.00000"/>
    <s v="JUN-2021"/>
    <n v="2021"/>
    <x v="0"/>
    <s v="2º TRIMM"/>
    <d v="2021-06-30T00:00:00"/>
    <s v="Manual"/>
    <s v="3"/>
    <s v="JSILVLIM_Provi_de_horas_extras_Jun21 NOMINA BRL"/>
    <s v="JSILVLIM_Provi_de_horas_extras_Jun21 Manual A 2059076 190437697"/>
    <s v="Provisão de horas extras Jun/2021"/>
    <x v="0"/>
    <s v="HORA EXTRA/HORA EXTRA"/>
    <s v="1303"/>
    <x v="46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28.63"/>
    <n v="0"/>
    <n v="0"/>
    <s v=""/>
    <s v=""/>
    <s v=""/>
  </r>
  <r>
    <n v="1024752"/>
    <s v="POSTED"/>
    <s v="REALIZADO"/>
    <x v="4"/>
    <s v="089.1302.6304.0001.000.7996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2"/>
    <x v="47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100.51"/>
    <n v="0"/>
    <n v="0"/>
    <s v=""/>
    <s v=""/>
    <s v=""/>
  </r>
  <r>
    <n v="1024752"/>
    <s v="POSTED"/>
    <s v="REALIZADO"/>
    <x v="4"/>
    <s v="089.1302.6304.0001.000.7996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2"/>
    <x v="47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-100.51"/>
    <n v="0"/>
    <n v="0"/>
    <s v=""/>
    <s v=""/>
    <s v=""/>
  </r>
  <r>
    <n v="1024752"/>
    <s v="POSTED"/>
    <s v="REALIZADO"/>
    <x v="4"/>
    <s v="089.1302.6304.0001.000.7996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1302"/>
    <x v="47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-3254.08"/>
    <n v="0"/>
    <n v="0"/>
    <s v=""/>
    <s v=""/>
    <s v=""/>
  </r>
  <r>
    <n v="1024752"/>
    <s v="POSTED"/>
    <s v="REALIZADO"/>
    <x v="4"/>
    <s v="089.1302.6304.0001.000.7996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2"/>
    <x v="47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100.51"/>
    <n v="0"/>
    <n v="0"/>
    <s v=""/>
    <s v=""/>
    <s v=""/>
  </r>
  <r>
    <n v="1024753"/>
    <s v="POSTED"/>
    <s v="REALIZADO"/>
    <x v="4"/>
    <s v="089.1302.6304.0001.000.7997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2"/>
    <x v="47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207.84"/>
    <n v="0"/>
    <n v="0"/>
    <s v=""/>
    <s v=""/>
    <s v=""/>
  </r>
  <r>
    <n v="1024753"/>
    <s v="POSTED"/>
    <s v="REALIZADO"/>
    <x v="4"/>
    <s v="089.1302.6304.0001.000.7997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2"/>
    <x v="47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-207.84"/>
    <n v="0"/>
    <n v="0"/>
    <s v=""/>
    <s v=""/>
    <s v=""/>
  </r>
  <r>
    <n v="1024753"/>
    <s v="POSTED"/>
    <s v="REALIZADO"/>
    <x v="4"/>
    <s v="089.1302.6304.0001.000.7997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1302"/>
    <x v="47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-6906.4"/>
    <n v="0"/>
    <n v="0"/>
    <s v=""/>
    <s v=""/>
    <s v=""/>
  </r>
  <r>
    <n v="1024753"/>
    <s v="POSTED"/>
    <s v="REALIZADO"/>
    <x v="4"/>
    <s v="089.1302.6304.0001.000.7997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2"/>
    <x v="47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207.84"/>
    <n v="0"/>
    <n v="0"/>
    <s v=""/>
    <s v=""/>
    <s v=""/>
  </r>
  <r>
    <n v="1024747"/>
    <s v="POSTED"/>
    <s v="REALIZADO"/>
    <x v="4"/>
    <s v="089.1302.6304.0001.000.2071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1302"/>
    <x v="47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-2106.0300000000002"/>
    <n v="0"/>
    <n v="0"/>
    <s v=""/>
    <s v=""/>
    <s v=""/>
  </r>
  <r>
    <n v="1024751"/>
    <s v="POSTED"/>
    <s v="REALIZADO"/>
    <x v="4"/>
    <s v="089.1302.6304.0001.000.271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2"/>
    <x v="47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713.99"/>
    <n v="0"/>
    <n v="0"/>
    <s v=""/>
    <s v=""/>
    <s v=""/>
  </r>
  <r>
    <n v="1024751"/>
    <s v="POSTED"/>
    <s v="REALIZADO"/>
    <x v="4"/>
    <s v="089.1302.6304.0001.000.271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2"/>
    <x v="47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-713.99"/>
    <n v="0"/>
    <n v="0"/>
    <s v=""/>
    <s v=""/>
    <s v=""/>
  </r>
  <r>
    <n v="1024751"/>
    <s v="POSTED"/>
    <s v="REALIZADO"/>
    <x v="4"/>
    <s v="089.1302.6304.0001.000.2711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1302"/>
    <x v="47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-3522.08"/>
    <n v="0"/>
    <n v="0"/>
    <s v=""/>
    <s v=""/>
    <s v=""/>
  </r>
  <r>
    <n v="1024751"/>
    <s v="POSTED"/>
    <s v="REALIZADO"/>
    <x v="4"/>
    <s v="089.1302.6304.0001.000.271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2"/>
    <x v="47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713.99"/>
    <n v="0"/>
    <n v="0"/>
    <s v=""/>
    <s v=""/>
    <s v=""/>
  </r>
  <r>
    <n v="1024746"/>
    <s v="POSTED"/>
    <s v="REALIZADO"/>
    <x v="4"/>
    <s v="089.1302.6304.0001.000.2053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1302"/>
    <x v="47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-5009.43"/>
    <n v="0"/>
    <n v="0"/>
    <s v=""/>
    <s v=""/>
    <s v=""/>
  </r>
  <r>
    <n v="1024744"/>
    <s v="POSTED"/>
    <s v="REALIZADO"/>
    <x v="4"/>
    <s v="089.1302.6304.0001.000.205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2"/>
    <x v="47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5.08"/>
    <n v="0"/>
    <n v="0"/>
    <s v=""/>
    <s v=""/>
    <s v=""/>
  </r>
  <r>
    <n v="1024744"/>
    <s v="POSTED"/>
    <s v="REALIZADO"/>
    <x v="4"/>
    <s v="089.1302.6304.0001.000.205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2"/>
    <x v="47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-5.08"/>
    <n v="0"/>
    <n v="0"/>
    <s v=""/>
    <s v=""/>
    <s v=""/>
  </r>
  <r>
    <n v="1024744"/>
    <s v="POSTED"/>
    <s v="REALIZADO"/>
    <x v="4"/>
    <s v="089.1302.6304.0001.000.2051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1302"/>
    <x v="47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-5216.37"/>
    <n v="0"/>
    <n v="0"/>
    <s v=""/>
    <s v=""/>
    <s v=""/>
  </r>
  <r>
    <n v="1024744"/>
    <s v="POSTED"/>
    <s v="REALIZADO"/>
    <x v="4"/>
    <s v="089.1302.6304.0001.000.205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2"/>
    <x v="47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5.08"/>
    <n v="0"/>
    <n v="0"/>
    <s v=""/>
    <s v=""/>
    <s v=""/>
  </r>
  <r>
    <n v="1024750"/>
    <s v="POSTED"/>
    <s v="REALIZADO"/>
    <x v="4"/>
    <s v="089.1302.6304.0001.000.270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2"/>
    <x v="47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245.04"/>
    <n v="0"/>
    <n v="0"/>
    <s v=""/>
    <s v=""/>
    <s v=""/>
  </r>
  <r>
    <n v="1024750"/>
    <s v="POSTED"/>
    <s v="REALIZADO"/>
    <x v="4"/>
    <s v="089.1302.6304.0001.000.270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2"/>
    <x v="47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-245.04"/>
    <n v="0"/>
    <n v="0"/>
    <s v=""/>
    <s v=""/>
    <s v=""/>
  </r>
  <r>
    <n v="1024750"/>
    <s v="POSTED"/>
    <s v="REALIZADO"/>
    <x v="4"/>
    <s v="089.1302.6304.0001.000.2701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1302"/>
    <x v="47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-3605.84"/>
    <n v="0"/>
    <n v="0"/>
    <s v=""/>
    <s v=""/>
    <s v=""/>
  </r>
  <r>
    <n v="1024750"/>
    <s v="POSTED"/>
    <s v="REALIZADO"/>
    <x v="4"/>
    <s v="089.1302.6304.0001.000.270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2"/>
    <x v="47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245.04"/>
    <n v="0"/>
    <n v="0"/>
    <s v=""/>
    <s v=""/>
    <s v=""/>
  </r>
  <r>
    <n v="1024743"/>
    <s v="POSTED"/>
    <s v="REALIZADO"/>
    <x v="4"/>
    <s v="089.1302.6304.0001.000.1600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1302"/>
    <x v="47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-1753.12"/>
    <n v="0"/>
    <n v="0"/>
    <s v=""/>
    <s v=""/>
    <s v=""/>
  </r>
  <r>
    <n v="1024749"/>
    <s v="POSTED"/>
    <s v="REALIZADO"/>
    <x v="4"/>
    <s v="089.1302.6304.0001.000.2073.000.00000.00000"/>
    <s v="JUN-2021"/>
    <n v="2021"/>
    <x v="0"/>
    <s v="2º TRIMM"/>
    <d v="2021-06-25T00:00:00"/>
    <s v="Manual"/>
    <s v="3"/>
    <s v="Reverter &quot;JSILVLIM_Provi_de_horas_extras_Mai21 NOMINA BRL&quot;25-JUN-2021 17:21:32"/>
    <s v="Reverter &quot;JSILVLIM_Provi_de_horas_extras_Mai21 NOMINA BRL&quot;25-JUN-21 17:21:32 - 190436988"/>
    <s v="Provisão de horas extras Mai/2021"/>
    <x v="0"/>
    <s v="HORA EXTRA/HORA EXTRA"/>
    <s v="1302"/>
    <x v="47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-4832.18"/>
    <n v="0"/>
    <n v="0"/>
    <s v=""/>
    <s v=""/>
    <s v=""/>
  </r>
  <r>
    <n v="1024749"/>
    <s v="POSTED"/>
    <s v="REALIZADO"/>
    <x v="4"/>
    <s v="089.1302.6304.0001.000.2073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2"/>
    <x v="47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650.98"/>
    <n v="0"/>
    <n v="0"/>
    <s v=""/>
    <s v=""/>
    <s v=""/>
  </r>
  <r>
    <n v="1024749"/>
    <s v="POSTED"/>
    <s v="REALIZADO"/>
    <x v="4"/>
    <s v="089.1302.6304.0001.000.2073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2"/>
    <x v="47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-650.98"/>
    <n v="0"/>
    <n v="0"/>
    <s v=""/>
    <s v=""/>
    <s v=""/>
  </r>
  <r>
    <n v="1024749"/>
    <s v="POSTED"/>
    <s v="REALIZADO"/>
    <x v="4"/>
    <s v="089.1302.6304.0001.000.2073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2"/>
    <x v="47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650.98"/>
    <n v="0"/>
    <n v="0"/>
    <s v=""/>
    <s v=""/>
    <s v=""/>
  </r>
  <r>
    <n v="1025029"/>
    <s v="POSTED"/>
    <s v="REALIZADO"/>
    <x v="4"/>
    <s v="089.1301.6304.0001.000.7996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1"/>
    <x v="48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602.7800000000002"/>
    <n v="0"/>
    <n v="0"/>
    <s v=""/>
    <s v=""/>
    <s v=""/>
  </r>
  <r>
    <n v="1025029"/>
    <s v="POSTED"/>
    <s v="REALIZADO"/>
    <x v="4"/>
    <s v="089.1301.6304.0001.000.7996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1"/>
    <x v="48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2602.7800000000002"/>
    <n v="0"/>
    <n v="0"/>
    <s v=""/>
    <s v=""/>
    <s v=""/>
  </r>
  <r>
    <n v="1025029"/>
    <s v="POSTED"/>
    <s v="REALIZADO"/>
    <x v="4"/>
    <s v="089.1301.6304.0001.000.7996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1"/>
    <x v="48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602.7800000000002"/>
    <n v="0"/>
    <n v="0"/>
    <s v=""/>
    <s v=""/>
    <s v=""/>
  </r>
  <r>
    <n v="1025030"/>
    <s v="POSTED"/>
    <s v="REALIZADO"/>
    <x v="4"/>
    <s v="089.1301.6304.0001.000.7997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1"/>
    <x v="48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6099.97"/>
    <n v="0"/>
    <n v="0"/>
    <s v=""/>
    <s v=""/>
    <s v=""/>
  </r>
  <r>
    <n v="1025030"/>
    <s v="POSTED"/>
    <s v="REALIZADO"/>
    <x v="4"/>
    <s v="089.1301.6304.0001.000.7997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1"/>
    <x v="48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6099.97"/>
    <n v="0"/>
    <n v="0"/>
    <s v=""/>
    <s v=""/>
    <s v=""/>
  </r>
  <r>
    <n v="1025030"/>
    <s v="POSTED"/>
    <s v="REALIZADO"/>
    <x v="4"/>
    <s v="089.1301.6304.0001.000.7997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1"/>
    <x v="48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6099.97"/>
    <n v="0"/>
    <n v="0"/>
    <s v=""/>
    <s v=""/>
    <s v=""/>
  </r>
  <r>
    <n v="1025019"/>
    <s v="POSTED"/>
    <s v="REALIZADO"/>
    <x v="4"/>
    <s v="089.1301.6304.0001.000.2222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1"/>
    <x v="48"/>
    <s v="6304"/>
    <s v="6304-HORA EXTRA"/>
    <s v="000"/>
    <s v="2222"/>
    <s v="2222-EMBALAGEM DOCE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4567.0600000000004"/>
    <n v="0"/>
    <n v="0"/>
    <s v=""/>
    <s v=""/>
    <s v=""/>
  </r>
  <r>
    <n v="1025019"/>
    <s v="POSTED"/>
    <s v="REALIZADO"/>
    <x v="4"/>
    <s v="089.1301.6304.0001.000.2222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1"/>
    <x v="48"/>
    <s v="6304"/>
    <s v="6304-HORA EXTRA"/>
    <s v="000"/>
    <s v="2222"/>
    <s v="2222-EMBALAGEM DOCE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4567.0600000000004"/>
    <n v="0"/>
    <n v="0"/>
    <s v=""/>
    <s v=""/>
    <s v=""/>
  </r>
  <r>
    <n v="1025019"/>
    <s v="POSTED"/>
    <s v="REALIZADO"/>
    <x v="4"/>
    <s v="089.1301.6304.0001.000.2222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1"/>
    <x v="48"/>
    <s v="6304"/>
    <s v="6304-HORA EXTRA"/>
    <s v="000"/>
    <s v="2222"/>
    <s v="2222-EMBALAGEM DOCE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4567.0600000000004"/>
    <n v="0"/>
    <n v="0"/>
    <s v=""/>
    <s v=""/>
    <s v=""/>
  </r>
  <r>
    <n v="1060737"/>
    <s v="POSTED"/>
    <s v="REALIZADO"/>
    <x v="4"/>
    <s v="089.1301.6304.0001.000.353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1"/>
    <x v="48"/>
    <s v="6304"/>
    <s v="6304-HORA EXTRA"/>
    <s v="000"/>
    <s v="3531"/>
    <s v="3531-EMBALAGEM BISCOIT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49.13"/>
    <n v="0"/>
    <n v="0"/>
    <s v=""/>
    <s v=""/>
    <s v=""/>
  </r>
  <r>
    <n v="1060737"/>
    <s v="POSTED"/>
    <s v="REALIZADO"/>
    <x v="4"/>
    <s v="089.1301.6304.0001.000.353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1"/>
    <x v="48"/>
    <s v="6304"/>
    <s v="6304-HORA EXTRA"/>
    <s v="000"/>
    <s v="3531"/>
    <s v="3531-EMBALAGEM BISCOIT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249.13"/>
    <n v="0"/>
    <n v="0"/>
    <s v=""/>
    <s v=""/>
    <s v=""/>
  </r>
  <r>
    <n v="1060737"/>
    <s v="POSTED"/>
    <s v="REALIZADO"/>
    <x v="4"/>
    <s v="089.1301.6304.0001.000.353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1"/>
    <x v="48"/>
    <s v="6304"/>
    <s v="6304-HORA EXTRA"/>
    <s v="000"/>
    <s v="3531"/>
    <s v="3531-EMBALAGEM BISCOIT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49.13"/>
    <n v="0"/>
    <n v="0"/>
    <s v=""/>
    <s v=""/>
    <s v=""/>
  </r>
  <r>
    <n v="1025027"/>
    <s v="POSTED"/>
    <s v="REALIZADO"/>
    <x v="4"/>
    <s v="089.1301.6304.0001.000.2713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1"/>
    <x v="48"/>
    <s v="6304"/>
    <s v="6304-HORA EXTRA"/>
    <s v="000"/>
    <s v="2713"/>
    <s v="2713-EMBALAGEM LANCHE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96.98"/>
    <n v="0"/>
    <n v="0"/>
    <s v=""/>
    <s v=""/>
    <s v=""/>
  </r>
  <r>
    <n v="1025027"/>
    <s v="POSTED"/>
    <s v="REALIZADO"/>
    <x v="4"/>
    <s v="089.1301.6304.0001.000.2713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1"/>
    <x v="48"/>
    <s v="6304"/>
    <s v="6304-HORA EXTRA"/>
    <s v="000"/>
    <s v="2713"/>
    <s v="2713-EMBALAGEM LANCHE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96.98"/>
    <n v="0"/>
    <n v="0"/>
    <s v=""/>
    <s v=""/>
    <s v=""/>
  </r>
  <r>
    <n v="1025027"/>
    <s v="POSTED"/>
    <s v="REALIZADO"/>
    <x v="4"/>
    <s v="089.1301.6304.0001.000.2713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1"/>
    <x v="48"/>
    <s v="6304"/>
    <s v="6304-HORA EXTRA"/>
    <s v="000"/>
    <s v="2713"/>
    <s v="2713-EMBALAGEM LANCHE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96.98"/>
    <n v="0"/>
    <n v="0"/>
    <s v=""/>
    <s v=""/>
    <s v=""/>
  </r>
  <r>
    <n v="1025020"/>
    <s v="POSTED"/>
    <s v="REALIZADO"/>
    <x v="4"/>
    <s v="089.1301.6304.0001.000.250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1"/>
    <x v="48"/>
    <s v="6304"/>
    <s v="6304-HORA EXTRA"/>
    <s v="000"/>
    <s v="2501"/>
    <s v="2501-PROCESSO DOC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587.84"/>
    <n v="0"/>
    <n v="0"/>
    <s v=""/>
    <s v=""/>
    <s v=""/>
  </r>
  <r>
    <n v="1025020"/>
    <s v="POSTED"/>
    <s v="REALIZADO"/>
    <x v="4"/>
    <s v="089.1301.6304.0001.000.250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1"/>
    <x v="48"/>
    <s v="6304"/>
    <s v="6304-HORA EXTRA"/>
    <s v="000"/>
    <s v="2501"/>
    <s v="2501-PROCESSO DOC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587.84"/>
    <n v="0"/>
    <n v="0"/>
    <s v=""/>
    <s v=""/>
    <s v=""/>
  </r>
  <r>
    <n v="1025020"/>
    <s v="POSTED"/>
    <s v="REALIZADO"/>
    <x v="4"/>
    <s v="089.1301.6304.0001.000.250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1"/>
    <x v="48"/>
    <s v="6304"/>
    <s v="6304-HORA EXTRA"/>
    <s v="000"/>
    <s v="2501"/>
    <s v="2501-PROCESSO DOC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587.84"/>
    <n v="0"/>
    <n v="0"/>
    <s v=""/>
    <s v=""/>
    <s v=""/>
  </r>
  <r>
    <n v="1025018"/>
    <s v="POSTED"/>
    <s v="REALIZADO"/>
    <x v="4"/>
    <s v="089.1301.6304.0001.000.222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1"/>
    <x v="48"/>
    <s v="6304"/>
    <s v="6304-HORA EXTRA"/>
    <s v="000"/>
    <s v="2221"/>
    <s v="2221-EMBALAGEM DOC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910.62"/>
    <n v="0"/>
    <n v="0"/>
    <s v=""/>
    <s v=""/>
    <s v=""/>
  </r>
  <r>
    <n v="1025018"/>
    <s v="POSTED"/>
    <s v="REALIZADO"/>
    <x v="4"/>
    <s v="089.1301.6304.0001.000.222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1"/>
    <x v="48"/>
    <s v="6304"/>
    <s v="6304-HORA EXTRA"/>
    <s v="000"/>
    <s v="2221"/>
    <s v="2221-EMBALAGEM DOC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910.62"/>
    <n v="0"/>
    <n v="0"/>
    <s v=""/>
    <s v=""/>
    <s v=""/>
  </r>
  <r>
    <n v="1025018"/>
    <s v="POSTED"/>
    <s v="REALIZADO"/>
    <x v="4"/>
    <s v="089.1301.6304.0001.000.222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1"/>
    <x v="48"/>
    <s v="6304"/>
    <s v="6304-HORA EXTRA"/>
    <s v="000"/>
    <s v="2221"/>
    <s v="2221-EMBALAGEM DOC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910.62"/>
    <n v="0"/>
    <n v="0"/>
    <s v=""/>
    <s v=""/>
    <s v=""/>
  </r>
  <r>
    <n v="1060736"/>
    <s v="POSTED"/>
    <s v="REALIZADO"/>
    <x v="4"/>
    <s v="089.1301.6304.0001.000.271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1"/>
    <x v="48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5.21"/>
    <n v="0"/>
    <n v="0"/>
    <s v=""/>
    <s v=""/>
    <s v=""/>
  </r>
  <r>
    <n v="1060736"/>
    <s v="POSTED"/>
    <s v="REALIZADO"/>
    <x v="4"/>
    <s v="089.1301.6304.0001.000.271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1"/>
    <x v="48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25.21"/>
    <n v="0"/>
    <n v="0"/>
    <s v=""/>
    <s v=""/>
    <s v=""/>
  </r>
  <r>
    <n v="1060736"/>
    <s v="POSTED"/>
    <s v="REALIZADO"/>
    <x v="4"/>
    <s v="089.1301.6304.0001.000.271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1"/>
    <x v="48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5.21"/>
    <n v="0"/>
    <n v="0"/>
    <s v=""/>
    <s v=""/>
    <s v=""/>
  </r>
  <r>
    <n v="1025024"/>
    <s v="POSTED"/>
    <s v="REALIZADO"/>
    <x v="4"/>
    <s v="089.1301.6304.0001.000.2702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1"/>
    <x v="48"/>
    <s v="6304"/>
    <s v="6304-HORA EXTRA"/>
    <s v="000"/>
    <s v="2702"/>
    <s v="2702-PROCESSO LANCH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677.2"/>
    <n v="0"/>
    <n v="0"/>
    <s v=""/>
    <s v=""/>
    <s v=""/>
  </r>
  <r>
    <n v="1025024"/>
    <s v="POSTED"/>
    <s v="REALIZADO"/>
    <x v="4"/>
    <s v="089.1301.6304.0001.000.2702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1"/>
    <x v="48"/>
    <s v="6304"/>
    <s v="6304-HORA EXTRA"/>
    <s v="000"/>
    <s v="2702"/>
    <s v="2702-PROCESSO LANCH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677.2"/>
    <n v="0"/>
    <n v="0"/>
    <s v=""/>
    <s v=""/>
    <s v=""/>
  </r>
  <r>
    <n v="1025024"/>
    <s v="POSTED"/>
    <s v="REALIZADO"/>
    <x v="4"/>
    <s v="089.1301.6304.0001.000.2702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1"/>
    <x v="48"/>
    <s v="6304"/>
    <s v="6304-HORA EXTRA"/>
    <s v="000"/>
    <s v="2702"/>
    <s v="2702-PROCESSO LANCH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677.2"/>
    <n v="0"/>
    <n v="0"/>
    <s v=""/>
    <s v=""/>
    <s v=""/>
  </r>
  <r>
    <n v="1025022"/>
    <s v="POSTED"/>
    <s v="REALIZADO"/>
    <x v="4"/>
    <s v="089.1301.6304.0001.000.251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1"/>
    <x v="48"/>
    <s v="6304"/>
    <s v="6304-HORA EXTRA"/>
    <s v="000"/>
    <s v="2511"/>
    <s v="2511-EMBALAGEM DOC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571.16999999999996"/>
    <n v="0"/>
    <n v="0"/>
    <s v=""/>
    <s v=""/>
    <s v=""/>
  </r>
  <r>
    <n v="1025022"/>
    <s v="POSTED"/>
    <s v="REALIZADO"/>
    <x v="4"/>
    <s v="089.1301.6304.0001.000.251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1"/>
    <x v="48"/>
    <s v="6304"/>
    <s v="6304-HORA EXTRA"/>
    <s v="000"/>
    <s v="2511"/>
    <s v="2511-EMBALAGEM DOC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571.16999999999996"/>
    <n v="0"/>
    <n v="0"/>
    <s v=""/>
    <s v=""/>
    <s v=""/>
  </r>
  <r>
    <n v="1025022"/>
    <s v="POSTED"/>
    <s v="REALIZADO"/>
    <x v="4"/>
    <s v="089.1301.6304.0001.000.251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1"/>
    <x v="48"/>
    <s v="6304"/>
    <s v="6304-HORA EXTRA"/>
    <s v="000"/>
    <s v="2511"/>
    <s v="2511-EMBALAGEM DOC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571.16999999999996"/>
    <n v="0"/>
    <n v="0"/>
    <s v=""/>
    <s v=""/>
    <s v=""/>
  </r>
  <r>
    <n v="1025016"/>
    <s v="POSTED"/>
    <s v="REALIZADO"/>
    <x v="4"/>
    <s v="089.1301.6304.0001.000.221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1"/>
    <x v="48"/>
    <s v="6304"/>
    <s v="6304-HORA EXTRA"/>
    <s v="000"/>
    <s v="2211"/>
    <s v="2211-PROCESSO DOC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78.19"/>
    <n v="0"/>
    <n v="0"/>
    <s v=""/>
    <s v=""/>
    <s v=""/>
  </r>
  <r>
    <n v="1025016"/>
    <s v="POSTED"/>
    <s v="REALIZADO"/>
    <x v="4"/>
    <s v="089.1301.6304.0001.000.221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1"/>
    <x v="48"/>
    <s v="6304"/>
    <s v="6304-HORA EXTRA"/>
    <s v="000"/>
    <s v="2211"/>
    <s v="2211-PROCESSO DOC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378.19"/>
    <n v="0"/>
    <n v="0"/>
    <s v=""/>
    <s v=""/>
    <s v=""/>
  </r>
  <r>
    <n v="1025016"/>
    <s v="POSTED"/>
    <s v="REALIZADO"/>
    <x v="4"/>
    <s v="089.1301.6304.0001.000.221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1"/>
    <x v="48"/>
    <s v="6304"/>
    <s v="6304-HORA EXTRA"/>
    <s v="000"/>
    <s v="2211"/>
    <s v="2211-PROCESSO DOC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78.19"/>
    <n v="0"/>
    <n v="0"/>
    <s v=""/>
    <s v=""/>
    <s v=""/>
  </r>
  <r>
    <n v="1025014"/>
    <s v="POSTED"/>
    <s v="REALIZADO"/>
    <x v="4"/>
    <s v="089.1301.6304.0001.000.207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1"/>
    <x v="48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6961.73"/>
    <n v="0"/>
    <n v="0"/>
    <s v=""/>
    <s v=""/>
    <s v=""/>
  </r>
  <r>
    <n v="1025014"/>
    <s v="POSTED"/>
    <s v="REALIZADO"/>
    <x v="4"/>
    <s v="089.1301.6304.0001.000.207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1"/>
    <x v="48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6961.73"/>
    <n v="0"/>
    <n v="0"/>
    <s v=""/>
    <s v=""/>
    <s v=""/>
  </r>
  <r>
    <n v="1025014"/>
    <s v="POSTED"/>
    <s v="REALIZADO"/>
    <x v="4"/>
    <s v="089.1301.6304.0001.000.207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1"/>
    <x v="48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6961.73"/>
    <n v="0"/>
    <n v="0"/>
    <s v=""/>
    <s v=""/>
    <s v=""/>
  </r>
  <r>
    <n v="1025026"/>
    <s v="POSTED"/>
    <s v="REALIZADO"/>
    <x v="4"/>
    <s v="089.1301.6304.0001.000.2712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1"/>
    <x v="48"/>
    <s v="6304"/>
    <s v="6304-HORA EXTRA"/>
    <s v="000"/>
    <s v="2712"/>
    <s v="2712-EMBALAGEM LANCH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098.47"/>
    <n v="0"/>
    <n v="0"/>
    <s v=""/>
    <s v=""/>
    <s v=""/>
  </r>
  <r>
    <n v="1025026"/>
    <s v="POSTED"/>
    <s v="REALIZADO"/>
    <x v="4"/>
    <s v="089.1301.6304.0001.000.2712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1"/>
    <x v="48"/>
    <s v="6304"/>
    <s v="6304-HORA EXTRA"/>
    <s v="000"/>
    <s v="2712"/>
    <s v="2712-EMBALAGEM LANCH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098.47"/>
    <n v="0"/>
    <n v="0"/>
    <s v=""/>
    <s v=""/>
    <s v=""/>
  </r>
  <r>
    <n v="1025026"/>
    <s v="POSTED"/>
    <s v="REALIZADO"/>
    <x v="4"/>
    <s v="089.1301.6304.0001.000.2712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1"/>
    <x v="48"/>
    <s v="6304"/>
    <s v="6304-HORA EXTRA"/>
    <s v="000"/>
    <s v="2712"/>
    <s v="2712-EMBALAGEM LANCH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098.47"/>
    <n v="0"/>
    <n v="0"/>
    <s v=""/>
    <s v=""/>
    <s v=""/>
  </r>
  <r>
    <n v="1060735"/>
    <s v="POSTED"/>
    <s v="REALIZADO"/>
    <x v="4"/>
    <s v="089.1301.6304.0001.000.270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1"/>
    <x v="48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80.69"/>
    <n v="0"/>
    <n v="0"/>
    <s v=""/>
    <s v=""/>
    <s v=""/>
  </r>
  <r>
    <n v="1060735"/>
    <s v="POSTED"/>
    <s v="REALIZADO"/>
    <x v="4"/>
    <s v="089.1301.6304.0001.000.270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1"/>
    <x v="48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80.69"/>
    <n v="0"/>
    <n v="0"/>
    <s v=""/>
    <s v=""/>
    <s v=""/>
  </r>
  <r>
    <n v="1060735"/>
    <s v="POSTED"/>
    <s v="REALIZADO"/>
    <x v="4"/>
    <s v="089.1301.6304.0001.000.270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1"/>
    <x v="48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80.69"/>
    <n v="0"/>
    <n v="0"/>
    <s v=""/>
    <s v=""/>
    <s v=""/>
  </r>
  <r>
    <n v="1025013"/>
    <s v="POSTED"/>
    <s v="REALIZADO"/>
    <x v="4"/>
    <s v="089.1301.6304.0001.000.2053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1"/>
    <x v="48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597.01"/>
    <n v="0"/>
    <n v="0"/>
    <s v=""/>
    <s v=""/>
    <s v=""/>
  </r>
  <r>
    <n v="1025013"/>
    <s v="POSTED"/>
    <s v="REALIZADO"/>
    <x v="4"/>
    <s v="089.1301.6304.0001.000.2053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1"/>
    <x v="48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597.01"/>
    <n v="0"/>
    <n v="0"/>
    <s v=""/>
    <s v=""/>
    <s v=""/>
  </r>
  <r>
    <n v="1025013"/>
    <s v="POSTED"/>
    <s v="REALIZADO"/>
    <x v="4"/>
    <s v="089.1301.6304.0001.000.2053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1"/>
    <x v="48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597.01"/>
    <n v="0"/>
    <n v="0"/>
    <s v=""/>
    <s v=""/>
    <s v=""/>
  </r>
  <r>
    <n v="1025025"/>
    <s v="POSTED"/>
    <s v="REALIZADO"/>
    <x v="4"/>
    <s v="089.1301.6304.0001.000.2703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1"/>
    <x v="48"/>
    <s v="6304"/>
    <s v="6304-HORA EXTRA"/>
    <s v="000"/>
    <s v="2703"/>
    <s v="2703-PROCESSO LANCHE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62.37"/>
    <n v="0"/>
    <n v="0"/>
    <s v=""/>
    <s v=""/>
    <s v=""/>
  </r>
  <r>
    <n v="1025025"/>
    <s v="POSTED"/>
    <s v="REALIZADO"/>
    <x v="4"/>
    <s v="089.1301.6304.0001.000.2703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1"/>
    <x v="48"/>
    <s v="6304"/>
    <s v="6304-HORA EXTRA"/>
    <s v="000"/>
    <s v="2703"/>
    <s v="2703-PROCESSO LANCHE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62.37"/>
    <n v="0"/>
    <n v="0"/>
    <s v=""/>
    <s v=""/>
    <s v=""/>
  </r>
  <r>
    <n v="1025025"/>
    <s v="POSTED"/>
    <s v="REALIZADO"/>
    <x v="4"/>
    <s v="089.1301.6304.0001.000.2703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1"/>
    <x v="48"/>
    <s v="6304"/>
    <s v="6304-HORA EXTRA"/>
    <s v="000"/>
    <s v="2703"/>
    <s v="2703-PROCESSO LANCHE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62.37"/>
    <n v="0"/>
    <n v="0"/>
    <s v=""/>
    <s v=""/>
    <s v=""/>
  </r>
  <r>
    <n v="1025017"/>
    <s v="POSTED"/>
    <s v="REALIZADO"/>
    <x v="4"/>
    <s v="089.1301.6304.0001.000.2212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1"/>
    <x v="48"/>
    <s v="6304"/>
    <s v="6304-HORA EXTRA"/>
    <s v="000"/>
    <s v="2212"/>
    <s v="2212-PROCESSO DOCE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585.25"/>
    <n v="0"/>
    <n v="0"/>
    <s v=""/>
    <s v=""/>
    <s v=""/>
  </r>
  <r>
    <n v="1025017"/>
    <s v="POSTED"/>
    <s v="REALIZADO"/>
    <x v="4"/>
    <s v="089.1301.6304.0001.000.2212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1"/>
    <x v="48"/>
    <s v="6304"/>
    <s v="6304-HORA EXTRA"/>
    <s v="000"/>
    <s v="2212"/>
    <s v="2212-PROCESSO DOCE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2585.25"/>
    <n v="0"/>
    <n v="0"/>
    <s v=""/>
    <s v=""/>
    <s v=""/>
  </r>
  <r>
    <n v="1025017"/>
    <s v="POSTED"/>
    <s v="REALIZADO"/>
    <x v="4"/>
    <s v="089.1301.6304.0001.000.2212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1"/>
    <x v="48"/>
    <s v="6304"/>
    <s v="6304-HORA EXTRA"/>
    <s v="000"/>
    <s v="2212"/>
    <s v="2212-PROCESSO DOCE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585.25"/>
    <n v="0"/>
    <n v="0"/>
    <s v=""/>
    <s v=""/>
    <s v=""/>
  </r>
  <r>
    <n v="1025011"/>
    <s v="POSTED"/>
    <s v="REALIZADO"/>
    <x v="4"/>
    <s v="089.1301.6304.0001.000.1920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1"/>
    <x v="48"/>
    <s v="6304"/>
    <s v="6304-HORA EXTRA"/>
    <s v="000"/>
    <s v="1920"/>
    <s v="1920-EMBALAGEM TOSTA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375.8"/>
    <n v="0"/>
    <n v="0"/>
    <s v=""/>
    <s v=""/>
    <s v=""/>
  </r>
  <r>
    <n v="1025011"/>
    <s v="POSTED"/>
    <s v="REALIZADO"/>
    <x v="4"/>
    <s v="089.1301.6304.0001.000.1920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1"/>
    <x v="48"/>
    <s v="6304"/>
    <s v="6304-HORA EXTRA"/>
    <s v="000"/>
    <s v="1920"/>
    <s v="1920-EMBALAGEM TOSTA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375.8"/>
    <n v="0"/>
    <n v="0"/>
    <s v=""/>
    <s v=""/>
    <s v=""/>
  </r>
  <r>
    <n v="1025011"/>
    <s v="POSTED"/>
    <s v="REALIZADO"/>
    <x v="4"/>
    <s v="089.1301.6304.0001.000.1920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1"/>
    <x v="48"/>
    <s v="6304"/>
    <s v="6304-HORA EXTRA"/>
    <s v="000"/>
    <s v="1920"/>
    <s v="1920-EMBALAGEM TOSTA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375.8"/>
    <n v="0"/>
    <n v="0"/>
    <s v=""/>
    <s v=""/>
    <s v=""/>
  </r>
  <r>
    <n v="1025007"/>
    <s v="POSTED"/>
    <s v="REALIZADO"/>
    <x v="4"/>
    <s v="089.1301.6304.0001.000.1852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1"/>
    <x v="48"/>
    <s v="6304"/>
    <s v="6304-HORA EXTRA"/>
    <s v="000"/>
    <s v="1852"/>
    <s v="1852-PROCESSO TORTILHAS DE TRIGO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70.86"/>
    <n v="0"/>
    <n v="0"/>
    <s v=""/>
    <s v=""/>
    <s v=""/>
  </r>
  <r>
    <n v="1025007"/>
    <s v="POSTED"/>
    <s v="REALIZADO"/>
    <x v="4"/>
    <s v="089.1301.6304.0001.000.1852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1"/>
    <x v="48"/>
    <s v="6304"/>
    <s v="6304-HORA EXTRA"/>
    <s v="000"/>
    <s v="1852"/>
    <s v="1852-PROCESSO TORTILHAS DE TRIGO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70.86"/>
    <n v="0"/>
    <n v="0"/>
    <s v=""/>
    <s v=""/>
    <s v=""/>
  </r>
  <r>
    <n v="1025007"/>
    <s v="POSTED"/>
    <s v="REALIZADO"/>
    <x v="4"/>
    <s v="089.1301.6304.0001.000.1852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1"/>
    <x v="48"/>
    <s v="6304"/>
    <s v="6304-HORA EXTRA"/>
    <s v="000"/>
    <s v="1852"/>
    <s v="1852-PROCESSO TORTILHAS DE TRIGO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70.86"/>
    <n v="0"/>
    <n v="0"/>
    <s v=""/>
    <s v=""/>
    <s v=""/>
  </r>
  <r>
    <n v="1243465"/>
    <s v="POSTED"/>
    <s v="REALIZADO"/>
    <x v="4"/>
    <s v="089.1301.6304.0001.000.351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1"/>
    <x v="48"/>
    <s v="6304"/>
    <s v="6304-HORA EXTRA"/>
    <s v="000"/>
    <s v="3511"/>
    <s v="3511-PROCESSO BISCOIT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530.17999999999995"/>
    <n v="0"/>
    <n v="0"/>
    <s v=""/>
    <s v=""/>
    <s v=""/>
  </r>
  <r>
    <n v="1243465"/>
    <s v="POSTED"/>
    <s v="REALIZADO"/>
    <x v="4"/>
    <s v="089.1301.6304.0001.000.351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1"/>
    <x v="48"/>
    <s v="6304"/>
    <s v="6304-HORA EXTRA"/>
    <s v="000"/>
    <s v="3511"/>
    <s v="3511-PROCESSO BISCOIT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530.17999999999995"/>
    <n v="0"/>
    <n v="0"/>
    <s v=""/>
    <s v=""/>
    <s v=""/>
  </r>
  <r>
    <n v="1243465"/>
    <s v="POSTED"/>
    <s v="REALIZADO"/>
    <x v="4"/>
    <s v="089.1301.6304.0001.000.351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1"/>
    <x v="48"/>
    <s v="6304"/>
    <s v="6304-HORA EXTRA"/>
    <s v="000"/>
    <s v="3511"/>
    <s v="3511-PROCESSO BISCOIT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530.17999999999995"/>
    <n v="0"/>
    <n v="0"/>
    <s v=""/>
    <s v=""/>
    <s v=""/>
  </r>
  <r>
    <n v="1025010"/>
    <s v="POSTED"/>
    <s v="REALIZADO"/>
    <x v="4"/>
    <s v="089.1301.6304.0001.000.1910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1"/>
    <x v="48"/>
    <s v="6304"/>
    <s v="6304-HORA EXTRA"/>
    <s v="000"/>
    <s v="1910"/>
    <s v="1910-PROCESSO TOSTA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40.72"/>
    <n v="0"/>
    <n v="0"/>
    <s v=""/>
    <s v=""/>
    <s v=""/>
  </r>
  <r>
    <n v="1025010"/>
    <s v="POSTED"/>
    <s v="REALIZADO"/>
    <x v="4"/>
    <s v="089.1301.6304.0001.000.1910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1"/>
    <x v="48"/>
    <s v="6304"/>
    <s v="6304-HORA EXTRA"/>
    <s v="000"/>
    <s v="1910"/>
    <s v="1910-PROCESSO TOSTA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340.72"/>
    <n v="0"/>
    <n v="0"/>
    <s v=""/>
    <s v=""/>
    <s v=""/>
  </r>
  <r>
    <n v="1025010"/>
    <s v="POSTED"/>
    <s v="REALIZADO"/>
    <x v="4"/>
    <s v="089.1301.6304.0001.000.1910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1"/>
    <x v="48"/>
    <s v="6304"/>
    <s v="6304-HORA EXTRA"/>
    <s v="000"/>
    <s v="1910"/>
    <s v="1910-PROCESSO TOSTA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40.72"/>
    <n v="0"/>
    <n v="0"/>
    <s v=""/>
    <s v=""/>
    <s v=""/>
  </r>
  <r>
    <n v="1025003"/>
    <s v="POSTED"/>
    <s v="REALIZADO"/>
    <x v="4"/>
    <s v="089.1301.6304.0001.000.1600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1"/>
    <x v="48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49.57"/>
    <n v="0"/>
    <n v="0"/>
    <s v=""/>
    <s v=""/>
    <s v=""/>
  </r>
  <r>
    <n v="1025003"/>
    <s v="POSTED"/>
    <s v="REALIZADO"/>
    <x v="4"/>
    <s v="089.1301.6304.0001.000.1600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1"/>
    <x v="48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249.57"/>
    <n v="0"/>
    <n v="0"/>
    <s v=""/>
    <s v=""/>
    <s v=""/>
  </r>
  <r>
    <n v="1025003"/>
    <s v="POSTED"/>
    <s v="REALIZADO"/>
    <x v="4"/>
    <s v="089.1301.6304.0001.000.1600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1"/>
    <x v="48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49.57"/>
    <n v="0"/>
    <n v="0"/>
    <s v=""/>
    <s v=""/>
    <s v=""/>
  </r>
  <r>
    <n v="1025012"/>
    <s v="POSTED"/>
    <s v="REALIZADO"/>
    <x v="4"/>
    <s v="089.1301.6304.0001.000.2051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1"/>
    <x v="48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5143.41"/>
    <n v="0"/>
    <n v="0"/>
    <s v=""/>
    <s v=""/>
    <s v=""/>
  </r>
  <r>
    <n v="1025012"/>
    <s v="POSTED"/>
    <s v="REALIZADO"/>
    <x v="4"/>
    <s v="089.1301.6304.0001.000.2051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1"/>
    <x v="48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5143.41"/>
    <n v="0"/>
    <n v="0"/>
    <s v=""/>
    <s v=""/>
    <s v=""/>
  </r>
  <r>
    <n v="1025012"/>
    <s v="POSTED"/>
    <s v="REALIZADO"/>
    <x v="4"/>
    <s v="089.1301.6304.0001.000.2051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1"/>
    <x v="48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5143.41"/>
    <n v="0"/>
    <n v="0"/>
    <s v=""/>
    <s v=""/>
    <s v=""/>
  </r>
  <r>
    <n v="1025004"/>
    <s v="POSTED"/>
    <s v="REALIZADO"/>
    <x v="4"/>
    <s v="089.1301.6304.0001.000.1700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1"/>
    <x v="48"/>
    <s v="6304"/>
    <s v="6304-HORA EXTRA"/>
    <s v="000"/>
    <s v="1700"/>
    <s v="1700-PRODUCAO MOI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15.45999999999998"/>
    <n v="0"/>
    <n v="0"/>
    <s v=""/>
    <s v=""/>
    <s v=""/>
  </r>
  <r>
    <n v="1025004"/>
    <s v="POSTED"/>
    <s v="REALIZADO"/>
    <x v="4"/>
    <s v="089.1301.6304.0001.000.1700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1"/>
    <x v="48"/>
    <s v="6304"/>
    <s v="6304-HORA EXTRA"/>
    <s v="000"/>
    <s v="1700"/>
    <s v="1700-PRODUCAO MOI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315.45999999999998"/>
    <n v="0"/>
    <n v="0"/>
    <s v=""/>
    <s v=""/>
    <s v=""/>
  </r>
  <r>
    <n v="1025004"/>
    <s v="POSTED"/>
    <s v="REALIZADO"/>
    <x v="4"/>
    <s v="089.1301.6304.0001.000.1700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1"/>
    <x v="48"/>
    <s v="6304"/>
    <s v="6304-HORA EXTRA"/>
    <s v="000"/>
    <s v="1700"/>
    <s v="1700-PRODUCAO MOI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15.45999999999998"/>
    <n v="0"/>
    <n v="0"/>
    <s v=""/>
    <s v=""/>
    <s v=""/>
  </r>
  <r>
    <n v="1025009"/>
    <s v="POSTED"/>
    <s v="REALIZADO"/>
    <x v="4"/>
    <s v="089.1301.6304.0001.000.1862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1"/>
    <x v="48"/>
    <s v="6304"/>
    <s v="6304-HORA EXTRA"/>
    <s v="000"/>
    <s v="1862"/>
    <s v="1862-EMBALAGEM TORTILHAS DE TRIGO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22.16"/>
    <n v="0"/>
    <n v="0"/>
    <s v=""/>
    <s v=""/>
    <s v=""/>
  </r>
  <r>
    <n v="1025009"/>
    <s v="POSTED"/>
    <s v="REALIZADO"/>
    <x v="4"/>
    <s v="089.1301.6304.0001.000.1862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1"/>
    <x v="48"/>
    <s v="6304"/>
    <s v="6304-HORA EXTRA"/>
    <s v="000"/>
    <s v="1862"/>
    <s v="1862-EMBALAGEM TORTILHAS DE TRIGO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22.16"/>
    <n v="0"/>
    <n v="0"/>
    <s v=""/>
    <s v=""/>
    <s v=""/>
  </r>
  <r>
    <n v="1025009"/>
    <s v="POSTED"/>
    <s v="REALIZADO"/>
    <x v="4"/>
    <s v="089.1301.6304.0001.000.1862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1"/>
    <x v="48"/>
    <s v="6304"/>
    <s v="6304-HORA EXTRA"/>
    <s v="000"/>
    <s v="1862"/>
    <s v="1862-EMBALAGEM TORTILHAS DE TRIGO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22.16"/>
    <n v="0"/>
    <n v="0"/>
    <s v=""/>
    <s v=""/>
    <s v=""/>
  </r>
  <r>
    <n v="1025005"/>
    <s v="POSTED"/>
    <s v="REALIZADO"/>
    <x v="4"/>
    <s v="089.1301.6304.0001.000.1710.000.00000.00000"/>
    <s v="JUN-2021"/>
    <n v="2021"/>
    <x v="0"/>
    <s v="2º TRIMM"/>
    <d v="2021-06-30T00:00:00"/>
    <s v="Manual"/>
    <s v="68"/>
    <s v="FOPAG JUNHO 2021 EMORAOLI PROVISIONES BRL"/>
    <s v="FOPAG JUNHO 2021 EMORAOLI Manual A 2059006 190421977"/>
    <s v="Folha de Pagamento 06/2021"/>
    <x v="0"/>
    <s v="HORA EXTRA/HORA EXTRA"/>
    <s v="1301"/>
    <x v="48"/>
    <s v="6304"/>
    <s v="6304-HORA EXTRA"/>
    <s v="000"/>
    <s v="1710"/>
    <s v="1710-EMBALAGEM MOI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95.77"/>
    <n v="0"/>
    <n v="0"/>
    <s v=""/>
    <s v=""/>
    <s v=""/>
  </r>
  <r>
    <n v="1025005"/>
    <s v="POSTED"/>
    <s v="REALIZADO"/>
    <x v="4"/>
    <s v="089.1301.6304.0001.000.1710.000.00000.00000"/>
    <s v="JUN-2021"/>
    <n v="2021"/>
    <x v="0"/>
    <s v="2º TRIMM"/>
    <d v="2021-06-30T00:00:00"/>
    <s v="Manual"/>
    <s v="68"/>
    <s v="Reverter &quot;FOPAG JUNHO 2021 EMORAOLI PROVISIONES BRL&quot;25-JUN-2021 15:55:51"/>
    <s v="Reverter &quot;FOPAG JUNHO 2021 EMORAOLI PROVISIONES BRL&quot;25-JUN-21 15:55:51 - 190430816"/>
    <s v="Folha de Pagamento 06/2021"/>
    <x v="0"/>
    <s v="HORA EXTRA/HORA EXTRA"/>
    <s v="1301"/>
    <x v="48"/>
    <s v="6304"/>
    <s v="6304-HORA EXTRA"/>
    <s v="000"/>
    <s v="1710"/>
    <s v="1710-EMBALAGEM MOI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95.77"/>
    <n v="0"/>
    <n v="0"/>
    <s v=""/>
    <s v=""/>
    <s v=""/>
  </r>
  <r>
    <n v="1025005"/>
    <s v="POSTED"/>
    <s v="REALIZADO"/>
    <x v="4"/>
    <s v="089.1301.6304.0001.000.1710.000.00000.00000"/>
    <s v="JUN-2021"/>
    <n v="2021"/>
    <x v="0"/>
    <s v="2º TRIMM"/>
    <d v="2021-06-30T00:00:00"/>
    <s v="Manual"/>
    <s v="68"/>
    <s v="FOPAG JUNHO 2021 EMORAOLI_v2 PROVISIONES BRL"/>
    <s v="FOPAG JUNHO 2021 EMORAOLI_v2 Manual A 2061819 190472815"/>
    <s v="Folha de Pagamento 06/2021"/>
    <x v="0"/>
    <s v="HORA EXTRA/HORA EXTRA"/>
    <s v="1301"/>
    <x v="48"/>
    <s v="6304"/>
    <s v="6304-HORA EXTRA"/>
    <s v="000"/>
    <s v="1710"/>
    <s v="1710-EMBALAGEM MOI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95.77"/>
    <n v="0"/>
    <n v="0"/>
    <s v=""/>
    <s v=""/>
    <s v=""/>
  </r>
  <r>
    <n v="1027531"/>
    <s v="POSTED"/>
    <s v="REALIZADO"/>
    <x v="4"/>
    <s v="089.1310.6304.0001.000.7997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10"/>
    <x v="43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228.69"/>
    <n v="0"/>
    <n v="0"/>
    <s v=""/>
    <s v=""/>
    <s v=""/>
  </r>
  <r>
    <n v="1027530"/>
    <s v="POSTED"/>
    <s v="REALIZADO"/>
    <x v="4"/>
    <s v="089.1310.6304.0001.000.7996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10"/>
    <x v="43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125.39"/>
    <n v="0"/>
    <n v="0"/>
    <s v=""/>
    <s v=""/>
    <s v=""/>
  </r>
  <r>
    <n v="1027530"/>
    <s v="POSTED"/>
    <s v="REALIZADO"/>
    <x v="4"/>
    <s v="089.1310.6304.0001.000.7996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10"/>
    <x v="43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-142.08000000000001"/>
    <n v="0"/>
    <n v="0"/>
    <s v=""/>
    <s v=""/>
    <s v=""/>
  </r>
  <r>
    <n v="1027529"/>
    <s v="POSTED"/>
    <s v="REALIZADO"/>
    <x v="4"/>
    <s v="089.1310.6304.0001.000.207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10"/>
    <x v="43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1219.3399999999999"/>
    <n v="0"/>
    <n v="0"/>
    <s v=""/>
    <s v=""/>
    <s v=""/>
  </r>
  <r>
    <n v="1027529"/>
    <s v="POSTED"/>
    <s v="REALIZADO"/>
    <x v="4"/>
    <s v="089.1310.6304.0001.000.207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10"/>
    <x v="43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-1235.1400000000001"/>
    <n v="0"/>
    <n v="0"/>
    <s v=""/>
    <s v=""/>
    <s v=""/>
  </r>
  <r>
    <n v="1027528"/>
    <s v="POSTED"/>
    <s v="REALIZADO"/>
    <x v="4"/>
    <s v="089.1310.6304.0001.000.20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10"/>
    <x v="43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1616.51"/>
    <n v="0"/>
    <n v="0"/>
    <s v=""/>
    <s v=""/>
    <s v=""/>
  </r>
  <r>
    <n v="1027528"/>
    <s v="POSTED"/>
    <s v="REALIZADO"/>
    <x v="4"/>
    <s v="089.1310.6304.0001.000.205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10"/>
    <x v="43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-1835.81"/>
    <n v="0"/>
    <n v="0"/>
    <s v=""/>
    <s v=""/>
    <s v=""/>
  </r>
  <r>
    <n v="1027527"/>
    <s v="POSTED"/>
    <s v="REALIZADO"/>
    <x v="4"/>
    <s v="089.1310.6304.0001.000.160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10"/>
    <x v="43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210"/>
    <n v="0"/>
    <n v="0"/>
    <s v=""/>
    <s v=""/>
    <s v=""/>
  </r>
  <r>
    <n v="1027527"/>
    <s v="POSTED"/>
    <s v="REALIZADO"/>
    <x v="4"/>
    <s v="089.1310.6304.0001.000.1600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10"/>
    <x v="43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-237.38"/>
    <n v="0"/>
    <n v="0"/>
    <s v=""/>
    <s v=""/>
    <s v=""/>
  </r>
  <r>
    <n v="1023882"/>
    <s v="POSTED"/>
    <s v="REALIZADO"/>
    <x v="4"/>
    <s v="089.1308.6304.0001.000.7997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8"/>
    <x v="44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434.77"/>
    <n v="0"/>
    <n v="0"/>
    <s v=""/>
    <s v=""/>
    <s v=""/>
  </r>
  <r>
    <n v="1023881"/>
    <s v="POSTED"/>
    <s v="REALIZADO"/>
    <x v="4"/>
    <s v="089.1308.6304.0001.000.7996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8"/>
    <x v="44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53.77"/>
    <n v="0"/>
    <n v="0"/>
    <s v=""/>
    <s v=""/>
    <s v=""/>
  </r>
  <r>
    <n v="1023880"/>
    <s v="POSTED"/>
    <s v="REALIZADO"/>
    <x v="4"/>
    <s v="089.1308.6304.0001.000.271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8"/>
    <x v="44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787.69"/>
    <n v="0"/>
    <n v="0"/>
    <s v=""/>
    <s v=""/>
    <s v=""/>
  </r>
  <r>
    <n v="1023879"/>
    <s v="POSTED"/>
    <s v="REALIZADO"/>
    <x v="4"/>
    <s v="089.1308.6304.0001.000.270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8"/>
    <x v="44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631"/>
    <n v="0"/>
    <n v="0"/>
    <s v=""/>
    <s v=""/>
    <s v=""/>
  </r>
  <r>
    <n v="1023878"/>
    <s v="POSTED"/>
    <s v="REALIZADO"/>
    <x v="4"/>
    <s v="089.1308.6304.0001.000.2074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8"/>
    <x v="44"/>
    <s v="6304"/>
    <s v="6304-HORA EXTRA"/>
    <s v="000"/>
    <s v="2074"/>
    <s v="2074-EMBALAGEM PAO 4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043.55"/>
    <n v="0"/>
    <n v="0"/>
    <s v=""/>
    <s v=""/>
    <s v=""/>
  </r>
  <r>
    <n v="1023877"/>
    <s v="POSTED"/>
    <s v="REALIZADO"/>
    <x v="4"/>
    <s v="089.1308.6304.0001.000.2073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8"/>
    <x v="44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791.98"/>
    <n v="0"/>
    <n v="0"/>
    <s v=""/>
    <s v=""/>
    <s v=""/>
  </r>
  <r>
    <n v="1023876"/>
    <s v="POSTED"/>
    <s v="REALIZADO"/>
    <x v="4"/>
    <s v="089.1308.6304.0001.000.2054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8"/>
    <x v="44"/>
    <s v="6304"/>
    <s v="6304-HORA EXTRA"/>
    <s v="000"/>
    <s v="2054"/>
    <s v="2054-PROCESSO PAO 4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160.06"/>
    <n v="0"/>
    <n v="0"/>
    <s v=""/>
    <s v=""/>
    <s v=""/>
  </r>
  <r>
    <n v="1023875"/>
    <s v="POSTED"/>
    <s v="REALIZADO"/>
    <x v="4"/>
    <s v="089.1308.6304.0001.000.2053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8"/>
    <x v="44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410.05"/>
    <n v="0"/>
    <n v="0"/>
    <s v=""/>
    <s v=""/>
    <s v=""/>
  </r>
  <r>
    <n v="1023874"/>
    <s v="POSTED"/>
    <s v="REALIZADO"/>
    <x v="4"/>
    <s v="089.1308.6304.0001.000.160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8"/>
    <x v="44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96.24"/>
    <n v="0"/>
    <n v="0"/>
    <s v=""/>
    <s v=""/>
    <s v=""/>
  </r>
  <r>
    <n v="1021428"/>
    <s v="POSTED"/>
    <s v="REALIZADO"/>
    <x v="4"/>
    <s v="089.1307.6304.0001.000.7997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7"/>
    <x v="45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573.28"/>
    <n v="0"/>
    <n v="0"/>
    <s v=""/>
    <s v=""/>
    <s v=""/>
  </r>
  <r>
    <n v="1021428"/>
    <s v="POSTED"/>
    <s v="REALIZADO"/>
    <x v="4"/>
    <s v="089.1307.6304.0001.000.7997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07"/>
    <x v="45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622"/>
    <n v="0"/>
    <n v="0"/>
    <s v=""/>
    <s v=""/>
    <s v=""/>
  </r>
  <r>
    <n v="1021427"/>
    <s v="POSTED"/>
    <s v="REALIZADO"/>
    <x v="4"/>
    <s v="089.1307.6304.0001.000.7996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7"/>
    <x v="45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173.15"/>
    <n v="0"/>
    <n v="0"/>
    <s v=""/>
    <s v=""/>
    <s v=""/>
  </r>
  <r>
    <n v="1021427"/>
    <s v="POSTED"/>
    <s v="REALIZADO"/>
    <x v="4"/>
    <s v="089.1307.6304.0001.000.7996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07"/>
    <x v="45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185.69"/>
    <n v="0"/>
    <n v="0"/>
    <s v=""/>
    <s v=""/>
    <s v=""/>
  </r>
  <r>
    <n v="1021426"/>
    <s v="POSTED"/>
    <s v="REALIZADO"/>
    <x v="4"/>
    <s v="089.1307.6304.0001.000.2712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7"/>
    <x v="45"/>
    <s v="6304"/>
    <s v="6304-HORA EXTRA"/>
    <s v="000"/>
    <s v="2712"/>
    <s v="2712-EMBALAGEM LANCHE 2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283.32"/>
    <n v="0"/>
    <n v="0"/>
    <s v=""/>
    <s v=""/>
    <s v=""/>
  </r>
  <r>
    <n v="1021426"/>
    <s v="POSTED"/>
    <s v="REALIZADO"/>
    <x v="4"/>
    <s v="089.1307.6304.0001.000.2712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07"/>
    <x v="45"/>
    <s v="6304"/>
    <s v="6304-HORA EXTRA"/>
    <s v="000"/>
    <s v="2712"/>
    <s v="2712-EMBALAGEM LANCHE 2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425.92"/>
    <n v="0"/>
    <n v="0"/>
    <s v=""/>
    <s v=""/>
    <s v=""/>
  </r>
  <r>
    <n v="1021425"/>
    <s v="POSTED"/>
    <s v="REALIZADO"/>
    <x v="4"/>
    <s v="089.1307.6304.0001.000.2702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7"/>
    <x v="45"/>
    <s v="6304"/>
    <s v="6304-HORA EXTRA"/>
    <s v="000"/>
    <s v="2702"/>
    <s v="2702-PROCESSO LANCHE 2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645.54"/>
    <n v="0"/>
    <n v="0"/>
    <s v=""/>
    <s v=""/>
    <s v=""/>
  </r>
  <r>
    <n v="1021425"/>
    <s v="POSTED"/>
    <s v="REALIZADO"/>
    <x v="4"/>
    <s v="089.1307.6304.0001.000.2702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07"/>
    <x v="45"/>
    <s v="6304"/>
    <s v="6304-HORA EXTRA"/>
    <s v="000"/>
    <s v="2702"/>
    <s v="2702-PROCESSO LANCHE 2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411.07"/>
    <n v="0"/>
    <n v="0"/>
    <s v=""/>
    <s v=""/>
    <s v=""/>
  </r>
  <r>
    <n v="1021424"/>
    <s v="POSTED"/>
    <s v="REALIZADO"/>
    <x v="4"/>
    <s v="089.1307.6304.0001.000.2073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7"/>
    <x v="45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479.45"/>
    <n v="0"/>
    <n v="0"/>
    <s v=""/>
    <s v=""/>
    <s v=""/>
  </r>
  <r>
    <n v="1021424"/>
    <s v="POSTED"/>
    <s v="REALIZADO"/>
    <x v="4"/>
    <s v="089.1307.6304.0001.000.2073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07"/>
    <x v="45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562.02"/>
    <n v="0"/>
    <n v="0"/>
    <s v=""/>
    <s v=""/>
    <s v=""/>
  </r>
  <r>
    <n v="1021422"/>
    <s v="POSTED"/>
    <s v="REALIZADO"/>
    <x v="4"/>
    <s v="089.1307.6304.0001.000.2053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7"/>
    <x v="45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352.71"/>
    <n v="0"/>
    <n v="0"/>
    <s v=""/>
    <s v=""/>
    <s v=""/>
  </r>
  <r>
    <n v="1021422"/>
    <s v="POSTED"/>
    <s v="REALIZADO"/>
    <x v="4"/>
    <s v="089.1307.6304.0001.000.2053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07"/>
    <x v="45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1016.96"/>
    <n v="0"/>
    <n v="0"/>
    <s v=""/>
    <s v=""/>
    <s v=""/>
  </r>
  <r>
    <n v="1369575"/>
    <s v="POSTED"/>
    <s v="REALIZADO"/>
    <x v="4"/>
    <s v="089.1307.6304.0001.000.186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7"/>
    <x v="45"/>
    <s v="6304"/>
    <s v="6304-HORA EXTRA"/>
    <s v="000"/>
    <s v="1860"/>
    <s v="1860-EMBALAGEM TORTILHAS DE TRIG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9.75"/>
    <n v="0"/>
    <n v="0"/>
    <s v=""/>
    <s v=""/>
    <s v=""/>
  </r>
  <r>
    <n v="1369575"/>
    <s v="POSTED"/>
    <s v="REALIZADO"/>
    <x v="4"/>
    <s v="089.1307.6304.0001.000.1860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07"/>
    <x v="45"/>
    <s v="6304"/>
    <s v="6304-HORA EXTRA"/>
    <s v="000"/>
    <s v="1860"/>
    <s v="1860-EMBALAGEM TORTILHAS DE TRIG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346.23"/>
    <n v="0"/>
    <n v="0"/>
    <s v=""/>
    <s v=""/>
    <s v=""/>
  </r>
  <r>
    <n v="1369596"/>
    <s v="POSTED"/>
    <s v="REALIZADO"/>
    <x v="4"/>
    <s v="089.1307.6304.0001.000.185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7"/>
    <x v="45"/>
    <s v="6304"/>
    <s v="6304-HORA EXTRA"/>
    <s v="000"/>
    <s v="1850"/>
    <s v="1850-PROCESSO TORTILHAS DE TRIG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107.29"/>
    <n v="0"/>
    <n v="0"/>
    <s v=""/>
    <s v=""/>
    <s v=""/>
  </r>
  <r>
    <n v="1369596"/>
    <s v="POSTED"/>
    <s v="REALIZADO"/>
    <x v="4"/>
    <s v="089.1307.6304.0001.000.1850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07"/>
    <x v="45"/>
    <s v="6304"/>
    <s v="6304-HORA EXTRA"/>
    <s v="000"/>
    <s v="1850"/>
    <s v="1850-PROCESSO TORTILHAS DE TRIG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348.28"/>
    <n v="0"/>
    <n v="0"/>
    <s v=""/>
    <s v=""/>
    <s v=""/>
  </r>
  <r>
    <n v="1021420"/>
    <s v="POSTED"/>
    <s v="REALIZADO"/>
    <x v="4"/>
    <s v="089.1307.6304.0001.000.160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7"/>
    <x v="45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0.47"/>
    <n v="0"/>
    <n v="0"/>
    <s v=""/>
    <s v=""/>
    <s v=""/>
  </r>
  <r>
    <n v="1021420"/>
    <s v="POSTED"/>
    <s v="REALIZADO"/>
    <x v="4"/>
    <s v="089.1307.6304.0001.000.1600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07"/>
    <x v="45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270.35000000000002"/>
    <n v="0"/>
    <n v="0"/>
    <s v=""/>
    <s v=""/>
    <s v=""/>
  </r>
  <r>
    <n v="1022715"/>
    <s v="POSTED"/>
    <s v="REALIZADO"/>
    <x v="4"/>
    <s v="089.1303.6304.0001.000.7997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3"/>
    <x v="46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2207.04"/>
    <n v="0"/>
    <n v="0"/>
    <s v=""/>
    <s v=""/>
    <s v=""/>
  </r>
  <r>
    <n v="1022715"/>
    <s v="POSTED"/>
    <s v="REALIZADO"/>
    <x v="4"/>
    <s v="089.1303.6304.0001.000.7997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03"/>
    <x v="46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454.47"/>
    <n v="0"/>
    <n v="0"/>
    <s v=""/>
    <s v=""/>
    <s v=""/>
  </r>
  <r>
    <n v="1022714"/>
    <s v="POSTED"/>
    <s v="REALIZADO"/>
    <x v="4"/>
    <s v="089.1303.6304.0001.000.7996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3"/>
    <x v="46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1826.07"/>
    <n v="0"/>
    <n v="0"/>
    <s v=""/>
    <s v=""/>
    <s v=""/>
  </r>
  <r>
    <n v="1022714"/>
    <s v="POSTED"/>
    <s v="REALIZADO"/>
    <x v="4"/>
    <s v="089.1303.6304.0001.000.7996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03"/>
    <x v="46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518.9"/>
    <n v="0"/>
    <n v="0"/>
    <s v=""/>
    <s v=""/>
    <s v=""/>
  </r>
  <r>
    <n v="1022713"/>
    <s v="POSTED"/>
    <s v="REALIZADO"/>
    <x v="4"/>
    <s v="089.1303.6304.0001.000.271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3"/>
    <x v="46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1263.04"/>
    <n v="0"/>
    <n v="0"/>
    <s v=""/>
    <s v=""/>
    <s v=""/>
  </r>
  <r>
    <n v="1022713"/>
    <s v="POSTED"/>
    <s v="REALIZADO"/>
    <x v="4"/>
    <s v="089.1303.6304.0001.000.271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03"/>
    <x v="46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602.55999999999995"/>
    <n v="0"/>
    <n v="0"/>
    <s v=""/>
    <s v=""/>
    <s v=""/>
  </r>
  <r>
    <n v="1022712"/>
    <s v="POSTED"/>
    <s v="REALIZADO"/>
    <x v="4"/>
    <s v="089.1303.6304.0001.000.270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3"/>
    <x v="46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3163.39"/>
    <n v="0"/>
    <n v="0"/>
    <s v=""/>
    <s v=""/>
    <s v=""/>
  </r>
  <r>
    <n v="1022712"/>
    <s v="POSTED"/>
    <s v="REALIZADO"/>
    <x v="4"/>
    <s v="089.1303.6304.0001.000.270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03"/>
    <x v="46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1332.39"/>
    <n v="0"/>
    <n v="0"/>
    <s v=""/>
    <s v=""/>
    <s v=""/>
  </r>
  <r>
    <n v="1022711"/>
    <s v="POSTED"/>
    <s v="REALIZADO"/>
    <x v="4"/>
    <s v="089.1303.6304.0001.000.207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3"/>
    <x v="46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3074.14"/>
    <n v="0"/>
    <n v="0"/>
    <s v=""/>
    <s v=""/>
    <s v=""/>
  </r>
  <r>
    <n v="1022711"/>
    <s v="POSTED"/>
    <s v="REALIZADO"/>
    <x v="4"/>
    <s v="089.1303.6304.0001.000.207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03"/>
    <x v="46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1083.28"/>
    <n v="0"/>
    <n v="0"/>
    <s v=""/>
    <s v=""/>
    <s v=""/>
  </r>
  <r>
    <n v="1022710"/>
    <s v="POSTED"/>
    <s v="REALIZADO"/>
    <x v="4"/>
    <s v="089.1303.6304.0001.000.20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3"/>
    <x v="46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6033.47"/>
    <n v="0"/>
    <n v="0"/>
    <s v=""/>
    <s v=""/>
    <s v=""/>
  </r>
  <r>
    <n v="1022710"/>
    <s v="POSTED"/>
    <s v="REALIZADO"/>
    <x v="4"/>
    <s v="089.1303.6304.0001.000.2051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03"/>
    <x v="46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2056.48"/>
    <n v="0"/>
    <n v="0"/>
    <s v=""/>
    <s v=""/>
    <s v=""/>
  </r>
  <r>
    <n v="1022707"/>
    <s v="POSTED"/>
    <s v="REALIZADO"/>
    <x v="4"/>
    <s v="089.1303.6304.0001.000.160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3"/>
    <x v="46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1695.03"/>
    <n v="0"/>
    <n v="0"/>
    <s v=""/>
    <s v=""/>
    <s v=""/>
  </r>
  <r>
    <n v="1022707"/>
    <s v="POSTED"/>
    <s v="REALIZADO"/>
    <x v="4"/>
    <s v="089.1303.6304.0001.000.1600.000.00000.00000"/>
    <s v="MAY-2021"/>
    <n v="2021"/>
    <x v="1"/>
    <s v="2º TRIMM"/>
    <d v="2021-05-26T00:00:00"/>
    <s v="Manual"/>
    <s v="3"/>
    <s v="Reverter &quot;JSILVLIM_Provi_de_horas_extras_Abr21 NOMINA BRL&quot;26-MAI-2021 09:10:32"/>
    <s v="Reverter &quot;JSILVLIM_Provi_de_horas_extras_Abr21 NOMINA BRL&quot;26-MAI-21 09:10:32 - 188344224"/>
    <s v="Provisão de horas extras Abr/2021"/>
    <x v="0"/>
    <s v="HORA EXTRA/HORA EXTRA"/>
    <s v="1303"/>
    <x v="46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460.68"/>
    <n v="0"/>
    <n v="0"/>
    <s v=""/>
    <s v=""/>
    <s v=""/>
  </r>
  <r>
    <n v="1024753"/>
    <s v="POSTED"/>
    <s v="REALIZADO"/>
    <x v="4"/>
    <s v="089.1302.6304.0001.000.7997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1302"/>
    <x v="47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6906.4"/>
    <n v="0"/>
    <n v="0"/>
    <s v=""/>
    <s v=""/>
    <s v=""/>
  </r>
  <r>
    <n v="1024752"/>
    <s v="POSTED"/>
    <s v="REALIZADO"/>
    <x v="4"/>
    <s v="089.1302.6304.0001.000.7996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1302"/>
    <x v="47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3254.08"/>
    <n v="0"/>
    <n v="0"/>
    <s v=""/>
    <s v=""/>
    <s v=""/>
  </r>
  <r>
    <n v="1024751"/>
    <s v="POSTED"/>
    <s v="REALIZADO"/>
    <x v="4"/>
    <s v="089.1302.6304.0001.000.271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2"/>
    <x v="47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21.27"/>
    <n v="0"/>
    <n v="0"/>
    <s v=""/>
    <s v=""/>
    <s v=""/>
  </r>
  <r>
    <n v="1024751"/>
    <s v="POSTED"/>
    <s v="REALIZADO"/>
    <x v="4"/>
    <s v="089.1302.6304.0001.000.2711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1302"/>
    <x v="47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3522.08"/>
    <n v="0"/>
    <n v="0"/>
    <s v=""/>
    <s v=""/>
    <s v=""/>
  </r>
  <r>
    <n v="1024750"/>
    <s v="POSTED"/>
    <s v="REALIZADO"/>
    <x v="4"/>
    <s v="089.1302.6304.0001.000.270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2"/>
    <x v="47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94.58"/>
    <n v="0"/>
    <n v="0"/>
    <s v=""/>
    <s v=""/>
    <s v=""/>
  </r>
  <r>
    <n v="1024750"/>
    <s v="POSTED"/>
    <s v="REALIZADO"/>
    <x v="4"/>
    <s v="089.1302.6304.0001.000.2701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1302"/>
    <x v="47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3605.84"/>
    <n v="0"/>
    <n v="0"/>
    <s v=""/>
    <s v=""/>
    <s v=""/>
  </r>
  <r>
    <n v="1024749"/>
    <s v="POSTED"/>
    <s v="REALIZADO"/>
    <x v="4"/>
    <s v="089.1302.6304.0001.000.2073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2"/>
    <x v="47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19.920000000000002"/>
    <n v="0"/>
    <n v="0"/>
    <s v=""/>
    <s v=""/>
    <s v=""/>
  </r>
  <r>
    <n v="1024749"/>
    <s v="POSTED"/>
    <s v="REALIZADO"/>
    <x v="4"/>
    <s v="089.1302.6304.0001.000.2073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1302"/>
    <x v="47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4832.18"/>
    <n v="0"/>
    <n v="0"/>
    <s v=""/>
    <s v=""/>
    <s v=""/>
  </r>
  <r>
    <n v="1024747"/>
    <s v="POSTED"/>
    <s v="REALIZADO"/>
    <x v="4"/>
    <s v="089.1302.6304.0001.000.207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2"/>
    <x v="47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637.98"/>
    <n v="0"/>
    <n v="0"/>
    <s v=""/>
    <s v=""/>
    <s v=""/>
  </r>
  <r>
    <n v="1024747"/>
    <s v="POSTED"/>
    <s v="REALIZADO"/>
    <x v="4"/>
    <s v="089.1302.6304.0001.000.2071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1302"/>
    <x v="47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2106.0300000000002"/>
    <n v="0"/>
    <n v="0"/>
    <s v=""/>
    <s v=""/>
    <s v=""/>
  </r>
  <r>
    <n v="1024746"/>
    <s v="POSTED"/>
    <s v="REALIZADO"/>
    <x v="4"/>
    <s v="089.1302.6304.0001.000.2053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2"/>
    <x v="47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4.8600000000000003"/>
    <n v="0"/>
    <n v="0"/>
    <s v=""/>
    <s v=""/>
    <s v=""/>
  </r>
  <r>
    <n v="1024746"/>
    <s v="POSTED"/>
    <s v="REALIZADO"/>
    <x v="4"/>
    <s v="089.1302.6304.0001.000.2053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1302"/>
    <x v="47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5009.43"/>
    <n v="0"/>
    <n v="0"/>
    <s v=""/>
    <s v=""/>
    <s v=""/>
  </r>
  <r>
    <n v="1024744"/>
    <s v="POSTED"/>
    <s v="REALIZADO"/>
    <x v="4"/>
    <s v="089.1302.6304.0001.000.20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2"/>
    <x v="47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4.76"/>
    <n v="0"/>
    <n v="0"/>
    <s v=""/>
    <s v=""/>
    <s v=""/>
  </r>
  <r>
    <n v="1024744"/>
    <s v="POSTED"/>
    <s v="REALIZADO"/>
    <x v="4"/>
    <s v="089.1302.6304.0001.000.2051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1302"/>
    <x v="47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5216.37"/>
    <n v="0"/>
    <n v="0"/>
    <s v=""/>
    <s v=""/>
    <s v=""/>
  </r>
  <r>
    <n v="1024743"/>
    <s v="POSTED"/>
    <s v="REALIZADO"/>
    <x v="4"/>
    <s v="089.1302.6304.0001.000.1600.000.00000.00000"/>
    <s v="MAY-2021"/>
    <n v="2021"/>
    <x v="1"/>
    <s v="2º TRIMM"/>
    <d v="2021-05-31T00:00:00"/>
    <s v="Manual"/>
    <s v="3"/>
    <s v="JSILVLIM_Provi_de_horas_extras_Mai21 NOMINA BRL"/>
    <s v="JSILVLIM_Provi_de_horas_extras_Mai21 Manual A 2038571 188364607"/>
    <s v="Provisão de horas extras Mai/2021"/>
    <x v="0"/>
    <s v="HORA EXTRA/HORA EXTRA"/>
    <s v="1302"/>
    <x v="47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1753.12"/>
    <n v="0"/>
    <n v="0"/>
    <s v=""/>
    <s v=""/>
    <s v=""/>
  </r>
  <r>
    <n v="1025030"/>
    <s v="POSTED"/>
    <s v="REALIZADO"/>
    <x v="4"/>
    <s v="089.1301.6304.0001.000.7997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1"/>
    <x v="48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6508.48"/>
    <n v="0"/>
    <n v="0"/>
    <s v=""/>
    <s v=""/>
    <s v=""/>
  </r>
  <r>
    <n v="1025029"/>
    <s v="POSTED"/>
    <s v="REALIZADO"/>
    <x v="4"/>
    <s v="089.1301.6304.0001.000.7996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1"/>
    <x v="48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4188.2700000000004"/>
    <n v="0"/>
    <n v="0"/>
    <s v=""/>
    <s v=""/>
    <s v=""/>
  </r>
  <r>
    <n v="1060737"/>
    <s v="POSTED"/>
    <s v="REALIZADO"/>
    <x v="4"/>
    <s v="089.1301.6304.0001.000.353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1"/>
    <x v="48"/>
    <s v="6304"/>
    <s v="6304-HORA EXTRA"/>
    <s v="000"/>
    <s v="3531"/>
    <s v="3531-EMBALAGEM BISCOIT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597.43"/>
    <n v="0"/>
    <n v="0"/>
    <s v=""/>
    <s v=""/>
    <s v=""/>
  </r>
  <r>
    <n v="1243465"/>
    <s v="POSTED"/>
    <s v="REALIZADO"/>
    <x v="4"/>
    <s v="089.1301.6304.0001.000.351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1"/>
    <x v="48"/>
    <s v="6304"/>
    <s v="6304-HORA EXTRA"/>
    <s v="000"/>
    <s v="3511"/>
    <s v="3511-PROCESSO BISCOIT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166.57"/>
    <n v="0"/>
    <n v="0"/>
    <s v=""/>
    <s v=""/>
    <s v=""/>
  </r>
  <r>
    <n v="1025027"/>
    <s v="POSTED"/>
    <s v="REALIZADO"/>
    <x v="4"/>
    <s v="089.1301.6304.0001.000.2713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1"/>
    <x v="48"/>
    <s v="6304"/>
    <s v="6304-HORA EXTRA"/>
    <s v="000"/>
    <s v="2713"/>
    <s v="2713-EMBALAGEM LANCHE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704.71"/>
    <n v="0"/>
    <n v="0"/>
    <s v=""/>
    <s v=""/>
    <s v=""/>
  </r>
  <r>
    <n v="1025026"/>
    <s v="POSTED"/>
    <s v="REALIZADO"/>
    <x v="4"/>
    <s v="089.1301.6304.0001.000.2712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1"/>
    <x v="48"/>
    <s v="6304"/>
    <s v="6304-HORA EXTRA"/>
    <s v="000"/>
    <s v="2712"/>
    <s v="2712-EMBALAGEM LANCH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961.55"/>
    <n v="0"/>
    <n v="0"/>
    <s v=""/>
    <s v=""/>
    <s v=""/>
  </r>
  <r>
    <n v="1060736"/>
    <s v="POSTED"/>
    <s v="REALIZADO"/>
    <x v="4"/>
    <s v="089.1301.6304.0001.000.271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1"/>
    <x v="48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5.77"/>
    <n v="0"/>
    <n v="0"/>
    <s v=""/>
    <s v=""/>
    <s v=""/>
  </r>
  <r>
    <n v="1025025"/>
    <s v="POSTED"/>
    <s v="REALIZADO"/>
    <x v="4"/>
    <s v="089.1301.6304.0001.000.2703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1"/>
    <x v="48"/>
    <s v="6304"/>
    <s v="6304-HORA EXTRA"/>
    <s v="000"/>
    <s v="2703"/>
    <s v="2703-PROCESSO LANCHE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209.21"/>
    <n v="0"/>
    <n v="0"/>
    <s v=""/>
    <s v=""/>
    <s v=""/>
  </r>
  <r>
    <n v="1025024"/>
    <s v="POSTED"/>
    <s v="REALIZADO"/>
    <x v="4"/>
    <s v="089.1301.6304.0001.000.2702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1"/>
    <x v="48"/>
    <s v="6304"/>
    <s v="6304-HORA EXTRA"/>
    <s v="000"/>
    <s v="2702"/>
    <s v="2702-PROCESSO LANCH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815.64"/>
    <n v="0"/>
    <n v="0"/>
    <s v=""/>
    <s v=""/>
    <s v=""/>
  </r>
  <r>
    <n v="1060735"/>
    <s v="POSTED"/>
    <s v="REALIZADO"/>
    <x v="4"/>
    <s v="089.1301.6304.0001.000.270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1"/>
    <x v="48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20.45"/>
    <n v="0"/>
    <n v="0"/>
    <s v=""/>
    <s v=""/>
    <s v=""/>
  </r>
  <r>
    <n v="1025022"/>
    <s v="POSTED"/>
    <s v="REALIZADO"/>
    <x v="4"/>
    <s v="089.1301.6304.0001.000.251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1"/>
    <x v="48"/>
    <s v="6304"/>
    <s v="6304-HORA EXTRA"/>
    <s v="000"/>
    <s v="2511"/>
    <s v="2511-EMBALAGEM DOC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24.41"/>
    <n v="0"/>
    <n v="0"/>
    <s v=""/>
    <s v=""/>
    <s v=""/>
  </r>
  <r>
    <n v="1025020"/>
    <s v="POSTED"/>
    <s v="REALIZADO"/>
    <x v="4"/>
    <s v="089.1301.6304.0001.000.250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1"/>
    <x v="48"/>
    <s v="6304"/>
    <s v="6304-HORA EXTRA"/>
    <s v="000"/>
    <s v="2501"/>
    <s v="2501-PROCESSO DOC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404.76"/>
    <n v="0"/>
    <n v="0"/>
    <s v=""/>
    <s v=""/>
    <s v=""/>
  </r>
  <r>
    <n v="1025019"/>
    <s v="POSTED"/>
    <s v="REALIZADO"/>
    <x v="4"/>
    <s v="089.1301.6304.0001.000.2222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1"/>
    <x v="48"/>
    <s v="6304"/>
    <s v="6304-HORA EXTRA"/>
    <s v="000"/>
    <s v="2222"/>
    <s v="2222-EMBALAGEM DOCE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636.7"/>
    <n v="0"/>
    <n v="0"/>
    <s v=""/>
    <s v=""/>
    <s v=""/>
  </r>
  <r>
    <n v="1025018"/>
    <s v="POSTED"/>
    <s v="REALIZADO"/>
    <x v="4"/>
    <s v="089.1301.6304.0001.000.222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1"/>
    <x v="48"/>
    <s v="6304"/>
    <s v="6304-HORA EXTRA"/>
    <s v="000"/>
    <s v="2221"/>
    <s v="2221-EMBALAGEM DOC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508.43"/>
    <n v="0"/>
    <n v="0"/>
    <s v=""/>
    <s v=""/>
    <s v=""/>
  </r>
  <r>
    <n v="1025017"/>
    <s v="POSTED"/>
    <s v="REALIZADO"/>
    <x v="4"/>
    <s v="089.1301.6304.0001.000.2212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1"/>
    <x v="48"/>
    <s v="6304"/>
    <s v="6304-HORA EXTRA"/>
    <s v="000"/>
    <s v="2212"/>
    <s v="2212-PROCESSO DOCE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578.17999999999995"/>
    <n v="0"/>
    <n v="0"/>
    <s v=""/>
    <s v=""/>
    <s v=""/>
  </r>
  <r>
    <n v="1025016"/>
    <s v="POSTED"/>
    <s v="REALIZADO"/>
    <x v="4"/>
    <s v="089.1301.6304.0001.000.221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1"/>
    <x v="48"/>
    <s v="6304"/>
    <s v="6304-HORA EXTRA"/>
    <s v="000"/>
    <s v="2211"/>
    <s v="2211-PROCESSO DOC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758.72"/>
    <n v="0"/>
    <n v="0"/>
    <s v=""/>
    <s v=""/>
    <s v=""/>
  </r>
  <r>
    <n v="1025014"/>
    <s v="POSTED"/>
    <s v="REALIZADO"/>
    <x v="4"/>
    <s v="089.1301.6304.0001.000.207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1"/>
    <x v="48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8165.98"/>
    <n v="0"/>
    <n v="0"/>
    <s v=""/>
    <s v=""/>
    <s v=""/>
  </r>
  <r>
    <n v="1025013"/>
    <s v="POSTED"/>
    <s v="REALIZADO"/>
    <x v="4"/>
    <s v="089.1301.6304.0001.000.2053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1"/>
    <x v="48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723.41"/>
    <n v="0"/>
    <n v="0"/>
    <s v=""/>
    <s v=""/>
    <s v=""/>
  </r>
  <r>
    <n v="1025012"/>
    <s v="POSTED"/>
    <s v="REALIZADO"/>
    <x v="4"/>
    <s v="089.1301.6304.0001.000.2051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1"/>
    <x v="48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5178.3999999999996"/>
    <n v="0"/>
    <n v="0"/>
    <s v=""/>
    <s v=""/>
    <s v=""/>
  </r>
  <r>
    <n v="1025011"/>
    <s v="POSTED"/>
    <s v="REALIZADO"/>
    <x v="4"/>
    <s v="089.1301.6304.0001.000.192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1"/>
    <x v="48"/>
    <s v="6304"/>
    <s v="6304-HORA EXTRA"/>
    <s v="000"/>
    <s v="1920"/>
    <s v="1920-EMBALAGEM TOSTA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044.21"/>
    <n v="0"/>
    <n v="0"/>
    <s v=""/>
    <s v=""/>
    <s v=""/>
  </r>
  <r>
    <n v="1025010"/>
    <s v="POSTED"/>
    <s v="REALIZADO"/>
    <x v="4"/>
    <s v="089.1301.6304.0001.000.191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1"/>
    <x v="48"/>
    <s v="6304"/>
    <s v="6304-HORA EXTRA"/>
    <s v="000"/>
    <s v="1910"/>
    <s v="1910-PROCESSO TOSTA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24.34"/>
    <n v="0"/>
    <n v="0"/>
    <s v=""/>
    <s v=""/>
    <s v=""/>
  </r>
  <r>
    <n v="1025009"/>
    <s v="POSTED"/>
    <s v="REALIZADO"/>
    <x v="4"/>
    <s v="089.1301.6304.0001.000.1862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1"/>
    <x v="48"/>
    <s v="6304"/>
    <s v="6304-HORA EXTRA"/>
    <s v="000"/>
    <s v="1862"/>
    <s v="1862-EMBALAGEM TORTILHAS DE TRIGO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56.57"/>
    <n v="0"/>
    <n v="0"/>
    <s v=""/>
    <s v=""/>
    <s v=""/>
  </r>
  <r>
    <n v="1025007"/>
    <s v="POSTED"/>
    <s v="REALIZADO"/>
    <x v="4"/>
    <s v="089.1301.6304.0001.000.1852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1"/>
    <x v="48"/>
    <s v="6304"/>
    <s v="6304-HORA EXTRA"/>
    <s v="000"/>
    <s v="1852"/>
    <s v="1852-PROCESSO TORTILHAS DE TRIGO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63.87"/>
    <n v="0"/>
    <n v="0"/>
    <s v=""/>
    <s v=""/>
    <s v=""/>
  </r>
  <r>
    <n v="1025005"/>
    <s v="POSTED"/>
    <s v="REALIZADO"/>
    <x v="4"/>
    <s v="089.1301.6304.0001.000.171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1"/>
    <x v="48"/>
    <s v="6304"/>
    <s v="6304-HORA EXTRA"/>
    <s v="000"/>
    <s v="1710"/>
    <s v="1710-EMBALAGEM MOI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6.57"/>
    <n v="0"/>
    <n v="0"/>
    <s v=""/>
    <s v=""/>
    <s v=""/>
  </r>
  <r>
    <n v="1025004"/>
    <s v="POSTED"/>
    <s v="REALIZADO"/>
    <x v="4"/>
    <s v="089.1301.6304.0001.000.170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1"/>
    <x v="48"/>
    <s v="6304"/>
    <s v="6304-HORA EXTRA"/>
    <s v="000"/>
    <s v="1700"/>
    <s v="1700-PRODUCAO MOI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680.56"/>
    <n v="0"/>
    <n v="0"/>
    <s v=""/>
    <s v=""/>
    <s v=""/>
  </r>
  <r>
    <n v="1025003"/>
    <s v="POSTED"/>
    <s v="REALIZADO"/>
    <x v="4"/>
    <s v="089.1301.6304.0001.000.1600.000.00000.00000"/>
    <s v="MAY-2021"/>
    <n v="2021"/>
    <x v="1"/>
    <s v="2º TRIMM"/>
    <d v="2021-05-31T00:00:00"/>
    <s v="Manual"/>
    <s v="3"/>
    <s v="FOPAG MAIO 2021 EMORAOLI NOMINA BRL"/>
    <s v="FOPAG MAIO 2021 EMORAOLI Manual A 2038535 188360183"/>
    <s v="Folha de Pagamento 05/2021"/>
    <x v="0"/>
    <s v="HORA EXTRA/HORA EXTRA"/>
    <s v="1301"/>
    <x v="48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32.94"/>
    <n v="0"/>
    <n v="0"/>
    <s v=""/>
    <s v=""/>
    <s v=""/>
  </r>
  <r>
    <n v="1243465"/>
    <s v="POSTED"/>
    <s v="REALIZADO"/>
    <x v="4"/>
    <s v="089.1301.6304.0001.000.351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1"/>
    <x v="48"/>
    <s v="6304"/>
    <s v="6304-HORA EXTRA"/>
    <s v="000"/>
    <s v="3511"/>
    <s v="3511-PROCESSO BISCOIT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491"/>
    <n v="0"/>
    <n v="0"/>
    <s v=""/>
    <s v=""/>
    <s v=""/>
  </r>
  <r>
    <n v="1021420"/>
    <s v="POSTED"/>
    <s v="REALIZADO"/>
    <x v="4"/>
    <s v="089.1307.6304.0001.000.1600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7"/>
    <x v="45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1.04"/>
    <n v="0"/>
    <n v="0"/>
    <s v=""/>
    <s v=""/>
    <s v=""/>
  </r>
  <r>
    <n v="1021424"/>
    <s v="POSTED"/>
    <s v="REALIZADO"/>
    <x v="4"/>
    <s v="089.1307.6304.0001.000.2073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7"/>
    <x v="45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18.11"/>
    <n v="0"/>
    <n v="0"/>
    <s v=""/>
    <s v=""/>
    <s v=""/>
  </r>
  <r>
    <n v="1022707"/>
    <s v="POSTED"/>
    <s v="REALIZADO"/>
    <x v="4"/>
    <s v="089.1303.6304.0001.000.1600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3"/>
    <x v="46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837.37"/>
    <n v="0"/>
    <n v="0"/>
    <s v=""/>
    <s v=""/>
    <s v=""/>
  </r>
  <r>
    <n v="1022710"/>
    <s v="POSTED"/>
    <s v="REALIZADO"/>
    <x v="4"/>
    <s v="089.1303.6304.0001.000.205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3"/>
    <x v="46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3185.64"/>
    <n v="0"/>
    <n v="0"/>
    <s v=""/>
    <s v=""/>
    <s v=""/>
  </r>
  <r>
    <n v="1022711"/>
    <s v="POSTED"/>
    <s v="REALIZADO"/>
    <x v="4"/>
    <s v="089.1303.6304.0001.000.207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3"/>
    <x v="46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2314.56"/>
    <n v="0"/>
    <n v="0"/>
    <s v=""/>
    <s v=""/>
    <s v=""/>
  </r>
  <r>
    <n v="1022712"/>
    <s v="POSTED"/>
    <s v="REALIZADO"/>
    <x v="4"/>
    <s v="089.1303.6304.0001.000.270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3"/>
    <x v="46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3455.54"/>
    <n v="0"/>
    <n v="0"/>
    <s v=""/>
    <s v=""/>
    <s v=""/>
  </r>
  <r>
    <n v="1022713"/>
    <s v="POSTED"/>
    <s v="REALIZADO"/>
    <x v="4"/>
    <s v="089.1303.6304.0001.000.271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3"/>
    <x v="46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1170.4100000000001"/>
    <n v="0"/>
    <n v="0"/>
    <s v=""/>
    <s v=""/>
    <s v=""/>
  </r>
  <r>
    <n v="1022714"/>
    <s v="POSTED"/>
    <s v="REALIZADO"/>
    <x v="4"/>
    <s v="089.1303.6304.0001.000.7996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3"/>
    <x v="46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914.59"/>
    <n v="0"/>
    <n v="0"/>
    <s v=""/>
    <s v=""/>
    <s v=""/>
  </r>
  <r>
    <n v="1022715"/>
    <s v="POSTED"/>
    <s v="REALIZADO"/>
    <x v="4"/>
    <s v="089.1303.6304.0001.000.7997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3"/>
    <x v="46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1579.93"/>
    <n v="0"/>
    <n v="0"/>
    <s v=""/>
    <s v=""/>
    <s v=""/>
  </r>
  <r>
    <n v="1023874"/>
    <s v="POSTED"/>
    <s v="REALIZADO"/>
    <x v="4"/>
    <s v="089.1308.6304.0001.000.1600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8"/>
    <x v="44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110.79"/>
    <n v="0"/>
    <n v="0"/>
    <s v=""/>
    <s v=""/>
    <s v=""/>
  </r>
  <r>
    <n v="1023875"/>
    <s v="POSTED"/>
    <s v="REALIZADO"/>
    <x v="4"/>
    <s v="089.1308.6304.0001.000.2053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8"/>
    <x v="44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3484.27"/>
    <n v="0"/>
    <n v="0"/>
    <s v=""/>
    <s v=""/>
    <s v=""/>
  </r>
  <r>
    <n v="1023876"/>
    <s v="POSTED"/>
    <s v="REALIZADO"/>
    <x v="4"/>
    <s v="089.1308.6304.0001.000.2054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8"/>
    <x v="44"/>
    <s v="6304"/>
    <s v="6304-HORA EXTRA"/>
    <s v="000"/>
    <s v="2054"/>
    <s v="2054-PROCESSO PAO 4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3244.32"/>
    <n v="0"/>
    <n v="0"/>
    <s v=""/>
    <s v=""/>
    <s v=""/>
  </r>
  <r>
    <n v="1023879"/>
    <s v="POSTED"/>
    <s v="REALIZADO"/>
    <x v="4"/>
    <s v="089.1308.6304.0001.000.270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8"/>
    <x v="44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810.54"/>
    <n v="0"/>
    <n v="0"/>
    <s v=""/>
    <s v=""/>
    <s v=""/>
  </r>
  <r>
    <n v="1023880"/>
    <s v="POSTED"/>
    <s v="REALIZADO"/>
    <x v="4"/>
    <s v="089.1308.6304.0001.000.271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8"/>
    <x v="44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458.47"/>
    <n v="0"/>
    <n v="0"/>
    <s v=""/>
    <s v=""/>
    <s v=""/>
  </r>
  <r>
    <n v="1023881"/>
    <s v="POSTED"/>
    <s v="REALIZADO"/>
    <x v="4"/>
    <s v="089.1308.6304.0001.000.7996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8"/>
    <x v="44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140.1400000000001"/>
    <n v="0"/>
    <n v="0"/>
    <s v=""/>
    <s v=""/>
    <s v=""/>
  </r>
  <r>
    <n v="1023877"/>
    <s v="POSTED"/>
    <s v="REALIZADO"/>
    <x v="4"/>
    <s v="089.1308.6304.0001.000.2073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8"/>
    <x v="44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3886.56"/>
    <n v="0"/>
    <n v="0"/>
    <s v=""/>
    <s v=""/>
    <s v=""/>
  </r>
  <r>
    <n v="1023882"/>
    <s v="POSTED"/>
    <s v="REALIZADO"/>
    <x v="4"/>
    <s v="089.1308.6304.0001.000.7997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8"/>
    <x v="44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3289.91"/>
    <n v="0"/>
    <n v="0"/>
    <s v=""/>
    <s v=""/>
    <s v=""/>
  </r>
  <r>
    <n v="1024749"/>
    <s v="POSTED"/>
    <s v="REALIZADO"/>
    <x v="4"/>
    <s v="089.1302.6304.0001.000.2073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2"/>
    <x v="47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-18427.650000000001"/>
    <n v="0"/>
    <n v="0"/>
    <s v=""/>
    <s v=""/>
    <s v=""/>
  </r>
  <r>
    <n v="1024743"/>
    <s v="POSTED"/>
    <s v="REALIZADO"/>
    <x v="4"/>
    <s v="089.1302.6304.0001.000.1600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2"/>
    <x v="47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-5760.8"/>
    <n v="0"/>
    <n v="0"/>
    <s v=""/>
    <s v=""/>
    <s v=""/>
  </r>
  <r>
    <n v="1024744"/>
    <s v="POSTED"/>
    <s v="REALIZADO"/>
    <x v="4"/>
    <s v="089.1302.6304.0001.000.205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2"/>
    <x v="47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-14251.63"/>
    <n v="0"/>
    <n v="0"/>
    <s v=""/>
    <s v=""/>
    <s v=""/>
  </r>
  <r>
    <n v="1024746"/>
    <s v="POSTED"/>
    <s v="REALIZADO"/>
    <x v="4"/>
    <s v="089.1302.6304.0001.000.2053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2"/>
    <x v="47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-16352.9"/>
    <n v="0"/>
    <n v="0"/>
    <s v=""/>
    <s v=""/>
    <s v=""/>
  </r>
  <r>
    <n v="1024750"/>
    <s v="POSTED"/>
    <s v="REALIZADO"/>
    <x v="4"/>
    <s v="089.1302.6304.0001.000.270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2"/>
    <x v="47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-10595.63"/>
    <n v="0"/>
    <n v="0"/>
    <s v=""/>
    <s v=""/>
    <s v=""/>
  </r>
  <r>
    <n v="1024747"/>
    <s v="POSTED"/>
    <s v="REALIZADO"/>
    <x v="4"/>
    <s v="089.1302.6304.0001.000.207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2"/>
    <x v="47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-8359.6299999999992"/>
    <n v="0"/>
    <n v="0"/>
    <s v=""/>
    <s v=""/>
    <s v=""/>
  </r>
  <r>
    <n v="1024751"/>
    <s v="POSTED"/>
    <s v="REALIZADO"/>
    <x v="4"/>
    <s v="089.1302.6304.0001.000.271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2"/>
    <x v="47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-9308.35"/>
    <n v="0"/>
    <n v="0"/>
    <s v=""/>
    <s v=""/>
    <s v=""/>
  </r>
  <r>
    <n v="1024752"/>
    <s v="POSTED"/>
    <s v="REALIZADO"/>
    <x v="4"/>
    <s v="089.1302.6304.0001.000.7996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2"/>
    <x v="47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-11113.1"/>
    <n v="0"/>
    <n v="0"/>
    <s v=""/>
    <s v=""/>
    <s v=""/>
  </r>
  <r>
    <n v="1024753"/>
    <s v="POSTED"/>
    <s v="REALIZADO"/>
    <x v="4"/>
    <s v="089.1302.6304.0001.000.7997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2"/>
    <x v="47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-21055.48"/>
    <n v="0"/>
    <n v="0"/>
    <s v=""/>
    <s v=""/>
    <s v=""/>
  </r>
  <r>
    <n v="1025003"/>
    <s v="POSTED"/>
    <s v="REALIZADO"/>
    <x v="4"/>
    <s v="089.1301.6304.0001.000.1600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1"/>
    <x v="48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390.66"/>
    <n v="0"/>
    <n v="0"/>
    <s v=""/>
    <s v=""/>
    <s v=""/>
  </r>
  <r>
    <n v="1025004"/>
    <s v="POSTED"/>
    <s v="REALIZADO"/>
    <x v="4"/>
    <s v="089.1301.6304.0001.000.1700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1"/>
    <x v="48"/>
    <s v="6304"/>
    <s v="6304-HORA EXTRA"/>
    <s v="000"/>
    <s v="1700"/>
    <s v="1700-PRODUCAO MOI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294.79000000000002"/>
    <n v="0"/>
    <n v="0"/>
    <s v=""/>
    <s v=""/>
    <s v=""/>
  </r>
  <r>
    <n v="1025005"/>
    <s v="POSTED"/>
    <s v="REALIZADO"/>
    <x v="4"/>
    <s v="089.1301.6304.0001.000.1710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1"/>
    <x v="48"/>
    <s v="6304"/>
    <s v="6304-HORA EXTRA"/>
    <s v="000"/>
    <s v="1710"/>
    <s v="1710-EMBALAGEM MOI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6.84"/>
    <n v="0"/>
    <n v="0"/>
    <s v=""/>
    <s v=""/>
    <s v=""/>
  </r>
  <r>
    <n v="1025007"/>
    <s v="POSTED"/>
    <s v="REALIZADO"/>
    <x v="4"/>
    <s v="089.1301.6304.0001.000.1852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1"/>
    <x v="48"/>
    <s v="6304"/>
    <s v="6304-HORA EXTRA"/>
    <s v="000"/>
    <s v="1852"/>
    <s v="1852-PROCESSO TORTILHAS DE TRIGO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350.49"/>
    <n v="0"/>
    <n v="0"/>
    <s v=""/>
    <s v=""/>
    <s v=""/>
  </r>
  <r>
    <n v="1025009"/>
    <s v="POSTED"/>
    <s v="REALIZADO"/>
    <x v="4"/>
    <s v="089.1301.6304.0001.000.1862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1"/>
    <x v="48"/>
    <s v="6304"/>
    <s v="6304-HORA EXTRA"/>
    <s v="000"/>
    <s v="1862"/>
    <s v="1862-EMBALAGEM TORTILHAS DE TRIGO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411.4"/>
    <n v="0"/>
    <n v="0"/>
    <s v=""/>
    <s v=""/>
    <s v=""/>
  </r>
  <r>
    <n v="1025010"/>
    <s v="POSTED"/>
    <s v="REALIZADO"/>
    <x v="4"/>
    <s v="089.1301.6304.0001.000.1910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1"/>
    <x v="48"/>
    <s v="6304"/>
    <s v="6304-HORA EXTRA"/>
    <s v="000"/>
    <s v="1910"/>
    <s v="1910-PROCESSO TOSTA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24.44"/>
    <n v="0"/>
    <n v="0"/>
    <s v=""/>
    <s v=""/>
    <s v=""/>
  </r>
  <r>
    <n v="1025011"/>
    <s v="POSTED"/>
    <s v="REALIZADO"/>
    <x v="4"/>
    <s v="089.1301.6304.0001.000.1920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1"/>
    <x v="48"/>
    <s v="6304"/>
    <s v="6304-HORA EXTRA"/>
    <s v="000"/>
    <s v="1920"/>
    <s v="1920-EMBALAGEM TOSTA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557.80999999999995"/>
    <n v="0"/>
    <n v="0"/>
    <s v=""/>
    <s v=""/>
    <s v=""/>
  </r>
  <r>
    <n v="1025012"/>
    <s v="POSTED"/>
    <s v="REALIZADO"/>
    <x v="4"/>
    <s v="089.1301.6304.0001.000.205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1"/>
    <x v="48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4632.13"/>
    <n v="0"/>
    <n v="0"/>
    <s v=""/>
    <s v=""/>
    <s v=""/>
  </r>
  <r>
    <n v="1025013"/>
    <s v="POSTED"/>
    <s v="REALIZADO"/>
    <x v="4"/>
    <s v="089.1301.6304.0001.000.2053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1"/>
    <x v="48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999.2"/>
    <n v="0"/>
    <n v="0"/>
    <s v=""/>
    <s v=""/>
    <s v=""/>
  </r>
  <r>
    <n v="1025014"/>
    <s v="POSTED"/>
    <s v="REALIZADO"/>
    <x v="4"/>
    <s v="089.1301.6304.0001.000.207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1"/>
    <x v="48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5750.61"/>
    <n v="0"/>
    <n v="0"/>
    <s v=""/>
    <s v=""/>
    <s v=""/>
  </r>
  <r>
    <n v="1025016"/>
    <s v="POSTED"/>
    <s v="REALIZADO"/>
    <x v="4"/>
    <s v="089.1301.6304.0001.000.221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1"/>
    <x v="48"/>
    <s v="6304"/>
    <s v="6304-HORA EXTRA"/>
    <s v="000"/>
    <s v="2211"/>
    <s v="2211-PROCESSO DOC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644.12"/>
    <n v="0"/>
    <n v="0"/>
    <s v=""/>
    <s v=""/>
    <s v=""/>
  </r>
  <r>
    <n v="1025017"/>
    <s v="POSTED"/>
    <s v="REALIZADO"/>
    <x v="4"/>
    <s v="089.1301.6304.0001.000.2212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1"/>
    <x v="48"/>
    <s v="6304"/>
    <s v="6304-HORA EXTRA"/>
    <s v="000"/>
    <s v="2212"/>
    <s v="2212-PROCESSO DOCE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2212.25"/>
    <n v="0"/>
    <n v="0"/>
    <s v=""/>
    <s v=""/>
    <s v=""/>
  </r>
  <r>
    <n v="1025018"/>
    <s v="POSTED"/>
    <s v="REALIZADO"/>
    <x v="4"/>
    <s v="089.1301.6304.0001.000.222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1"/>
    <x v="48"/>
    <s v="6304"/>
    <s v="6304-HORA EXTRA"/>
    <s v="000"/>
    <s v="2221"/>
    <s v="2221-EMBALAGEM DOC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849.25"/>
    <n v="0"/>
    <n v="0"/>
    <s v=""/>
    <s v=""/>
    <s v=""/>
  </r>
  <r>
    <n v="1025019"/>
    <s v="POSTED"/>
    <s v="REALIZADO"/>
    <x v="4"/>
    <s v="089.1301.6304.0001.000.2222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1"/>
    <x v="48"/>
    <s v="6304"/>
    <s v="6304-HORA EXTRA"/>
    <s v="000"/>
    <s v="2222"/>
    <s v="2222-EMBALAGEM DOCE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4084.4"/>
    <n v="0"/>
    <n v="0"/>
    <s v=""/>
    <s v=""/>
    <s v=""/>
  </r>
  <r>
    <n v="1025020"/>
    <s v="POSTED"/>
    <s v="REALIZADO"/>
    <x v="4"/>
    <s v="089.1301.6304.0001.000.250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1"/>
    <x v="48"/>
    <s v="6304"/>
    <s v="6304-HORA EXTRA"/>
    <s v="000"/>
    <s v="2501"/>
    <s v="2501-PROCESSO DOC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830.34"/>
    <n v="0"/>
    <n v="0"/>
    <s v=""/>
    <s v=""/>
    <s v=""/>
  </r>
  <r>
    <n v="1025022"/>
    <s v="POSTED"/>
    <s v="REALIZADO"/>
    <x v="4"/>
    <s v="089.1301.6304.0001.000.251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1"/>
    <x v="48"/>
    <s v="6304"/>
    <s v="6304-HORA EXTRA"/>
    <s v="000"/>
    <s v="2511"/>
    <s v="2511-EMBALAGEM DOC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204.98"/>
    <n v="0"/>
    <n v="0"/>
    <s v=""/>
    <s v=""/>
    <s v=""/>
  </r>
  <r>
    <n v="1025024"/>
    <s v="POSTED"/>
    <s v="REALIZADO"/>
    <x v="4"/>
    <s v="089.1301.6304.0001.000.2702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1"/>
    <x v="48"/>
    <s v="6304"/>
    <s v="6304-HORA EXTRA"/>
    <s v="000"/>
    <s v="2702"/>
    <s v="2702-PROCESSO LANCH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604.94000000000005"/>
    <n v="0"/>
    <n v="0"/>
    <s v=""/>
    <s v=""/>
    <s v=""/>
  </r>
  <r>
    <n v="1025025"/>
    <s v="POSTED"/>
    <s v="REALIZADO"/>
    <x v="4"/>
    <s v="089.1301.6304.0001.000.2703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1"/>
    <x v="48"/>
    <s v="6304"/>
    <s v="6304-HORA EXTRA"/>
    <s v="000"/>
    <s v="2703"/>
    <s v="2703-PROCESSO LANCHE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351.19"/>
    <n v="0"/>
    <n v="0"/>
    <s v=""/>
    <s v=""/>
    <s v=""/>
  </r>
  <r>
    <n v="1025026"/>
    <s v="POSTED"/>
    <s v="REALIZADO"/>
    <x v="4"/>
    <s v="089.1301.6304.0001.000.2712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1"/>
    <x v="48"/>
    <s v="6304"/>
    <s v="6304-HORA EXTRA"/>
    <s v="000"/>
    <s v="2712"/>
    <s v="2712-EMBALAGEM LANCH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843.7"/>
    <n v="0"/>
    <n v="0"/>
    <s v=""/>
    <s v=""/>
    <s v=""/>
  </r>
  <r>
    <n v="1025027"/>
    <s v="POSTED"/>
    <s v="REALIZADO"/>
    <x v="4"/>
    <s v="089.1301.6304.0001.000.2713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1"/>
    <x v="48"/>
    <s v="6304"/>
    <s v="6304-HORA EXTRA"/>
    <s v="000"/>
    <s v="2713"/>
    <s v="2713-EMBALAGEM LANCHE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768.14"/>
    <n v="0"/>
    <n v="0"/>
    <s v=""/>
    <s v=""/>
    <s v=""/>
  </r>
  <r>
    <n v="1025029"/>
    <s v="POSTED"/>
    <s v="REALIZADO"/>
    <x v="4"/>
    <s v="089.1301.6304.0001.000.7996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1"/>
    <x v="48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4816.2700000000004"/>
    <n v="0"/>
    <n v="0"/>
    <s v=""/>
    <s v=""/>
    <s v=""/>
  </r>
  <r>
    <n v="1027527"/>
    <s v="POSTED"/>
    <s v="REALIZADO"/>
    <x v="4"/>
    <s v="089.1310.6304.0001.000.1600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10"/>
    <x v="43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-15.82"/>
    <n v="0"/>
    <n v="0"/>
    <s v=""/>
    <s v=""/>
    <s v=""/>
  </r>
  <r>
    <n v="1027528"/>
    <s v="POSTED"/>
    <s v="REALIZADO"/>
    <x v="4"/>
    <s v="089.1310.6304.0001.000.205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10"/>
    <x v="43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-26.99"/>
    <n v="0"/>
    <n v="0"/>
    <s v=""/>
    <s v=""/>
    <s v=""/>
  </r>
  <r>
    <n v="1027529"/>
    <s v="POSTED"/>
    <s v="REALIZADO"/>
    <x v="4"/>
    <s v="089.1310.6304.0001.000.207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10"/>
    <x v="43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-85.37"/>
    <n v="0"/>
    <n v="0"/>
    <s v=""/>
    <s v=""/>
    <s v=""/>
  </r>
  <r>
    <n v="1027529"/>
    <s v="POSTED"/>
    <s v="REALIZADO"/>
    <x v="4"/>
    <s v="089.1310.6304.0001.000.207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10"/>
    <x v="43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-7164.07"/>
    <n v="0"/>
    <n v="0"/>
    <s v=""/>
    <s v=""/>
    <s v=""/>
  </r>
  <r>
    <n v="1027530"/>
    <s v="POSTED"/>
    <s v="REALIZADO"/>
    <x v="4"/>
    <s v="089.1310.6304.0001.000.7996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10"/>
    <x v="43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-31.93"/>
    <n v="0"/>
    <n v="0"/>
    <s v=""/>
    <s v=""/>
    <s v=""/>
  </r>
  <r>
    <n v="1060735"/>
    <s v="POSTED"/>
    <s v="REALIZADO"/>
    <x v="4"/>
    <s v="089.1301.6304.0001.000.270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1"/>
    <x v="48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824.59"/>
    <n v="0"/>
    <n v="0"/>
    <s v=""/>
    <s v=""/>
    <s v=""/>
  </r>
  <r>
    <n v="1060736"/>
    <s v="POSTED"/>
    <s v="REALIZADO"/>
    <x v="4"/>
    <s v="089.1301.6304.0001.000.271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1"/>
    <x v="48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221.21"/>
    <n v="0"/>
    <n v="0"/>
    <s v=""/>
    <s v=""/>
    <s v=""/>
  </r>
  <r>
    <n v="1060737"/>
    <s v="POSTED"/>
    <s v="REALIZADO"/>
    <x v="4"/>
    <s v="089.1301.6304.0001.000.3531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1"/>
    <x v="48"/>
    <s v="6304"/>
    <s v="6304-HORA EXTRA"/>
    <s v="000"/>
    <s v="3531"/>
    <s v="3531-EMBALAGEM BISCOIT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2032.74"/>
    <n v="0"/>
    <n v="0"/>
    <s v=""/>
    <s v=""/>
    <s v=""/>
  </r>
  <r>
    <n v="1369596"/>
    <s v="POSTED"/>
    <s v="REALIZADO"/>
    <x v="4"/>
    <s v="089.1307.6304.0001.000.1850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7"/>
    <x v="45"/>
    <s v="6304"/>
    <s v="6304-HORA EXTRA"/>
    <s v="000"/>
    <s v="1850"/>
    <s v="1850-PROCESSO TORTILHAS DE TRIG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11.44"/>
    <n v="0"/>
    <n v="0"/>
    <s v=""/>
    <s v=""/>
    <s v=""/>
  </r>
  <r>
    <n v="1369575"/>
    <s v="POSTED"/>
    <s v="REALIZADO"/>
    <x v="4"/>
    <s v="089.1307.6304.0001.000.1860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7"/>
    <x v="45"/>
    <s v="6304"/>
    <s v="6304-HORA EXTRA"/>
    <s v="000"/>
    <s v="1860"/>
    <s v="1860-EMBALAGEM TORTILHAS DE TRIG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0.5"/>
    <n v="0"/>
    <n v="0"/>
    <s v=""/>
    <s v=""/>
    <s v=""/>
  </r>
  <r>
    <n v="1720208"/>
    <s v="POSTED"/>
    <s v="REALIZADO"/>
    <x v="4"/>
    <s v="089.1301.6304.0001.000.2074.000.00000.00000"/>
    <s v="ABR-2021"/>
    <n v="2021"/>
    <x v="2"/>
    <s v="2º TRIMM"/>
    <d v="2021-04-30T00:00:00"/>
    <s v="Manual"/>
    <s v="3"/>
    <s v="Reverses &quot;JSILVLIM - CONTABILIZAÇÃO NOMINA BRL&quot;28-APR-2021 08:22:29"/>
    <s v="Reverses &quot;JSILVLIM - CONTABILIZAÇÃO NOMINA BRL&quot;28-APR-21 08:22:29 - 186485047"/>
    <s v="Folha de Pagamento 04/2021"/>
    <x v="0"/>
    <s v="HORA EXTRA/HORA EXTRA"/>
    <s v="1301"/>
    <x v="48"/>
    <s v="6304"/>
    <s v="6304-HORA EXTRA"/>
    <s v="000"/>
    <s v="2074"/>
    <s v="2074-EMBALAGEM PAO 4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4559.72"/>
    <n v="0"/>
    <n v="0"/>
    <s v=""/>
    <s v=""/>
    <s v=""/>
  </r>
  <r>
    <n v="1243465"/>
    <s v="POSTED"/>
    <s v="REALIZADO"/>
    <x v="4"/>
    <s v="089.1301.6304.0001.000.351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1"/>
    <x v="48"/>
    <s v="6304"/>
    <s v="6304-HORA EXTRA"/>
    <s v="000"/>
    <s v="3511"/>
    <s v="3511-PROCESSO BISCOIT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491"/>
    <n v="0"/>
    <n v="0"/>
    <s v=""/>
    <s v=""/>
    <s v=""/>
  </r>
  <r>
    <n v="1021420"/>
    <s v="POSTED"/>
    <s v="REALIZADO"/>
    <x v="4"/>
    <s v="089.1307.6304.0001.000.1600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7"/>
    <x v="45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1.04"/>
    <n v="0"/>
    <n v="0"/>
    <s v=""/>
    <s v=""/>
    <s v=""/>
  </r>
  <r>
    <n v="1021424"/>
    <s v="POSTED"/>
    <s v="REALIZADO"/>
    <x v="4"/>
    <s v="089.1307.6304.0001.000.2073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7"/>
    <x v="45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18.11"/>
    <n v="0"/>
    <n v="0"/>
    <s v=""/>
    <s v=""/>
    <s v=""/>
  </r>
  <r>
    <n v="1022707"/>
    <s v="POSTED"/>
    <s v="REALIZADO"/>
    <x v="4"/>
    <s v="089.1303.6304.0001.000.1600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3"/>
    <x v="46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837.37"/>
    <n v="0"/>
    <n v="0"/>
    <s v=""/>
    <s v=""/>
    <s v=""/>
  </r>
  <r>
    <n v="1022710"/>
    <s v="POSTED"/>
    <s v="REALIZADO"/>
    <x v="4"/>
    <s v="089.1303.6304.0001.000.205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3"/>
    <x v="46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3185.64"/>
    <n v="0"/>
    <n v="0"/>
    <s v=""/>
    <s v=""/>
    <s v=""/>
  </r>
  <r>
    <n v="1022711"/>
    <s v="POSTED"/>
    <s v="REALIZADO"/>
    <x v="4"/>
    <s v="089.1303.6304.0001.000.207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3"/>
    <x v="46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2314.56"/>
    <n v="0"/>
    <n v="0"/>
    <s v=""/>
    <s v=""/>
    <s v=""/>
  </r>
  <r>
    <n v="1022712"/>
    <s v="POSTED"/>
    <s v="REALIZADO"/>
    <x v="4"/>
    <s v="089.1303.6304.0001.000.270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3"/>
    <x v="46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3455.54"/>
    <n v="0"/>
    <n v="0"/>
    <s v=""/>
    <s v=""/>
    <s v=""/>
  </r>
  <r>
    <n v="1022713"/>
    <s v="POSTED"/>
    <s v="REALIZADO"/>
    <x v="4"/>
    <s v="089.1303.6304.0001.000.271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3"/>
    <x v="46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1170.4100000000001"/>
    <n v="0"/>
    <n v="0"/>
    <s v=""/>
    <s v=""/>
    <s v=""/>
  </r>
  <r>
    <n v="1022714"/>
    <s v="POSTED"/>
    <s v="REALIZADO"/>
    <x v="4"/>
    <s v="089.1303.6304.0001.000.7996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3"/>
    <x v="46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914.59"/>
    <n v="0"/>
    <n v="0"/>
    <s v=""/>
    <s v=""/>
    <s v=""/>
  </r>
  <r>
    <n v="1022715"/>
    <s v="POSTED"/>
    <s v="REALIZADO"/>
    <x v="4"/>
    <s v="089.1303.6304.0001.000.7997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3"/>
    <x v="46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1579.93"/>
    <n v="0"/>
    <n v="0"/>
    <s v=""/>
    <s v=""/>
    <s v=""/>
  </r>
  <r>
    <n v="1023874"/>
    <s v="POSTED"/>
    <s v="REALIZADO"/>
    <x v="4"/>
    <s v="089.1308.6304.0001.000.1600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8"/>
    <x v="44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110.79"/>
    <n v="0"/>
    <n v="0"/>
    <s v=""/>
    <s v=""/>
    <s v=""/>
  </r>
  <r>
    <n v="1023875"/>
    <s v="POSTED"/>
    <s v="REALIZADO"/>
    <x v="4"/>
    <s v="089.1308.6304.0001.000.2053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8"/>
    <x v="44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484.27"/>
    <n v="0"/>
    <n v="0"/>
    <s v=""/>
    <s v=""/>
    <s v=""/>
  </r>
  <r>
    <n v="1023876"/>
    <s v="POSTED"/>
    <s v="REALIZADO"/>
    <x v="4"/>
    <s v="089.1308.6304.0001.000.2054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8"/>
    <x v="44"/>
    <s v="6304"/>
    <s v="6304-HORA EXTRA"/>
    <s v="000"/>
    <s v="2054"/>
    <s v="2054-PROCESSO PAO 4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244.32"/>
    <n v="0"/>
    <n v="0"/>
    <s v=""/>
    <s v=""/>
    <s v=""/>
  </r>
  <r>
    <n v="1023878"/>
    <s v="POSTED"/>
    <s v="REALIZADO"/>
    <x v="4"/>
    <s v="089.1308.6304.0001.000.2074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8"/>
    <x v="44"/>
    <s v="6304"/>
    <s v="6304-HORA EXTRA"/>
    <s v="000"/>
    <s v="2074"/>
    <s v="2074-EMBALAGEM PAO 4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4559.72"/>
    <n v="0"/>
    <n v="0"/>
    <s v=""/>
    <s v=""/>
    <s v=""/>
  </r>
  <r>
    <n v="1023879"/>
    <s v="POSTED"/>
    <s v="REALIZADO"/>
    <x v="4"/>
    <s v="089.1308.6304.0001.000.270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8"/>
    <x v="44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810.54"/>
    <n v="0"/>
    <n v="0"/>
    <s v=""/>
    <s v=""/>
    <s v=""/>
  </r>
  <r>
    <n v="1023880"/>
    <s v="POSTED"/>
    <s v="REALIZADO"/>
    <x v="4"/>
    <s v="089.1308.6304.0001.000.271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8"/>
    <x v="44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458.47"/>
    <n v="0"/>
    <n v="0"/>
    <s v=""/>
    <s v=""/>
    <s v=""/>
  </r>
  <r>
    <n v="1023881"/>
    <s v="POSTED"/>
    <s v="REALIZADO"/>
    <x v="4"/>
    <s v="089.1308.6304.0001.000.7996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8"/>
    <x v="44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140.1400000000001"/>
    <n v="0"/>
    <n v="0"/>
    <s v=""/>
    <s v=""/>
    <s v=""/>
  </r>
  <r>
    <n v="1023877"/>
    <s v="POSTED"/>
    <s v="REALIZADO"/>
    <x v="4"/>
    <s v="089.1308.6304.0001.000.2073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8"/>
    <x v="44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886.56"/>
    <n v="0"/>
    <n v="0"/>
    <s v=""/>
    <s v=""/>
    <s v=""/>
  </r>
  <r>
    <n v="1023882"/>
    <s v="POSTED"/>
    <s v="REALIZADO"/>
    <x v="4"/>
    <s v="089.1308.6304.0001.000.7997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8"/>
    <x v="44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289.91"/>
    <n v="0"/>
    <n v="0"/>
    <s v=""/>
    <s v=""/>
    <s v=""/>
  </r>
  <r>
    <n v="1024749"/>
    <s v="POSTED"/>
    <s v="REALIZADO"/>
    <x v="4"/>
    <s v="089.1302.6304.0001.000.2073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2"/>
    <x v="47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18427.650000000001"/>
    <n v="0"/>
    <n v="0"/>
    <s v=""/>
    <s v=""/>
    <s v=""/>
  </r>
  <r>
    <n v="1024743"/>
    <s v="POSTED"/>
    <s v="REALIZADO"/>
    <x v="4"/>
    <s v="089.1302.6304.0001.000.1600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2"/>
    <x v="47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5760.8"/>
    <n v="0"/>
    <n v="0"/>
    <s v=""/>
    <s v=""/>
    <s v=""/>
  </r>
  <r>
    <n v="1024744"/>
    <s v="POSTED"/>
    <s v="REALIZADO"/>
    <x v="4"/>
    <s v="089.1302.6304.0001.000.205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2"/>
    <x v="47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14251.63"/>
    <n v="0"/>
    <n v="0"/>
    <s v=""/>
    <s v=""/>
    <s v=""/>
  </r>
  <r>
    <n v="1024746"/>
    <s v="POSTED"/>
    <s v="REALIZADO"/>
    <x v="4"/>
    <s v="089.1302.6304.0001.000.2053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2"/>
    <x v="47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16352.9"/>
    <n v="0"/>
    <n v="0"/>
    <s v=""/>
    <s v=""/>
    <s v=""/>
  </r>
  <r>
    <n v="1024750"/>
    <s v="POSTED"/>
    <s v="REALIZADO"/>
    <x v="4"/>
    <s v="089.1302.6304.0001.000.270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2"/>
    <x v="47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10595.63"/>
    <n v="0"/>
    <n v="0"/>
    <s v=""/>
    <s v=""/>
    <s v=""/>
  </r>
  <r>
    <n v="1024747"/>
    <s v="POSTED"/>
    <s v="REALIZADO"/>
    <x v="4"/>
    <s v="089.1302.6304.0001.000.207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2"/>
    <x v="47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8359.6299999999992"/>
    <n v="0"/>
    <n v="0"/>
    <s v=""/>
    <s v=""/>
    <s v=""/>
  </r>
  <r>
    <n v="1024751"/>
    <s v="POSTED"/>
    <s v="REALIZADO"/>
    <x v="4"/>
    <s v="089.1302.6304.0001.000.271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2"/>
    <x v="47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9308.35"/>
    <n v="0"/>
    <n v="0"/>
    <s v=""/>
    <s v=""/>
    <s v=""/>
  </r>
  <r>
    <n v="1024752"/>
    <s v="POSTED"/>
    <s v="REALIZADO"/>
    <x v="4"/>
    <s v="089.1302.6304.0001.000.7996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2"/>
    <x v="47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11113.1"/>
    <n v="0"/>
    <n v="0"/>
    <s v=""/>
    <s v=""/>
    <s v=""/>
  </r>
  <r>
    <n v="1024753"/>
    <s v="POSTED"/>
    <s v="REALIZADO"/>
    <x v="4"/>
    <s v="089.1302.6304.0001.000.7997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2"/>
    <x v="47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21055.48"/>
    <n v="0"/>
    <n v="0"/>
    <s v=""/>
    <s v=""/>
    <s v=""/>
  </r>
  <r>
    <n v="1025003"/>
    <s v="POSTED"/>
    <s v="REALIZADO"/>
    <x v="4"/>
    <s v="089.1301.6304.0001.000.1600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1"/>
    <x v="48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90.66"/>
    <n v="0"/>
    <n v="0"/>
    <s v=""/>
    <s v=""/>
    <s v=""/>
  </r>
  <r>
    <n v="1025004"/>
    <s v="POSTED"/>
    <s v="REALIZADO"/>
    <x v="4"/>
    <s v="089.1301.6304.0001.000.1700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1"/>
    <x v="48"/>
    <s v="6304"/>
    <s v="6304-HORA EXTRA"/>
    <s v="000"/>
    <s v="1700"/>
    <s v="1700-PRODUCAO MOI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94.79000000000002"/>
    <n v="0"/>
    <n v="0"/>
    <s v=""/>
    <s v=""/>
    <s v=""/>
  </r>
  <r>
    <n v="1025005"/>
    <s v="POSTED"/>
    <s v="REALIZADO"/>
    <x v="4"/>
    <s v="089.1301.6304.0001.000.1710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1"/>
    <x v="48"/>
    <s v="6304"/>
    <s v="6304-HORA EXTRA"/>
    <s v="000"/>
    <s v="1710"/>
    <s v="1710-EMBALAGEM MOI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6.84"/>
    <n v="0"/>
    <n v="0"/>
    <s v=""/>
    <s v=""/>
    <s v=""/>
  </r>
  <r>
    <n v="1025007"/>
    <s v="POSTED"/>
    <s v="REALIZADO"/>
    <x v="4"/>
    <s v="089.1301.6304.0001.000.1852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1"/>
    <x v="48"/>
    <s v="6304"/>
    <s v="6304-HORA EXTRA"/>
    <s v="000"/>
    <s v="1852"/>
    <s v="1852-PROCESSO TORTILHAS DE TRIGO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350.49"/>
    <n v="0"/>
    <n v="0"/>
    <s v=""/>
    <s v=""/>
    <s v=""/>
  </r>
  <r>
    <n v="1025009"/>
    <s v="POSTED"/>
    <s v="REALIZADO"/>
    <x v="4"/>
    <s v="089.1301.6304.0001.000.1862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1"/>
    <x v="48"/>
    <s v="6304"/>
    <s v="6304-HORA EXTRA"/>
    <s v="000"/>
    <s v="1862"/>
    <s v="1862-EMBALAGEM TORTILHAS DE TRIGO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411.4"/>
    <n v="0"/>
    <n v="0"/>
    <s v=""/>
    <s v=""/>
    <s v=""/>
  </r>
  <r>
    <n v="1025010"/>
    <s v="POSTED"/>
    <s v="REALIZADO"/>
    <x v="4"/>
    <s v="089.1301.6304.0001.000.1910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1"/>
    <x v="48"/>
    <s v="6304"/>
    <s v="6304-HORA EXTRA"/>
    <s v="000"/>
    <s v="1910"/>
    <s v="1910-PROCESSO TOSTA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24.44"/>
    <n v="0"/>
    <n v="0"/>
    <s v=""/>
    <s v=""/>
    <s v=""/>
  </r>
  <r>
    <n v="1025011"/>
    <s v="POSTED"/>
    <s v="REALIZADO"/>
    <x v="4"/>
    <s v="089.1301.6304.0001.000.1920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1"/>
    <x v="48"/>
    <s v="6304"/>
    <s v="6304-HORA EXTRA"/>
    <s v="000"/>
    <s v="1920"/>
    <s v="1920-EMBALAGEM TOSTA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557.80999999999995"/>
    <n v="0"/>
    <n v="0"/>
    <s v=""/>
    <s v=""/>
    <s v=""/>
  </r>
  <r>
    <n v="1025012"/>
    <s v="POSTED"/>
    <s v="REALIZADO"/>
    <x v="4"/>
    <s v="089.1301.6304.0001.000.205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1"/>
    <x v="48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4632.13"/>
    <n v="0"/>
    <n v="0"/>
    <s v=""/>
    <s v=""/>
    <s v=""/>
  </r>
  <r>
    <n v="1025013"/>
    <s v="POSTED"/>
    <s v="REALIZADO"/>
    <x v="4"/>
    <s v="089.1301.6304.0001.000.2053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1"/>
    <x v="48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999.2"/>
    <n v="0"/>
    <n v="0"/>
    <s v=""/>
    <s v=""/>
    <s v=""/>
  </r>
  <r>
    <n v="1025014"/>
    <s v="POSTED"/>
    <s v="REALIZADO"/>
    <x v="4"/>
    <s v="089.1301.6304.0001.000.207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1"/>
    <x v="48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5750.61"/>
    <n v="0"/>
    <n v="0"/>
    <s v=""/>
    <s v=""/>
    <s v=""/>
  </r>
  <r>
    <n v="1025016"/>
    <s v="POSTED"/>
    <s v="REALIZADO"/>
    <x v="4"/>
    <s v="089.1301.6304.0001.000.221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1"/>
    <x v="48"/>
    <s v="6304"/>
    <s v="6304-HORA EXTRA"/>
    <s v="000"/>
    <s v="2211"/>
    <s v="2211-PROCESSO DOC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644.12"/>
    <n v="0"/>
    <n v="0"/>
    <s v=""/>
    <s v=""/>
    <s v=""/>
  </r>
  <r>
    <n v="1025017"/>
    <s v="POSTED"/>
    <s v="REALIZADO"/>
    <x v="4"/>
    <s v="089.1301.6304.0001.000.2212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1"/>
    <x v="48"/>
    <s v="6304"/>
    <s v="6304-HORA EXTRA"/>
    <s v="000"/>
    <s v="2212"/>
    <s v="2212-PROCESSO DOCE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212.25"/>
    <n v="0"/>
    <n v="0"/>
    <s v=""/>
    <s v=""/>
    <s v=""/>
  </r>
  <r>
    <n v="1025018"/>
    <s v="POSTED"/>
    <s v="REALIZADO"/>
    <x v="4"/>
    <s v="089.1301.6304.0001.000.222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1"/>
    <x v="48"/>
    <s v="6304"/>
    <s v="6304-HORA EXTRA"/>
    <s v="000"/>
    <s v="2221"/>
    <s v="2221-EMBALAGEM DOC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849.25"/>
    <n v="0"/>
    <n v="0"/>
    <s v=""/>
    <s v=""/>
    <s v=""/>
  </r>
  <r>
    <n v="1025019"/>
    <s v="POSTED"/>
    <s v="REALIZADO"/>
    <x v="4"/>
    <s v="089.1301.6304.0001.000.2222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1"/>
    <x v="48"/>
    <s v="6304"/>
    <s v="6304-HORA EXTRA"/>
    <s v="000"/>
    <s v="2222"/>
    <s v="2222-EMBALAGEM DOCE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4084.4"/>
    <n v="0"/>
    <n v="0"/>
    <s v=""/>
    <s v=""/>
    <s v=""/>
  </r>
  <r>
    <n v="1025020"/>
    <s v="POSTED"/>
    <s v="REALIZADO"/>
    <x v="4"/>
    <s v="089.1301.6304.0001.000.250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1"/>
    <x v="48"/>
    <s v="6304"/>
    <s v="6304-HORA EXTRA"/>
    <s v="000"/>
    <s v="2501"/>
    <s v="2501-PROCESSO DOC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830.34"/>
    <n v="0"/>
    <n v="0"/>
    <s v=""/>
    <s v=""/>
    <s v=""/>
  </r>
  <r>
    <n v="1025022"/>
    <s v="POSTED"/>
    <s v="REALIZADO"/>
    <x v="4"/>
    <s v="089.1301.6304.0001.000.251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1"/>
    <x v="48"/>
    <s v="6304"/>
    <s v="6304-HORA EXTRA"/>
    <s v="000"/>
    <s v="2511"/>
    <s v="2511-EMBALAGEM DOC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04.98"/>
    <n v="0"/>
    <n v="0"/>
    <s v=""/>
    <s v=""/>
    <s v=""/>
  </r>
  <r>
    <n v="1025024"/>
    <s v="POSTED"/>
    <s v="REALIZADO"/>
    <x v="4"/>
    <s v="089.1301.6304.0001.000.2702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1"/>
    <x v="48"/>
    <s v="6304"/>
    <s v="6304-HORA EXTRA"/>
    <s v="000"/>
    <s v="2702"/>
    <s v="2702-PROCESSO LANCH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604.94000000000005"/>
    <n v="0"/>
    <n v="0"/>
    <s v=""/>
    <s v=""/>
    <s v=""/>
  </r>
  <r>
    <n v="1025025"/>
    <s v="POSTED"/>
    <s v="REALIZADO"/>
    <x v="4"/>
    <s v="089.1301.6304.0001.000.2703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1"/>
    <x v="48"/>
    <s v="6304"/>
    <s v="6304-HORA EXTRA"/>
    <s v="000"/>
    <s v="2703"/>
    <s v="2703-PROCESSO LANCHE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351.19"/>
    <n v="0"/>
    <n v="0"/>
    <s v=""/>
    <s v=""/>
    <s v=""/>
  </r>
  <r>
    <n v="1025026"/>
    <s v="POSTED"/>
    <s v="REALIZADO"/>
    <x v="4"/>
    <s v="089.1301.6304.0001.000.2712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1"/>
    <x v="48"/>
    <s v="6304"/>
    <s v="6304-HORA EXTRA"/>
    <s v="000"/>
    <s v="2712"/>
    <s v="2712-EMBALAGEM LANCH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843.7"/>
    <n v="0"/>
    <n v="0"/>
    <s v=""/>
    <s v=""/>
    <s v=""/>
  </r>
  <r>
    <n v="1025027"/>
    <s v="POSTED"/>
    <s v="REALIZADO"/>
    <x v="4"/>
    <s v="089.1301.6304.0001.000.2713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1"/>
    <x v="48"/>
    <s v="6304"/>
    <s v="6304-HORA EXTRA"/>
    <s v="000"/>
    <s v="2713"/>
    <s v="2713-EMBALAGEM LANCHE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768.14"/>
    <n v="0"/>
    <n v="0"/>
    <s v=""/>
    <s v=""/>
    <s v=""/>
  </r>
  <r>
    <n v="1025029"/>
    <s v="POSTED"/>
    <s v="REALIZADO"/>
    <x v="4"/>
    <s v="089.1301.6304.0001.000.7996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1"/>
    <x v="48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4816.2700000000004"/>
    <n v="0"/>
    <n v="0"/>
    <s v=""/>
    <s v=""/>
    <s v=""/>
  </r>
  <r>
    <n v="1025030"/>
    <s v="POSTED"/>
    <s v="REALIZADO"/>
    <x v="4"/>
    <s v="089.1301.6304.0001.000.7997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1"/>
    <x v="48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7164.07"/>
    <n v="0"/>
    <n v="0"/>
    <s v=""/>
    <s v=""/>
    <s v=""/>
  </r>
  <r>
    <n v="1027527"/>
    <s v="POSTED"/>
    <s v="REALIZADO"/>
    <x v="4"/>
    <s v="089.1310.6304.0001.000.1600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10"/>
    <x v="43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15.82"/>
    <n v="0"/>
    <n v="0"/>
    <s v=""/>
    <s v=""/>
    <s v=""/>
  </r>
  <r>
    <n v="1027528"/>
    <s v="POSTED"/>
    <s v="REALIZADO"/>
    <x v="4"/>
    <s v="089.1310.6304.0001.000.205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10"/>
    <x v="43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26.99"/>
    <n v="0"/>
    <n v="0"/>
    <s v=""/>
    <s v=""/>
    <s v=""/>
  </r>
  <r>
    <n v="1027529"/>
    <s v="POSTED"/>
    <s v="REALIZADO"/>
    <x v="4"/>
    <s v="089.1310.6304.0001.000.207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10"/>
    <x v="43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85.37"/>
    <n v="0"/>
    <n v="0"/>
    <s v=""/>
    <s v=""/>
    <s v=""/>
  </r>
  <r>
    <n v="1027530"/>
    <s v="POSTED"/>
    <s v="REALIZADO"/>
    <x v="4"/>
    <s v="089.1310.6304.0001.000.7996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10"/>
    <x v="43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31.93"/>
    <n v="0"/>
    <n v="0"/>
    <s v=""/>
    <s v=""/>
    <s v=""/>
  </r>
  <r>
    <n v="1060735"/>
    <s v="POSTED"/>
    <s v="REALIZADO"/>
    <x v="4"/>
    <s v="089.1301.6304.0001.000.270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1"/>
    <x v="48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824.59"/>
    <n v="0"/>
    <n v="0"/>
    <s v=""/>
    <s v=""/>
    <s v=""/>
  </r>
  <r>
    <n v="1060736"/>
    <s v="POSTED"/>
    <s v="REALIZADO"/>
    <x v="4"/>
    <s v="089.1301.6304.0001.000.271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1"/>
    <x v="48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21.21"/>
    <n v="0"/>
    <n v="0"/>
    <s v=""/>
    <s v=""/>
    <s v=""/>
  </r>
  <r>
    <n v="1060737"/>
    <s v="POSTED"/>
    <s v="REALIZADO"/>
    <x v="4"/>
    <s v="089.1301.6304.0001.000.3531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1"/>
    <x v="48"/>
    <s v="6304"/>
    <s v="6304-HORA EXTRA"/>
    <s v="000"/>
    <s v="3531"/>
    <s v="3531-EMBALAGEM BISCOIT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032.74"/>
    <n v="0"/>
    <n v="0"/>
    <s v=""/>
    <s v=""/>
    <s v=""/>
  </r>
  <r>
    <n v="1369596"/>
    <s v="POSTED"/>
    <s v="REALIZADO"/>
    <x v="4"/>
    <s v="089.1307.6304.0001.000.1850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7"/>
    <x v="45"/>
    <s v="6304"/>
    <s v="6304-HORA EXTRA"/>
    <s v="000"/>
    <s v="1850"/>
    <s v="1850-PROCESSO TORTILHAS DE TRIG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11.44"/>
    <n v="0"/>
    <n v="0"/>
    <s v=""/>
    <s v=""/>
    <s v=""/>
  </r>
  <r>
    <n v="1369575"/>
    <s v="POSTED"/>
    <s v="REALIZADO"/>
    <x v="4"/>
    <s v="089.1307.6304.0001.000.1860.000.00000.00000"/>
    <s v="ABR-2021"/>
    <n v="2021"/>
    <x v="2"/>
    <s v="2º TRIMM"/>
    <d v="2021-04-30T00:00:00"/>
    <s v="Manual"/>
    <s v="3"/>
    <s v="FOPAG ABRIL 2021 - EMORAOLI NOMINA BRL"/>
    <s v="FOPAG ABRIL 2021 - EMORAOLI Manual A 2010299 186489578"/>
    <s v="Folha de Pagamento 04/2021"/>
    <x v="0"/>
    <s v="HORA EXTRA/HORA EXTRA"/>
    <s v="1307"/>
    <x v="45"/>
    <s v="6304"/>
    <s v="6304-HORA EXTRA"/>
    <s v="000"/>
    <s v="1860"/>
    <s v="1860-EMBALAGEM TORTILHAS DE TRIG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0.5"/>
    <n v="0"/>
    <n v="0"/>
    <s v=""/>
    <s v=""/>
    <s v=""/>
  </r>
  <r>
    <n v="1021426"/>
    <s v="POSTED"/>
    <s v="REALIZADO"/>
    <x v="4"/>
    <s v="089.1307.6304.0001.000.2712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1307"/>
    <x v="45"/>
    <s v="6304"/>
    <s v="6304-HORA EXTRA"/>
    <s v="000"/>
    <s v="2712"/>
    <s v="2712-EMBALAGEM LANCHE 2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255.47"/>
    <n v="0"/>
    <n v="0"/>
    <s v=""/>
    <s v=""/>
    <s v=""/>
  </r>
  <r>
    <n v="1021427"/>
    <s v="POSTED"/>
    <s v="REALIZADO"/>
    <x v="4"/>
    <s v="089.1307.6304.0001.000.7996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1307"/>
    <x v="45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317.37"/>
    <n v="0"/>
    <n v="0"/>
    <s v=""/>
    <s v=""/>
    <s v=""/>
  </r>
  <r>
    <n v="1021428"/>
    <s v="POSTED"/>
    <s v="REALIZADO"/>
    <x v="4"/>
    <s v="089.1307.6304.0001.000.7997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1307"/>
    <x v="45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267.52"/>
    <n v="0"/>
    <n v="0"/>
    <s v=""/>
    <s v=""/>
    <s v=""/>
  </r>
  <r>
    <n v="1021420"/>
    <s v="POSTED"/>
    <s v="REALIZADO"/>
    <x v="4"/>
    <s v="089.1307.6304.0001.000.1600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1307"/>
    <x v="45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127.88"/>
    <n v="0"/>
    <n v="0"/>
    <s v=""/>
    <s v=""/>
    <s v=""/>
  </r>
  <r>
    <n v="1021422"/>
    <s v="POSTED"/>
    <s v="REALIZADO"/>
    <x v="4"/>
    <s v="089.1307.6304.0001.000.2053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1307"/>
    <x v="45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1331.19"/>
    <n v="0"/>
    <n v="0"/>
    <s v=""/>
    <s v=""/>
    <s v=""/>
  </r>
  <r>
    <n v="1021424"/>
    <s v="POSTED"/>
    <s v="REALIZADO"/>
    <x v="4"/>
    <s v="089.1307.6304.0001.000.2073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1307"/>
    <x v="45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968.8"/>
    <n v="0"/>
    <n v="0"/>
    <s v=""/>
    <s v=""/>
    <s v=""/>
  </r>
  <r>
    <n v="1021425"/>
    <s v="POSTED"/>
    <s v="REALIZADO"/>
    <x v="4"/>
    <s v="089.1307.6304.0001.000.2702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1307"/>
    <x v="45"/>
    <s v="6304"/>
    <s v="6304-HORA EXTRA"/>
    <s v="000"/>
    <s v="2702"/>
    <s v="2702-PROCESSO LANCHE 2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112.25"/>
    <n v="0"/>
    <n v="0"/>
    <s v=""/>
    <s v=""/>
    <s v=""/>
  </r>
  <r>
    <n v="1022707"/>
    <s v="POSTED"/>
    <s v="REALIZADO"/>
    <x v="4"/>
    <s v="089.1303.6304.0001.000.1600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1303"/>
    <x v="46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33.54"/>
    <n v="0"/>
    <n v="0"/>
    <s v=""/>
    <s v=""/>
    <s v=""/>
  </r>
  <r>
    <n v="1022710"/>
    <s v="POSTED"/>
    <s v="REALIZADO"/>
    <x v="4"/>
    <s v="089.1303.6304.0001.000.2051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1303"/>
    <x v="46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589.16"/>
    <n v="0"/>
    <n v="0"/>
    <s v=""/>
    <s v=""/>
    <s v=""/>
  </r>
  <r>
    <n v="1022711"/>
    <s v="POSTED"/>
    <s v="REALIZADO"/>
    <x v="4"/>
    <s v="089.1303.6304.0001.000.2071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1303"/>
    <x v="46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628.38"/>
    <n v="0"/>
    <n v="0"/>
    <s v=""/>
    <s v=""/>
    <s v=""/>
  </r>
  <r>
    <n v="1022712"/>
    <s v="POSTED"/>
    <s v="REALIZADO"/>
    <x v="4"/>
    <s v="089.1303.6304.0001.000.2701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1303"/>
    <x v="46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332.85"/>
    <n v="0"/>
    <n v="0"/>
    <s v=""/>
    <s v=""/>
    <s v=""/>
  </r>
  <r>
    <n v="1022713"/>
    <s v="POSTED"/>
    <s v="REALIZADO"/>
    <x v="4"/>
    <s v="089.1303.6304.0001.000.2711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1303"/>
    <x v="46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175.22"/>
    <n v="0"/>
    <n v="0"/>
    <s v=""/>
    <s v=""/>
    <s v=""/>
  </r>
  <r>
    <n v="1025024"/>
    <s v="POSTED"/>
    <s v="REALIZADO"/>
    <x v="4"/>
    <s v="089.1301.6304.0001.000.2702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1301"/>
    <x v="48"/>
    <s v="6304"/>
    <s v="6304-HORA EXTRA"/>
    <s v="000"/>
    <s v="2702"/>
    <s v="2702-PROCESSO LANCH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4.23"/>
    <n v="0"/>
    <n v="0"/>
    <s v=""/>
    <s v=""/>
    <s v=""/>
  </r>
  <r>
    <n v="1025030"/>
    <s v="POSTED"/>
    <s v="REALIZADO"/>
    <x v="4"/>
    <s v="089.1301.6304.0001.000.7997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1301"/>
    <x v="48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5.06"/>
    <n v="0"/>
    <n v="0"/>
    <s v=""/>
    <s v=""/>
    <s v=""/>
  </r>
  <r>
    <n v="1027527"/>
    <s v="POSTED"/>
    <s v="REALIZADO"/>
    <x v="4"/>
    <s v="089.1310.6304.0001.000.1600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1310"/>
    <x v="43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-6.32"/>
    <n v="0"/>
    <n v="0"/>
    <s v=""/>
    <s v=""/>
    <s v=""/>
  </r>
  <r>
    <n v="1027529"/>
    <s v="POSTED"/>
    <s v="REALIZADO"/>
    <x v="4"/>
    <s v="089.1310.6304.0001.000.2071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1310"/>
    <x v="43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-16.53"/>
    <n v="0"/>
    <n v="0"/>
    <s v=""/>
    <s v=""/>
    <s v=""/>
  </r>
  <r>
    <n v="1369596"/>
    <s v="POSTED"/>
    <s v="REALIZADO"/>
    <x v="4"/>
    <s v="089.1307.6304.0001.000.1850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1307"/>
    <x v="45"/>
    <s v="6304"/>
    <s v="6304-HORA EXTRA"/>
    <s v="000"/>
    <s v="1850"/>
    <s v="1850-PROCESSO TORTILHAS DE TRIG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267.85000000000002"/>
    <n v="0"/>
    <n v="0"/>
    <s v=""/>
    <s v=""/>
    <s v=""/>
  </r>
  <r>
    <n v="1369575"/>
    <s v="POSTED"/>
    <s v="REALIZADO"/>
    <x v="4"/>
    <s v="089.1307.6304.0001.000.1860.000.00000.00000"/>
    <s v="ABR-2021"/>
    <n v="2021"/>
    <x v="2"/>
    <s v="2º TRIMM"/>
    <d v="2021-04-27T00:00:00"/>
    <s v="Manual"/>
    <s v="3"/>
    <s v="Reverses &quot;JSILVLIM_Provi_de_horas_extras_Mar21 NOMINA BRL&quot;27-APR-2021 10:06:19"/>
    <s v="Reverses &quot;JSILVLIM_Provi_de_horas_extras_Mar21 NOMINA BRL&quot;27-APR-21 10:06:19 - 186396856"/>
    <s v="Provisão de horas extras Mar/21"/>
    <x v="0"/>
    <s v="HORA EXTRA/HORA EXTRA"/>
    <s v="1307"/>
    <x v="45"/>
    <s v="6304"/>
    <s v="6304-HORA EXTRA"/>
    <s v="000"/>
    <s v="1860"/>
    <s v="1860-EMBALAGEM TORTILHAS DE TRIG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358.97"/>
    <n v="0"/>
    <n v="0"/>
    <s v=""/>
    <s v=""/>
    <s v=""/>
  </r>
  <r>
    <n v="1021426"/>
    <s v="POSTED"/>
    <s v="REALIZADO"/>
    <x v="4"/>
    <s v="089.1307.6304.0001.000.2712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07"/>
    <x v="45"/>
    <s v="6304"/>
    <s v="6304-HORA EXTRA"/>
    <s v="000"/>
    <s v="2712"/>
    <s v="2712-EMBALAGEM LANCHE 2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425.92"/>
    <n v="0"/>
    <n v="0"/>
    <s v=""/>
    <s v=""/>
    <s v=""/>
  </r>
  <r>
    <n v="1021427"/>
    <s v="POSTED"/>
    <s v="REALIZADO"/>
    <x v="4"/>
    <s v="089.1307.6304.0001.000.7996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07"/>
    <x v="45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185.69"/>
    <n v="0"/>
    <n v="0"/>
    <s v=""/>
    <s v=""/>
    <s v=""/>
  </r>
  <r>
    <n v="1021428"/>
    <s v="POSTED"/>
    <s v="REALIZADO"/>
    <x v="4"/>
    <s v="089.1307.6304.0001.000.7997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07"/>
    <x v="45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622"/>
    <n v="0"/>
    <n v="0"/>
    <s v=""/>
    <s v=""/>
    <s v=""/>
  </r>
  <r>
    <n v="1021420"/>
    <s v="POSTED"/>
    <s v="REALIZADO"/>
    <x v="4"/>
    <s v="089.1307.6304.0001.000.1600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07"/>
    <x v="45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270.35000000000002"/>
    <n v="0"/>
    <n v="0"/>
    <s v=""/>
    <s v=""/>
    <s v=""/>
  </r>
  <r>
    <n v="1021422"/>
    <s v="POSTED"/>
    <s v="REALIZADO"/>
    <x v="4"/>
    <s v="089.1307.6304.0001.000.2053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07"/>
    <x v="45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1016.96"/>
    <n v="0"/>
    <n v="0"/>
    <s v=""/>
    <s v=""/>
    <s v=""/>
  </r>
  <r>
    <n v="1021424"/>
    <s v="POSTED"/>
    <s v="REALIZADO"/>
    <x v="4"/>
    <s v="089.1307.6304.0001.000.2073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07"/>
    <x v="45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562.02"/>
    <n v="0"/>
    <n v="0"/>
    <s v=""/>
    <s v=""/>
    <s v=""/>
  </r>
  <r>
    <n v="1021425"/>
    <s v="POSTED"/>
    <s v="REALIZADO"/>
    <x v="4"/>
    <s v="089.1307.6304.0001.000.2702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07"/>
    <x v="45"/>
    <s v="6304"/>
    <s v="6304-HORA EXTRA"/>
    <s v="000"/>
    <s v="2702"/>
    <s v="2702-PROCESSO LANCHE 2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411.07"/>
    <n v="0"/>
    <n v="0"/>
    <s v=""/>
    <s v=""/>
    <s v=""/>
  </r>
  <r>
    <n v="1022707"/>
    <s v="POSTED"/>
    <s v="REALIZADO"/>
    <x v="4"/>
    <s v="089.1303.6304.0001.000.1600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03"/>
    <x v="46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460.68"/>
    <n v="0"/>
    <n v="0"/>
    <s v=""/>
    <s v=""/>
    <s v=""/>
  </r>
  <r>
    <n v="1022710"/>
    <s v="POSTED"/>
    <s v="REALIZADO"/>
    <x v="4"/>
    <s v="089.1303.6304.0001.000.205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03"/>
    <x v="46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2056.48"/>
    <n v="0"/>
    <n v="0"/>
    <s v=""/>
    <s v=""/>
    <s v=""/>
  </r>
  <r>
    <n v="1022711"/>
    <s v="POSTED"/>
    <s v="REALIZADO"/>
    <x v="4"/>
    <s v="089.1303.6304.0001.000.207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03"/>
    <x v="46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1083.28"/>
    <n v="0"/>
    <n v="0"/>
    <s v=""/>
    <s v=""/>
    <s v=""/>
  </r>
  <r>
    <n v="1022712"/>
    <s v="POSTED"/>
    <s v="REALIZADO"/>
    <x v="4"/>
    <s v="089.1303.6304.0001.000.270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03"/>
    <x v="46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1332.39"/>
    <n v="0"/>
    <n v="0"/>
    <s v=""/>
    <s v=""/>
    <s v=""/>
  </r>
  <r>
    <n v="1022713"/>
    <s v="POSTED"/>
    <s v="REALIZADO"/>
    <x v="4"/>
    <s v="089.1303.6304.0001.000.271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03"/>
    <x v="46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602.55999999999995"/>
    <n v="0"/>
    <n v="0"/>
    <s v=""/>
    <s v=""/>
    <s v=""/>
  </r>
  <r>
    <n v="1022714"/>
    <s v="POSTED"/>
    <s v="REALIZADO"/>
    <x v="4"/>
    <s v="089.1303.6304.0001.000.7996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03"/>
    <x v="46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518.9"/>
    <n v="0"/>
    <n v="0"/>
    <s v=""/>
    <s v=""/>
    <s v=""/>
  </r>
  <r>
    <n v="1022715"/>
    <s v="POSTED"/>
    <s v="REALIZADO"/>
    <x v="4"/>
    <s v="089.1303.6304.0001.000.7997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03"/>
    <x v="46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454.47"/>
    <n v="0"/>
    <n v="0"/>
    <s v=""/>
    <s v=""/>
    <s v=""/>
  </r>
  <r>
    <n v="1027527"/>
    <s v="POSTED"/>
    <s v="REALIZADO"/>
    <x v="4"/>
    <s v="089.1310.6304.0001.000.1600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10"/>
    <x v="43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237.38"/>
    <n v="0"/>
    <n v="0"/>
    <s v=""/>
    <s v=""/>
    <s v=""/>
  </r>
  <r>
    <n v="1027528"/>
    <s v="POSTED"/>
    <s v="REALIZADO"/>
    <x v="4"/>
    <s v="089.1310.6304.0001.000.205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10"/>
    <x v="43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1835.81"/>
    <n v="0"/>
    <n v="0"/>
    <s v=""/>
    <s v=""/>
    <s v=""/>
  </r>
  <r>
    <n v="1027529"/>
    <s v="POSTED"/>
    <s v="REALIZADO"/>
    <x v="4"/>
    <s v="089.1310.6304.0001.000.2071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10"/>
    <x v="43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1235.1400000000001"/>
    <n v="0"/>
    <n v="0"/>
    <s v=""/>
    <s v=""/>
    <s v=""/>
  </r>
  <r>
    <n v="1027530"/>
    <s v="POSTED"/>
    <s v="REALIZADO"/>
    <x v="4"/>
    <s v="089.1310.6304.0001.000.7996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10"/>
    <x v="43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142.08000000000001"/>
    <n v="0"/>
    <n v="0"/>
    <s v=""/>
    <s v=""/>
    <s v=""/>
  </r>
  <r>
    <n v="1369596"/>
    <s v="POSTED"/>
    <s v="REALIZADO"/>
    <x v="4"/>
    <s v="089.1307.6304.0001.000.1850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07"/>
    <x v="45"/>
    <s v="6304"/>
    <s v="6304-HORA EXTRA"/>
    <s v="000"/>
    <s v="1850"/>
    <s v="1850-PROCESSO TORTILHAS DE TRIG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348.28"/>
    <n v="0"/>
    <n v="0"/>
    <s v=""/>
    <s v=""/>
    <s v=""/>
  </r>
  <r>
    <n v="1369575"/>
    <s v="POSTED"/>
    <s v="REALIZADO"/>
    <x v="4"/>
    <s v="089.1307.6304.0001.000.1860.000.00000.00000"/>
    <s v="ABR-2021"/>
    <n v="2021"/>
    <x v="2"/>
    <s v="2º TRIMM"/>
    <d v="2021-04-30T00:00:00"/>
    <s v="Manual"/>
    <s v="3"/>
    <s v="JSILVLIM_Provi_de_horas_extras_Abr21 NOMINA BRL"/>
    <s v="JSILVLIM_Provi_de_horas_extras_Abr21 Manual A 2010142 186451492"/>
    <s v="Provisão de horas extras Abr/2021"/>
    <x v="0"/>
    <s v="HORA EXTRA/HORA EXTRA"/>
    <s v="1307"/>
    <x v="45"/>
    <s v="6304"/>
    <s v="6304-HORA EXTRA"/>
    <s v="000"/>
    <s v="1860"/>
    <s v="1860-EMBALAGEM TORTILHAS DE TRIG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346.23"/>
    <n v="0"/>
    <n v="0"/>
    <s v=""/>
    <s v=""/>
    <s v=""/>
  </r>
  <r>
    <n v="1021427"/>
    <s v="POSTED"/>
    <s v="REALIZADO"/>
    <x v="4"/>
    <s v="089.1307.6304.0001.000.7996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7"/>
    <x v="45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0.3"/>
    <n v="0"/>
    <n v="0"/>
    <s v=""/>
    <s v=""/>
    <s v=""/>
  </r>
  <r>
    <n v="1021428"/>
    <s v="POSTED"/>
    <s v="REALIZADO"/>
    <x v="4"/>
    <s v="089.1307.6304.0001.000.7997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7"/>
    <x v="45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18.48"/>
    <n v="0"/>
    <n v="0"/>
    <s v=""/>
    <s v=""/>
    <s v=""/>
  </r>
  <r>
    <n v="1021422"/>
    <s v="POSTED"/>
    <s v="REALIZADO"/>
    <x v="4"/>
    <s v="089.1307.6304.0001.000.2053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7"/>
    <x v="45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10.71"/>
    <n v="0"/>
    <n v="0"/>
    <s v=""/>
    <s v=""/>
    <s v=""/>
  </r>
  <r>
    <n v="1022710"/>
    <s v="POSTED"/>
    <s v="REALIZADO"/>
    <x v="4"/>
    <s v="089.1303.6304.0001.000.2051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3"/>
    <x v="46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3769.82"/>
    <n v="0"/>
    <n v="0"/>
    <s v=""/>
    <s v=""/>
    <s v=""/>
  </r>
  <r>
    <n v="1022711"/>
    <s v="POSTED"/>
    <s v="REALIZADO"/>
    <x v="4"/>
    <s v="089.1303.6304.0001.000.2071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3"/>
    <x v="46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1535.42"/>
    <n v="0"/>
    <n v="0"/>
    <s v=""/>
    <s v=""/>
    <s v=""/>
  </r>
  <r>
    <n v="1022712"/>
    <s v="POSTED"/>
    <s v="REALIZADO"/>
    <x v="4"/>
    <s v="089.1303.6304.0001.000.2701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3"/>
    <x v="46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1375.85"/>
    <n v="0"/>
    <n v="0"/>
    <s v=""/>
    <s v=""/>
    <s v=""/>
  </r>
  <r>
    <n v="1022713"/>
    <s v="POSTED"/>
    <s v="REALIZADO"/>
    <x v="4"/>
    <s v="089.1303.6304.0001.000.2711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3"/>
    <x v="46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779.64"/>
    <n v="0"/>
    <n v="0"/>
    <s v=""/>
    <s v=""/>
    <s v=""/>
  </r>
  <r>
    <n v="1022714"/>
    <s v="POSTED"/>
    <s v="REALIZADO"/>
    <x v="4"/>
    <s v="089.1303.6304.0001.000.7996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3"/>
    <x v="46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1277.73"/>
    <n v="0"/>
    <n v="0"/>
    <s v=""/>
    <s v=""/>
    <s v=""/>
  </r>
  <r>
    <n v="1022715"/>
    <s v="POSTED"/>
    <s v="REALIZADO"/>
    <x v="4"/>
    <s v="089.1303.6304.0001.000.7997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3"/>
    <x v="46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1242.1199999999999"/>
    <n v="0"/>
    <n v="0"/>
    <s v=""/>
    <s v=""/>
    <s v=""/>
  </r>
  <r>
    <n v="1023875"/>
    <s v="POSTED"/>
    <s v="REALIZADO"/>
    <x v="4"/>
    <s v="089.1308.6304.0001.000.2053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8"/>
    <x v="44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085.06"/>
    <n v="0"/>
    <n v="0"/>
    <s v=""/>
    <s v=""/>
    <s v=""/>
  </r>
  <r>
    <n v="1023879"/>
    <s v="POSTED"/>
    <s v="REALIZADO"/>
    <x v="4"/>
    <s v="089.1308.6304.0001.000.2701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8"/>
    <x v="44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039.92"/>
    <n v="0"/>
    <n v="0"/>
    <s v=""/>
    <s v=""/>
    <s v=""/>
  </r>
  <r>
    <n v="1023880"/>
    <s v="POSTED"/>
    <s v="REALIZADO"/>
    <x v="4"/>
    <s v="089.1308.6304.0001.000.2711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8"/>
    <x v="44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628.71"/>
    <n v="0"/>
    <n v="0"/>
    <s v=""/>
    <s v=""/>
    <s v=""/>
  </r>
  <r>
    <n v="1023881"/>
    <s v="POSTED"/>
    <s v="REALIZADO"/>
    <x v="4"/>
    <s v="089.1308.6304.0001.000.7996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8"/>
    <x v="44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33.77000000000001"/>
    <n v="0"/>
    <n v="0"/>
    <s v=""/>
    <s v=""/>
    <s v=""/>
  </r>
  <r>
    <n v="1023877"/>
    <s v="POSTED"/>
    <s v="REALIZADO"/>
    <x v="4"/>
    <s v="089.1308.6304.0001.000.2073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8"/>
    <x v="44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088.44"/>
    <n v="0"/>
    <n v="0"/>
    <s v=""/>
    <s v=""/>
    <s v=""/>
  </r>
  <r>
    <n v="1023882"/>
    <s v="POSTED"/>
    <s v="REALIZADO"/>
    <x v="4"/>
    <s v="089.1308.6304.0001.000.7997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8"/>
    <x v="44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435.34"/>
    <n v="0"/>
    <n v="0"/>
    <s v=""/>
    <s v=""/>
    <s v=""/>
  </r>
  <r>
    <n v="1024744"/>
    <s v="POSTED"/>
    <s v="REALIZADO"/>
    <x v="4"/>
    <s v="089.1302.6304.0001.000.2051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2"/>
    <x v="47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-84.03"/>
    <n v="0"/>
    <n v="0"/>
    <s v=""/>
    <s v=""/>
    <s v=""/>
  </r>
  <r>
    <n v="1024746"/>
    <s v="POSTED"/>
    <s v="REALIZADO"/>
    <x v="4"/>
    <s v="089.1302.6304.0001.000.2053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2"/>
    <x v="47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-146.76"/>
    <n v="0"/>
    <n v="0"/>
    <s v=""/>
    <s v=""/>
    <s v=""/>
  </r>
  <r>
    <n v="1024750"/>
    <s v="POSTED"/>
    <s v="REALIZADO"/>
    <x v="4"/>
    <s v="089.1302.6304.0001.000.2701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2"/>
    <x v="47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-203.33"/>
    <n v="0"/>
    <n v="0"/>
    <s v=""/>
    <s v=""/>
    <s v=""/>
  </r>
  <r>
    <n v="1024747"/>
    <s v="POSTED"/>
    <s v="REALIZADO"/>
    <x v="4"/>
    <s v="089.1302.6304.0001.000.2071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2"/>
    <x v="47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-134.57"/>
    <n v="0"/>
    <n v="0"/>
    <s v=""/>
    <s v=""/>
    <s v=""/>
  </r>
  <r>
    <n v="1024751"/>
    <s v="POSTED"/>
    <s v="REALIZADO"/>
    <x v="4"/>
    <s v="089.1302.6304.0001.000.2711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2"/>
    <x v="47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-67.489999999999995"/>
    <n v="0"/>
    <n v="0"/>
    <s v=""/>
    <s v=""/>
    <s v=""/>
  </r>
  <r>
    <n v="1024752"/>
    <s v="POSTED"/>
    <s v="REALIZADO"/>
    <x v="4"/>
    <s v="089.1302.6304.0001.000.7996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2"/>
    <x v="47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-304.18"/>
    <n v="0"/>
    <n v="0"/>
    <s v=""/>
    <s v=""/>
    <s v=""/>
  </r>
  <r>
    <n v="1024753"/>
    <s v="POSTED"/>
    <s v="REALIZADO"/>
    <x v="4"/>
    <s v="089.1302.6304.0001.000.7997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2"/>
    <x v="47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-416.62"/>
    <n v="0"/>
    <n v="0"/>
    <s v=""/>
    <s v=""/>
    <s v=""/>
  </r>
  <r>
    <n v="1025004"/>
    <s v="POSTED"/>
    <s v="REALIZADO"/>
    <x v="4"/>
    <s v="089.1301.6304.0001.000.1700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1"/>
    <x v="48"/>
    <s v="6304"/>
    <s v="6304-HORA EXTRA"/>
    <s v="000"/>
    <s v="1700"/>
    <s v="1700-PRODUCAO MOI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560.54999999999995"/>
    <n v="0"/>
    <n v="0"/>
    <s v=""/>
    <s v=""/>
    <s v=""/>
  </r>
  <r>
    <n v="1025012"/>
    <s v="POSTED"/>
    <s v="REALIZADO"/>
    <x v="4"/>
    <s v="089.1301.6304.0001.000.2051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1"/>
    <x v="48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4569.82"/>
    <n v="0"/>
    <n v="0"/>
    <s v=""/>
    <s v=""/>
    <s v=""/>
  </r>
  <r>
    <n v="1025013"/>
    <s v="POSTED"/>
    <s v="REALIZADO"/>
    <x v="4"/>
    <s v="089.1301.6304.0001.000.2053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1"/>
    <x v="48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3396.48"/>
    <n v="0"/>
    <n v="0"/>
    <s v=""/>
    <s v=""/>
    <s v=""/>
  </r>
  <r>
    <n v="1025014"/>
    <s v="POSTED"/>
    <s v="REALIZADO"/>
    <x v="4"/>
    <s v="089.1301.6304.0001.000.2071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1"/>
    <x v="48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5540.16"/>
    <n v="0"/>
    <n v="0"/>
    <s v=""/>
    <s v=""/>
    <s v=""/>
  </r>
  <r>
    <n v="1025029"/>
    <s v="POSTED"/>
    <s v="REALIZADO"/>
    <x v="4"/>
    <s v="089.1301.6304.0001.000.7996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1"/>
    <x v="48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6122.03"/>
    <n v="0"/>
    <n v="0"/>
    <s v=""/>
    <s v=""/>
    <s v=""/>
  </r>
  <r>
    <n v="1025030"/>
    <s v="POSTED"/>
    <s v="REALIZADO"/>
    <x v="4"/>
    <s v="089.1301.6304.0001.000.7997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1"/>
    <x v="48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0811.21"/>
    <n v="0"/>
    <n v="0"/>
    <s v=""/>
    <s v=""/>
    <s v=""/>
  </r>
  <r>
    <n v="1027528"/>
    <s v="POSTED"/>
    <s v="REALIZADO"/>
    <x v="4"/>
    <s v="089.1310.6304.0001.000.2051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10"/>
    <x v="43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-744.17"/>
    <n v="0"/>
    <n v="0"/>
    <s v=""/>
    <s v=""/>
    <s v=""/>
  </r>
  <r>
    <n v="1027529"/>
    <s v="POSTED"/>
    <s v="REALIZADO"/>
    <x v="4"/>
    <s v="089.1310.6304.0001.000.2071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10"/>
    <x v="43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-148.44999999999999"/>
    <n v="0"/>
    <n v="0"/>
    <s v=""/>
    <s v=""/>
    <s v=""/>
  </r>
  <r>
    <n v="1027530"/>
    <s v="POSTED"/>
    <s v="REALIZADO"/>
    <x v="4"/>
    <s v="089.1310.6304.0001.000.7996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10"/>
    <x v="43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-79.84"/>
    <n v="0"/>
    <n v="0"/>
    <s v=""/>
    <s v=""/>
    <s v=""/>
  </r>
  <r>
    <n v="1027531"/>
    <s v="POSTED"/>
    <s v="REALIZADO"/>
    <x v="4"/>
    <s v="089.1310.6304.0001.000.7997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10"/>
    <x v="43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-42.18"/>
    <n v="0"/>
    <n v="0"/>
    <s v=""/>
    <s v=""/>
    <s v=""/>
  </r>
  <r>
    <n v="1060735"/>
    <s v="POSTED"/>
    <s v="REALIZADO"/>
    <x v="4"/>
    <s v="089.1301.6304.0001.000.2701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1"/>
    <x v="48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652.71"/>
    <n v="0"/>
    <n v="0"/>
    <s v=""/>
    <s v=""/>
    <s v=""/>
  </r>
  <r>
    <n v="1060736"/>
    <s v="POSTED"/>
    <s v="REALIZADO"/>
    <x v="4"/>
    <s v="089.1301.6304.0001.000.2711.000.00000.00000"/>
    <s v="ABR-2021"/>
    <n v="2021"/>
    <x v="2"/>
    <s v="2º TRIMM"/>
    <d v="2021-04-27T00:00:00"/>
    <s v="Manual"/>
    <s v="Accrual"/>
    <s v="Reverses &quot;EMORAOLI Provisão de horas extras Fev21 Accrual BRL&quot;27-APR-2021 10:04:35"/>
    <s v="Reverses &quot;EMORAOLI Provisão de horas extras Fev21 Accrual B&quot;27-APR-21 10:04:35 - 186390587"/>
    <s v="Provisão de horas extras Fev21"/>
    <x v="0"/>
    <s v="HORA EXTRA/HORA EXTRA"/>
    <s v="1301"/>
    <x v="48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448.48"/>
    <n v="0"/>
    <n v="0"/>
    <s v=""/>
    <s v=""/>
    <s v=""/>
  </r>
  <r>
    <n v="1243465"/>
    <s v="POSTED"/>
    <s v="REALIZADO"/>
    <x v="4"/>
    <s v="089.1301.6304.0001.000.351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1"/>
    <x v="48"/>
    <s v="6304"/>
    <s v="6304-HORA EXTRA"/>
    <s v="000"/>
    <s v="3511"/>
    <s v="3511-PROCESSO BISCOIT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491"/>
    <n v="0"/>
    <n v="0"/>
    <s v=""/>
    <s v=""/>
    <s v=""/>
  </r>
  <r>
    <n v="1021420"/>
    <s v="POSTED"/>
    <s v="REALIZADO"/>
    <x v="4"/>
    <s v="089.1307.6304.0001.000.1600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7"/>
    <x v="45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1.04"/>
    <n v="0"/>
    <n v="0"/>
    <s v=""/>
    <s v=""/>
    <s v=""/>
  </r>
  <r>
    <n v="1021424"/>
    <s v="POSTED"/>
    <s v="REALIZADO"/>
    <x v="4"/>
    <s v="089.1307.6304.0001.000.2073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7"/>
    <x v="45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18.11"/>
    <n v="0"/>
    <n v="0"/>
    <s v=""/>
    <s v=""/>
    <s v=""/>
  </r>
  <r>
    <n v="1022707"/>
    <s v="POSTED"/>
    <s v="REALIZADO"/>
    <x v="4"/>
    <s v="089.1303.6304.0001.000.1600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3"/>
    <x v="46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837.37"/>
    <n v="0"/>
    <n v="0"/>
    <s v=""/>
    <s v=""/>
    <s v=""/>
  </r>
  <r>
    <n v="1022710"/>
    <s v="POSTED"/>
    <s v="REALIZADO"/>
    <x v="4"/>
    <s v="089.1303.6304.0001.000.205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3"/>
    <x v="46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3185.64"/>
    <n v="0"/>
    <n v="0"/>
    <s v=""/>
    <s v=""/>
    <s v=""/>
  </r>
  <r>
    <n v="1022711"/>
    <s v="POSTED"/>
    <s v="REALIZADO"/>
    <x v="4"/>
    <s v="089.1303.6304.0001.000.207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3"/>
    <x v="46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2314.56"/>
    <n v="0"/>
    <n v="0"/>
    <s v=""/>
    <s v=""/>
    <s v=""/>
  </r>
  <r>
    <n v="1022712"/>
    <s v="POSTED"/>
    <s v="REALIZADO"/>
    <x v="4"/>
    <s v="089.1303.6304.0001.000.270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3"/>
    <x v="46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3455.54"/>
    <n v="0"/>
    <n v="0"/>
    <s v=""/>
    <s v=""/>
    <s v=""/>
  </r>
  <r>
    <n v="1022713"/>
    <s v="POSTED"/>
    <s v="REALIZADO"/>
    <x v="4"/>
    <s v="089.1303.6304.0001.000.271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3"/>
    <x v="46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1170.4100000000001"/>
    <n v="0"/>
    <n v="0"/>
    <s v=""/>
    <s v=""/>
    <s v=""/>
  </r>
  <r>
    <n v="1022714"/>
    <s v="POSTED"/>
    <s v="REALIZADO"/>
    <x v="4"/>
    <s v="089.1303.6304.0001.000.7996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3"/>
    <x v="46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914.59"/>
    <n v="0"/>
    <n v="0"/>
    <s v=""/>
    <s v=""/>
    <s v=""/>
  </r>
  <r>
    <n v="1022715"/>
    <s v="POSTED"/>
    <s v="REALIZADO"/>
    <x v="4"/>
    <s v="089.1303.6304.0001.000.7997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3"/>
    <x v="46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1579.93"/>
    <n v="0"/>
    <n v="0"/>
    <s v=""/>
    <s v=""/>
    <s v=""/>
  </r>
  <r>
    <n v="1023874"/>
    <s v="POSTED"/>
    <s v="REALIZADO"/>
    <x v="4"/>
    <s v="089.1308.6304.0001.000.1600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8"/>
    <x v="44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110.79"/>
    <n v="0"/>
    <n v="0"/>
    <s v=""/>
    <s v=""/>
    <s v=""/>
  </r>
  <r>
    <n v="1023875"/>
    <s v="POSTED"/>
    <s v="REALIZADO"/>
    <x v="4"/>
    <s v="089.1308.6304.0001.000.2053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8"/>
    <x v="44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484.27"/>
    <n v="0"/>
    <n v="0"/>
    <s v=""/>
    <s v=""/>
    <s v=""/>
  </r>
  <r>
    <n v="1023876"/>
    <s v="POSTED"/>
    <s v="REALIZADO"/>
    <x v="4"/>
    <s v="089.1308.6304.0001.000.2054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8"/>
    <x v="44"/>
    <s v="6304"/>
    <s v="6304-HORA EXTRA"/>
    <s v="000"/>
    <s v="2054"/>
    <s v="2054-PROCESSO PAO 4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244.32"/>
    <n v="0"/>
    <n v="0"/>
    <s v=""/>
    <s v=""/>
    <s v=""/>
  </r>
  <r>
    <n v="1023879"/>
    <s v="POSTED"/>
    <s v="REALIZADO"/>
    <x v="4"/>
    <s v="089.1308.6304.0001.000.270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8"/>
    <x v="44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810.54"/>
    <n v="0"/>
    <n v="0"/>
    <s v=""/>
    <s v=""/>
    <s v=""/>
  </r>
  <r>
    <n v="1023880"/>
    <s v="POSTED"/>
    <s v="REALIZADO"/>
    <x v="4"/>
    <s v="089.1308.6304.0001.000.271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8"/>
    <x v="44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458.47"/>
    <n v="0"/>
    <n v="0"/>
    <s v=""/>
    <s v=""/>
    <s v=""/>
  </r>
  <r>
    <n v="1023881"/>
    <s v="POSTED"/>
    <s v="REALIZADO"/>
    <x v="4"/>
    <s v="089.1308.6304.0001.000.7996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8"/>
    <x v="44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140.1400000000001"/>
    <n v="0"/>
    <n v="0"/>
    <s v=""/>
    <s v=""/>
    <s v=""/>
  </r>
  <r>
    <n v="1023877"/>
    <s v="POSTED"/>
    <s v="REALIZADO"/>
    <x v="4"/>
    <s v="089.1308.6304.0001.000.2073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8"/>
    <x v="44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886.56"/>
    <n v="0"/>
    <n v="0"/>
    <s v=""/>
    <s v=""/>
    <s v=""/>
  </r>
  <r>
    <n v="1023882"/>
    <s v="POSTED"/>
    <s v="REALIZADO"/>
    <x v="4"/>
    <s v="089.1308.6304.0001.000.7997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8"/>
    <x v="44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289.91"/>
    <n v="0"/>
    <n v="0"/>
    <s v=""/>
    <s v=""/>
    <s v=""/>
  </r>
  <r>
    <n v="1024749"/>
    <s v="POSTED"/>
    <s v="REALIZADO"/>
    <x v="4"/>
    <s v="089.1302.6304.0001.000.2073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2"/>
    <x v="47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18427.650000000001"/>
    <n v="0"/>
    <n v="0"/>
    <s v=""/>
    <s v=""/>
    <s v=""/>
  </r>
  <r>
    <n v="1024743"/>
    <s v="POSTED"/>
    <s v="REALIZADO"/>
    <x v="4"/>
    <s v="089.1302.6304.0001.000.1600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2"/>
    <x v="47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5760.8"/>
    <n v="0"/>
    <n v="0"/>
    <s v=""/>
    <s v=""/>
    <s v=""/>
  </r>
  <r>
    <n v="1024744"/>
    <s v="POSTED"/>
    <s v="REALIZADO"/>
    <x v="4"/>
    <s v="089.1302.6304.0001.000.205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2"/>
    <x v="47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14251.63"/>
    <n v="0"/>
    <n v="0"/>
    <s v=""/>
    <s v=""/>
    <s v=""/>
  </r>
  <r>
    <n v="1024746"/>
    <s v="POSTED"/>
    <s v="REALIZADO"/>
    <x v="4"/>
    <s v="089.1302.6304.0001.000.2053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2"/>
    <x v="47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16352.9"/>
    <n v="0"/>
    <n v="0"/>
    <s v=""/>
    <s v=""/>
    <s v=""/>
  </r>
  <r>
    <n v="1024750"/>
    <s v="POSTED"/>
    <s v="REALIZADO"/>
    <x v="4"/>
    <s v="089.1302.6304.0001.000.270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2"/>
    <x v="47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10595.63"/>
    <n v="0"/>
    <n v="0"/>
    <s v=""/>
    <s v=""/>
    <s v=""/>
  </r>
  <r>
    <n v="1024747"/>
    <s v="POSTED"/>
    <s v="REALIZADO"/>
    <x v="4"/>
    <s v="089.1302.6304.0001.000.207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2"/>
    <x v="47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8359.6299999999992"/>
    <n v="0"/>
    <n v="0"/>
    <s v=""/>
    <s v=""/>
    <s v=""/>
  </r>
  <r>
    <n v="1024751"/>
    <s v="POSTED"/>
    <s v="REALIZADO"/>
    <x v="4"/>
    <s v="089.1302.6304.0001.000.271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2"/>
    <x v="47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9308.35"/>
    <n v="0"/>
    <n v="0"/>
    <s v=""/>
    <s v=""/>
    <s v=""/>
  </r>
  <r>
    <n v="1024752"/>
    <s v="POSTED"/>
    <s v="REALIZADO"/>
    <x v="4"/>
    <s v="089.1302.6304.0001.000.7996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2"/>
    <x v="47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11113.1"/>
    <n v="0"/>
    <n v="0"/>
    <s v=""/>
    <s v=""/>
    <s v=""/>
  </r>
  <r>
    <n v="1024753"/>
    <s v="POSTED"/>
    <s v="REALIZADO"/>
    <x v="4"/>
    <s v="089.1302.6304.0001.000.7997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2"/>
    <x v="47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21055.48"/>
    <n v="0"/>
    <n v="0"/>
    <s v=""/>
    <s v=""/>
    <s v=""/>
  </r>
  <r>
    <n v="1025003"/>
    <s v="POSTED"/>
    <s v="REALIZADO"/>
    <x v="4"/>
    <s v="089.1301.6304.0001.000.1600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1"/>
    <x v="48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90.66"/>
    <n v="0"/>
    <n v="0"/>
    <s v=""/>
    <s v=""/>
    <s v=""/>
  </r>
  <r>
    <n v="1025004"/>
    <s v="POSTED"/>
    <s v="REALIZADO"/>
    <x v="4"/>
    <s v="089.1301.6304.0001.000.1700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1"/>
    <x v="48"/>
    <s v="6304"/>
    <s v="6304-HORA EXTRA"/>
    <s v="000"/>
    <s v="1700"/>
    <s v="1700-PRODUCAO MOI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94.79000000000002"/>
    <n v="0"/>
    <n v="0"/>
    <s v=""/>
    <s v=""/>
    <s v=""/>
  </r>
  <r>
    <n v="1025005"/>
    <s v="POSTED"/>
    <s v="REALIZADO"/>
    <x v="4"/>
    <s v="089.1301.6304.0001.000.1710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1"/>
    <x v="48"/>
    <s v="6304"/>
    <s v="6304-HORA EXTRA"/>
    <s v="000"/>
    <s v="1710"/>
    <s v="1710-EMBALAGEM MOI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6.84"/>
    <n v="0"/>
    <n v="0"/>
    <s v=""/>
    <s v=""/>
    <s v=""/>
  </r>
  <r>
    <n v="1025007"/>
    <s v="POSTED"/>
    <s v="REALIZADO"/>
    <x v="4"/>
    <s v="089.1301.6304.0001.000.1852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1"/>
    <x v="48"/>
    <s v="6304"/>
    <s v="6304-HORA EXTRA"/>
    <s v="000"/>
    <s v="1852"/>
    <s v="1852-PROCESSO TORTILHAS DE TRIGO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350.49"/>
    <n v="0"/>
    <n v="0"/>
    <s v=""/>
    <s v=""/>
    <s v=""/>
  </r>
  <r>
    <n v="1025009"/>
    <s v="POSTED"/>
    <s v="REALIZADO"/>
    <x v="4"/>
    <s v="089.1301.6304.0001.000.1862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1"/>
    <x v="48"/>
    <s v="6304"/>
    <s v="6304-HORA EXTRA"/>
    <s v="000"/>
    <s v="1862"/>
    <s v="1862-EMBALAGEM TORTILHAS DE TRIGO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411.4"/>
    <n v="0"/>
    <n v="0"/>
    <s v=""/>
    <s v=""/>
    <s v=""/>
  </r>
  <r>
    <n v="1025010"/>
    <s v="POSTED"/>
    <s v="REALIZADO"/>
    <x v="4"/>
    <s v="089.1301.6304.0001.000.1910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1"/>
    <x v="48"/>
    <s v="6304"/>
    <s v="6304-HORA EXTRA"/>
    <s v="000"/>
    <s v="1910"/>
    <s v="1910-PROCESSO TOSTA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24.44"/>
    <n v="0"/>
    <n v="0"/>
    <s v=""/>
    <s v=""/>
    <s v=""/>
  </r>
  <r>
    <n v="1025011"/>
    <s v="POSTED"/>
    <s v="REALIZADO"/>
    <x v="4"/>
    <s v="089.1301.6304.0001.000.1920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1"/>
    <x v="48"/>
    <s v="6304"/>
    <s v="6304-HORA EXTRA"/>
    <s v="000"/>
    <s v="1920"/>
    <s v="1920-EMBALAGEM TOSTA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557.80999999999995"/>
    <n v="0"/>
    <n v="0"/>
    <s v=""/>
    <s v=""/>
    <s v=""/>
  </r>
  <r>
    <n v="1025012"/>
    <s v="POSTED"/>
    <s v="REALIZADO"/>
    <x v="4"/>
    <s v="089.1301.6304.0001.000.205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1"/>
    <x v="48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4632.13"/>
    <n v="0"/>
    <n v="0"/>
    <s v=""/>
    <s v=""/>
    <s v=""/>
  </r>
  <r>
    <n v="1025013"/>
    <s v="POSTED"/>
    <s v="REALIZADO"/>
    <x v="4"/>
    <s v="089.1301.6304.0001.000.2053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1"/>
    <x v="48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999.2"/>
    <n v="0"/>
    <n v="0"/>
    <s v=""/>
    <s v=""/>
    <s v=""/>
  </r>
  <r>
    <n v="1025014"/>
    <s v="POSTED"/>
    <s v="REALIZADO"/>
    <x v="4"/>
    <s v="089.1301.6304.0001.000.207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1"/>
    <x v="48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5750.61"/>
    <n v="0"/>
    <n v="0"/>
    <s v=""/>
    <s v=""/>
    <s v=""/>
  </r>
  <r>
    <n v="1025016"/>
    <s v="POSTED"/>
    <s v="REALIZADO"/>
    <x v="4"/>
    <s v="089.1301.6304.0001.000.221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1"/>
    <x v="48"/>
    <s v="6304"/>
    <s v="6304-HORA EXTRA"/>
    <s v="000"/>
    <s v="2211"/>
    <s v="2211-PROCESSO DOC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644.12"/>
    <n v="0"/>
    <n v="0"/>
    <s v=""/>
    <s v=""/>
    <s v=""/>
  </r>
  <r>
    <n v="1025017"/>
    <s v="POSTED"/>
    <s v="REALIZADO"/>
    <x v="4"/>
    <s v="089.1301.6304.0001.000.2212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1"/>
    <x v="48"/>
    <s v="6304"/>
    <s v="6304-HORA EXTRA"/>
    <s v="000"/>
    <s v="2212"/>
    <s v="2212-PROCESSO DOCE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212.25"/>
    <n v="0"/>
    <n v="0"/>
    <s v=""/>
    <s v=""/>
    <s v=""/>
  </r>
  <r>
    <n v="1025018"/>
    <s v="POSTED"/>
    <s v="REALIZADO"/>
    <x v="4"/>
    <s v="089.1301.6304.0001.000.222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1"/>
    <x v="48"/>
    <s v="6304"/>
    <s v="6304-HORA EXTRA"/>
    <s v="000"/>
    <s v="2221"/>
    <s v="2221-EMBALAGEM DOC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849.25"/>
    <n v="0"/>
    <n v="0"/>
    <s v=""/>
    <s v=""/>
    <s v=""/>
  </r>
  <r>
    <n v="1025019"/>
    <s v="POSTED"/>
    <s v="REALIZADO"/>
    <x v="4"/>
    <s v="089.1301.6304.0001.000.2222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1"/>
    <x v="48"/>
    <s v="6304"/>
    <s v="6304-HORA EXTRA"/>
    <s v="000"/>
    <s v="2222"/>
    <s v="2222-EMBALAGEM DOCE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4084.4"/>
    <n v="0"/>
    <n v="0"/>
    <s v=""/>
    <s v=""/>
    <s v=""/>
  </r>
  <r>
    <n v="1025020"/>
    <s v="POSTED"/>
    <s v="REALIZADO"/>
    <x v="4"/>
    <s v="089.1301.6304.0001.000.250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1"/>
    <x v="48"/>
    <s v="6304"/>
    <s v="6304-HORA EXTRA"/>
    <s v="000"/>
    <s v="2501"/>
    <s v="2501-PROCESSO DOC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830.34"/>
    <n v="0"/>
    <n v="0"/>
    <s v=""/>
    <s v=""/>
    <s v=""/>
  </r>
  <r>
    <n v="1025022"/>
    <s v="POSTED"/>
    <s v="REALIZADO"/>
    <x v="4"/>
    <s v="089.1301.6304.0001.000.251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1"/>
    <x v="48"/>
    <s v="6304"/>
    <s v="6304-HORA EXTRA"/>
    <s v="000"/>
    <s v="2511"/>
    <s v="2511-EMBALAGEM DOC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04.98"/>
    <n v="0"/>
    <n v="0"/>
    <s v=""/>
    <s v=""/>
    <s v=""/>
  </r>
  <r>
    <n v="1025024"/>
    <s v="POSTED"/>
    <s v="REALIZADO"/>
    <x v="4"/>
    <s v="089.1301.6304.0001.000.2702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1"/>
    <x v="48"/>
    <s v="6304"/>
    <s v="6304-HORA EXTRA"/>
    <s v="000"/>
    <s v="2702"/>
    <s v="2702-PROCESSO LANCH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604.94000000000005"/>
    <n v="0"/>
    <n v="0"/>
    <s v=""/>
    <s v=""/>
    <s v=""/>
  </r>
  <r>
    <n v="1025025"/>
    <s v="POSTED"/>
    <s v="REALIZADO"/>
    <x v="4"/>
    <s v="089.1301.6304.0001.000.2703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1"/>
    <x v="48"/>
    <s v="6304"/>
    <s v="6304-HORA EXTRA"/>
    <s v="000"/>
    <s v="2703"/>
    <s v="2703-PROCESSO LANCHE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351.19"/>
    <n v="0"/>
    <n v="0"/>
    <s v=""/>
    <s v=""/>
    <s v=""/>
  </r>
  <r>
    <n v="1025026"/>
    <s v="POSTED"/>
    <s v="REALIZADO"/>
    <x v="4"/>
    <s v="089.1301.6304.0001.000.2712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1"/>
    <x v="48"/>
    <s v="6304"/>
    <s v="6304-HORA EXTRA"/>
    <s v="000"/>
    <s v="2712"/>
    <s v="2712-EMBALAGEM LANCH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843.7"/>
    <n v="0"/>
    <n v="0"/>
    <s v=""/>
    <s v=""/>
    <s v=""/>
  </r>
  <r>
    <n v="1025027"/>
    <s v="POSTED"/>
    <s v="REALIZADO"/>
    <x v="4"/>
    <s v="089.1301.6304.0001.000.2713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1"/>
    <x v="48"/>
    <s v="6304"/>
    <s v="6304-HORA EXTRA"/>
    <s v="000"/>
    <s v="2713"/>
    <s v="2713-EMBALAGEM LANCHE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768.14"/>
    <n v="0"/>
    <n v="0"/>
    <s v=""/>
    <s v=""/>
    <s v=""/>
  </r>
  <r>
    <n v="1025029"/>
    <s v="POSTED"/>
    <s v="REALIZADO"/>
    <x v="4"/>
    <s v="089.1301.6304.0001.000.7996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1"/>
    <x v="48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4816.2700000000004"/>
    <n v="0"/>
    <n v="0"/>
    <s v=""/>
    <s v=""/>
    <s v=""/>
  </r>
  <r>
    <n v="1027527"/>
    <s v="POSTED"/>
    <s v="REALIZADO"/>
    <x v="4"/>
    <s v="089.1310.6304.0001.000.1600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10"/>
    <x v="43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15.82"/>
    <n v="0"/>
    <n v="0"/>
    <s v=""/>
    <s v=""/>
    <s v=""/>
  </r>
  <r>
    <n v="1027528"/>
    <s v="POSTED"/>
    <s v="REALIZADO"/>
    <x v="4"/>
    <s v="089.1310.6304.0001.000.205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10"/>
    <x v="43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26.99"/>
    <n v="0"/>
    <n v="0"/>
    <s v=""/>
    <s v=""/>
    <s v=""/>
  </r>
  <r>
    <n v="1027529"/>
    <s v="POSTED"/>
    <s v="REALIZADO"/>
    <x v="4"/>
    <s v="089.1310.6304.0001.000.207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10"/>
    <x v="43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85.37"/>
    <n v="0"/>
    <n v="0"/>
    <s v=""/>
    <s v=""/>
    <s v=""/>
  </r>
  <r>
    <n v="1027529"/>
    <s v="POSTED"/>
    <s v="REALIZADO"/>
    <x v="4"/>
    <s v="089.1310.6304.0001.000.207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10"/>
    <x v="43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7164.07"/>
    <n v="0"/>
    <n v="0"/>
    <s v=""/>
    <s v=""/>
    <s v=""/>
  </r>
  <r>
    <n v="1027530"/>
    <s v="POSTED"/>
    <s v="REALIZADO"/>
    <x v="4"/>
    <s v="089.1310.6304.0001.000.7996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10"/>
    <x v="43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31.93"/>
    <n v="0"/>
    <n v="0"/>
    <s v=""/>
    <s v=""/>
    <s v=""/>
  </r>
  <r>
    <n v="1060735"/>
    <s v="POSTED"/>
    <s v="REALIZADO"/>
    <x v="4"/>
    <s v="089.1301.6304.0001.000.270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1"/>
    <x v="48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824.59"/>
    <n v="0"/>
    <n v="0"/>
    <s v=""/>
    <s v=""/>
    <s v=""/>
  </r>
  <r>
    <n v="1060736"/>
    <s v="POSTED"/>
    <s v="REALIZADO"/>
    <x v="4"/>
    <s v="089.1301.6304.0001.000.271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1"/>
    <x v="48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21.21"/>
    <n v="0"/>
    <n v="0"/>
    <s v=""/>
    <s v=""/>
    <s v=""/>
  </r>
  <r>
    <n v="1060737"/>
    <s v="POSTED"/>
    <s v="REALIZADO"/>
    <x v="4"/>
    <s v="089.1301.6304.0001.000.3531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1"/>
    <x v="48"/>
    <s v="6304"/>
    <s v="6304-HORA EXTRA"/>
    <s v="000"/>
    <s v="3531"/>
    <s v="3531-EMBALAGEM BISCOIT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032.74"/>
    <n v="0"/>
    <n v="0"/>
    <s v=""/>
    <s v=""/>
    <s v=""/>
  </r>
  <r>
    <n v="1369596"/>
    <s v="POSTED"/>
    <s v="REALIZADO"/>
    <x v="4"/>
    <s v="089.1307.6304.0001.000.1850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7"/>
    <x v="45"/>
    <s v="6304"/>
    <s v="6304-HORA EXTRA"/>
    <s v="000"/>
    <s v="1850"/>
    <s v="1850-PROCESSO TORTILHAS DE TRIG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11.44"/>
    <n v="0"/>
    <n v="0"/>
    <s v=""/>
    <s v=""/>
    <s v=""/>
  </r>
  <r>
    <n v="1369575"/>
    <s v="POSTED"/>
    <s v="REALIZADO"/>
    <x v="4"/>
    <s v="089.1307.6304.0001.000.1860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7"/>
    <x v="45"/>
    <s v="6304"/>
    <s v="6304-HORA EXTRA"/>
    <s v="000"/>
    <s v="1860"/>
    <s v="1860-EMBALAGEM TORTILHAS DE TRIG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0.5"/>
    <n v="0"/>
    <n v="0"/>
    <s v=""/>
    <s v=""/>
    <s v=""/>
  </r>
  <r>
    <n v="1720208"/>
    <s v="POSTED"/>
    <s v="REALIZADO"/>
    <x v="4"/>
    <s v="089.1301.6304.0001.000.2074.000.00000.00000"/>
    <s v="ABR-2021"/>
    <n v="2021"/>
    <x v="2"/>
    <s v="2º TRIMM"/>
    <d v="2021-04-30T00:00:00"/>
    <s v="Manual"/>
    <s v="3"/>
    <s v="JSILVLIM - CONTABILIZAÇÃO NOMINA BRL"/>
    <s v="JSILVLIM - CONTABILIZAÇÃO Manual A 2009908 186330802"/>
    <s v="Folha de Pagamento 04/2021"/>
    <x v="0"/>
    <s v="HORA EXTRA/HORA EXTRA"/>
    <s v="1301"/>
    <x v="48"/>
    <s v="6304"/>
    <s v="6304-HORA EXTRA"/>
    <s v="000"/>
    <s v="2074"/>
    <s v="2074-EMBALAGEM PAO 4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4559.72"/>
    <n v="0"/>
    <n v="0"/>
    <s v=""/>
    <s v=""/>
    <s v=""/>
  </r>
  <r>
    <n v="1027531"/>
    <s v="POSTED"/>
    <s v="REALIZADO"/>
    <x v="4"/>
    <s v="089.1310.6304.0001.000.7997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10"/>
    <x v="43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277.55"/>
    <n v="0"/>
    <n v="0"/>
    <s v=""/>
    <s v=""/>
    <s v=""/>
  </r>
  <r>
    <n v="1027530"/>
    <s v="POSTED"/>
    <s v="REALIZADO"/>
    <x v="4"/>
    <s v="089.1310.6304.0001.000.7996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10"/>
    <x v="43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505.49"/>
    <n v="0"/>
    <n v="0"/>
    <s v=""/>
    <s v=""/>
    <s v=""/>
  </r>
  <r>
    <n v="1027529"/>
    <s v="POSTED"/>
    <s v="REALIZADO"/>
    <x v="4"/>
    <s v="089.1310.6304.0001.000.2071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1310"/>
    <x v="43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16.53"/>
    <n v="0"/>
    <n v="0"/>
    <s v=""/>
    <s v=""/>
    <s v=""/>
  </r>
  <r>
    <n v="1027529"/>
    <s v="POSTED"/>
    <s v="REALIZADO"/>
    <x v="4"/>
    <s v="089.1310.6304.0001.000.207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10"/>
    <x v="43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1950.46"/>
    <n v="0"/>
    <n v="0"/>
    <s v=""/>
    <s v=""/>
    <s v=""/>
  </r>
  <r>
    <n v="1027528"/>
    <s v="POSTED"/>
    <s v="REALIZADO"/>
    <x v="4"/>
    <s v="089.1310.6304.0001.000.205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10"/>
    <x v="43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1650.37"/>
    <n v="0"/>
    <n v="0"/>
    <s v=""/>
    <s v=""/>
    <s v=""/>
  </r>
  <r>
    <n v="1027527"/>
    <s v="POSTED"/>
    <s v="REALIZADO"/>
    <x v="4"/>
    <s v="089.1310.6304.0001.000.1600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1310"/>
    <x v="43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6.32"/>
    <n v="0"/>
    <n v="0"/>
    <s v=""/>
    <s v=""/>
    <s v=""/>
  </r>
  <r>
    <n v="1027527"/>
    <s v="POSTED"/>
    <s v="REALIZADO"/>
    <x v="4"/>
    <s v="089.1310.6304.0001.000.1600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10"/>
    <x v="43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682.54"/>
    <n v="0"/>
    <n v="0"/>
    <s v=""/>
    <s v=""/>
    <s v=""/>
  </r>
  <r>
    <n v="1023880"/>
    <s v="POSTED"/>
    <s v="REALIZADO"/>
    <x v="4"/>
    <s v="089.1308.6304.0001.000.271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8"/>
    <x v="44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49.63999999999999"/>
    <n v="0"/>
    <n v="0"/>
    <s v=""/>
    <s v=""/>
    <s v=""/>
  </r>
  <r>
    <n v="1023882"/>
    <s v="POSTED"/>
    <s v="REALIZADO"/>
    <x v="4"/>
    <s v="089.1308.6304.0001.000.7997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8"/>
    <x v="44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66.72"/>
    <n v="0"/>
    <n v="0"/>
    <s v=""/>
    <s v=""/>
    <s v=""/>
  </r>
  <r>
    <n v="1023881"/>
    <s v="POSTED"/>
    <s v="REALIZADO"/>
    <x v="4"/>
    <s v="089.1308.6304.0001.000.7996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8"/>
    <x v="44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99.19"/>
    <n v="0"/>
    <n v="0"/>
    <s v=""/>
    <s v=""/>
    <s v=""/>
  </r>
  <r>
    <n v="1023879"/>
    <s v="POSTED"/>
    <s v="REALIZADO"/>
    <x v="4"/>
    <s v="089.1308.6304.0001.000.270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8"/>
    <x v="44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507.37"/>
    <n v="0"/>
    <n v="0"/>
    <s v=""/>
    <s v=""/>
    <s v=""/>
  </r>
  <r>
    <n v="1023878"/>
    <s v="POSTED"/>
    <s v="REALIZADO"/>
    <x v="4"/>
    <s v="089.1308.6304.0001.000.2074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8"/>
    <x v="44"/>
    <s v="6304"/>
    <s v="6304-HORA EXTRA"/>
    <s v="000"/>
    <s v="2074"/>
    <s v="2074-EMBALAGEM PAO 4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02.88"/>
    <n v="0"/>
    <n v="0"/>
    <s v=""/>
    <s v=""/>
    <s v=""/>
  </r>
  <r>
    <n v="1023877"/>
    <s v="POSTED"/>
    <s v="REALIZADO"/>
    <x v="4"/>
    <s v="089.1308.6304.0001.000.2073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8"/>
    <x v="44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424.04"/>
    <n v="0"/>
    <n v="0"/>
    <s v=""/>
    <s v=""/>
    <s v=""/>
  </r>
  <r>
    <n v="1023876"/>
    <s v="POSTED"/>
    <s v="REALIZADO"/>
    <x v="4"/>
    <s v="089.1308.6304.0001.000.2054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8"/>
    <x v="44"/>
    <s v="6304"/>
    <s v="6304-HORA EXTRA"/>
    <s v="000"/>
    <s v="2054"/>
    <s v="2054-PROCESSO PAO 4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80.91"/>
    <n v="0"/>
    <n v="0"/>
    <s v=""/>
    <s v=""/>
    <s v=""/>
  </r>
  <r>
    <n v="1023875"/>
    <s v="POSTED"/>
    <s v="REALIZADO"/>
    <x v="4"/>
    <s v="089.1308.6304.0001.000.2053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8"/>
    <x v="44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878.3"/>
    <n v="0"/>
    <n v="0"/>
    <s v=""/>
    <s v=""/>
    <s v=""/>
  </r>
  <r>
    <n v="1023874"/>
    <s v="POSTED"/>
    <s v="REALIZADO"/>
    <x v="4"/>
    <s v="089.1308.6304.0001.000.1600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8"/>
    <x v="44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84.11"/>
    <n v="0"/>
    <n v="0"/>
    <s v=""/>
    <s v=""/>
    <s v=""/>
  </r>
  <r>
    <n v="1021428"/>
    <s v="POSTED"/>
    <s v="REALIZADO"/>
    <x v="4"/>
    <s v="089.1307.6304.0001.000.7997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1307"/>
    <x v="45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267.52"/>
    <n v="0"/>
    <n v="0"/>
    <s v=""/>
    <s v=""/>
    <s v=""/>
  </r>
  <r>
    <n v="1021428"/>
    <s v="POSTED"/>
    <s v="REALIZADO"/>
    <x v="4"/>
    <s v="089.1307.6304.0001.000.7997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7"/>
    <x v="45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276.63"/>
    <n v="0"/>
    <n v="0"/>
    <s v=""/>
    <s v=""/>
    <s v=""/>
  </r>
  <r>
    <n v="1021427"/>
    <s v="POSTED"/>
    <s v="REALIZADO"/>
    <x v="4"/>
    <s v="089.1307.6304.0001.000.7996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1307"/>
    <x v="45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317.37"/>
    <n v="0"/>
    <n v="0"/>
    <s v=""/>
    <s v=""/>
    <s v=""/>
  </r>
  <r>
    <n v="1021427"/>
    <s v="POSTED"/>
    <s v="REALIZADO"/>
    <x v="4"/>
    <s v="089.1307.6304.0001.000.7996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7"/>
    <x v="45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111.57"/>
    <n v="0"/>
    <n v="0"/>
    <s v=""/>
    <s v=""/>
    <s v=""/>
  </r>
  <r>
    <n v="1021426"/>
    <s v="POSTED"/>
    <s v="REALIZADO"/>
    <x v="4"/>
    <s v="089.1307.6304.0001.000.2712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1307"/>
    <x v="45"/>
    <s v="6304"/>
    <s v="6304-HORA EXTRA"/>
    <s v="000"/>
    <s v="2712"/>
    <s v="2712-EMBALAGEM LANCHE 2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255.47"/>
    <n v="0"/>
    <n v="0"/>
    <s v=""/>
    <s v=""/>
    <s v=""/>
  </r>
  <r>
    <n v="1021426"/>
    <s v="POSTED"/>
    <s v="REALIZADO"/>
    <x v="4"/>
    <s v="089.1307.6304.0001.000.2712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7"/>
    <x v="45"/>
    <s v="6304"/>
    <s v="6304-HORA EXTRA"/>
    <s v="000"/>
    <s v="2712"/>
    <s v="2712-EMBALAGEM LANCHE 2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109.14"/>
    <n v="0"/>
    <n v="0"/>
    <s v=""/>
    <s v=""/>
    <s v=""/>
  </r>
  <r>
    <n v="1021425"/>
    <s v="POSTED"/>
    <s v="REALIZADO"/>
    <x v="4"/>
    <s v="089.1307.6304.0001.000.2702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1307"/>
    <x v="45"/>
    <s v="6304"/>
    <s v="6304-HORA EXTRA"/>
    <s v="000"/>
    <s v="2702"/>
    <s v="2702-PROCESSO LANCHE 2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112.25"/>
    <n v="0"/>
    <n v="0"/>
    <s v=""/>
    <s v=""/>
    <s v=""/>
  </r>
  <r>
    <n v="1021425"/>
    <s v="POSTED"/>
    <s v="REALIZADO"/>
    <x v="4"/>
    <s v="089.1307.6304.0001.000.2702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7"/>
    <x v="45"/>
    <s v="6304"/>
    <s v="6304-HORA EXTRA"/>
    <s v="000"/>
    <s v="2702"/>
    <s v="2702-PROCESSO LANCHE 2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3.12"/>
    <n v="0"/>
    <n v="0"/>
    <s v=""/>
    <s v=""/>
    <s v=""/>
  </r>
  <r>
    <n v="1021424"/>
    <s v="POSTED"/>
    <s v="REALIZADO"/>
    <x v="4"/>
    <s v="089.1307.6304.0001.000.2073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1307"/>
    <x v="45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968.8"/>
    <n v="0"/>
    <n v="0"/>
    <s v=""/>
    <s v=""/>
    <s v=""/>
  </r>
  <r>
    <n v="1021424"/>
    <s v="POSTED"/>
    <s v="REALIZADO"/>
    <x v="4"/>
    <s v="089.1307.6304.0001.000.2073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7"/>
    <x v="45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27.88"/>
    <n v="0"/>
    <n v="0"/>
    <s v=""/>
    <s v=""/>
    <s v=""/>
  </r>
  <r>
    <n v="1021422"/>
    <s v="POSTED"/>
    <s v="REALIZADO"/>
    <x v="4"/>
    <s v="089.1307.6304.0001.000.2053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1307"/>
    <x v="45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1331.19"/>
    <n v="0"/>
    <n v="0"/>
    <s v=""/>
    <s v=""/>
    <s v=""/>
  </r>
  <r>
    <n v="1021422"/>
    <s v="POSTED"/>
    <s v="REALIZADO"/>
    <x v="4"/>
    <s v="089.1307.6304.0001.000.2053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7"/>
    <x v="45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69.599999999999994"/>
    <n v="0"/>
    <n v="0"/>
    <s v=""/>
    <s v=""/>
    <s v=""/>
  </r>
  <r>
    <n v="1369575"/>
    <s v="POSTED"/>
    <s v="REALIZADO"/>
    <x v="4"/>
    <s v="089.1307.6304.0001.000.1860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1307"/>
    <x v="45"/>
    <s v="6304"/>
    <s v="6304-HORA EXTRA"/>
    <s v="000"/>
    <s v="1860"/>
    <s v="1860-EMBALAGEM TORTILHAS DE TRIG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358.97"/>
    <n v="0"/>
    <n v="0"/>
    <s v=""/>
    <s v=""/>
    <s v=""/>
  </r>
  <r>
    <n v="1369575"/>
    <s v="POSTED"/>
    <s v="REALIZADO"/>
    <x v="4"/>
    <s v="089.1307.6304.0001.000.1860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7"/>
    <x v="45"/>
    <s v="6304"/>
    <s v="6304-HORA EXTRA"/>
    <s v="000"/>
    <s v="1860"/>
    <s v="1860-EMBALAGEM TORTILHAS DE TRIG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335.43"/>
    <n v="0"/>
    <n v="0"/>
    <s v=""/>
    <s v=""/>
    <s v=""/>
  </r>
  <r>
    <n v="1369596"/>
    <s v="POSTED"/>
    <s v="REALIZADO"/>
    <x v="4"/>
    <s v="089.1307.6304.0001.000.1850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1307"/>
    <x v="45"/>
    <s v="6304"/>
    <s v="6304-HORA EXTRA"/>
    <s v="000"/>
    <s v="1850"/>
    <s v="1850-PROCESSO TORTILHAS DE TRIG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267.85000000000002"/>
    <n v="0"/>
    <n v="0"/>
    <s v=""/>
    <s v=""/>
    <s v=""/>
  </r>
  <r>
    <n v="1369596"/>
    <s v="POSTED"/>
    <s v="REALIZADO"/>
    <x v="4"/>
    <s v="089.1307.6304.0001.000.1850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7"/>
    <x v="45"/>
    <s v="6304"/>
    <s v="6304-HORA EXTRA"/>
    <s v="000"/>
    <s v="1850"/>
    <s v="1850-PROCESSO TORTILHAS DE TRIG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123.16"/>
    <n v="0"/>
    <n v="0"/>
    <s v=""/>
    <s v=""/>
    <s v=""/>
  </r>
  <r>
    <n v="1021420"/>
    <s v="POSTED"/>
    <s v="REALIZADO"/>
    <x v="4"/>
    <s v="089.1307.6304.0001.000.1600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1307"/>
    <x v="45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127.88"/>
    <n v="0"/>
    <n v="0"/>
    <s v=""/>
    <s v=""/>
    <s v=""/>
  </r>
  <r>
    <n v="1022715"/>
    <s v="POSTED"/>
    <s v="REALIZADO"/>
    <x v="4"/>
    <s v="089.1303.6304.0001.000.7997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3"/>
    <x v="46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132.11000000000001"/>
    <n v="0"/>
    <n v="0"/>
    <s v=""/>
    <s v=""/>
    <s v=""/>
  </r>
  <r>
    <n v="1022714"/>
    <s v="POSTED"/>
    <s v="REALIZADO"/>
    <x v="4"/>
    <s v="089.1303.6304.0001.000.7996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3"/>
    <x v="46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627.87"/>
    <n v="0"/>
    <n v="0"/>
    <s v=""/>
    <s v=""/>
    <s v=""/>
  </r>
  <r>
    <n v="1022713"/>
    <s v="POSTED"/>
    <s v="REALIZADO"/>
    <x v="4"/>
    <s v="089.1303.6304.0001.000.2711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1303"/>
    <x v="46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175.22"/>
    <n v="0"/>
    <n v="0"/>
    <s v=""/>
    <s v=""/>
    <s v=""/>
  </r>
  <r>
    <n v="1022713"/>
    <s v="POSTED"/>
    <s v="REALIZADO"/>
    <x v="4"/>
    <s v="089.1303.6304.0001.000.271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3"/>
    <x v="46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474.4"/>
    <n v="0"/>
    <n v="0"/>
    <s v=""/>
    <s v=""/>
    <s v=""/>
  </r>
  <r>
    <n v="1022712"/>
    <s v="POSTED"/>
    <s v="REALIZADO"/>
    <x v="4"/>
    <s v="089.1303.6304.0001.000.2701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1303"/>
    <x v="46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332.85"/>
    <n v="0"/>
    <n v="0"/>
    <s v=""/>
    <s v=""/>
    <s v=""/>
  </r>
  <r>
    <n v="1022712"/>
    <s v="POSTED"/>
    <s v="REALIZADO"/>
    <x v="4"/>
    <s v="089.1303.6304.0001.000.270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3"/>
    <x v="46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300.44"/>
    <n v="0"/>
    <n v="0"/>
    <s v=""/>
    <s v=""/>
    <s v=""/>
  </r>
  <r>
    <n v="1022711"/>
    <s v="POSTED"/>
    <s v="REALIZADO"/>
    <x v="4"/>
    <s v="089.1303.6304.0001.000.2071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1303"/>
    <x v="46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628.38"/>
    <n v="0"/>
    <n v="0"/>
    <s v=""/>
    <s v=""/>
    <s v=""/>
  </r>
  <r>
    <n v="1022711"/>
    <s v="POSTED"/>
    <s v="REALIZADO"/>
    <x v="4"/>
    <s v="089.1303.6304.0001.000.207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3"/>
    <x v="46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450.12"/>
    <n v="0"/>
    <n v="0"/>
    <s v=""/>
    <s v=""/>
    <s v=""/>
  </r>
  <r>
    <n v="1022710"/>
    <s v="POSTED"/>
    <s v="REALIZADO"/>
    <x v="4"/>
    <s v="089.1303.6304.0001.000.2051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1303"/>
    <x v="46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589.16"/>
    <n v="0"/>
    <n v="0"/>
    <s v=""/>
    <s v=""/>
    <s v=""/>
  </r>
  <r>
    <n v="1022710"/>
    <s v="POSTED"/>
    <s v="REALIZADO"/>
    <x v="4"/>
    <s v="089.1303.6304.0001.000.205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3"/>
    <x v="46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1168.28"/>
    <n v="0"/>
    <n v="0"/>
    <s v=""/>
    <s v=""/>
    <s v=""/>
  </r>
  <r>
    <n v="1022707"/>
    <s v="POSTED"/>
    <s v="REALIZADO"/>
    <x v="4"/>
    <s v="089.1303.6304.0001.000.1600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1303"/>
    <x v="46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33.54"/>
    <n v="0"/>
    <n v="0"/>
    <s v=""/>
    <s v=""/>
    <s v=""/>
  </r>
  <r>
    <n v="1022707"/>
    <s v="POSTED"/>
    <s v="REALIZADO"/>
    <x v="4"/>
    <s v="089.1303.6304.0001.000.1600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3"/>
    <x v="46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706.58"/>
    <n v="0"/>
    <n v="0"/>
    <s v=""/>
    <s v=""/>
    <s v=""/>
  </r>
  <r>
    <n v="1024751"/>
    <s v="POSTED"/>
    <s v="REALIZADO"/>
    <x v="4"/>
    <s v="089.1302.6304.0001.000.271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2"/>
    <x v="47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241.72"/>
    <n v="0"/>
    <n v="0"/>
    <s v=""/>
    <s v=""/>
    <s v=""/>
  </r>
  <r>
    <n v="1024750"/>
    <s v="POSTED"/>
    <s v="REALIZADO"/>
    <x v="4"/>
    <s v="089.1302.6304.0001.000.270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2"/>
    <x v="47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42.42"/>
    <n v="0"/>
    <n v="0"/>
    <s v=""/>
    <s v=""/>
    <s v=""/>
  </r>
  <r>
    <n v="1024749"/>
    <s v="POSTED"/>
    <s v="REALIZADO"/>
    <x v="4"/>
    <s v="089.1302.6304.0001.000.2073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2"/>
    <x v="47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246.91"/>
    <n v="0"/>
    <n v="0"/>
    <s v=""/>
    <s v=""/>
    <s v=""/>
  </r>
  <r>
    <n v="1024746"/>
    <s v="POSTED"/>
    <s v="REALIZADO"/>
    <x v="4"/>
    <s v="089.1302.6304.0001.000.2053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2"/>
    <x v="47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4.3600000000000003"/>
    <n v="0"/>
    <n v="0"/>
    <s v=""/>
    <s v=""/>
    <s v=""/>
  </r>
  <r>
    <n v="1024744"/>
    <s v="POSTED"/>
    <s v="REALIZADO"/>
    <x v="4"/>
    <s v="089.1302.6304.0001.000.205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2"/>
    <x v="47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4.29"/>
    <n v="0"/>
    <n v="0"/>
    <s v=""/>
    <s v=""/>
    <s v=""/>
  </r>
  <r>
    <n v="1025030"/>
    <s v="POSTED"/>
    <s v="REALIZADO"/>
    <x v="4"/>
    <s v="089.1301.6304.0001.000.7997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1301"/>
    <x v="48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5.06"/>
    <n v="0"/>
    <n v="0"/>
    <s v=""/>
    <s v=""/>
    <s v=""/>
  </r>
  <r>
    <n v="1025030"/>
    <s v="POSTED"/>
    <s v="REALIZADO"/>
    <x v="4"/>
    <s v="089.1301.6304.0001.000.7997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1"/>
    <x v="48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157.39"/>
    <n v="0"/>
    <n v="0"/>
    <s v=""/>
    <s v=""/>
    <s v=""/>
  </r>
  <r>
    <n v="1025029"/>
    <s v="POSTED"/>
    <s v="REALIZADO"/>
    <x v="4"/>
    <s v="089.1301.6304.0001.000.7996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1"/>
    <x v="48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339.83"/>
    <n v="0"/>
    <n v="0"/>
    <s v=""/>
    <s v=""/>
    <s v=""/>
  </r>
  <r>
    <n v="1060737"/>
    <s v="POSTED"/>
    <s v="REALIZADO"/>
    <x v="4"/>
    <s v="089.1301.6304.0001.000.353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1"/>
    <x v="48"/>
    <s v="6304"/>
    <s v="6304-HORA EXTRA"/>
    <s v="000"/>
    <s v="3531"/>
    <s v="3531-EMBALAGEM BISCOIT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73.67"/>
    <n v="0"/>
    <n v="0"/>
    <s v=""/>
    <s v=""/>
    <s v=""/>
  </r>
  <r>
    <n v="1243465"/>
    <s v="POSTED"/>
    <s v="REALIZADO"/>
    <x v="4"/>
    <s v="089.1301.6304.0001.000.351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1"/>
    <x v="48"/>
    <s v="6304"/>
    <s v="6304-HORA EXTRA"/>
    <s v="000"/>
    <s v="3511"/>
    <s v="3511-PROCESSO BISCOIT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98.75"/>
    <n v="0"/>
    <n v="0"/>
    <s v=""/>
    <s v=""/>
    <s v=""/>
  </r>
  <r>
    <n v="1025027"/>
    <s v="POSTED"/>
    <s v="REALIZADO"/>
    <x v="4"/>
    <s v="089.1301.6304.0001.000.2713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1"/>
    <x v="48"/>
    <s v="6304"/>
    <s v="6304-HORA EXTRA"/>
    <s v="000"/>
    <s v="2713"/>
    <s v="2713-EMBALAGEM LANCHE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92.15"/>
    <n v="0"/>
    <n v="0"/>
    <s v=""/>
    <s v=""/>
    <s v=""/>
  </r>
  <r>
    <n v="1025026"/>
    <s v="POSTED"/>
    <s v="REALIZADO"/>
    <x v="4"/>
    <s v="089.1301.6304.0001.000.2712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1"/>
    <x v="48"/>
    <s v="6304"/>
    <s v="6304-HORA EXTRA"/>
    <s v="000"/>
    <s v="2712"/>
    <s v="2712-EMBALAGEM LANCH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490.67"/>
    <n v="0"/>
    <n v="0"/>
    <s v=""/>
    <s v=""/>
    <s v=""/>
  </r>
  <r>
    <n v="1060736"/>
    <s v="POSTED"/>
    <s v="REALIZADO"/>
    <x v="4"/>
    <s v="089.1301.6304.0001.000.271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1"/>
    <x v="48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83.47"/>
    <n v="0"/>
    <n v="0"/>
    <s v=""/>
    <s v=""/>
    <s v=""/>
  </r>
  <r>
    <n v="1025025"/>
    <s v="POSTED"/>
    <s v="REALIZADO"/>
    <x v="4"/>
    <s v="089.1301.6304.0001.000.2703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1"/>
    <x v="48"/>
    <s v="6304"/>
    <s v="6304-HORA EXTRA"/>
    <s v="000"/>
    <s v="2703"/>
    <s v="2703-PROCESSO LANCHE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58.22"/>
    <n v="0"/>
    <n v="0"/>
    <s v=""/>
    <s v=""/>
    <s v=""/>
  </r>
  <r>
    <n v="1025024"/>
    <s v="POSTED"/>
    <s v="REALIZADO"/>
    <x v="4"/>
    <s v="089.1301.6304.0001.000.2702.000.00000.00000"/>
    <s v="MAR-2021"/>
    <n v="2021"/>
    <x v="3"/>
    <s v="1º TRIMM"/>
    <d v="2021-03-31T00:00:00"/>
    <s v="Manual"/>
    <s v="3"/>
    <s v="JSILVLIM_Provi_de_horas_extras_Mar21 NOMINA BRL"/>
    <s v="JSILVLIM_Provi_de_horas_extras_Mar21 Manual A 1992787 184255286"/>
    <s v="Provisão de horas extras Mar/21"/>
    <x v="0"/>
    <s v="HORA EXTRA/HORA EXTRA"/>
    <s v="1301"/>
    <x v="48"/>
    <s v="6304"/>
    <s v="6304-HORA EXTRA"/>
    <s v="000"/>
    <s v="2702"/>
    <s v="2702-PROCESSO LANCH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4.23"/>
    <n v="0"/>
    <n v="0"/>
    <s v=""/>
    <s v=""/>
    <s v=""/>
  </r>
  <r>
    <n v="1025024"/>
    <s v="POSTED"/>
    <s v="REALIZADO"/>
    <x v="4"/>
    <s v="089.1301.6304.0001.000.2702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1"/>
    <x v="48"/>
    <s v="6304"/>
    <s v="6304-HORA EXTRA"/>
    <s v="000"/>
    <s v="2702"/>
    <s v="2702-PROCESSO LANCH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600.34"/>
    <n v="0"/>
    <n v="0"/>
    <s v=""/>
    <s v=""/>
    <s v=""/>
  </r>
  <r>
    <n v="1060735"/>
    <s v="POSTED"/>
    <s v="REALIZADO"/>
    <x v="4"/>
    <s v="089.1301.6304.0001.000.270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1"/>
    <x v="48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59.96"/>
    <n v="0"/>
    <n v="0"/>
    <s v=""/>
    <s v=""/>
    <s v=""/>
  </r>
  <r>
    <n v="1025022"/>
    <s v="POSTED"/>
    <s v="REALIZADO"/>
    <x v="4"/>
    <s v="089.1301.6304.0001.000.251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1"/>
    <x v="48"/>
    <s v="6304"/>
    <s v="6304-HORA EXTRA"/>
    <s v="000"/>
    <s v="2511"/>
    <s v="2511-EMBALAGEM DOC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20.36"/>
    <n v="0"/>
    <n v="0"/>
    <s v=""/>
    <s v=""/>
    <s v=""/>
  </r>
  <r>
    <n v="1025020"/>
    <s v="POSTED"/>
    <s v="REALIZADO"/>
    <x v="4"/>
    <s v="089.1301.6304.0001.000.250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1"/>
    <x v="48"/>
    <s v="6304"/>
    <s v="6304-HORA EXTRA"/>
    <s v="000"/>
    <s v="2501"/>
    <s v="2501-PROCESSO DOC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895.3"/>
    <n v="0"/>
    <n v="0"/>
    <s v=""/>
    <s v=""/>
    <s v=""/>
  </r>
  <r>
    <n v="1025019"/>
    <s v="POSTED"/>
    <s v="REALIZADO"/>
    <x v="4"/>
    <s v="089.1301.6304.0001.000.2222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1"/>
    <x v="48"/>
    <s v="6304"/>
    <s v="6304-HORA EXTRA"/>
    <s v="000"/>
    <s v="2222"/>
    <s v="2222-EMBALAGEM DOCE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424"/>
    <n v="0"/>
    <n v="0"/>
    <s v=""/>
    <s v=""/>
    <s v=""/>
  </r>
  <r>
    <n v="1025018"/>
    <s v="POSTED"/>
    <s v="REALIZADO"/>
    <x v="4"/>
    <s v="089.1301.6304.0001.000.222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1"/>
    <x v="48"/>
    <s v="6304"/>
    <s v="6304-HORA EXTRA"/>
    <s v="000"/>
    <s v="2221"/>
    <s v="2221-EMBALAGEM DOC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050.06"/>
    <n v="0"/>
    <n v="0"/>
    <s v=""/>
    <s v=""/>
    <s v=""/>
  </r>
  <r>
    <n v="1025017"/>
    <s v="POSTED"/>
    <s v="REALIZADO"/>
    <x v="4"/>
    <s v="089.1301.6304.0001.000.2212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1"/>
    <x v="48"/>
    <s v="6304"/>
    <s v="6304-HORA EXTRA"/>
    <s v="000"/>
    <s v="2212"/>
    <s v="2212-PROCESSO DOCE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514.11"/>
    <n v="0"/>
    <n v="0"/>
    <s v=""/>
    <s v=""/>
    <s v=""/>
  </r>
  <r>
    <n v="1025016"/>
    <s v="POSTED"/>
    <s v="REALIZADO"/>
    <x v="4"/>
    <s v="089.1301.6304.0001.000.221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1"/>
    <x v="48"/>
    <s v="6304"/>
    <s v="6304-HORA EXTRA"/>
    <s v="000"/>
    <s v="2211"/>
    <s v="2211-PROCESSO DOC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453.91"/>
    <n v="0"/>
    <n v="0"/>
    <s v=""/>
    <s v=""/>
    <s v=""/>
  </r>
  <r>
    <n v="1025014"/>
    <s v="POSTED"/>
    <s v="REALIZADO"/>
    <x v="4"/>
    <s v="089.1301.6304.0001.000.207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1"/>
    <x v="48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779.3"/>
    <n v="0"/>
    <n v="0"/>
    <s v=""/>
    <s v=""/>
    <s v=""/>
  </r>
  <r>
    <n v="1025013"/>
    <s v="POSTED"/>
    <s v="REALIZADO"/>
    <x v="4"/>
    <s v="089.1301.6304.0001.000.2053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1"/>
    <x v="48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75.35"/>
    <n v="0"/>
    <n v="0"/>
    <s v=""/>
    <s v=""/>
    <s v=""/>
  </r>
  <r>
    <n v="1025012"/>
    <s v="POSTED"/>
    <s v="REALIZADO"/>
    <x v="4"/>
    <s v="089.1301.6304.0001.000.2051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1"/>
    <x v="48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318.41"/>
    <n v="0"/>
    <n v="0"/>
    <s v=""/>
    <s v=""/>
    <s v=""/>
  </r>
  <r>
    <n v="1025011"/>
    <s v="POSTED"/>
    <s v="REALIZADO"/>
    <x v="4"/>
    <s v="089.1301.6304.0001.000.1920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1"/>
    <x v="48"/>
    <s v="6304"/>
    <s v="6304-HORA EXTRA"/>
    <s v="000"/>
    <s v="1920"/>
    <s v="1920-EMBALAGEM TOSTA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63.8"/>
    <n v="0"/>
    <n v="0"/>
    <s v=""/>
    <s v=""/>
    <s v=""/>
  </r>
  <r>
    <n v="1025010"/>
    <s v="POSTED"/>
    <s v="REALIZADO"/>
    <x v="4"/>
    <s v="089.1301.6304.0001.000.1910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1"/>
    <x v="48"/>
    <s v="6304"/>
    <s v="6304-HORA EXTRA"/>
    <s v="000"/>
    <s v="1910"/>
    <s v="1910-PROCESSO TOSTA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60.47"/>
    <n v="0"/>
    <n v="0"/>
    <s v=""/>
    <s v=""/>
    <s v=""/>
  </r>
  <r>
    <n v="1025009"/>
    <s v="POSTED"/>
    <s v="REALIZADO"/>
    <x v="4"/>
    <s v="089.1301.6304.0001.000.1862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1"/>
    <x v="48"/>
    <s v="6304"/>
    <s v="6304-HORA EXTRA"/>
    <s v="000"/>
    <s v="1862"/>
    <s v="1862-EMBALAGEM TORTILHAS DE TRIGO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73.819999999999993"/>
    <n v="0"/>
    <n v="0"/>
    <s v=""/>
    <s v=""/>
    <s v=""/>
  </r>
  <r>
    <n v="1025007"/>
    <s v="POSTED"/>
    <s v="REALIZADO"/>
    <x v="4"/>
    <s v="089.1301.6304.0001.000.1852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1"/>
    <x v="48"/>
    <s v="6304"/>
    <s v="6304-HORA EXTRA"/>
    <s v="000"/>
    <s v="1852"/>
    <s v="1852-PROCESSO TORTILHAS DE TRIGO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70.2"/>
    <n v="0"/>
    <n v="0"/>
    <s v=""/>
    <s v=""/>
    <s v=""/>
  </r>
  <r>
    <n v="1025005"/>
    <s v="POSTED"/>
    <s v="REALIZADO"/>
    <x v="4"/>
    <s v="089.1301.6304.0001.000.1710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1"/>
    <x v="48"/>
    <s v="6304"/>
    <s v="6304-HORA EXTRA"/>
    <s v="000"/>
    <s v="1710"/>
    <s v="1710-EMBALAGEM MOI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1.52"/>
    <n v="0"/>
    <n v="0"/>
    <s v=""/>
    <s v=""/>
    <s v=""/>
  </r>
  <r>
    <n v="1025004"/>
    <s v="POSTED"/>
    <s v="REALIZADO"/>
    <x v="4"/>
    <s v="089.1301.6304.0001.000.1700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1"/>
    <x v="48"/>
    <s v="6304"/>
    <s v="6304-HORA EXTRA"/>
    <s v="000"/>
    <s v="1700"/>
    <s v="1700-PRODUCAO MOI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48.78"/>
    <n v="0"/>
    <n v="0"/>
    <s v=""/>
    <s v=""/>
    <s v=""/>
  </r>
  <r>
    <n v="1025003"/>
    <s v="POSTED"/>
    <s v="REALIZADO"/>
    <x v="4"/>
    <s v="089.1301.6304.0001.000.1600.000.00000.00000"/>
    <s v="MAR-2021"/>
    <n v="2021"/>
    <x v="3"/>
    <s v="1º TRIMM"/>
    <d v="2021-03-31T00:00:00"/>
    <s v="Manual"/>
    <s v="3"/>
    <s v="EMORAOLI Folha de pagamento Mar21 NOMINA BRL"/>
    <s v="EMORAOLI Folha de pagamento Mar21 Manual A 1989793 184103799"/>
    <s v="Folha de Pagamento 03/2021"/>
    <x v="0"/>
    <s v="HORA EXTRA/HORA EXTRA"/>
    <s v="1301"/>
    <x v="48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16.59"/>
    <n v="0"/>
    <n v="0"/>
    <s v=""/>
    <s v=""/>
    <s v=""/>
  </r>
  <r>
    <n v="1698803"/>
    <s v="POSTED"/>
    <s v="REALIZADO"/>
    <x v="4"/>
    <s v="089.1303.6304.0001.000.2053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3"/>
    <x v="46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469.7"/>
    <n v="0"/>
    <n v="0"/>
    <s v=""/>
    <s v=""/>
    <s v=""/>
  </r>
  <r>
    <n v="1021426"/>
    <s v="POSTED"/>
    <s v="REALIZADO"/>
    <x v="4"/>
    <s v="089.1307.6304.0001.000.2712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7"/>
    <x v="45"/>
    <s v="6304"/>
    <s v="6304-HORA EXTRA"/>
    <s v="000"/>
    <s v="2712"/>
    <s v="2712-EMBALAGEM LANCHE 2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22"/>
    <n v="0"/>
    <n v="0"/>
    <s v=""/>
    <s v=""/>
    <s v=""/>
  </r>
  <r>
    <n v="1021427"/>
    <s v="POSTED"/>
    <s v="REALIZADO"/>
    <x v="4"/>
    <s v="089.1307.6304.0001.000.7996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7"/>
    <x v="45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7.24"/>
    <n v="0"/>
    <n v="0"/>
    <s v=""/>
    <s v=""/>
    <s v=""/>
  </r>
  <r>
    <n v="1021428"/>
    <s v="POSTED"/>
    <s v="REALIZADO"/>
    <x v="4"/>
    <s v="089.1307.6304.0001.000.7997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7"/>
    <x v="45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312.69"/>
    <n v="0"/>
    <n v="0"/>
    <s v=""/>
    <s v=""/>
    <s v=""/>
  </r>
  <r>
    <n v="1021425"/>
    <s v="POSTED"/>
    <s v="REALIZADO"/>
    <x v="4"/>
    <s v="089.1307.6304.0001.000.2702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7"/>
    <x v="45"/>
    <s v="6304"/>
    <s v="6304-HORA EXTRA"/>
    <s v="000"/>
    <s v="2702"/>
    <s v="2702-PROCESSO LANCHE 2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2317.33"/>
    <n v="0"/>
    <n v="0"/>
    <s v=""/>
    <s v=""/>
    <s v=""/>
  </r>
  <r>
    <n v="1022707"/>
    <s v="POSTED"/>
    <s v="REALIZADO"/>
    <x v="4"/>
    <s v="089.1303.6304.0001.000.1600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3"/>
    <x v="46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1362.47"/>
    <n v="0"/>
    <n v="0"/>
    <s v=""/>
    <s v=""/>
    <s v=""/>
  </r>
  <r>
    <n v="1022710"/>
    <s v="POSTED"/>
    <s v="REALIZADO"/>
    <x v="4"/>
    <s v="089.1303.6304.0001.000.20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3"/>
    <x v="46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740.32"/>
    <n v="0"/>
    <n v="0"/>
    <s v=""/>
    <s v=""/>
    <s v=""/>
  </r>
  <r>
    <n v="1025003"/>
    <s v="POSTED"/>
    <s v="REALIZADO"/>
    <x v="4"/>
    <s v="089.1301.6304.0001.000.1600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97.68"/>
    <n v="0"/>
    <n v="0"/>
    <s v=""/>
    <s v=""/>
    <s v=""/>
  </r>
  <r>
    <n v="1025003"/>
    <s v="POSTED"/>
    <s v="REALIZADO"/>
    <x v="4"/>
    <s v="089.1301.6304.0001.000.1600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510.56"/>
    <n v="0"/>
    <n v="0"/>
    <s v=""/>
    <s v=""/>
    <s v=""/>
  </r>
  <r>
    <n v="1025003"/>
    <s v="POSTED"/>
    <s v="REALIZADO"/>
    <x v="4"/>
    <s v="089.1301.6304.0001.000.1600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2665.22"/>
    <n v="0"/>
    <n v="0"/>
    <s v=""/>
    <s v=""/>
    <s v=""/>
  </r>
  <r>
    <n v="1025003"/>
    <s v="POSTED"/>
    <s v="REALIZADO"/>
    <x v="4"/>
    <s v="089.1301.6304.0001.000.1600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4553.6899999999996"/>
    <n v="0"/>
    <n v="0"/>
    <s v=""/>
    <s v=""/>
    <s v=""/>
  </r>
  <r>
    <n v="1025003"/>
    <s v="POSTED"/>
    <s v="REALIZADO"/>
    <x v="4"/>
    <s v="089.1301.6304.0001.000.1600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4776.58"/>
    <n v="0"/>
    <n v="0"/>
    <s v=""/>
    <s v=""/>
    <s v=""/>
  </r>
  <r>
    <n v="1025003"/>
    <s v="POSTED"/>
    <s v="REALIZADO"/>
    <x v="4"/>
    <s v="089.1301.6304.0001.000.1600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3317.72"/>
    <n v="0"/>
    <n v="0"/>
    <s v=""/>
    <s v=""/>
    <s v=""/>
  </r>
  <r>
    <n v="1025006"/>
    <s v="POSTED"/>
    <s v="REALIZADO"/>
    <x v="4"/>
    <s v="089.1301.6304.0001.000.1850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1850"/>
    <s v="1850-PROCESSO TORTILHAS DE TRIG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87.15"/>
    <n v="0"/>
    <n v="0"/>
    <s v=""/>
    <s v=""/>
    <s v=""/>
  </r>
  <r>
    <n v="1025008"/>
    <s v="POSTED"/>
    <s v="REALIZADO"/>
    <x v="4"/>
    <s v="089.1301.6304.0001.000.1860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1860"/>
    <s v="1860-EMBALAGEM TORTILHAS DE TRIG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652.07000000000005"/>
    <n v="0"/>
    <n v="0"/>
    <s v=""/>
    <s v=""/>
    <s v=""/>
  </r>
  <r>
    <n v="1025012"/>
    <s v="POSTED"/>
    <s v="REALIZADO"/>
    <x v="4"/>
    <s v="089.1301.6304.0001.000.20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300.42"/>
    <n v="0"/>
    <n v="0"/>
    <s v=""/>
    <s v=""/>
    <s v=""/>
  </r>
  <r>
    <n v="1025012"/>
    <s v="POSTED"/>
    <s v="REALIZADO"/>
    <x v="4"/>
    <s v="089.1301.6304.0001.000.20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2293.11"/>
    <n v="0"/>
    <n v="0"/>
    <s v=""/>
    <s v=""/>
    <s v=""/>
  </r>
  <r>
    <n v="1025012"/>
    <s v="POSTED"/>
    <s v="REALIZADO"/>
    <x v="4"/>
    <s v="089.1301.6304.0001.000.20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7386.68"/>
    <n v="0"/>
    <n v="0"/>
    <s v=""/>
    <s v=""/>
    <s v=""/>
  </r>
  <r>
    <n v="1025012"/>
    <s v="POSTED"/>
    <s v="REALIZADO"/>
    <x v="4"/>
    <s v="089.1301.6304.0001.000.205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2065.48"/>
    <n v="0"/>
    <n v="0"/>
    <s v=""/>
    <s v=""/>
    <s v=""/>
  </r>
  <r>
    <n v="1025013"/>
    <s v="POSTED"/>
    <s v="REALIZADO"/>
    <x v="4"/>
    <s v="089.1301.6304.0001.000.2053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925.42"/>
    <n v="0"/>
    <n v="0"/>
    <s v=""/>
    <s v=""/>
    <s v=""/>
  </r>
  <r>
    <n v="1025013"/>
    <s v="POSTED"/>
    <s v="REALIZADO"/>
    <x v="4"/>
    <s v="089.1301.6304.0001.000.2053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2688.22"/>
    <n v="0"/>
    <n v="0"/>
    <s v=""/>
    <s v=""/>
    <s v=""/>
  </r>
  <r>
    <n v="1025013"/>
    <s v="POSTED"/>
    <s v="REALIZADO"/>
    <x v="4"/>
    <s v="089.1301.6304.0001.000.2053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6301.7"/>
    <n v="0"/>
    <n v="0"/>
    <s v=""/>
    <s v=""/>
    <s v=""/>
  </r>
  <r>
    <n v="1025014"/>
    <s v="POSTED"/>
    <s v="REALIZADO"/>
    <x v="4"/>
    <s v="089.1301.6304.0001.000.207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462.66"/>
    <n v="0"/>
    <n v="0"/>
    <s v=""/>
    <s v=""/>
    <s v=""/>
  </r>
  <r>
    <n v="1025014"/>
    <s v="POSTED"/>
    <s v="REALIZADO"/>
    <x v="4"/>
    <s v="089.1301.6304.0001.000.207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3223.02"/>
    <n v="0"/>
    <n v="0"/>
    <s v=""/>
    <s v=""/>
    <s v=""/>
  </r>
  <r>
    <n v="1025014"/>
    <s v="POSTED"/>
    <s v="REALIZADO"/>
    <x v="4"/>
    <s v="089.1301.6304.0001.000.207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3226.67"/>
    <n v="0"/>
    <n v="0"/>
    <s v=""/>
    <s v=""/>
    <s v=""/>
  </r>
  <r>
    <n v="1025014"/>
    <s v="POSTED"/>
    <s v="REALIZADO"/>
    <x v="4"/>
    <s v="089.1301.6304.0001.000.207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4458.03"/>
    <n v="0"/>
    <n v="0"/>
    <s v=""/>
    <s v=""/>
    <s v=""/>
  </r>
  <r>
    <n v="1025015"/>
    <s v="POSTED"/>
    <s v="REALIZADO"/>
    <x v="4"/>
    <s v="089.1301.6304.0001.000.2073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83.35"/>
    <n v="0"/>
    <n v="0"/>
    <s v=""/>
    <s v=""/>
    <s v=""/>
  </r>
  <r>
    <n v="1025015"/>
    <s v="POSTED"/>
    <s v="REALIZADO"/>
    <x v="4"/>
    <s v="089.1301.6304.0001.000.2073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55.08000000000001"/>
    <n v="0"/>
    <n v="0"/>
    <s v=""/>
    <s v=""/>
    <s v=""/>
  </r>
  <r>
    <n v="1025015"/>
    <s v="POSTED"/>
    <s v="REALIZADO"/>
    <x v="4"/>
    <s v="089.1301.6304.0001.000.2073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6484.77"/>
    <n v="0"/>
    <n v="0"/>
    <s v=""/>
    <s v=""/>
    <s v=""/>
  </r>
  <r>
    <n v="1025024"/>
    <s v="POSTED"/>
    <s v="REALIZADO"/>
    <x v="4"/>
    <s v="089.1301.6304.0001.000.2702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2702"/>
    <s v="2702-PROCESSO LANCH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973.27"/>
    <n v="0"/>
    <n v="0"/>
    <s v=""/>
    <s v=""/>
    <s v=""/>
  </r>
  <r>
    <n v="1025026"/>
    <s v="POSTED"/>
    <s v="REALIZADO"/>
    <x v="4"/>
    <s v="089.1301.6304.0001.000.2712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2712"/>
    <s v="2712-EMBALAGEM LANCH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4157.51"/>
    <n v="0"/>
    <n v="0"/>
    <s v=""/>
    <s v=""/>
    <s v=""/>
  </r>
  <r>
    <n v="1025029"/>
    <s v="POSTED"/>
    <s v="REALIZADO"/>
    <x v="4"/>
    <s v="089.1301.6304.0001.000.7996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17.99"/>
    <n v="0"/>
    <n v="0"/>
    <s v=""/>
    <s v=""/>
    <s v=""/>
  </r>
  <r>
    <n v="1025029"/>
    <s v="POSTED"/>
    <s v="REALIZADO"/>
    <x v="4"/>
    <s v="089.1301.6304.0001.000.7996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000.8"/>
    <n v="0"/>
    <n v="0"/>
    <s v=""/>
    <s v=""/>
    <s v=""/>
  </r>
  <r>
    <n v="1025029"/>
    <s v="POSTED"/>
    <s v="REALIZADO"/>
    <x v="4"/>
    <s v="089.1301.6304.0001.000.7996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2043.39"/>
    <n v="0"/>
    <n v="0"/>
    <s v=""/>
    <s v=""/>
    <s v=""/>
  </r>
  <r>
    <n v="1025029"/>
    <s v="POSTED"/>
    <s v="REALIZADO"/>
    <x v="4"/>
    <s v="089.1301.6304.0001.000.7996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4813.8999999999996"/>
    <n v="0"/>
    <n v="0"/>
    <s v=""/>
    <s v=""/>
    <s v=""/>
  </r>
  <r>
    <n v="1025029"/>
    <s v="POSTED"/>
    <s v="REALIZADO"/>
    <x v="4"/>
    <s v="089.1301.6304.0001.000.7996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3333.25"/>
    <n v="0"/>
    <n v="0"/>
    <s v=""/>
    <s v=""/>
    <s v=""/>
  </r>
  <r>
    <n v="1025029"/>
    <s v="POSTED"/>
    <s v="REALIZADO"/>
    <x v="4"/>
    <s v="089.1301.6304.0001.000.7996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3833.98"/>
    <n v="0"/>
    <n v="0"/>
    <s v=""/>
    <s v=""/>
    <s v=""/>
  </r>
  <r>
    <n v="1025030"/>
    <s v="POSTED"/>
    <s v="REALIZADO"/>
    <x v="4"/>
    <s v="089.1301.6304.0001.000.7997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727.5"/>
    <n v="0"/>
    <n v="0"/>
    <s v=""/>
    <s v=""/>
    <s v=""/>
  </r>
  <r>
    <n v="1025030"/>
    <s v="POSTED"/>
    <s v="REALIZADO"/>
    <x v="4"/>
    <s v="089.1301.6304.0001.000.7997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874.5"/>
    <n v="0"/>
    <n v="0"/>
    <s v=""/>
    <s v=""/>
    <s v=""/>
  </r>
  <r>
    <n v="1025030"/>
    <s v="POSTED"/>
    <s v="REALIZADO"/>
    <x v="4"/>
    <s v="089.1301.6304.0001.000.7997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2898.34"/>
    <n v="0"/>
    <n v="0"/>
    <s v=""/>
    <s v=""/>
    <s v=""/>
  </r>
  <r>
    <n v="1025030"/>
    <s v="POSTED"/>
    <s v="REALIZADO"/>
    <x v="4"/>
    <s v="089.1301.6304.0001.000.7997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3765.56"/>
    <n v="0"/>
    <n v="0"/>
    <s v=""/>
    <s v=""/>
    <s v=""/>
  </r>
  <r>
    <n v="1025030"/>
    <s v="POSTED"/>
    <s v="REALIZADO"/>
    <x v="4"/>
    <s v="089.1301.6304.0001.000.7997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4146.57"/>
    <n v="0"/>
    <n v="0"/>
    <s v=""/>
    <s v=""/>
    <s v=""/>
  </r>
  <r>
    <n v="1060735"/>
    <s v="POSTED"/>
    <s v="REALIZADO"/>
    <x v="4"/>
    <s v="089.1301.6304.0001.000.270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405.81"/>
    <n v="0"/>
    <n v="0"/>
    <s v=""/>
    <s v=""/>
    <s v=""/>
  </r>
  <r>
    <n v="1060735"/>
    <s v="POSTED"/>
    <s v="REALIZADO"/>
    <x v="4"/>
    <s v="089.1301.6304.0001.000.270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3350.97"/>
    <n v="0"/>
    <n v="0"/>
    <s v=""/>
    <s v=""/>
    <s v=""/>
  </r>
  <r>
    <n v="1060735"/>
    <s v="POSTED"/>
    <s v="REALIZADO"/>
    <x v="4"/>
    <s v="089.1301.6304.0001.000.270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4957.0600000000004"/>
    <n v="0"/>
    <n v="0"/>
    <s v=""/>
    <s v=""/>
    <s v=""/>
  </r>
  <r>
    <n v="1060736"/>
    <s v="POSTED"/>
    <s v="REALIZADO"/>
    <x v="4"/>
    <s v="089.1301.6304.0001.000.271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335.96"/>
    <n v="0"/>
    <n v="0"/>
    <s v=""/>
    <s v=""/>
    <s v=""/>
  </r>
  <r>
    <n v="1060736"/>
    <s v="POSTED"/>
    <s v="REALIZADO"/>
    <x v="4"/>
    <s v="089.1301.6304.0001.000.271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432.26"/>
    <n v="0"/>
    <n v="0"/>
    <s v=""/>
    <s v=""/>
    <s v=""/>
  </r>
  <r>
    <n v="1060736"/>
    <s v="POSTED"/>
    <s v="REALIZADO"/>
    <x v="4"/>
    <s v="089.1301.6304.0001.000.271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21369.77"/>
    <n v="0"/>
    <n v="0"/>
    <s v=""/>
    <s v=""/>
    <s v=""/>
  </r>
  <r>
    <n v="1060741"/>
    <s v="POSTED"/>
    <s v="REALIZADO"/>
    <x v="4"/>
    <s v="089.1307.6304.0001.000.207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7"/>
    <x v="45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175.07"/>
    <n v="0"/>
    <n v="0"/>
    <s v=""/>
    <s v=""/>
    <s v=""/>
  </r>
  <r>
    <n v="1087508"/>
    <s v="POSTED"/>
    <s v="REALIZADO"/>
    <x v="4"/>
    <s v="089.1303.6304.0001.000.1710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3"/>
    <x v="46"/>
    <s v="6304"/>
    <s v="6304-HORA EXTRA"/>
    <s v="000"/>
    <s v="1710"/>
    <s v="1710-EMBALAGEM MOIDOS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1215.68"/>
    <n v="0"/>
    <n v="0"/>
    <s v=""/>
    <s v=""/>
    <s v=""/>
  </r>
  <r>
    <n v="1720207"/>
    <s v="POSTED"/>
    <s v="REALIZADO"/>
    <x v="4"/>
    <s v="089.1301.6304.0001.000.2054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2054"/>
    <s v="2054-PROCESSO PAO 4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68.98"/>
    <n v="0"/>
    <n v="0"/>
    <s v=""/>
    <s v=""/>
    <s v=""/>
  </r>
  <r>
    <n v="1720208"/>
    <s v="POSTED"/>
    <s v="REALIZADO"/>
    <x v="4"/>
    <s v="089.1301.6304.0001.000.2074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1"/>
    <x v="48"/>
    <s v="6304"/>
    <s v="6304-HORA EXTRA"/>
    <s v="000"/>
    <s v="2074"/>
    <s v="2074-EMBALAGEM PAO 4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416.57"/>
    <n v="0"/>
    <n v="0"/>
    <s v=""/>
    <s v=""/>
    <s v=""/>
  </r>
  <r>
    <n v="1720212"/>
    <s v="POSTED"/>
    <s v="REALIZADO"/>
    <x v="4"/>
    <s v="089.1303.6304.0001.000.1700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3"/>
    <x v="46"/>
    <s v="6304"/>
    <s v="6304-HORA EXTRA"/>
    <s v="000"/>
    <s v="1700"/>
    <s v="1700-PRODUCAO MOIDOS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211.69"/>
    <n v="0"/>
    <n v="0"/>
    <s v=""/>
    <s v=""/>
    <s v=""/>
  </r>
  <r>
    <n v="1720213"/>
    <s v="POSTED"/>
    <s v="REALIZADO"/>
    <x v="4"/>
    <s v="089.1303.6304.0001.000.1852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3"/>
    <x v="46"/>
    <s v="6304"/>
    <s v="6304-HORA EXTRA"/>
    <s v="000"/>
    <s v="1852"/>
    <s v="1852-PROCESSO TORTILHAS DE TRIGO 2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1582.67"/>
    <n v="0"/>
    <n v="0"/>
    <s v=""/>
    <s v=""/>
    <s v=""/>
  </r>
  <r>
    <n v="1720214"/>
    <s v="POSTED"/>
    <s v="REALIZADO"/>
    <x v="4"/>
    <s v="089.1303.6304.0001.000.1862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3"/>
    <x v="46"/>
    <s v="6304"/>
    <s v="6304-HORA EXTRA"/>
    <s v="000"/>
    <s v="1862"/>
    <s v="1862-EMBALAGEM TORTILHAS DE TRIGO 2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498.27"/>
    <n v="0"/>
    <n v="0"/>
    <s v=""/>
    <s v=""/>
    <s v=""/>
  </r>
  <r>
    <n v="1720215"/>
    <s v="POSTED"/>
    <s v="REALIZADO"/>
    <x v="4"/>
    <s v="089.1303.6304.0001.000.1910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3"/>
    <x v="46"/>
    <s v="6304"/>
    <s v="6304-HORA EXTRA"/>
    <s v="000"/>
    <s v="1910"/>
    <s v="1910-PROCESSO TOSTADOS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687.78"/>
    <n v="0"/>
    <n v="0"/>
    <s v=""/>
    <s v=""/>
    <s v=""/>
  </r>
  <r>
    <n v="1720216"/>
    <s v="POSTED"/>
    <s v="REALIZADO"/>
    <x v="4"/>
    <s v="089.1303.6304.0001.000.1920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3"/>
    <x v="46"/>
    <s v="6304"/>
    <s v="6304-HORA EXTRA"/>
    <s v="000"/>
    <s v="1920"/>
    <s v="1920-EMBALAGEM TOSTADOS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166.22"/>
    <n v="0"/>
    <n v="0"/>
    <s v=""/>
    <s v=""/>
    <s v=""/>
  </r>
  <r>
    <n v="1720217"/>
    <s v="POSTED"/>
    <s v="REALIZADO"/>
    <x v="4"/>
    <s v="089.1307.6304.0001.000.221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7"/>
    <x v="45"/>
    <s v="6304"/>
    <s v="6304-HORA EXTRA"/>
    <s v="000"/>
    <s v="2211"/>
    <s v="2211-PROCESSO DOCE 2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321.86"/>
    <n v="0"/>
    <n v="0"/>
    <s v=""/>
    <s v=""/>
    <s v=""/>
  </r>
  <r>
    <n v="1720218"/>
    <s v="POSTED"/>
    <s v="REALIZADO"/>
    <x v="4"/>
    <s v="089.1307.6304.0001.000.2212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7"/>
    <x v="45"/>
    <s v="6304"/>
    <s v="6304-HORA EXTRA"/>
    <s v="000"/>
    <s v="2212"/>
    <s v="2212-PROCESSO DOCE 3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637.27"/>
    <n v="0"/>
    <n v="0"/>
    <s v=""/>
    <s v=""/>
    <s v=""/>
  </r>
  <r>
    <n v="1720219"/>
    <s v="POSTED"/>
    <s v="REALIZADO"/>
    <x v="4"/>
    <s v="089.1307.6304.0001.000.222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7"/>
    <x v="45"/>
    <s v="6304"/>
    <s v="6304-HORA EXTRA"/>
    <s v="000"/>
    <s v="2221"/>
    <s v="2221-EMBALAGEM DOCE 2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702.7"/>
    <n v="0"/>
    <n v="0"/>
    <s v=""/>
    <s v=""/>
    <s v=""/>
  </r>
  <r>
    <n v="1720220"/>
    <s v="POSTED"/>
    <s v="REALIZADO"/>
    <x v="4"/>
    <s v="089.1307.6304.0001.000.2222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7"/>
    <x v="45"/>
    <s v="6304"/>
    <s v="6304-HORA EXTRA"/>
    <s v="000"/>
    <s v="2222"/>
    <s v="2222-EMBALAGEM DOCE 3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712.62"/>
    <n v="0"/>
    <n v="0"/>
    <s v=""/>
    <s v=""/>
    <s v=""/>
  </r>
  <r>
    <n v="1720221"/>
    <s v="POSTED"/>
    <s v="REALIZADO"/>
    <x v="4"/>
    <s v="089.1307.6304.0001.000.250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7"/>
    <x v="45"/>
    <s v="6304"/>
    <s v="6304-HORA EXTRA"/>
    <s v="000"/>
    <s v="2501"/>
    <s v="2501-PROCESSO DOCE 1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749.47"/>
    <n v="0"/>
    <n v="0"/>
    <s v=""/>
    <s v=""/>
    <s v=""/>
  </r>
  <r>
    <n v="1720222"/>
    <s v="POSTED"/>
    <s v="REALIZADO"/>
    <x v="4"/>
    <s v="089.1307.6304.0001.000.251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7"/>
    <x v="45"/>
    <s v="6304"/>
    <s v="6304-HORA EXTRA"/>
    <s v="000"/>
    <s v="2511"/>
    <s v="2511-EMBALAGEM DOCE 1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1724.4"/>
    <n v="0"/>
    <n v="0"/>
    <s v=""/>
    <s v=""/>
    <s v=""/>
  </r>
  <r>
    <n v="1720223"/>
    <s v="POSTED"/>
    <s v="REALIZADO"/>
    <x v="4"/>
    <s v="089.1307.6304.0001.000.270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7"/>
    <x v="45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303.18"/>
    <n v="0"/>
    <n v="0"/>
    <s v=""/>
    <s v=""/>
    <s v=""/>
  </r>
  <r>
    <n v="1720224"/>
    <s v="POSTED"/>
    <s v="REALIZADO"/>
    <x v="4"/>
    <s v="089.1307.6304.0001.000.2703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7"/>
    <x v="45"/>
    <s v="6304"/>
    <s v="6304-HORA EXTRA"/>
    <s v="000"/>
    <s v="2703"/>
    <s v="2703-PROCESSO LANCHE 3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4102.6899999999996"/>
    <n v="0"/>
    <n v="0"/>
    <s v=""/>
    <s v=""/>
    <s v=""/>
  </r>
  <r>
    <n v="1720225"/>
    <s v="POSTED"/>
    <s v="REALIZADO"/>
    <x v="4"/>
    <s v="089.1307.6304.0001.000.271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7"/>
    <x v="45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94.97"/>
    <n v="0"/>
    <n v="0"/>
    <s v=""/>
    <s v=""/>
    <s v=""/>
  </r>
  <r>
    <n v="1720226"/>
    <s v="POSTED"/>
    <s v="REALIZADO"/>
    <x v="4"/>
    <s v="089.1307.6304.0001.000.2713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7"/>
    <x v="45"/>
    <s v="6304"/>
    <s v="6304-HORA EXTRA"/>
    <s v="000"/>
    <s v="2713"/>
    <s v="2713-EMBALAGEM LANCHE 3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3.47"/>
    <n v="0"/>
    <n v="0"/>
    <s v=""/>
    <s v=""/>
    <s v=""/>
  </r>
  <r>
    <n v="1720227"/>
    <s v="POSTED"/>
    <s v="REALIZADO"/>
    <x v="4"/>
    <s v="089.1307.6304.0001.000.351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7"/>
    <x v="45"/>
    <s v="6304"/>
    <s v="6304-HORA EXTRA"/>
    <s v="000"/>
    <s v="3511"/>
    <s v="3511-PROCESSO BISCOIT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73.790000000000006"/>
    <n v="0"/>
    <n v="0"/>
    <s v=""/>
    <s v=""/>
    <s v=""/>
  </r>
  <r>
    <n v="1720228"/>
    <s v="POSTED"/>
    <s v="REALIZADO"/>
    <x v="4"/>
    <s v="089.1307.6304.0001.000.3531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07"/>
    <x v="45"/>
    <s v="6304"/>
    <s v="6304-HORA EXTRA"/>
    <s v="000"/>
    <s v="3531"/>
    <s v="3531-EMBALAGEM BISCOIT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18.66"/>
    <n v="0"/>
    <n v="0"/>
    <s v=""/>
    <s v=""/>
    <s v=""/>
  </r>
  <r>
    <n v="1720232"/>
    <s v="POSTED"/>
    <s v="REALIZADO"/>
    <x v="4"/>
    <s v="089.1310.6304.0001.000.2212.000.00000.00000"/>
    <s v="FEB-2021"/>
    <n v="2021"/>
    <x v="4"/>
    <s v="1º TRIMM"/>
    <d v="2021-02-28T00:00:00"/>
    <s v="Manual"/>
    <s v="Accrual"/>
    <s v="Reverter &quot;EMORAOLI_PROVISÃO HORAS EXTRAS JAN-2021 Provisão BRL&quot;01-MAR-2021 21:39:46"/>
    <s v="Reverter &quot;EMORAOLI_PROVISÃO HORAS EXTRAS JAN-2021 Provisão&quot;01-MAR-21 21:39:46 - 182430166"/>
    <s v="Provisão de HE Jan21"/>
    <x v="0"/>
    <s v="HORA EXTRA/HORA EXTRA"/>
    <s v="1310"/>
    <x v="43"/>
    <s v="6304"/>
    <s v="6304-HORA EXTRA"/>
    <s v="000"/>
    <s v="2212"/>
    <s v="2212-PROCESSO DOCE 3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-1885.34"/>
    <n v="0"/>
    <n v="0"/>
    <s v=""/>
    <s v=""/>
    <s v=""/>
  </r>
  <r>
    <n v="1698803"/>
    <s v="POSTED"/>
    <s v="REALIZADO"/>
    <x v="4"/>
    <s v="089.1303.6304.0001.000.2053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3"/>
    <x v="46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379.05"/>
    <n v="0"/>
    <n v="0"/>
    <s v=""/>
    <s v=""/>
    <s v=""/>
  </r>
  <r>
    <n v="1021426"/>
    <s v="POSTED"/>
    <s v="REALIZADO"/>
    <x v="4"/>
    <s v="089.1307.6304.0001.000.2712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7"/>
    <x v="45"/>
    <s v="6304"/>
    <s v="6304-HORA EXTRA"/>
    <s v="000"/>
    <s v="2712"/>
    <s v="2712-EMBALAGEM LANCHE 2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17.75"/>
    <n v="0"/>
    <n v="0"/>
    <s v=""/>
    <s v=""/>
    <s v=""/>
  </r>
  <r>
    <n v="1021427"/>
    <s v="POSTED"/>
    <s v="REALIZADO"/>
    <x v="4"/>
    <s v="089.1307.6304.0001.000.7996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7"/>
    <x v="45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5.84"/>
    <n v="0"/>
    <n v="0"/>
    <s v=""/>
    <s v=""/>
    <s v=""/>
  </r>
  <r>
    <n v="1021428"/>
    <s v="POSTED"/>
    <s v="REALIZADO"/>
    <x v="4"/>
    <s v="089.1307.6304.0001.000.7997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7"/>
    <x v="45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252.35"/>
    <n v="0"/>
    <n v="0"/>
    <s v=""/>
    <s v=""/>
    <s v=""/>
  </r>
  <r>
    <n v="1021425"/>
    <s v="POSTED"/>
    <s v="REALIZADO"/>
    <x v="4"/>
    <s v="089.1307.6304.0001.000.2702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7"/>
    <x v="45"/>
    <s v="6304"/>
    <s v="6304-HORA EXTRA"/>
    <s v="000"/>
    <s v="2702"/>
    <s v="2702-PROCESSO LANCHE 2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1870.12"/>
    <n v="0"/>
    <n v="0"/>
    <s v=""/>
    <s v=""/>
    <s v=""/>
  </r>
  <r>
    <n v="1022707"/>
    <s v="POSTED"/>
    <s v="REALIZADO"/>
    <x v="4"/>
    <s v="089.1303.6304.0001.000.1600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3"/>
    <x v="46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1099.53"/>
    <n v="0"/>
    <n v="0"/>
    <s v=""/>
    <s v=""/>
    <s v=""/>
  </r>
  <r>
    <n v="1022710"/>
    <s v="POSTED"/>
    <s v="REALIZADO"/>
    <x v="4"/>
    <s v="089.1303.6304.0001.000.20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3"/>
    <x v="46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597.45000000000005"/>
    <n v="0"/>
    <n v="0"/>
    <s v=""/>
    <s v=""/>
    <s v=""/>
  </r>
  <r>
    <n v="1025003"/>
    <s v="POSTED"/>
    <s v="REALIZADO"/>
    <x v="4"/>
    <s v="089.1301.6304.0001.000.1600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59.53"/>
    <n v="0"/>
    <n v="0"/>
    <s v=""/>
    <s v=""/>
    <s v=""/>
  </r>
  <r>
    <n v="1025003"/>
    <s v="POSTED"/>
    <s v="REALIZADO"/>
    <x v="4"/>
    <s v="089.1301.6304.0001.000.1600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412.03"/>
    <n v="0"/>
    <n v="0"/>
    <s v=""/>
    <s v=""/>
    <s v=""/>
  </r>
  <r>
    <n v="1025003"/>
    <s v="POSTED"/>
    <s v="REALIZADO"/>
    <x v="4"/>
    <s v="089.1301.6304.0001.000.1600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2150.87"/>
    <n v="0"/>
    <n v="0"/>
    <s v=""/>
    <s v=""/>
    <s v=""/>
  </r>
  <r>
    <n v="1025003"/>
    <s v="POSTED"/>
    <s v="REALIZADO"/>
    <x v="4"/>
    <s v="089.1301.6304.0001.000.1600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3674.89"/>
    <n v="0"/>
    <n v="0"/>
    <s v=""/>
    <s v=""/>
    <s v=""/>
  </r>
  <r>
    <n v="1025003"/>
    <s v="POSTED"/>
    <s v="REALIZADO"/>
    <x v="4"/>
    <s v="089.1301.6304.0001.000.1600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3854.76"/>
    <n v="0"/>
    <n v="0"/>
    <s v=""/>
    <s v=""/>
    <s v=""/>
  </r>
  <r>
    <n v="1025003"/>
    <s v="POSTED"/>
    <s v="REALIZADO"/>
    <x v="4"/>
    <s v="089.1301.6304.0001.000.1600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0747.58"/>
    <n v="0"/>
    <n v="0"/>
    <s v=""/>
    <s v=""/>
    <s v=""/>
  </r>
  <r>
    <n v="1025006"/>
    <s v="POSTED"/>
    <s v="REALIZADO"/>
    <x v="4"/>
    <s v="089.1301.6304.0001.000.1850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1850"/>
    <s v="1850-PROCESSO TORTILHAS DE TRIG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70.33"/>
    <n v="0"/>
    <n v="0"/>
    <s v=""/>
    <s v=""/>
    <s v=""/>
  </r>
  <r>
    <n v="1025008"/>
    <s v="POSTED"/>
    <s v="REALIZADO"/>
    <x v="4"/>
    <s v="089.1301.6304.0001.000.1860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1860"/>
    <s v="1860-EMBALAGEM TORTILHAS DE TRIG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526.23"/>
    <n v="0"/>
    <n v="0"/>
    <s v=""/>
    <s v=""/>
    <s v=""/>
  </r>
  <r>
    <n v="1025012"/>
    <s v="POSTED"/>
    <s v="REALIZADO"/>
    <x v="4"/>
    <s v="089.1301.6304.0001.000.20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242.44"/>
    <n v="0"/>
    <n v="0"/>
    <s v=""/>
    <s v=""/>
    <s v=""/>
  </r>
  <r>
    <n v="1025012"/>
    <s v="POSTED"/>
    <s v="REALIZADO"/>
    <x v="4"/>
    <s v="089.1301.6304.0001.000.20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850.57"/>
    <n v="0"/>
    <n v="0"/>
    <s v=""/>
    <s v=""/>
    <s v=""/>
  </r>
  <r>
    <n v="1025012"/>
    <s v="POSTED"/>
    <s v="REALIZADO"/>
    <x v="4"/>
    <s v="089.1301.6304.0001.000.20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5961.15"/>
    <n v="0"/>
    <n v="0"/>
    <s v=""/>
    <s v=""/>
    <s v=""/>
  </r>
  <r>
    <n v="1025012"/>
    <s v="POSTED"/>
    <s v="REALIZADO"/>
    <x v="4"/>
    <s v="089.1301.6304.0001.000.205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9737"/>
    <n v="0"/>
    <n v="0"/>
    <s v=""/>
    <s v=""/>
    <s v=""/>
  </r>
  <r>
    <n v="1025013"/>
    <s v="POSTED"/>
    <s v="REALIZADO"/>
    <x v="4"/>
    <s v="089.1301.6304.0001.000.2053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553.84"/>
    <n v="0"/>
    <n v="0"/>
    <s v=""/>
    <s v=""/>
    <s v=""/>
  </r>
  <r>
    <n v="1025013"/>
    <s v="POSTED"/>
    <s v="REALIZADO"/>
    <x v="4"/>
    <s v="089.1301.6304.0001.000.2053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2169.4299999999998"/>
    <n v="0"/>
    <n v="0"/>
    <s v=""/>
    <s v=""/>
    <s v=""/>
  </r>
  <r>
    <n v="1025013"/>
    <s v="POSTED"/>
    <s v="REALIZADO"/>
    <x v="4"/>
    <s v="089.1301.6304.0001.000.2053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5085.5600000000004"/>
    <n v="0"/>
    <n v="0"/>
    <s v=""/>
    <s v=""/>
    <s v=""/>
  </r>
  <r>
    <n v="1025014"/>
    <s v="POSTED"/>
    <s v="REALIZADO"/>
    <x v="4"/>
    <s v="089.1301.6304.0001.000.207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373.37"/>
    <n v="0"/>
    <n v="0"/>
    <s v=""/>
    <s v=""/>
    <s v=""/>
  </r>
  <r>
    <n v="1025014"/>
    <s v="POSTED"/>
    <s v="REALIZADO"/>
    <x v="4"/>
    <s v="089.1301.6304.0001.000.207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2601.02"/>
    <n v="0"/>
    <n v="0"/>
    <s v=""/>
    <s v=""/>
    <s v=""/>
  </r>
  <r>
    <n v="1025014"/>
    <s v="POSTED"/>
    <s v="REALIZADO"/>
    <x v="4"/>
    <s v="089.1301.6304.0001.000.207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2603.9699999999998"/>
    <n v="0"/>
    <n v="0"/>
    <s v=""/>
    <s v=""/>
    <s v=""/>
  </r>
  <r>
    <n v="1025014"/>
    <s v="POSTED"/>
    <s v="REALIZADO"/>
    <x v="4"/>
    <s v="089.1301.6304.0001.000.207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3597.69"/>
    <n v="0"/>
    <n v="0"/>
    <s v=""/>
    <s v=""/>
    <s v=""/>
  </r>
  <r>
    <n v="1025015"/>
    <s v="POSTED"/>
    <s v="REALIZADO"/>
    <x v="4"/>
    <s v="089.1301.6304.0001.000.2073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67.260000000000005"/>
    <n v="0"/>
    <n v="0"/>
    <s v=""/>
    <s v=""/>
    <s v=""/>
  </r>
  <r>
    <n v="1025015"/>
    <s v="POSTED"/>
    <s v="REALIZADO"/>
    <x v="4"/>
    <s v="089.1301.6304.0001.000.2073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25.15"/>
    <n v="0"/>
    <n v="0"/>
    <s v=""/>
    <s v=""/>
    <s v=""/>
  </r>
  <r>
    <n v="1025015"/>
    <s v="POSTED"/>
    <s v="REALIZADO"/>
    <x v="4"/>
    <s v="089.1301.6304.0001.000.2073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5233.3"/>
    <n v="0"/>
    <n v="0"/>
    <s v=""/>
    <s v=""/>
    <s v=""/>
  </r>
  <r>
    <n v="1025024"/>
    <s v="POSTED"/>
    <s v="REALIZADO"/>
    <x v="4"/>
    <s v="089.1301.6304.0001.000.2702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2702"/>
    <s v="2702-PROCESSO LANCH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592.46"/>
    <n v="0"/>
    <n v="0"/>
    <s v=""/>
    <s v=""/>
    <s v=""/>
  </r>
  <r>
    <n v="1025026"/>
    <s v="POSTED"/>
    <s v="REALIZADO"/>
    <x v="4"/>
    <s v="089.1301.6304.0001.000.2712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2712"/>
    <s v="2712-EMBALAGEM LANCH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3355.17"/>
    <n v="0"/>
    <n v="0"/>
    <s v=""/>
    <s v=""/>
    <s v=""/>
  </r>
  <r>
    <n v="1025029"/>
    <s v="POSTED"/>
    <s v="REALIZADO"/>
    <x v="4"/>
    <s v="089.1301.6304.0001.000.7996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95.22"/>
    <n v="0"/>
    <n v="0"/>
    <s v=""/>
    <s v=""/>
    <s v=""/>
  </r>
  <r>
    <n v="1025029"/>
    <s v="POSTED"/>
    <s v="REALIZADO"/>
    <x v="4"/>
    <s v="089.1301.6304.0001.000.7996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807.66"/>
    <n v="0"/>
    <n v="0"/>
    <s v=""/>
    <s v=""/>
    <s v=""/>
  </r>
  <r>
    <n v="1025029"/>
    <s v="POSTED"/>
    <s v="REALIZADO"/>
    <x v="4"/>
    <s v="089.1301.6304.0001.000.7996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649.04"/>
    <n v="0"/>
    <n v="0"/>
    <s v=""/>
    <s v=""/>
    <s v=""/>
  </r>
  <r>
    <n v="1025029"/>
    <s v="POSTED"/>
    <s v="REALIZADO"/>
    <x v="4"/>
    <s v="089.1301.6304.0001.000.7996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3884.88"/>
    <n v="0"/>
    <n v="0"/>
    <s v=""/>
    <s v=""/>
    <s v=""/>
  </r>
  <r>
    <n v="1025029"/>
    <s v="POSTED"/>
    <s v="REALIZADO"/>
    <x v="4"/>
    <s v="089.1301.6304.0001.000.7996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0760.11"/>
    <n v="0"/>
    <n v="0"/>
    <s v=""/>
    <s v=""/>
    <s v=""/>
  </r>
  <r>
    <n v="1025029"/>
    <s v="POSTED"/>
    <s v="REALIZADO"/>
    <x v="4"/>
    <s v="089.1301.6304.0001.000.7996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1164.21"/>
    <n v="0"/>
    <n v="0"/>
    <s v=""/>
    <s v=""/>
    <s v=""/>
  </r>
  <r>
    <n v="1025030"/>
    <s v="POSTED"/>
    <s v="REALIZADO"/>
    <x v="4"/>
    <s v="089.1301.6304.0001.000.7997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587.1"/>
    <n v="0"/>
    <n v="0"/>
    <s v=""/>
    <s v=""/>
    <s v=""/>
  </r>
  <r>
    <n v="1025030"/>
    <s v="POSTED"/>
    <s v="REALIZADO"/>
    <x v="4"/>
    <s v="089.1301.6304.0001.000.7997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705.73"/>
    <n v="0"/>
    <n v="0"/>
    <s v=""/>
    <s v=""/>
    <s v=""/>
  </r>
  <r>
    <n v="1025030"/>
    <s v="POSTED"/>
    <s v="REALIZADO"/>
    <x v="4"/>
    <s v="089.1301.6304.0001.000.7997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2339"/>
    <n v="0"/>
    <n v="0"/>
    <s v=""/>
    <s v=""/>
    <s v=""/>
  </r>
  <r>
    <n v="1025030"/>
    <s v="POSTED"/>
    <s v="REALIZADO"/>
    <x v="4"/>
    <s v="089.1301.6304.0001.000.7997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3038.86"/>
    <n v="0"/>
    <n v="0"/>
    <s v=""/>
    <s v=""/>
    <s v=""/>
  </r>
  <r>
    <n v="1025030"/>
    <s v="POSTED"/>
    <s v="REALIZADO"/>
    <x v="4"/>
    <s v="089.1301.6304.0001.000.7997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3346.34"/>
    <n v="0"/>
    <n v="0"/>
    <s v=""/>
    <s v=""/>
    <s v=""/>
  </r>
  <r>
    <n v="1060735"/>
    <s v="POSTED"/>
    <s v="REALIZADO"/>
    <x v="4"/>
    <s v="089.1301.6304.0001.000.270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327.49"/>
    <n v="0"/>
    <n v="0"/>
    <s v=""/>
    <s v=""/>
    <s v=""/>
  </r>
  <r>
    <n v="1060735"/>
    <s v="POSTED"/>
    <s v="REALIZADO"/>
    <x v="4"/>
    <s v="089.1301.6304.0001.000.270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2704.28"/>
    <n v="0"/>
    <n v="0"/>
    <s v=""/>
    <s v=""/>
    <s v=""/>
  </r>
  <r>
    <n v="1060735"/>
    <s v="POSTED"/>
    <s v="REALIZADO"/>
    <x v="4"/>
    <s v="089.1301.6304.0001.000.270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4000.41"/>
    <n v="0"/>
    <n v="0"/>
    <s v=""/>
    <s v=""/>
    <s v=""/>
  </r>
  <r>
    <n v="1060736"/>
    <s v="POSTED"/>
    <s v="REALIZADO"/>
    <x v="4"/>
    <s v="089.1301.6304.0001.000.271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271.12"/>
    <n v="0"/>
    <n v="0"/>
    <s v=""/>
    <s v=""/>
    <s v=""/>
  </r>
  <r>
    <n v="1060736"/>
    <s v="POSTED"/>
    <s v="REALIZADO"/>
    <x v="4"/>
    <s v="089.1301.6304.0001.000.271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348.84"/>
    <n v="0"/>
    <n v="0"/>
    <s v=""/>
    <s v=""/>
    <s v=""/>
  </r>
  <r>
    <n v="1060736"/>
    <s v="POSTED"/>
    <s v="REALIZADO"/>
    <x v="4"/>
    <s v="089.1301.6304.0001.000.271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7245.689999999999"/>
    <n v="0"/>
    <n v="0"/>
    <s v=""/>
    <s v=""/>
    <s v=""/>
  </r>
  <r>
    <n v="1060741"/>
    <s v="POSTED"/>
    <s v="REALIZADO"/>
    <x v="4"/>
    <s v="089.1307.6304.0001.000.207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7"/>
    <x v="45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141.28"/>
    <n v="0"/>
    <n v="0"/>
    <s v=""/>
    <s v=""/>
    <s v=""/>
  </r>
  <r>
    <n v="1087508"/>
    <s v="POSTED"/>
    <s v="REALIZADO"/>
    <x v="4"/>
    <s v="089.1303.6304.0001.000.1710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3"/>
    <x v="46"/>
    <s v="6304"/>
    <s v="6304-HORA EXTRA"/>
    <s v="000"/>
    <s v="1710"/>
    <s v="1710-EMBALAGEM MOIDOS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981.07"/>
    <n v="0"/>
    <n v="0"/>
    <s v=""/>
    <s v=""/>
    <s v=""/>
  </r>
  <r>
    <n v="1720207"/>
    <s v="POSTED"/>
    <s v="REALIZADO"/>
    <x v="4"/>
    <s v="089.1301.6304.0001.000.2054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2054"/>
    <s v="2054-PROCESSO PAO 4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36.37"/>
    <n v="0"/>
    <n v="0"/>
    <s v=""/>
    <s v=""/>
    <s v=""/>
  </r>
  <r>
    <n v="1720208"/>
    <s v="POSTED"/>
    <s v="REALIZADO"/>
    <x v="4"/>
    <s v="089.1301.6304.0001.000.2074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1"/>
    <x v="48"/>
    <s v="6304"/>
    <s v="6304-HORA EXTRA"/>
    <s v="000"/>
    <s v="2074"/>
    <s v="2074-EMBALAGEM PAO 4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143.19"/>
    <n v="0"/>
    <n v="0"/>
    <s v=""/>
    <s v=""/>
    <s v=""/>
  </r>
  <r>
    <n v="1720212"/>
    <s v="POSTED"/>
    <s v="REALIZADO"/>
    <x v="4"/>
    <s v="089.1303.6304.0001.000.1700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3"/>
    <x v="46"/>
    <s v="6304"/>
    <s v="6304-HORA EXTRA"/>
    <s v="000"/>
    <s v="1700"/>
    <s v="1700-PRODUCAO MOIDOS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170.84"/>
    <n v="0"/>
    <n v="0"/>
    <s v=""/>
    <s v=""/>
    <s v=""/>
  </r>
  <r>
    <n v="1720213"/>
    <s v="POSTED"/>
    <s v="REALIZADO"/>
    <x v="4"/>
    <s v="089.1303.6304.0001.000.1852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3"/>
    <x v="46"/>
    <s v="6304"/>
    <s v="6304-HORA EXTRA"/>
    <s v="000"/>
    <s v="1852"/>
    <s v="1852-PROCESSO TORTILHAS DE TRIGO 2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1277.24"/>
    <n v="0"/>
    <n v="0"/>
    <s v=""/>
    <s v=""/>
    <s v=""/>
  </r>
  <r>
    <n v="1720214"/>
    <s v="POSTED"/>
    <s v="REALIZADO"/>
    <x v="4"/>
    <s v="089.1303.6304.0001.000.1862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3"/>
    <x v="46"/>
    <s v="6304"/>
    <s v="6304-HORA EXTRA"/>
    <s v="000"/>
    <s v="1862"/>
    <s v="1862-EMBALAGEM TORTILHAS DE TRIGO 2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402.11"/>
    <n v="0"/>
    <n v="0"/>
    <s v=""/>
    <s v=""/>
    <s v=""/>
  </r>
  <r>
    <n v="1720215"/>
    <s v="POSTED"/>
    <s v="REALIZADO"/>
    <x v="4"/>
    <s v="089.1303.6304.0001.000.1910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3"/>
    <x v="46"/>
    <s v="6304"/>
    <s v="6304-HORA EXTRA"/>
    <s v="000"/>
    <s v="1910"/>
    <s v="1910-PROCESSO TOSTADOS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555.04999999999995"/>
    <n v="0"/>
    <n v="0"/>
    <s v=""/>
    <s v=""/>
    <s v=""/>
  </r>
  <r>
    <n v="1720216"/>
    <s v="POSTED"/>
    <s v="REALIZADO"/>
    <x v="4"/>
    <s v="089.1303.6304.0001.000.1920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3"/>
    <x v="46"/>
    <s v="6304"/>
    <s v="6304-HORA EXTRA"/>
    <s v="000"/>
    <s v="1920"/>
    <s v="1920-EMBALAGEM TOSTADOS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-134.13999999999999"/>
    <n v="0"/>
    <n v="0"/>
    <s v=""/>
    <s v=""/>
    <s v=""/>
  </r>
  <r>
    <n v="1720217"/>
    <s v="POSTED"/>
    <s v="REALIZADO"/>
    <x v="4"/>
    <s v="089.1307.6304.0001.000.221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7"/>
    <x v="45"/>
    <s v="6304"/>
    <s v="6304-HORA EXTRA"/>
    <s v="000"/>
    <s v="2211"/>
    <s v="2211-PROCESSO DOCE 2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259.75"/>
    <n v="0"/>
    <n v="0"/>
    <s v=""/>
    <s v=""/>
    <s v=""/>
  </r>
  <r>
    <n v="1720218"/>
    <s v="POSTED"/>
    <s v="REALIZADO"/>
    <x v="4"/>
    <s v="089.1307.6304.0001.000.2212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7"/>
    <x v="45"/>
    <s v="6304"/>
    <s v="6304-HORA EXTRA"/>
    <s v="000"/>
    <s v="2212"/>
    <s v="2212-PROCESSO DOCE 3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514.29"/>
    <n v="0"/>
    <n v="0"/>
    <s v=""/>
    <s v=""/>
    <s v=""/>
  </r>
  <r>
    <n v="1720219"/>
    <s v="POSTED"/>
    <s v="REALIZADO"/>
    <x v="4"/>
    <s v="089.1307.6304.0001.000.222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7"/>
    <x v="45"/>
    <s v="6304"/>
    <s v="6304-HORA EXTRA"/>
    <s v="000"/>
    <s v="2221"/>
    <s v="2221-EMBALAGEM DOCE 2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567.09"/>
    <n v="0"/>
    <n v="0"/>
    <s v=""/>
    <s v=""/>
    <s v=""/>
  </r>
  <r>
    <n v="1720220"/>
    <s v="POSTED"/>
    <s v="REALIZADO"/>
    <x v="4"/>
    <s v="089.1307.6304.0001.000.2222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7"/>
    <x v="45"/>
    <s v="6304"/>
    <s v="6304-HORA EXTRA"/>
    <s v="000"/>
    <s v="2222"/>
    <s v="2222-EMBALAGEM DOCE 3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575.09"/>
    <n v="0"/>
    <n v="0"/>
    <s v=""/>
    <s v=""/>
    <s v=""/>
  </r>
  <r>
    <n v="1720221"/>
    <s v="POSTED"/>
    <s v="REALIZADO"/>
    <x v="4"/>
    <s v="089.1307.6304.0001.000.250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7"/>
    <x v="45"/>
    <s v="6304"/>
    <s v="6304-HORA EXTRA"/>
    <s v="000"/>
    <s v="2501"/>
    <s v="2501-PROCESSO DOCE 1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604.83000000000004"/>
    <n v="0"/>
    <n v="0"/>
    <s v=""/>
    <s v=""/>
    <s v=""/>
  </r>
  <r>
    <n v="1720222"/>
    <s v="POSTED"/>
    <s v="REALIZADO"/>
    <x v="4"/>
    <s v="089.1307.6304.0001.000.251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7"/>
    <x v="45"/>
    <s v="6304"/>
    <s v="6304-HORA EXTRA"/>
    <s v="000"/>
    <s v="2511"/>
    <s v="2511-EMBALAGEM DOCE 1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1391.61"/>
    <n v="0"/>
    <n v="0"/>
    <s v=""/>
    <s v=""/>
    <s v=""/>
  </r>
  <r>
    <n v="1720223"/>
    <s v="POSTED"/>
    <s v="REALIZADO"/>
    <x v="4"/>
    <s v="089.1307.6304.0001.000.270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7"/>
    <x v="45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244.67"/>
    <n v="0"/>
    <n v="0"/>
    <s v=""/>
    <s v=""/>
    <s v=""/>
  </r>
  <r>
    <n v="1720224"/>
    <s v="POSTED"/>
    <s v="REALIZADO"/>
    <x v="4"/>
    <s v="089.1307.6304.0001.000.2703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7"/>
    <x v="45"/>
    <s v="6304"/>
    <s v="6304-HORA EXTRA"/>
    <s v="000"/>
    <s v="2703"/>
    <s v="2703-PROCESSO LANCHE 3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3310.93"/>
    <n v="0"/>
    <n v="0"/>
    <s v=""/>
    <s v=""/>
    <s v=""/>
  </r>
  <r>
    <n v="1720225"/>
    <s v="POSTED"/>
    <s v="REALIZADO"/>
    <x v="4"/>
    <s v="089.1307.6304.0001.000.271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7"/>
    <x v="45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76.64"/>
    <n v="0"/>
    <n v="0"/>
    <s v=""/>
    <s v=""/>
    <s v=""/>
  </r>
  <r>
    <n v="1720226"/>
    <s v="POSTED"/>
    <s v="REALIZADO"/>
    <x v="4"/>
    <s v="089.1307.6304.0001.000.2713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7"/>
    <x v="45"/>
    <s v="6304"/>
    <s v="6304-HORA EXTRA"/>
    <s v="000"/>
    <s v="2713"/>
    <s v="2713-EMBALAGEM LANCHE 3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2.8"/>
    <n v="0"/>
    <n v="0"/>
    <s v=""/>
    <s v=""/>
    <s v=""/>
  </r>
  <r>
    <n v="1720227"/>
    <s v="POSTED"/>
    <s v="REALIZADO"/>
    <x v="4"/>
    <s v="089.1307.6304.0001.000.351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7"/>
    <x v="45"/>
    <s v="6304"/>
    <s v="6304-HORA EXTRA"/>
    <s v="000"/>
    <s v="3511"/>
    <s v="3511-PROCESSO BISCOIT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59.55"/>
    <n v="0"/>
    <n v="0"/>
    <s v=""/>
    <s v=""/>
    <s v=""/>
  </r>
  <r>
    <n v="1720228"/>
    <s v="POSTED"/>
    <s v="REALIZADO"/>
    <x v="4"/>
    <s v="089.1307.6304.0001.000.3531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07"/>
    <x v="45"/>
    <s v="6304"/>
    <s v="6304-HORA EXTRA"/>
    <s v="000"/>
    <s v="3531"/>
    <s v="3531-EMBALAGEM BISCOIT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15.06"/>
    <n v="0"/>
    <n v="0"/>
    <s v=""/>
    <s v=""/>
    <s v=""/>
  </r>
  <r>
    <n v="1720232"/>
    <s v="POSTED"/>
    <s v="REALIZADO"/>
    <x v="4"/>
    <s v="089.1310.6304.0001.000.2212.000.00000.00000"/>
    <s v="FEB-2021"/>
    <n v="2021"/>
    <x v="4"/>
    <s v="1º TRIMM"/>
    <d v="2021-02-28T00:00:00"/>
    <s v="Manual"/>
    <s v="68"/>
    <s v="Reverter &quot;EMORAOLI Provisão de horas extras Fev21 PROVISIONES BRL&quot;01-MAR-2021 16:59:24"/>
    <s v="Reverter &quot;EMORAOLI Provisão de horas extras Fev21 PROVISION&quot;01-MAR-21 16:59:24 - 182419438"/>
    <s v="Provisão de horas extras Fev21"/>
    <x v="0"/>
    <s v="HORA EXTRA/HORA EXTRA"/>
    <s v="1310"/>
    <x v="43"/>
    <s v="6304"/>
    <s v="6304-HORA EXTRA"/>
    <s v="000"/>
    <s v="2212"/>
    <s v="2212-PROCESSO DOCE 3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-1521.49"/>
    <n v="0"/>
    <n v="0"/>
    <s v=""/>
    <s v=""/>
    <s v=""/>
  </r>
  <r>
    <n v="1698803"/>
    <s v="POSTED"/>
    <s v="REALIZADO"/>
    <x v="4"/>
    <s v="089.1303.6304.0001.000.2053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3"/>
    <x v="46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379.05"/>
    <n v="0"/>
    <n v="0"/>
    <s v=""/>
    <s v=""/>
    <s v=""/>
  </r>
  <r>
    <n v="1021426"/>
    <s v="POSTED"/>
    <s v="REALIZADO"/>
    <x v="4"/>
    <s v="089.1307.6304.0001.000.2712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7"/>
    <x v="45"/>
    <s v="6304"/>
    <s v="6304-HORA EXTRA"/>
    <s v="000"/>
    <s v="2712"/>
    <s v="2712-EMBALAGEM LANCHE 2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17.75"/>
    <n v="0"/>
    <n v="0"/>
    <s v=""/>
    <s v=""/>
    <s v=""/>
  </r>
  <r>
    <n v="1021427"/>
    <s v="POSTED"/>
    <s v="REALIZADO"/>
    <x v="4"/>
    <s v="089.1307.6304.0001.000.7996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7"/>
    <x v="45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5.84"/>
    <n v="0"/>
    <n v="0"/>
    <s v=""/>
    <s v=""/>
    <s v=""/>
  </r>
  <r>
    <n v="1021428"/>
    <s v="POSTED"/>
    <s v="REALIZADO"/>
    <x v="4"/>
    <s v="089.1307.6304.0001.000.7997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7"/>
    <x v="45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252.35"/>
    <n v="0"/>
    <n v="0"/>
    <s v=""/>
    <s v=""/>
    <s v=""/>
  </r>
  <r>
    <n v="1021425"/>
    <s v="POSTED"/>
    <s v="REALIZADO"/>
    <x v="4"/>
    <s v="089.1307.6304.0001.000.2702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7"/>
    <x v="45"/>
    <s v="6304"/>
    <s v="6304-HORA EXTRA"/>
    <s v="000"/>
    <s v="2702"/>
    <s v="2702-PROCESSO LANCHE 2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1870.12"/>
    <n v="0"/>
    <n v="0"/>
    <s v=""/>
    <s v=""/>
    <s v=""/>
  </r>
  <r>
    <n v="1022707"/>
    <s v="POSTED"/>
    <s v="REALIZADO"/>
    <x v="4"/>
    <s v="089.1303.6304.0001.000.1600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3"/>
    <x v="46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1099.53"/>
    <n v="0"/>
    <n v="0"/>
    <s v=""/>
    <s v=""/>
    <s v=""/>
  </r>
  <r>
    <n v="1022710"/>
    <s v="POSTED"/>
    <s v="REALIZADO"/>
    <x v="4"/>
    <s v="089.1303.6304.0001.000.20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3"/>
    <x v="46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597.45000000000005"/>
    <n v="0"/>
    <n v="0"/>
    <s v=""/>
    <s v=""/>
    <s v=""/>
  </r>
  <r>
    <n v="1025003"/>
    <s v="POSTED"/>
    <s v="REALIZADO"/>
    <x v="4"/>
    <s v="089.1301.6304.0001.000.1600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59.53"/>
    <n v="0"/>
    <n v="0"/>
    <s v=""/>
    <s v=""/>
    <s v=""/>
  </r>
  <r>
    <n v="1025003"/>
    <s v="POSTED"/>
    <s v="REALIZADO"/>
    <x v="4"/>
    <s v="089.1301.6304.0001.000.1600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412.03"/>
    <n v="0"/>
    <n v="0"/>
    <s v=""/>
    <s v=""/>
    <s v=""/>
  </r>
  <r>
    <n v="1025003"/>
    <s v="POSTED"/>
    <s v="REALIZADO"/>
    <x v="4"/>
    <s v="089.1301.6304.0001.000.1600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150.87"/>
    <n v="0"/>
    <n v="0"/>
    <s v=""/>
    <s v=""/>
    <s v=""/>
  </r>
  <r>
    <n v="1025003"/>
    <s v="POSTED"/>
    <s v="REALIZADO"/>
    <x v="4"/>
    <s v="089.1301.6304.0001.000.1600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674.89"/>
    <n v="0"/>
    <n v="0"/>
    <s v=""/>
    <s v=""/>
    <s v=""/>
  </r>
  <r>
    <n v="1025003"/>
    <s v="POSTED"/>
    <s v="REALIZADO"/>
    <x v="4"/>
    <s v="089.1301.6304.0001.000.1600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854.76"/>
    <n v="0"/>
    <n v="0"/>
    <s v=""/>
    <s v=""/>
    <s v=""/>
  </r>
  <r>
    <n v="1025003"/>
    <s v="POSTED"/>
    <s v="REALIZADO"/>
    <x v="4"/>
    <s v="089.1301.6304.0001.000.1600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0747.58"/>
    <n v="0"/>
    <n v="0"/>
    <s v=""/>
    <s v=""/>
    <s v=""/>
  </r>
  <r>
    <n v="1025006"/>
    <s v="POSTED"/>
    <s v="REALIZADO"/>
    <x v="4"/>
    <s v="089.1301.6304.0001.000.1850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1850"/>
    <s v="1850-PROCESSO TORTILHAS DE TRIG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70.33"/>
    <n v="0"/>
    <n v="0"/>
    <s v=""/>
    <s v=""/>
    <s v=""/>
  </r>
  <r>
    <n v="1025008"/>
    <s v="POSTED"/>
    <s v="REALIZADO"/>
    <x v="4"/>
    <s v="089.1301.6304.0001.000.1860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1860"/>
    <s v="1860-EMBALAGEM TORTILHAS DE TRIG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526.23"/>
    <n v="0"/>
    <n v="0"/>
    <s v=""/>
    <s v=""/>
    <s v=""/>
  </r>
  <r>
    <n v="1025012"/>
    <s v="POSTED"/>
    <s v="REALIZADO"/>
    <x v="4"/>
    <s v="089.1301.6304.0001.000.20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42.44"/>
    <n v="0"/>
    <n v="0"/>
    <s v=""/>
    <s v=""/>
    <s v=""/>
  </r>
  <r>
    <n v="1025012"/>
    <s v="POSTED"/>
    <s v="REALIZADO"/>
    <x v="4"/>
    <s v="089.1301.6304.0001.000.20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850.57"/>
    <n v="0"/>
    <n v="0"/>
    <s v=""/>
    <s v=""/>
    <s v=""/>
  </r>
  <r>
    <n v="1025012"/>
    <s v="POSTED"/>
    <s v="REALIZADO"/>
    <x v="4"/>
    <s v="089.1301.6304.0001.000.20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5961.15"/>
    <n v="0"/>
    <n v="0"/>
    <s v=""/>
    <s v=""/>
    <s v=""/>
  </r>
  <r>
    <n v="1025012"/>
    <s v="POSTED"/>
    <s v="REALIZADO"/>
    <x v="4"/>
    <s v="089.1301.6304.0001.000.205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9737"/>
    <n v="0"/>
    <n v="0"/>
    <s v=""/>
    <s v=""/>
    <s v=""/>
  </r>
  <r>
    <n v="1025013"/>
    <s v="POSTED"/>
    <s v="REALIZADO"/>
    <x v="4"/>
    <s v="089.1301.6304.0001.000.2053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553.84"/>
    <n v="0"/>
    <n v="0"/>
    <s v=""/>
    <s v=""/>
    <s v=""/>
  </r>
  <r>
    <n v="1025013"/>
    <s v="POSTED"/>
    <s v="REALIZADO"/>
    <x v="4"/>
    <s v="089.1301.6304.0001.000.2053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169.4299999999998"/>
    <n v="0"/>
    <n v="0"/>
    <s v=""/>
    <s v=""/>
    <s v=""/>
  </r>
  <r>
    <n v="1025013"/>
    <s v="POSTED"/>
    <s v="REALIZADO"/>
    <x v="4"/>
    <s v="089.1301.6304.0001.000.2053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5085.5600000000004"/>
    <n v="0"/>
    <n v="0"/>
    <s v=""/>
    <s v=""/>
    <s v=""/>
  </r>
  <r>
    <n v="1025014"/>
    <s v="POSTED"/>
    <s v="REALIZADO"/>
    <x v="4"/>
    <s v="089.1301.6304.0001.000.207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73.37"/>
    <n v="0"/>
    <n v="0"/>
    <s v=""/>
    <s v=""/>
    <s v=""/>
  </r>
  <r>
    <n v="1025014"/>
    <s v="POSTED"/>
    <s v="REALIZADO"/>
    <x v="4"/>
    <s v="089.1301.6304.0001.000.207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601.02"/>
    <n v="0"/>
    <n v="0"/>
    <s v=""/>
    <s v=""/>
    <s v=""/>
  </r>
  <r>
    <n v="1025014"/>
    <s v="POSTED"/>
    <s v="REALIZADO"/>
    <x v="4"/>
    <s v="089.1301.6304.0001.000.207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603.9699999999998"/>
    <n v="0"/>
    <n v="0"/>
    <s v=""/>
    <s v=""/>
    <s v=""/>
  </r>
  <r>
    <n v="1025014"/>
    <s v="POSTED"/>
    <s v="REALIZADO"/>
    <x v="4"/>
    <s v="089.1301.6304.0001.000.207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597.69"/>
    <n v="0"/>
    <n v="0"/>
    <s v=""/>
    <s v=""/>
    <s v=""/>
  </r>
  <r>
    <n v="1025015"/>
    <s v="POSTED"/>
    <s v="REALIZADO"/>
    <x v="4"/>
    <s v="089.1301.6304.0001.000.2073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67.260000000000005"/>
    <n v="0"/>
    <n v="0"/>
    <s v=""/>
    <s v=""/>
    <s v=""/>
  </r>
  <r>
    <n v="1025015"/>
    <s v="POSTED"/>
    <s v="REALIZADO"/>
    <x v="4"/>
    <s v="089.1301.6304.0001.000.2073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25.15"/>
    <n v="0"/>
    <n v="0"/>
    <s v=""/>
    <s v=""/>
    <s v=""/>
  </r>
  <r>
    <n v="1025015"/>
    <s v="POSTED"/>
    <s v="REALIZADO"/>
    <x v="4"/>
    <s v="089.1301.6304.0001.000.2073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5233.3"/>
    <n v="0"/>
    <n v="0"/>
    <s v=""/>
    <s v=""/>
    <s v=""/>
  </r>
  <r>
    <n v="1025024"/>
    <s v="POSTED"/>
    <s v="REALIZADO"/>
    <x v="4"/>
    <s v="089.1301.6304.0001.000.2702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2702"/>
    <s v="2702-PROCESSO LANCH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592.46"/>
    <n v="0"/>
    <n v="0"/>
    <s v=""/>
    <s v=""/>
    <s v=""/>
  </r>
  <r>
    <n v="1025026"/>
    <s v="POSTED"/>
    <s v="REALIZADO"/>
    <x v="4"/>
    <s v="089.1301.6304.0001.000.2712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2712"/>
    <s v="2712-EMBALAGEM LANCH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355.17"/>
    <n v="0"/>
    <n v="0"/>
    <s v=""/>
    <s v=""/>
    <s v=""/>
  </r>
  <r>
    <n v="1025029"/>
    <s v="POSTED"/>
    <s v="REALIZADO"/>
    <x v="4"/>
    <s v="089.1301.6304.0001.000.7996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95.22"/>
    <n v="0"/>
    <n v="0"/>
    <s v=""/>
    <s v=""/>
    <s v=""/>
  </r>
  <r>
    <n v="1025029"/>
    <s v="POSTED"/>
    <s v="REALIZADO"/>
    <x v="4"/>
    <s v="089.1301.6304.0001.000.7996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807.66"/>
    <n v="0"/>
    <n v="0"/>
    <s v=""/>
    <s v=""/>
    <s v=""/>
  </r>
  <r>
    <n v="1025029"/>
    <s v="POSTED"/>
    <s v="REALIZADO"/>
    <x v="4"/>
    <s v="089.1301.6304.0001.000.7996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649.04"/>
    <n v="0"/>
    <n v="0"/>
    <s v=""/>
    <s v=""/>
    <s v=""/>
  </r>
  <r>
    <n v="1025029"/>
    <s v="POSTED"/>
    <s v="REALIZADO"/>
    <x v="4"/>
    <s v="089.1301.6304.0001.000.7996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884.88"/>
    <n v="0"/>
    <n v="0"/>
    <s v=""/>
    <s v=""/>
    <s v=""/>
  </r>
  <r>
    <n v="1025029"/>
    <s v="POSTED"/>
    <s v="REALIZADO"/>
    <x v="4"/>
    <s v="089.1301.6304.0001.000.7996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0760.11"/>
    <n v="0"/>
    <n v="0"/>
    <s v=""/>
    <s v=""/>
    <s v=""/>
  </r>
  <r>
    <n v="1025029"/>
    <s v="POSTED"/>
    <s v="REALIZADO"/>
    <x v="4"/>
    <s v="089.1301.6304.0001.000.7996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1164.21"/>
    <n v="0"/>
    <n v="0"/>
    <s v=""/>
    <s v=""/>
    <s v=""/>
  </r>
  <r>
    <n v="1025030"/>
    <s v="POSTED"/>
    <s v="REALIZADO"/>
    <x v="4"/>
    <s v="089.1301.6304.0001.000.7997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587.1"/>
    <n v="0"/>
    <n v="0"/>
    <s v=""/>
    <s v=""/>
    <s v=""/>
  </r>
  <r>
    <n v="1025030"/>
    <s v="POSTED"/>
    <s v="REALIZADO"/>
    <x v="4"/>
    <s v="089.1301.6304.0001.000.7997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705.73"/>
    <n v="0"/>
    <n v="0"/>
    <s v=""/>
    <s v=""/>
    <s v=""/>
  </r>
  <r>
    <n v="1025030"/>
    <s v="POSTED"/>
    <s v="REALIZADO"/>
    <x v="4"/>
    <s v="089.1301.6304.0001.000.7997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339"/>
    <n v="0"/>
    <n v="0"/>
    <s v=""/>
    <s v=""/>
    <s v=""/>
  </r>
  <r>
    <n v="1025030"/>
    <s v="POSTED"/>
    <s v="REALIZADO"/>
    <x v="4"/>
    <s v="089.1301.6304.0001.000.7997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038.86"/>
    <n v="0"/>
    <n v="0"/>
    <s v=""/>
    <s v=""/>
    <s v=""/>
  </r>
  <r>
    <n v="1025030"/>
    <s v="POSTED"/>
    <s v="REALIZADO"/>
    <x v="4"/>
    <s v="089.1301.6304.0001.000.7997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346.34"/>
    <n v="0"/>
    <n v="0"/>
    <s v=""/>
    <s v=""/>
    <s v=""/>
  </r>
  <r>
    <n v="1060735"/>
    <s v="POSTED"/>
    <s v="REALIZADO"/>
    <x v="4"/>
    <s v="089.1301.6304.0001.000.270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27.49"/>
    <n v="0"/>
    <n v="0"/>
    <s v=""/>
    <s v=""/>
    <s v=""/>
  </r>
  <r>
    <n v="1060735"/>
    <s v="POSTED"/>
    <s v="REALIZADO"/>
    <x v="4"/>
    <s v="089.1301.6304.0001.000.270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704.28"/>
    <n v="0"/>
    <n v="0"/>
    <s v=""/>
    <s v=""/>
    <s v=""/>
  </r>
  <r>
    <n v="1060735"/>
    <s v="POSTED"/>
    <s v="REALIZADO"/>
    <x v="4"/>
    <s v="089.1301.6304.0001.000.270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4000.41"/>
    <n v="0"/>
    <n v="0"/>
    <s v=""/>
    <s v=""/>
    <s v=""/>
  </r>
  <r>
    <n v="1060736"/>
    <s v="POSTED"/>
    <s v="REALIZADO"/>
    <x v="4"/>
    <s v="089.1301.6304.0001.000.271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71.12"/>
    <n v="0"/>
    <n v="0"/>
    <s v=""/>
    <s v=""/>
    <s v=""/>
  </r>
  <r>
    <n v="1060736"/>
    <s v="POSTED"/>
    <s v="REALIZADO"/>
    <x v="4"/>
    <s v="089.1301.6304.0001.000.271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48.84"/>
    <n v="0"/>
    <n v="0"/>
    <s v=""/>
    <s v=""/>
    <s v=""/>
  </r>
  <r>
    <n v="1060736"/>
    <s v="POSTED"/>
    <s v="REALIZADO"/>
    <x v="4"/>
    <s v="089.1301.6304.0001.000.271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7245.689999999999"/>
    <n v="0"/>
    <n v="0"/>
    <s v=""/>
    <s v=""/>
    <s v=""/>
  </r>
  <r>
    <n v="1060741"/>
    <s v="POSTED"/>
    <s v="REALIZADO"/>
    <x v="4"/>
    <s v="089.1307.6304.0001.000.207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7"/>
    <x v="45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141.28"/>
    <n v="0"/>
    <n v="0"/>
    <s v=""/>
    <s v=""/>
    <s v=""/>
  </r>
  <r>
    <n v="1087508"/>
    <s v="POSTED"/>
    <s v="REALIZADO"/>
    <x v="4"/>
    <s v="089.1303.6304.0001.000.1710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3"/>
    <x v="46"/>
    <s v="6304"/>
    <s v="6304-HORA EXTRA"/>
    <s v="000"/>
    <s v="1710"/>
    <s v="1710-EMBALAGEM MOIDOS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981.07"/>
    <n v="0"/>
    <n v="0"/>
    <s v=""/>
    <s v=""/>
    <s v=""/>
  </r>
  <r>
    <n v="1720207"/>
    <s v="POSTED"/>
    <s v="REALIZADO"/>
    <x v="4"/>
    <s v="089.1301.6304.0001.000.2054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2054"/>
    <s v="2054-PROCESSO PAO 4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36.37"/>
    <n v="0"/>
    <n v="0"/>
    <s v=""/>
    <s v=""/>
    <s v=""/>
  </r>
  <r>
    <n v="1720208"/>
    <s v="POSTED"/>
    <s v="REALIZADO"/>
    <x v="4"/>
    <s v="089.1301.6304.0001.000.2074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1"/>
    <x v="48"/>
    <s v="6304"/>
    <s v="6304-HORA EXTRA"/>
    <s v="000"/>
    <s v="2074"/>
    <s v="2074-EMBALAGEM PAO 4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143.19"/>
    <n v="0"/>
    <n v="0"/>
    <s v=""/>
    <s v=""/>
    <s v=""/>
  </r>
  <r>
    <n v="1720212"/>
    <s v="POSTED"/>
    <s v="REALIZADO"/>
    <x v="4"/>
    <s v="089.1303.6304.0001.000.1700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3"/>
    <x v="46"/>
    <s v="6304"/>
    <s v="6304-HORA EXTRA"/>
    <s v="000"/>
    <s v="1700"/>
    <s v="1700-PRODUCAO MOIDOS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170.84"/>
    <n v="0"/>
    <n v="0"/>
    <s v=""/>
    <s v=""/>
    <s v=""/>
  </r>
  <r>
    <n v="1720213"/>
    <s v="POSTED"/>
    <s v="REALIZADO"/>
    <x v="4"/>
    <s v="089.1303.6304.0001.000.1852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3"/>
    <x v="46"/>
    <s v="6304"/>
    <s v="6304-HORA EXTRA"/>
    <s v="000"/>
    <s v="1852"/>
    <s v="1852-PROCESSO TORTILHAS DE TRIGO 2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1277.24"/>
    <n v="0"/>
    <n v="0"/>
    <s v=""/>
    <s v=""/>
    <s v=""/>
  </r>
  <r>
    <n v="1720214"/>
    <s v="POSTED"/>
    <s v="REALIZADO"/>
    <x v="4"/>
    <s v="089.1303.6304.0001.000.1862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3"/>
    <x v="46"/>
    <s v="6304"/>
    <s v="6304-HORA EXTRA"/>
    <s v="000"/>
    <s v="1862"/>
    <s v="1862-EMBALAGEM TORTILHAS DE TRIGO 2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402.11"/>
    <n v="0"/>
    <n v="0"/>
    <s v=""/>
    <s v=""/>
    <s v=""/>
  </r>
  <r>
    <n v="1720215"/>
    <s v="POSTED"/>
    <s v="REALIZADO"/>
    <x v="4"/>
    <s v="089.1303.6304.0001.000.1910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3"/>
    <x v="46"/>
    <s v="6304"/>
    <s v="6304-HORA EXTRA"/>
    <s v="000"/>
    <s v="1910"/>
    <s v="1910-PROCESSO TOSTADOS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555.04999999999995"/>
    <n v="0"/>
    <n v="0"/>
    <s v=""/>
    <s v=""/>
    <s v=""/>
  </r>
  <r>
    <n v="1720216"/>
    <s v="POSTED"/>
    <s v="REALIZADO"/>
    <x v="4"/>
    <s v="089.1303.6304.0001.000.1920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3"/>
    <x v="46"/>
    <s v="6304"/>
    <s v="6304-HORA EXTRA"/>
    <s v="000"/>
    <s v="1920"/>
    <s v="1920-EMBALAGEM TOSTADOS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134.13999999999999"/>
    <n v="0"/>
    <n v="0"/>
    <s v=""/>
    <s v=""/>
    <s v=""/>
  </r>
  <r>
    <n v="1720217"/>
    <s v="POSTED"/>
    <s v="REALIZADO"/>
    <x v="4"/>
    <s v="089.1307.6304.0001.000.221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7"/>
    <x v="45"/>
    <s v="6304"/>
    <s v="6304-HORA EXTRA"/>
    <s v="000"/>
    <s v="2211"/>
    <s v="2211-PROCESSO DOCE 2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259.75"/>
    <n v="0"/>
    <n v="0"/>
    <s v=""/>
    <s v=""/>
    <s v=""/>
  </r>
  <r>
    <n v="1720218"/>
    <s v="POSTED"/>
    <s v="REALIZADO"/>
    <x v="4"/>
    <s v="089.1307.6304.0001.000.2212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7"/>
    <x v="45"/>
    <s v="6304"/>
    <s v="6304-HORA EXTRA"/>
    <s v="000"/>
    <s v="2212"/>
    <s v="2212-PROCESSO DOCE 3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514.29"/>
    <n v="0"/>
    <n v="0"/>
    <s v=""/>
    <s v=""/>
    <s v=""/>
  </r>
  <r>
    <n v="1720219"/>
    <s v="POSTED"/>
    <s v="REALIZADO"/>
    <x v="4"/>
    <s v="089.1307.6304.0001.000.222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7"/>
    <x v="45"/>
    <s v="6304"/>
    <s v="6304-HORA EXTRA"/>
    <s v="000"/>
    <s v="2221"/>
    <s v="2221-EMBALAGEM DOCE 2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567.09"/>
    <n v="0"/>
    <n v="0"/>
    <s v=""/>
    <s v=""/>
    <s v=""/>
  </r>
  <r>
    <n v="1720220"/>
    <s v="POSTED"/>
    <s v="REALIZADO"/>
    <x v="4"/>
    <s v="089.1307.6304.0001.000.2222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7"/>
    <x v="45"/>
    <s v="6304"/>
    <s v="6304-HORA EXTRA"/>
    <s v="000"/>
    <s v="2222"/>
    <s v="2222-EMBALAGEM DOCE 3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575.09"/>
    <n v="0"/>
    <n v="0"/>
    <s v=""/>
    <s v=""/>
    <s v=""/>
  </r>
  <r>
    <n v="1720221"/>
    <s v="POSTED"/>
    <s v="REALIZADO"/>
    <x v="4"/>
    <s v="089.1307.6304.0001.000.250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7"/>
    <x v="45"/>
    <s v="6304"/>
    <s v="6304-HORA EXTRA"/>
    <s v="000"/>
    <s v="2501"/>
    <s v="2501-PROCESSO DOCE 1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604.83000000000004"/>
    <n v="0"/>
    <n v="0"/>
    <s v=""/>
    <s v=""/>
    <s v=""/>
  </r>
  <r>
    <n v="1720222"/>
    <s v="POSTED"/>
    <s v="REALIZADO"/>
    <x v="4"/>
    <s v="089.1307.6304.0001.000.251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7"/>
    <x v="45"/>
    <s v="6304"/>
    <s v="6304-HORA EXTRA"/>
    <s v="000"/>
    <s v="2511"/>
    <s v="2511-EMBALAGEM DOCE 1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1391.61"/>
    <n v="0"/>
    <n v="0"/>
    <s v=""/>
    <s v=""/>
    <s v=""/>
  </r>
  <r>
    <n v="1720223"/>
    <s v="POSTED"/>
    <s v="REALIZADO"/>
    <x v="4"/>
    <s v="089.1307.6304.0001.000.270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7"/>
    <x v="45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244.67"/>
    <n v="0"/>
    <n v="0"/>
    <s v=""/>
    <s v=""/>
    <s v=""/>
  </r>
  <r>
    <n v="1720224"/>
    <s v="POSTED"/>
    <s v="REALIZADO"/>
    <x v="4"/>
    <s v="089.1307.6304.0001.000.2703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7"/>
    <x v="45"/>
    <s v="6304"/>
    <s v="6304-HORA EXTRA"/>
    <s v="000"/>
    <s v="2703"/>
    <s v="2703-PROCESSO LANCHE 3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3310.93"/>
    <n v="0"/>
    <n v="0"/>
    <s v=""/>
    <s v=""/>
    <s v=""/>
  </r>
  <r>
    <n v="1720225"/>
    <s v="POSTED"/>
    <s v="REALIZADO"/>
    <x v="4"/>
    <s v="089.1307.6304.0001.000.271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7"/>
    <x v="45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76.64"/>
    <n v="0"/>
    <n v="0"/>
    <s v=""/>
    <s v=""/>
    <s v=""/>
  </r>
  <r>
    <n v="1720226"/>
    <s v="POSTED"/>
    <s v="REALIZADO"/>
    <x v="4"/>
    <s v="089.1307.6304.0001.000.2713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7"/>
    <x v="45"/>
    <s v="6304"/>
    <s v="6304-HORA EXTRA"/>
    <s v="000"/>
    <s v="2713"/>
    <s v="2713-EMBALAGEM LANCHE 3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2.8"/>
    <n v="0"/>
    <n v="0"/>
    <s v=""/>
    <s v=""/>
    <s v=""/>
  </r>
  <r>
    <n v="1720227"/>
    <s v="POSTED"/>
    <s v="REALIZADO"/>
    <x v="4"/>
    <s v="089.1307.6304.0001.000.351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7"/>
    <x v="45"/>
    <s v="6304"/>
    <s v="6304-HORA EXTRA"/>
    <s v="000"/>
    <s v="3511"/>
    <s v="3511-PROCESSO BISCOIT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59.55"/>
    <n v="0"/>
    <n v="0"/>
    <s v=""/>
    <s v=""/>
    <s v=""/>
  </r>
  <r>
    <n v="1720228"/>
    <s v="POSTED"/>
    <s v="REALIZADO"/>
    <x v="4"/>
    <s v="089.1307.6304.0001.000.3531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07"/>
    <x v="45"/>
    <s v="6304"/>
    <s v="6304-HORA EXTRA"/>
    <s v="000"/>
    <s v="3531"/>
    <s v="3531-EMBALAGEM BISCOIT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15.06"/>
    <n v="0"/>
    <n v="0"/>
    <s v=""/>
    <s v=""/>
    <s v=""/>
  </r>
  <r>
    <n v="1720232"/>
    <s v="POSTED"/>
    <s v="REALIZADO"/>
    <x v="4"/>
    <s v="089.1310.6304.0001.000.2212.000.00000.00000"/>
    <s v="FEB-2021"/>
    <n v="2021"/>
    <x v="4"/>
    <s v="1º TRIMM"/>
    <d v="2021-02-28T00:00:00"/>
    <s v="Manual"/>
    <s v="68"/>
    <s v="EMORAOLI Provisão de horas extras Fev21 PROVISIONES BRL"/>
    <s v="EMORAOLI Provisão de horas extras Fev21 Manual A 1968919 182302984"/>
    <s v="Provisão de horas extras Fev21"/>
    <x v="0"/>
    <s v="HORA EXTRA/HORA EXTRA"/>
    <s v="1310"/>
    <x v="43"/>
    <s v="6304"/>
    <s v="6304-HORA EXTRA"/>
    <s v="000"/>
    <s v="2212"/>
    <s v="2212-PROCESSO DOCE 3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1521.49"/>
    <n v="0"/>
    <n v="0"/>
    <s v=""/>
    <s v=""/>
    <s v=""/>
  </r>
  <r>
    <n v="1243465"/>
    <s v="POSTED"/>
    <s v="REALIZADO"/>
    <x v="4"/>
    <s v="089.1301.6304.0001.000.351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1"/>
    <x v="48"/>
    <s v="6304"/>
    <s v="6304-HORA EXTRA"/>
    <s v="000"/>
    <s v="3511"/>
    <s v="3511-PROCESSO BISCOIT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993.73"/>
    <n v="0"/>
    <n v="0"/>
    <s v=""/>
    <s v=""/>
    <s v=""/>
  </r>
  <r>
    <n v="1021427"/>
    <s v="POSTED"/>
    <s v="REALIZADO"/>
    <x v="4"/>
    <s v="089.1307.6304.0001.000.7996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7"/>
    <x v="45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0.25"/>
    <n v="0"/>
    <n v="0"/>
    <s v=""/>
    <s v=""/>
    <s v=""/>
  </r>
  <r>
    <n v="1021428"/>
    <s v="POSTED"/>
    <s v="REALIZADO"/>
    <x v="4"/>
    <s v="089.1307.6304.0001.000.7997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7"/>
    <x v="45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15.37"/>
    <n v="0"/>
    <n v="0"/>
    <s v=""/>
    <s v=""/>
    <s v=""/>
  </r>
  <r>
    <n v="1021422"/>
    <s v="POSTED"/>
    <s v="REALIZADO"/>
    <x v="4"/>
    <s v="089.1307.6304.0001.000.2053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7"/>
    <x v="45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8.91"/>
    <n v="0"/>
    <n v="0"/>
    <s v=""/>
    <s v=""/>
    <s v=""/>
  </r>
  <r>
    <n v="1022707"/>
    <s v="POSTED"/>
    <s v="REALIZADO"/>
    <x v="4"/>
    <s v="089.1303.6304.0001.000.1600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3"/>
    <x v="46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1432.2"/>
    <n v="0"/>
    <n v="0"/>
    <s v=""/>
    <s v=""/>
    <s v=""/>
  </r>
  <r>
    <n v="1022710"/>
    <s v="POSTED"/>
    <s v="REALIZADO"/>
    <x v="4"/>
    <s v="089.1303.6304.0001.000.205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3"/>
    <x v="46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3135.37"/>
    <n v="0"/>
    <n v="0"/>
    <s v=""/>
    <s v=""/>
    <s v=""/>
  </r>
  <r>
    <n v="1022711"/>
    <s v="POSTED"/>
    <s v="REALIZADO"/>
    <x v="4"/>
    <s v="089.1303.6304.0001.000.207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3"/>
    <x v="46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1277.01"/>
    <n v="0"/>
    <n v="0"/>
    <s v=""/>
    <s v=""/>
    <s v=""/>
  </r>
  <r>
    <n v="1022712"/>
    <s v="POSTED"/>
    <s v="REALIZADO"/>
    <x v="4"/>
    <s v="089.1303.6304.0001.000.270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3"/>
    <x v="46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1144.3"/>
    <n v="0"/>
    <n v="0"/>
    <s v=""/>
    <s v=""/>
    <s v=""/>
  </r>
  <r>
    <n v="1022713"/>
    <s v="POSTED"/>
    <s v="REALIZADO"/>
    <x v="4"/>
    <s v="089.1303.6304.0001.000.271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3"/>
    <x v="46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648.42999999999995"/>
    <n v="0"/>
    <n v="0"/>
    <s v=""/>
    <s v=""/>
    <s v=""/>
  </r>
  <r>
    <n v="1022714"/>
    <s v="POSTED"/>
    <s v="REALIZADO"/>
    <x v="4"/>
    <s v="089.1303.6304.0001.000.7996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3"/>
    <x v="46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1062.69"/>
    <n v="0"/>
    <n v="0"/>
    <s v=""/>
    <s v=""/>
    <s v=""/>
  </r>
  <r>
    <n v="1022715"/>
    <s v="POSTED"/>
    <s v="REALIZADO"/>
    <x v="4"/>
    <s v="089.1303.6304.0001.000.7997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3"/>
    <x v="46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1033.07"/>
    <n v="0"/>
    <n v="0"/>
    <s v=""/>
    <s v=""/>
    <s v=""/>
  </r>
  <r>
    <n v="1023874"/>
    <s v="POSTED"/>
    <s v="REALIZADO"/>
    <x v="4"/>
    <s v="089.1308.6304.0001.000.1600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8"/>
    <x v="44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96.68"/>
    <n v="0"/>
    <n v="0"/>
    <s v=""/>
    <s v=""/>
    <s v=""/>
  </r>
  <r>
    <n v="1023875"/>
    <s v="POSTED"/>
    <s v="REALIZADO"/>
    <x v="4"/>
    <s v="089.1308.6304.0001.000.2053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8"/>
    <x v="44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902.45"/>
    <n v="0"/>
    <n v="0"/>
    <s v=""/>
    <s v=""/>
    <s v=""/>
  </r>
  <r>
    <n v="1023876"/>
    <s v="POSTED"/>
    <s v="REALIZADO"/>
    <x v="4"/>
    <s v="089.1308.6304.0001.000.2054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8"/>
    <x v="44"/>
    <s v="6304"/>
    <s v="6304-HORA EXTRA"/>
    <s v="000"/>
    <s v="2054"/>
    <s v="2054-PROCESSO PAO 4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88.59"/>
    <n v="0"/>
    <n v="0"/>
    <s v=""/>
    <s v=""/>
    <s v=""/>
  </r>
  <r>
    <n v="1023877"/>
    <s v="POSTED"/>
    <s v="REALIZADO"/>
    <x v="4"/>
    <s v="089.1308.6304.0001.000.2073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8"/>
    <x v="44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905.26"/>
    <n v="0"/>
    <n v="0"/>
    <s v=""/>
    <s v=""/>
    <s v=""/>
  </r>
  <r>
    <n v="1023878"/>
    <s v="POSTED"/>
    <s v="REALIZADO"/>
    <x v="4"/>
    <s v="089.1308.6304.0001.000.2074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8"/>
    <x v="44"/>
    <s v="6304"/>
    <s v="6304-HORA EXTRA"/>
    <s v="000"/>
    <s v="2074"/>
    <s v="2074-EMBALAGEM PAO 4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12.56"/>
    <n v="0"/>
    <n v="0"/>
    <s v=""/>
    <s v=""/>
    <s v=""/>
  </r>
  <r>
    <n v="1023879"/>
    <s v="POSTED"/>
    <s v="REALIZADO"/>
    <x v="4"/>
    <s v="089.1308.6304.0001.000.270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8"/>
    <x v="44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864.9"/>
    <n v="0"/>
    <n v="0"/>
    <s v=""/>
    <s v=""/>
    <s v=""/>
  </r>
  <r>
    <n v="1023880"/>
    <s v="POSTED"/>
    <s v="REALIZADO"/>
    <x v="4"/>
    <s v="089.1308.6304.0001.000.271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8"/>
    <x v="44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522.9"/>
    <n v="0"/>
    <n v="0"/>
    <s v=""/>
    <s v=""/>
    <s v=""/>
  </r>
  <r>
    <n v="1023881"/>
    <s v="POSTED"/>
    <s v="REALIZADO"/>
    <x v="4"/>
    <s v="089.1308.6304.0001.000.7996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8"/>
    <x v="44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11.26"/>
    <n v="0"/>
    <n v="0"/>
    <s v=""/>
    <s v=""/>
    <s v=""/>
  </r>
  <r>
    <n v="1023882"/>
    <s v="POSTED"/>
    <s v="REALIZADO"/>
    <x v="4"/>
    <s v="089.1308.6304.0001.000.7997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8"/>
    <x v="44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62.07"/>
    <n v="0"/>
    <n v="0"/>
    <s v=""/>
    <s v=""/>
    <s v=""/>
  </r>
  <r>
    <n v="1024743"/>
    <s v="POSTED"/>
    <s v="REALIZADO"/>
    <x v="4"/>
    <s v="089.1302.6304.0001.000.1600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2"/>
    <x v="47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123"/>
    <n v="0"/>
    <n v="0"/>
    <s v=""/>
    <s v=""/>
    <s v=""/>
  </r>
  <r>
    <n v="1024744"/>
    <s v="POSTED"/>
    <s v="REALIZADO"/>
    <x v="4"/>
    <s v="089.1302.6304.0001.000.205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2"/>
    <x v="47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69.89"/>
    <n v="0"/>
    <n v="0"/>
    <s v=""/>
    <s v=""/>
    <s v=""/>
  </r>
  <r>
    <n v="1024746"/>
    <s v="POSTED"/>
    <s v="REALIZADO"/>
    <x v="4"/>
    <s v="089.1302.6304.0001.000.2053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2"/>
    <x v="47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122.06"/>
    <n v="0"/>
    <n v="0"/>
    <s v=""/>
    <s v=""/>
    <s v=""/>
  </r>
  <r>
    <n v="1024747"/>
    <s v="POSTED"/>
    <s v="REALIZADO"/>
    <x v="4"/>
    <s v="089.1302.6304.0001.000.207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2"/>
    <x v="47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111.92"/>
    <n v="0"/>
    <n v="0"/>
    <s v=""/>
    <s v=""/>
    <s v=""/>
  </r>
  <r>
    <n v="1024750"/>
    <s v="POSTED"/>
    <s v="REALIZADO"/>
    <x v="4"/>
    <s v="089.1302.6304.0001.000.270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2"/>
    <x v="47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169.11"/>
    <n v="0"/>
    <n v="0"/>
    <s v=""/>
    <s v=""/>
    <s v=""/>
  </r>
  <r>
    <n v="1024751"/>
    <s v="POSTED"/>
    <s v="REALIZADO"/>
    <x v="4"/>
    <s v="089.1302.6304.0001.000.271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2"/>
    <x v="47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56.13"/>
    <n v="0"/>
    <n v="0"/>
    <s v=""/>
    <s v=""/>
    <s v=""/>
  </r>
  <r>
    <n v="1024752"/>
    <s v="POSTED"/>
    <s v="REALIZADO"/>
    <x v="4"/>
    <s v="089.1302.6304.0001.000.7996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2"/>
    <x v="47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252.99"/>
    <n v="0"/>
    <n v="0"/>
    <s v=""/>
    <s v=""/>
    <s v=""/>
  </r>
  <r>
    <n v="1024753"/>
    <s v="POSTED"/>
    <s v="REALIZADO"/>
    <x v="4"/>
    <s v="089.1302.6304.0001.000.7997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2"/>
    <x v="47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346.5"/>
    <n v="0"/>
    <n v="0"/>
    <s v=""/>
    <s v=""/>
    <s v=""/>
  </r>
  <r>
    <n v="1025003"/>
    <s v="POSTED"/>
    <s v="REALIZADO"/>
    <x v="4"/>
    <s v="089.1301.6304.0001.000.1600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1"/>
    <x v="48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498.88"/>
    <n v="0"/>
    <n v="0"/>
    <s v=""/>
    <s v=""/>
    <s v=""/>
  </r>
  <r>
    <n v="1025004"/>
    <s v="POSTED"/>
    <s v="REALIZADO"/>
    <x v="4"/>
    <s v="089.1301.6304.0001.000.1700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1"/>
    <x v="48"/>
    <s v="6304"/>
    <s v="6304-HORA EXTRA"/>
    <s v="000"/>
    <s v="1700"/>
    <s v="1700-PRODUCAO MOI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466.21"/>
    <n v="0"/>
    <n v="0"/>
    <s v=""/>
    <s v=""/>
    <s v=""/>
  </r>
  <r>
    <n v="1025005"/>
    <s v="POSTED"/>
    <s v="REALIZADO"/>
    <x v="4"/>
    <s v="089.1301.6304.0001.000.1710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1"/>
    <x v="48"/>
    <s v="6304"/>
    <s v="6304-HORA EXTRA"/>
    <s v="000"/>
    <s v="1710"/>
    <s v="1710-EMBALAGEM MOI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8.63"/>
    <n v="0"/>
    <n v="0"/>
    <s v=""/>
    <s v=""/>
    <s v=""/>
  </r>
  <r>
    <n v="1025007"/>
    <s v="POSTED"/>
    <s v="REALIZADO"/>
    <x v="4"/>
    <s v="089.1301.6304.0001.000.1852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1"/>
    <x v="48"/>
    <s v="6304"/>
    <s v="6304-HORA EXTRA"/>
    <s v="000"/>
    <s v="1852"/>
    <s v="1852-PROCESSO TORTILHAS DE TRIGO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715.1"/>
    <n v="0"/>
    <n v="0"/>
    <s v=""/>
    <s v=""/>
    <s v=""/>
  </r>
  <r>
    <n v="1025009"/>
    <s v="POSTED"/>
    <s v="REALIZADO"/>
    <x v="4"/>
    <s v="089.1301.6304.0001.000.1862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1"/>
    <x v="48"/>
    <s v="6304"/>
    <s v="6304-HORA EXTRA"/>
    <s v="000"/>
    <s v="1862"/>
    <s v="1862-EMBALAGEM TORTILHAS DE TRIGO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577.1"/>
    <n v="0"/>
    <n v="0"/>
    <s v=""/>
    <s v=""/>
    <s v=""/>
  </r>
  <r>
    <n v="1025010"/>
    <s v="POSTED"/>
    <s v="REALIZADO"/>
    <x v="4"/>
    <s v="089.1301.6304.0001.000.1910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1"/>
    <x v="48"/>
    <s v="6304"/>
    <s v="6304-HORA EXTRA"/>
    <s v="000"/>
    <s v="1910"/>
    <s v="1910-PROCESSO TOSTA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444.7"/>
    <n v="0"/>
    <n v="0"/>
    <s v=""/>
    <s v=""/>
    <s v=""/>
  </r>
  <r>
    <n v="1025011"/>
    <s v="POSTED"/>
    <s v="REALIZADO"/>
    <x v="4"/>
    <s v="089.1301.6304.0001.000.1920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1"/>
    <x v="48"/>
    <s v="6304"/>
    <s v="6304-HORA EXTRA"/>
    <s v="000"/>
    <s v="1920"/>
    <s v="1920-EMBALAGEM TOSTA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849.95"/>
    <n v="0"/>
    <n v="0"/>
    <s v=""/>
    <s v=""/>
    <s v=""/>
  </r>
  <r>
    <n v="1025012"/>
    <s v="POSTED"/>
    <s v="REALIZADO"/>
    <x v="4"/>
    <s v="089.1301.6304.0001.000.205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1"/>
    <x v="48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800.73"/>
    <n v="0"/>
    <n v="0"/>
    <s v=""/>
    <s v=""/>
    <s v=""/>
  </r>
  <r>
    <n v="1025013"/>
    <s v="POSTED"/>
    <s v="REALIZADO"/>
    <x v="4"/>
    <s v="089.1301.6304.0001.000.2053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1"/>
    <x v="48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824.86"/>
    <n v="0"/>
    <n v="0"/>
    <s v=""/>
    <s v=""/>
    <s v=""/>
  </r>
  <r>
    <n v="1025014"/>
    <s v="POSTED"/>
    <s v="REALIZADO"/>
    <x v="4"/>
    <s v="089.1301.6304.0001.000.207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1"/>
    <x v="48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4607.76"/>
    <n v="0"/>
    <n v="0"/>
    <s v=""/>
    <s v=""/>
    <s v=""/>
  </r>
  <r>
    <n v="1025016"/>
    <s v="POSTED"/>
    <s v="REALIZADO"/>
    <x v="4"/>
    <s v="089.1301.6304.0001.000.221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1"/>
    <x v="48"/>
    <s v="6304"/>
    <s v="6304-HORA EXTRA"/>
    <s v="000"/>
    <s v="2211"/>
    <s v="2211-PROCESSO DOC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503.3000000000002"/>
    <n v="0"/>
    <n v="0"/>
    <s v=""/>
    <s v=""/>
    <s v=""/>
  </r>
  <r>
    <n v="1025017"/>
    <s v="POSTED"/>
    <s v="REALIZADO"/>
    <x v="4"/>
    <s v="089.1301.6304.0001.000.2212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1"/>
    <x v="48"/>
    <s v="6304"/>
    <s v="6304-HORA EXTRA"/>
    <s v="000"/>
    <s v="2212"/>
    <s v="2212-PROCESSO DOCE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109.25"/>
    <n v="0"/>
    <n v="0"/>
    <s v=""/>
    <s v=""/>
    <s v=""/>
  </r>
  <r>
    <n v="1025018"/>
    <s v="POSTED"/>
    <s v="REALIZADO"/>
    <x v="4"/>
    <s v="089.1301.6304.0001.000.222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1"/>
    <x v="48"/>
    <s v="6304"/>
    <s v="6304-HORA EXTRA"/>
    <s v="000"/>
    <s v="2221"/>
    <s v="2221-EMBALAGEM DOC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907.76"/>
    <n v="0"/>
    <n v="0"/>
    <s v=""/>
    <s v=""/>
    <s v=""/>
  </r>
  <r>
    <n v="1025018"/>
    <s v="POSTED"/>
    <s v="REALIZADO"/>
    <x v="4"/>
    <s v="089.1301.6304.0001.000.222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1"/>
    <x v="48"/>
    <s v="6304"/>
    <s v="6304-HORA EXTRA"/>
    <s v="000"/>
    <s v="2221"/>
    <s v="2221-EMBALAGEM DOC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37.87"/>
    <n v="0"/>
    <n v="0"/>
    <s v=""/>
    <s v=""/>
    <s v=""/>
  </r>
  <r>
    <n v="1025019"/>
    <s v="POSTED"/>
    <s v="REALIZADO"/>
    <x v="4"/>
    <s v="089.1301.6304.0001.000.2222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1"/>
    <x v="48"/>
    <s v="6304"/>
    <s v="6304-HORA EXTRA"/>
    <s v="000"/>
    <s v="2222"/>
    <s v="2222-EMBALAGEM DOCE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5490.2"/>
    <n v="0"/>
    <n v="0"/>
    <s v=""/>
    <s v=""/>
    <s v=""/>
  </r>
  <r>
    <n v="1025020"/>
    <s v="POSTED"/>
    <s v="REALIZADO"/>
    <x v="4"/>
    <s v="089.1301.6304.0001.000.250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1"/>
    <x v="48"/>
    <s v="6304"/>
    <s v="6304-HORA EXTRA"/>
    <s v="000"/>
    <s v="2501"/>
    <s v="2501-PROCESSO DOC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230.25"/>
    <n v="0"/>
    <n v="0"/>
    <s v=""/>
    <s v=""/>
    <s v=""/>
  </r>
  <r>
    <n v="1025022"/>
    <s v="POSTED"/>
    <s v="REALIZADO"/>
    <x v="4"/>
    <s v="089.1301.6304.0001.000.251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1"/>
    <x v="48"/>
    <s v="6304"/>
    <s v="6304-HORA EXTRA"/>
    <s v="000"/>
    <s v="2511"/>
    <s v="2511-EMBALAGEM DOC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695.02"/>
    <n v="0"/>
    <n v="0"/>
    <s v=""/>
    <s v=""/>
    <s v=""/>
  </r>
  <r>
    <n v="1025024"/>
    <s v="POSTED"/>
    <s v="REALIZADO"/>
    <x v="4"/>
    <s v="089.1301.6304.0001.000.2702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1"/>
    <x v="48"/>
    <s v="6304"/>
    <s v="6304-HORA EXTRA"/>
    <s v="000"/>
    <s v="2702"/>
    <s v="2702-PROCESSO LANCH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074.4699999999998"/>
    <n v="0"/>
    <n v="0"/>
    <s v=""/>
    <s v=""/>
    <s v=""/>
  </r>
  <r>
    <n v="1025025"/>
    <s v="POSTED"/>
    <s v="REALIZADO"/>
    <x v="4"/>
    <s v="089.1301.6304.0001.000.2703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1"/>
    <x v="48"/>
    <s v="6304"/>
    <s v="6304-HORA EXTRA"/>
    <s v="000"/>
    <s v="2703"/>
    <s v="2703-PROCESSO LANCHE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909.4"/>
    <n v="0"/>
    <n v="0"/>
    <s v=""/>
    <s v=""/>
    <s v=""/>
  </r>
  <r>
    <n v="1025026"/>
    <s v="POSTED"/>
    <s v="REALIZADO"/>
    <x v="4"/>
    <s v="089.1301.6304.0001.000.2712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1"/>
    <x v="48"/>
    <s v="6304"/>
    <s v="6304-HORA EXTRA"/>
    <s v="000"/>
    <s v="2712"/>
    <s v="2712-EMBALAGEM LANCH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587.17"/>
    <n v="0"/>
    <n v="0"/>
    <s v=""/>
    <s v=""/>
    <s v=""/>
  </r>
  <r>
    <n v="1025027"/>
    <s v="POSTED"/>
    <s v="REALIZADO"/>
    <x v="4"/>
    <s v="089.1301.6304.0001.000.2713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1"/>
    <x v="48"/>
    <s v="6304"/>
    <s v="6304-HORA EXTRA"/>
    <s v="000"/>
    <s v="2713"/>
    <s v="2713-EMBALAGEM LANCHE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648.71"/>
    <n v="0"/>
    <n v="0"/>
    <s v=""/>
    <s v=""/>
    <s v=""/>
  </r>
  <r>
    <n v="1025029"/>
    <s v="POSTED"/>
    <s v="REALIZADO"/>
    <x v="4"/>
    <s v="089.1301.6304.0001.000.7996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1"/>
    <x v="48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5091.71"/>
    <n v="0"/>
    <n v="0"/>
    <s v=""/>
    <s v=""/>
    <s v=""/>
  </r>
  <r>
    <n v="1025030"/>
    <s v="POSTED"/>
    <s v="REALIZADO"/>
    <x v="4"/>
    <s v="089.1301.6304.0001.000.7997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1"/>
    <x v="48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8991.7099999999991"/>
    <n v="0"/>
    <n v="0"/>
    <s v=""/>
    <s v=""/>
    <s v=""/>
  </r>
  <r>
    <n v="1027527"/>
    <s v="POSTED"/>
    <s v="REALIZADO"/>
    <x v="4"/>
    <s v="089.1310.6304.0001.000.1600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10"/>
    <x v="43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268.77999999999997"/>
    <n v="0"/>
    <n v="0"/>
    <s v=""/>
    <s v=""/>
    <s v=""/>
  </r>
  <r>
    <n v="1027528"/>
    <s v="POSTED"/>
    <s v="REALIZADO"/>
    <x v="4"/>
    <s v="089.1310.6304.0001.000.205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10"/>
    <x v="43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618.92999999999995"/>
    <n v="0"/>
    <n v="0"/>
    <s v=""/>
    <s v=""/>
    <s v=""/>
  </r>
  <r>
    <n v="1027529"/>
    <s v="POSTED"/>
    <s v="REALIZADO"/>
    <x v="4"/>
    <s v="089.1310.6304.0001.000.207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10"/>
    <x v="43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123.47"/>
    <n v="0"/>
    <n v="0"/>
    <s v=""/>
    <s v=""/>
    <s v=""/>
  </r>
  <r>
    <n v="1027530"/>
    <s v="POSTED"/>
    <s v="REALIZADO"/>
    <x v="4"/>
    <s v="089.1310.6304.0001.000.7996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10"/>
    <x v="43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66.400000000000006"/>
    <n v="0"/>
    <n v="0"/>
    <s v=""/>
    <s v=""/>
    <s v=""/>
  </r>
  <r>
    <n v="1027531"/>
    <s v="POSTED"/>
    <s v="REALIZADO"/>
    <x v="4"/>
    <s v="089.1310.6304.0001.000.7997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10"/>
    <x v="43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35.08"/>
    <n v="0"/>
    <n v="0"/>
    <s v=""/>
    <s v=""/>
    <s v=""/>
  </r>
  <r>
    <n v="1060735"/>
    <s v="POSTED"/>
    <s v="REALIZADO"/>
    <x v="4"/>
    <s v="089.1301.6304.0001.000.270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1"/>
    <x v="48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542.86"/>
    <n v="0"/>
    <n v="0"/>
    <s v=""/>
    <s v=""/>
    <s v=""/>
  </r>
  <r>
    <n v="1060736"/>
    <s v="POSTED"/>
    <s v="REALIZADO"/>
    <x v="4"/>
    <s v="089.1301.6304.0001.000.271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1"/>
    <x v="48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73"/>
    <n v="0"/>
    <n v="0"/>
    <s v=""/>
    <s v=""/>
    <s v=""/>
  </r>
  <r>
    <n v="1060737"/>
    <s v="POSTED"/>
    <s v="REALIZADO"/>
    <x v="4"/>
    <s v="089.1301.6304.0001.000.3531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1"/>
    <x v="48"/>
    <s v="6304"/>
    <s v="6304-HORA EXTRA"/>
    <s v="000"/>
    <s v="3531"/>
    <s v="3531-EMBALAGEM BISCOIT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273.7399999999998"/>
    <n v="0"/>
    <n v="0"/>
    <s v=""/>
    <s v=""/>
    <s v=""/>
  </r>
  <r>
    <n v="1369596"/>
    <s v="POSTED"/>
    <s v="REALIZADO"/>
    <x v="4"/>
    <s v="089.1307.6304.0001.000.1850.000.00000.00000"/>
    <s v="FEB-2021"/>
    <n v="2021"/>
    <x v="4"/>
    <s v="1º TRIMM"/>
    <d v="2021-02-28T00:00:00"/>
    <s v="Manual"/>
    <s v="3"/>
    <s v="JSILVLIM - CONTABILIZAÇÃO NOMINA BRL"/>
    <s v="JSILVLIM - CONTABILIZAÇÃO Manual A 1962565 182098078"/>
    <s v="Folha de Pagamento 02/2021"/>
    <x v="0"/>
    <s v="HORA EXTRA/HORA EXTRA"/>
    <s v="1307"/>
    <x v="45"/>
    <s v="6304"/>
    <s v="6304-HORA EXTRA"/>
    <s v="000"/>
    <s v="1850"/>
    <s v="1850-PROCESSO TORTILHAS DE TRIG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7.46"/>
    <n v="0"/>
    <n v="0"/>
    <s v=""/>
    <s v=""/>
    <s v=""/>
  </r>
  <r>
    <n v="1021427"/>
    <s v="POSTED"/>
    <s v="REALIZADO"/>
    <x v="4"/>
    <s v="089.1307.6304.0001.000.7996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7"/>
    <x v="45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0.3"/>
    <n v="0"/>
    <n v="0"/>
    <s v=""/>
    <s v=""/>
    <s v=""/>
  </r>
  <r>
    <n v="1021428"/>
    <s v="POSTED"/>
    <s v="REALIZADO"/>
    <x v="4"/>
    <s v="089.1307.6304.0001.000.7997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7"/>
    <x v="45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18.48"/>
    <n v="0"/>
    <n v="0"/>
    <s v=""/>
    <s v=""/>
    <s v=""/>
  </r>
  <r>
    <n v="1021422"/>
    <s v="POSTED"/>
    <s v="REALIZADO"/>
    <x v="4"/>
    <s v="089.1307.6304.0001.000.2053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7"/>
    <x v="45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10.71"/>
    <n v="0"/>
    <n v="0"/>
    <s v=""/>
    <s v=""/>
    <s v=""/>
  </r>
  <r>
    <n v="1022710"/>
    <s v="POSTED"/>
    <s v="REALIZADO"/>
    <x v="4"/>
    <s v="089.1303.6304.0001.000.2051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3"/>
    <x v="46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3769.82"/>
    <n v="0"/>
    <n v="0"/>
    <s v=""/>
    <s v=""/>
    <s v=""/>
  </r>
  <r>
    <n v="1022711"/>
    <s v="POSTED"/>
    <s v="REALIZADO"/>
    <x v="4"/>
    <s v="089.1303.6304.0001.000.2071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3"/>
    <x v="46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1535.42"/>
    <n v="0"/>
    <n v="0"/>
    <s v=""/>
    <s v=""/>
    <s v=""/>
  </r>
  <r>
    <n v="1022712"/>
    <s v="POSTED"/>
    <s v="REALIZADO"/>
    <x v="4"/>
    <s v="089.1303.6304.0001.000.2701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3"/>
    <x v="46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1375.85"/>
    <n v="0"/>
    <n v="0"/>
    <s v=""/>
    <s v=""/>
    <s v=""/>
  </r>
  <r>
    <n v="1022713"/>
    <s v="POSTED"/>
    <s v="REALIZADO"/>
    <x v="4"/>
    <s v="089.1303.6304.0001.000.2711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3"/>
    <x v="46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779.64"/>
    <n v="0"/>
    <n v="0"/>
    <s v=""/>
    <s v=""/>
    <s v=""/>
  </r>
  <r>
    <n v="1022714"/>
    <s v="POSTED"/>
    <s v="REALIZADO"/>
    <x v="4"/>
    <s v="089.1303.6304.0001.000.7996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3"/>
    <x v="46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1277.73"/>
    <n v="0"/>
    <n v="0"/>
    <s v=""/>
    <s v=""/>
    <s v=""/>
  </r>
  <r>
    <n v="1022715"/>
    <s v="POSTED"/>
    <s v="REALIZADO"/>
    <x v="4"/>
    <s v="089.1303.6304.0001.000.7997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3"/>
    <x v="46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1242.1199999999999"/>
    <n v="0"/>
    <n v="0"/>
    <s v=""/>
    <s v=""/>
    <s v=""/>
  </r>
  <r>
    <n v="1023875"/>
    <s v="POSTED"/>
    <s v="REALIZADO"/>
    <x v="4"/>
    <s v="089.1308.6304.0001.000.2053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8"/>
    <x v="44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085.06"/>
    <n v="0"/>
    <n v="0"/>
    <s v=""/>
    <s v=""/>
    <s v=""/>
  </r>
  <r>
    <n v="1023877"/>
    <s v="POSTED"/>
    <s v="REALIZADO"/>
    <x v="4"/>
    <s v="089.1308.6304.0001.000.2073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8"/>
    <x v="44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088.44"/>
    <n v="0"/>
    <n v="0"/>
    <s v=""/>
    <s v=""/>
    <s v=""/>
  </r>
  <r>
    <n v="1023879"/>
    <s v="POSTED"/>
    <s v="REALIZADO"/>
    <x v="4"/>
    <s v="089.1308.6304.0001.000.2701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8"/>
    <x v="44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039.92"/>
    <n v="0"/>
    <n v="0"/>
    <s v=""/>
    <s v=""/>
    <s v=""/>
  </r>
  <r>
    <n v="1023880"/>
    <s v="POSTED"/>
    <s v="REALIZADO"/>
    <x v="4"/>
    <s v="089.1308.6304.0001.000.2711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8"/>
    <x v="44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628.71"/>
    <n v="0"/>
    <n v="0"/>
    <s v=""/>
    <s v=""/>
    <s v=""/>
  </r>
  <r>
    <n v="1023881"/>
    <s v="POSTED"/>
    <s v="REALIZADO"/>
    <x v="4"/>
    <s v="089.1308.6304.0001.000.7996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8"/>
    <x v="44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33.77000000000001"/>
    <n v="0"/>
    <n v="0"/>
    <s v=""/>
    <s v=""/>
    <s v=""/>
  </r>
  <r>
    <n v="1023882"/>
    <s v="POSTED"/>
    <s v="REALIZADO"/>
    <x v="4"/>
    <s v="089.1308.6304.0001.000.7997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8"/>
    <x v="44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435.34"/>
    <n v="0"/>
    <n v="0"/>
    <s v=""/>
    <s v=""/>
    <s v=""/>
  </r>
  <r>
    <n v="1024744"/>
    <s v="POSTED"/>
    <s v="REALIZADO"/>
    <x v="4"/>
    <s v="089.1302.6304.0001.000.2051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2"/>
    <x v="47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84.03"/>
    <n v="0"/>
    <n v="0"/>
    <s v=""/>
    <s v=""/>
    <s v=""/>
  </r>
  <r>
    <n v="1024746"/>
    <s v="POSTED"/>
    <s v="REALIZADO"/>
    <x v="4"/>
    <s v="089.1302.6304.0001.000.2053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2"/>
    <x v="47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146.76"/>
    <n v="0"/>
    <n v="0"/>
    <s v=""/>
    <s v=""/>
    <s v=""/>
  </r>
  <r>
    <n v="1024747"/>
    <s v="POSTED"/>
    <s v="REALIZADO"/>
    <x v="4"/>
    <s v="089.1302.6304.0001.000.2071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2"/>
    <x v="47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134.57"/>
    <n v="0"/>
    <n v="0"/>
    <s v=""/>
    <s v=""/>
    <s v=""/>
  </r>
  <r>
    <n v="1024750"/>
    <s v="POSTED"/>
    <s v="REALIZADO"/>
    <x v="4"/>
    <s v="089.1302.6304.0001.000.2701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2"/>
    <x v="47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203.33"/>
    <n v="0"/>
    <n v="0"/>
    <s v=""/>
    <s v=""/>
    <s v=""/>
  </r>
  <r>
    <n v="1024751"/>
    <s v="POSTED"/>
    <s v="REALIZADO"/>
    <x v="4"/>
    <s v="089.1302.6304.0001.000.2711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2"/>
    <x v="47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67.489999999999995"/>
    <n v="0"/>
    <n v="0"/>
    <s v=""/>
    <s v=""/>
    <s v=""/>
  </r>
  <r>
    <n v="1024752"/>
    <s v="POSTED"/>
    <s v="REALIZADO"/>
    <x v="4"/>
    <s v="089.1302.6304.0001.000.7996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2"/>
    <x v="47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304.18"/>
    <n v="0"/>
    <n v="0"/>
    <s v=""/>
    <s v=""/>
    <s v=""/>
  </r>
  <r>
    <n v="1024753"/>
    <s v="POSTED"/>
    <s v="REALIZADO"/>
    <x v="4"/>
    <s v="089.1302.6304.0001.000.7997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2"/>
    <x v="47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416.62"/>
    <n v="0"/>
    <n v="0"/>
    <s v=""/>
    <s v=""/>
    <s v=""/>
  </r>
  <r>
    <n v="1025004"/>
    <s v="POSTED"/>
    <s v="REALIZADO"/>
    <x v="4"/>
    <s v="089.1301.6304.0001.000.1700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1"/>
    <x v="48"/>
    <s v="6304"/>
    <s v="6304-HORA EXTRA"/>
    <s v="000"/>
    <s v="1700"/>
    <s v="1700-PRODUCAO MOI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560.54999999999995"/>
    <n v="0"/>
    <n v="0"/>
    <s v=""/>
    <s v=""/>
    <s v=""/>
  </r>
  <r>
    <n v="1025012"/>
    <s v="POSTED"/>
    <s v="REALIZADO"/>
    <x v="4"/>
    <s v="089.1301.6304.0001.000.2051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1"/>
    <x v="48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4569.82"/>
    <n v="0"/>
    <n v="0"/>
    <s v=""/>
    <s v=""/>
    <s v=""/>
  </r>
  <r>
    <n v="1025013"/>
    <s v="POSTED"/>
    <s v="REALIZADO"/>
    <x v="4"/>
    <s v="089.1301.6304.0001.000.2053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1"/>
    <x v="48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396.48"/>
    <n v="0"/>
    <n v="0"/>
    <s v=""/>
    <s v=""/>
    <s v=""/>
  </r>
  <r>
    <n v="1025014"/>
    <s v="POSTED"/>
    <s v="REALIZADO"/>
    <x v="4"/>
    <s v="089.1301.6304.0001.000.2071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1"/>
    <x v="48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5540.16"/>
    <n v="0"/>
    <n v="0"/>
    <s v=""/>
    <s v=""/>
    <s v=""/>
  </r>
  <r>
    <n v="1025029"/>
    <s v="POSTED"/>
    <s v="REALIZADO"/>
    <x v="4"/>
    <s v="089.1301.6304.0001.000.7996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1"/>
    <x v="48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6122.03"/>
    <n v="0"/>
    <n v="0"/>
    <s v=""/>
    <s v=""/>
    <s v=""/>
  </r>
  <r>
    <n v="1025030"/>
    <s v="POSTED"/>
    <s v="REALIZADO"/>
    <x v="4"/>
    <s v="089.1301.6304.0001.000.7997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1"/>
    <x v="48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0811.21"/>
    <n v="0"/>
    <n v="0"/>
    <s v=""/>
    <s v=""/>
    <s v=""/>
  </r>
  <r>
    <n v="1027528"/>
    <s v="POSTED"/>
    <s v="REALIZADO"/>
    <x v="4"/>
    <s v="089.1310.6304.0001.000.2051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10"/>
    <x v="43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744.17"/>
    <n v="0"/>
    <n v="0"/>
    <s v=""/>
    <s v=""/>
    <s v=""/>
  </r>
  <r>
    <n v="1027529"/>
    <s v="POSTED"/>
    <s v="REALIZADO"/>
    <x v="4"/>
    <s v="089.1310.6304.0001.000.2071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10"/>
    <x v="43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148.44999999999999"/>
    <n v="0"/>
    <n v="0"/>
    <s v=""/>
    <s v=""/>
    <s v=""/>
  </r>
  <r>
    <n v="1027530"/>
    <s v="POSTED"/>
    <s v="REALIZADO"/>
    <x v="4"/>
    <s v="089.1310.6304.0001.000.7996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10"/>
    <x v="43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79.84"/>
    <n v="0"/>
    <n v="0"/>
    <s v=""/>
    <s v=""/>
    <s v=""/>
  </r>
  <r>
    <n v="1027531"/>
    <s v="POSTED"/>
    <s v="REALIZADO"/>
    <x v="4"/>
    <s v="089.1310.6304.0001.000.7997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10"/>
    <x v="43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42.18"/>
    <n v="0"/>
    <n v="0"/>
    <s v=""/>
    <s v=""/>
    <s v=""/>
  </r>
  <r>
    <n v="1060735"/>
    <s v="POSTED"/>
    <s v="REALIZADO"/>
    <x v="4"/>
    <s v="089.1301.6304.0001.000.2701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1"/>
    <x v="48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652.71"/>
    <n v="0"/>
    <n v="0"/>
    <s v=""/>
    <s v=""/>
    <s v=""/>
  </r>
  <r>
    <n v="1060736"/>
    <s v="POSTED"/>
    <s v="REALIZADO"/>
    <x v="4"/>
    <s v="089.1301.6304.0001.000.2711.000.00000.00000"/>
    <s v="FEB-2021"/>
    <n v="2021"/>
    <x v="4"/>
    <s v="1º TRIMM"/>
    <d v="2021-02-28T00:00:00"/>
    <s v="Manual"/>
    <s v="Accrual"/>
    <s v="EMORAOLI Provisão de horas extras Fev21 Accrual BRL"/>
    <s v="EMORAOLI Provisão de horas extras Fev21 Manual A 1968354 182429393"/>
    <s v="Provisão de horas extras Fev21"/>
    <x v="0"/>
    <s v="HORA EXTRA/HORA EXTRA"/>
    <s v="1301"/>
    <x v="48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448.48"/>
    <n v="0"/>
    <n v="0"/>
    <s v=""/>
    <s v=""/>
    <s v=""/>
  </r>
  <r>
    <n v="1027530"/>
    <s v="POSTED"/>
    <s v="REALIZADO"/>
    <x v="4"/>
    <s v="089.1310.6304.0001.000.7996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10"/>
    <x v="43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207.62"/>
    <n v="0"/>
    <n v="0"/>
    <s v=""/>
    <s v=""/>
    <s v=""/>
  </r>
  <r>
    <n v="1027528"/>
    <s v="POSTED"/>
    <s v="REALIZADO"/>
    <x v="4"/>
    <s v="089.1310.6304.0001.000.205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10"/>
    <x v="43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4.26"/>
    <n v="0"/>
    <n v="0"/>
    <s v=""/>
    <s v=""/>
    <s v=""/>
  </r>
  <r>
    <n v="1720232"/>
    <s v="POSTED"/>
    <s v="REALIZADO"/>
    <x v="4"/>
    <s v="089.1310.6304.0001.000.2212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10"/>
    <x v="43"/>
    <s v="6304"/>
    <s v="6304-HORA EXTRA"/>
    <s v="000"/>
    <s v="2212"/>
    <s v="2212-PROCESSO DOCE 3"/>
    <s v="0,0"/>
    <s v="GASTOS CARGA SOCIAL"/>
    <s v="MANO DE OBRA                               "/>
    <s v="MANO DE OBRA"/>
    <s v="6-GASTOS"/>
    <s v="MANO DE OBRA"/>
    <s v="BRASÍLIA"/>
    <s v="HUGO VALENZUELA DELFIN"/>
    <s v="Costo Laboral"/>
    <s v="Tiempo Extra y Descansos Trabajados"/>
    <s v="OPERAÇÕES"/>
    <n v="1885.34"/>
    <n v="0"/>
    <n v="0"/>
    <s v=""/>
    <s v=""/>
    <s v=""/>
  </r>
  <r>
    <n v="1023882"/>
    <s v="POSTED"/>
    <s v="REALIZADO"/>
    <x v="4"/>
    <s v="089.1308.6304.0001.000.7997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8"/>
    <x v="44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495.83"/>
    <n v="0"/>
    <n v="0"/>
    <s v=""/>
    <s v=""/>
    <s v=""/>
  </r>
  <r>
    <n v="1023882"/>
    <s v="POSTED"/>
    <s v="REALIZADO"/>
    <x v="4"/>
    <s v="089.1308.6304.0001.000.7997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8"/>
    <x v="44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42.88"/>
    <n v="0"/>
    <n v="0"/>
    <s v=""/>
    <s v=""/>
    <s v=""/>
  </r>
  <r>
    <n v="1023882"/>
    <s v="POSTED"/>
    <s v="REALIZADO"/>
    <x v="4"/>
    <s v="089.1308.6304.0001.000.7997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8"/>
    <x v="44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845.71"/>
    <n v="0"/>
    <n v="0"/>
    <s v=""/>
    <s v=""/>
    <s v=""/>
  </r>
  <r>
    <n v="1023877"/>
    <s v="POSTED"/>
    <s v="REALIZADO"/>
    <x v="4"/>
    <s v="089.1308.6304.0001.000.2073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8"/>
    <x v="44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564.15"/>
    <n v="0"/>
    <n v="0"/>
    <s v=""/>
    <s v=""/>
    <s v=""/>
  </r>
  <r>
    <n v="1023877"/>
    <s v="POSTED"/>
    <s v="REALIZADO"/>
    <x v="4"/>
    <s v="089.1308.6304.0001.000.2073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8"/>
    <x v="44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076.75"/>
    <n v="0"/>
    <n v="0"/>
    <s v=""/>
    <s v=""/>
    <s v=""/>
  </r>
  <r>
    <n v="1023880"/>
    <s v="POSTED"/>
    <s v="REALIZADO"/>
    <x v="4"/>
    <s v="089.1308.6304.0001.000.271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8"/>
    <x v="44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800.72"/>
    <n v="0"/>
    <n v="0"/>
    <s v=""/>
    <s v=""/>
    <s v=""/>
  </r>
  <r>
    <n v="1023880"/>
    <s v="POSTED"/>
    <s v="REALIZADO"/>
    <x v="4"/>
    <s v="089.1308.6304.0001.000.2711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8"/>
    <x v="44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233.25"/>
    <n v="0"/>
    <n v="0"/>
    <s v=""/>
    <s v=""/>
    <s v=""/>
  </r>
  <r>
    <n v="1023879"/>
    <s v="POSTED"/>
    <s v="REALIZADO"/>
    <x v="4"/>
    <s v="089.1308.6304.0001.000.270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8"/>
    <x v="44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990.56"/>
    <n v="0"/>
    <n v="0"/>
    <s v=""/>
    <s v=""/>
    <s v=""/>
  </r>
  <r>
    <n v="1023879"/>
    <s v="POSTED"/>
    <s v="REALIZADO"/>
    <x v="4"/>
    <s v="089.1308.6304.0001.000.2701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8"/>
    <x v="44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567.20000000000005"/>
    <n v="0"/>
    <n v="0"/>
    <s v=""/>
    <s v=""/>
    <s v=""/>
  </r>
  <r>
    <n v="1023878"/>
    <s v="POSTED"/>
    <s v="REALIZADO"/>
    <x v="4"/>
    <s v="089.1308.6304.0001.000.2074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8"/>
    <x v="44"/>
    <s v="6304"/>
    <s v="6304-HORA EXTRA"/>
    <s v="000"/>
    <s v="2074"/>
    <s v="2074-EMBALAGEM PAO 4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57.76"/>
    <n v="0"/>
    <n v="0"/>
    <s v=""/>
    <s v=""/>
    <s v=""/>
  </r>
  <r>
    <n v="1023878"/>
    <s v="POSTED"/>
    <s v="REALIZADO"/>
    <x v="4"/>
    <s v="089.1308.6304.0001.000.2074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8"/>
    <x v="44"/>
    <s v="6304"/>
    <s v="6304-HORA EXTRA"/>
    <s v="000"/>
    <s v="2074"/>
    <s v="2074-EMBALAGEM PAO 4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674.87"/>
    <n v="0"/>
    <n v="0"/>
    <s v=""/>
    <s v=""/>
    <s v=""/>
  </r>
  <r>
    <n v="1023876"/>
    <s v="POSTED"/>
    <s v="REALIZADO"/>
    <x v="4"/>
    <s v="089.1308.6304.0001.000.2054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8"/>
    <x v="44"/>
    <s v="6304"/>
    <s v="6304-HORA EXTRA"/>
    <s v="000"/>
    <s v="2054"/>
    <s v="2054-PROCESSO PAO 4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20.2"/>
    <n v="0"/>
    <n v="0"/>
    <s v=""/>
    <s v=""/>
    <s v=""/>
  </r>
  <r>
    <n v="1023876"/>
    <s v="POSTED"/>
    <s v="REALIZADO"/>
    <x v="4"/>
    <s v="089.1308.6304.0001.000.2054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8"/>
    <x v="44"/>
    <s v="6304"/>
    <s v="6304-HORA EXTRA"/>
    <s v="000"/>
    <s v="2054"/>
    <s v="2054-PROCESSO PAO 4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790.08"/>
    <n v="0"/>
    <n v="0"/>
    <s v=""/>
    <s v=""/>
    <s v=""/>
  </r>
  <r>
    <n v="1023881"/>
    <s v="POSTED"/>
    <s v="REALIZADO"/>
    <x v="4"/>
    <s v="089.1308.6304.0001.000.7996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8"/>
    <x v="44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17.1"/>
    <n v="0"/>
    <n v="0"/>
    <s v=""/>
    <s v=""/>
    <s v=""/>
  </r>
  <r>
    <n v="1023881"/>
    <s v="POSTED"/>
    <s v="REALIZADO"/>
    <x v="4"/>
    <s v="089.1308.6304.0001.000.7996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8"/>
    <x v="44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634.35"/>
    <n v="0"/>
    <n v="0"/>
    <s v=""/>
    <s v=""/>
    <s v=""/>
  </r>
  <r>
    <n v="1023875"/>
    <s v="POSTED"/>
    <s v="REALIZADO"/>
    <x v="4"/>
    <s v="089.1308.6304.0001.000.2053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8"/>
    <x v="44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877.99"/>
    <n v="0"/>
    <n v="0"/>
    <s v=""/>
    <s v=""/>
    <s v=""/>
  </r>
  <r>
    <n v="1023875"/>
    <s v="POSTED"/>
    <s v="REALIZADO"/>
    <x v="4"/>
    <s v="089.1308.6304.0001.000.2053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8"/>
    <x v="44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22.21"/>
    <n v="0"/>
    <n v="0"/>
    <s v=""/>
    <s v=""/>
    <s v=""/>
  </r>
  <r>
    <n v="1023874"/>
    <s v="POSTED"/>
    <s v="REALIZADO"/>
    <x v="4"/>
    <s v="089.1308.6304.0001.000.1600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8"/>
    <x v="44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472.38"/>
    <n v="0"/>
    <n v="0"/>
    <s v=""/>
    <s v=""/>
    <s v=""/>
  </r>
  <r>
    <n v="1023874"/>
    <s v="POSTED"/>
    <s v="REALIZADO"/>
    <x v="4"/>
    <s v="089.1308.6304.0001.000.1600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8"/>
    <x v="44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733.68"/>
    <n v="0"/>
    <n v="0"/>
    <s v=""/>
    <s v=""/>
    <s v=""/>
  </r>
  <r>
    <n v="1021427"/>
    <s v="POSTED"/>
    <s v="REALIZADO"/>
    <x v="4"/>
    <s v="089.1307.6304.0001.000.7996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7"/>
    <x v="45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0.47"/>
    <n v="0"/>
    <n v="0"/>
    <s v=""/>
    <s v=""/>
    <s v=""/>
  </r>
  <r>
    <n v="1021427"/>
    <s v="POSTED"/>
    <s v="REALIZADO"/>
    <x v="4"/>
    <s v="089.1307.6304.0001.000.7996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7"/>
    <x v="45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7.24"/>
    <n v="0"/>
    <n v="0"/>
    <s v=""/>
    <s v=""/>
    <s v=""/>
  </r>
  <r>
    <n v="1021428"/>
    <s v="POSTED"/>
    <s v="REALIZADO"/>
    <x v="4"/>
    <s v="089.1307.6304.0001.000.7997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7"/>
    <x v="45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12.47"/>
    <n v="0"/>
    <n v="0"/>
    <s v=""/>
    <s v=""/>
    <s v=""/>
  </r>
  <r>
    <n v="1021428"/>
    <s v="POSTED"/>
    <s v="REALIZADO"/>
    <x v="4"/>
    <s v="089.1307.6304.0001.000.7997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7"/>
    <x v="45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312.69"/>
    <n v="0"/>
    <n v="0"/>
    <s v=""/>
    <s v=""/>
    <s v=""/>
  </r>
  <r>
    <n v="1021426"/>
    <s v="POSTED"/>
    <s v="REALIZADO"/>
    <x v="4"/>
    <s v="089.1307.6304.0001.000.2712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7"/>
    <x v="45"/>
    <s v="6304"/>
    <s v="6304-HORA EXTRA"/>
    <s v="000"/>
    <s v="2712"/>
    <s v="2712-EMBALAGEM LANCHE 2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22"/>
    <n v="0"/>
    <n v="0"/>
    <s v=""/>
    <s v=""/>
    <s v=""/>
  </r>
  <r>
    <n v="1021425"/>
    <s v="POSTED"/>
    <s v="REALIZADO"/>
    <x v="4"/>
    <s v="089.1307.6304.0001.000.2702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7"/>
    <x v="45"/>
    <s v="6304"/>
    <s v="6304-HORA EXTRA"/>
    <s v="000"/>
    <s v="2702"/>
    <s v="2702-PROCESSO LANCHE 2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2317.33"/>
    <n v="0"/>
    <n v="0"/>
    <s v=""/>
    <s v=""/>
    <s v=""/>
  </r>
  <r>
    <n v="1021424"/>
    <s v="POSTED"/>
    <s v="REALIZADO"/>
    <x v="4"/>
    <s v="089.1307.6304.0001.000.2073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7"/>
    <x v="45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35.57"/>
    <n v="0"/>
    <n v="0"/>
    <s v=""/>
    <s v=""/>
    <s v=""/>
  </r>
  <r>
    <n v="1720228"/>
    <s v="POSTED"/>
    <s v="REALIZADO"/>
    <x v="4"/>
    <s v="089.1307.6304.0001.000.353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7"/>
    <x v="45"/>
    <s v="6304"/>
    <s v="6304-HORA EXTRA"/>
    <s v="000"/>
    <s v="3531"/>
    <s v="3531-EMBALAGEM BISCOIT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18.66"/>
    <n v="0"/>
    <n v="0"/>
    <s v=""/>
    <s v=""/>
    <s v=""/>
  </r>
  <r>
    <n v="1720227"/>
    <s v="POSTED"/>
    <s v="REALIZADO"/>
    <x v="4"/>
    <s v="089.1307.6304.0001.000.351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7"/>
    <x v="45"/>
    <s v="6304"/>
    <s v="6304-HORA EXTRA"/>
    <s v="000"/>
    <s v="3511"/>
    <s v="3511-PROCESSO BISCOIT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73.790000000000006"/>
    <n v="0"/>
    <n v="0"/>
    <s v=""/>
    <s v=""/>
    <s v=""/>
  </r>
  <r>
    <n v="1720226"/>
    <s v="POSTED"/>
    <s v="REALIZADO"/>
    <x v="4"/>
    <s v="089.1307.6304.0001.000.2713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7"/>
    <x v="45"/>
    <s v="6304"/>
    <s v="6304-HORA EXTRA"/>
    <s v="000"/>
    <s v="2713"/>
    <s v="2713-EMBALAGEM LANCHE 3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3.47"/>
    <n v="0"/>
    <n v="0"/>
    <s v=""/>
    <s v=""/>
    <s v=""/>
  </r>
  <r>
    <n v="1720225"/>
    <s v="POSTED"/>
    <s v="REALIZADO"/>
    <x v="4"/>
    <s v="089.1307.6304.0001.000.271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7"/>
    <x v="45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94.97"/>
    <n v="0"/>
    <n v="0"/>
    <s v=""/>
    <s v=""/>
    <s v=""/>
  </r>
  <r>
    <n v="1720224"/>
    <s v="POSTED"/>
    <s v="REALIZADO"/>
    <x v="4"/>
    <s v="089.1307.6304.0001.000.2703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7"/>
    <x v="45"/>
    <s v="6304"/>
    <s v="6304-HORA EXTRA"/>
    <s v="000"/>
    <s v="2703"/>
    <s v="2703-PROCESSO LANCHE 3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4102.6899999999996"/>
    <n v="0"/>
    <n v="0"/>
    <s v=""/>
    <s v=""/>
    <s v=""/>
  </r>
  <r>
    <n v="1720223"/>
    <s v="POSTED"/>
    <s v="REALIZADO"/>
    <x v="4"/>
    <s v="089.1307.6304.0001.000.270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7"/>
    <x v="45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303.18"/>
    <n v="0"/>
    <n v="0"/>
    <s v=""/>
    <s v=""/>
    <s v=""/>
  </r>
  <r>
    <n v="1720222"/>
    <s v="POSTED"/>
    <s v="REALIZADO"/>
    <x v="4"/>
    <s v="089.1307.6304.0001.000.251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7"/>
    <x v="45"/>
    <s v="6304"/>
    <s v="6304-HORA EXTRA"/>
    <s v="000"/>
    <s v="2511"/>
    <s v="2511-EMBALAGEM DOCE 1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1724.4"/>
    <n v="0"/>
    <n v="0"/>
    <s v=""/>
    <s v=""/>
    <s v=""/>
  </r>
  <r>
    <n v="1720221"/>
    <s v="POSTED"/>
    <s v="REALIZADO"/>
    <x v="4"/>
    <s v="089.1307.6304.0001.000.250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7"/>
    <x v="45"/>
    <s v="6304"/>
    <s v="6304-HORA EXTRA"/>
    <s v="000"/>
    <s v="2501"/>
    <s v="2501-PROCESSO DOCE 1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749.47"/>
    <n v="0"/>
    <n v="0"/>
    <s v=""/>
    <s v=""/>
    <s v=""/>
  </r>
  <r>
    <n v="1720220"/>
    <s v="POSTED"/>
    <s v="REALIZADO"/>
    <x v="4"/>
    <s v="089.1307.6304.0001.000.2222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7"/>
    <x v="45"/>
    <s v="6304"/>
    <s v="6304-HORA EXTRA"/>
    <s v="000"/>
    <s v="2222"/>
    <s v="2222-EMBALAGEM DOCE 3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712.62"/>
    <n v="0"/>
    <n v="0"/>
    <s v=""/>
    <s v=""/>
    <s v=""/>
  </r>
  <r>
    <n v="1720219"/>
    <s v="POSTED"/>
    <s v="REALIZADO"/>
    <x v="4"/>
    <s v="089.1307.6304.0001.000.222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7"/>
    <x v="45"/>
    <s v="6304"/>
    <s v="6304-HORA EXTRA"/>
    <s v="000"/>
    <s v="2221"/>
    <s v="2221-EMBALAGEM DOCE 2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702.7"/>
    <n v="0"/>
    <n v="0"/>
    <s v=""/>
    <s v=""/>
    <s v=""/>
  </r>
  <r>
    <n v="1720218"/>
    <s v="POSTED"/>
    <s v="REALIZADO"/>
    <x v="4"/>
    <s v="089.1307.6304.0001.000.2212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7"/>
    <x v="45"/>
    <s v="6304"/>
    <s v="6304-HORA EXTRA"/>
    <s v="000"/>
    <s v="2212"/>
    <s v="2212-PROCESSO DOCE 3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637.27"/>
    <n v="0"/>
    <n v="0"/>
    <s v=""/>
    <s v=""/>
    <s v=""/>
  </r>
  <r>
    <n v="1720217"/>
    <s v="POSTED"/>
    <s v="REALIZADO"/>
    <x v="4"/>
    <s v="089.1307.6304.0001.000.221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7"/>
    <x v="45"/>
    <s v="6304"/>
    <s v="6304-HORA EXTRA"/>
    <s v="000"/>
    <s v="2211"/>
    <s v="2211-PROCESSO DOCE 2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321.86"/>
    <n v="0"/>
    <n v="0"/>
    <s v=""/>
    <s v=""/>
    <s v=""/>
  </r>
  <r>
    <n v="1060741"/>
    <s v="POSTED"/>
    <s v="REALIZADO"/>
    <x v="4"/>
    <s v="089.1307.6304.0001.000.207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7"/>
    <x v="45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175.07"/>
    <n v="0"/>
    <n v="0"/>
    <s v=""/>
    <s v=""/>
    <s v=""/>
  </r>
  <r>
    <n v="1369575"/>
    <s v="POSTED"/>
    <s v="REALIZADO"/>
    <x v="4"/>
    <s v="089.1307.6304.0001.000.1860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7"/>
    <x v="45"/>
    <s v="6304"/>
    <s v="6304-HORA EXTRA"/>
    <s v="000"/>
    <s v="1860"/>
    <s v="1860-EMBALAGEM TORTILHAS DE TRIG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295.39"/>
    <n v="0"/>
    <n v="0"/>
    <s v=""/>
    <s v=""/>
    <s v=""/>
  </r>
  <r>
    <n v="1369575"/>
    <s v="POSTED"/>
    <s v="REALIZADO"/>
    <x v="4"/>
    <s v="089.1307.6304.0001.000.1860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7"/>
    <x v="45"/>
    <s v="6304"/>
    <s v="6304-HORA EXTRA"/>
    <s v="000"/>
    <s v="1860"/>
    <s v="1860-EMBALAGEM TORTILHAS DE TRIG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-100.26"/>
    <n v="0"/>
    <n v="0"/>
    <s v=""/>
    <s v=""/>
    <s v=""/>
  </r>
  <r>
    <n v="1369596"/>
    <s v="POSTED"/>
    <s v="REALIZADO"/>
    <x v="4"/>
    <s v="089.1307.6304.0001.000.1850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7"/>
    <x v="45"/>
    <s v="6304"/>
    <s v="6304-HORA EXTRA"/>
    <s v="000"/>
    <s v="1850"/>
    <s v="1850-PROCESSO TORTILHAS DE TRIGO"/>
    <s v="0,0"/>
    <s v="GASTOS CARGA SOCIAL"/>
    <s v="MANO DE OBRA                               "/>
    <s v="MANO DE OBRA"/>
    <s v="6-GASTOS"/>
    <s v="MANO DE OBRA"/>
    <s v="SUL"/>
    <s v="HUGO VALENZUELA DELFIN"/>
    <s v="Costo Laboral"/>
    <s v="Tiempo Extra y Descansos Trabajados"/>
    <s v="OPERAÇÕES"/>
    <n v="8.43"/>
    <n v="0"/>
    <n v="0"/>
    <s v=""/>
    <s v=""/>
    <s v=""/>
  </r>
  <r>
    <n v="1022715"/>
    <s v="POSTED"/>
    <s v="REALIZADO"/>
    <x v="4"/>
    <s v="089.1303.6304.0001.000.7997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3"/>
    <x v="46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1777.58"/>
    <n v="0"/>
    <n v="0"/>
    <s v=""/>
    <s v=""/>
    <s v=""/>
  </r>
  <r>
    <n v="1022714"/>
    <s v="POSTED"/>
    <s v="REALIZADO"/>
    <x v="4"/>
    <s v="089.1303.6304.0001.000.7996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3"/>
    <x v="46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1374.82"/>
    <n v="0"/>
    <n v="0"/>
    <s v=""/>
    <s v=""/>
    <s v=""/>
  </r>
  <r>
    <n v="1022712"/>
    <s v="POSTED"/>
    <s v="REALIZADO"/>
    <x v="4"/>
    <s v="089.1303.6304.0001.000.270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3"/>
    <x v="46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2856.45"/>
    <n v="0"/>
    <n v="0"/>
    <s v=""/>
    <s v=""/>
    <s v=""/>
  </r>
  <r>
    <n v="1022711"/>
    <s v="POSTED"/>
    <s v="REALIZADO"/>
    <x v="4"/>
    <s v="089.1303.6304.0001.000.207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3"/>
    <x v="46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2228.0500000000002"/>
    <n v="0"/>
    <n v="0"/>
    <s v=""/>
    <s v=""/>
    <s v=""/>
  </r>
  <r>
    <n v="1022710"/>
    <s v="POSTED"/>
    <s v="REALIZADO"/>
    <x v="4"/>
    <s v="089.1303.6304.0001.000.205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3"/>
    <x v="46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3713.3"/>
    <n v="0"/>
    <n v="0"/>
    <s v=""/>
    <s v=""/>
    <s v=""/>
  </r>
  <r>
    <n v="1022710"/>
    <s v="POSTED"/>
    <s v="REALIZADO"/>
    <x v="4"/>
    <s v="089.1303.6304.0001.000.20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3"/>
    <x v="46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740.32"/>
    <n v="0"/>
    <n v="0"/>
    <s v=""/>
    <s v=""/>
    <s v=""/>
  </r>
  <r>
    <n v="1022707"/>
    <s v="POSTED"/>
    <s v="REALIZADO"/>
    <x v="4"/>
    <s v="089.1303.6304.0001.000.1600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3"/>
    <x v="46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2050.08"/>
    <n v="0"/>
    <n v="0"/>
    <s v=""/>
    <s v=""/>
    <s v=""/>
  </r>
  <r>
    <n v="1022707"/>
    <s v="POSTED"/>
    <s v="REALIZADO"/>
    <x v="4"/>
    <s v="089.1303.6304.0001.000.1600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3"/>
    <x v="46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1362.47"/>
    <n v="0"/>
    <n v="0"/>
    <s v=""/>
    <s v=""/>
    <s v=""/>
  </r>
  <r>
    <n v="1022713"/>
    <s v="POSTED"/>
    <s v="REALIZADO"/>
    <x v="4"/>
    <s v="089.1303.6304.0001.000.271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3"/>
    <x v="46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732.44"/>
    <n v="0"/>
    <n v="0"/>
    <s v=""/>
    <s v=""/>
    <s v=""/>
  </r>
  <r>
    <n v="1698803"/>
    <s v="POSTED"/>
    <s v="REALIZADO"/>
    <x v="4"/>
    <s v="089.1303.6304.0001.000.2053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3"/>
    <x v="46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469.7"/>
    <n v="0"/>
    <n v="0"/>
    <s v=""/>
    <s v=""/>
    <s v=""/>
  </r>
  <r>
    <n v="1720216"/>
    <s v="POSTED"/>
    <s v="REALIZADO"/>
    <x v="4"/>
    <s v="089.1303.6304.0001.000.1920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3"/>
    <x v="46"/>
    <s v="6304"/>
    <s v="6304-HORA EXTRA"/>
    <s v="000"/>
    <s v="1920"/>
    <s v="1920-EMBALAGEM TOSTADOS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166.22"/>
    <n v="0"/>
    <n v="0"/>
    <s v=""/>
    <s v=""/>
    <s v=""/>
  </r>
  <r>
    <n v="1720215"/>
    <s v="POSTED"/>
    <s v="REALIZADO"/>
    <x v="4"/>
    <s v="089.1303.6304.0001.000.1910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3"/>
    <x v="46"/>
    <s v="6304"/>
    <s v="6304-HORA EXTRA"/>
    <s v="000"/>
    <s v="1910"/>
    <s v="1910-PROCESSO TOSTADOS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687.78"/>
    <n v="0"/>
    <n v="0"/>
    <s v=""/>
    <s v=""/>
    <s v=""/>
  </r>
  <r>
    <n v="1720214"/>
    <s v="POSTED"/>
    <s v="REALIZADO"/>
    <x v="4"/>
    <s v="089.1303.6304.0001.000.1862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3"/>
    <x v="46"/>
    <s v="6304"/>
    <s v="6304-HORA EXTRA"/>
    <s v="000"/>
    <s v="1862"/>
    <s v="1862-EMBALAGEM TORTILHAS DE TRIGO 2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498.27"/>
    <n v="0"/>
    <n v="0"/>
    <s v=""/>
    <s v=""/>
    <s v=""/>
  </r>
  <r>
    <n v="1720213"/>
    <s v="POSTED"/>
    <s v="REALIZADO"/>
    <x v="4"/>
    <s v="089.1303.6304.0001.000.1852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3"/>
    <x v="46"/>
    <s v="6304"/>
    <s v="6304-HORA EXTRA"/>
    <s v="000"/>
    <s v="1852"/>
    <s v="1852-PROCESSO TORTILHAS DE TRIGO 2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1582.67"/>
    <n v="0"/>
    <n v="0"/>
    <s v=""/>
    <s v=""/>
    <s v=""/>
  </r>
  <r>
    <n v="1087508"/>
    <s v="POSTED"/>
    <s v="REALIZADO"/>
    <x v="4"/>
    <s v="089.1303.6304.0001.000.1710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3"/>
    <x v="46"/>
    <s v="6304"/>
    <s v="6304-HORA EXTRA"/>
    <s v="000"/>
    <s v="1710"/>
    <s v="1710-EMBALAGEM MOIDOS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1215.68"/>
    <n v="0"/>
    <n v="0"/>
    <s v=""/>
    <s v=""/>
    <s v=""/>
  </r>
  <r>
    <n v="1720212"/>
    <s v="POSTED"/>
    <s v="REALIZADO"/>
    <x v="4"/>
    <s v="089.1303.6304.0001.000.1700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3"/>
    <x v="46"/>
    <s v="6304"/>
    <s v="6304-HORA EXTRA"/>
    <s v="000"/>
    <s v="1700"/>
    <s v="1700-PRODUCAO MOIDOS"/>
    <s v="0,0"/>
    <s v="GASTOS CARGA SOCIAL"/>
    <s v="MANO DE OBRA                               "/>
    <s v="MANO DE OBRA"/>
    <s v="6-GASTOS"/>
    <s v="MANO DE OBRA"/>
    <s v="NORDESTE"/>
    <s v="HUGO VALENZUELA DELFIN"/>
    <s v="Costo Laboral"/>
    <s v="Tiempo Extra y Descansos Trabajados"/>
    <s v="OPERAÇÕES"/>
    <n v="211.69"/>
    <n v="0"/>
    <n v="0"/>
    <s v=""/>
    <s v=""/>
    <s v=""/>
  </r>
  <r>
    <n v="1024753"/>
    <s v="POSTED"/>
    <s v="REALIZADO"/>
    <x v="4"/>
    <s v="089.1302.6304.0001.000.7997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2"/>
    <x v="47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8765.64"/>
    <n v="0"/>
    <n v="0"/>
    <s v=""/>
    <s v=""/>
    <s v=""/>
  </r>
  <r>
    <n v="1024752"/>
    <s v="POSTED"/>
    <s v="REALIZADO"/>
    <x v="4"/>
    <s v="089.1302.6304.0001.000.7996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2"/>
    <x v="47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4983.8999999999996"/>
    <n v="0"/>
    <n v="0"/>
    <s v=""/>
    <s v=""/>
    <s v=""/>
  </r>
  <r>
    <n v="1024750"/>
    <s v="POSTED"/>
    <s v="REALIZADO"/>
    <x v="4"/>
    <s v="089.1302.6304.0001.000.270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2"/>
    <x v="47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3552.25"/>
    <n v="0"/>
    <n v="0"/>
    <s v=""/>
    <s v=""/>
    <s v=""/>
  </r>
  <r>
    <n v="1024749"/>
    <s v="POSTED"/>
    <s v="REALIZADO"/>
    <x v="4"/>
    <s v="089.1302.6304.0001.000.2073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2"/>
    <x v="47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6547.71"/>
    <n v="0"/>
    <n v="0"/>
    <s v=""/>
    <s v=""/>
    <s v=""/>
  </r>
  <r>
    <n v="1024747"/>
    <s v="POSTED"/>
    <s v="REALIZADO"/>
    <x v="4"/>
    <s v="089.1302.6304.0001.000.207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2"/>
    <x v="47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1829.52"/>
    <n v="0"/>
    <n v="0"/>
    <s v=""/>
    <s v=""/>
    <s v=""/>
  </r>
  <r>
    <n v="1024746"/>
    <s v="POSTED"/>
    <s v="REALIZADO"/>
    <x v="4"/>
    <s v="089.1302.6304.0001.000.2053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2"/>
    <x v="47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5683.94"/>
    <n v="0"/>
    <n v="0"/>
    <s v=""/>
    <s v=""/>
    <s v=""/>
  </r>
  <r>
    <n v="1024744"/>
    <s v="POSTED"/>
    <s v="REALIZADO"/>
    <x v="4"/>
    <s v="089.1302.6304.0001.000.205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2"/>
    <x v="47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2619.5500000000002"/>
    <n v="0"/>
    <n v="0"/>
    <s v=""/>
    <s v=""/>
    <s v=""/>
  </r>
  <r>
    <n v="1024751"/>
    <s v="POSTED"/>
    <s v="REALIZADO"/>
    <x v="4"/>
    <s v="089.1302.6304.0001.000.271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2"/>
    <x v="47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2945.67"/>
    <n v="0"/>
    <n v="0"/>
    <s v=""/>
    <s v=""/>
    <s v=""/>
  </r>
  <r>
    <n v="1024743"/>
    <s v="POSTED"/>
    <s v="REALIZADO"/>
    <x v="4"/>
    <s v="089.1302.6304.0001.000.1600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2"/>
    <x v="47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RIO DE JANEIRO"/>
    <s v="HUGO VALENZUELA DELFIN"/>
    <s v="Costo Laboral"/>
    <s v="Tiempo Extra y Descansos Trabajados"/>
    <s v="OPERAÇÕES"/>
    <n v="2399.7600000000002"/>
    <n v="0"/>
    <n v="0"/>
    <s v=""/>
    <s v=""/>
    <s v=""/>
  </r>
  <r>
    <n v="1025030"/>
    <s v="POSTED"/>
    <s v="REALIZADO"/>
    <x v="4"/>
    <s v="089.1301.6304.0001.000.7997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1"/>
    <x v="48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378.23"/>
    <n v="0"/>
    <n v="0"/>
    <s v=""/>
    <s v=""/>
    <s v=""/>
  </r>
  <r>
    <n v="1025030"/>
    <s v="POSTED"/>
    <s v="REALIZADO"/>
    <x v="4"/>
    <s v="089.1301.6304.0001.000.7997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1"/>
    <x v="48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419.48"/>
    <n v="0"/>
    <n v="0"/>
    <s v=""/>
    <s v=""/>
    <s v=""/>
  </r>
  <r>
    <n v="1025030"/>
    <s v="POSTED"/>
    <s v="REALIZADO"/>
    <x v="4"/>
    <s v="089.1301.6304.0001.000.7997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1"/>
    <x v="48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8853.23"/>
    <n v="0"/>
    <n v="0"/>
    <s v=""/>
    <s v=""/>
    <s v=""/>
  </r>
  <r>
    <n v="1025030"/>
    <s v="POSTED"/>
    <s v="REALIZADO"/>
    <x v="4"/>
    <s v="089.1301.6304.0001.000.7997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4146.57"/>
    <n v="0"/>
    <n v="0"/>
    <s v=""/>
    <s v=""/>
    <s v=""/>
  </r>
  <r>
    <n v="1025030"/>
    <s v="POSTED"/>
    <s v="REALIZADO"/>
    <x v="4"/>
    <s v="089.1301.6304.0001.000.7997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765.56"/>
    <n v="0"/>
    <n v="0"/>
    <s v=""/>
    <s v=""/>
    <s v=""/>
  </r>
  <r>
    <n v="1025030"/>
    <s v="POSTED"/>
    <s v="REALIZADO"/>
    <x v="4"/>
    <s v="089.1301.6304.0001.000.7997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898.34"/>
    <n v="0"/>
    <n v="0"/>
    <s v=""/>
    <s v=""/>
    <s v=""/>
  </r>
  <r>
    <n v="1025030"/>
    <s v="POSTED"/>
    <s v="REALIZADO"/>
    <x v="4"/>
    <s v="089.1301.6304.0001.000.7997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874.5"/>
    <n v="0"/>
    <n v="0"/>
    <s v=""/>
    <s v=""/>
    <s v=""/>
  </r>
  <r>
    <n v="1025030"/>
    <s v="POSTED"/>
    <s v="REALIZADO"/>
    <x v="4"/>
    <s v="089.1301.6304.0001.000.7997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7997"/>
    <s v="7997-SUPLENTES DESCANSO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727.5"/>
    <n v="0"/>
    <n v="0"/>
    <s v=""/>
    <s v=""/>
    <s v=""/>
  </r>
  <r>
    <n v="1025029"/>
    <s v="POSTED"/>
    <s v="REALIZADO"/>
    <x v="4"/>
    <s v="089.1301.6304.0001.000.7996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1"/>
    <x v="48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274.26"/>
    <n v="0"/>
    <n v="0"/>
    <s v=""/>
    <s v=""/>
    <s v=""/>
  </r>
  <r>
    <n v="1025029"/>
    <s v="POSTED"/>
    <s v="REALIZADO"/>
    <x v="4"/>
    <s v="089.1301.6304.0001.000.7996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1"/>
    <x v="48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3191.68"/>
    <n v="0"/>
    <n v="0"/>
    <s v=""/>
    <s v=""/>
    <s v=""/>
  </r>
  <r>
    <n v="1025029"/>
    <s v="POSTED"/>
    <s v="REALIZADO"/>
    <x v="4"/>
    <s v="089.1301.6304.0001.000.7996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3833.98"/>
    <n v="0"/>
    <n v="0"/>
    <s v=""/>
    <s v=""/>
    <s v=""/>
  </r>
  <r>
    <n v="1025029"/>
    <s v="POSTED"/>
    <s v="REALIZADO"/>
    <x v="4"/>
    <s v="089.1301.6304.0001.000.7996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3333.25"/>
    <n v="0"/>
    <n v="0"/>
    <s v=""/>
    <s v=""/>
    <s v=""/>
  </r>
  <r>
    <n v="1025029"/>
    <s v="POSTED"/>
    <s v="REALIZADO"/>
    <x v="4"/>
    <s v="089.1301.6304.0001.000.7996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4813.8999999999996"/>
    <n v="0"/>
    <n v="0"/>
    <s v=""/>
    <s v=""/>
    <s v=""/>
  </r>
  <r>
    <n v="1025029"/>
    <s v="POSTED"/>
    <s v="REALIZADO"/>
    <x v="4"/>
    <s v="089.1301.6304.0001.000.7996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043.39"/>
    <n v="0"/>
    <n v="0"/>
    <s v=""/>
    <s v=""/>
    <s v=""/>
  </r>
  <r>
    <n v="1025029"/>
    <s v="POSTED"/>
    <s v="REALIZADO"/>
    <x v="4"/>
    <s v="089.1301.6304.0001.000.7996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000.8"/>
    <n v="0"/>
    <n v="0"/>
    <s v=""/>
    <s v=""/>
    <s v=""/>
  </r>
  <r>
    <n v="1025029"/>
    <s v="POSTED"/>
    <s v="REALIZADO"/>
    <x v="4"/>
    <s v="089.1301.6304.0001.000.7996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7996"/>
    <s v="7996-SUPLENTES FERIAS PRODUCA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17.99"/>
    <n v="0"/>
    <n v="0"/>
    <s v=""/>
    <s v=""/>
    <s v=""/>
  </r>
  <r>
    <n v="1060737"/>
    <s v="POSTED"/>
    <s v="REALIZADO"/>
    <x v="4"/>
    <s v="089.1301.6304.0001.000.353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1"/>
    <x v="48"/>
    <s v="6304"/>
    <s v="6304-HORA EXTRA"/>
    <s v="000"/>
    <s v="3531"/>
    <s v="3531-EMBALAGEM BISCOIT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95.89"/>
    <n v="0"/>
    <n v="0"/>
    <s v=""/>
    <s v=""/>
    <s v=""/>
  </r>
  <r>
    <n v="1060737"/>
    <s v="POSTED"/>
    <s v="REALIZADO"/>
    <x v="4"/>
    <s v="089.1301.6304.0001.000.3531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1"/>
    <x v="48"/>
    <s v="6304"/>
    <s v="6304-HORA EXTRA"/>
    <s v="000"/>
    <s v="3531"/>
    <s v="3531-EMBALAGEM BISCOIT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368.35"/>
    <n v="0"/>
    <n v="0"/>
    <s v=""/>
    <s v=""/>
    <s v=""/>
  </r>
  <r>
    <n v="1025027"/>
    <s v="POSTED"/>
    <s v="REALIZADO"/>
    <x v="4"/>
    <s v="089.1301.6304.0001.000.2713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1"/>
    <x v="48"/>
    <s v="6304"/>
    <s v="6304-HORA EXTRA"/>
    <s v="000"/>
    <s v="2713"/>
    <s v="2713-EMBALAGEM LANCHE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81.93"/>
    <n v="0"/>
    <n v="0"/>
    <s v=""/>
    <s v=""/>
    <s v=""/>
  </r>
  <r>
    <n v="1025027"/>
    <s v="POSTED"/>
    <s v="REALIZADO"/>
    <x v="4"/>
    <s v="089.1301.6304.0001.000.2713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1"/>
    <x v="48"/>
    <s v="6304"/>
    <s v="6304-HORA EXTRA"/>
    <s v="000"/>
    <s v="2713"/>
    <s v="2713-EMBALAGEM LANCHE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518.17999999999995"/>
    <n v="0"/>
    <n v="0"/>
    <s v=""/>
    <s v=""/>
    <s v=""/>
  </r>
  <r>
    <n v="1025026"/>
    <s v="POSTED"/>
    <s v="REALIZADO"/>
    <x v="4"/>
    <s v="089.1301.6304.0001.000.2712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1"/>
    <x v="48"/>
    <s v="6304"/>
    <s v="6304-HORA EXTRA"/>
    <s v="000"/>
    <s v="2712"/>
    <s v="2712-EMBALAGEM LANCH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968"/>
    <n v="0"/>
    <n v="0"/>
    <s v=""/>
    <s v=""/>
    <s v=""/>
  </r>
  <r>
    <n v="1025026"/>
    <s v="POSTED"/>
    <s v="REALIZADO"/>
    <x v="4"/>
    <s v="089.1301.6304.0001.000.2712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1"/>
    <x v="48"/>
    <s v="6304"/>
    <s v="6304-HORA EXTRA"/>
    <s v="000"/>
    <s v="2712"/>
    <s v="2712-EMBALAGEM LANCH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2686.46"/>
    <n v="0"/>
    <n v="0"/>
    <s v=""/>
    <s v=""/>
    <s v=""/>
  </r>
  <r>
    <n v="1025026"/>
    <s v="POSTED"/>
    <s v="REALIZADO"/>
    <x v="4"/>
    <s v="089.1301.6304.0001.000.2712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2712"/>
    <s v="2712-EMBALAGEM LANCH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4157.51"/>
    <n v="0"/>
    <n v="0"/>
    <s v=""/>
    <s v=""/>
    <s v=""/>
  </r>
  <r>
    <n v="1025019"/>
    <s v="POSTED"/>
    <s v="REALIZADO"/>
    <x v="4"/>
    <s v="089.1301.6304.0001.000.2222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1"/>
    <x v="48"/>
    <s v="6304"/>
    <s v="6304-HORA EXTRA"/>
    <s v="000"/>
    <s v="2222"/>
    <s v="2222-EMBALAGEM DOCE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133.8"/>
    <n v="0"/>
    <n v="0"/>
    <s v=""/>
    <s v=""/>
    <s v=""/>
  </r>
  <r>
    <n v="1025019"/>
    <s v="POSTED"/>
    <s v="REALIZADO"/>
    <x v="4"/>
    <s v="089.1301.6304.0001.000.2222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1"/>
    <x v="48"/>
    <s v="6304"/>
    <s v="6304-HORA EXTRA"/>
    <s v="000"/>
    <s v="2222"/>
    <s v="2222-EMBALAGEM DOCE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5594.95"/>
    <n v="0"/>
    <n v="0"/>
    <s v=""/>
    <s v=""/>
    <s v=""/>
  </r>
  <r>
    <n v="1025025"/>
    <s v="POSTED"/>
    <s v="REALIZADO"/>
    <x v="4"/>
    <s v="089.1301.6304.0001.000.2703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1"/>
    <x v="48"/>
    <s v="6304"/>
    <s v="6304-HORA EXTRA"/>
    <s v="000"/>
    <s v="2703"/>
    <s v="2703-PROCESSO LANCHE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609.36"/>
    <n v="0"/>
    <n v="0"/>
    <s v=""/>
    <s v=""/>
    <s v=""/>
  </r>
  <r>
    <n v="1025025"/>
    <s v="POSTED"/>
    <s v="REALIZADO"/>
    <x v="4"/>
    <s v="089.1301.6304.0001.000.2703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1"/>
    <x v="48"/>
    <s v="6304"/>
    <s v="6304-HORA EXTRA"/>
    <s v="000"/>
    <s v="2703"/>
    <s v="2703-PROCESSO LANCHE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952.75"/>
    <n v="0"/>
    <n v="0"/>
    <s v=""/>
    <s v=""/>
    <s v=""/>
  </r>
  <r>
    <n v="1025024"/>
    <s v="POSTED"/>
    <s v="REALIZADO"/>
    <x v="4"/>
    <s v="089.1301.6304.0001.000.2702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1"/>
    <x v="48"/>
    <s v="6304"/>
    <s v="6304-HORA EXTRA"/>
    <s v="000"/>
    <s v="2702"/>
    <s v="2702-PROCESSO LANCH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514.77"/>
    <n v="0"/>
    <n v="0"/>
    <s v=""/>
    <s v=""/>
    <s v=""/>
  </r>
  <r>
    <n v="1025024"/>
    <s v="POSTED"/>
    <s v="REALIZADO"/>
    <x v="4"/>
    <s v="089.1301.6304.0001.000.2702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1"/>
    <x v="48"/>
    <s v="6304"/>
    <s v="6304-HORA EXTRA"/>
    <s v="000"/>
    <s v="2702"/>
    <s v="2702-PROCESSO LANCH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578.53"/>
    <n v="0"/>
    <n v="0"/>
    <s v=""/>
    <s v=""/>
    <s v=""/>
  </r>
  <r>
    <n v="1025024"/>
    <s v="POSTED"/>
    <s v="REALIZADO"/>
    <x v="4"/>
    <s v="089.1301.6304.0001.000.2702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2702"/>
    <s v="2702-PROCESSO LANCH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973.27"/>
    <n v="0"/>
    <n v="0"/>
    <s v=""/>
    <s v=""/>
    <s v=""/>
  </r>
  <r>
    <n v="1025020"/>
    <s v="POSTED"/>
    <s v="REALIZADO"/>
    <x v="4"/>
    <s v="089.1301.6304.0001.000.250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1"/>
    <x v="48"/>
    <s v="6304"/>
    <s v="6304-HORA EXTRA"/>
    <s v="000"/>
    <s v="2501"/>
    <s v="2501-PROCESSO DOC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009.13"/>
    <n v="0"/>
    <n v="0"/>
    <s v=""/>
    <s v=""/>
    <s v=""/>
  </r>
  <r>
    <n v="1025020"/>
    <s v="POSTED"/>
    <s v="REALIZADO"/>
    <x v="4"/>
    <s v="089.1301.6304.0001.000.2501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1"/>
    <x v="48"/>
    <s v="6304"/>
    <s v="6304-HORA EXTRA"/>
    <s v="000"/>
    <s v="2501"/>
    <s v="2501-PROCESSO DOC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193.5899999999999"/>
    <n v="0"/>
    <n v="0"/>
    <s v=""/>
    <s v=""/>
    <s v=""/>
  </r>
  <r>
    <n v="1025018"/>
    <s v="POSTED"/>
    <s v="REALIZADO"/>
    <x v="4"/>
    <s v="089.1301.6304.0001.000.222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1"/>
    <x v="48"/>
    <s v="6304"/>
    <s v="6304-HORA EXTRA"/>
    <s v="000"/>
    <s v="2221"/>
    <s v="2221-EMBALAGEM DOC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545.87"/>
    <n v="0"/>
    <n v="0"/>
    <s v=""/>
    <s v=""/>
    <s v=""/>
  </r>
  <r>
    <n v="1025018"/>
    <s v="POSTED"/>
    <s v="REALIZADO"/>
    <x v="4"/>
    <s v="089.1301.6304.0001.000.2221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1"/>
    <x v="48"/>
    <s v="6304"/>
    <s v="6304-HORA EXTRA"/>
    <s v="000"/>
    <s v="2221"/>
    <s v="2221-EMBALAGEM DOC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895.55"/>
    <n v="0"/>
    <n v="0"/>
    <s v=""/>
    <s v=""/>
    <s v=""/>
  </r>
  <r>
    <n v="1025017"/>
    <s v="POSTED"/>
    <s v="REALIZADO"/>
    <x v="4"/>
    <s v="089.1301.6304.0001.000.2212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1"/>
    <x v="48"/>
    <s v="6304"/>
    <s v="6304-HORA EXTRA"/>
    <s v="000"/>
    <s v="2212"/>
    <s v="2212-PROCESSO DOCE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712.72"/>
    <n v="0"/>
    <n v="0"/>
    <s v=""/>
    <s v=""/>
    <s v=""/>
  </r>
  <r>
    <n v="1025017"/>
    <s v="POSTED"/>
    <s v="REALIZADO"/>
    <x v="4"/>
    <s v="089.1301.6304.0001.000.2212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1"/>
    <x v="48"/>
    <s v="6304"/>
    <s v="6304-HORA EXTRA"/>
    <s v="000"/>
    <s v="2212"/>
    <s v="2212-PROCESSO DOCE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2150.66"/>
    <n v="0"/>
    <n v="0"/>
    <s v=""/>
    <s v=""/>
    <s v=""/>
  </r>
  <r>
    <n v="1025016"/>
    <s v="POSTED"/>
    <s v="REALIZADO"/>
    <x v="4"/>
    <s v="089.1301.6304.0001.000.221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1"/>
    <x v="48"/>
    <s v="6304"/>
    <s v="6304-HORA EXTRA"/>
    <s v="000"/>
    <s v="2211"/>
    <s v="2211-PROCESSO DOC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99.34"/>
    <n v="0"/>
    <n v="0"/>
    <s v=""/>
    <s v=""/>
    <s v=""/>
  </r>
  <r>
    <n v="1025016"/>
    <s v="POSTED"/>
    <s v="REALIZADO"/>
    <x v="4"/>
    <s v="089.1301.6304.0001.000.2211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1"/>
    <x v="48"/>
    <s v="6304"/>
    <s v="6304-HORA EXTRA"/>
    <s v="000"/>
    <s v="2211"/>
    <s v="2211-PROCESSO DOCE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298.8599999999999"/>
    <n v="0"/>
    <n v="0"/>
    <s v=""/>
    <s v=""/>
    <s v=""/>
  </r>
  <r>
    <n v="1025015"/>
    <s v="POSTED"/>
    <s v="REALIZADO"/>
    <x v="4"/>
    <s v="089.1301.6304.0001.000.2073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6484.77"/>
    <n v="0"/>
    <n v="0"/>
    <s v=""/>
    <s v=""/>
    <s v=""/>
  </r>
  <r>
    <n v="1025015"/>
    <s v="POSTED"/>
    <s v="REALIZADO"/>
    <x v="4"/>
    <s v="089.1301.6304.0001.000.2073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55.08000000000001"/>
    <n v="0"/>
    <n v="0"/>
    <s v=""/>
    <s v=""/>
    <s v=""/>
  </r>
  <r>
    <n v="1025015"/>
    <s v="POSTED"/>
    <s v="REALIZADO"/>
    <x v="4"/>
    <s v="089.1301.6304.0001.000.2073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2073"/>
    <s v="2073-EMBALAGEM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83.35"/>
    <n v="0"/>
    <n v="0"/>
    <s v=""/>
    <s v=""/>
    <s v=""/>
  </r>
  <r>
    <n v="1060736"/>
    <s v="POSTED"/>
    <s v="REALIZADO"/>
    <x v="4"/>
    <s v="089.1301.6304.0001.000.271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1"/>
    <x v="48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34.57"/>
    <n v="0"/>
    <n v="0"/>
    <s v=""/>
    <s v=""/>
    <s v=""/>
  </r>
  <r>
    <n v="1060736"/>
    <s v="POSTED"/>
    <s v="REALIZADO"/>
    <x v="4"/>
    <s v="089.1301.6304.0001.000.2711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1"/>
    <x v="48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79.55"/>
    <n v="0"/>
    <n v="0"/>
    <s v=""/>
    <s v=""/>
    <s v=""/>
  </r>
  <r>
    <n v="1060736"/>
    <s v="POSTED"/>
    <s v="REALIZADO"/>
    <x v="4"/>
    <s v="089.1301.6304.0001.000.271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1369.77"/>
    <n v="0"/>
    <n v="0"/>
    <s v=""/>
    <s v=""/>
    <s v=""/>
  </r>
  <r>
    <n v="1060736"/>
    <s v="POSTED"/>
    <s v="REALIZADO"/>
    <x v="4"/>
    <s v="089.1301.6304.0001.000.271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432.26"/>
    <n v="0"/>
    <n v="0"/>
    <s v=""/>
    <s v=""/>
    <s v=""/>
  </r>
  <r>
    <n v="1060736"/>
    <s v="POSTED"/>
    <s v="REALIZADO"/>
    <x v="4"/>
    <s v="089.1301.6304.0001.000.271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2711"/>
    <s v="2711-EMBALAGEM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35.96"/>
    <n v="0"/>
    <n v="0"/>
    <s v=""/>
    <s v=""/>
    <s v=""/>
  </r>
  <r>
    <n v="1025022"/>
    <s v="POSTED"/>
    <s v="REALIZADO"/>
    <x v="4"/>
    <s v="089.1301.6304.0001.000.251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1"/>
    <x v="48"/>
    <s v="6304"/>
    <s v="6304-HORA EXTRA"/>
    <s v="000"/>
    <s v="2511"/>
    <s v="2511-EMBALAGEM DOC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60.13"/>
    <n v="0"/>
    <n v="0"/>
    <s v=""/>
    <s v=""/>
    <s v=""/>
  </r>
  <r>
    <n v="1025022"/>
    <s v="POSTED"/>
    <s v="REALIZADO"/>
    <x v="4"/>
    <s v="089.1301.6304.0001.000.2511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1"/>
    <x v="48"/>
    <s v="6304"/>
    <s v="6304-HORA EXTRA"/>
    <s v="000"/>
    <s v="2511"/>
    <s v="2511-EMBALAGEM DOC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362.97"/>
    <n v="0"/>
    <n v="0"/>
    <s v=""/>
    <s v=""/>
    <s v=""/>
  </r>
  <r>
    <n v="1025014"/>
    <s v="POSTED"/>
    <s v="REALIZADO"/>
    <x v="4"/>
    <s v="089.1301.6304.0001.000.207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1"/>
    <x v="48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545.16999999999996"/>
    <n v="0"/>
    <n v="0"/>
    <s v=""/>
    <s v=""/>
    <s v=""/>
  </r>
  <r>
    <n v="1025014"/>
    <s v="POSTED"/>
    <s v="REALIZADO"/>
    <x v="4"/>
    <s v="089.1301.6304.0001.000.2071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1"/>
    <x v="48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2316.4699999999998"/>
    <n v="0"/>
    <n v="0"/>
    <s v=""/>
    <s v=""/>
    <s v=""/>
  </r>
  <r>
    <n v="1025014"/>
    <s v="POSTED"/>
    <s v="REALIZADO"/>
    <x v="4"/>
    <s v="089.1301.6304.0001.000.207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4458.03"/>
    <n v="0"/>
    <n v="0"/>
    <s v=""/>
    <s v=""/>
    <s v=""/>
  </r>
  <r>
    <n v="1025014"/>
    <s v="POSTED"/>
    <s v="REALIZADO"/>
    <x v="4"/>
    <s v="089.1301.6304.0001.000.207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226.67"/>
    <n v="0"/>
    <n v="0"/>
    <s v=""/>
    <s v=""/>
    <s v=""/>
  </r>
  <r>
    <n v="1025014"/>
    <s v="POSTED"/>
    <s v="REALIZADO"/>
    <x v="4"/>
    <s v="089.1301.6304.0001.000.207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223.02"/>
    <n v="0"/>
    <n v="0"/>
    <s v=""/>
    <s v=""/>
    <s v=""/>
  </r>
  <r>
    <n v="1025014"/>
    <s v="POSTED"/>
    <s v="REALIZADO"/>
    <x v="4"/>
    <s v="089.1301.6304.0001.000.207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2071"/>
    <s v="2071-EMBALAGEM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462.66"/>
    <n v="0"/>
    <n v="0"/>
    <s v=""/>
    <s v=""/>
    <s v=""/>
  </r>
  <r>
    <n v="1025013"/>
    <s v="POSTED"/>
    <s v="REALIZADO"/>
    <x v="4"/>
    <s v="089.1301.6304.0001.000.2053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1"/>
    <x v="48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53.27"/>
    <n v="0"/>
    <n v="0"/>
    <s v=""/>
    <s v=""/>
    <s v=""/>
  </r>
  <r>
    <n v="1025013"/>
    <s v="POSTED"/>
    <s v="REALIZADO"/>
    <x v="4"/>
    <s v="089.1301.6304.0001.000.2053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1"/>
    <x v="48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673.38"/>
    <n v="0"/>
    <n v="0"/>
    <s v=""/>
    <s v=""/>
    <s v=""/>
  </r>
  <r>
    <n v="1025013"/>
    <s v="POSTED"/>
    <s v="REALIZADO"/>
    <x v="4"/>
    <s v="089.1301.6304.0001.000.2053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6301.7"/>
    <n v="0"/>
    <n v="0"/>
    <s v=""/>
    <s v=""/>
    <s v=""/>
  </r>
  <r>
    <n v="1025013"/>
    <s v="POSTED"/>
    <s v="REALIZADO"/>
    <x v="4"/>
    <s v="089.1301.6304.0001.000.2053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688.22"/>
    <n v="0"/>
    <n v="0"/>
    <s v=""/>
    <s v=""/>
    <s v=""/>
  </r>
  <r>
    <n v="1025013"/>
    <s v="POSTED"/>
    <s v="REALIZADO"/>
    <x v="4"/>
    <s v="089.1301.6304.0001.000.2053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2053"/>
    <s v="2053-PROCESSO PAO 3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925.42"/>
    <n v="0"/>
    <n v="0"/>
    <s v=""/>
    <s v=""/>
    <s v=""/>
  </r>
  <r>
    <n v="1060735"/>
    <s v="POSTED"/>
    <s v="REALIZADO"/>
    <x v="4"/>
    <s v="089.1301.6304.0001.000.270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1"/>
    <x v="48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66.5"/>
    <n v="0"/>
    <n v="0"/>
    <s v=""/>
    <s v=""/>
    <s v=""/>
  </r>
  <r>
    <n v="1060735"/>
    <s v="POSTED"/>
    <s v="REALIZADO"/>
    <x v="4"/>
    <s v="089.1301.6304.0001.000.2701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1"/>
    <x v="48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337.63"/>
    <n v="0"/>
    <n v="0"/>
    <s v=""/>
    <s v=""/>
    <s v=""/>
  </r>
  <r>
    <n v="1060735"/>
    <s v="POSTED"/>
    <s v="REALIZADO"/>
    <x v="4"/>
    <s v="089.1301.6304.0001.000.270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4957.0600000000004"/>
    <n v="0"/>
    <n v="0"/>
    <s v=""/>
    <s v=""/>
    <s v=""/>
  </r>
  <r>
    <n v="1060735"/>
    <s v="POSTED"/>
    <s v="REALIZADO"/>
    <x v="4"/>
    <s v="089.1301.6304.0001.000.270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350.97"/>
    <n v="0"/>
    <n v="0"/>
    <s v=""/>
    <s v=""/>
    <s v=""/>
  </r>
  <r>
    <n v="1060735"/>
    <s v="POSTED"/>
    <s v="REALIZADO"/>
    <x v="4"/>
    <s v="089.1301.6304.0001.000.270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2701"/>
    <s v="2701-PROCESSO LANCHE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405.81"/>
    <n v="0"/>
    <n v="0"/>
    <s v=""/>
    <s v=""/>
    <s v=""/>
  </r>
  <r>
    <n v="1025011"/>
    <s v="POSTED"/>
    <s v="REALIZADO"/>
    <x v="4"/>
    <s v="089.1301.6304.0001.000.1920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1"/>
    <x v="48"/>
    <s v="6304"/>
    <s v="6304-HORA EXTRA"/>
    <s v="000"/>
    <s v="1920"/>
    <s v="1920-EMBALAGEM TOSTA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12.56"/>
    <n v="0"/>
    <n v="0"/>
    <s v=""/>
    <s v=""/>
    <s v=""/>
  </r>
  <r>
    <n v="1025011"/>
    <s v="POSTED"/>
    <s v="REALIZADO"/>
    <x v="4"/>
    <s v="089.1301.6304.0001.000.1920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1"/>
    <x v="48"/>
    <s v="6304"/>
    <s v="6304-HORA EXTRA"/>
    <s v="000"/>
    <s v="1920"/>
    <s v="1920-EMBALAGEM TOSTA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759.48"/>
    <n v="0"/>
    <n v="0"/>
    <s v=""/>
    <s v=""/>
    <s v=""/>
  </r>
  <r>
    <n v="1025012"/>
    <s v="POSTED"/>
    <s v="REALIZADO"/>
    <x v="4"/>
    <s v="089.1301.6304.0001.000.205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1"/>
    <x v="48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49.31"/>
    <n v="0"/>
    <n v="0"/>
    <s v=""/>
    <s v=""/>
    <s v=""/>
  </r>
  <r>
    <n v="1025012"/>
    <s v="POSTED"/>
    <s v="REALIZADO"/>
    <x v="4"/>
    <s v="089.1301.6304.0001.000.2051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1"/>
    <x v="48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698.03"/>
    <n v="0"/>
    <n v="0"/>
    <s v=""/>
    <s v=""/>
    <s v=""/>
  </r>
  <r>
    <n v="1025012"/>
    <s v="POSTED"/>
    <s v="REALIZADO"/>
    <x v="4"/>
    <s v="089.1301.6304.0001.000.20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2065.48"/>
    <n v="0"/>
    <n v="0"/>
    <s v=""/>
    <s v=""/>
    <s v=""/>
  </r>
  <r>
    <n v="1025012"/>
    <s v="POSTED"/>
    <s v="REALIZADO"/>
    <x v="4"/>
    <s v="089.1301.6304.0001.000.20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7386.68"/>
    <n v="0"/>
    <n v="0"/>
    <s v=""/>
    <s v=""/>
    <s v=""/>
  </r>
  <r>
    <n v="1025012"/>
    <s v="POSTED"/>
    <s v="REALIZADO"/>
    <x v="4"/>
    <s v="089.1301.6304.0001.000.20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293.11"/>
    <n v="0"/>
    <n v="0"/>
    <s v=""/>
    <s v=""/>
    <s v=""/>
  </r>
  <r>
    <n v="1025012"/>
    <s v="POSTED"/>
    <s v="REALIZADO"/>
    <x v="4"/>
    <s v="089.1301.6304.0001.000.2051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2051"/>
    <s v="2051-PROCESSO PAO 1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300.42"/>
    <n v="0"/>
    <n v="0"/>
    <s v=""/>
    <s v=""/>
    <s v=""/>
  </r>
  <r>
    <n v="1025010"/>
    <s v="POSTED"/>
    <s v="REALIZADO"/>
    <x v="4"/>
    <s v="089.1301.6304.0001.000.1910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1"/>
    <x v="48"/>
    <s v="6304"/>
    <s v="6304-HORA EXTRA"/>
    <s v="000"/>
    <s v="1910"/>
    <s v="1910-PROCESSO TOSTA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64.36"/>
    <n v="0"/>
    <n v="0"/>
    <s v=""/>
    <s v=""/>
    <s v=""/>
  </r>
  <r>
    <n v="1025010"/>
    <s v="POSTED"/>
    <s v="REALIZADO"/>
    <x v="4"/>
    <s v="089.1301.6304.0001.000.1910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1"/>
    <x v="48"/>
    <s v="6304"/>
    <s v="6304-HORA EXTRA"/>
    <s v="000"/>
    <s v="1910"/>
    <s v="1910-PROCESSO TOSTA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438.7"/>
    <n v="0"/>
    <n v="0"/>
    <s v=""/>
    <s v=""/>
    <s v=""/>
  </r>
  <r>
    <n v="1025008"/>
    <s v="POSTED"/>
    <s v="REALIZADO"/>
    <x v="4"/>
    <s v="089.1301.6304.0001.000.1860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1860"/>
    <s v="1860-EMBALAGEM TORTILHAS DE TRIG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652.07000000000005"/>
    <n v="0"/>
    <n v="0"/>
    <s v=""/>
    <s v=""/>
    <s v=""/>
  </r>
  <r>
    <n v="1025003"/>
    <s v="POSTED"/>
    <s v="REALIZADO"/>
    <x v="4"/>
    <s v="089.1301.6304.0001.000.1600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1"/>
    <x v="48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814"/>
    <n v="0"/>
    <n v="0"/>
    <s v=""/>
    <s v=""/>
    <s v=""/>
  </r>
  <r>
    <n v="1025003"/>
    <s v="POSTED"/>
    <s v="REALIZADO"/>
    <x v="4"/>
    <s v="089.1301.6304.0001.000.1600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1"/>
    <x v="48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855.15"/>
    <n v="0"/>
    <n v="0"/>
    <s v=""/>
    <s v=""/>
    <s v=""/>
  </r>
  <r>
    <n v="1025003"/>
    <s v="POSTED"/>
    <s v="REALIZADO"/>
    <x v="4"/>
    <s v="089.1301.6304.0001.000.1600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3317.72"/>
    <n v="0"/>
    <n v="0"/>
    <s v=""/>
    <s v=""/>
    <s v=""/>
  </r>
  <r>
    <n v="1025003"/>
    <s v="POSTED"/>
    <s v="REALIZADO"/>
    <x v="4"/>
    <s v="089.1301.6304.0001.000.1600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4776.58"/>
    <n v="0"/>
    <n v="0"/>
    <s v=""/>
    <s v=""/>
    <s v=""/>
  </r>
  <r>
    <n v="1025003"/>
    <s v="POSTED"/>
    <s v="REALIZADO"/>
    <x v="4"/>
    <s v="089.1301.6304.0001.000.1600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4553.6899999999996"/>
    <n v="0"/>
    <n v="0"/>
    <s v=""/>
    <s v=""/>
    <s v=""/>
  </r>
  <r>
    <n v="1025003"/>
    <s v="POSTED"/>
    <s v="REALIZADO"/>
    <x v="4"/>
    <s v="089.1301.6304.0001.000.1600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2665.22"/>
    <n v="0"/>
    <n v="0"/>
    <s v=""/>
    <s v=""/>
    <s v=""/>
  </r>
  <r>
    <n v="1025003"/>
    <s v="POSTED"/>
    <s v="REALIZADO"/>
    <x v="4"/>
    <s v="089.1301.6304.0001.000.1600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510.56"/>
    <n v="0"/>
    <n v="0"/>
    <s v=""/>
    <s v=""/>
    <s v=""/>
  </r>
  <r>
    <n v="1025003"/>
    <s v="POSTED"/>
    <s v="REALIZADO"/>
    <x v="4"/>
    <s v="089.1301.6304.0001.000.1600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1600"/>
    <s v="1600-PROCESSO MISTURA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97.68"/>
    <n v="0"/>
    <n v="0"/>
    <s v=""/>
    <s v=""/>
    <s v=""/>
  </r>
  <r>
    <n v="1025009"/>
    <s v="POSTED"/>
    <s v="REALIZADO"/>
    <x v="4"/>
    <s v="089.1301.6304.0001.000.1862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1"/>
    <x v="48"/>
    <s v="6304"/>
    <s v="6304-HORA EXTRA"/>
    <s v="000"/>
    <s v="1862"/>
    <s v="1862-EMBALAGEM TORTILHAS DE TRIGO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560.1"/>
    <n v="0"/>
    <n v="0"/>
    <s v=""/>
    <s v=""/>
    <s v=""/>
  </r>
  <r>
    <n v="1025009"/>
    <s v="POSTED"/>
    <s v="REALIZADO"/>
    <x v="4"/>
    <s v="089.1301.6304.0001.000.1862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1"/>
    <x v="48"/>
    <s v="6304"/>
    <s v="6304-HORA EXTRA"/>
    <s v="000"/>
    <s v="1862"/>
    <s v="1862-EMBALAGEM TORTILHAS DE TRIGO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156.78"/>
    <n v="0"/>
    <n v="0"/>
    <s v=""/>
    <s v=""/>
    <s v=""/>
  </r>
  <r>
    <n v="1025006"/>
    <s v="POSTED"/>
    <s v="REALIZADO"/>
    <x v="4"/>
    <s v="089.1301.6304.0001.000.1850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1850"/>
    <s v="1850-PROCESSO TORTILHAS DE TRIG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87.15"/>
    <n v="0"/>
    <n v="0"/>
    <s v=""/>
    <s v=""/>
    <s v=""/>
  </r>
  <r>
    <n v="1025007"/>
    <s v="POSTED"/>
    <s v="REALIZADO"/>
    <x v="4"/>
    <s v="089.1301.6304.0001.000.1852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1"/>
    <x v="48"/>
    <s v="6304"/>
    <s v="6304-HORA EXTRA"/>
    <s v="000"/>
    <s v="1852"/>
    <s v="1852-PROCESSO TORTILHAS DE TRIGO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872.15"/>
    <n v="0"/>
    <n v="0"/>
    <s v=""/>
    <s v=""/>
    <s v=""/>
  </r>
  <r>
    <n v="1025007"/>
    <s v="POSTED"/>
    <s v="REALIZADO"/>
    <x v="4"/>
    <s v="089.1301.6304.0001.000.1852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1"/>
    <x v="48"/>
    <s v="6304"/>
    <s v="6304-HORA EXTRA"/>
    <s v="000"/>
    <s v="1852"/>
    <s v="1852-PROCESSO TORTILHAS DE TRIGO 2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2.2599999999999998"/>
    <n v="0"/>
    <n v="0"/>
    <s v=""/>
    <s v=""/>
    <s v=""/>
  </r>
  <r>
    <n v="1025005"/>
    <s v="POSTED"/>
    <s v="REALIZADO"/>
    <x v="4"/>
    <s v="089.1301.6304.0001.000.1710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1"/>
    <x v="48"/>
    <s v="6304"/>
    <s v="6304-HORA EXTRA"/>
    <s v="000"/>
    <s v="1710"/>
    <s v="1710-EMBALAGEM MOI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47.6"/>
    <n v="0"/>
    <n v="0"/>
    <s v=""/>
    <s v=""/>
    <s v=""/>
  </r>
  <r>
    <n v="1025005"/>
    <s v="POSTED"/>
    <s v="REALIZADO"/>
    <x v="4"/>
    <s v="089.1301.6304.0001.000.1710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1"/>
    <x v="48"/>
    <s v="6304"/>
    <s v="6304-HORA EXTRA"/>
    <s v="000"/>
    <s v="1710"/>
    <s v="1710-EMBALAGEM MOI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391.62"/>
    <n v="0"/>
    <n v="0"/>
    <s v=""/>
    <s v=""/>
    <s v=""/>
  </r>
  <r>
    <n v="1025004"/>
    <s v="POSTED"/>
    <s v="REALIZADO"/>
    <x v="4"/>
    <s v="089.1301.6304.0001.000.1700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1"/>
    <x v="48"/>
    <s v="6304"/>
    <s v="6304-HORA EXTRA"/>
    <s v="000"/>
    <s v="1700"/>
    <s v="1700-PRODUCAO MOI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5.96"/>
    <n v="0"/>
    <n v="0"/>
    <s v=""/>
    <s v=""/>
    <s v=""/>
  </r>
  <r>
    <n v="1025004"/>
    <s v="POSTED"/>
    <s v="REALIZADO"/>
    <x v="4"/>
    <s v="089.1301.6304.0001.000.1700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1"/>
    <x v="48"/>
    <s v="6304"/>
    <s v="6304-HORA EXTRA"/>
    <s v="000"/>
    <s v="1700"/>
    <s v="1700-PRODUCAO MOIDOS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202.79"/>
    <n v="0"/>
    <n v="0"/>
    <s v=""/>
    <s v=""/>
    <s v=""/>
  </r>
  <r>
    <n v="1243465"/>
    <s v="POSTED"/>
    <s v="REALIZADO"/>
    <x v="4"/>
    <s v="089.1301.6304.0001.000.3511.000.00000.00000"/>
    <s v="ENE-2021"/>
    <n v="2021"/>
    <x v="5"/>
    <s v="1º TRIMM"/>
    <d v="2021-01-28T00:00:00"/>
    <s v="Manual"/>
    <s v="3"/>
    <s v="JSILVLIM - FOPAG JAN2021 NOMINA BRL"/>
    <s v="JSILVLIM - FOPAG JAN2021 Manual A 1907881 180234565"/>
    <s v="Folha de Pagamento 01/2021"/>
    <x v="0"/>
    <s v="HORA EXTRA/HORA EXTRA"/>
    <s v="1301"/>
    <x v="48"/>
    <s v="6304"/>
    <s v="6304-HORA EXTRA"/>
    <s v="000"/>
    <s v="3511"/>
    <s v="3511-PROCESSO BISCOIT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15.17"/>
    <n v="0"/>
    <n v="0"/>
    <s v=""/>
    <s v=""/>
    <s v=""/>
  </r>
  <r>
    <n v="1243465"/>
    <s v="POSTED"/>
    <s v="REALIZADO"/>
    <x v="4"/>
    <s v="089.1301.6304.0001.000.3511.000.00000.00000"/>
    <s v="ENE-2021"/>
    <n v="2021"/>
    <x v="5"/>
    <s v="1º TRIMM"/>
    <d v="2021-01-27T00:00:00"/>
    <s v="Manual"/>
    <s v="68"/>
    <s v="Reverter &quot;FFONSECA - PROVISÃO DE HORAS EXTRAS DEZEMBRO.2020 PROVISIONES BRL&quot;27-JAN-2021 16:56:54"/>
    <s v="Reverter &quot;FFONSECA - PROVISÃO DE HORAS EXTRAS DEZEMBRO.2020&quot;27-JAN-21 16:56:54 - 180154208"/>
    <s v="PROVISÃO DE HORAS EXTRAS DEZEMBRO/2020"/>
    <x v="0"/>
    <s v="HORA EXTRA/HORA EXTRA"/>
    <s v="1301"/>
    <x v="48"/>
    <s v="6304"/>
    <s v="6304-HORA EXTRA"/>
    <s v="000"/>
    <s v="3511"/>
    <s v="3511-PROCESSO BISCOITO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-443.85"/>
    <n v="0"/>
    <n v="0"/>
    <s v=""/>
    <s v=""/>
    <s v=""/>
  </r>
  <r>
    <n v="1720208"/>
    <s v="POSTED"/>
    <s v="REALIZADO"/>
    <x v="4"/>
    <s v="089.1301.6304.0001.000.2074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2074"/>
    <s v="2074-EMBALAGEM PAO 4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416.57"/>
    <n v="0"/>
    <n v="0"/>
    <s v=""/>
    <s v=""/>
    <s v=""/>
  </r>
  <r>
    <n v="1720207"/>
    <s v="POSTED"/>
    <s v="REALIZADO"/>
    <x v="4"/>
    <s v="089.1301.6304.0001.000.2054.000.00000.00000"/>
    <s v="ENE-2021"/>
    <n v="2021"/>
    <x v="5"/>
    <s v="1º TRIMM"/>
    <d v="2021-01-30T00:00:00"/>
    <s v="Manual"/>
    <s v="Accrual"/>
    <s v="EMORAOLI_PROVISÃO HORAS EXTRAS JAN-2021 Provisão BRL"/>
    <s v="EMORAOLI_PROVISÃO HORAS EXTRAS JAN-2021 Manual A 1913504 180630613"/>
    <s v="Provisão de HE Jan21"/>
    <x v="0"/>
    <s v="HORA EXTRA/HORA EXTRA"/>
    <s v="1301"/>
    <x v="48"/>
    <s v="6304"/>
    <s v="6304-HORA EXTRA"/>
    <s v="000"/>
    <s v="2054"/>
    <s v="2054-PROCESSO PAO 4"/>
    <s v="0,0"/>
    <s v="GASTOS CARGA SOCIAL"/>
    <s v="MANO DE OBRA                               "/>
    <s v="MANO DE OBRA"/>
    <s v="6-GASTOS"/>
    <s v="MANO DE OBRA"/>
    <s v="SÃO PAULO"/>
    <s v="HUGO VALENZUELA DELFIN"/>
    <s v="Costo Laboral"/>
    <s v="Tiempo Extra y Descansos Trabajados"/>
    <s v="OPERAÇÕES"/>
    <n v="168.98"/>
    <n v="0"/>
    <n v="0"/>
    <s v=""/>
    <s v=""/>
    <s v="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1">
  <r>
    <x v="0"/>
    <s v="089.3503.6304.0001.000.0405.000.00000.00000"/>
    <s v="3503"/>
    <x v="0"/>
    <n v="3334.7487632140851"/>
    <n v="2095.1301130140851"/>
    <n v="3509.3429392985922"/>
    <n v="5726.6889755718321"/>
    <n v="2269.7242890985926"/>
    <n v="3422.0458512563391"/>
    <n v="2269.7242890985926"/>
    <n v="2357.0213771408462"/>
    <n v="3422.0458512563391"/>
    <n v="3422.0458512563391"/>
    <n v="4574.3674134140847"/>
    <n v="2357.0213771408462"/>
    <n v="3229.9922575633805"/>
    <n v="38759.907090760564"/>
    <n v="22627.405220552115"/>
  </r>
  <r>
    <x v="0"/>
    <s v="089.3504.6304.0001.000.0405.000.00000.00000"/>
    <s v="3504"/>
    <x v="0"/>
    <n v="0"/>
    <n v="0"/>
    <n v="0"/>
    <n v="0"/>
    <n v="0"/>
    <n v="0"/>
    <n v="0"/>
    <n v="0"/>
    <n v="0"/>
    <n v="0"/>
    <n v="0"/>
    <n v="0"/>
    <n v="0"/>
    <n v="0"/>
    <n v="0"/>
  </r>
  <r>
    <x v="0"/>
    <s v="089.3505.6304.0001.000.0405.000.00000.00000"/>
    <s v="3505"/>
    <x v="0"/>
    <n v="0"/>
    <n v="0"/>
    <n v="0"/>
    <n v="0"/>
    <n v="0"/>
    <n v="0"/>
    <n v="0"/>
    <n v="0"/>
    <n v="0"/>
    <n v="0"/>
    <n v="0"/>
    <n v="0"/>
    <n v="0"/>
    <n v="0"/>
    <n v="0"/>
  </r>
  <r>
    <x v="0"/>
    <s v="089.3506.6304.0001.000.0405.000.00000.00000"/>
    <s v="3506"/>
    <x v="0"/>
    <n v="6713.8682027042278"/>
    <n v="4218.1370907042256"/>
    <n v="7065.3796269295799"/>
    <n v="9209.5993147042263"/>
    <n v="4569.6485149295786"/>
    <n v="6889.6239148169025"/>
    <n v="6889.6239148169025"/>
    <n v="4745.4042270422542"/>
    <n v="6889.6239148169025"/>
    <n v="6889.6239148169025"/>
    <n v="9209.5993147042263"/>
    <n v="4745.4042270422542"/>
    <n v="6502.9613481690149"/>
    <n v="78035.536178028182"/>
    <n v="45555.88057960564"/>
  </r>
  <r>
    <x v="0"/>
    <s v="089.3507.6304.0001.000.0405.000.00000.00000"/>
    <s v="3507"/>
    <x v="0"/>
    <n v="1806.6613600000001"/>
    <n v="1135.0752"/>
    <n v="1901.2509600000001"/>
    <n v="3102.5388799999992"/>
    <n v="1853.9561600000002"/>
    <n v="2478.2475200000003"/>
    <n v="1229.6648"/>
    <n v="1276.9595999999999"/>
    <n v="1853.9561600000002"/>
    <n v="1853.9561600000002"/>
    <n v="2478.2475200000003"/>
    <n v="1276.9595999999999"/>
    <n v="1853.9561600000004"/>
    <n v="22247.473920000004"/>
    <n v="13507.394880000002"/>
  </r>
  <r>
    <x v="0"/>
    <s v="089.3514.6304.0001.000.0405.000.00000.00000"/>
    <s v="3514"/>
    <x v="0"/>
    <n v="0"/>
    <n v="0"/>
    <n v="0"/>
    <n v="0"/>
    <n v="0"/>
    <n v="0"/>
    <n v="0"/>
    <n v="0"/>
    <n v="0"/>
    <n v="0"/>
    <n v="0"/>
    <n v="0"/>
    <n v="0"/>
    <n v="0"/>
    <n v="0"/>
  </r>
  <r>
    <x v="0"/>
    <s v="089.3514.6304.0001.000.0568.000.00000.00000"/>
    <s v="3514"/>
    <x v="1"/>
    <n v="0"/>
    <n v="0"/>
    <n v="0"/>
    <n v="0"/>
    <n v="0"/>
    <n v="0"/>
    <n v="0"/>
    <n v="0"/>
    <n v="0"/>
    <n v="0"/>
    <n v="0"/>
    <n v="0"/>
    <n v="0"/>
    <n v="0"/>
    <n v="0"/>
  </r>
  <r>
    <x v="0"/>
    <s v="089.3514.6304.0001.000.0599.000.00000.00000"/>
    <s v="3514"/>
    <x v="2"/>
    <n v="0"/>
    <n v="0"/>
    <n v="0"/>
    <n v="0"/>
    <n v="0"/>
    <n v="0"/>
    <n v="0"/>
    <n v="0"/>
    <n v="0"/>
    <n v="0"/>
    <n v="0"/>
    <n v="0"/>
    <n v="0"/>
    <n v="0"/>
    <n v="0"/>
  </r>
  <r>
    <x v="0"/>
    <s v="089.3515.6304.0001.000.0405.000.00000.00000"/>
    <s v="3515"/>
    <x v="0"/>
    <n v="0"/>
    <n v="0"/>
    <n v="0"/>
    <n v="0"/>
    <n v="0"/>
    <n v="0"/>
    <n v="0"/>
    <n v="0"/>
    <n v="0"/>
    <n v="0"/>
    <n v="0"/>
    <n v="0"/>
    <n v="0"/>
    <n v="0"/>
    <n v="0"/>
  </r>
  <r>
    <x v="0"/>
    <s v="089.3517.6304.0001.000.0405.000.00000.00000"/>
    <s v="3517"/>
    <x v="0"/>
    <n v="0"/>
    <n v="0"/>
    <n v="0"/>
    <n v="0"/>
    <n v="0"/>
    <n v="0"/>
    <n v="0"/>
    <n v="0"/>
    <n v="0"/>
    <n v="0"/>
    <n v="0"/>
    <n v="0"/>
    <n v="0"/>
    <n v="0"/>
    <n v="0"/>
  </r>
  <r>
    <x v="0"/>
    <s v="089.3517.6304.0001.000.0568.000.00000.00000"/>
    <s v="3517"/>
    <x v="1"/>
    <n v="0"/>
    <n v="0"/>
    <n v="0"/>
    <n v="0"/>
    <n v="0"/>
    <n v="0"/>
    <n v="0"/>
    <n v="0"/>
    <n v="0"/>
    <n v="0"/>
    <n v="0"/>
    <n v="0"/>
    <n v="0"/>
    <n v="0"/>
    <n v="0"/>
  </r>
  <r>
    <x v="0"/>
    <s v="089.3517.6304.0001.000.0599.000.00000.00000"/>
    <s v="3517"/>
    <x v="2"/>
    <n v="0"/>
    <n v="0"/>
    <n v="0"/>
    <n v="0"/>
    <n v="0"/>
    <n v="0"/>
    <n v="0"/>
    <n v="0"/>
    <n v="0"/>
    <n v="0"/>
    <n v="0"/>
    <n v="0"/>
    <n v="0"/>
    <n v="0"/>
    <n v="0"/>
  </r>
  <r>
    <x v="0"/>
    <s v="089.3518.6304.0001.000.0405.000.00000.00000"/>
    <s v="3518"/>
    <x v="0"/>
    <n v="2726.1906566901412"/>
    <n v="2617.143030422535"/>
    <n v="4383.714575957747"/>
    <n v="5714.0956164225336"/>
    <n v="4274.6669496901413"/>
    <n v="4274.6669496901413"/>
    <n v="4274.6669496901413"/>
    <n v="2944.285909225352"/>
    <n v="4274.6669496901413"/>
    <n v="4274.6669496901413"/>
    <n v="5714.0956164225336"/>
    <n v="2944.285909225352"/>
    <n v="4034.7621719014082"/>
    <n v="48417.146062816901"/>
    <n v="28265.14472856338"/>
  </r>
  <r>
    <x v="0"/>
    <s v="089.3520.6304.0001.000.0405.000.00000.00000"/>
    <s v="3520"/>
    <x v="0"/>
    <n v="1525.37"/>
    <n v="1464.3552"/>
    <n v="2452.7949599999997"/>
    <n v="3197.1755199999998"/>
    <n v="1586.3848"/>
    <n v="2391.7801600000003"/>
    <n v="1586.3848"/>
    <n v="1647.3996"/>
    <n v="2391.7801600000003"/>
    <n v="2391.7801600000003"/>
    <n v="4002.5708799999993"/>
    <n v="1647.3996"/>
    <n v="2190.4313200000001"/>
    <n v="26285.17584"/>
    <n v="14204.245440000001"/>
  </r>
  <r>
    <x v="0"/>
    <s v="089.3521.6304.0001.000.0405.000.00000.00000"/>
    <s v="3521"/>
    <x v="0"/>
    <n v="0"/>
    <n v="0"/>
    <n v="0"/>
    <n v="0"/>
    <n v="0"/>
    <n v="0"/>
    <n v="0"/>
    <n v="0"/>
    <n v="0"/>
    <n v="0"/>
    <n v="0"/>
    <n v="0"/>
    <n v="0"/>
    <n v="0"/>
    <n v="0"/>
  </r>
  <r>
    <x v="0"/>
    <s v="089.3522.6304.0001.000.0405.000.00000.00000"/>
    <s v="3522"/>
    <x v="0"/>
    <n v="0"/>
    <n v="0"/>
    <n v="0"/>
    <n v="0"/>
    <n v="0"/>
    <n v="0"/>
    <n v="0"/>
    <n v="0"/>
    <n v="0"/>
    <n v="0"/>
    <n v="0"/>
    <n v="0"/>
    <n v="0"/>
    <n v="0"/>
    <n v="0"/>
  </r>
  <r>
    <x v="0"/>
    <s v="089.3529.6304.0001.000.0405.000.00000.00000"/>
    <s v="3529"/>
    <x v="0"/>
    <n v="1525.37"/>
    <n v="1464.3552"/>
    <n v="2452.7949599999997"/>
    <n v="3197.1755199999998"/>
    <n v="1586.3848"/>
    <n v="2391.7801600000003"/>
    <n v="1586.3848"/>
    <n v="2452.7949599999997"/>
    <n v="3197.1755199999998"/>
    <n v="2391.7801600000003"/>
    <n v="3197.1755199999998"/>
    <n v="1647.3996"/>
    <n v="2257.5476000000003"/>
    <n v="27090.571200000006"/>
    <n v="14204.245440000001"/>
  </r>
  <r>
    <x v="0"/>
    <s v="089.3530.6304.0001.000.0405.000.00000.00000"/>
    <s v="3530"/>
    <x v="0"/>
    <n v="667.87"/>
    <n v="641.15520000000004"/>
    <n v="1073.9349599999998"/>
    <n v="1399.8555199999998"/>
    <n v="694.58479999999997"/>
    <n v="1047.2201599999999"/>
    <n v="1047.2201599999999"/>
    <n v="721.29959999999994"/>
    <n v="1399.8555199999998"/>
    <n v="1047.2201599999999"/>
    <n v="1399.8555199999998"/>
    <n v="721.29959999999994"/>
    <n v="988.44759999999985"/>
    <n v="11861.371199999998"/>
    <n v="6571.840799999999"/>
  </r>
  <r>
    <x v="0"/>
    <s v="089.3535.6304.0001.000.0405.000.00000.00000"/>
    <s v="3535"/>
    <x v="0"/>
    <n v="0"/>
    <n v="0"/>
    <n v="0"/>
    <n v="0"/>
    <n v="0"/>
    <n v="0"/>
    <n v="0"/>
    <n v="0"/>
    <n v="0"/>
    <n v="0"/>
    <n v="0"/>
    <n v="0"/>
    <n v="0"/>
    <n v="0"/>
    <n v="0"/>
  </r>
  <r>
    <x v="0"/>
    <s v="089.3537.6304.0001.000.0405.000.00000.00000"/>
    <s v="3537"/>
    <x v="0"/>
    <n v="2247.2575999999999"/>
    <n v="881.44139999999993"/>
    <n v="2887.5111999999999"/>
    <n v="5329.2596000000003"/>
    <n v="1028.9216000000001"/>
    <n v="5329.2596000000003"/>
    <n v="1028.9216000000001"/>
    <n v="524.27060000000006"/>
    <n v="2887.5111999999999"/>
    <n v="3011.0009999999997"/>
    <n v="7224.2072000000007"/>
    <n v="2887.5111999999999"/>
    <n v="2938.9228166666667"/>
    <n v="35267.073799999998"/>
    <n v="18732.5726"/>
  </r>
  <r>
    <x v="0"/>
    <s v="089.3540.6304.0001.000.0405.000.00000.00000"/>
    <s v="3540"/>
    <x v="0"/>
    <n v="0"/>
    <n v="0"/>
    <n v="0"/>
    <n v="0"/>
    <n v="0"/>
    <n v="0"/>
    <n v="0"/>
    <n v="0"/>
    <n v="0"/>
    <n v="0"/>
    <n v="0"/>
    <n v="0"/>
    <n v="0"/>
    <n v="0"/>
    <n v="0"/>
  </r>
  <r>
    <x v="0"/>
    <s v="089.3542.6304.0001.000.0405.000.00000.00000"/>
    <s v="3542"/>
    <x v="0"/>
    <n v="0"/>
    <n v="0"/>
    <n v="0"/>
    <n v="0"/>
    <n v="0"/>
    <n v="0"/>
    <n v="0"/>
    <n v="0"/>
    <n v="0"/>
    <n v="0"/>
    <n v="0"/>
    <n v="0"/>
    <n v="0"/>
    <n v="0"/>
    <n v="0"/>
  </r>
  <r>
    <x v="0"/>
    <s v="089.3542.6304.0001.000.0568.000.00000.00000"/>
    <s v="3542"/>
    <x v="1"/>
    <n v="0"/>
    <n v="0"/>
    <n v="0"/>
    <n v="0"/>
    <n v="0"/>
    <n v="0"/>
    <n v="0"/>
    <n v="0"/>
    <n v="0"/>
    <n v="0"/>
    <n v="0"/>
    <n v="0"/>
    <n v="0"/>
    <n v="0"/>
    <n v="0"/>
  </r>
  <r>
    <x v="0"/>
    <s v="089.3542.6304.0001.000.0599.000.00000.00000"/>
    <s v="3542"/>
    <x v="2"/>
    <n v="0"/>
    <n v="0"/>
    <n v="0"/>
    <n v="0"/>
    <n v="0"/>
    <n v="0"/>
    <n v="0"/>
    <n v="0"/>
    <n v="0"/>
    <n v="0"/>
    <n v="0"/>
    <n v="0"/>
    <n v="0"/>
    <n v="0"/>
    <n v="0"/>
  </r>
  <r>
    <x v="0"/>
    <s v="089.3544.6304.0001.000.0405.000.00000.00000"/>
    <s v="3544"/>
    <x v="0"/>
    <n v="0"/>
    <n v="0"/>
    <n v="0"/>
    <n v="0"/>
    <n v="0"/>
    <n v="0"/>
    <n v="0"/>
    <n v="0"/>
    <n v="0"/>
    <n v="0"/>
    <n v="0"/>
    <n v="0"/>
    <n v="0"/>
    <n v="0"/>
    <n v="0"/>
  </r>
  <r>
    <x v="0"/>
    <s v="089.3544.6304.0001.000.0568.000.00000.00000"/>
    <s v="3544"/>
    <x v="1"/>
    <n v="0"/>
    <n v="0"/>
    <n v="0"/>
    <n v="0"/>
    <n v="0"/>
    <n v="0"/>
    <n v="0"/>
    <n v="0"/>
    <n v="0"/>
    <n v="0"/>
    <n v="0"/>
    <n v="0"/>
    <n v="0"/>
    <n v="0"/>
    <n v="0"/>
  </r>
  <r>
    <x v="0"/>
    <s v="089.3544.6304.0001.000.0599.000.00000.00000"/>
    <s v="3544"/>
    <x v="2"/>
    <n v="0"/>
    <n v="0"/>
    <n v="0"/>
    <n v="0"/>
    <n v="0"/>
    <n v="0"/>
    <n v="0"/>
    <n v="0"/>
    <n v="0"/>
    <n v="0"/>
    <n v="0"/>
    <n v="0"/>
    <n v="0"/>
    <n v="0"/>
    <n v="0"/>
  </r>
  <r>
    <x v="0"/>
    <s v="089.3545.6304.0001.000.0405.000.00000.00000"/>
    <s v="3545"/>
    <x v="0"/>
    <n v="0"/>
    <n v="0"/>
    <n v="0"/>
    <n v="0"/>
    <n v="0"/>
    <n v="0"/>
    <n v="0"/>
    <n v="0"/>
    <n v="0"/>
    <n v="0"/>
    <n v="0"/>
    <n v="0"/>
    <n v="0"/>
    <n v="0"/>
    <n v="0"/>
  </r>
  <r>
    <x v="0"/>
    <s v="089.3545.6304.0001.000.0568.000.00000.00000"/>
    <s v="3545"/>
    <x v="1"/>
    <n v="0"/>
    <n v="0"/>
    <n v="0"/>
    <n v="0"/>
    <n v="0"/>
    <n v="0"/>
    <n v="0"/>
    <n v="0"/>
    <n v="0"/>
    <n v="0"/>
    <n v="0"/>
    <n v="0"/>
    <n v="0"/>
    <n v="0"/>
    <n v="0"/>
  </r>
  <r>
    <x v="0"/>
    <s v="089.3545.6304.0001.000.0599.000.00000.00000"/>
    <s v="3545"/>
    <x v="2"/>
    <n v="0"/>
    <n v="0"/>
    <n v="0"/>
    <n v="0"/>
    <n v="0"/>
    <n v="0"/>
    <n v="0"/>
    <n v="0"/>
    <n v="0"/>
    <n v="0"/>
    <n v="0"/>
    <n v="0"/>
    <n v="0"/>
    <n v="0"/>
    <n v="0"/>
  </r>
  <r>
    <x v="0"/>
    <s v="089.3547.6304.0001.000.0405.000.00000.00000"/>
    <s v="3547"/>
    <x v="0"/>
    <n v="702.03677981220687"/>
    <n v="673.95530861971849"/>
    <n v="1128.8751419380285"/>
    <n v="1471.4690904863853"/>
    <n v="730.11825100469503"/>
    <n v="1100.7936707455403"/>
    <n v="1100.7936707455403"/>
    <n v="1128.8751419380285"/>
    <n v="1100.7936707455403"/>
    <n v="1100.7936707455403"/>
    <n v="1471.4690904863853"/>
    <n v="758.19972219718341"/>
    <n v="1039.0144341220662"/>
    <n v="12468.173209464794"/>
    <n v="6908.0419133521145"/>
  </r>
  <r>
    <x v="0"/>
    <s v="089.4502.6304.0001.000.0405.000.00000.00000"/>
    <s v="4502"/>
    <x v="0"/>
    <n v="0"/>
    <n v="0"/>
    <n v="0"/>
    <n v="0"/>
    <n v="0"/>
    <n v="0"/>
    <n v="0"/>
    <n v="0"/>
    <n v="0"/>
    <n v="0"/>
    <n v="0"/>
    <n v="0"/>
    <n v="0"/>
    <n v="0"/>
    <n v="0"/>
  </r>
  <r>
    <x v="0"/>
    <s v="089.4505.6304.0001.000.0405.000.00000.00000"/>
    <s v="4505"/>
    <x v="0"/>
    <n v="0"/>
    <n v="0"/>
    <n v="0"/>
    <n v="0"/>
    <n v="0"/>
    <n v="0"/>
    <n v="0"/>
    <n v="0"/>
    <n v="0"/>
    <n v="0"/>
    <n v="0"/>
    <n v="0"/>
    <n v="0"/>
    <n v="0"/>
    <n v="0"/>
  </r>
  <r>
    <x v="0"/>
    <s v="089.4506.6304.0001.000.0405.000.00000.00000"/>
    <s v="4506"/>
    <x v="0"/>
    <n v="1353.87"/>
    <n v="1299.7152000000001"/>
    <n v="2177.0229600000002"/>
    <n v="2837.7115200000007"/>
    <n v="1408.0247999999999"/>
    <n v="2122.86816"/>
    <n v="2122.86816"/>
    <n v="1462.1795999999999"/>
    <n v="2122.86816"/>
    <n v="2122.86816"/>
    <n v="2837.7115200000007"/>
    <n v="2177.0229600000002"/>
    <n v="2003.7275999999995"/>
    <n v="24044.731199999995"/>
    <n v="13322.0808"/>
  </r>
  <r>
    <x v="0"/>
    <s v="089.4509.6304.0001.000.0405.000.00000.00000"/>
    <s v="4509"/>
    <x v="0"/>
    <n v="1046.4600024338029"/>
    <n v="657.46178163380284"/>
    <n v="1101.2484842366198"/>
    <n v="1797.0622031323944"/>
    <n v="712.25026343661978"/>
    <n v="1435.458223233803"/>
    <n v="712.25026343661978"/>
    <n v="739.64450433802824"/>
    <n v="1073.8542433352113"/>
    <n v="1073.8542433352113"/>
    <n v="1435.458223233803"/>
    <n v="739.64450433802824"/>
    <n v="1043.7205783436623"/>
    <n v="12524.646940123946"/>
    <n v="7462.1912215436632"/>
  </r>
  <r>
    <x v="0"/>
    <s v="089.4510.6304.0001.000.0405.000.00000.00000"/>
    <s v="4510"/>
    <x v="0"/>
    <n v="0"/>
    <n v="0"/>
    <n v="0"/>
    <n v="0"/>
    <n v="0"/>
    <n v="0"/>
    <n v="0"/>
    <n v="0"/>
    <n v="0"/>
    <n v="0"/>
    <n v="0"/>
    <n v="0"/>
    <n v="0"/>
    <n v="0"/>
    <n v="0"/>
  </r>
  <r>
    <x v="0"/>
    <s v="089.4511.6304.0001.000.0405.000.00000.00000"/>
    <s v="4511"/>
    <x v="0"/>
    <n v="0"/>
    <n v="0"/>
    <n v="0"/>
    <n v="0"/>
    <n v="0"/>
    <n v="0"/>
    <n v="0"/>
    <n v="0"/>
    <n v="0"/>
    <n v="0"/>
    <n v="0"/>
    <n v="0"/>
    <n v="0"/>
    <n v="0"/>
    <n v="0"/>
  </r>
  <r>
    <x v="0"/>
    <s v="089.4513.6304.0001.000.0405.000.00000.00000"/>
    <s v="4513"/>
    <x v="0"/>
    <n v="2827.8383640214088"/>
    <n v="1776.6523753014087"/>
    <n v="2975.892728629859"/>
    <n v="4856.1831591571836"/>
    <n v="1924.7067399098594"/>
    <n v="2901.8655463256346"/>
    <n v="1924.7067399098594"/>
    <n v="1998.7339222140849"/>
    <n v="2901.8655463256346"/>
    <n v="2901.8655463256346"/>
    <n v="3879.0243527414091"/>
    <n v="1998.7339222140849"/>
    <n v="2739.0057452563383"/>
    <n v="32868.068943076061"/>
    <n v="19187.845653255215"/>
  </r>
  <r>
    <x v="0"/>
    <s v="089.4517.6304.0001.000.0405.000.00000.00000"/>
    <s v="4517"/>
    <x v="0"/>
    <n v="0"/>
    <n v="0"/>
    <n v="0"/>
    <n v="0"/>
    <n v="0"/>
    <n v="0"/>
    <n v="0"/>
    <n v="0"/>
    <n v="0"/>
    <n v="0"/>
    <n v="0"/>
    <n v="0"/>
    <n v="0"/>
    <n v="0"/>
    <n v="0"/>
  </r>
  <r>
    <x v="0"/>
    <s v="089.4517.6304.0001.000.0568.000.00000.00000"/>
    <s v="4517"/>
    <x v="1"/>
    <n v="0"/>
    <n v="0"/>
    <n v="0"/>
    <n v="0"/>
    <n v="0"/>
    <n v="0"/>
    <n v="0"/>
    <n v="0"/>
    <n v="0"/>
    <n v="0"/>
    <n v="0"/>
    <n v="0"/>
    <n v="0"/>
    <n v="0"/>
    <n v="0"/>
  </r>
  <r>
    <x v="0"/>
    <s v="089.4517.6304.0001.000.0599.000.00000.00000"/>
    <s v="4517"/>
    <x v="2"/>
    <n v="0"/>
    <n v="0"/>
    <n v="0"/>
    <n v="0"/>
    <n v="0"/>
    <n v="0"/>
    <n v="0"/>
    <n v="0"/>
    <n v="0"/>
    <n v="0"/>
    <n v="0"/>
    <n v="0"/>
    <n v="0"/>
    <n v="0"/>
    <n v="0"/>
  </r>
  <r>
    <x v="0"/>
    <s v="089.4532.6304.0001.000.0405.000.00000.00000"/>
    <s v="4532"/>
    <x v="0"/>
    <n v="0"/>
    <n v="0"/>
    <n v="0"/>
    <n v="0"/>
    <n v="0"/>
    <n v="0"/>
    <n v="0"/>
    <n v="0"/>
    <n v="0"/>
    <n v="0"/>
    <n v="0"/>
    <n v="0"/>
    <n v="0"/>
    <n v="0"/>
    <n v="0"/>
  </r>
  <r>
    <x v="0"/>
    <s v="089.4533.6304.0001.000.0405.000.00000.00000"/>
    <s v="4533"/>
    <x v="0"/>
    <n v="0"/>
    <n v="0"/>
    <n v="0"/>
    <n v="0"/>
    <n v="0"/>
    <n v="0"/>
    <n v="0"/>
    <n v="0"/>
    <n v="0"/>
    <n v="0"/>
    <n v="0"/>
    <n v="0"/>
    <n v="0"/>
    <n v="0"/>
    <n v="0"/>
  </r>
  <r>
    <x v="0"/>
    <s v="089.4534.6304.0001.000.0405.000.00000.00000"/>
    <s v="4534"/>
    <x v="0"/>
    <n v="3068.7656799661977"/>
    <n v="1432.8866988169016"/>
    <n v="2400.0852205183096"/>
    <n v="3916.5569767661977"/>
    <n v="1552.2939237183102"/>
    <n v="2340.3816080676056"/>
    <n v="1552.2939237183102"/>
    <n v="1611.9975361690142"/>
    <n v="3128.4692924169017"/>
    <n v="2340.3816080676056"/>
    <n v="3128.4692924169017"/>
    <n v="1611.9975361690142"/>
    <n v="2340.3816080676065"/>
    <n v="28084.579296811276"/>
    <n v="16263.264031571834"/>
  </r>
  <r>
    <x v="0"/>
    <s v="089.4535.6304.0001.000.0405.000.00000.00000"/>
    <s v="4535"/>
    <x v="0"/>
    <n v="0"/>
    <n v="0"/>
    <n v="0"/>
    <n v="0"/>
    <n v="0"/>
    <n v="0"/>
    <n v="0"/>
    <n v="0"/>
    <n v="0"/>
    <n v="0"/>
    <n v="0"/>
    <n v="0"/>
    <n v="0"/>
    <n v="0"/>
    <n v="0"/>
  </r>
  <r>
    <x v="0"/>
    <s v="089.4536.6304.0001.000.0405.000.00000.00000"/>
    <s v="4536"/>
    <x v="0"/>
    <n v="0"/>
    <n v="0"/>
    <n v="0"/>
    <n v="0"/>
    <n v="0"/>
    <n v="0"/>
    <n v="0"/>
    <n v="0"/>
    <n v="0"/>
    <n v="0"/>
    <n v="0"/>
    <n v="0"/>
    <n v="0"/>
    <n v="0"/>
    <n v="0"/>
  </r>
  <r>
    <x v="0"/>
    <s v="089.4536.6304.0001.000.0568.000.00000.00000"/>
    <s v="4536"/>
    <x v="1"/>
    <n v="0"/>
    <n v="0"/>
    <n v="0"/>
    <n v="0"/>
    <n v="0"/>
    <n v="0"/>
    <n v="0"/>
    <n v="0"/>
    <n v="0"/>
    <n v="0"/>
    <n v="0"/>
    <n v="0"/>
    <n v="0"/>
    <n v="0"/>
    <n v="0"/>
  </r>
  <r>
    <x v="0"/>
    <s v="089.4536.6304.0001.000.0599.000.00000.00000"/>
    <s v="4536"/>
    <x v="2"/>
    <n v="0"/>
    <n v="0"/>
    <n v="0"/>
    <n v="0"/>
    <n v="0"/>
    <n v="0"/>
    <n v="0"/>
    <n v="0"/>
    <n v="0"/>
    <n v="0"/>
    <n v="0"/>
    <n v="0"/>
    <n v="0"/>
    <n v="0"/>
    <n v="0"/>
  </r>
  <r>
    <x v="0"/>
    <s v="089.4537.6304.0001.000.0405.000.00000.00000"/>
    <s v="4537"/>
    <x v="0"/>
    <n v="0"/>
    <n v="0"/>
    <n v="0"/>
    <n v="0"/>
    <n v="0"/>
    <n v="0"/>
    <n v="0"/>
    <n v="0"/>
    <n v="0"/>
    <n v="0"/>
    <n v="0"/>
    <n v="0"/>
    <n v="0"/>
    <n v="0"/>
    <n v="0"/>
  </r>
  <r>
    <x v="0"/>
    <s v="089.4538.6304.0001.000.0405.000.00000.00000"/>
    <s v="4538"/>
    <x v="0"/>
    <n v="0"/>
    <n v="0"/>
    <n v="0"/>
    <n v="0"/>
    <n v="0"/>
    <n v="0"/>
    <n v="0"/>
    <n v="0"/>
    <n v="0"/>
    <n v="0"/>
    <n v="0"/>
    <n v="0"/>
    <n v="0"/>
    <n v="0"/>
    <n v="0"/>
  </r>
  <r>
    <x v="0"/>
    <s v="089.4538.6304.0001.000.0568.000.00000.00000"/>
    <s v="4538"/>
    <x v="1"/>
    <n v="0"/>
    <n v="0"/>
    <n v="0"/>
    <n v="0"/>
    <n v="0"/>
    <n v="0"/>
    <n v="0"/>
    <n v="0"/>
    <n v="0"/>
    <n v="0"/>
    <n v="0"/>
    <n v="0"/>
    <n v="0"/>
    <n v="0"/>
    <n v="0"/>
  </r>
  <r>
    <x v="0"/>
    <s v="089.4538.6304.0001.000.0599.000.00000.00000"/>
    <s v="4538"/>
    <x v="2"/>
    <n v="0"/>
    <n v="0"/>
    <n v="0"/>
    <n v="0"/>
    <n v="0"/>
    <n v="0"/>
    <n v="0"/>
    <n v="0"/>
    <n v="0"/>
    <n v="0"/>
    <n v="0"/>
    <n v="0"/>
    <n v="0"/>
    <n v="0"/>
    <n v="0"/>
  </r>
  <r>
    <x v="0"/>
    <s v="089.4539.6304.0001.000.0405.000.00000.00000"/>
    <s v="4539"/>
    <x v="0"/>
    <n v="0"/>
    <n v="0"/>
    <n v="0"/>
    <n v="0"/>
    <n v="0"/>
    <n v="0"/>
    <n v="0"/>
    <n v="0"/>
    <n v="0"/>
    <n v="0"/>
    <n v="0"/>
    <n v="0"/>
    <n v="0"/>
    <n v="0"/>
    <n v="0"/>
  </r>
  <r>
    <x v="0"/>
    <s v="089.4540.6304.0001.000.0405.000.00000.00000"/>
    <s v="4540"/>
    <x v="0"/>
    <n v="343"/>
    <n v="329.28"/>
    <n v="551.54399999999998"/>
    <n v="718.92799999999988"/>
    <n v="356.72"/>
    <n v="718.92799999999988"/>
    <n v="356.72"/>
    <n v="551.54399999999998"/>
    <n v="537.82399999999996"/>
    <n v="537.82399999999996"/>
    <n v="718.92799999999988"/>
    <n v="551.54399999999998"/>
    <n v="522.73199999999986"/>
    <n v="6272.7839999999987"/>
    <n v="3375.12"/>
  </r>
  <r>
    <x v="0"/>
    <s v="089.4541.6304.0001.000.0405.000.00000.00000"/>
    <s v="4541"/>
    <x v="0"/>
    <n v="0"/>
    <n v="0"/>
    <n v="0"/>
    <n v="0"/>
    <n v="0"/>
    <n v="0"/>
    <n v="0"/>
    <n v="0"/>
    <n v="0"/>
    <n v="0"/>
    <n v="0"/>
    <n v="0"/>
    <n v="0"/>
    <n v="0"/>
    <n v="0"/>
  </r>
  <r>
    <x v="0"/>
    <s v="089.4542.6304.0001.000.0405.000.00000.00000"/>
    <s v="4542"/>
    <x v="0"/>
    <n v="0"/>
    <n v="0"/>
    <n v="0"/>
    <n v="0"/>
    <n v="0"/>
    <n v="0"/>
    <n v="0"/>
    <n v="0"/>
    <n v="0"/>
    <n v="0"/>
    <n v="0"/>
    <n v="0"/>
    <n v="0"/>
    <n v="0"/>
    <n v="0"/>
  </r>
  <r>
    <x v="0"/>
    <s v="089.4543.6304.0001.000.0405.000.00000.00000"/>
    <s v="4543"/>
    <x v="0"/>
    <n v="0"/>
    <n v="0"/>
    <n v="0"/>
    <n v="0"/>
    <n v="0"/>
    <n v="0"/>
    <n v="0"/>
    <n v="0"/>
    <n v="0"/>
    <n v="0"/>
    <n v="0"/>
    <n v="0"/>
    <n v="0"/>
    <n v="0"/>
    <n v="0"/>
  </r>
  <r>
    <x v="0"/>
    <s v="089.4544.6304.0001.000.0405.000.00000.00000"/>
    <s v="4544"/>
    <x v="0"/>
    <n v="343"/>
    <n v="329.28"/>
    <n v="551.54399999999998"/>
    <n v="718.92799999999988"/>
    <n v="537.82399999999996"/>
    <n v="537.82399999999996"/>
    <n v="356.72"/>
    <n v="370.44"/>
    <n v="537.82399999999996"/>
    <n v="718.92799999999988"/>
    <n v="718.92799999999988"/>
    <n v="551.54399999999998"/>
    <n v="522.73199999999997"/>
    <n v="6272.7839999999997"/>
    <n v="3375.12"/>
  </r>
  <r>
    <x v="0"/>
    <s v="089.4545.6304.0001.000.0405.000.00000.00000"/>
    <s v="4545"/>
    <x v="0"/>
    <n v="667.87"/>
    <n v="641.15520000000004"/>
    <n v="1073.9349599999998"/>
    <n v="1399.8555199999998"/>
    <n v="694.58479999999997"/>
    <n v="1399.8555199999998"/>
    <n v="694.58479999999997"/>
    <n v="721.29959999999994"/>
    <n v="1399.8555199999998"/>
    <n v="1047.2201599999999"/>
    <n v="1399.8555199999998"/>
    <n v="1073.9349599999998"/>
    <n v="1017.8338799999998"/>
    <n v="12214.006559999998"/>
    <n v="6571.840799999999"/>
  </r>
  <r>
    <x v="0"/>
    <s v="089.4546.6304.0001.000.0405.000.00000.00000"/>
    <s v="4546"/>
    <x v="0"/>
    <n v="0"/>
    <n v="0"/>
    <n v="0"/>
    <n v="0"/>
    <n v="0"/>
    <n v="0"/>
    <n v="0"/>
    <n v="0"/>
    <n v="0"/>
    <n v="0"/>
    <n v="0"/>
    <n v="0"/>
    <n v="0"/>
    <n v="0"/>
    <n v="0"/>
  </r>
  <r>
    <x v="0"/>
    <s v="089.4547.6304.0001.000.0405.000.00000.00000"/>
    <s v="4547"/>
    <x v="0"/>
    <n v="897.29262228732398"/>
    <n v="563.74405588732395"/>
    <n v="944.27129361126765"/>
    <n v="1540.9004194253521"/>
    <n v="610.72272721126762"/>
    <n v="920.78195794929582"/>
    <n v="610.72272721126762"/>
    <n v="634.21206287323946"/>
    <n v="920.78195794929582"/>
    <n v="920.78195794929582"/>
    <n v="1230.8411886873241"/>
    <n v="634.21206287323946"/>
    <n v="869.10541949295782"/>
    <n v="10429.265033915493"/>
    <n v="6088.4358035830992"/>
  </r>
  <r>
    <x v="0"/>
    <s v="089.4548.6304.0001.000.0405.000.00000.00000"/>
    <s v="4548"/>
    <x v="0"/>
    <n v="0"/>
    <n v="0"/>
    <n v="0"/>
    <n v="0"/>
    <n v="0"/>
    <n v="0"/>
    <n v="0"/>
    <n v="0"/>
    <n v="0"/>
    <n v="0"/>
    <n v="0"/>
    <n v="0"/>
    <n v="0"/>
    <n v="0"/>
    <n v="0"/>
  </r>
  <r>
    <x v="0"/>
    <s v="089.4549.6304.0001.000.0405.000.00000.00000"/>
    <s v="4549"/>
    <x v="0"/>
    <n v="0"/>
    <n v="0"/>
    <n v="0"/>
    <n v="0"/>
    <n v="0"/>
    <n v="0"/>
    <n v="0"/>
    <n v="0"/>
    <n v="0"/>
    <n v="0"/>
    <n v="0"/>
    <n v="0"/>
    <n v="0"/>
    <n v="0"/>
    <n v="0"/>
  </r>
  <r>
    <x v="0"/>
    <s v="089.4550.6304.0001.000.0405.000.00000.00000"/>
    <s v="4550"/>
    <x v="0"/>
    <n v="1572.3120000000001"/>
    <n v="987.84"/>
    <n v="1654.6320000000001"/>
    <n v="2700.0959999999995"/>
    <n v="1070.1600000000001"/>
    <n v="1613.472"/>
    <n v="1070.1600000000001"/>
    <n v="1111.32"/>
    <n v="1613.472"/>
    <n v="1613.472"/>
    <n v="2156.7840000000001"/>
    <n v="1111.32"/>
    <n v="1522.9199999999998"/>
    <n v="18275.039999999997"/>
    <n v="10668.671999999999"/>
  </r>
  <r>
    <x v="0"/>
    <s v="089.4551.6304.0001.000.0405.000.00000.00000"/>
    <s v="4551"/>
    <x v="0"/>
    <n v="0"/>
    <n v="0"/>
    <n v="0"/>
    <n v="0"/>
    <n v="0"/>
    <n v="0"/>
    <n v="0"/>
    <n v="0"/>
    <n v="0"/>
    <n v="0"/>
    <n v="0"/>
    <n v="0"/>
    <n v="0"/>
    <n v="0"/>
    <n v="0"/>
  </r>
  <r>
    <x v="0"/>
    <s v="089.4552.6304.0001.000.0405.000.00000.00000"/>
    <s v="4552"/>
    <x v="0"/>
    <n v="0"/>
    <n v="0"/>
    <n v="0"/>
    <n v="0"/>
    <n v="0"/>
    <n v="0"/>
    <n v="0"/>
    <n v="0"/>
    <n v="0"/>
    <n v="0"/>
    <n v="0"/>
    <n v="0"/>
    <n v="0"/>
    <n v="0"/>
    <n v="0"/>
  </r>
  <r>
    <x v="0"/>
    <s v="089.4554.6304.0001.000.0405.000.00000.00000"/>
    <s v="4554"/>
    <x v="0"/>
    <n v="0"/>
    <n v="0"/>
    <n v="0"/>
    <n v="0"/>
    <n v="0"/>
    <n v="0"/>
    <n v="0"/>
    <n v="0"/>
    <n v="0"/>
    <n v="0"/>
    <n v="0"/>
    <n v="0"/>
    <n v="0"/>
    <n v="0"/>
    <n v="0"/>
  </r>
  <r>
    <x v="0"/>
    <s v="089.4554.6304.0001.000.0568.000.00000.00000"/>
    <s v="4554"/>
    <x v="1"/>
    <n v="0"/>
    <n v="0"/>
    <n v="0"/>
    <n v="0"/>
    <n v="0"/>
    <n v="0"/>
    <n v="0"/>
    <n v="0"/>
    <n v="0"/>
    <n v="0"/>
    <n v="0"/>
    <n v="0"/>
    <n v="0"/>
    <n v="0"/>
    <n v="0"/>
  </r>
  <r>
    <x v="0"/>
    <s v="089.4554.6304.0001.000.0599.000.00000.00000"/>
    <s v="4554"/>
    <x v="2"/>
    <n v="0"/>
    <n v="0"/>
    <n v="0"/>
    <n v="0"/>
    <n v="0"/>
    <n v="0"/>
    <n v="0"/>
    <n v="0"/>
    <n v="0"/>
    <n v="0"/>
    <n v="0"/>
    <n v="0"/>
    <n v="0"/>
    <n v="0"/>
    <n v="0"/>
  </r>
  <r>
    <x v="0"/>
    <s v="089.4555.6304.0001.000.0405.000.00000.00000"/>
    <s v="4555"/>
    <x v="0"/>
    <n v="1727.9654835070426"/>
    <n v="1085.6327645070426"/>
    <n v="2415.5329010281694"/>
    <n v="2370.2982025070428"/>
    <n v="1176.1021615492959"/>
    <n v="1773.2001820281694"/>
    <n v="1176.1021615492959"/>
    <n v="1221.3368600704227"/>
    <n v="1773.2001820281694"/>
    <n v="1773.2001820281694"/>
    <n v="2370.2982025070428"/>
    <n v="1221.3368600704227"/>
    <n v="1673.6838452816903"/>
    <n v="20084.206143380285"/>
    <n v="11724.833856676058"/>
  </r>
  <r>
    <x v="0"/>
    <s v="089.4556.6304.0001.000.0405.000.00000.00000"/>
    <s v="4556"/>
    <x v="0"/>
    <n v="0"/>
    <n v="0"/>
    <n v="0"/>
    <n v="0"/>
    <n v="0"/>
    <n v="0"/>
    <n v="0"/>
    <n v="0"/>
    <n v="0"/>
    <n v="0"/>
    <n v="0"/>
    <n v="0"/>
    <n v="0"/>
    <n v="0"/>
    <n v="0"/>
  </r>
  <r>
    <x v="0"/>
    <s v="089.4556.6304.0001.000.0568.000.00000.00000"/>
    <s v="4556"/>
    <x v="1"/>
    <n v="0"/>
    <n v="0"/>
    <n v="0"/>
    <n v="0"/>
    <n v="0"/>
    <n v="0"/>
    <n v="0"/>
    <n v="0"/>
    <n v="0"/>
    <n v="0"/>
    <n v="0"/>
    <n v="0"/>
    <n v="0"/>
    <n v="0"/>
    <n v="0"/>
  </r>
  <r>
    <x v="0"/>
    <s v="089.4556.6304.0001.000.0599.000.00000.00000"/>
    <s v="4556"/>
    <x v="2"/>
    <n v="0"/>
    <n v="0"/>
    <n v="0"/>
    <n v="0"/>
    <n v="0"/>
    <n v="0"/>
    <n v="0"/>
    <n v="0"/>
    <n v="0"/>
    <n v="0"/>
    <n v="0"/>
    <n v="0"/>
    <n v="0"/>
    <n v="0"/>
    <n v="0"/>
  </r>
  <r>
    <x v="0"/>
    <s v="089.4990.6304.0001.000.0405.000.00000.00000"/>
    <s v="4990"/>
    <x v="0"/>
    <n v="1629.1746476619726"/>
    <n v="1023.5652236619721"/>
    <n v="1714.4717496338033"/>
    <n v="2234.7840716619726"/>
    <n v="1108.862325633803"/>
    <n v="1671.8231986478877"/>
    <n v="1671.8231986478877"/>
    <n v="1151.5108766197186"/>
    <n v="1671.8231986478877"/>
    <n v="1671.8231986478877"/>
    <n v="2234.7840716619726"/>
    <n v="1151.5108766197186"/>
    <n v="1577.996386478874"/>
    <n v="18935.956637746487"/>
    <n v="11054.5044155493"/>
  </r>
  <r>
    <x v="0"/>
    <s v="089.4990.6304.0001.000.0599.000.00000.00000"/>
    <s v="4990"/>
    <x v="2"/>
    <n v="0"/>
    <n v="0"/>
    <n v="0"/>
    <n v="0"/>
    <n v="0"/>
    <n v="0"/>
    <n v="0"/>
    <n v="0"/>
    <n v="0"/>
    <n v="0"/>
    <n v="0"/>
    <n v="0"/>
    <n v="0"/>
    <n v="0"/>
    <n v="0"/>
  </r>
  <r>
    <x v="0"/>
    <s v="089.4991.6304.0001.000.0405.000.00000.00000"/>
    <s v="4991"/>
    <x v="0"/>
    <n v="0"/>
    <n v="0"/>
    <n v="0"/>
    <n v="0"/>
    <n v="0"/>
    <n v="0"/>
    <n v="0"/>
    <n v="0"/>
    <n v="0"/>
    <n v="0"/>
    <n v="0"/>
    <n v="0"/>
    <n v="0"/>
    <n v="0"/>
    <n v="0"/>
  </r>
  <r>
    <x v="0"/>
    <s v="089.4992.6304.0001.000.0405.000.00000.00000"/>
    <s v="4992"/>
    <x v="0"/>
    <n v="97.551159999999982"/>
    <n v="0"/>
    <n v="97.551159999999982"/>
    <n v="292.65348"/>
    <n v="0"/>
    <n v="97.551159999999982"/>
    <n v="0"/>
    <n v="0"/>
    <n v="97.551159999999982"/>
    <n v="97.551159999999982"/>
    <n v="195.10231999999996"/>
    <n v="0"/>
    <n v="81.292633333333313"/>
    <n v="975.51159999999982"/>
    <n v="585.30695999999989"/>
  </r>
  <r>
    <x v="0"/>
    <s v="089.4993.6304.0001.000.0405.000.00000.00000"/>
    <s v="4993"/>
    <x v="0"/>
    <n v="0"/>
    <n v="0"/>
    <n v="0"/>
    <n v="0"/>
    <n v="0"/>
    <n v="0"/>
    <n v="0"/>
    <n v="0"/>
    <n v="0"/>
    <n v="0"/>
    <n v="0"/>
    <n v="0"/>
    <n v="0"/>
    <n v="0"/>
    <n v="0"/>
  </r>
  <r>
    <x v="0"/>
    <s v="089.4994.6304.0001.000.0405.000.00000.00000"/>
    <s v="4994"/>
    <x v="0"/>
    <n v="0"/>
    <n v="0"/>
    <n v="0"/>
    <n v="0"/>
    <n v="0"/>
    <n v="0"/>
    <n v="0"/>
    <n v="0"/>
    <n v="0"/>
    <n v="0"/>
    <n v="0"/>
    <n v="0"/>
    <n v="0"/>
    <n v="0"/>
    <n v="0"/>
  </r>
  <r>
    <x v="0"/>
    <s v="089.4996.6304.0001.000.0405.000.00000.00000"/>
    <s v="4996"/>
    <x v="0"/>
    <n v="0"/>
    <n v="0"/>
    <n v="0"/>
    <n v="0"/>
    <n v="0"/>
    <n v="0"/>
    <n v="0"/>
    <n v="0"/>
    <n v="0"/>
    <n v="0"/>
    <n v="0"/>
    <n v="0"/>
    <n v="0"/>
    <n v="0"/>
    <n v="0"/>
  </r>
  <r>
    <x v="0"/>
    <s v="089.4997.6304.0001.000.0405.000.00000.00000"/>
    <s v="4997"/>
    <x v="0"/>
    <n v="0"/>
    <n v="0"/>
    <n v="0"/>
    <n v="0"/>
    <n v="0"/>
    <n v="0"/>
    <n v="0"/>
    <n v="0"/>
    <n v="0"/>
    <n v="0"/>
    <n v="0"/>
    <n v="0"/>
    <n v="0"/>
    <n v="0"/>
    <n v="0"/>
  </r>
  <r>
    <x v="0"/>
    <s v="089.3503.6304.0001.000.0568.000.00000.00000"/>
    <s v="3503"/>
    <x v="1"/>
    <n v="5971.5103819030228"/>
    <n v="3690.4455844416898"/>
    <n v="6279.0475139398313"/>
    <n v="10379.871410807284"/>
    <n v="3997.9827164784974"/>
    <n v="6125.2789479214271"/>
    <n v="3997.9827164784974"/>
    <n v="4151.7512824969008"/>
    <n v="6125.2789479214271"/>
    <n v="6125.2789479214271"/>
    <n v="8252.5751793643576"/>
    <n v="4151.7512824969008"/>
    <n v="5770.7295760142724"/>
    <n v="69248.754912171265"/>
    <n v="11217.190286167674"/>
  </r>
  <r>
    <x v="0"/>
    <s v="089.3503.6304.0001.000.0599.000.00000.00000"/>
    <s v="3503"/>
    <x v="2"/>
    <n v="3881.0765019619726"/>
    <n v="2877.9860996619727"/>
    <n v="4120.9086769338046"/>
    <n v="5823.4869373859174"/>
    <n v="3117.8182746338034"/>
    <n v="3944.8468711380292"/>
    <n v="3117.8182746338034"/>
    <n v="3237.7343621197197"/>
    <n v="4000.9925894478883"/>
    <n v="4000.9925894478883"/>
    <n v="4884.1669042619733"/>
    <n v="3237.7343621197197"/>
    <n v="3853.7968703122078"/>
    <n v="46245.562443746494"/>
    <n v="7465.4882630151042"/>
  </r>
  <r>
    <x v="0"/>
    <s v="089.3506.6304.0001.000.0568.000.00000.00000"/>
    <s v="3506"/>
    <x v="1"/>
    <n v="10563.478742091662"/>
    <n v="6391.5858233036615"/>
    <n v="11096.110894033636"/>
    <n v="14735.37166087966"/>
    <n v="6924.2179752456341"/>
    <n v="10829.79481806265"/>
    <n v="10829.79481806265"/>
    <n v="7190.5340512166194"/>
    <n v="10829.79481806265"/>
    <n v="10829.79481806265"/>
    <n v="14735.37166087966"/>
    <n v="7190.5340512166194"/>
    <n v="10178.865344259813"/>
    <n v="122146.38413111775"/>
    <n v="19793.047420091665"/>
  </r>
  <r>
    <x v="0"/>
    <s v="089.3506.6304.0001.000.0599.000.00000.00000"/>
    <s v="3506"/>
    <x v="2"/>
    <n v="8888.4895829859179"/>
    <n v="3070.6956709859164"/>
    <n v="9144.3808889014108"/>
    <n v="14706.283494985917"/>
    <n v="3326.5869769014093"/>
    <n v="9016.4352359436634"/>
    <n v="7533.5909639436622"/>
    <n v="3454.5326298591563"/>
    <n v="9016.4352359436634"/>
    <n v="9016.4352359436634"/>
    <n v="14706.283494985917"/>
    <n v="3454.5326298591563"/>
    <n v="7944.5568367699534"/>
    <n v="95334.682041239445"/>
    <n v="15554.561305439749"/>
  </r>
  <r>
    <x v="0"/>
    <s v="089.3507.6304.0001.000.0568.000.00000.00000"/>
    <s v="3507"/>
    <x v="1"/>
    <n v="965.21796480456362"/>
    <n v="545.13097684056345"/>
    <n v="1010.6455462079437"/>
    <n v="1782.6781500308734"/>
    <n v="987.93175550625381"/>
    <n v="1385.3049527685637"/>
    <n v="590.55855824394371"/>
    <n v="613.27234894563389"/>
    <n v="987.93175550625381"/>
    <n v="987.93175550625381"/>
    <n v="1385.3049527685637"/>
    <n v="613.27234894563389"/>
    <n v="987.93175550625347"/>
    <n v="11855.181066075042"/>
    <n v="1932.3287455009347"/>
  </r>
  <r>
    <x v="0"/>
    <s v="089.3507.6304.0001.000.0599.000.00000.00000"/>
    <s v="3507"/>
    <x v="2"/>
    <n v="3051.81016"/>
    <n v="0"/>
    <n v="3051.81016"/>
    <n v="9155.4304799999991"/>
    <n v="3051.81016"/>
    <n v="6103.62032"/>
    <n v="0"/>
    <n v="0"/>
    <n v="3051.81016"/>
    <n v="3051.81016"/>
    <n v="6103.62032"/>
    <n v="0"/>
    <n v="3051.8101600000005"/>
    <n v="36621.721920000004"/>
    <n v="6103.6203200000009"/>
  </r>
  <r>
    <x v="0"/>
    <s v="089.3518.6304.0001.000.0568.000.00000.00000"/>
    <s v="3518"/>
    <x v="1"/>
    <n v="5841.003605697183"/>
    <n v="5607.3634614692955"/>
    <n v="8930.9341179610692"/>
    <n v="11319.944197541296"/>
    <n v="8743.5265089444511"/>
    <n v="8697.2939737331817"/>
    <n v="8697.2939737331817"/>
    <n v="6308.2838941529571"/>
    <n v="8651.0614385219142"/>
    <n v="8697.2939737331817"/>
    <n v="11319.944197541296"/>
    <n v="6308.2838941529571"/>
    <n v="8260.1856030984964"/>
    <n v="99122.227237181956"/>
    <n v="16254.689417524662"/>
  </r>
  <r>
    <x v="0"/>
    <s v="089.3518.6304.0001.000.0599.000.00000.00000"/>
    <s v="3518"/>
    <x v="2"/>
    <n v="5017.13877887324"/>
    <n v="4934.8085178591555"/>
    <n v="10539.829587414086"/>
    <n v="15322.382570659154"/>
    <n v="10457.4993264"/>
    <n v="10334.21256583662"/>
    <n v="10334.21256583662"/>
    <n v="5551.6595825915492"/>
    <n v="10334.21256583662"/>
    <n v="10334.21256583662"/>
    <n v="15322.382570659154"/>
    <n v="5551.6595825915492"/>
    <n v="9502.8508983661977"/>
    <n v="114034.21078039437"/>
    <n v="18968.277096868547"/>
  </r>
  <r>
    <x v="0"/>
    <s v="089.3520.6304.0001.000.0568.000.00000.00000"/>
    <s v="3520"/>
    <x v="1"/>
    <n v="2070.5381527816903"/>
    <n v="1987.7166266704226"/>
    <n v="3426.9765096729575"/>
    <n v="4534.9502882304223"/>
    <n v="2153.3596788929576"/>
    <n v="3344.1549835616902"/>
    <n v="2153.3596788929576"/>
    <n v="2236.1812050042254"/>
    <n v="3344.1549835616902"/>
    <n v="3344.1549835616902"/>
    <n v="5725.7455928991549"/>
    <n v="2236.1812050042254"/>
    <n v="3046.456157394507"/>
    <n v="36557.473888734086"/>
    <n v="6008.5957629508803"/>
  </r>
  <r>
    <x v="0"/>
    <s v="089.3520.6304.0001.000.0599.000.00000.00000"/>
    <s v="3520"/>
    <x v="2"/>
    <n v="0"/>
    <n v="0"/>
    <n v="2614.1421600000003"/>
    <n v="5228.2843200000007"/>
    <n v="0"/>
    <n v="2614.1421600000003"/>
    <n v="0"/>
    <n v="0"/>
    <n v="2614.1421600000003"/>
    <n v="2614.1421600000003"/>
    <n v="7842.4264800000001"/>
    <n v="0"/>
    <n v="1960.6066199999998"/>
    <n v="23527.279439999998"/>
    <n v="4084.5971249999998"/>
  </r>
  <r>
    <x v="0"/>
    <s v="089.3529.6304.0001.000.0568.000.00000.00000"/>
    <s v="3529"/>
    <x v="1"/>
    <n v="1758.6929777042258"/>
    <n v="1688.3452585960563"/>
    <n v="2925.5294681483942"/>
    <n v="3881.3228012680565"/>
    <n v="1829.0406968123946"/>
    <n v="2855.1817490402259"/>
    <n v="1829.0406968123946"/>
    <n v="2925.5294681483942"/>
    <n v="3881.3228012680565"/>
    <n v="2855.1817490402259"/>
    <n v="3881.3228012680565"/>
    <n v="1899.3884159205636"/>
    <n v="2684.1582403355865"/>
    <n v="32209.898884027039"/>
    <n v="5304.7431476741158"/>
  </r>
  <r>
    <x v="0"/>
    <s v="089.3529.6304.0001.000.0599.000.00000.00000"/>
    <s v="3529"/>
    <x v="2"/>
    <n v="0"/>
    <n v="0"/>
    <n v="4145.980160000001"/>
    <n v="8291.960320000002"/>
    <n v="0"/>
    <n v="4145.980160000001"/>
    <n v="0"/>
    <n v="4145.980160000001"/>
    <n v="8291.960320000002"/>
    <n v="4145.980160000001"/>
    <n v="8291.960320000002"/>
    <n v="0"/>
    <n v="3454.983466666667"/>
    <n v="41459.801600000006"/>
    <n v="7197.8822222222225"/>
  </r>
  <r>
    <x v="0"/>
    <s v="089.3530.6304.0001.000.0568.000.00000.00000"/>
    <s v="3530"/>
    <x v="1"/>
    <n v="986.35583692957744"/>
    <n v="946.90160345239428"/>
    <n v="1586.0601857827605"/>
    <n v="2067.4018342043942"/>
    <n v="1025.8100704067606"/>
    <n v="1546.6059523055774"/>
    <n v="1546.6059523055774"/>
    <n v="1065.2643038839435"/>
    <n v="2067.4018342043942"/>
    <n v="1546.6059523055774"/>
    <n v="2067.4018342043942"/>
    <n v="1065.2643038839435"/>
    <n v="1459.8066386557746"/>
    <n v="17517.679663869294"/>
    <n v="2880.159043834366"/>
  </r>
  <r>
    <x v="0"/>
    <s v="089.3530.6304.0001.000.0599.000.00000.00000"/>
    <s v="3530"/>
    <x v="2"/>
    <n v="0"/>
    <n v="0"/>
    <n v="754.05316000000016"/>
    <n v="1508.1063200000003"/>
    <n v="0"/>
    <n v="754.05316000000016"/>
    <n v="754.05316000000016"/>
    <n v="0"/>
    <n v="1508.1063200000003"/>
    <n v="754.05316000000016"/>
    <n v="1508.1063200000003"/>
    <n v="0"/>
    <n v="628.37763333333351"/>
    <n v="7540.5316000000021"/>
    <n v="1309.1200694444449"/>
  </r>
  <r>
    <x v="0"/>
    <s v="089.3536.6304.0001.000.0405.000.00000.00000"/>
    <s v="3536"/>
    <x v="0"/>
    <n v="0"/>
    <n v="0"/>
    <n v="0"/>
    <n v="0"/>
    <n v="0"/>
    <n v="0"/>
    <n v="0"/>
    <n v="0"/>
    <n v="0"/>
    <n v="0"/>
    <n v="0"/>
    <n v="0"/>
    <n v="0"/>
    <n v="0"/>
    <n v="0"/>
  </r>
  <r>
    <x v="0"/>
    <s v="089.3536.6304.0001.000.0568.000.00000.00000"/>
    <s v="3536"/>
    <x v="1"/>
    <n v="0"/>
    <n v="0"/>
    <n v="0"/>
    <n v="0"/>
    <n v="0"/>
    <n v="0"/>
    <n v="0"/>
    <n v="0"/>
    <n v="0"/>
    <n v="0"/>
    <n v="0"/>
    <n v="0"/>
    <n v="0"/>
    <n v="0"/>
    <n v="0"/>
  </r>
  <r>
    <x v="0"/>
    <s v="089.3536.6304.0001.000.0599.000.00000.00000"/>
    <s v="3536"/>
    <x v="2"/>
    <n v="0"/>
    <n v="0"/>
    <n v="0"/>
    <n v="0"/>
    <n v="0"/>
    <n v="0"/>
    <n v="0"/>
    <n v="0"/>
    <n v="0"/>
    <n v="0"/>
    <n v="0"/>
    <n v="0"/>
    <n v="0"/>
    <n v="0"/>
    <n v="0"/>
  </r>
  <r>
    <x v="0"/>
    <s v="089.3537.6304.0001.000.0568.000.00000.00000"/>
    <s v="3537"/>
    <x v="1"/>
    <n v="4619.0063164851836"/>
    <n v="2840.7048103571833"/>
    <n v="4855.7317173482816"/>
    <n v="6397.3078226131829"/>
    <n v="3077.4302112202822"/>
    <n v="4737.3690169167321"/>
    <n v="4737.3690169167321"/>
    <n v="3195.7929116518308"/>
    <n v="4737.3690169167321"/>
    <n v="4737.3690169167321"/>
    <n v="6397.3078226131829"/>
    <n v="3195.7929116518308"/>
    <n v="4460.712549300657"/>
    <n v="53528.550591607884"/>
    <n v="8671.5085504728377"/>
  </r>
  <r>
    <x v="0"/>
    <s v="089.3537.6304.0001.000.0599.000.00000.00000"/>
    <s v="3537"/>
    <x v="2"/>
    <n v="1848.22316"/>
    <n v="0"/>
    <n v="1848.22316"/>
    <n v="3696.44632"/>
    <n v="0"/>
    <n v="1848.22316"/>
    <n v="1848.22316"/>
    <n v="0"/>
    <n v="1848.22316"/>
    <n v="1848.22316"/>
    <n v="3696.44632"/>
    <n v="0"/>
    <n v="1540.1859666666667"/>
    <n v="18482.231599999999"/>
    <n v="3054.7021672222218"/>
  </r>
  <r>
    <x v="0"/>
    <s v="089.3547.6304.0001.000.0568.000.00000.00000"/>
    <s v="3547"/>
    <x v="1"/>
    <n v="1232.9447961619719"/>
    <n v="1183.6270043154927"/>
    <n v="1982.5752322284507"/>
    <n v="2584.2522927554928"/>
    <n v="1282.2625880084506"/>
    <n v="1933.2574403819717"/>
    <n v="1933.2574403819717"/>
    <n v="1982.5752322284507"/>
    <n v="1933.2574403819717"/>
    <n v="1933.2574403819717"/>
    <n v="2584.2522927554928"/>
    <n v="1331.5803798549296"/>
    <n v="1824.7582983197178"/>
    <n v="21897.099579836613"/>
    <n v="3600.1988047929567"/>
  </r>
  <r>
    <x v="0"/>
    <s v="089.3547.6304.0001.000.0599.000.00000.00000"/>
    <s v="3547"/>
    <x v="2"/>
    <n v="10135.92155892019"/>
    <n v="9730.4846965633824"/>
    <n v="11844.552026743662"/>
    <n v="12336.871907496716"/>
    <n v="10541.358421276995"/>
    <n v="11332.819671429108"/>
    <n v="11830.511291147419"/>
    <n v="11950.847519701409"/>
    <n v="11154.01453058404"/>
    <n v="11439.115164386856"/>
    <n v="12336.871907496716"/>
    <n v="10840.499790676058"/>
    <n v="11289.489040535211"/>
    <n v="135473.86848642252"/>
    <n v="21864.234979824727"/>
  </r>
  <r>
    <x v="0"/>
    <s v="089.4506.6304.0001.000.0568.000.00000.00000"/>
    <s v="4506"/>
    <x v="1"/>
    <n v="2959.0675107887323"/>
    <n v="2840.7048103571833"/>
    <n v="4758.1805573482816"/>
    <n v="6202.2055026131829"/>
    <n v="3077.4302112202822"/>
    <n v="4639.8178569167312"/>
    <n v="4639.8178569167312"/>
    <n v="3195.7929116518308"/>
    <n v="4639.8178569167312"/>
    <n v="4639.8178569167312"/>
    <n v="6202.2055026131829"/>
    <n v="4758.1805573482816"/>
    <n v="4379.4199159673235"/>
    <n v="52553.038991607886"/>
    <n v="8640.4771315030976"/>
  </r>
  <r>
    <x v="0"/>
    <s v="089.4506.6304.0001.000.0599.000.00000.00000"/>
    <s v="4506"/>
    <x v="2"/>
    <n v="1771.5915492957747"/>
    <n v="1700.7278873239436"/>
    <n v="3147.5231712676059"/>
    <n v="4310.8638073239445"/>
    <n v="1842.4552112676058"/>
    <n v="3076.659509295775"/>
    <n v="3076.659509295775"/>
    <n v="1842.4552112676058"/>
    <n v="3076.659509295775"/>
    <n v="3076.659509295775"/>
    <n v="4310.8638073239445"/>
    <n v="3218.3868332394372"/>
    <n v="2870.9587929577469"/>
    <n v="34451.505515492965"/>
    <n v="5691.8041989436633"/>
  </r>
  <r>
    <x v="0"/>
    <s v="089.4509.6304.0001.000.0568.000.00000.00000"/>
    <s v="4509"/>
    <x v="1"/>
    <n v="734.24490273787785"/>
    <n v="461.30569805521122"/>
    <n v="772.68704424247892"/>
    <n v="1260.9022413509106"/>
    <n v="499.74783955981218"/>
    <n v="1007.1841074205445"/>
    <n v="499.74783955981218"/>
    <n v="518.9689103121126"/>
    <n v="753.46597349017838"/>
    <n v="753.46597349017838"/>
    <n v="1007.1841074205445"/>
    <n v="518.9689103121126"/>
    <n v="732.32279566264776"/>
    <n v="8787.8735479517727"/>
    <n v="1426.043274231092"/>
  </r>
  <r>
    <x v="0"/>
    <s v="089.4509.6304.0001.000.0599.000.00000.00000"/>
    <s v="4509"/>
    <x v="2"/>
    <n v="9156.2493801464789"/>
    <n v="7170.8824130704234"/>
    <n v="9491.5618018929581"/>
    <n v="12303.67432173521"/>
    <n v="7768.4559474929592"/>
    <n v="10879.355234546478"/>
    <n v="7683.4195531267624"/>
    <n v="8067.2427147042272"/>
    <n v="9192.775034681692"/>
    <n v="9192.775034681692"/>
    <n v="10439.869403560564"/>
    <n v="7982.2063203380294"/>
    <n v="9110.7055966647877"/>
    <n v="109328.46715997746"/>
    <n v="17620.0423436169"/>
  </r>
  <r>
    <x v="0"/>
    <s v="089.4513.6304.0001.000.0568.000.00000.00000"/>
    <s v="4513"/>
    <x v="1"/>
    <n v="3401.6532223204504"/>
    <n v="2075.8756412484504"/>
    <n v="3574.6428590911542"/>
    <n v="5966.7135660790973"/>
    <n v="2248.8652780191546"/>
    <n v="3488.1480407058025"/>
    <n v="2248.8652780191546"/>
    <n v="2335.3600964045067"/>
    <n v="3488.1480407058025"/>
    <n v="3488.1480407058025"/>
    <n v="4727.4308033924499"/>
    <n v="2335.3600964045067"/>
    <n v="3281.6009135913605"/>
    <n v="39379.210963096324"/>
    <n v="6380.2078313512602"/>
  </r>
  <r>
    <x v="0"/>
    <s v="089.4513.6304.0001.000.0599.000.00000.00000"/>
    <s v="4513"/>
    <x v="2"/>
    <n v="8281.6526859076075"/>
    <n v="4388.9908560676058"/>
    <n v="8647.4019239132413"/>
    <n v="15884.10172658479"/>
    <n v="4754.7400940732405"/>
    <n v="8386.577276741411"/>
    <n v="4754.7400940732405"/>
    <n v="4937.6147130760564"/>
    <n v="8464.5273049104235"/>
    <n v="8464.5273049104235"/>
    <n v="12174.314515747608"/>
    <n v="4937.6147130760564"/>
    <n v="7839.7336007568092"/>
    <n v="94076.803209081714"/>
    <n v="15276.891373078752"/>
  </r>
  <r>
    <x v="0"/>
    <s v="089.4531.6304.0001.000.0405.000.00000.00000"/>
    <s v="4531"/>
    <x v="0"/>
    <n v="0"/>
    <n v="0"/>
    <n v="0"/>
    <n v="0"/>
    <n v="0"/>
    <n v="0"/>
    <n v="0"/>
    <n v="0"/>
    <n v="0"/>
    <n v="0"/>
    <n v="0"/>
    <n v="0"/>
    <n v="0"/>
    <n v="0"/>
    <n v="0"/>
  </r>
  <r>
    <x v="0"/>
    <s v="089.4531.6304.0001.000.0568.000.00000.00000"/>
    <s v="4531"/>
    <x v="1"/>
    <n v="0"/>
    <n v="0"/>
    <n v="0"/>
    <n v="0"/>
    <n v="0"/>
    <n v="0"/>
    <n v="0"/>
    <n v="0"/>
    <n v="0"/>
    <n v="0"/>
    <n v="0"/>
    <n v="0"/>
    <n v="0"/>
    <n v="0"/>
    <n v="0"/>
  </r>
  <r>
    <x v="0"/>
    <s v="089.4531.6304.0001.000.0599.000.00000.00000"/>
    <s v="4531"/>
    <x v="2"/>
    <n v="0"/>
    <n v="0"/>
    <n v="0"/>
    <n v="0"/>
    <n v="0"/>
    <n v="0"/>
    <n v="0"/>
    <n v="0"/>
    <n v="0"/>
    <n v="0"/>
    <n v="0"/>
    <n v="0"/>
    <n v="0"/>
    <n v="0"/>
    <n v="0"/>
  </r>
  <r>
    <x v="0"/>
    <s v="089.4534.6304.0001.000.0568.000.00000.00000"/>
    <s v="4534"/>
    <x v="1"/>
    <n v="9261.6860778920563"/>
    <n v="7486.6117420529581"/>
    <n v="9026.8648279387053"/>
    <n v="10178.054851940056"/>
    <n v="8110.4960538907044"/>
    <n v="8714.9226720198312"/>
    <n v="7856.217110228733"/>
    <n v="8422.4382098095775"/>
    <n v="9573.6282338109304"/>
    <n v="8714.9226720198312"/>
    <n v="9319.3492901489572"/>
    <n v="8422.4382098095775"/>
    <n v="8757.3024959634931"/>
    <n v="105087.62995156192"/>
    <n v="16848.688714928528"/>
  </r>
  <r>
    <x v="0"/>
    <s v="089.4534.6304.0001.000.0599.000.00000.00000"/>
    <s v="4534"/>
    <x v="2"/>
    <n v="17088.461189123005"/>
    <n v="12414.977407098591"/>
    <n v="15692.900090223475"/>
    <n v="18627.710379402815"/>
    <n v="13241.512449239437"/>
    <n v="14967.562956476997"/>
    <n v="13201.536040788733"/>
    <n v="13966.849582985915"/>
    <n v="17357.729097517371"/>
    <n v="15175.609364927699"/>
    <n v="16901.659872165259"/>
    <n v="13966.849582985915"/>
    <n v="15216.946501077933"/>
    <n v="182603.3580129352"/>
    <n v="29243.351994227229"/>
  </r>
  <r>
    <x v="0"/>
    <s v="089.4540.6304.0001.000.0568.000.00000.00000"/>
    <s v="4540"/>
    <x v="1"/>
    <n v="467.35019514084496"/>
    <n v="448.6561873352112"/>
    <n v="751.4991137864788"/>
    <n v="979.56600901521108"/>
    <n v="486.04420294647883"/>
    <n v="979.56600901521108"/>
    <n v="486.04420294647883"/>
    <n v="751.4991137864788"/>
    <n v="732.80510598084493"/>
    <n v="732.80510598084493"/>
    <n v="979.56600901521108"/>
    <n v="751.4991137864788"/>
    <n v="712.24169739464776"/>
    <n v="8546.9003687357726"/>
    <n v="1407.5030043658451"/>
  </r>
  <r>
    <x v="0"/>
    <s v="089.4540.6304.0001.000.0599.000.00000.00000"/>
    <s v="4540"/>
    <x v="2"/>
    <n v="2067.4809708920184"/>
    <n v="2157.3714478873239"/>
    <n v="2981.7513218779345"/>
    <n v="3356.6788108920182"/>
    <n v="2337.1524018779346"/>
    <n v="3536.4597648826293"/>
    <n v="2337.1524018779346"/>
    <n v="3071.6417988732396"/>
    <n v="2801.9703678873238"/>
    <n v="2891.860844882629"/>
    <n v="3446.5692878873238"/>
    <n v="3071.6417988732396"/>
    <n v="2838.1442682159627"/>
    <n v="34057.731218591551"/>
    <n v="5560.7295238849765"/>
  </r>
  <r>
    <x v="0"/>
    <s v="089.4544.6304.0001.000.0568.000.00000.00000"/>
    <s v="4544"/>
    <x v="1"/>
    <n v="460.43773615492955"/>
    <n v="442.02022670873242"/>
    <n v="740.38387973712668"/>
    <n v="965.07749498073247"/>
    <n v="721.96637029092949"/>
    <n v="721.96637029092949"/>
    <n v="478.8552456011268"/>
    <n v="497.27275504732393"/>
    <n v="721.96637029092949"/>
    <n v="965.07749498073247"/>
    <n v="965.07749498073247"/>
    <n v="740.38387973712668"/>
    <n v="701.70710990011264"/>
    <n v="8420.4853188013512"/>
    <n v="1386.6849820532627"/>
  </r>
  <r>
    <x v="0"/>
    <s v="089.4544.6304.0001.000.0599.000.00000.00000"/>
    <s v="4544"/>
    <x v="2"/>
    <n v="963.11225352112672"/>
    <n v="924.58776338028167"/>
    <n v="1375.3460236619719"/>
    <n v="1672.0063233802819"/>
    <n v="1375.3460236619719"/>
    <n v="1298.2970433802816"/>
    <n v="1001.6367436619719"/>
    <n v="1001.6367436619719"/>
    <n v="1336.8215335211266"/>
    <n v="1710.5308135211267"/>
    <n v="1672.0063233802819"/>
    <n v="1375.3460236619719"/>
    <n v="1308.8894676995303"/>
    <n v="15706.673612394365"/>
    <n v="2569.5447229655711"/>
  </r>
  <r>
    <x v="0"/>
    <s v="089.4545.6304.0001.000.0568.000.00000.00000"/>
    <s v="4545"/>
    <x v="1"/>
    <n v="701.02529271126741"/>
    <n v="672.98428100281683"/>
    <n v="1127.2486706797183"/>
    <n v="1469.3490135228167"/>
    <n v="729.06630441971822"/>
    <n v="1469.3490135228167"/>
    <n v="729.06630441971822"/>
    <n v="757.10731612816903"/>
    <n v="1469.3490135228167"/>
    <n v="1099.2076589712674"/>
    <n v="1469.3490135228167"/>
    <n v="1127.2486706797183"/>
    <n v="1068.3625460919718"/>
    <n v="12820.350553103661"/>
    <n v="2111.2545065487675"/>
  </r>
  <r>
    <x v="0"/>
    <s v="089.4545.6304.0001.000.0599.000.00000.00000"/>
    <s v="4545"/>
    <x v="2"/>
    <n v="486.19387323943664"/>
    <n v="466.7461183098593"/>
    <n v="1400.4619881690144"/>
    <n v="2256.3868383098593"/>
    <n v="486.19387323943664"/>
    <n v="2275.8345932394368"/>
    <n v="505.64162816901421"/>
    <n v="525.08938309859161"/>
    <n v="2275.8345932394368"/>
    <n v="1361.5664783098593"/>
    <n v="2256.3868383098593"/>
    <n v="1400.4619881690144"/>
    <n v="1308.066516150235"/>
    <n v="15696.798193802821"/>
    <n v="2645.7269093505479"/>
  </r>
  <r>
    <x v="0"/>
    <s v="089.4547.6304.0001.000.0568.000.00000.00000"/>
    <s v="4547"/>
    <x v="1"/>
    <n v="1101.3673541068167"/>
    <n v="691.95854708281684"/>
    <n v="1159.0305663637182"/>
    <n v="1891.3533620263659"/>
    <n v="749.62175933971821"/>
    <n v="1130.1989602352674"/>
    <n v="749.62175933971821"/>
    <n v="778.45336546816895"/>
    <n v="1130.1989602352674"/>
    <n v="1130.1989602352674"/>
    <n v="1510.7761611308169"/>
    <n v="778.45336546816895"/>
    <n v="1066.7694267526761"/>
    <n v="12801.233121032114"/>
    <n v="2072.9924806356062"/>
  </r>
  <r>
    <x v="0"/>
    <s v="089.4547.6304.0001.000.0599.000.00000.00000"/>
    <s v="4547"/>
    <x v="2"/>
    <n v="4134.4818067492961"/>
    <n v="2334.0493372394371"/>
    <n v="4272.8401998760573"/>
    <n v="7525.8032534309859"/>
    <n v="2528.5534486760566"/>
    <n v="4119.4424258478884"/>
    <n v="2528.5534486760566"/>
    <n v="2625.8055043943664"/>
    <n v="4119.4424258478884"/>
    <n v="4175.5881441577476"/>
    <n v="5822.6228396394372"/>
    <n v="2569.6597860845072"/>
    <n v="3896.4035517183106"/>
    <n v="46756.842620619725"/>
    <n v="7578.4631374140854"/>
  </r>
  <r>
    <x v="0"/>
    <s v="089.4550.6304.0001.000.0568.000.00000.00000"/>
    <s v="4550"/>
    <x v="1"/>
    <n v="1835.6122568446947"/>
    <n v="1153.2642451380282"/>
    <n v="1931.717610606197"/>
    <n v="3152.2556033772767"/>
    <n v="1249.3695988995303"/>
    <n v="1883.6649337254462"/>
    <n v="1249.3695988995303"/>
    <n v="1297.4222757802816"/>
    <n v="1883.6649337254462"/>
    <n v="1883.6649337254462"/>
    <n v="2517.9602685513614"/>
    <n v="1297.4222757802816"/>
    <n v="1777.949044587793"/>
    <n v="21335.388535053517"/>
    <n v="3454.9874677260086"/>
  </r>
  <r>
    <x v="0"/>
    <s v="089.4550.6304.0001.000.0599.000.00000.00000"/>
    <s v="4550"/>
    <x v="2"/>
    <n v="2957.2397459154936"/>
    <n v="1796.6629859154932"/>
    <n v="3106.9616614084512"/>
    <n v="5203.532308169014"/>
    <n v="1946.3849014084508"/>
    <n v="3032.1007036619726"/>
    <n v="1946.3849014084508"/>
    <n v="2021.2458591549298"/>
    <n v="3032.1007036619726"/>
    <n v="3032.1007036619726"/>
    <n v="4117.8165059154944"/>
    <n v="2021.2458591549298"/>
    <n v="2851.1480699530525"/>
    <n v="34213.776839436629"/>
    <n v="5543.7332514162772"/>
  </r>
  <r>
    <x v="0"/>
    <s v="089.4555.6304.0001.000.0568.000.00000.00000"/>
    <s v="4555"/>
    <x v="1"/>
    <n v="1808.2528213049015"/>
    <n v="1136.0750709769015"/>
    <n v="2527.7670329236057"/>
    <n v="2480.4305716329018"/>
    <n v="1230.7479935583099"/>
    <n v="1855.5892825956057"/>
    <n v="1230.7479935583099"/>
    <n v="1278.0844548490143"/>
    <n v="1855.5892825956057"/>
    <n v="1855.5892825956057"/>
    <n v="2480.4305716329018"/>
    <n v="1278.0844548490143"/>
    <n v="1751.4490677560564"/>
    <n v="21017.388813072677"/>
    <n v="3403.4915668016342"/>
  </r>
  <r>
    <x v="0"/>
    <s v="089.4555.6304.0001.000.0599.000.00000.00000"/>
    <s v="4555"/>
    <x v="2"/>
    <n v="10979.408321065728"/>
    <n v="9207.6154800000022"/>
    <n v="12940.022976145541"/>
    <n v="12136.960626920189"/>
    <n v="9705.2269812676059"/>
    <n v="11093.369177333334"/>
    <n v="9705.2269812676059"/>
    <n v="10358.567415"/>
    <n v="11093.369177333334"/>
    <n v="11093.369177333334"/>
    <n v="12211.821584666668"/>
    <n v="10358.567415"/>
    <n v="10906.960442777779"/>
    <n v="130883.52531333335"/>
    <n v="21040.582272364896"/>
  </r>
  <r>
    <x v="1"/>
    <s v="089.3503.6304.0001.000.0405.000.00000.00000"/>
    <s v="3503"/>
    <x v="0"/>
    <n v="27757.73"/>
    <n v="9930.89"/>
    <n v="7536.53"/>
    <n v="44309.5"/>
    <n v="31887.11"/>
    <n v="-2135.5700000000002"/>
    <n v="16284.31"/>
    <n v="-1193.71"/>
    <n v="7271.57"/>
    <n v="12914.51"/>
    <n v="9440.7099999999991"/>
    <n v="5756.34"/>
    <n v="14146.660000000002"/>
    <m/>
    <n v="135570.5"/>
  </r>
  <r>
    <x v="1"/>
    <s v="089.3503.6304.0001.000.0568.000.00000.00000"/>
    <s v="3503"/>
    <x v="1"/>
    <m/>
    <m/>
    <m/>
    <m/>
    <n v="6909.21"/>
    <n v="-531.47"/>
    <n v="12096.79"/>
    <n v="3369.13"/>
    <n v="-3032.86"/>
    <n v="15953.12"/>
    <n v="14811.36"/>
    <n v="-1444.46"/>
    <n v="6016.3525"/>
    <m/>
    <n v="18474.53"/>
  </r>
  <r>
    <x v="1"/>
    <s v="089.3503.6304.0001.000.0599.000.00000.00000"/>
    <s v="3503"/>
    <x v="2"/>
    <m/>
    <m/>
    <m/>
    <m/>
    <n v="2854.85"/>
    <n v="-2854.85"/>
    <n v="11332.38"/>
    <n v="3587.44"/>
    <n v="-1923.99"/>
    <n v="5934.97"/>
    <n v="7096.8"/>
    <n v="227.01"/>
    <n v="3281.8262499999996"/>
    <m/>
    <n v="11332.38"/>
  </r>
  <r>
    <x v="1"/>
    <s v="089.3506.6304.0001.000.0405.000.00000.00000"/>
    <s v="3506"/>
    <x v="0"/>
    <n v="207.94"/>
    <n v="41017.370000000003"/>
    <n v="693.3"/>
    <n v="39657.199999999997"/>
    <n v="-18272.52"/>
    <n v="8969.9500000000007"/>
    <n v="1575.54"/>
    <n v="9596.99"/>
    <n v="12297.36"/>
    <n v="10587.6"/>
    <n v="17547.189999999999"/>
    <n v="29905.040000000001"/>
    <n v="12815.246666666666"/>
    <m/>
    <n v="73848.779999999984"/>
  </r>
  <r>
    <x v="1"/>
    <s v="089.3506.6304.0001.000.0568.000.00000.00000"/>
    <s v="3506"/>
    <x v="1"/>
    <m/>
    <m/>
    <m/>
    <m/>
    <n v="32609.87"/>
    <n v="10883.02"/>
    <n v="-5699.38"/>
    <n v="18877.830000000002"/>
    <n v="9603.6299999999992"/>
    <n v="8093.89"/>
    <n v="15970.44"/>
    <n v="1931.22"/>
    <n v="11533.815000000001"/>
    <m/>
    <n v="37793.51"/>
  </r>
  <r>
    <x v="1"/>
    <s v="089.3506.6304.0001.000.0599.000.00000.00000"/>
    <s v="3506"/>
    <x v="2"/>
    <m/>
    <m/>
    <m/>
    <m/>
    <m/>
    <n v="6158.78"/>
    <n v="-2330.14"/>
    <n v="11193.83"/>
    <n v="8517.9699999999993"/>
    <n v="8649.41"/>
    <n v="12868.3"/>
    <n v="3365.84"/>
    <n v="6917.7128571428557"/>
    <m/>
    <n v="3828.64"/>
  </r>
  <r>
    <x v="1"/>
    <s v="089.3507.6304.0001.000.0405.000.00000.00000"/>
    <s v="3507"/>
    <x v="0"/>
    <n v="6941.64"/>
    <n v="40593.32"/>
    <n v="14113.86"/>
    <n v="-5280.27"/>
    <n v="-8901.76"/>
    <n v="4401.79"/>
    <n v="-2240.3000000000002"/>
    <n v="6007.29"/>
    <n v="5734.47"/>
    <n v="4247.1499999999996"/>
    <n v="3707.47"/>
    <n v="11925.4"/>
    <n v="6770.8383333333331"/>
    <m/>
    <n v="49628.28"/>
  </r>
  <r>
    <x v="1"/>
    <s v="089.3507.6304.0001.000.0568.000.00000.00000"/>
    <s v="3507"/>
    <x v="1"/>
    <m/>
    <m/>
    <m/>
    <m/>
    <n v="2848.58"/>
    <n v="674.55"/>
    <n v="-537.12"/>
    <n v="2861.83"/>
    <n v="2147.33"/>
    <n v="2308.36"/>
    <n v="1788.34"/>
    <n v="0"/>
    <n v="1511.4837500000001"/>
    <m/>
    <n v="2986.01"/>
  </r>
  <r>
    <x v="1"/>
    <s v="089.3507.6304.0001.000.0599.000.00000.00000"/>
    <s v="3507"/>
    <x v="2"/>
    <m/>
    <m/>
    <m/>
    <m/>
    <n v="16159.04"/>
    <n v="5403.21"/>
    <n v="-2025.43"/>
    <n v="11663.05"/>
    <n v="7982.54"/>
    <n v="3686.09"/>
    <n v="1867.24"/>
    <n v="0"/>
    <n v="5591.9674999999997"/>
    <m/>
    <n v="19536.82"/>
  </r>
  <r>
    <x v="1"/>
    <s v="089.3514.6304.0001.000.0405.000.00000.00000"/>
    <s v="3514"/>
    <x v="0"/>
    <n v="-186.07"/>
    <n v="39930.46"/>
    <n v="6948.57"/>
    <n v="-10736.76"/>
    <n v="-7129.87"/>
    <n v="2196.64"/>
    <n v="-1146.83"/>
    <n v="-1049.81"/>
    <n v="0"/>
    <n v="0"/>
    <n v="0"/>
    <n v="0"/>
    <n v="2402.1941666666667"/>
    <m/>
    <n v="29876.14"/>
  </r>
  <r>
    <x v="1"/>
    <s v="089.3514.6304.0001.000.0568.000.00000.00000"/>
    <s v="3514"/>
    <x v="1"/>
    <m/>
    <m/>
    <m/>
    <m/>
    <n v="949.25"/>
    <n v="254.14"/>
    <m/>
    <n v="-254.14"/>
    <n v="0"/>
    <n v="0"/>
    <n v="0"/>
    <n v="0"/>
    <n v="135.60714285714283"/>
    <m/>
    <n v="1203.3899999999999"/>
  </r>
  <r>
    <x v="1"/>
    <s v="089.3514.6304.0001.000.0599.000.00000.00000"/>
    <s v="3514"/>
    <x v="2"/>
    <m/>
    <m/>
    <m/>
    <m/>
    <n v="14631.32"/>
    <n v="3758.92"/>
    <n v="-2626.56"/>
    <n v="-1132.3599999999999"/>
    <n v="0"/>
    <n v="0"/>
    <n v="0"/>
    <n v="0"/>
    <n v="1828.9149999999997"/>
    <m/>
    <n v="15763.679999999998"/>
  </r>
  <r>
    <x v="1"/>
    <s v="089.3517.6304.0001.000.0405.000.00000.00000"/>
    <s v="3517"/>
    <x v="0"/>
    <n v="56.44"/>
    <n v="67769.7"/>
    <n v="14530.58"/>
    <n v="-20257.560000000001"/>
    <n v="-13164.87"/>
    <n v="5704.88"/>
    <n v="-3508.85"/>
    <n v="0"/>
    <n v="0"/>
    <n v="0"/>
    <n v="0"/>
    <n v="0"/>
    <n v="4260.8599999999997"/>
    <m/>
    <n v="51130.32"/>
  </r>
  <r>
    <x v="1"/>
    <s v="089.3517.6304.0001.000.0568.000.00000.00000"/>
    <s v="3517"/>
    <x v="1"/>
    <m/>
    <m/>
    <m/>
    <m/>
    <n v="12850.82"/>
    <n v="5575.68"/>
    <n v="1248.54"/>
    <n v="0"/>
    <n v="0"/>
    <n v="0"/>
    <n v="0"/>
    <n v="0"/>
    <n v="2459.38"/>
    <m/>
    <n v="19675.04"/>
  </r>
  <r>
    <x v="1"/>
    <s v="089.3517.6304.0001.000.0599.000.00000.00000"/>
    <s v="3517"/>
    <x v="2"/>
    <m/>
    <m/>
    <m/>
    <m/>
    <n v="17051.560000000001"/>
    <n v="12857.36"/>
    <n v="-7103.21"/>
    <n v="0"/>
    <n v="0"/>
    <n v="0"/>
    <n v="0"/>
    <n v="0"/>
    <n v="2850.7137500000003"/>
    <m/>
    <n v="22805.710000000003"/>
  </r>
  <r>
    <x v="1"/>
    <s v="089.3518.6304.0001.000.0405.000.00000.00000"/>
    <s v="3518"/>
    <x v="0"/>
    <n v="82.72"/>
    <n v="46313.2"/>
    <n v="6792.31"/>
    <n v="15043.08"/>
    <n v="-15825.59"/>
    <n v="6452.48"/>
    <n v="-794.29"/>
    <n v="15735.49"/>
    <n v="7513.63"/>
    <n v="4666.79"/>
    <n v="10839.69"/>
    <n v="24082.16"/>
    <n v="10075.139166666666"/>
    <m/>
    <n v="58063.909999999996"/>
  </r>
  <r>
    <x v="1"/>
    <s v="089.3518.6304.0001.000.0568.000.00000.00000"/>
    <s v="3518"/>
    <x v="1"/>
    <m/>
    <m/>
    <m/>
    <m/>
    <n v="13420.42"/>
    <n v="6460.74"/>
    <n v="-2917.94"/>
    <n v="12669.24"/>
    <n v="5722.64"/>
    <n v="5771.71"/>
    <n v="14862.08"/>
    <n v="7004.87"/>
    <n v="7874.22"/>
    <m/>
    <n v="16963.22"/>
  </r>
  <r>
    <x v="1"/>
    <s v="089.3518.6304.0001.000.0599.000.00000.00000"/>
    <s v="3518"/>
    <x v="2"/>
    <m/>
    <m/>
    <m/>
    <m/>
    <n v="22133.39"/>
    <n v="5567.12"/>
    <n v="-385.19"/>
    <n v="15029.41"/>
    <n v="6189.78"/>
    <n v="7206.84"/>
    <n v="11299.84"/>
    <n v="5026.47"/>
    <n v="9008.4574999999986"/>
    <m/>
    <n v="27315.32"/>
  </r>
  <r>
    <x v="1"/>
    <s v="089.3520.6304.0001.000.0405.000.00000.00000"/>
    <s v="3520"/>
    <x v="0"/>
    <n v="24890.05"/>
    <n v="65727.33"/>
    <n v="0"/>
    <n v="8394.42"/>
    <n v="-34091.97"/>
    <n v="5889.83"/>
    <n v="-4188.01"/>
    <n v="9948.7199999999993"/>
    <n v="6803.52"/>
    <n v="2922.89"/>
    <n v="3313.39"/>
    <n v="6412.49"/>
    <n v="8001.8883333333351"/>
    <m/>
    <n v="66621.650000000009"/>
  </r>
  <r>
    <x v="1"/>
    <s v="089.3520.6304.0001.000.0568.000.00000.00000"/>
    <s v="3520"/>
    <x v="1"/>
    <m/>
    <m/>
    <m/>
    <m/>
    <n v="3061.03"/>
    <n v="2044.17"/>
    <n v="-1235.48"/>
    <n v="3186.02"/>
    <n v="3260.76"/>
    <n v="7603.05"/>
    <n v="9003.59"/>
    <n v="1522.62"/>
    <n v="3555.72"/>
    <m/>
    <n v="3869.7200000000007"/>
  </r>
  <r>
    <x v="1"/>
    <s v="089.3520.6304.0001.000.0599.000.00000.00000"/>
    <s v="3520"/>
    <x v="2"/>
    <m/>
    <m/>
    <m/>
    <m/>
    <n v="53690.7"/>
    <n v="13434.52"/>
    <n v="-9772.01"/>
    <n v="21943.75"/>
    <n v="13194.72"/>
    <n v="6886.69"/>
    <n v="11502.23"/>
    <n v="2586.4"/>
    <n v="14183.374999999998"/>
    <m/>
    <n v="57353.21"/>
  </r>
  <r>
    <x v="1"/>
    <s v="089.3529.6304.0001.000.0405.000.00000.00000"/>
    <s v="3529"/>
    <x v="0"/>
    <n v="167.61"/>
    <n v="2682.09"/>
    <n v="38763.589999999997"/>
    <n v="15602.77"/>
    <n v="-12215.67"/>
    <n v="2178.9"/>
    <n v="-333.2"/>
    <n v="6017.54"/>
    <n v="4603.59"/>
    <n v="3957.77"/>
    <n v="5738.48"/>
    <n v="3238.94"/>
    <n v="5866.8675000000003"/>
    <m/>
    <n v="46846.090000000004"/>
  </r>
  <r>
    <x v="1"/>
    <s v="089.3529.6304.0001.000.0568.000.00000.00000"/>
    <s v="3529"/>
    <x v="1"/>
    <m/>
    <m/>
    <m/>
    <m/>
    <n v="3416.86"/>
    <n v="417.74"/>
    <n v="-417.74"/>
    <n v="2914.12"/>
    <n v="2481.33"/>
    <n v="4559.54"/>
    <n v="4958.82"/>
    <n v="0"/>
    <n v="2291.3337500000002"/>
    <m/>
    <n v="3416.8600000000006"/>
  </r>
  <r>
    <x v="1"/>
    <s v="089.3529.6304.0001.000.0599.000.00000.00000"/>
    <s v="3529"/>
    <x v="2"/>
    <m/>
    <m/>
    <m/>
    <m/>
    <n v="13385.34"/>
    <n v="7192.53"/>
    <n v="-3570.6"/>
    <n v="13764.56"/>
    <n v="11951.82"/>
    <n v="6165.35"/>
    <n v="12078.95"/>
    <n v="0"/>
    <n v="7620.9937499999996"/>
    <m/>
    <n v="17007.27"/>
  </r>
  <r>
    <x v="1"/>
    <s v="089.3530.6304.0001.000.0405.000.00000.00000"/>
    <s v="3530"/>
    <x v="0"/>
    <n v="2802.77"/>
    <n v="10395.18"/>
    <n v="1859.46"/>
    <n v="-2874.55"/>
    <n v="-2121.92"/>
    <n v="1155.22"/>
    <n v="-338.48"/>
    <n v="1301.7"/>
    <n v="2569.27"/>
    <n v="476.88"/>
    <n v="80.930000000000007"/>
    <n v="97.85"/>
    <n v="1283.6925000000001"/>
    <m/>
    <n v="10877.68"/>
  </r>
  <r>
    <x v="1"/>
    <s v="089.3530.6304.0001.000.0568.000.00000.00000"/>
    <s v="3530"/>
    <x v="1"/>
    <m/>
    <m/>
    <m/>
    <m/>
    <n v="4811.2299999999996"/>
    <n v="3638.92"/>
    <n v="-2065.7600000000002"/>
    <n v="6641.72"/>
    <n v="3488.96"/>
    <n v="2581.83"/>
    <n v="3677.01"/>
    <n v="0"/>
    <n v="2846.7387500000004"/>
    <m/>
    <n v="6384.3899999999994"/>
  </r>
  <r>
    <x v="1"/>
    <s v="089.3530.6304.0001.000.0599.000.00000.00000"/>
    <s v="3530"/>
    <x v="2"/>
    <m/>
    <m/>
    <m/>
    <m/>
    <n v="961.35"/>
    <n v="1048.8399999999999"/>
    <n v="321.04000000000002"/>
    <n v="1626.54"/>
    <n v="1949.64"/>
    <n v="1380.43"/>
    <n v="2678.9"/>
    <n v="0"/>
    <n v="1245.8425"/>
    <m/>
    <n v="2331.23"/>
  </r>
  <r>
    <x v="1"/>
    <s v="089.3536.6304.0001.000.0405.000.00000.00000"/>
    <s v="3536"/>
    <x v="0"/>
    <m/>
    <m/>
    <m/>
    <m/>
    <n v="1207.2"/>
    <n v="421.1"/>
    <m/>
    <n v="2816.58"/>
    <n v="0"/>
    <n v="0"/>
    <n v="0"/>
    <n v="0"/>
    <n v="634.98285714285714"/>
    <m/>
    <n v="1628.3000000000002"/>
  </r>
  <r>
    <x v="1"/>
    <s v="089.3536.6304.0001.000.0599.000.00000.00000"/>
    <s v="3536"/>
    <x v="2"/>
    <m/>
    <m/>
    <m/>
    <m/>
    <m/>
    <n v="232.48"/>
    <m/>
    <n v="297.24"/>
    <n v="0"/>
    <n v="0"/>
    <n v="0"/>
    <n v="0"/>
    <n v="88.286666666666676"/>
    <m/>
    <n v="232.48"/>
  </r>
  <r>
    <x v="1"/>
    <s v="089.3537.6304.0001.000.0405.000.00000.00000"/>
    <s v="3537"/>
    <x v="0"/>
    <n v="341.11"/>
    <n v="31172.35"/>
    <n v="5238.67"/>
    <n v="-3914.25"/>
    <n v="-66.98"/>
    <n v="11808.03"/>
    <n v="8808.7800000000007"/>
    <n v="17222.259999999998"/>
    <n v="18583.650000000001"/>
    <n v="14227.05"/>
    <n v="-9569.4"/>
    <n v="8130.03"/>
    <n v="8498.4416666666675"/>
    <m/>
    <n v="53387.709999999992"/>
  </r>
  <r>
    <x v="1"/>
    <s v="089.3537.6304.0001.000.0568.000.00000.00000"/>
    <s v="3537"/>
    <x v="1"/>
    <m/>
    <m/>
    <m/>
    <m/>
    <n v="8697"/>
    <n v="4566.3100000000004"/>
    <n v="-45.24"/>
    <n v="7615.52"/>
    <n v="5343.4"/>
    <n v="5861.62"/>
    <n v="8104.87"/>
    <n v="1696.9"/>
    <n v="5230.0475000000006"/>
    <m/>
    <n v="13218.070000000002"/>
  </r>
  <r>
    <x v="1"/>
    <s v="089.3537.6304.0001.000.0599.000.00000.00000"/>
    <s v="3537"/>
    <x v="2"/>
    <m/>
    <m/>
    <m/>
    <m/>
    <n v="3130.11"/>
    <n v="2695.31"/>
    <n v="62.08"/>
    <n v="3674.99"/>
    <n v="2446.46"/>
    <n v="3183.93"/>
    <n v="5365.94"/>
    <n v="657.17"/>
    <n v="2651.9987499999997"/>
    <m/>
    <n v="5887.5"/>
  </r>
  <r>
    <x v="1"/>
    <s v="089.3540.6304.0001.000.0405.000.00000.00000"/>
    <s v="3540"/>
    <x v="0"/>
    <n v="0"/>
    <n v="0"/>
    <n v="1055.0999999999999"/>
    <n v="0"/>
    <n v="0"/>
    <n v="0"/>
    <n v="0"/>
    <n v="0"/>
    <n v="0"/>
    <n v="0"/>
    <n v="0"/>
    <n v="0"/>
    <n v="87.924999999999997"/>
    <m/>
    <n v="1055.0999999999999"/>
  </r>
  <r>
    <x v="1"/>
    <s v="089.3542.6304.0001.000.0405.000.00000.00000"/>
    <s v="3542"/>
    <x v="0"/>
    <n v="3439.57"/>
    <m/>
    <n v="1770.41"/>
    <n v="12763.91"/>
    <n v="1771.95"/>
    <n v="-406.04"/>
    <n v="1350.04"/>
    <n v="442.35"/>
    <n v="-483.42"/>
    <n v="1050.1400000000001"/>
    <n v="1305.25"/>
    <n v="4420.07"/>
    <n v="2493.1118181818183"/>
    <m/>
    <n v="20689.84"/>
  </r>
  <r>
    <x v="1"/>
    <s v="089.3542.6304.0001.000.0568.000.00000.00000"/>
    <s v="3542"/>
    <x v="1"/>
    <m/>
    <m/>
    <m/>
    <m/>
    <n v="792.2"/>
    <n v="-271.14"/>
    <n v="831.2"/>
    <n v="244.67"/>
    <n v="-90.18"/>
    <n v="405.67"/>
    <n v="982.65"/>
    <n v="84.26"/>
    <n v="372.41625000000005"/>
    <m/>
    <n v="1352.2600000000002"/>
  </r>
  <r>
    <x v="1"/>
    <s v="089.3542.6304.0001.000.0599.000.00000.00000"/>
    <s v="3542"/>
    <x v="2"/>
    <m/>
    <m/>
    <m/>
    <m/>
    <n v="5414.91"/>
    <n v="-1214.1600000000001"/>
    <n v="6340.09"/>
    <n v="2246.44"/>
    <n v="-1385.41"/>
    <n v="6602.33"/>
    <n v="3915.34"/>
    <n v="-732.48"/>
    <n v="2648.3825000000002"/>
    <m/>
    <n v="10540.84"/>
  </r>
  <r>
    <x v="1"/>
    <s v="089.3544.6304.0001.000.0405.000.00000.00000"/>
    <s v="3544"/>
    <x v="0"/>
    <n v="51.3"/>
    <n v="32721.11"/>
    <n v="6378.27"/>
    <n v="-10396.1"/>
    <n v="2090.42"/>
    <n v="4582.24"/>
    <n v="-4574.03"/>
    <n v="-8.2100000000000009"/>
    <n v="0"/>
    <n v="0"/>
    <n v="0"/>
    <n v="0"/>
    <n v="2570.4166666666674"/>
    <m/>
    <n v="30853.210000000006"/>
  </r>
  <r>
    <x v="1"/>
    <s v="089.3544.6304.0001.000.0568.000.00000.00000"/>
    <s v="3544"/>
    <x v="1"/>
    <m/>
    <m/>
    <m/>
    <m/>
    <n v="6231.48"/>
    <n v="2002.77"/>
    <n v="-2002.77"/>
    <n v="0"/>
    <n v="0"/>
    <n v="0"/>
    <n v="0"/>
    <n v="0"/>
    <n v="778.93499999999995"/>
    <m/>
    <n v="6231.48"/>
  </r>
  <r>
    <x v="1"/>
    <s v="089.3544.6304.0001.000.0599.000.00000.00000"/>
    <s v="3544"/>
    <x v="2"/>
    <m/>
    <m/>
    <m/>
    <m/>
    <n v="6442.51"/>
    <n v="1941.75"/>
    <n v="-1941.75"/>
    <n v="0"/>
    <n v="0"/>
    <n v="0"/>
    <n v="0"/>
    <n v="0"/>
    <n v="805.31375000000003"/>
    <m/>
    <n v="6442.51"/>
  </r>
  <r>
    <x v="1"/>
    <s v="089.3545.6304.0001.000.0405.000.00000.00000"/>
    <s v="3545"/>
    <x v="0"/>
    <n v="8428.5300000000007"/>
    <n v="-7630.5"/>
    <n v="15594.41"/>
    <n v="-2805.69"/>
    <n v="1211.77"/>
    <n v="812.7"/>
    <n v="-548.54"/>
    <n v="349.67"/>
    <n v="980.57"/>
    <n v="599.44000000000005"/>
    <n v="701.95"/>
    <n v="0"/>
    <n v="1474.5258333333338"/>
    <m/>
    <n v="15062.680000000004"/>
  </r>
  <r>
    <x v="1"/>
    <s v="089.3545.6304.0001.000.0568.000.00000.00000"/>
    <s v="3545"/>
    <x v="1"/>
    <m/>
    <m/>
    <m/>
    <m/>
    <n v="3644.59"/>
    <n v="1987.25"/>
    <n v="-1028.95"/>
    <n v="2650.23"/>
    <n v="1511.45"/>
    <n v="1660.9"/>
    <n v="1277.02"/>
    <n v="0"/>
    <n v="1462.8112500000002"/>
    <m/>
    <n v="4602.8900000000003"/>
  </r>
  <r>
    <x v="1"/>
    <s v="089.3545.6304.0001.000.0599.000.00000.00000"/>
    <s v="3545"/>
    <x v="2"/>
    <m/>
    <m/>
    <m/>
    <m/>
    <n v="6700.47"/>
    <n v="3847.8"/>
    <n v="-1950.76"/>
    <n v="3920.87"/>
    <n v="3462.12"/>
    <n v="1999.63"/>
    <n v="4598.1400000000003"/>
    <n v="0"/>
    <n v="2822.2837500000001"/>
    <m/>
    <n v="8597.51"/>
  </r>
  <r>
    <x v="1"/>
    <s v="089.3547.6304.0001.000.0405.000.00000.00000"/>
    <s v="3547"/>
    <x v="0"/>
    <n v="-105.68"/>
    <n v="22935.99"/>
    <n v="4236.6099999999997"/>
    <n v="-2965.51"/>
    <n v="-3043.28"/>
    <n v="3122.92"/>
    <n v="-2031.89"/>
    <n v="4689.8100000000004"/>
    <n v="4221.8900000000003"/>
    <n v="729.58"/>
    <n v="2486.5500000000002"/>
    <n v="3509.08"/>
    <n v="3148.8391666666671"/>
    <m/>
    <n v="22149.160000000003"/>
  </r>
  <r>
    <x v="1"/>
    <s v="089.3547.6304.0001.000.0568.000.00000.00000"/>
    <s v="3547"/>
    <x v="1"/>
    <m/>
    <m/>
    <m/>
    <m/>
    <n v="2375.96"/>
    <n v="794.14"/>
    <n v="9.49"/>
    <n v="1131.3699999999999"/>
    <n v="1304.07"/>
    <n v="1294.1099999999999"/>
    <n v="1506.2"/>
    <n v="329.1"/>
    <n v="1093.0549999999998"/>
    <m/>
    <n v="3179.5899999999997"/>
  </r>
  <r>
    <x v="1"/>
    <s v="089.3547.6304.0001.000.0599.000.00000.00000"/>
    <s v="3547"/>
    <x v="2"/>
    <m/>
    <m/>
    <m/>
    <m/>
    <n v="10225.85"/>
    <n v="7255.65"/>
    <n v="-2972.73"/>
    <n v="13564.2"/>
    <n v="6795.92"/>
    <n v="6159.07"/>
    <n v="10288.67"/>
    <n v="2378.4299999999998"/>
    <n v="6711.8824999999997"/>
    <m/>
    <n v="14508.77"/>
  </r>
  <r>
    <x v="1"/>
    <s v="089.4506.6304.0001.000.0405.000.00000.00000"/>
    <s v="4506"/>
    <x v="0"/>
    <n v="438.76"/>
    <n v="43723.12"/>
    <n v="11559.77"/>
    <n v="-10584.94"/>
    <n v="465.93"/>
    <n v="4764.5600000000004"/>
    <n v="-1905.99"/>
    <n v="4735.42"/>
    <n v="4326.37"/>
    <n v="1842.98"/>
    <n v="3067.58"/>
    <n v="5002.2299999999996"/>
    <n v="5619.649166666667"/>
    <m/>
    <n v="48461.210000000006"/>
  </r>
  <r>
    <x v="1"/>
    <s v="089.4506.6304.0001.000.0568.000.00000.00000"/>
    <s v="4506"/>
    <x v="1"/>
    <m/>
    <m/>
    <m/>
    <m/>
    <n v="18096.55"/>
    <n v="8806.98"/>
    <n v="-4791.1400000000003"/>
    <n v="16406.63"/>
    <n v="7753.26"/>
    <n v="5986.82"/>
    <n v="11082.1"/>
    <n v="6135.36"/>
    <n v="8684.57"/>
    <m/>
    <n v="22112.39"/>
  </r>
  <r>
    <x v="1"/>
    <s v="089.4506.6304.0001.000.0599.000.00000.00000"/>
    <s v="4506"/>
    <x v="2"/>
    <m/>
    <m/>
    <m/>
    <m/>
    <n v="6390.82"/>
    <n v="4107.47"/>
    <n v="-1188.55"/>
    <n v="5586.93"/>
    <n v="4870.18"/>
    <n v="3856.44"/>
    <n v="5822.79"/>
    <n v="3339.01"/>
    <n v="4098.1362500000005"/>
    <m/>
    <n v="9309.7400000000016"/>
  </r>
  <r>
    <x v="1"/>
    <s v="089.4509.6304.0001.000.0405.000.00000.00000"/>
    <s v="4509"/>
    <x v="0"/>
    <n v="2392.66"/>
    <n v="0"/>
    <n v="626.33000000000004"/>
    <n v="11254.07"/>
    <n v="1602.07"/>
    <n v="-2525.5100000000002"/>
    <n v="1621.58"/>
    <n v="-273.61"/>
    <n v="447.79"/>
    <n v="0"/>
    <n v="1305.58"/>
    <n v="8537.6"/>
    <n v="2082.3799999999997"/>
    <m/>
    <n v="14971.199999999999"/>
  </r>
  <r>
    <x v="1"/>
    <s v="089.4509.6304.0001.000.0568.000.00000.00000"/>
    <s v="4509"/>
    <x v="1"/>
    <m/>
    <m/>
    <m/>
    <m/>
    <n v="573.39"/>
    <n v="371.24"/>
    <m/>
    <n v="0"/>
    <n v="385.99"/>
    <n v="735.79"/>
    <n v="1212.76"/>
    <n v="615.62"/>
    <n v="556.39857142857147"/>
    <m/>
    <n v="944.63"/>
  </r>
  <r>
    <x v="1"/>
    <s v="089.4509.6304.0001.000.0599.000.00000.00000"/>
    <s v="4509"/>
    <x v="2"/>
    <m/>
    <m/>
    <m/>
    <m/>
    <n v="3490.74"/>
    <n v="-427.07"/>
    <n v="3778.19"/>
    <n v="474.08"/>
    <n v="453.44"/>
    <n v="799.79"/>
    <n v="4811.4799999999996"/>
    <n v="276.56"/>
    <n v="1707.1512499999997"/>
    <m/>
    <n v="6841.86"/>
  </r>
  <r>
    <x v="1"/>
    <s v="089.4513.6304.0001.000.0405.000.00000.00000"/>
    <s v="4513"/>
    <x v="0"/>
    <n v="8937.42"/>
    <n v="0"/>
    <n v="6439.36"/>
    <n v="26795.65"/>
    <n v="6613.91"/>
    <n v="-84.65"/>
    <n v="3290.15"/>
    <n v="620.71"/>
    <n v="2535"/>
    <n v="7469.7"/>
    <n v="7240.08"/>
    <n v="18561.419999999998"/>
    <n v="7368.2291666666652"/>
    <m/>
    <n v="51991.839999999997"/>
  </r>
  <r>
    <x v="1"/>
    <s v="089.4513.6304.0001.000.0568.000.00000.00000"/>
    <s v="4513"/>
    <x v="1"/>
    <m/>
    <m/>
    <m/>
    <m/>
    <n v="3981.71"/>
    <n v="-2033.17"/>
    <n v="5372.43"/>
    <n v="2136.09"/>
    <n v="-1078.93"/>
    <n v="9472.66"/>
    <n v="12636"/>
    <n v="-354.29"/>
    <n v="3766.5625"/>
    <m/>
    <n v="7320.97"/>
  </r>
  <r>
    <x v="1"/>
    <s v="089.4513.6304.0001.000.0599.000.00000.00000"/>
    <s v="4513"/>
    <x v="2"/>
    <m/>
    <m/>
    <m/>
    <m/>
    <n v="6087.23"/>
    <n v="-790.6"/>
    <n v="5672.82"/>
    <n v="3065.23"/>
    <n v="117.41"/>
    <n v="8150.75"/>
    <n v="14735.83"/>
    <n v="396.32"/>
    <n v="4679.3737499999997"/>
    <m/>
    <n v="10969.449999999999"/>
  </r>
  <r>
    <x v="1"/>
    <s v="089.4517.6304.0001.000.0405.000.00000.00000"/>
    <s v="4517"/>
    <x v="0"/>
    <n v="202.37"/>
    <n v="44227.61"/>
    <n v="0"/>
    <n v="7732.48"/>
    <n v="-15992.47"/>
    <n v="4518.4399999999996"/>
    <n v="-2252.37"/>
    <n v="-2266.0700000000002"/>
    <n v="0"/>
    <n v="0"/>
    <n v="0"/>
    <n v="0"/>
    <n v="3014.1658333333339"/>
    <m/>
    <n v="38436.060000000005"/>
  </r>
  <r>
    <x v="1"/>
    <s v="089.4517.6304.0001.000.0568.000.00000.00000"/>
    <s v="4517"/>
    <x v="1"/>
    <m/>
    <m/>
    <m/>
    <m/>
    <n v="5967.6"/>
    <n v="2858.07"/>
    <n v="-1791.31"/>
    <n v="-1066.76"/>
    <n v="0"/>
    <n v="0"/>
    <n v="0"/>
    <n v="0"/>
    <n v="745.95"/>
    <m/>
    <n v="7034.3600000000006"/>
  </r>
  <r>
    <x v="1"/>
    <s v="089.4517.6304.0001.000.0599.000.00000.00000"/>
    <s v="4517"/>
    <x v="2"/>
    <m/>
    <m/>
    <m/>
    <m/>
    <n v="32474.66"/>
    <n v="10825.91"/>
    <n v="-6397.81"/>
    <n v="-4428.1000000000004"/>
    <n v="0"/>
    <n v="0"/>
    <n v="0"/>
    <n v="0"/>
    <n v="4059.3325000000004"/>
    <m/>
    <n v="36902.76"/>
  </r>
  <r>
    <x v="1"/>
    <s v="089.4531.6304.0001.000.0405.000.00000.00000"/>
    <s v="4531"/>
    <x v="0"/>
    <m/>
    <n v="3820.51"/>
    <m/>
    <n v="-2085.77"/>
    <m/>
    <m/>
    <m/>
    <n v="0"/>
    <n v="0"/>
    <n v="0"/>
    <n v="0"/>
    <n v="0"/>
    <n v="247.82000000000002"/>
    <m/>
    <n v="1734.7400000000002"/>
  </r>
  <r>
    <x v="1"/>
    <s v="089.4532.6304.0001.000.0405.000.00000.00000"/>
    <s v="4532"/>
    <x v="0"/>
    <n v="14.91"/>
    <n v="15350.18"/>
    <n v="4752.04"/>
    <n v="-12008.14"/>
    <n v="-755.41"/>
    <n v="0"/>
    <n v="0"/>
    <n v="0"/>
    <n v="0"/>
    <n v="0"/>
    <n v="0"/>
    <n v="0"/>
    <n v="612.79833333333352"/>
    <m/>
    <n v="7353.5800000000017"/>
  </r>
  <r>
    <x v="1"/>
    <s v="089.4534.6304.0001.000.0405.000.00000.00000"/>
    <s v="4534"/>
    <x v="0"/>
    <n v="16247.44"/>
    <n v="0"/>
    <n v="3581.94"/>
    <n v="22984.9"/>
    <n v="14597.74"/>
    <n v="-175.59"/>
    <n v="5388.81"/>
    <n v="-2238.0100000000002"/>
    <n v="6523.14"/>
    <n v="4337.68"/>
    <n v="4673.82"/>
    <n v="21673.8"/>
    <n v="8132.9724999999999"/>
    <m/>
    <n v="62625.24"/>
  </r>
  <r>
    <x v="1"/>
    <s v="089.4534.6304.0001.000.0568.000.00000.00000"/>
    <s v="4534"/>
    <x v="1"/>
    <m/>
    <m/>
    <m/>
    <m/>
    <n v="2148.9499999999998"/>
    <n v="-321.02999999999997"/>
    <n v="2747.3"/>
    <n v="588.17999999999995"/>
    <n v="-51.4"/>
    <n v="3401"/>
    <n v="3531.06"/>
    <n v="-207.99"/>
    <n v="1479.50875"/>
    <m/>
    <n v="4575.22"/>
  </r>
  <r>
    <x v="1"/>
    <s v="089.4534.6304.0001.000.0599.000.00000.00000"/>
    <s v="4534"/>
    <x v="2"/>
    <m/>
    <m/>
    <m/>
    <m/>
    <n v="6905.6"/>
    <n v="9.39"/>
    <n v="8195.74"/>
    <n v="3153.27"/>
    <n v="-2394.08"/>
    <n v="11046.31"/>
    <n v="10162.969999999999"/>
    <n v="-1260.96"/>
    <n v="4477.28"/>
    <m/>
    <n v="15110.73"/>
  </r>
  <r>
    <x v="1"/>
    <s v="089.4536.6304.0001.000.0405.000.00000.00000"/>
    <s v="4536"/>
    <x v="0"/>
    <n v="2747.88"/>
    <n v="35713.599999999999"/>
    <n v="9453.26"/>
    <n v="-7533.78"/>
    <n v="-14202.67"/>
    <n v="783.94"/>
    <n v="-443.52"/>
    <n v="-340.42"/>
    <n v="0"/>
    <n v="0"/>
    <n v="0"/>
    <n v="0"/>
    <n v="2181.5241666666666"/>
    <m/>
    <n v="26518.71"/>
  </r>
  <r>
    <x v="1"/>
    <s v="089.4536.6304.0001.000.0568.000.00000.00000"/>
    <s v="4536"/>
    <x v="1"/>
    <m/>
    <m/>
    <m/>
    <m/>
    <n v="10105.77"/>
    <n v="414.84"/>
    <n v="-414.84"/>
    <n v="0"/>
    <n v="0"/>
    <n v="0"/>
    <n v="0"/>
    <n v="0"/>
    <n v="1263.2212500000001"/>
    <m/>
    <n v="10105.77"/>
  </r>
  <r>
    <x v="1"/>
    <s v="089.4536.6304.0001.000.0599.000.00000.00000"/>
    <s v="4536"/>
    <x v="2"/>
    <m/>
    <m/>
    <m/>
    <m/>
    <n v="11505.23"/>
    <n v="0"/>
    <m/>
    <n v="0"/>
    <n v="0"/>
    <n v="0"/>
    <n v="0"/>
    <n v="0"/>
    <n v="1643.6042857142857"/>
    <m/>
    <n v="11505.23"/>
  </r>
  <r>
    <x v="1"/>
    <s v="089.4538.6304.0001.000.0405.000.00000.00000"/>
    <s v="4538"/>
    <x v="0"/>
    <n v="0"/>
    <n v="9683.09"/>
    <n v="1611.68"/>
    <n v="-3256.24"/>
    <n v="-1136.4100000000001"/>
    <n v="0"/>
    <n v="0"/>
    <n v="0"/>
    <n v="0"/>
    <n v="0"/>
    <n v="0"/>
    <n v="0"/>
    <n v="575.17666666666673"/>
    <m/>
    <n v="6902.1200000000008"/>
  </r>
  <r>
    <x v="1"/>
    <s v="089.4538.6304.0001.000.0568.000.00000.00000"/>
    <s v="4538"/>
    <x v="1"/>
    <m/>
    <m/>
    <m/>
    <m/>
    <n v="750.69"/>
    <m/>
    <m/>
    <n v="0"/>
    <n v="0"/>
    <n v="0"/>
    <n v="0"/>
    <n v="0"/>
    <n v="125.11500000000001"/>
    <m/>
    <n v="750.69"/>
  </r>
  <r>
    <x v="1"/>
    <s v="089.4538.6304.0001.000.0599.000.00000.00000"/>
    <s v="4538"/>
    <x v="2"/>
    <m/>
    <m/>
    <m/>
    <m/>
    <n v="2534.2800000000002"/>
    <m/>
    <m/>
    <n v="0"/>
    <n v="0"/>
    <n v="0"/>
    <n v="0"/>
    <n v="0"/>
    <n v="422.38000000000005"/>
    <m/>
    <n v="2534.2800000000002"/>
  </r>
  <r>
    <x v="1"/>
    <s v="089.4539.6304.0001.000.0405.000.00000.00000"/>
    <s v="4539"/>
    <x v="0"/>
    <n v="0"/>
    <n v="0"/>
    <n v="0"/>
    <n v="0"/>
    <n v="0"/>
    <n v="0"/>
    <n v="0"/>
    <n v="0"/>
    <n v="0"/>
    <n v="0"/>
    <n v="0"/>
    <n v="0"/>
    <n v="0"/>
    <m/>
    <n v="0"/>
  </r>
  <r>
    <x v="1"/>
    <s v="089.4540.6304.0001.000.0405.000.00000.00000"/>
    <s v="4540"/>
    <x v="0"/>
    <n v="0"/>
    <n v="9684.23"/>
    <n v="1331.26"/>
    <n v="2992.37"/>
    <n v="-2634.18"/>
    <n v="547.91"/>
    <n v="0.84"/>
    <n v="1945.63"/>
    <n v="1458.59"/>
    <n v="682.35"/>
    <n v="457.45"/>
    <n v="1819.17"/>
    <n v="1523.801666666667"/>
    <m/>
    <n v="11922.43"/>
  </r>
  <r>
    <x v="1"/>
    <s v="089.4540.6304.0001.000.0568.000.00000.00000"/>
    <s v="4540"/>
    <x v="1"/>
    <m/>
    <m/>
    <m/>
    <m/>
    <n v="820.84"/>
    <n v="77.569999999999993"/>
    <n v="57.22"/>
    <n v="684.72"/>
    <n v="552.45000000000005"/>
    <n v="817.47"/>
    <n v="1069.28"/>
    <n v="548.94000000000005"/>
    <n v="578.56124999999997"/>
    <m/>
    <n v="955.63000000000011"/>
  </r>
  <r>
    <x v="1"/>
    <s v="089.4540.6304.0001.000.0599.000.00000.00000"/>
    <s v="4540"/>
    <x v="2"/>
    <m/>
    <m/>
    <m/>
    <m/>
    <n v="1999.01"/>
    <n v="1187.71"/>
    <n v="-655.43"/>
    <n v="2518.79"/>
    <n v="1094.05"/>
    <n v="2241.9"/>
    <n v="2891.45"/>
    <n v="598.76"/>
    <n v="1484.53"/>
    <m/>
    <n v="2531.2900000000004"/>
  </r>
  <r>
    <x v="1"/>
    <s v="089.4542.6304.0001.000.0405.000.00000.00000"/>
    <s v="4542"/>
    <x v="0"/>
    <n v="46.22"/>
    <n v="0"/>
    <n v="0"/>
    <n v="0"/>
    <n v="0"/>
    <n v="0"/>
    <n v="0"/>
    <n v="0"/>
    <n v="0"/>
    <n v="0"/>
    <n v="0"/>
    <n v="0"/>
    <n v="3.8516666666666666"/>
    <m/>
    <n v="46.22"/>
  </r>
  <r>
    <x v="1"/>
    <s v="089.4544.6304.0001.000.0405.000.00000.00000"/>
    <s v="4544"/>
    <x v="0"/>
    <n v="1905.39"/>
    <n v="5212.67"/>
    <n v="2503.4499999999998"/>
    <n v="-5292.84"/>
    <n v="1798.81"/>
    <n v="1104.27"/>
    <n v="-650.6"/>
    <n v="1864.76"/>
    <n v="1475.91"/>
    <n v="405.01"/>
    <n v="1675.21"/>
    <n v="3068.96"/>
    <n v="1255.9166666666667"/>
    <m/>
    <n v="6581.15"/>
  </r>
  <r>
    <x v="1"/>
    <s v="089.4544.6304.0001.000.0568.000.00000.00000"/>
    <s v="4544"/>
    <x v="1"/>
    <m/>
    <m/>
    <m/>
    <m/>
    <n v="2377.75"/>
    <n v="1186.94"/>
    <n v="-531.71"/>
    <n v="2545.4499999999998"/>
    <n v="1825.13"/>
    <n v="1412.52"/>
    <n v="1778.91"/>
    <n v="0"/>
    <n v="1324.37375"/>
    <m/>
    <n v="3032.98"/>
  </r>
  <r>
    <x v="1"/>
    <s v="089.4544.6304.0001.000.0599.000.00000.00000"/>
    <s v="4544"/>
    <x v="2"/>
    <m/>
    <m/>
    <m/>
    <m/>
    <n v="2368.77"/>
    <n v="924.35"/>
    <n v="-324.83"/>
    <n v="1899.31"/>
    <n v="1521.91"/>
    <n v="1317.5"/>
    <n v="3414.34"/>
    <n v="0"/>
    <n v="1390.16875"/>
    <m/>
    <n v="2968.29"/>
  </r>
  <r>
    <x v="1"/>
    <s v="089.4545.6304.0001.000.0405.000.00000.00000"/>
    <s v="4545"/>
    <x v="0"/>
    <n v="5363.39"/>
    <n v="11851.54"/>
    <n v="6854.38"/>
    <n v="-3632.47"/>
    <n v="-4563.13"/>
    <n v="852.7"/>
    <n v="-411.09"/>
    <n v="1826.54"/>
    <n v="2117.9699999999998"/>
    <n v="1077.4000000000001"/>
    <n v="886.95"/>
    <n v="2315.6799999999998"/>
    <n v="2044.9883333333337"/>
    <m/>
    <n v="16315.32"/>
  </r>
  <r>
    <x v="1"/>
    <s v="089.4545.6304.0001.000.0568.000.00000.00000"/>
    <s v="4545"/>
    <x v="1"/>
    <m/>
    <m/>
    <m/>
    <m/>
    <n v="4779.5600000000004"/>
    <n v="1778.83"/>
    <n v="-1139.1500000000001"/>
    <n v="3867.81"/>
    <n v="1850.94"/>
    <n v="2109.2199999999998"/>
    <n v="2102.0300000000002"/>
    <n v="1125.31"/>
    <n v="2059.3187499999999"/>
    <m/>
    <n v="5419.24"/>
  </r>
  <r>
    <x v="1"/>
    <s v="089.4545.6304.0001.000.0599.000.00000.00000"/>
    <s v="4545"/>
    <x v="2"/>
    <m/>
    <m/>
    <m/>
    <m/>
    <n v="4556.95"/>
    <n v="1227.2"/>
    <n v="-578.33000000000004"/>
    <n v="1866.24"/>
    <n v="1894.55"/>
    <n v="2783.41"/>
    <n v="2977.97"/>
    <n v="1102.9100000000001"/>
    <n v="1978.8624999999997"/>
    <m/>
    <n v="5205.82"/>
  </r>
  <r>
    <x v="1"/>
    <s v="089.4547.6304.0001.000.0405.000.00000.00000"/>
    <s v="4547"/>
    <x v="0"/>
    <n v="7475.23"/>
    <n v="-3253.15"/>
    <n v="3066.19"/>
    <n v="11661.87"/>
    <n v="7152.1"/>
    <n v="-884.48"/>
    <n v="4493.51"/>
    <n v="-37.97"/>
    <n v="-728.06"/>
    <n v="4489.45"/>
    <n v="2428.9499999999998"/>
    <n v="5979"/>
    <n v="3486.8866666666659"/>
    <m/>
    <n v="29711.269999999997"/>
  </r>
  <r>
    <x v="1"/>
    <s v="089.4547.6304.0001.000.0568.000.00000.00000"/>
    <s v="4547"/>
    <x v="1"/>
    <m/>
    <m/>
    <m/>
    <m/>
    <n v="342.65"/>
    <n v="256.07"/>
    <n v="348.02"/>
    <n v="534.79"/>
    <n v="-213.29"/>
    <n v="1121.97"/>
    <n v="2154.0300000000002"/>
    <n v="-273.35000000000002"/>
    <n v="533.86124999999993"/>
    <m/>
    <n v="946.74"/>
  </r>
  <r>
    <x v="1"/>
    <s v="089.4547.6304.0001.000.0599.000.00000.00000"/>
    <s v="4547"/>
    <x v="2"/>
    <m/>
    <m/>
    <m/>
    <m/>
    <n v="4709.7700000000004"/>
    <n v="749.47"/>
    <n v="2447.23"/>
    <n v="1288.71"/>
    <n v="462.68"/>
    <n v="4107.83"/>
    <n v="11217.26"/>
    <n v="-959.41"/>
    <n v="3002.9425000000001"/>
    <m/>
    <n v="7906.4700000000012"/>
  </r>
  <r>
    <x v="1"/>
    <s v="089.4550.6304.0001.000.0405.000.00000.00000"/>
    <s v="4550"/>
    <x v="0"/>
    <n v="8849.41"/>
    <n v="-1109.07"/>
    <n v="1758.37"/>
    <n v="12535.7"/>
    <n v="1959.62"/>
    <n v="180.04"/>
    <n v="1917.24"/>
    <n v="533.9"/>
    <n v="-745.99"/>
    <n v="4717.1400000000003"/>
    <n v="390.24"/>
    <n v="-2038.64"/>
    <n v="2412.3300000000004"/>
    <m/>
    <n v="26091.31"/>
  </r>
  <r>
    <x v="1"/>
    <s v="089.4550.6304.0001.000.0568.000.00000.00000"/>
    <s v="4550"/>
    <x v="1"/>
    <m/>
    <m/>
    <m/>
    <m/>
    <n v="3378.93"/>
    <n v="-965"/>
    <n v="4498.05"/>
    <n v="1768.59"/>
    <n v="-1112.3"/>
    <n v="4875.32"/>
    <n v="2891.2"/>
    <n v="-316.12"/>
    <n v="1877.33375"/>
    <m/>
    <n v="6911.98"/>
  </r>
  <r>
    <x v="1"/>
    <s v="089.4550.6304.0001.000.0599.000.00000.00000"/>
    <s v="4550"/>
    <x v="2"/>
    <m/>
    <m/>
    <m/>
    <m/>
    <n v="2596.0500000000002"/>
    <n v="516.6"/>
    <n v="1332.87"/>
    <n v="928.9"/>
    <n v="2222.92"/>
    <n v="891.4"/>
    <n v="4695.5200000000004"/>
    <n v="643.96"/>
    <n v="1728.5275000000001"/>
    <m/>
    <n v="4445.5200000000004"/>
  </r>
  <r>
    <x v="1"/>
    <s v="089.4551.6304.0001.000.0405.000.00000.00000"/>
    <s v="4551"/>
    <x v="0"/>
    <n v="231.27"/>
    <n v="4349.16"/>
    <n v="505.1"/>
    <n v="-3005.74"/>
    <n v="0"/>
    <n v="0"/>
    <n v="0"/>
    <n v="0"/>
    <n v="0"/>
    <n v="0"/>
    <n v="0"/>
    <n v="0"/>
    <n v="173.31583333333342"/>
    <m/>
    <n v="2079.7900000000009"/>
  </r>
  <r>
    <x v="1"/>
    <s v="089.4554.6304.0001.000.0405.000.00000.00000"/>
    <s v="4554"/>
    <x v="0"/>
    <n v="9493.73"/>
    <n v="-2926.38"/>
    <n v="1720.52"/>
    <n v="16739.7"/>
    <n v="5769.51"/>
    <n v="-302.32"/>
    <n v="0"/>
    <n v="302.32"/>
    <n v="0"/>
    <n v="0"/>
    <n v="0"/>
    <n v="0"/>
    <n v="2566.4233333333336"/>
    <m/>
    <n v="30494.760000000002"/>
  </r>
  <r>
    <x v="1"/>
    <s v="089.4554.6304.0001.000.0568.000.00000.00000"/>
    <s v="4554"/>
    <x v="1"/>
    <m/>
    <m/>
    <m/>
    <m/>
    <n v="311.88"/>
    <n v="-172.99"/>
    <m/>
    <n v="172.99"/>
    <n v="0"/>
    <n v="0"/>
    <n v="0"/>
    <n v="0"/>
    <n v="44.554285714285712"/>
    <m/>
    <n v="138.88999999999999"/>
  </r>
  <r>
    <x v="1"/>
    <s v="089.4554.6304.0001.000.0599.000.00000.00000"/>
    <s v="4554"/>
    <x v="2"/>
    <m/>
    <m/>
    <m/>
    <m/>
    <n v="3724.22"/>
    <n v="-1071.6199999999999"/>
    <m/>
    <n v="1071.6199999999999"/>
    <n v="0"/>
    <n v="0"/>
    <n v="0"/>
    <n v="0"/>
    <n v="532.03142857142859"/>
    <m/>
    <n v="2652.6"/>
  </r>
  <r>
    <x v="1"/>
    <s v="089.4555.6304.0001.000.0405.000.00000.00000"/>
    <s v="4555"/>
    <x v="0"/>
    <n v="3515.07"/>
    <n v="-3515.07"/>
    <n v="17257.71"/>
    <n v="16289.52"/>
    <n v="-1778.18"/>
    <n v="2504.73"/>
    <n v="-1071.67"/>
    <n v="3601.78"/>
    <n v="1245.69"/>
    <n v="250.27"/>
    <n v="1098.03"/>
    <n v="15958.41"/>
    <n v="4613.0241666666661"/>
    <m/>
    <n v="33202.11"/>
  </r>
  <r>
    <x v="1"/>
    <s v="089.4555.6304.0001.000.0568.000.00000.00000"/>
    <s v="4555"/>
    <x v="1"/>
    <m/>
    <m/>
    <m/>
    <m/>
    <n v="2537.09"/>
    <n v="989.23"/>
    <n v="-677.48"/>
    <n v="2005.14"/>
    <n v="1799.78"/>
    <n v="3109.88"/>
    <n v="2315.2800000000002"/>
    <n v="0"/>
    <n v="1509.865"/>
    <m/>
    <n v="2848.84"/>
  </r>
  <r>
    <x v="1"/>
    <s v="089.4555.6304.0001.000.0599.000.00000.00000"/>
    <s v="4555"/>
    <x v="2"/>
    <m/>
    <m/>
    <m/>
    <m/>
    <n v="10351.68"/>
    <n v="3843.6"/>
    <n v="-2470.52"/>
    <n v="8519.1299999999992"/>
    <n v="4341.7"/>
    <n v="4809.9399999999996"/>
    <n v="7560.52"/>
    <n v="0"/>
    <n v="4619.5062500000004"/>
    <m/>
    <n v="11724.76"/>
  </r>
  <r>
    <x v="1"/>
    <s v="089.4556.6304.0001.000.0405.000.00000.00000"/>
    <s v="4556"/>
    <x v="0"/>
    <n v="4160.1899999999996"/>
    <n v="92542.99"/>
    <n v="24500.04"/>
    <n v="-21800.94"/>
    <n v="-10706.23"/>
    <n v="6834.56"/>
    <n v="-1931.4"/>
    <n v="7472.47"/>
    <n v="7203.1"/>
    <n v="5814.65"/>
    <n v="8691.6"/>
    <n v="4161.54"/>
    <n v="10578.547500000001"/>
    <m/>
    <n v="93599.21"/>
  </r>
  <r>
    <x v="1"/>
    <s v="089.4556.6304.0001.000.0568.000.00000.00000"/>
    <s v="4556"/>
    <x v="1"/>
    <m/>
    <m/>
    <m/>
    <m/>
    <n v="22585.89"/>
    <n v="10208.06"/>
    <n v="-4446.78"/>
    <n v="21179.439999999999"/>
    <n v="12805.68"/>
    <n v="11245.46"/>
    <n v="19504.03"/>
    <n v="3780.29"/>
    <n v="12107.758749999999"/>
    <m/>
    <n v="28347.17"/>
  </r>
  <r>
    <x v="1"/>
    <s v="089.4556.6304.0001.000.0599.000.00000.00000"/>
    <s v="4556"/>
    <x v="2"/>
    <m/>
    <m/>
    <m/>
    <m/>
    <n v="11600.28"/>
    <n v="8725.4"/>
    <n v="-323.19"/>
    <n v="9128.77"/>
    <n v="9134.83"/>
    <n v="10222.459999999999"/>
    <n v="13746.46"/>
    <n v="4006.86"/>
    <n v="8280.2337499999994"/>
    <m/>
    <n v="20002.490000000002"/>
  </r>
  <r>
    <x v="1"/>
    <s v="089.4990.6304.0001.000.0405.000.00000.00000"/>
    <s v="4990"/>
    <x v="0"/>
    <n v="4930.75"/>
    <n v="-4930.75"/>
    <n v="7224.4"/>
    <n v="2972.57"/>
    <n v="34589.519999999997"/>
    <n v="19517.330000000002"/>
    <n v="-13723.74"/>
    <n v="16600.02"/>
    <n v="7456.9"/>
    <n v="5367.99"/>
    <n v="20475.580000000002"/>
    <n v="18076.099999999999"/>
    <n v="9879.7225000000017"/>
    <m/>
    <n v="50580.08"/>
  </r>
  <r>
    <x v="1"/>
    <s v="089.4990.6304.0001.000.0599.000.00000.00000"/>
    <s v="4990"/>
    <x v="2"/>
    <m/>
    <m/>
    <m/>
    <m/>
    <n v="-1086.9100000000001"/>
    <m/>
    <m/>
    <n v="0"/>
    <n v="0"/>
    <n v="0"/>
    <n v="0"/>
    <n v="0"/>
    <n v="-181.15166666666667"/>
    <m/>
    <n v="-1086.9100000000001"/>
  </r>
  <r>
    <x v="1"/>
    <s v="089.4991.6304.0001.000.0405.000.00000.00000"/>
    <s v="4991"/>
    <x v="0"/>
    <n v="90.8"/>
    <n v="-90.8"/>
    <m/>
    <m/>
    <n v="78.44"/>
    <n v="435.52"/>
    <n v="-435.52"/>
    <n v="1438.17"/>
    <n v="1456.46"/>
    <n v="785.33"/>
    <n v="-837.1"/>
    <n v="1485.57"/>
    <n v="440.68700000000001"/>
    <m/>
    <n v="78.440000000000055"/>
  </r>
  <r>
    <x v="1"/>
    <s v="089.4992.6304.0001.000.0405.000.00000.00000"/>
    <s v="4992"/>
    <x v="0"/>
    <n v="433.21"/>
    <m/>
    <m/>
    <m/>
    <m/>
    <m/>
    <n v="200.59"/>
    <n v="-200.59"/>
    <n v="216.83"/>
    <n v="0"/>
    <n v="328.88"/>
    <n v="1602.18"/>
    <n v="368.7285714285714"/>
    <m/>
    <n v="633.79999999999995"/>
  </r>
  <r>
    <x v="1"/>
    <s v="089.4990.6304.0001.000.0568.000.00000.00000"/>
    <s v="4990"/>
    <x v="1"/>
    <m/>
    <m/>
    <m/>
    <m/>
    <m/>
    <m/>
    <m/>
    <m/>
    <m/>
    <m/>
    <n v="2037.46"/>
    <n v="1450.86"/>
    <n v="1744.1599999999999"/>
    <m/>
    <n v="0"/>
  </r>
  <r>
    <x v="1"/>
    <s v="089.4993.6304.0001.000.0568.000.00000.00000"/>
    <s v="4993"/>
    <x v="1"/>
    <m/>
    <m/>
    <m/>
    <m/>
    <m/>
    <m/>
    <m/>
    <m/>
    <m/>
    <m/>
    <n v="1757.42"/>
    <n v="0"/>
    <n v="878.71"/>
    <m/>
    <n v="0"/>
  </r>
  <r>
    <x v="1"/>
    <s v="089.4993.6304.0001.000.0405.000.00000.00000"/>
    <s v="4993"/>
    <x v="0"/>
    <n v="5807.7"/>
    <n v="-5540.97"/>
    <n v="214.6"/>
    <n v="580.21"/>
    <n v="728.5"/>
    <n v="953.07"/>
    <n v="-820.77"/>
    <n v="2032.45"/>
    <n v="682.93"/>
    <n v="-682.93"/>
    <n v="0"/>
    <n v="0"/>
    <n v="329.56583333333339"/>
    <m/>
    <n v="1922.3399999999997"/>
  </r>
  <r>
    <x v="1"/>
    <s v="089.4994.6304.0001.000.0405.000.00000.00000"/>
    <s v="4994"/>
    <x v="0"/>
    <m/>
    <m/>
    <m/>
    <m/>
    <n v="1230.3"/>
    <n v="868.1"/>
    <n v="-868.1"/>
    <n v="3653.23"/>
    <n v="1389.13"/>
    <n v="957.93"/>
    <n v="2364.88"/>
    <n v="3061.02"/>
    <n v="1582.0612500000002"/>
    <m/>
    <n v="1230.3000000000002"/>
  </r>
  <r>
    <x v="2"/>
    <s v="089.3503.6304.0001.000.0405.000.00000.00000"/>
    <s v="3503"/>
    <x v="0"/>
    <n v="1973.5"/>
    <n v="441.63999999999987"/>
    <n v="540.41999999999996"/>
    <n v="13092.82"/>
    <n v="3052.99"/>
    <n v="8501.07"/>
    <n v="745.46"/>
    <n v="0"/>
    <n v="0"/>
    <n v="34033.33"/>
    <n v="195.77"/>
    <n v="0"/>
    <n v="5214.7499999999991"/>
    <n v="62576.999999999993"/>
    <n v="28347.899999999998"/>
  </r>
  <r>
    <x v="2"/>
    <s v="089.3504.6304.0001.000.0405.000.00000.00000"/>
    <s v="3504"/>
    <x v="0"/>
    <n v="0"/>
    <n v="0"/>
    <n v="0"/>
    <n v="0"/>
    <n v="0"/>
    <n v="0"/>
    <n v="0"/>
    <n v="0"/>
    <n v="0"/>
    <n v="0"/>
    <n v="0"/>
    <n v="0"/>
    <n v="0"/>
    <n v="0"/>
    <n v="0"/>
  </r>
  <r>
    <x v="2"/>
    <s v="089.3505.6304.0001.000.0405.000.00000.00000"/>
    <s v="3505"/>
    <x v="0"/>
    <n v="756.04000000000008"/>
    <n v="0"/>
    <n v="37.369999999999997"/>
    <n v="3131.5"/>
    <n v="166.81999999999996"/>
    <n v="255.04"/>
    <n v="0"/>
    <n v="0"/>
    <n v="0"/>
    <n v="0"/>
    <n v="0"/>
    <n v="0"/>
    <n v="362.23083333333335"/>
    <n v="4346.7700000000004"/>
    <n v="4346.7700000000004"/>
  </r>
  <r>
    <x v="2"/>
    <s v="089.3506.6304.0001.000.0405.000.00000.00000"/>
    <s v="3506"/>
    <x v="0"/>
    <n v="13834.86"/>
    <n v="2586.8200000000006"/>
    <n v="307.65999999999985"/>
    <n v="39877.520000000004"/>
    <n v="3756.1800000000003"/>
    <n v="2121.1"/>
    <n v="2679.69"/>
    <n v="8009.7599999999993"/>
    <n v="-357.82"/>
    <n v="3800.42"/>
    <n v="16906.66"/>
    <n v="971.34000000000015"/>
    <n v="7874.515833333332"/>
    <n v="94494.189999999988"/>
    <n v="65163.83"/>
  </r>
  <r>
    <x v="2"/>
    <s v="089.3507.6304.0001.000.0405.000.00000.00000"/>
    <s v="3507"/>
    <x v="0"/>
    <n v="4431.25"/>
    <n v="-378.36"/>
    <n v="1943.45"/>
    <n v="6270.7"/>
    <n v="4468.7"/>
    <n v="5286.72"/>
    <n v="2690.86"/>
    <n v="0"/>
    <n v="-819.87"/>
    <n v="1164.78"/>
    <n v="10174.75"/>
    <n v="0"/>
    <n v="2936.0816666666669"/>
    <n v="35232.980000000003"/>
    <n v="24713.320000000003"/>
  </r>
  <r>
    <x v="2"/>
    <s v="089.3514.6304.0001.000.0405.000.00000.00000"/>
    <s v="3514"/>
    <x v="0"/>
    <n v="1113.56"/>
    <n v="5.63"/>
    <n v="203.31"/>
    <n v="2678.2"/>
    <n v="585.48"/>
    <n v="377.69"/>
    <n v="10.42"/>
    <n v="11.73"/>
    <n v="18.3"/>
    <n v="20.309999999999999"/>
    <n v="6698.19"/>
    <n v="33.76"/>
    <n v="979.71500000000003"/>
    <n v="11756.58"/>
    <n v="4974.29"/>
  </r>
  <r>
    <x v="2"/>
    <s v="089.3517.6304.0001.000.0405.000.00000.00000"/>
    <s v="3517"/>
    <x v="0"/>
    <n v="7788.8700000000008"/>
    <n v="4751.4299999999994"/>
    <n v="1151.7299999999998"/>
    <n v="16988.64"/>
    <n v="2056.6400000000003"/>
    <n v="2073.46"/>
    <n v="1283.9000000000001"/>
    <n v="27.31"/>
    <n v="42"/>
    <n v="744.69"/>
    <n v="10620.519999999999"/>
    <n v="49.65"/>
    <n v="3964.9033333333332"/>
    <n v="47578.84"/>
    <n v="36094.67"/>
  </r>
  <r>
    <x v="2"/>
    <s v="089.3518.6304.0001.000.0405.000.00000.00000"/>
    <s v="3518"/>
    <x v="0"/>
    <n v="1286.73"/>
    <n v="33.590000000000003"/>
    <n v="42.2"/>
    <n v="13511.609999999999"/>
    <n v="2163.37"/>
    <n v="8817.6200000000008"/>
    <n v="208.25"/>
    <n v="46.71"/>
    <n v="926"/>
    <n v="3048.82"/>
    <n v="29533.399999999998"/>
    <n v="68.599999999999966"/>
    <n v="4973.9083333333338"/>
    <n v="59686.9"/>
    <n v="26063.370000000003"/>
  </r>
  <r>
    <x v="2"/>
    <s v="089.3520.6304.0001.000.0405.000.00000.00000"/>
    <s v="3520"/>
    <x v="0"/>
    <n v="454.95"/>
    <n v="0.98000000000000043"/>
    <n v="3636.28"/>
    <n v="21175.91"/>
    <n v="2518.83"/>
    <n v="1877.46"/>
    <n v="0"/>
    <n v="0"/>
    <n v="-212.69000000000005"/>
    <n v="959.39"/>
    <n v="24531.040000000001"/>
    <n v="1036.94"/>
    <n v="4664.9241666666667"/>
    <n v="55979.09"/>
    <n v="29664.409999999996"/>
  </r>
  <r>
    <x v="2"/>
    <s v="089.3522.6304.0001.000.0405.000.00000.00000"/>
    <s v="3522"/>
    <x v="0"/>
    <n v="0"/>
    <n v="0"/>
    <n v="0"/>
    <n v="0"/>
    <n v="0"/>
    <n v="0"/>
    <n v="0"/>
    <n v="0"/>
    <n v="0"/>
    <n v="0"/>
    <n v="0"/>
    <n v="0"/>
    <n v="0"/>
    <n v="0"/>
    <n v="0"/>
  </r>
  <r>
    <x v="2"/>
    <s v="089.3529.6304.0001.000.0405.000.00000.00000"/>
    <s v="3529"/>
    <x v="0"/>
    <n v="232.39999999999998"/>
    <n v="1331.66"/>
    <n v="-705.43000000000006"/>
    <n v="4665"/>
    <n v="2049.15"/>
    <n v="13393.53"/>
    <n v="0"/>
    <n v="0"/>
    <n v="-353.93"/>
    <n v="0"/>
    <n v="8466.5499999999993"/>
    <n v="0"/>
    <n v="2423.2441666666668"/>
    <n v="29078.93"/>
    <n v="20966.310000000001"/>
  </r>
  <r>
    <x v="2"/>
    <s v="089.3530.6304.0001.000.0405.000.00000.00000"/>
    <s v="3530"/>
    <x v="0"/>
    <n v="611.6"/>
    <n v="373.2"/>
    <n v="588.5"/>
    <n v="1180.7400000000002"/>
    <n v="324.61"/>
    <n v="5.41"/>
    <n v="5.21"/>
    <n v="6.77"/>
    <n v="3.81"/>
    <n v="138.97999999999999"/>
    <n v="438.01"/>
    <n v="6.77"/>
    <n v="306.96750000000003"/>
    <n v="3683.61"/>
    <n v="3089.27"/>
  </r>
  <r>
    <x v="2"/>
    <s v="089.3535.6304.0001.000.0405.000.00000.00000"/>
    <s v="3535"/>
    <x v="0"/>
    <n v="0"/>
    <n v="0"/>
    <n v="0"/>
    <n v="0"/>
    <n v="0"/>
    <n v="0"/>
    <n v="0"/>
    <n v="0"/>
    <n v="0"/>
    <n v="0"/>
    <n v="0"/>
    <n v="0"/>
    <n v="0"/>
    <n v="0"/>
    <n v="0"/>
  </r>
  <r>
    <x v="2"/>
    <s v="089.3537.6304.0001.000.0405.000.00000.00000"/>
    <s v="3537"/>
    <x v="0"/>
    <n v="6449.7699999999995"/>
    <n v="1176.5999999999999"/>
    <n v="469.76"/>
    <n v="13522.21"/>
    <n v="922.03000000000009"/>
    <n v="27.05"/>
    <n v="26.05"/>
    <n v="1087.31"/>
    <n v="31.91"/>
    <n v="2048.36"/>
    <n v="8918.7900000000009"/>
    <n v="54.16"/>
    <n v="2894.5"/>
    <n v="34734"/>
    <n v="22593.469999999994"/>
  </r>
  <r>
    <x v="2"/>
    <s v="089.3540.6304.0001.000.0405.000.00000.00000"/>
    <s v="3540"/>
    <x v="0"/>
    <n v="770.16000000000008"/>
    <n v="1852.3899999999999"/>
    <n v="-585.01"/>
    <n v="1114.67"/>
    <n v="1108.69"/>
    <n v="258.02999999999997"/>
    <n v="0.25"/>
    <n v="0.4"/>
    <n v="0"/>
    <n v="0"/>
    <n v="423.23"/>
    <n v="0"/>
    <n v="411.90083333333331"/>
    <n v="4942.8099999999995"/>
    <n v="4519.1799999999994"/>
  </r>
  <r>
    <x v="2"/>
    <s v="089.3542.6304.0001.000.0405.000.00000.00000"/>
    <s v="3542"/>
    <x v="0"/>
    <n v="1508.17"/>
    <n v="69.450000000000045"/>
    <n v="198.42"/>
    <n v="5682.34"/>
    <n v="757.27999999999986"/>
    <n v="478.49"/>
    <n v="0"/>
    <n v="0"/>
    <n v="0"/>
    <n v="7563.93"/>
    <n v="0"/>
    <n v="0"/>
    <n v="1354.84"/>
    <n v="16258.08"/>
    <n v="8694.15"/>
  </r>
  <r>
    <x v="2"/>
    <s v="089.3544.6304.0001.000.0405.000.00000.00000"/>
    <s v="3544"/>
    <x v="0"/>
    <n v="2041.81"/>
    <n v="158.60999999999996"/>
    <n v="615.59"/>
    <n v="6953.9699999999993"/>
    <n v="1101.9699999999998"/>
    <n v="766.66"/>
    <n v="20.84"/>
    <n v="183.56"/>
    <n v="21.12"/>
    <n v="1419.29"/>
    <n v="12071.36"/>
    <n v="25.720000000000027"/>
    <n v="2115.0416666666665"/>
    <n v="25380.5"/>
    <n v="11659.449999999999"/>
  </r>
  <r>
    <x v="2"/>
    <s v="089.3545.6304.0001.000.0405.000.00000.00000"/>
    <s v="3545"/>
    <x v="0"/>
    <n v="32.409999999999997"/>
    <n v="0"/>
    <n v="0"/>
    <n v="1718.8000000000002"/>
    <n v="377.93"/>
    <n v="571.20000000000005"/>
    <n v="585.30999999999995"/>
    <n v="0"/>
    <n v="0"/>
    <n v="0"/>
    <n v="1101.73"/>
    <n v="0"/>
    <n v="365.61500000000001"/>
    <n v="4387.38"/>
    <n v="3285.65"/>
  </r>
  <r>
    <x v="2"/>
    <s v="089.3547.6304.0001.000.0405.000.00000.00000"/>
    <s v="3547"/>
    <x v="0"/>
    <n v="2131.6400000000003"/>
    <n v="5.44"/>
    <n v="665.15"/>
    <n v="5866.9"/>
    <n v="409.90999999999997"/>
    <n v="640.82000000000005"/>
    <n v="10.42"/>
    <n v="16.88"/>
    <n v="14.08"/>
    <n v="706.12"/>
    <n v="8230.7800000000007"/>
    <n v="6.77"/>
    <n v="1558.7425000000001"/>
    <n v="18704.91"/>
    <n v="9730.2800000000007"/>
  </r>
  <r>
    <x v="2"/>
    <s v="089.4502.6304.0001.000.0405.000.00000.00000"/>
    <s v="4502"/>
    <x v="0"/>
    <n v="0"/>
    <n v="0"/>
    <n v="0"/>
    <n v="0"/>
    <n v="0"/>
    <n v="0"/>
    <n v="0"/>
    <n v="0"/>
    <n v="0"/>
    <n v="0"/>
    <n v="0"/>
    <n v="0"/>
    <n v="0"/>
    <n v="0"/>
    <n v="0"/>
  </r>
  <r>
    <x v="2"/>
    <s v="089.4505.6304.0001.000.0405.000.00000.00000"/>
    <s v="4505"/>
    <x v="0"/>
    <n v="0"/>
    <n v="0"/>
    <n v="0"/>
    <n v="0"/>
    <n v="0"/>
    <n v="0"/>
    <n v="0"/>
    <n v="0"/>
    <n v="0"/>
    <n v="0"/>
    <n v="0"/>
    <n v="0"/>
    <n v="0"/>
    <n v="0"/>
    <n v="0"/>
  </r>
  <r>
    <x v="2"/>
    <s v="089.4506.6304.0001.000.0405.000.00000.00000"/>
    <s v="4506"/>
    <x v="0"/>
    <n v="3135.41"/>
    <n v="1225.26"/>
    <n v="1212.1999999999998"/>
    <n v="9733.4599999999991"/>
    <n v="2179.14"/>
    <n v="1700.14"/>
    <n v="489.47"/>
    <n v="49.19"/>
    <n v="54.44"/>
    <n v="1297.23"/>
    <n v="7727.29"/>
    <n v="59.310000000000059"/>
    <n v="2405.2116666666666"/>
    <n v="28862.539999999997"/>
    <n v="19675.079999999998"/>
  </r>
  <r>
    <x v="2"/>
    <s v="089.4509.6304.0001.000.0405.000.00000.00000"/>
    <s v="4509"/>
    <x v="0"/>
    <n v="1640.69"/>
    <n v="693.74"/>
    <n v="-225.16000000000003"/>
    <n v="2954.81"/>
    <n v="559.22000000000014"/>
    <n v="631.74"/>
    <n v="0"/>
    <n v="0"/>
    <n v="0"/>
    <n v="5631.95"/>
    <n v="325.32"/>
    <n v="527.17999999999995"/>
    <n v="1061.6241666666667"/>
    <n v="12739.49"/>
    <n v="6255.04"/>
  </r>
  <r>
    <x v="2"/>
    <s v="089.4513.6304.0001.000.0405.000.00000.00000"/>
    <s v="4513"/>
    <x v="0"/>
    <n v="4050.76"/>
    <n v="274.59000000000015"/>
    <n v="77.78"/>
    <n v="14689.83"/>
    <n v="2465.4899999999998"/>
    <n v="4867.2299999999996"/>
    <n v="376.29"/>
    <n v="870.53"/>
    <n v="0"/>
    <n v="13897.09"/>
    <n v="1218.4100000000001"/>
    <n v="282.52"/>
    <n v="3589.2099999999996"/>
    <n v="43070.52"/>
    <n v="26801.969999999998"/>
  </r>
  <r>
    <x v="2"/>
    <s v="089.4517.6304.0001.000.0405.000.00000.00000"/>
    <s v="4517"/>
    <x v="0"/>
    <n v="1453.1299999999999"/>
    <n v="0"/>
    <n v="799.8"/>
    <n v="10001.720000000001"/>
    <n v="697.84"/>
    <n v="355.38"/>
    <n v="0"/>
    <n v="0"/>
    <n v="0"/>
    <n v="733.31"/>
    <n v="14140.92"/>
    <n v="0"/>
    <n v="2348.5083333333332"/>
    <n v="28182.1"/>
    <n v="13307.87"/>
  </r>
  <r>
    <x v="2"/>
    <s v="089.4531.6304.0001.000.0405.000.00000.00000"/>
    <s v="4531"/>
    <x v="0"/>
    <n v="2826.7799999999997"/>
    <n v="5421.6"/>
    <n v="-241.33000000000018"/>
    <n v="27728.33"/>
    <n v="5246.83"/>
    <n v="14087.13"/>
    <n v="575.82000000000005"/>
    <n v="661.74"/>
    <n v="66.849999999999994"/>
    <n v="2844.33"/>
    <n v="34724.780000000006"/>
    <n v="0"/>
    <n v="7828.5716666666676"/>
    <n v="93942.860000000015"/>
    <n v="55645.16"/>
  </r>
  <r>
    <x v="2"/>
    <s v="089.4532.6304.0001.000.0405.000.00000.00000"/>
    <s v="4532"/>
    <x v="0"/>
    <n v="1498.5500000000002"/>
    <n v="1289.03"/>
    <n v="1056.8599999999999"/>
    <n v="2035.4399999999998"/>
    <n v="767.89"/>
    <n v="6.67"/>
    <n v="488.4"/>
    <n v="13.54"/>
    <n v="14.08"/>
    <n v="1560.17"/>
    <n v="2620.0100000000002"/>
    <n v="13.54"/>
    <n v="947.01499999999999"/>
    <n v="11364.18"/>
    <n v="7142.8399999999992"/>
  </r>
  <r>
    <x v="2"/>
    <s v="089.4533.6304.0001.000.0405.000.00000.00000"/>
    <s v="4533"/>
    <x v="0"/>
    <n v="0"/>
    <n v="0"/>
    <n v="0"/>
    <n v="0"/>
    <n v="0"/>
    <n v="0"/>
    <n v="0"/>
    <n v="0"/>
    <n v="0"/>
    <n v="0"/>
    <n v="0"/>
    <n v="0"/>
    <n v="0"/>
    <n v="0"/>
    <n v="0"/>
  </r>
  <r>
    <x v="2"/>
    <s v="089.4534.6304.0001.000.0405.000.00000.00000"/>
    <s v="4534"/>
    <x v="0"/>
    <n v="2992.13"/>
    <n v="65.629999999999882"/>
    <n v="0"/>
    <n v="14055.710000000001"/>
    <n v="2673.64"/>
    <n v="16944.63"/>
    <n v="445.94"/>
    <n v="0"/>
    <n v="60.15"/>
    <n v="19208.96"/>
    <n v="1453.76"/>
    <n v="1413.56"/>
    <n v="4942.8425000000007"/>
    <n v="59314.110000000008"/>
    <n v="37177.680000000008"/>
  </r>
  <r>
    <x v="2"/>
    <s v="089.4535.6304.0001.000.0405.000.00000.00000"/>
    <s v="4535"/>
    <x v="0"/>
    <n v="0"/>
    <n v="0"/>
    <n v="0"/>
    <n v="0"/>
    <n v="0"/>
    <n v="0"/>
    <n v="0"/>
    <n v="0"/>
    <n v="0"/>
    <n v="0"/>
    <n v="0"/>
    <n v="0"/>
    <n v="0"/>
    <n v="0"/>
    <n v="0"/>
  </r>
  <r>
    <x v="2"/>
    <s v="089.4536.6304.0001.000.0405.000.00000.00000"/>
    <s v="4536"/>
    <x v="0"/>
    <n v="3966.3500000000004"/>
    <n v="1868.87"/>
    <n v="1995.32"/>
    <n v="11516.03"/>
    <n v="2934.5699999999997"/>
    <n v="3629.46"/>
    <n v="1226.8499999999999"/>
    <n v="171.98000000000002"/>
    <n v="-248.62000000000003"/>
    <n v="1138.99"/>
    <n v="14375.81"/>
    <n v="33.85"/>
    <n v="3550.7883333333334"/>
    <n v="42609.46"/>
    <n v="27137.449999999997"/>
  </r>
  <r>
    <x v="2"/>
    <s v="089.4537.6304.0001.000.0405.000.00000.00000"/>
    <s v="4537"/>
    <x v="0"/>
    <n v="0"/>
    <n v="0"/>
    <n v="0"/>
    <n v="0"/>
    <n v="0"/>
    <n v="0"/>
    <n v="0"/>
    <n v="0"/>
    <n v="0"/>
    <n v="0"/>
    <n v="0"/>
    <n v="0"/>
    <n v="0"/>
    <n v="0"/>
    <n v="0"/>
  </r>
  <r>
    <x v="2"/>
    <s v="089.4538.6304.0001.000.0405.000.00000.00000"/>
    <s v="4538"/>
    <x v="0"/>
    <n v="529.84"/>
    <n v="0"/>
    <n v="0"/>
    <n v="1560.95"/>
    <n v="269.89"/>
    <n v="0"/>
    <n v="397.73"/>
    <n v="0"/>
    <n v="0"/>
    <n v="493.91"/>
    <n v="2702.96"/>
    <n v="0"/>
    <n v="496.27333333333331"/>
    <n v="5955.28"/>
    <n v="2758.41"/>
  </r>
  <r>
    <x v="2"/>
    <s v="089.4540.6304.0001.000.0405.000.00000.00000"/>
    <s v="4540"/>
    <x v="0"/>
    <n v="394.74"/>
    <n v="0"/>
    <n v="0"/>
    <n v="239.5"/>
    <n v="336.46"/>
    <n v="0"/>
    <n v="283.10000000000002"/>
    <n v="0"/>
    <n v="0"/>
    <n v="0"/>
    <n v="2908.07"/>
    <n v="0"/>
    <n v="346.82250000000005"/>
    <n v="4161.8700000000008"/>
    <n v="1253.8000000000002"/>
  </r>
  <r>
    <x v="2"/>
    <s v="089.4541.6304.0001.000.0405.000.00000.00000"/>
    <s v="4541"/>
    <x v="0"/>
    <n v="-12.11"/>
    <n v="0"/>
    <n v="0"/>
    <n v="0"/>
    <n v="0"/>
    <n v="0"/>
    <n v="0"/>
    <n v="0"/>
    <n v="0"/>
    <n v="0"/>
    <n v="0"/>
    <n v="0"/>
    <n v="-1.0091666666666665"/>
    <n v="-12.11"/>
    <n v="-12.11"/>
  </r>
  <r>
    <x v="2"/>
    <s v="089.4542.6304.0001.000.0405.000.00000.00000"/>
    <s v="4542"/>
    <x v="0"/>
    <n v="0.54"/>
    <n v="719.03"/>
    <n v="-336.96999999999997"/>
    <n v="949.8599999999999"/>
    <n v="193.42000000000002"/>
    <n v="478.37"/>
    <n v="0"/>
    <n v="0"/>
    <n v="-158.55000000000001"/>
    <n v="0"/>
    <n v="1434.35"/>
    <n v="0"/>
    <n v="273.33750000000003"/>
    <n v="3280.05"/>
    <n v="2004.25"/>
  </r>
  <r>
    <x v="2"/>
    <s v="089.4543.6304.0001.000.0405.000.00000.00000"/>
    <s v="4543"/>
    <x v="0"/>
    <n v="0"/>
    <n v="0"/>
    <n v="0"/>
    <n v="100.35"/>
    <n v="364.83"/>
    <n v="0"/>
    <n v="0"/>
    <n v="0"/>
    <n v="0"/>
    <n v="0"/>
    <n v="0"/>
    <n v="0"/>
    <n v="38.764999999999993"/>
    <n v="465.17999999999995"/>
    <n v="465.17999999999995"/>
  </r>
  <r>
    <x v="2"/>
    <s v="089.4544.6304.0001.000.0405.000.00000.00000"/>
    <s v="4544"/>
    <x v="0"/>
    <n v="628.65"/>
    <n v="0"/>
    <n v="0"/>
    <n v="2860.83"/>
    <n v="185.08"/>
    <n v="0"/>
    <n v="271.27999999999997"/>
    <n v="0"/>
    <n v="0"/>
    <n v="0"/>
    <n v="2406.11"/>
    <n v="0"/>
    <n v="529.32916666666677"/>
    <n v="6351.9500000000007"/>
    <n v="3945.84"/>
  </r>
  <r>
    <x v="2"/>
    <s v="089.4545.6304.0001.000.0405.000.00000.00000"/>
    <s v="4545"/>
    <x v="0"/>
    <n v="800.59999999999991"/>
    <n v="0"/>
    <n v="427.58"/>
    <n v="1940.5900000000001"/>
    <n v="426.63999999999993"/>
    <n v="0"/>
    <n v="304.7"/>
    <n v="0"/>
    <n v="0"/>
    <n v="0"/>
    <n v="4354.01"/>
    <n v="0"/>
    <n v="687.84333333333325"/>
    <n v="8254.119999999999"/>
    <n v="3900.1099999999997"/>
  </r>
  <r>
    <x v="2"/>
    <s v="089.4546.6304.0001.000.0405.000.00000.00000"/>
    <s v="4546"/>
    <x v="0"/>
    <n v="0"/>
    <n v="0"/>
    <n v="0"/>
    <n v="0"/>
    <n v="0"/>
    <n v="0"/>
    <n v="0"/>
    <n v="0"/>
    <n v="0"/>
    <n v="0"/>
    <n v="0"/>
    <n v="0"/>
    <n v="0"/>
    <n v="0"/>
    <n v="0"/>
  </r>
  <r>
    <x v="2"/>
    <s v="089.4547.6304.0001.000.0405.000.00000.00000"/>
    <s v="4547"/>
    <x v="0"/>
    <n v="2481.8200000000002"/>
    <n v="103"/>
    <n v="625.77"/>
    <n v="6902.6"/>
    <n v="924.6"/>
    <n v="721.15"/>
    <n v="515.32000000000005"/>
    <n v="0"/>
    <n v="0"/>
    <n v="11931.69"/>
    <n v="716.92"/>
    <n v="414.03"/>
    <n v="2111.4083333333333"/>
    <n v="25336.899999999998"/>
    <n v="12274.26"/>
  </r>
  <r>
    <x v="2"/>
    <s v="089.4548.6304.0001.000.0405.000.00000.00000"/>
    <s v="4548"/>
    <x v="0"/>
    <n v="0"/>
    <n v="0"/>
    <n v="0"/>
    <n v="0"/>
    <n v="0"/>
    <n v="0"/>
    <n v="0"/>
    <n v="0"/>
    <n v="0"/>
    <n v="0"/>
    <n v="0"/>
    <n v="0"/>
    <n v="0"/>
    <n v="0"/>
    <n v="0"/>
  </r>
  <r>
    <x v="2"/>
    <s v="089.4549.6304.0001.000.0405.000.00000.00000"/>
    <s v="4549"/>
    <x v="0"/>
    <n v="1975.1399999999999"/>
    <n v="1156.74"/>
    <n v="964.29999999999984"/>
    <n v="4290.88"/>
    <n v="574.15"/>
    <n v="7.94"/>
    <n v="7.99"/>
    <n v="13.54"/>
    <n v="14.08"/>
    <n v="662.43"/>
    <n v="2904.61"/>
    <n v="0"/>
    <n v="1047.6500000000003"/>
    <n v="12571.800000000003"/>
    <n v="8977.1400000000012"/>
  </r>
  <r>
    <x v="2"/>
    <s v="089.4550.6304.0001.000.0405.000.00000.00000"/>
    <s v="4550"/>
    <x v="0"/>
    <n v="1525.91"/>
    <n v="213.24"/>
    <n v="115.88"/>
    <n v="6122.9500000000007"/>
    <n v="711.56999999999994"/>
    <n v="743.42"/>
    <n v="0"/>
    <n v="0"/>
    <n v="0"/>
    <n v="11221.22"/>
    <n v="888.91"/>
    <n v="219.6"/>
    <n v="1813.5583333333334"/>
    <n v="21762.7"/>
    <n v="9432.9700000000012"/>
  </r>
  <r>
    <x v="2"/>
    <s v="089.4551.6304.0001.000.0405.000.00000.00000"/>
    <s v="4551"/>
    <x v="0"/>
    <n v="283.17"/>
    <n v="0"/>
    <n v="0"/>
    <n v="306.64999999999998"/>
    <n v="0"/>
    <n v="123.78"/>
    <n v="0"/>
    <n v="0"/>
    <n v="0"/>
    <n v="311.92"/>
    <n v="264"/>
    <n v="0"/>
    <n v="107.46"/>
    <n v="1289.52"/>
    <n v="713.59999999999991"/>
  </r>
  <r>
    <x v="2"/>
    <s v="089.4552.6304.0001.000.0405.000.00000.00000"/>
    <s v="4552"/>
    <x v="0"/>
    <n v="0"/>
    <n v="0"/>
    <n v="0"/>
    <n v="0"/>
    <n v="0"/>
    <n v="0"/>
    <n v="0"/>
    <n v="0"/>
    <n v="0"/>
    <n v="0"/>
    <n v="0"/>
    <n v="0"/>
    <n v="0"/>
    <n v="0"/>
    <n v="0"/>
  </r>
  <r>
    <x v="2"/>
    <s v="089.4554.6304.0001.000.0405.000.00000.00000"/>
    <s v="4554"/>
    <x v="0"/>
    <n v="1197.3999999999999"/>
    <n v="48.639999999999986"/>
    <n v="334.85"/>
    <n v="2734.5800000000004"/>
    <n v="442.91"/>
    <n v="154.16"/>
    <n v="0"/>
    <n v="0"/>
    <n v="0"/>
    <n v="4093.56"/>
    <n v="590.29"/>
    <n v="0"/>
    <n v="799.69916666666666"/>
    <n v="9596.39"/>
    <n v="4912.54"/>
  </r>
  <r>
    <x v="2"/>
    <s v="089.4555.6304.0001.000.0405.000.00000.00000"/>
    <s v="4555"/>
    <x v="0"/>
    <n v="813.59"/>
    <n v="1110.5"/>
    <n v="448.69"/>
    <n v="9046.7200000000012"/>
    <n v="1632.9"/>
    <n v="1456.1499999999999"/>
    <n v="512.65"/>
    <n v="20.819999999999993"/>
    <n v="-159.59"/>
    <n v="0"/>
    <n v="7475.39"/>
    <n v="0"/>
    <n v="1863.1516666666666"/>
    <n v="22357.82"/>
    <n v="15021.2"/>
  </r>
  <r>
    <x v="2"/>
    <s v="089.4556.6304.0001.000.0405.000.00000.00000"/>
    <s v="4556"/>
    <x v="0"/>
    <m/>
    <m/>
    <m/>
    <m/>
    <m/>
    <m/>
    <m/>
    <m/>
    <m/>
    <n v="2473.79"/>
    <m/>
    <m/>
    <n v="2473.79"/>
    <n v="2473.79"/>
    <n v="0"/>
  </r>
  <r>
    <x v="2"/>
    <s v="089.4990.6304.0001.000.0405.000.00000.00000"/>
    <s v="4990"/>
    <x v="0"/>
    <n v="4226.41"/>
    <n v="1121.81"/>
    <n v="668.2399999999999"/>
    <n v="29607.41"/>
    <n v="5625.34"/>
    <n v="26898.62"/>
    <n v="2828.2"/>
    <n v="0"/>
    <n v="-224.8"/>
    <n v="432.6"/>
    <n v="18972.64"/>
    <n v="0"/>
    <n v="7513.0391666666656"/>
    <n v="90156.469999999987"/>
    <n v="15206.479930555555"/>
  </r>
  <r>
    <x v="2"/>
    <s v="089.4991.6304.0001.000.0405.000.00000.00000"/>
    <s v="4991"/>
    <x v="0"/>
    <n v="0"/>
    <n v="0"/>
    <n v="0"/>
    <n v="315.52999999999997"/>
    <n v="0"/>
    <n v="1237.55"/>
    <n v="0"/>
    <n v="1547.64"/>
    <n v="0"/>
    <n v="0"/>
    <n v="315.60000000000002"/>
    <n v="0"/>
    <n v="284.69333333333333"/>
    <n v="3416.32"/>
    <n v="593.1111111111112"/>
  </r>
  <r>
    <x v="2"/>
    <s v="089.4992.6304.0001.000.0405.000.00000.00000"/>
    <s v="4992"/>
    <x v="0"/>
    <m/>
    <m/>
    <m/>
    <n v="19960.64"/>
    <m/>
    <m/>
    <m/>
    <m/>
    <m/>
    <n v="43.6"/>
    <m/>
    <m/>
    <n v="10002.119999999999"/>
    <n v="20004.239999999998"/>
    <n v="12502.649999999998"/>
  </r>
  <r>
    <x v="2"/>
    <s v="089.4993.6304.0001.000.0405.000.00000.00000"/>
    <s v="4993"/>
    <x v="0"/>
    <m/>
    <m/>
    <n v="380.03"/>
    <n v="2996.3999999999996"/>
    <n v="1500.23"/>
    <n v="12628.52"/>
    <m/>
    <m/>
    <m/>
    <m/>
    <n v="3419.15"/>
    <m/>
    <n v="4184.866"/>
    <n v="20924.330000000002"/>
    <n v="6576.2180000000008"/>
  </r>
  <r>
    <x v="2"/>
    <s v="089.4994.6304.0001.000.0405.000.00000.00000"/>
    <s v="4994"/>
    <x v="0"/>
    <m/>
    <m/>
    <m/>
    <n v="3761.34"/>
    <n v="37.28"/>
    <n v="9307.5"/>
    <m/>
    <m/>
    <m/>
    <m/>
    <n v="506.24"/>
    <m/>
    <n v="3403.09"/>
    <n v="13612.36"/>
    <n v="5104.6350000000002"/>
  </r>
  <r>
    <x v="3"/>
    <s v="089.1301.6304.0001.000.0401.000.00000.00000"/>
    <s v="1301"/>
    <x v="3"/>
    <n v="0"/>
    <n v="0"/>
    <n v="0"/>
    <n v="0"/>
    <n v="0"/>
    <n v="0"/>
    <n v="0"/>
    <n v="0"/>
    <n v="0"/>
    <n v="0"/>
    <n v="0"/>
    <n v="0"/>
    <n v="0"/>
    <n v="0"/>
    <n v="0"/>
  </r>
  <r>
    <x v="3"/>
    <s v="089.1301.6304.0001.000.0404.000.00000.00000"/>
    <s v="1301"/>
    <x v="4"/>
    <n v="0"/>
    <n v="0"/>
    <n v="0"/>
    <n v="0"/>
    <n v="0"/>
    <n v="0"/>
    <n v="0"/>
    <n v="0"/>
    <n v="0"/>
    <n v="0"/>
    <n v="0"/>
    <n v="0"/>
    <n v="0"/>
    <n v="0"/>
    <n v="0"/>
  </r>
  <r>
    <x v="3"/>
    <s v="089.1301.6304.0001.000.0405.000.00000.00000"/>
    <s v="1301"/>
    <x v="0"/>
    <n v="3575.7357999999999"/>
    <n v="4109.2478000000001"/>
    <n v="15225.133"/>
    <n v="18706.387000000002"/>
    <n v="4109.2478000000001"/>
    <n v="18303.675600000002"/>
    <n v="2088.3898000000004"/>
    <n v="5329.2596000000003"/>
    <n v="18303.675600000002"/>
    <n v="11188.6404"/>
    <n v="18706.387000000002"/>
    <n v="4980.6540000000014"/>
    <n v="10385.536116666668"/>
    <n v="124626.43340000001"/>
    <n v="66117.816800000001"/>
  </r>
  <r>
    <x v="3"/>
    <s v="089.1302.6304.0001.000.0401.000.00000.00000"/>
    <s v="1302"/>
    <x v="3"/>
    <n v="0"/>
    <n v="0"/>
    <n v="0"/>
    <n v="0"/>
    <n v="0"/>
    <n v="0"/>
    <n v="0"/>
    <n v="0"/>
    <n v="0"/>
    <n v="0"/>
    <n v="0"/>
    <n v="0"/>
    <n v="0"/>
    <n v="0"/>
    <n v="0"/>
  </r>
  <r>
    <x v="3"/>
    <s v="089.1302.6304.0001.000.0405.000.00000.00000"/>
    <s v="1302"/>
    <x v="0"/>
    <n v="15225.133"/>
    <n v="2887.5111999999999"/>
    <n v="2247.2575999999999"/>
    <n v="12361.641599999999"/>
    <n v="5329.2596000000003"/>
    <n v="5089.2478000000001"/>
    <n v="1051.001"/>
    <n v="3161.2644"/>
    <n v="4109.2478000000001"/>
    <n v="4109.2478000000001"/>
    <n v="13148.6404"/>
    <n v="1050.56"/>
    <n v="5814.1676833333322"/>
    <n v="69770.012199999983"/>
    <n v="44191.051799999994"/>
  </r>
  <r>
    <x v="3"/>
    <s v="089.1303.6304.0001.000.0401.000.00000.00000"/>
    <s v="1303"/>
    <x v="3"/>
    <n v="0"/>
    <n v="0"/>
    <n v="0"/>
    <n v="0"/>
    <n v="0"/>
    <n v="0"/>
    <n v="0"/>
    <n v="0"/>
    <n v="0"/>
    <n v="0"/>
    <n v="0"/>
    <n v="0"/>
    <n v="0"/>
    <n v="0"/>
    <n v="0"/>
  </r>
  <r>
    <x v="3"/>
    <s v="089.1303.6304.0001.000.0405.000.00000.00000"/>
    <s v="1303"/>
    <x v="0"/>
    <n v="2247.2575999999999"/>
    <n v="629.72840000000008"/>
    <n v="2887.5111999999999"/>
    <n v="4207.2575999999999"/>
    <n v="1028.9216000000001"/>
    <n v="3161.2644"/>
    <n v="1051.001"/>
    <n v="1080.8126"/>
    <n v="3161.2644"/>
    <n v="2207.1266000000001"/>
    <n v="3867.5111999999999"/>
    <n v="1051.001"/>
    <n v="2215.0547999999999"/>
    <n v="26580.657599999999"/>
    <n v="15212.941799999999"/>
  </r>
  <r>
    <x v="3"/>
    <s v="089.1307.6304.0001.000.0401.000.00000.00000"/>
    <s v="1307"/>
    <x v="3"/>
    <n v="0"/>
    <n v="0"/>
    <n v="0"/>
    <n v="0"/>
    <n v="0"/>
    <n v="0"/>
    <n v="0"/>
    <n v="0"/>
    <n v="0"/>
    <n v="0"/>
    <n v="0"/>
    <n v="0"/>
    <n v="0"/>
    <n v="0"/>
    <n v="0"/>
  </r>
  <r>
    <x v="3"/>
    <s v="089.1307.6304.0001.000.0405.000.00000.00000"/>
    <s v="1307"/>
    <x v="0"/>
    <n v="2887.5111999999999"/>
    <n v="2247.2575999999999"/>
    <n v="7224.2072000000007"/>
    <n v="7224.2072000000007"/>
    <n v="2887.5111999999999"/>
    <n v="4167.1266000000005"/>
    <n v="4109.2478000000001"/>
    <n v="1028.9216000000001"/>
    <n v="2207.1266000000001"/>
    <n v="8998.5069999999996"/>
    <n v="4109.2478000000001"/>
    <n v="3161.2644"/>
    <n v="4187.6780166666667"/>
    <n v="50252.136200000001"/>
    <n v="30747.068800000001"/>
  </r>
  <r>
    <x v="3"/>
    <s v="089.1308.6304.0001.000.0401.000.00000.00000"/>
    <s v="1308"/>
    <x v="3"/>
    <n v="0"/>
    <n v="0"/>
    <n v="0"/>
    <n v="0"/>
    <n v="0"/>
    <n v="0"/>
    <n v="0"/>
    <n v="0"/>
    <n v="0"/>
    <n v="0"/>
    <n v="0"/>
    <n v="0"/>
    <n v="0"/>
    <n v="0"/>
    <n v="0"/>
  </r>
  <r>
    <x v="3"/>
    <s v="089.1308.6304.0001.000.0405.000.00000.00000"/>
    <s v="1308"/>
    <x v="0"/>
    <n v="4109.2478000000001"/>
    <n v="2247.2575999999999"/>
    <n v="5329.2596000000003"/>
    <n v="13148.6404"/>
    <n v="2247.2575999999999"/>
    <n v="8906.3869999999988"/>
    <n v="7224.2072000000007"/>
    <n v="4109.2478000000001"/>
    <n v="7224.2072000000007"/>
    <n v="7224.2072000000007"/>
    <n v="8998.5069999999996"/>
    <n v="2247.2575999999999"/>
    <n v="6084.6403333333337"/>
    <n v="73015.684000000008"/>
    <n v="43212.257200000007"/>
  </r>
  <r>
    <x v="3"/>
    <s v="089.1309.6304.0001.000.0405.000.00000.00000"/>
    <s v="1309"/>
    <x v="0"/>
    <n v="0"/>
    <n v="0"/>
    <n v="0"/>
    <n v="0"/>
    <n v="0"/>
    <n v="0"/>
    <n v="0"/>
    <n v="0"/>
    <n v="0"/>
    <n v="0"/>
    <n v="0"/>
    <n v="0"/>
    <n v="0"/>
    <n v="0"/>
    <n v="0"/>
  </r>
  <r>
    <x v="3"/>
    <s v="089.1310.6304.0001.000.0401.000.00000.00000"/>
    <s v="1310"/>
    <x v="3"/>
    <n v="0"/>
    <n v="0"/>
    <n v="0"/>
    <n v="0"/>
    <n v="0"/>
    <n v="0"/>
    <n v="0"/>
    <n v="0"/>
    <n v="0"/>
    <n v="0"/>
    <n v="0"/>
    <n v="0"/>
    <n v="0"/>
    <n v="0"/>
    <n v="0"/>
  </r>
  <r>
    <x v="3"/>
    <s v="089.1310.6304.0001.000.0405.000.00000.00000"/>
    <s v="1310"/>
    <x v="0"/>
    <n v="493.8612"/>
    <n v="292.74560000000002"/>
    <n v="4847.5111999999999"/>
    <n v="2887.5111999999999"/>
    <n v="493.8612"/>
    <n v="3867.5111999999999"/>
    <n v="2247.2575999999999"/>
    <n v="2247.2575999999999"/>
    <n v="5329.2596000000003"/>
    <n v="2887.5111999999999"/>
    <n v="2247.2575999999999"/>
    <n v="3187.1266000000001"/>
    <n v="2585.7226500000002"/>
    <n v="31028.671800000004"/>
    <n v="15130.2592"/>
  </r>
  <r>
    <x v="3"/>
    <s v="089.1990.6304.0001.000.0401.000.00000.00000"/>
    <s v="1990"/>
    <x v="3"/>
    <n v="0"/>
    <n v="0"/>
    <n v="0"/>
    <n v="0"/>
    <n v="0"/>
    <n v="0"/>
    <n v="0"/>
    <n v="0"/>
    <n v="0"/>
    <n v="0"/>
    <n v="0"/>
    <n v="0"/>
    <n v="0"/>
    <n v="0"/>
    <n v="0"/>
  </r>
  <r>
    <x v="3"/>
    <s v="089.1990.6304.0001.000.0404.000.00000.00000"/>
    <s v="1990"/>
    <x v="4"/>
    <n v="0"/>
    <n v="0"/>
    <n v="0"/>
    <n v="0"/>
    <n v="0"/>
    <n v="0"/>
    <n v="0"/>
    <n v="0"/>
    <n v="0"/>
    <n v="0"/>
    <n v="0"/>
    <n v="0"/>
    <n v="0"/>
    <n v="0"/>
    <n v="0"/>
  </r>
  <r>
    <x v="3"/>
    <s v="089.1990.6304.0001.000.0405.000.00000.00000"/>
    <s v="1990"/>
    <x v="0"/>
    <n v="0"/>
    <n v="0"/>
    <n v="0"/>
    <n v="0"/>
    <n v="0"/>
    <n v="0"/>
    <n v="0"/>
    <n v="0"/>
    <n v="0"/>
    <n v="0"/>
    <n v="0"/>
    <n v="0"/>
    <n v="0"/>
    <n v="0"/>
    <n v="0"/>
  </r>
  <r>
    <x v="3"/>
    <s v="089.3522.6304.0001.000.0404.000.00000.00000"/>
    <s v="3522"/>
    <x v="4"/>
    <n v="0"/>
    <n v="0"/>
    <n v="0"/>
    <n v="0"/>
    <n v="0"/>
    <n v="0"/>
    <n v="0"/>
    <n v="0"/>
    <n v="0"/>
    <n v="0"/>
    <n v="0"/>
    <n v="0"/>
    <n v="0"/>
    <n v="0"/>
    <n v="0"/>
  </r>
  <r>
    <x v="4"/>
    <s v="089.1301.6304.0001.000.0401.000.00000.00000"/>
    <s v="1301"/>
    <x v="3"/>
    <n v="-4303.16"/>
    <n v="-1080"/>
    <n v="1092.1400000000001"/>
    <n v="-89.34"/>
    <n v="14800.78"/>
    <n v="602.98"/>
    <n v="-602.98"/>
    <n v="4159.18"/>
    <n v="534.97"/>
    <n v="666.88"/>
    <n v="13609.19"/>
    <n v="0"/>
    <n v="2449.2199999999998"/>
    <m/>
    <n v="10420.420000000002"/>
  </r>
  <r>
    <x v="4"/>
    <s v="089.1301.6304.0001.000.0404.000.00000.00000"/>
    <s v="1301"/>
    <x v="4"/>
    <n v="956.35"/>
    <n v="-782.97"/>
    <n v="5438.02"/>
    <n v="3065.11"/>
    <n v="8719.4900000000016"/>
    <n v="0"/>
    <n v="0"/>
    <n v="0"/>
    <n v="0"/>
    <n v="0"/>
    <n v="0"/>
    <n v="0"/>
    <n v="1449.6666666666667"/>
    <m/>
    <n v="17396"/>
  </r>
  <r>
    <x v="4"/>
    <s v="089.1301.6304.0001.000.0405.000.00000.00000"/>
    <s v="1301"/>
    <x v="0"/>
    <n v="7450.77"/>
    <n v="86041.16"/>
    <n v="15535.85"/>
    <n v="-50954.49"/>
    <n v="29577.79"/>
    <n v="8972.68"/>
    <n v="4193.1099999999997"/>
    <n v="18677.22"/>
    <n v="6976.84"/>
    <n v="6326.42"/>
    <n v="15971.72"/>
    <n v="6450.02"/>
    <n v="12934.924166666666"/>
    <m/>
    <n v="100816.87000000001"/>
  </r>
  <r>
    <x v="4"/>
    <s v="089.1302.6304.0001.000.0401.000.00000.00000"/>
    <s v="1302"/>
    <x v="3"/>
    <n v="503.94"/>
    <n v="-3.96"/>
    <m/>
    <m/>
    <m/>
    <m/>
    <m/>
    <n v="0"/>
    <n v="0"/>
    <n v="0"/>
    <n v="0"/>
    <n v="0"/>
    <n v="71.425714285714292"/>
    <m/>
    <n v="499.98"/>
  </r>
  <r>
    <x v="4"/>
    <s v="089.1302.6304.0001.000.0405.000.00000.00000"/>
    <s v="1302"/>
    <x v="0"/>
    <n v="13121.4"/>
    <n v="169.05"/>
    <n v="304.32"/>
    <n v="22223.599999999999"/>
    <n v="12613.919999999998"/>
    <n v="-6040.25"/>
    <n v="19088.150000000001"/>
    <n v="2946.44"/>
    <n v="-2258.09"/>
    <n v="12430.67"/>
    <n v="18821.29"/>
    <n v="-2149.27"/>
    <n v="7605.935833333333"/>
    <m/>
    <n v="61480.189999999995"/>
  </r>
  <r>
    <x v="4"/>
    <s v="089.1303.6304.0001.000.0401.000.00000.00000"/>
    <s v="1303"/>
    <x v="3"/>
    <n v="2131.0100000000002"/>
    <n v="-2131.0100000000002"/>
    <m/>
    <m/>
    <m/>
    <m/>
    <m/>
    <n v="0"/>
    <n v="0"/>
    <n v="0"/>
    <n v="0"/>
    <n v="0"/>
    <n v="0"/>
    <m/>
    <n v="0"/>
  </r>
  <r>
    <x v="4"/>
    <s v="089.1303.6304.0001.000.0405.000.00000.00000"/>
    <s v="1303"/>
    <x v="0"/>
    <n v="2293.12"/>
    <n v="251.63"/>
    <n v="1102.8699999999999"/>
    <n v="154.55000000000001"/>
    <n v="202.76999999999998"/>
    <n v="642.58000000000004"/>
    <n v="-642.58000000000004"/>
    <n v="811.1"/>
    <n v="1072.45"/>
    <n v="692.43"/>
    <n v="-880.72"/>
    <n v="2700.43"/>
    <n v="700.05250000000012"/>
    <m/>
    <n v="4004.9400000000005"/>
  </r>
  <r>
    <x v="4"/>
    <s v="089.1307.6304.0001.000.0405.000.00000.00000"/>
    <s v="1307"/>
    <x v="0"/>
    <n v="0"/>
    <n v="0"/>
    <n v="12182.15"/>
    <n v="3133.78"/>
    <n v="5082.3000000000011"/>
    <n v="1264.3699999999999"/>
    <n v="-1260.95"/>
    <n v="2252.17"/>
    <n v="3225.78"/>
    <n v="1351.57"/>
    <n v="4536.45"/>
    <n v="3743.86"/>
    <n v="2959.2899999999995"/>
    <m/>
    <n v="20401.650000000001"/>
  </r>
  <r>
    <x v="4"/>
    <s v="089.1308.6304.0001.000.0405.000.00000.00000"/>
    <s v="1308"/>
    <x v="0"/>
    <n v="3648.71"/>
    <n v="14629.35"/>
    <n v="8729.2800000000007"/>
    <n v="1678.28"/>
    <n v="13700.87"/>
    <n v="5437.78"/>
    <n v="6374.2"/>
    <n v="7371.64"/>
    <n v="9491.9699999999993"/>
    <n v="5665.56"/>
    <n v="11380.99"/>
    <n v="3858.63"/>
    <n v="7663.9383333333344"/>
    <m/>
    <n v="54198.47"/>
  </r>
  <r>
    <x v="4"/>
    <s v="089.1310.6304.0001.000.0401.000.00000.00000"/>
    <s v="1310"/>
    <x v="3"/>
    <n v="812.24"/>
    <n v="-812.24"/>
    <m/>
    <m/>
    <m/>
    <m/>
    <m/>
    <n v="0"/>
    <n v="0"/>
    <n v="0"/>
    <n v="0"/>
    <n v="0"/>
    <n v="0"/>
    <m/>
    <n v="0"/>
  </r>
  <r>
    <x v="4"/>
    <s v="089.1310.6304.0001.000.0405.000.00000.00000"/>
    <s v="1310"/>
    <x v="0"/>
    <n v="11.07"/>
    <n v="1521.79"/>
    <n v="1049.92"/>
    <n v="2870.83"/>
    <n v="-1821.13"/>
    <n v="298.72000000000003"/>
    <n v="-298.72000000000003"/>
    <n v="70.64"/>
    <n v="1000.44"/>
    <n v="741.63"/>
    <n v="3396.83"/>
    <n v="5692.24"/>
    <n v="1211.1883333333333"/>
    <m/>
    <n v="3632.4799999999996"/>
  </r>
  <r>
    <x v="4"/>
    <s v="089.1990.6304.0001.000.0401.000.00000.00000"/>
    <s v="1990"/>
    <x v="3"/>
    <n v="11746.49"/>
    <n v="-7065.19"/>
    <m/>
    <m/>
    <n v="90.83"/>
    <m/>
    <m/>
    <n v="11416.98"/>
    <n v="1292.03"/>
    <n v="980.62"/>
    <n v="787.76"/>
    <n v="3000.89"/>
    <n v="2781.3012499999995"/>
    <m/>
    <n v="4772.13"/>
  </r>
  <r>
    <x v="4"/>
    <s v="089.1990.6304.0001.000.0404.000.00000.00000"/>
    <s v="1990"/>
    <x v="4"/>
    <m/>
    <m/>
    <m/>
    <m/>
    <m/>
    <n v="2956.78"/>
    <n v="-2956.78"/>
    <n v="5226.47"/>
    <n v="2431.9899999999998"/>
    <n v="1772.81"/>
    <n v="8352.5300000000007"/>
    <n v="7701.34"/>
    <n v="3640.7342857142862"/>
    <m/>
    <n v="0"/>
  </r>
  <r>
    <x v="4"/>
    <s v="089.5122.6304.0001.000.0405.000.00000.00000"/>
    <s v="5122"/>
    <x v="0"/>
    <m/>
    <m/>
    <m/>
    <m/>
    <m/>
    <m/>
    <m/>
    <m/>
    <m/>
    <m/>
    <n v="38785.82"/>
    <n v="8641.0400000000009"/>
    <n v="23713.43"/>
    <m/>
    <n v="0"/>
  </r>
  <r>
    <x v="4"/>
    <s v="089.1990.6304.0001.000.0405.000.00000.00000"/>
    <s v="1990"/>
    <x v="0"/>
    <n v="203.15"/>
    <n v="-203.15"/>
    <n v="417.19"/>
    <n v="73.89"/>
    <n v="1768.75"/>
    <n v="899.43"/>
    <n v="-899.43"/>
    <n v="1627.61"/>
    <n v="4412.68"/>
    <n v="1921.62"/>
    <n v="-1721.79"/>
    <n v="3668.45"/>
    <n v="1014.0333333333332"/>
    <m/>
    <n v="2259.83"/>
  </r>
  <r>
    <x v="5"/>
    <s v="089.1301.6304.0001.000.0153.000.00000.00000"/>
    <s v="1301"/>
    <x v="5"/>
    <n v="10089.689999999999"/>
    <n v="9408.7800000000025"/>
    <n v="6248.13"/>
    <n v="23024.080000000002"/>
    <n v="10739.65"/>
    <n v="7644.6900000000005"/>
    <n v="7758.99"/>
    <n v="5990.4"/>
    <n v="8210.4499999999989"/>
    <n v="7767.3"/>
    <n v="13606.09"/>
    <n v="7659.7700000000013"/>
    <n v="9845.6683333333331"/>
    <n v="118148.02"/>
    <n v="18886.93652777778"/>
  </r>
  <r>
    <x v="5"/>
    <s v="089.1301.6304.0001.000.0401.000.00000.00000"/>
    <s v="1301"/>
    <x v="3"/>
    <n v="613.02"/>
    <n v="43.069999999999993"/>
    <n v="0"/>
    <n v="8267.119999999999"/>
    <n v="-1201.33"/>
    <n v="8008.92"/>
    <n v="0"/>
    <n v="0"/>
    <n v="0"/>
    <n v="0"/>
    <n v="11687.27"/>
    <n v="0"/>
    <n v="2284.8391666666666"/>
    <n v="27418.07"/>
    <n v="4705.4074305555559"/>
  </r>
  <r>
    <x v="5"/>
    <s v="089.1301.6304.0001.000.0404.000.00000.00000"/>
    <s v="1301"/>
    <x v="4"/>
    <n v="1702.8899999999999"/>
    <n v="144.58000000000001"/>
    <n v="1884.98"/>
    <n v="8605.09"/>
    <n v="2334.33"/>
    <n v="1293.5999999999999"/>
    <n v="0"/>
    <n v="0"/>
    <n v="0"/>
    <n v="846.82"/>
    <n v="7999.7"/>
    <n v="59.88"/>
    <n v="2072.6558333333337"/>
    <n v="24871.870000000003"/>
    <n v="4164.0771527777788"/>
  </r>
  <r>
    <x v="5"/>
    <s v="089.1301.6304.0001.000.0405.000.00000.00000"/>
    <s v="1301"/>
    <x v="0"/>
    <n v="31151.960000000003"/>
    <n v="6867.8099999999995"/>
    <n v="13152.85"/>
    <n v="48754.96"/>
    <n v="28713.699999999997"/>
    <n v="5327.8299999999981"/>
    <n v="15275.609999999999"/>
    <n v="14914.419999999998"/>
    <n v="14634.410000000003"/>
    <n v="20104.239999999998"/>
    <n v="58578.509999999995"/>
    <n v="25027.4"/>
    <n v="23541.974999999995"/>
    <n v="282503.69999999995"/>
    <n v="45877.467083333329"/>
  </r>
  <r>
    <x v="5"/>
    <s v="089.1302.6304.0001.000.0153.000.00000.00000"/>
    <s v="1302"/>
    <x v="5"/>
    <n v="2492.7200000000003"/>
    <n v="370.01"/>
    <n v="1229.1300000000001"/>
    <n v="7039.17"/>
    <n v="1050.3"/>
    <n v="564.96"/>
    <n v="486.82"/>
    <n v="0"/>
    <n v="-471.16"/>
    <n v="4837.8599999999997"/>
    <n v="-233.07"/>
    <n v="0"/>
    <n v="1447.2283333333335"/>
    <n v="17366.740000000002"/>
    <n v="2776.4981944444444"/>
  </r>
  <r>
    <x v="5"/>
    <s v="089.1302.6304.0001.000.0405.000.00000.00000"/>
    <s v="1302"/>
    <x v="0"/>
    <n v="3812.7799999999997"/>
    <n v="1353.24"/>
    <n v="2215.1"/>
    <n v="17112.07"/>
    <n v="3699.41"/>
    <n v="3584.2799999999997"/>
    <n v="361.27"/>
    <n v="-98.84999999999998"/>
    <n v="-108.79"/>
    <n v="11856.85"/>
    <n v="26.12"/>
    <n v="0"/>
    <n v="3651.1233333333334"/>
    <n v="43813.48"/>
    <n v="7176.0052777777782"/>
  </r>
  <r>
    <x v="5"/>
    <s v="089.1303.6304.0001.000.0153.000.00000.00000"/>
    <s v="1303"/>
    <x v="5"/>
    <n v="3025.0699999999997"/>
    <n v="570.81999999999994"/>
    <n v="1025.0100000000002"/>
    <n v="1211.29"/>
    <n v="1155.48"/>
    <n v="550.73000000000013"/>
    <n v="174.63"/>
    <n v="17.909999999999968"/>
    <n v="-464.03"/>
    <n v="456.92"/>
    <n v="862.31"/>
    <n v="0"/>
    <n v="715.51166666666677"/>
    <n v="8586.1400000000012"/>
    <n v="1190.9918055555556"/>
  </r>
  <r>
    <x v="5"/>
    <s v="089.1303.6304.0001.000.0401.000.00000.00000"/>
    <s v="1303"/>
    <x v="3"/>
    <n v="178.31"/>
    <n v="0"/>
    <n v="0"/>
    <n v="0"/>
    <n v="0"/>
    <n v="0"/>
    <n v="0"/>
    <n v="0"/>
    <n v="0"/>
    <n v="0"/>
    <n v="0"/>
    <n v="0"/>
    <n v="14.859166666666667"/>
    <n v="178.31"/>
    <n v="16.097430555555558"/>
  </r>
  <r>
    <x v="5"/>
    <s v="089.1303.6304.0001.000.0405.000.00000.00000"/>
    <s v="1303"/>
    <x v="0"/>
    <n v="2999.9900000000002"/>
    <n v="24.370000000000005"/>
    <n v="1756.8999999999999"/>
    <n v="4533.4799999999996"/>
    <n v="1638.34"/>
    <n v="3077.6000000000004"/>
    <n v="4.0700000000000074"/>
    <n v="14.689999999999998"/>
    <n v="-85.45"/>
    <n v="287.89999999999998"/>
    <n v="3992.7400000000002"/>
    <n v="0"/>
    <n v="1520.3858333333335"/>
    <n v="18244.63"/>
    <n v="2915.4404861111107"/>
  </r>
  <r>
    <x v="5"/>
    <s v="089.1307.6304.0001.000.0153.000.00000.00000"/>
    <s v="1307"/>
    <x v="5"/>
    <n v="421.81"/>
    <n v="898.87"/>
    <n v="410.98"/>
    <n v="604.47"/>
    <n v="1811.3400000000001"/>
    <n v="267.27999999999997"/>
    <n v="0"/>
    <n v="0"/>
    <n v="-145.9"/>
    <n v="114.44"/>
    <n v="1626.3"/>
    <n v="0"/>
    <n v="500.79916666666668"/>
    <n v="6009.59"/>
    <n v="933.27493055555567"/>
  </r>
  <r>
    <x v="5"/>
    <s v="089.1307.6304.0001.000.0405.000.00000.00000"/>
    <s v="1307"/>
    <x v="0"/>
    <n v="1494.88"/>
    <n v="1891.3899999999999"/>
    <n v="3284.9099999999994"/>
    <n v="3486.03"/>
    <n v="8233.0600000000013"/>
    <n v="4768.7700000000004"/>
    <n v="1.76"/>
    <n v="0"/>
    <n v="62.29"/>
    <n v="218.91"/>
    <n v="7773.7699999999995"/>
    <n v="67.98"/>
    <n v="2606.9791666666665"/>
    <n v="31283.75"/>
    <n v="5149.0174305555556"/>
  </r>
  <r>
    <x v="5"/>
    <s v="089.1308.6304.0001.000.0153.000.00000.00000"/>
    <s v="1308"/>
    <x v="5"/>
    <n v="3064.04"/>
    <n v="5478.33"/>
    <n v="234.79000000000019"/>
    <n v="4012.6400000000003"/>
    <n v="3883.37"/>
    <n v="2907.49"/>
    <n v="2534.2399999999998"/>
    <n v="4257.7000000000007"/>
    <n v="4275.42"/>
    <n v="3183.8999999999996"/>
    <n v="5530.23"/>
    <n v="2456.63"/>
    <n v="3484.8983333333326"/>
    <n v="41818.779999999992"/>
    <n v="6548.3406944444432"/>
  </r>
  <r>
    <x v="5"/>
    <s v="089.1308.6304.0001.000.0401.000.00000.00000"/>
    <s v="1308"/>
    <x v="3"/>
    <n v="0"/>
    <n v="0"/>
    <n v="0"/>
    <n v="0"/>
    <n v="0"/>
    <n v="0"/>
    <n v="0"/>
    <n v="0"/>
    <n v="0"/>
    <n v="0"/>
    <n v="0"/>
    <n v="0"/>
    <n v="0"/>
    <n v="0"/>
    <n v="0"/>
  </r>
  <r>
    <x v="5"/>
    <s v="089.1308.6304.0001.000.0405.000.00000.00000"/>
    <s v="1308"/>
    <x v="0"/>
    <n v="3348.1699999999996"/>
    <n v="8296.1200000000008"/>
    <n v="4419.6399999999994"/>
    <n v="17946.939999999999"/>
    <n v="13456.11"/>
    <n v="7021.4400000000005"/>
    <n v="5247.2300000000005"/>
    <n v="4933.3500000000004"/>
    <n v="8882"/>
    <n v="6649.85"/>
    <n v="13343.47"/>
    <n v="4129.0199999999995"/>
    <n v="8139.4450000000006"/>
    <n v="97673.340000000011"/>
    <n v="15986.819583333336"/>
  </r>
  <r>
    <x v="5"/>
    <s v="089.1310.6304.0001.000.0153.000.00000.00000"/>
    <s v="1310"/>
    <x v="5"/>
    <n v="0"/>
    <n v="80.53"/>
    <n v="67.89"/>
    <n v="1908.4299999999998"/>
    <n v="1274.5800000000002"/>
    <n v="1206.21"/>
    <n v="415.89"/>
    <n v="0"/>
    <n v="0"/>
    <n v="0"/>
    <n v="3723.43"/>
    <n v="517"/>
    <n v="766.16333333333341"/>
    <n v="9193.9600000000009"/>
    <n v="1589.462777777778"/>
  </r>
  <r>
    <x v="5"/>
    <s v="089.1310.6304.0001.000.0405.000.00000.00000"/>
    <s v="1310"/>
    <x v="0"/>
    <n v="62.72"/>
    <n v="0"/>
    <n v="348.04"/>
    <n v="3510.6600000000003"/>
    <n v="1475.9099999999999"/>
    <n v="8549.2999999999993"/>
    <n v="112.3"/>
    <n v="0"/>
    <n v="0"/>
    <n v="0"/>
    <n v="10004.36"/>
    <n v="1793.76"/>
    <n v="2154.7541666666666"/>
    <n v="25857.05"/>
    <n v="4483.8445138888883"/>
  </r>
  <r>
    <x v="5"/>
    <s v="089.1990.6304.0001.000.0401.000.00000.00000"/>
    <s v="1990"/>
    <x v="3"/>
    <n v="44.97"/>
    <n v="0"/>
    <n v="0"/>
    <n v="914.04"/>
    <n v="0"/>
    <n v="39336.86"/>
    <n v="0"/>
    <n v="0"/>
    <n v="0"/>
    <n v="0"/>
    <n v="750.27"/>
    <n v="0"/>
    <n v="3420.5116666666668"/>
    <n v="41046.14"/>
    <n v="7122.3184722222213"/>
  </r>
  <r>
    <x v="5"/>
    <s v="089.1990.6304.0001.000.0405.000.00000.00000"/>
    <s v="1990"/>
    <x v="0"/>
    <n v="1560.04"/>
    <n v="121.47000000000003"/>
    <n v="268.89"/>
    <n v="3007.69"/>
    <n v="1721.08"/>
    <n v="14379.92"/>
    <n v="0"/>
    <n v="0"/>
    <n v="0"/>
    <n v="0"/>
    <n v="1120.75"/>
    <n v="0"/>
    <n v="1848.32"/>
    <n v="22179.84"/>
    <n v="3710.5408333333339"/>
  </r>
  <r>
    <x v="6"/>
    <s v="089.3503.6304.0001.000.0405.000.00000.00000"/>
    <s v="3503"/>
    <x v="0"/>
    <n v="5319.25"/>
    <n v="2145.86"/>
    <n v="-3910.36"/>
    <n v="7580.08"/>
    <n v="5684.91"/>
    <n v="0"/>
    <n v="0"/>
    <n v="0"/>
    <n v="0"/>
    <n v="0"/>
    <n v="0"/>
    <n v="0"/>
    <n v="1401.6449999999998"/>
    <n v="16819.739999999998"/>
    <n v="2298.0012499999998"/>
  </r>
  <r>
    <x v="6"/>
    <s v="089.3503.6304.0001.000.0568.000.00000.00000"/>
    <s v="3503"/>
    <x v="1"/>
    <n v="16629.87"/>
    <n v="7236.25"/>
    <n v="0"/>
    <n v="16753.060000000001"/>
    <n v="12222.13"/>
    <n v="0"/>
    <n v="0"/>
    <n v="0"/>
    <n v="0"/>
    <n v="0"/>
    <n v="0"/>
    <n v="0"/>
    <n v="4403.4425000000001"/>
    <n v="52841.31"/>
    <n v="7184.9952083333337"/>
  </r>
  <r>
    <x v="6"/>
    <s v="089.3503.6304.0001.000.0599.000.00000.00000"/>
    <s v="3503"/>
    <x v="2"/>
    <n v="2964.57"/>
    <n v="1320.49"/>
    <n v="0"/>
    <n v="7935.13"/>
    <n v="10221.24"/>
    <n v="0"/>
    <n v="0"/>
    <n v="0"/>
    <n v="0"/>
    <n v="0"/>
    <n v="0"/>
    <n v="0"/>
    <n v="1870.1191666666666"/>
    <n v="22441.43"/>
    <n v="3538.993263888889"/>
  </r>
  <r>
    <x v="6"/>
    <s v="089.3506.6304.0001.000.0405.000.00000.00000"/>
    <s v="3506"/>
    <x v="0"/>
    <n v="-17205.099999999999"/>
    <n v="9224.2000000000007"/>
    <n v="3137.5"/>
    <n v="3383.27"/>
    <n v="13406.65"/>
    <n v="0"/>
    <n v="0"/>
    <n v="0"/>
    <n v="0"/>
    <n v="0"/>
    <n v="0"/>
    <n v="0"/>
    <n v="995.54333333333352"/>
    <n v="11946.520000000002"/>
    <n v="2739.1236111111116"/>
  </r>
  <r>
    <x v="6"/>
    <s v="089.3506.6304.0001.000.0568.000.00000.00000"/>
    <s v="3506"/>
    <x v="1"/>
    <n v="7978.82"/>
    <n v="15407.51"/>
    <n v="5328.03"/>
    <n v="4075.43"/>
    <n v="25235.66"/>
    <n v="0"/>
    <n v="0"/>
    <n v="0"/>
    <n v="0"/>
    <n v="0"/>
    <n v="0"/>
    <n v="0"/>
    <n v="4835.4541666666664"/>
    <n v="58025.45"/>
    <n v="8125.0020138888876"/>
  </r>
  <r>
    <x v="6"/>
    <s v="089.3506.6304.0001.000.0599.000.00000.00000"/>
    <s v="3506"/>
    <x v="2"/>
    <n v="4645.6899999999996"/>
    <n v="9432.91"/>
    <n v="4969.24"/>
    <n v="4676.3500000000004"/>
    <n v="19087.27"/>
    <n v="0"/>
    <n v="0"/>
    <n v="0"/>
    <n v="0"/>
    <n v="0"/>
    <n v="0"/>
    <n v="0"/>
    <n v="3567.621666666666"/>
    <n v="42811.459999999992"/>
    <n v="6259.3284722222206"/>
  </r>
  <r>
    <x v="6"/>
    <s v="089.3507.6304.0001.000.0405.000.00000.00000"/>
    <s v="3507"/>
    <x v="0"/>
    <n v="-8729.7900000000009"/>
    <n v="1295.25"/>
    <n v="383.09"/>
    <n v="622.66"/>
    <n v="6753.46"/>
    <n v="0"/>
    <n v="0"/>
    <n v="0"/>
    <n v="0"/>
    <n v="0"/>
    <n v="0"/>
    <n v="0"/>
    <n v="27.055833333333265"/>
    <n v="324.66999999999916"/>
    <n v="675.9113194444443"/>
  </r>
  <r>
    <x v="6"/>
    <s v="089.3507.6304.0001.000.0568.000.00000.00000"/>
    <s v="3507"/>
    <x v="1"/>
    <n v="3062.84"/>
    <n v="1714.21"/>
    <n v="0"/>
    <n v="289.16000000000003"/>
    <n v="6623.19"/>
    <n v="0"/>
    <n v="0"/>
    <n v="0"/>
    <n v="0"/>
    <n v="0"/>
    <n v="0"/>
    <n v="0"/>
    <n v="974.11666666666667"/>
    <n v="11689.4"/>
    <n v="1631.3222222222221"/>
  </r>
  <r>
    <x v="6"/>
    <s v="089.3507.6304.0001.000.0599.000.00000.00000"/>
    <s v="3507"/>
    <x v="2"/>
    <n v="5908.95"/>
    <n v="3673.09"/>
    <n v="49.24"/>
    <n v="1363.08"/>
    <n v="21467.83"/>
    <n v="0"/>
    <n v="0"/>
    <n v="0"/>
    <n v="0"/>
    <n v="0"/>
    <n v="0"/>
    <n v="0"/>
    <n v="2705.1825000000003"/>
    <n v="32462.190000000002"/>
    <n v="4837.2935416666669"/>
  </r>
  <r>
    <x v="6"/>
    <s v="089.3514.6304.0001.000.0405.000.00000.00000"/>
    <s v="3514"/>
    <x v="0"/>
    <n v="0"/>
    <n v="0"/>
    <n v="0"/>
    <n v="0"/>
    <n v="0"/>
    <n v="0"/>
    <n v="0"/>
    <n v="0"/>
    <n v="0"/>
    <n v="0"/>
    <n v="0"/>
    <n v="0"/>
    <n v="0"/>
    <n v="0"/>
    <n v="0"/>
  </r>
  <r>
    <x v="6"/>
    <s v="089.3514.6304.0001.000.0568.000.00000.00000"/>
    <s v="3514"/>
    <x v="1"/>
    <n v="0"/>
    <n v="0"/>
    <n v="0"/>
    <n v="0"/>
    <n v="0"/>
    <n v="0"/>
    <n v="0"/>
    <n v="0"/>
    <n v="0"/>
    <n v="0"/>
    <n v="0"/>
    <n v="0"/>
    <n v="0"/>
    <n v="0"/>
    <n v="0"/>
  </r>
  <r>
    <x v="6"/>
    <s v="089.3514.6304.0001.000.0599.000.00000.00000"/>
    <s v="3514"/>
    <x v="2"/>
    <n v="0"/>
    <n v="0"/>
    <n v="0"/>
    <n v="0"/>
    <n v="0"/>
    <n v="0"/>
    <n v="0"/>
    <n v="0"/>
    <n v="0"/>
    <n v="0"/>
    <n v="0"/>
    <n v="0"/>
    <n v="0"/>
    <n v="0"/>
    <n v="0"/>
  </r>
  <r>
    <x v="6"/>
    <s v="089.3517.6304.0001.000.0405.000.00000.00000"/>
    <s v="3517"/>
    <x v="0"/>
    <n v="0"/>
    <n v="0"/>
    <n v="0"/>
    <n v="0"/>
    <n v="0"/>
    <n v="0"/>
    <n v="0"/>
    <n v="0"/>
    <n v="0"/>
    <n v="0"/>
    <n v="0"/>
    <n v="0"/>
    <n v="0"/>
    <n v="0"/>
    <n v="0"/>
  </r>
  <r>
    <x v="6"/>
    <s v="089.3517.6304.0001.000.0568.000.00000.00000"/>
    <s v="3517"/>
    <x v="1"/>
    <n v="0"/>
    <n v="0"/>
    <n v="0"/>
    <n v="0"/>
    <n v="0"/>
    <n v="0"/>
    <n v="0"/>
    <n v="0"/>
    <n v="0"/>
    <n v="0"/>
    <n v="0"/>
    <n v="0"/>
    <n v="0"/>
    <n v="0"/>
    <n v="0"/>
  </r>
  <r>
    <x v="6"/>
    <s v="089.3517.6304.0001.000.0599.000.00000.00000"/>
    <s v="3517"/>
    <x v="2"/>
    <n v="0"/>
    <n v="0"/>
    <n v="0"/>
    <n v="0"/>
    <n v="0"/>
    <n v="0"/>
    <n v="0"/>
    <n v="0"/>
    <n v="0"/>
    <n v="0"/>
    <n v="0"/>
    <n v="0"/>
    <n v="0"/>
    <n v="0"/>
    <n v="0"/>
  </r>
  <r>
    <x v="6"/>
    <s v="089.3518.6304.0001.000.0405.000.00000.00000"/>
    <s v="3518"/>
    <x v="0"/>
    <n v="-14263.31"/>
    <n v="9741.43"/>
    <n v="2011.08"/>
    <n v="2157.92"/>
    <n v="6040.54"/>
    <n v="0"/>
    <n v="0"/>
    <n v="0"/>
    <n v="0"/>
    <n v="0"/>
    <n v="0"/>
    <n v="0"/>
    <n v="473.97166666666675"/>
    <n v="5687.6600000000008"/>
    <n v="1364.2643055555557"/>
  </r>
  <r>
    <x v="6"/>
    <s v="089.3518.6304.0001.000.0568.000.00000.00000"/>
    <s v="3518"/>
    <x v="1"/>
    <n v="-364.06"/>
    <n v="14313.05"/>
    <n v="2607.92"/>
    <n v="5205.88"/>
    <n v="39691.07"/>
    <n v="0"/>
    <n v="0"/>
    <n v="0"/>
    <n v="0"/>
    <n v="0"/>
    <n v="0"/>
    <n v="0"/>
    <n v="5121.1549999999997"/>
    <n v="61453.86"/>
    <n v="9506.6570833333335"/>
  </r>
  <r>
    <x v="6"/>
    <s v="089.3518.6304.0001.000.0599.000.00000.00000"/>
    <s v="3518"/>
    <x v="2"/>
    <n v="5346.37"/>
    <n v="13731.34"/>
    <n v="1293.4100000000001"/>
    <n v="5166.58"/>
    <n v="25029.31"/>
    <n v="0"/>
    <n v="0"/>
    <n v="0"/>
    <n v="0"/>
    <n v="0"/>
    <n v="0"/>
    <n v="0"/>
    <n v="4213.9174999999996"/>
    <n v="50567.009999999995"/>
    <n v="7189.1856249999992"/>
  </r>
  <r>
    <x v="6"/>
    <s v="089.3520.6304.0001.000.0405.000.00000.00000"/>
    <s v="3520"/>
    <x v="0"/>
    <n v="-4584.78"/>
    <n v="2606.6999999999998"/>
    <n v="0"/>
    <n v="0"/>
    <n v="4474.71"/>
    <n v="0"/>
    <n v="0"/>
    <n v="0"/>
    <n v="0"/>
    <n v="0"/>
    <n v="0"/>
    <n v="0"/>
    <n v="208.05250000000001"/>
    <n v="2496.63"/>
    <n v="598.28270833333329"/>
  </r>
  <r>
    <x v="6"/>
    <s v="089.3520.6304.0001.000.0568.000.00000.00000"/>
    <s v="3520"/>
    <x v="1"/>
    <n v="2382.37"/>
    <n v="6106.37"/>
    <n v="1441.09"/>
    <n v="636.66999999999996"/>
    <n v="13543.7"/>
    <n v="0"/>
    <n v="0"/>
    <n v="0"/>
    <n v="0"/>
    <n v="0"/>
    <n v="0"/>
    <n v="0"/>
    <n v="2009.1833333333334"/>
    <n v="24110.2"/>
    <n v="3478.4036111111113"/>
  </r>
  <r>
    <x v="6"/>
    <s v="089.3520.6304.0001.000.0599.000.00000.00000"/>
    <s v="3520"/>
    <x v="2"/>
    <n v="4601.3900000000003"/>
    <n v="6958.86"/>
    <n v="1804.65"/>
    <n v="820.51"/>
    <n v="17640.189999999999"/>
    <n v="0"/>
    <n v="0"/>
    <n v="0"/>
    <n v="0"/>
    <n v="0"/>
    <n v="0"/>
    <n v="0"/>
    <n v="2652.1333333333332"/>
    <n v="31825.599999999999"/>
    <n v="4561.9236111111104"/>
  </r>
  <r>
    <x v="6"/>
    <s v="089.3529.6304.0001.000.0405.000.00000.00000"/>
    <s v="3529"/>
    <x v="0"/>
    <n v="-2335.9699999999998"/>
    <n v="1849.51"/>
    <n v="0"/>
    <n v="1468.35"/>
    <n v="1963.81"/>
    <n v="0"/>
    <n v="0"/>
    <n v="0"/>
    <n v="0"/>
    <n v="0"/>
    <n v="0"/>
    <n v="0"/>
    <n v="245.47499999999999"/>
    <n v="2945.7"/>
    <n v="551.9445833333333"/>
  </r>
  <r>
    <x v="6"/>
    <s v="089.3529.6304.0001.000.0568.000.00000.00000"/>
    <s v="3529"/>
    <x v="1"/>
    <n v="1984.05"/>
    <n v="2739.76"/>
    <n v="0"/>
    <n v="989.93"/>
    <n v="6384.73"/>
    <n v="0"/>
    <n v="0"/>
    <n v="0"/>
    <n v="0"/>
    <n v="0"/>
    <n v="0"/>
    <n v="0"/>
    <n v="1008.2058333333334"/>
    <n v="12098.470000000001"/>
    <n v="1706.7779861111112"/>
  </r>
  <r>
    <x v="6"/>
    <s v="089.3529.6304.0001.000.0599.000.00000.00000"/>
    <s v="3529"/>
    <x v="2"/>
    <n v="4834.46"/>
    <n v="9300.82"/>
    <n v="0"/>
    <n v="3197.25"/>
    <n v="13155.56"/>
    <n v="0"/>
    <n v="0"/>
    <n v="0"/>
    <n v="0"/>
    <n v="0"/>
    <n v="0"/>
    <n v="0"/>
    <n v="2540.6741666666662"/>
    <n v="30488.089999999997"/>
    <n v="4115.1311805555551"/>
  </r>
  <r>
    <x v="6"/>
    <s v="089.3530.6304.0001.000.0405.000.00000.00000"/>
    <s v="3530"/>
    <x v="0"/>
    <n v="10.41"/>
    <n v="14.09"/>
    <n v="428.14"/>
    <n v="461.19"/>
    <n v="1607.85"/>
    <n v="0"/>
    <n v="0"/>
    <n v="0"/>
    <n v="0"/>
    <n v="0"/>
    <n v="0"/>
    <n v="0"/>
    <n v="210.14"/>
    <n v="2521.6799999999998"/>
    <n v="435.75"/>
  </r>
  <r>
    <x v="6"/>
    <s v="089.3530.6304.0001.000.0568.000.00000.00000"/>
    <s v="3530"/>
    <x v="1"/>
    <n v="1972.91"/>
    <n v="4160.9399999999996"/>
    <n v="862.73"/>
    <n v="435.66"/>
    <n v="6840.18"/>
    <n v="0"/>
    <n v="0"/>
    <n v="0"/>
    <n v="0"/>
    <n v="0"/>
    <n v="0"/>
    <n v="0"/>
    <n v="1189.3683333333333"/>
    <n v="14272.42"/>
    <n v="1966.6965277777779"/>
  </r>
  <r>
    <x v="6"/>
    <s v="089.3530.6304.0001.000.0599.000.00000.00000"/>
    <s v="3530"/>
    <x v="2"/>
    <n v="893.38"/>
    <n v="301.69"/>
    <n v="430.58"/>
    <n v="1060.92"/>
    <n v="1845.8"/>
    <n v="0"/>
    <n v="0"/>
    <n v="0"/>
    <n v="0"/>
    <n v="0"/>
    <n v="0"/>
    <n v="0"/>
    <n v="377.69749999999999"/>
    <n v="4532.37"/>
    <n v="687.28062499999999"/>
  </r>
  <r>
    <x v="6"/>
    <s v="089.3536.6304.0001.000.0405.000.00000.00000"/>
    <s v="3536"/>
    <x v="0"/>
    <n v="0"/>
    <n v="0"/>
    <n v="0"/>
    <n v="0"/>
    <n v="0"/>
    <n v="0"/>
    <n v="0"/>
    <n v="0"/>
    <n v="0"/>
    <n v="0"/>
    <n v="0"/>
    <n v="0"/>
    <n v="0"/>
    <n v="0"/>
    <n v="0"/>
  </r>
  <r>
    <x v="6"/>
    <s v="089.3536.6304.0001.000.0599.000.00000.00000"/>
    <s v="3536"/>
    <x v="2"/>
    <n v="0"/>
    <n v="0"/>
    <n v="0"/>
    <n v="0"/>
    <n v="0"/>
    <n v="0"/>
    <n v="0"/>
    <n v="0"/>
    <n v="0"/>
    <n v="0"/>
    <n v="0"/>
    <n v="0"/>
    <n v="0"/>
    <n v="0"/>
    <n v="0"/>
  </r>
  <r>
    <x v="6"/>
    <s v="089.3537.6304.0001.000.0405.000.00000.00000"/>
    <s v="3537"/>
    <x v="0"/>
    <n v="-8130.03"/>
    <n v="0"/>
    <n v="0"/>
    <n v="0"/>
    <n v="0"/>
    <n v="0"/>
    <n v="0"/>
    <n v="0"/>
    <n v="0"/>
    <n v="0"/>
    <n v="0"/>
    <n v="0"/>
    <n v="-677.50249999999994"/>
    <n v="-8130.03"/>
    <n v="-733.96104166666657"/>
  </r>
  <r>
    <x v="6"/>
    <s v="089.3537.6304.0001.000.0568.000.00000.00000"/>
    <s v="3537"/>
    <x v="1"/>
    <n v="2678.13"/>
    <n v="6303.82"/>
    <n v="1567.52"/>
    <n v="1751.2"/>
    <n v="8134.16"/>
    <n v="0"/>
    <n v="0"/>
    <n v="0"/>
    <n v="0"/>
    <n v="0"/>
    <n v="0"/>
    <n v="0"/>
    <n v="1702.9025000000001"/>
    <n v="20434.830000000002"/>
    <n v="2799.2177083333336"/>
  </r>
  <r>
    <x v="6"/>
    <s v="089.3537.6304.0001.000.0599.000.00000.00000"/>
    <s v="3537"/>
    <x v="2"/>
    <n v="1357.11"/>
    <n v="3683.19"/>
    <n v="1389.95"/>
    <n v="1360.02"/>
    <n v="3930.94"/>
    <n v="0"/>
    <n v="0"/>
    <n v="0"/>
    <n v="0"/>
    <n v="0"/>
    <n v="0"/>
    <n v="0"/>
    <n v="976.76750000000004"/>
    <n v="11721.210000000001"/>
    <n v="1614.9072916666667"/>
  </r>
  <r>
    <x v="6"/>
    <s v="089.3540.6304.0001.000.0405.000.00000.00000"/>
    <s v="3540"/>
    <x v="0"/>
    <n v="0"/>
    <n v="0"/>
    <n v="0"/>
    <n v="0"/>
    <n v="0"/>
    <n v="0"/>
    <n v="0"/>
    <n v="0"/>
    <n v="0"/>
    <n v="0"/>
    <n v="0"/>
    <n v="0"/>
    <n v="0"/>
    <n v="0"/>
    <n v="0"/>
  </r>
  <r>
    <x v="6"/>
    <s v="089.3542.6304.0001.000.0405.000.00000.00000"/>
    <s v="3542"/>
    <x v="0"/>
    <n v="-1774.29"/>
    <n v="797.61"/>
    <n v="-1110.58"/>
    <n v="0"/>
    <n v="0"/>
    <n v="0"/>
    <n v="0"/>
    <n v="0"/>
    <n v="0"/>
    <n v="0"/>
    <n v="0"/>
    <n v="0"/>
    <n v="-173.9383333333333"/>
    <n v="-2087.2599999999998"/>
    <n v="-280.98152777777773"/>
  </r>
  <r>
    <x v="6"/>
    <s v="089.3542.6304.0001.000.0568.000.00000.00000"/>
    <s v="3542"/>
    <x v="1"/>
    <n v="933.94"/>
    <n v="137.9"/>
    <n v="0"/>
    <n v="0"/>
    <n v="0"/>
    <n v="0"/>
    <n v="0"/>
    <n v="0"/>
    <n v="0"/>
    <n v="0"/>
    <n v="0"/>
    <n v="0"/>
    <n v="89.320000000000007"/>
    <n v="1071.8400000000001"/>
    <n v="96.763333333333335"/>
  </r>
  <r>
    <x v="6"/>
    <s v="089.3542.6304.0001.000.0599.000.00000.00000"/>
    <s v="3542"/>
    <x v="2"/>
    <n v="3026.22"/>
    <n v="389.28"/>
    <n v="-430.42"/>
    <n v="0"/>
    <n v="0"/>
    <n v="0"/>
    <n v="0"/>
    <n v="0"/>
    <n v="0"/>
    <n v="0"/>
    <n v="0"/>
    <n v="0"/>
    <n v="248.75666666666666"/>
    <n v="2985.08"/>
    <n v="233.61805555555554"/>
  </r>
  <r>
    <x v="6"/>
    <s v="089.3544.6304.0001.000.0405.000.00000.00000"/>
    <s v="3544"/>
    <x v="0"/>
    <n v="0"/>
    <n v="0"/>
    <n v="0"/>
    <n v="0"/>
    <n v="0"/>
    <n v="0"/>
    <n v="0"/>
    <n v="0"/>
    <n v="0"/>
    <n v="0"/>
    <n v="0"/>
    <n v="0"/>
    <n v="0"/>
    <n v="0"/>
    <n v="0"/>
  </r>
  <r>
    <x v="6"/>
    <s v="089.3544.6304.0001.000.0568.000.00000.00000"/>
    <s v="3544"/>
    <x v="1"/>
    <n v="0"/>
    <n v="0"/>
    <n v="0"/>
    <n v="0"/>
    <n v="0"/>
    <n v="0"/>
    <n v="0"/>
    <n v="0"/>
    <n v="0"/>
    <n v="0"/>
    <n v="0"/>
    <n v="0"/>
    <n v="0"/>
    <n v="0"/>
    <n v="0"/>
  </r>
  <r>
    <x v="6"/>
    <s v="089.3544.6304.0001.000.0599.000.00000.00000"/>
    <s v="3544"/>
    <x v="2"/>
    <n v="0"/>
    <n v="0"/>
    <n v="0"/>
    <n v="0"/>
    <n v="0"/>
    <n v="0"/>
    <n v="0"/>
    <n v="0"/>
    <n v="0"/>
    <n v="0"/>
    <n v="0"/>
    <n v="0"/>
    <n v="0"/>
    <n v="0"/>
    <n v="0"/>
  </r>
  <r>
    <x v="6"/>
    <s v="089.3545.6304.0001.000.0405.000.00000.00000"/>
    <s v="3545"/>
    <x v="0"/>
    <n v="0"/>
    <n v="0"/>
    <n v="0"/>
    <n v="0"/>
    <n v="0"/>
    <n v="0"/>
    <n v="0"/>
    <n v="0"/>
    <n v="0"/>
    <n v="0"/>
    <n v="0"/>
    <n v="0"/>
    <n v="0"/>
    <n v="0"/>
    <n v="0"/>
  </r>
  <r>
    <x v="6"/>
    <s v="089.3545.6304.0001.000.0568.000.00000.00000"/>
    <s v="3545"/>
    <x v="1"/>
    <n v="0"/>
    <n v="0"/>
    <n v="0"/>
    <n v="0"/>
    <n v="0"/>
    <n v="0"/>
    <n v="0"/>
    <n v="0"/>
    <n v="0"/>
    <n v="0"/>
    <n v="0"/>
    <n v="0"/>
    <n v="0"/>
    <n v="0"/>
    <n v="0"/>
  </r>
  <r>
    <x v="6"/>
    <s v="089.3545.6304.0001.000.0599.000.00000.00000"/>
    <s v="3545"/>
    <x v="2"/>
    <n v="0"/>
    <n v="0"/>
    <n v="0"/>
    <n v="0"/>
    <n v="0"/>
    <n v="0"/>
    <n v="0"/>
    <n v="0"/>
    <n v="0"/>
    <n v="0"/>
    <n v="0"/>
    <n v="0"/>
    <n v="0"/>
    <n v="0"/>
    <n v="0"/>
  </r>
  <r>
    <x v="6"/>
    <s v="089.3547.6304.0001.000.0405.000.00000.00000"/>
    <s v="3547"/>
    <x v="0"/>
    <n v="-2275.41"/>
    <n v="1985.01"/>
    <n v="669.42"/>
    <n v="782.8"/>
    <n v="2451.5300000000002"/>
    <n v="0"/>
    <n v="0"/>
    <n v="0"/>
    <n v="0"/>
    <n v="0"/>
    <n v="0"/>
    <n v="0"/>
    <n v="301.11250000000001"/>
    <n v="3613.3500000000004"/>
    <n v="651.51770833333342"/>
  </r>
  <r>
    <x v="6"/>
    <s v="089.3547.6304.0001.000.0568.000.00000.00000"/>
    <s v="3547"/>
    <x v="1"/>
    <n v="491.18"/>
    <n v="1720.93"/>
    <n v="672.62"/>
    <n v="736.57"/>
    <n v="6076.3"/>
    <n v="0"/>
    <n v="0"/>
    <n v="0"/>
    <n v="0"/>
    <n v="0"/>
    <n v="0"/>
    <n v="0"/>
    <n v="808.13333333333333"/>
    <n v="9697.6"/>
    <n v="1499.2686111111113"/>
  </r>
  <r>
    <x v="6"/>
    <s v="089.3547.6304.0001.000.0599.000.00000.00000"/>
    <s v="3547"/>
    <x v="2"/>
    <n v="3624.06"/>
    <n v="8140.85"/>
    <n v="1931.86"/>
    <n v="2041.9"/>
    <n v="11404.41"/>
    <n v="0"/>
    <n v="0"/>
    <n v="0"/>
    <n v="0"/>
    <n v="0"/>
    <n v="0"/>
    <n v="0"/>
    <n v="2261.9233333333336"/>
    <n v="27143.08"/>
    <n v="3731.9311111111115"/>
  </r>
  <r>
    <x v="6"/>
    <s v="089.4506.6304.0001.000.0405.000.00000.00000"/>
    <s v="4506"/>
    <x v="0"/>
    <n v="-630.66999999999996"/>
    <n v="1843.02"/>
    <n v="1237.6099999999999"/>
    <n v="1256.3800000000001"/>
    <n v="2074.16"/>
    <n v="0"/>
    <n v="0"/>
    <n v="0"/>
    <n v="0"/>
    <n v="0"/>
    <n v="0"/>
    <n v="0"/>
    <n v="481.70833333333331"/>
    <n v="5780.5"/>
    <n v="902.52986111111113"/>
  </r>
  <r>
    <x v="6"/>
    <s v="089.4506.6304.0001.000.0568.000.00000.00000"/>
    <s v="4506"/>
    <x v="1"/>
    <n v="5529.11"/>
    <n v="5875.33"/>
    <n v="2648.62"/>
    <n v="2796.36"/>
    <n v="12809.62"/>
    <n v="0"/>
    <n v="0"/>
    <n v="0"/>
    <n v="0"/>
    <n v="0"/>
    <n v="0"/>
    <n v="0"/>
    <n v="2471.5866666666666"/>
    <n v="29659.040000000001"/>
    <n v="4198.7688888888888"/>
  </r>
  <r>
    <x v="6"/>
    <s v="089.4506.6304.0001.000.0599.000.00000.00000"/>
    <s v="4506"/>
    <x v="2"/>
    <n v="970.97"/>
    <n v="3417.55"/>
    <n v="1263.8399999999999"/>
    <n v="1853.15"/>
    <n v="6388.73"/>
    <n v="0"/>
    <n v="0"/>
    <n v="0"/>
    <n v="0"/>
    <n v="0"/>
    <n v="0"/>
    <n v="0"/>
    <n v="1157.8533333333332"/>
    <n v="13894.24"/>
    <n v="2046.4844444444443"/>
  </r>
  <r>
    <x v="6"/>
    <s v="089.4509.6304.0001.000.0405.000.00000.00000"/>
    <s v="4509"/>
    <x v="0"/>
    <n v="-4984.45"/>
    <n v="2064.67"/>
    <n v="-2487.65"/>
    <n v="1726.44"/>
    <n v="1001.49"/>
    <n v="0"/>
    <n v="0"/>
    <n v="0"/>
    <n v="0"/>
    <n v="0"/>
    <n v="0"/>
    <n v="0"/>
    <n v="-223.29166666666666"/>
    <n v="-2679.5"/>
    <n v="-221.87597222222223"/>
  </r>
  <r>
    <x v="6"/>
    <s v="089.4509.6304.0001.000.0568.000.00000.00000"/>
    <s v="4509"/>
    <x v="1"/>
    <n v="3117.21"/>
    <n v="-276.52"/>
    <n v="0"/>
    <n v="3839.21"/>
    <n v="2185.42"/>
    <n v="0"/>
    <n v="0"/>
    <n v="0"/>
    <n v="0"/>
    <n v="0"/>
    <n v="0"/>
    <n v="0"/>
    <n v="738.77666666666664"/>
    <n v="8865.32"/>
    <n v="1302.3938888888888"/>
  </r>
  <r>
    <x v="6"/>
    <s v="089.4509.6304.0001.000.0599.000.00000.00000"/>
    <s v="4509"/>
    <x v="2"/>
    <n v="2721.16"/>
    <n v="475.25"/>
    <n v="0"/>
    <n v="4282.17"/>
    <n v="4460.01"/>
    <n v="0"/>
    <n v="0"/>
    <n v="0"/>
    <n v="0"/>
    <n v="0"/>
    <n v="0"/>
    <n v="0"/>
    <n v="994.88250000000005"/>
    <n v="11938.59"/>
    <n v="1806.3043749999999"/>
  </r>
  <r>
    <x v="6"/>
    <s v="089.4513.6304.0001.000.0405.000.00000.00000"/>
    <s v="4513"/>
    <x v="0"/>
    <n v="-13252.98"/>
    <n v="3892.79"/>
    <n v="-5483.63"/>
    <n v="2727.05"/>
    <n v="3523.22"/>
    <n v="0"/>
    <n v="0"/>
    <n v="0"/>
    <n v="0"/>
    <n v="0"/>
    <n v="0"/>
    <n v="0"/>
    <n v="-716.12916666666672"/>
    <n v="-8593.5500000000011"/>
    <n v="-711.91993055555565"/>
  </r>
  <r>
    <x v="6"/>
    <s v="089.4513.6304.0001.000.0568.000.00000.00000"/>
    <s v="4513"/>
    <x v="1"/>
    <n v="13925.13"/>
    <n v="314.38"/>
    <n v="0"/>
    <n v="16762.740000000002"/>
    <n v="8281.44"/>
    <n v="0"/>
    <n v="0"/>
    <n v="0"/>
    <n v="0"/>
    <n v="0"/>
    <n v="0"/>
    <n v="0"/>
    <n v="3273.6408333333334"/>
    <n v="39283.69"/>
    <n v="5633.4592361111108"/>
  </r>
  <r>
    <x v="6"/>
    <s v="089.4513.6304.0001.000.0599.000.00000.00000"/>
    <s v="4513"/>
    <x v="2"/>
    <n v="16596.669999999998"/>
    <n v="2609.09"/>
    <n v="-171.08"/>
    <n v="22677.29"/>
    <n v="14743.69"/>
    <n v="0"/>
    <n v="0"/>
    <n v="0"/>
    <n v="0"/>
    <n v="0"/>
    <n v="0"/>
    <n v="0"/>
    <n v="4704.6383333333333"/>
    <n v="56455.66"/>
    <n v="8200.8498611111117"/>
  </r>
  <r>
    <x v="6"/>
    <s v="089.4517.6304.0001.000.0405.000.00000.00000"/>
    <s v="4517"/>
    <x v="0"/>
    <n v="0"/>
    <n v="0"/>
    <n v="0"/>
    <n v="0"/>
    <n v="0"/>
    <n v="0"/>
    <n v="0"/>
    <n v="0"/>
    <n v="0"/>
    <n v="0"/>
    <n v="0"/>
    <n v="0"/>
    <n v="0"/>
    <n v="0"/>
    <n v="0"/>
  </r>
  <r>
    <x v="6"/>
    <s v="089.4517.6304.0001.000.0568.000.00000.00000"/>
    <s v="4517"/>
    <x v="1"/>
    <n v="0"/>
    <n v="0"/>
    <n v="0"/>
    <n v="0"/>
    <n v="0"/>
    <n v="0"/>
    <n v="0"/>
    <n v="0"/>
    <n v="0"/>
    <n v="0"/>
    <n v="0"/>
    <n v="0"/>
    <n v="0"/>
    <n v="0"/>
    <n v="0"/>
  </r>
  <r>
    <x v="6"/>
    <s v="089.4517.6304.0001.000.0599.000.00000.00000"/>
    <s v="4517"/>
    <x v="2"/>
    <n v="0"/>
    <n v="0"/>
    <n v="0"/>
    <n v="0"/>
    <n v="0"/>
    <n v="0"/>
    <n v="0"/>
    <n v="0"/>
    <n v="0"/>
    <n v="0"/>
    <n v="0"/>
    <n v="0"/>
    <n v="0"/>
    <n v="0"/>
    <n v="0"/>
  </r>
  <r>
    <x v="6"/>
    <s v="089.4531.6304.0001.000.0405.000.00000.00000"/>
    <s v="4531"/>
    <x v="0"/>
    <n v="0"/>
    <n v="0"/>
    <n v="0"/>
    <n v="0"/>
    <n v="0"/>
    <n v="0"/>
    <n v="0"/>
    <n v="0"/>
    <n v="0"/>
    <n v="0"/>
    <n v="0"/>
    <n v="0"/>
    <n v="0"/>
    <n v="0"/>
    <n v="0"/>
  </r>
  <r>
    <x v="6"/>
    <s v="089.4532.6304.0001.000.0405.000.00000.00000"/>
    <s v="4532"/>
    <x v="0"/>
    <n v="0"/>
    <n v="0"/>
    <n v="0"/>
    <n v="0"/>
    <n v="0"/>
    <n v="0"/>
    <n v="0"/>
    <n v="0"/>
    <n v="0"/>
    <n v="0"/>
    <n v="0"/>
    <n v="0"/>
    <n v="0"/>
    <n v="0"/>
    <n v="0"/>
  </r>
  <r>
    <x v="6"/>
    <s v="089.4534.6304.0001.000.0405.000.00000.00000"/>
    <s v="4534"/>
    <x v="0"/>
    <n v="-15159.48"/>
    <n v="4403.3999999999996"/>
    <n v="-3725.08"/>
    <n v="3327.9"/>
    <n v="4048.65"/>
    <n v="0"/>
    <n v="0"/>
    <n v="0"/>
    <n v="0"/>
    <n v="0"/>
    <n v="0"/>
    <n v="0"/>
    <n v="-592.05083333333334"/>
    <n v="-7104.6100000000006"/>
    <n v="-337.09923611111111"/>
  </r>
  <r>
    <x v="6"/>
    <s v="089.4534.6304.0001.000.0568.000.00000.00000"/>
    <s v="4534"/>
    <x v="1"/>
    <n v="4405.6499999999996"/>
    <n v="805.91"/>
    <n v="0"/>
    <n v="4350.95"/>
    <n v="5132.46"/>
    <n v="0"/>
    <n v="0"/>
    <n v="0"/>
    <n v="0"/>
    <n v="0"/>
    <n v="0"/>
    <n v="0"/>
    <n v="1224.5808333333332"/>
    <n v="14694.969999999998"/>
    <n v="2116.9134027777777"/>
  </r>
  <r>
    <x v="6"/>
    <s v="089.4534.6304.0001.000.0599.000.00000.00000"/>
    <s v="4534"/>
    <x v="2"/>
    <n v="8530.2999999999993"/>
    <n v="-110.44"/>
    <n v="0"/>
    <n v="3904.81"/>
    <n v="6656.49"/>
    <n v="0"/>
    <n v="0"/>
    <n v="0"/>
    <n v="0"/>
    <n v="0"/>
    <n v="0"/>
    <n v="0"/>
    <n v="1581.7633333333331"/>
    <n v="18981.159999999996"/>
    <n v="2593.6852777777772"/>
  </r>
  <r>
    <x v="6"/>
    <s v="089.4536.6304.0001.000.0405.000.00000.00000"/>
    <s v="4536"/>
    <x v="0"/>
    <n v="0"/>
    <n v="0"/>
    <n v="0"/>
    <n v="0"/>
    <n v="0"/>
    <n v="0"/>
    <n v="0"/>
    <n v="0"/>
    <n v="0"/>
    <n v="0"/>
    <n v="0"/>
    <n v="0"/>
    <n v="0"/>
    <n v="0"/>
    <n v="0"/>
  </r>
  <r>
    <x v="6"/>
    <s v="089.4536.6304.0001.000.0568.000.00000.00000"/>
    <s v="4536"/>
    <x v="1"/>
    <n v="0"/>
    <n v="0"/>
    <n v="0"/>
    <n v="0"/>
    <n v="0"/>
    <n v="0"/>
    <n v="0"/>
    <n v="0"/>
    <n v="0"/>
    <n v="0"/>
    <n v="0"/>
    <n v="0"/>
    <n v="0"/>
    <n v="0"/>
    <n v="0"/>
  </r>
  <r>
    <x v="6"/>
    <s v="089.4536.6304.0001.000.0599.000.00000.00000"/>
    <s v="4536"/>
    <x v="2"/>
    <n v="0"/>
    <n v="0"/>
    <n v="0"/>
    <n v="0"/>
    <n v="0"/>
    <n v="0"/>
    <n v="0"/>
    <n v="0"/>
    <n v="0"/>
    <n v="0"/>
    <n v="0"/>
    <n v="0"/>
    <n v="0"/>
    <n v="0"/>
    <n v="0"/>
  </r>
  <r>
    <x v="6"/>
    <s v="089.4538.6304.0001.000.0405.000.00000.00000"/>
    <s v="4538"/>
    <x v="0"/>
    <n v="0"/>
    <n v="0"/>
    <n v="0"/>
    <n v="0"/>
    <n v="0"/>
    <n v="0"/>
    <n v="0"/>
    <n v="0"/>
    <n v="0"/>
    <n v="0"/>
    <n v="0"/>
    <n v="0"/>
    <n v="0"/>
    <n v="0"/>
    <n v="0"/>
  </r>
  <r>
    <x v="6"/>
    <s v="089.4538.6304.0001.000.0568.000.00000.00000"/>
    <s v="4538"/>
    <x v="1"/>
    <n v="0"/>
    <n v="0"/>
    <n v="0"/>
    <n v="0"/>
    <n v="0"/>
    <n v="0"/>
    <n v="0"/>
    <n v="0"/>
    <n v="0"/>
    <n v="0"/>
    <n v="0"/>
    <n v="0"/>
    <n v="0"/>
    <n v="0"/>
    <n v="0"/>
  </r>
  <r>
    <x v="6"/>
    <s v="089.4538.6304.0001.000.0599.000.00000.00000"/>
    <s v="4538"/>
    <x v="2"/>
    <n v="0"/>
    <n v="0"/>
    <n v="0"/>
    <n v="0"/>
    <n v="0"/>
    <n v="0"/>
    <n v="0"/>
    <n v="0"/>
    <n v="0"/>
    <n v="0"/>
    <n v="0"/>
    <n v="0"/>
    <n v="0"/>
    <n v="0"/>
    <n v="0"/>
  </r>
  <r>
    <x v="6"/>
    <s v="089.4539.6304.0001.000.0405.000.00000.00000"/>
    <s v="4539"/>
    <x v="0"/>
    <n v="0"/>
    <n v="0"/>
    <n v="0"/>
    <n v="0"/>
    <n v="0"/>
    <n v="0"/>
    <n v="0"/>
    <n v="0"/>
    <n v="0"/>
    <n v="0"/>
    <n v="0"/>
    <n v="0"/>
    <n v="0"/>
    <n v="0"/>
    <n v="0"/>
  </r>
  <r>
    <x v="6"/>
    <s v="089.4540.6304.0001.000.0405.000.00000.00000"/>
    <s v="4540"/>
    <x v="0"/>
    <n v="-1120.6400000000001"/>
    <n v="49.74"/>
    <n v="0"/>
    <n v="202.92"/>
    <n v="429.92"/>
    <n v="0"/>
    <n v="0"/>
    <n v="0"/>
    <n v="0"/>
    <n v="0"/>
    <n v="0"/>
    <n v="0"/>
    <n v="-36.50500000000001"/>
    <n v="-438.06000000000012"/>
    <n v="13.189583333333326"/>
  </r>
  <r>
    <x v="6"/>
    <s v="089.4540.6304.0001.000.0568.000.00000.00000"/>
    <s v="4540"/>
    <x v="1"/>
    <n v="357.96"/>
    <n v="81.06"/>
    <n v="0"/>
    <n v="596.6"/>
    <n v="1521.35"/>
    <n v="0"/>
    <n v="0"/>
    <n v="0"/>
    <n v="0"/>
    <n v="0"/>
    <n v="0"/>
    <n v="0"/>
    <n v="213.08083333333332"/>
    <n v="2556.9699999999998"/>
    <n v="407.33340277777779"/>
  </r>
  <r>
    <x v="6"/>
    <s v="089.4540.6304.0001.000.0599.000.00000.00000"/>
    <s v="4540"/>
    <x v="2"/>
    <n v="888.79"/>
    <n v="1451.07"/>
    <n v="0"/>
    <n v="521.99"/>
    <n v="3276.59"/>
    <n v="0"/>
    <n v="0"/>
    <n v="0"/>
    <n v="0"/>
    <n v="0"/>
    <n v="0"/>
    <n v="0"/>
    <n v="511.53666666666663"/>
    <n v="6138.44"/>
    <n v="870.71305555555557"/>
  </r>
  <r>
    <x v="6"/>
    <s v="089.4542.6304.0001.000.0405.000.00000.00000"/>
    <s v="4542"/>
    <x v="0"/>
    <n v="0"/>
    <n v="0"/>
    <n v="0"/>
    <n v="0"/>
    <n v="0"/>
    <n v="0"/>
    <n v="0"/>
    <n v="0"/>
    <n v="0"/>
    <n v="0"/>
    <n v="0"/>
    <n v="0"/>
    <n v="0"/>
    <n v="0"/>
    <n v="0"/>
  </r>
  <r>
    <x v="6"/>
    <s v="089.4544.6304.0001.000.0405.000.00000.00000"/>
    <s v="4544"/>
    <x v="0"/>
    <n v="-2088.61"/>
    <n v="1106.68"/>
    <n v="0"/>
    <n v="89.37"/>
    <n v="1139.06"/>
    <n v="0"/>
    <n v="0"/>
    <n v="0"/>
    <n v="0"/>
    <n v="0"/>
    <n v="0"/>
    <n v="0"/>
    <n v="20.541666666666657"/>
    <n v="246.49999999999989"/>
    <n v="124.62263888888886"/>
  </r>
  <r>
    <x v="6"/>
    <s v="089.4544.6304.0001.000.0568.000.00000.00000"/>
    <s v="4544"/>
    <x v="1"/>
    <n v="1204.03"/>
    <n v="1633.39"/>
    <n v="0"/>
    <n v="307.02999999999997"/>
    <n v="3639.56"/>
    <n v="0"/>
    <n v="0"/>
    <n v="0"/>
    <n v="0"/>
    <n v="0"/>
    <n v="0"/>
    <n v="0"/>
    <n v="565.33416666666665"/>
    <n v="6784.01"/>
    <n v="941.3278472222222"/>
  </r>
  <r>
    <x v="6"/>
    <s v="089.4544.6304.0001.000.0599.000.00000.00000"/>
    <s v="4544"/>
    <x v="2"/>
    <n v="2230.0500000000002"/>
    <n v="877.76"/>
    <n v="0"/>
    <n v="551.82000000000005"/>
    <n v="4680.72"/>
    <n v="0"/>
    <n v="0"/>
    <n v="0"/>
    <n v="0"/>
    <n v="0"/>
    <n v="0"/>
    <n v="0"/>
    <n v="695.0291666666667"/>
    <n v="8340.35"/>
    <n v="1188.9932638888888"/>
  </r>
  <r>
    <x v="6"/>
    <s v="089.4545.6304.0001.000.0405.000.00000.00000"/>
    <s v="4545"/>
    <x v="0"/>
    <n v="-1352.13"/>
    <n v="907.56"/>
    <n v="0"/>
    <n v="680.44"/>
    <n v="1033.46"/>
    <n v="0"/>
    <n v="0"/>
    <n v="0"/>
    <n v="0"/>
    <n v="0"/>
    <n v="0"/>
    <n v="0"/>
    <n v="105.77749999999999"/>
    <n v="1269.33"/>
    <n v="257.41729166666664"/>
  </r>
  <r>
    <x v="6"/>
    <s v="089.4545.6304.0001.000.0568.000.00000.00000"/>
    <s v="4545"/>
    <x v="1"/>
    <n v="1414.49"/>
    <n v="1802.3"/>
    <n v="0"/>
    <n v="651.6"/>
    <n v="6069.11"/>
    <n v="0"/>
    <n v="0"/>
    <n v="0"/>
    <n v="0"/>
    <n v="0"/>
    <n v="0"/>
    <n v="0"/>
    <n v="828.125"/>
    <n v="9937.5"/>
    <n v="1457.1945833333332"/>
  </r>
  <r>
    <x v="6"/>
    <s v="089.4545.6304.0001.000.0599.000.00000.00000"/>
    <s v="4545"/>
    <x v="2"/>
    <n v="1022.42"/>
    <n v="997.17"/>
    <n v="0"/>
    <n v="765.17"/>
    <n v="3515.65"/>
    <n v="0"/>
    <n v="0"/>
    <n v="0"/>
    <n v="0"/>
    <n v="0"/>
    <n v="0"/>
    <n v="0"/>
    <n v="525.03416666666669"/>
    <n v="6300.41"/>
    <n v="925.52201388888886"/>
  </r>
  <r>
    <x v="6"/>
    <s v="089.4547.6304.0001.000.0405.000.00000.00000"/>
    <s v="4547"/>
    <x v="0"/>
    <n v="-2901.67"/>
    <n v="3562.64"/>
    <n v="-4128.3999999999996"/>
    <n v="1157.5899999999999"/>
    <n v="974.4"/>
    <n v="0"/>
    <n v="0"/>
    <n v="0"/>
    <n v="0"/>
    <n v="0"/>
    <n v="0"/>
    <n v="0"/>
    <n v="-111.28666666666668"/>
    <n v="-1335.44"/>
    <n v="-286.92805555555555"/>
  </r>
  <r>
    <x v="6"/>
    <s v="089.4547.6304.0001.000.0568.000.00000.00000"/>
    <s v="4547"/>
    <x v="1"/>
    <n v="2444.0300000000002"/>
    <n v="347.16"/>
    <n v="0"/>
    <n v="1815.77"/>
    <n v="2167.73"/>
    <n v="0"/>
    <n v="0"/>
    <n v="0"/>
    <n v="0"/>
    <n v="0"/>
    <n v="0"/>
    <n v="0"/>
    <n v="564.5575"/>
    <n v="6774.6900000000005"/>
    <n v="943.56229166666674"/>
  </r>
  <r>
    <x v="6"/>
    <s v="089.4547.6304.0001.000.0599.000.00000.00000"/>
    <s v="4547"/>
    <x v="2"/>
    <n v="10204.15"/>
    <n v="1058"/>
    <n v="0"/>
    <n v="9256.7900000000009"/>
    <n v="7622.66"/>
    <n v="0"/>
    <n v="0"/>
    <n v="0"/>
    <n v="0"/>
    <n v="0"/>
    <n v="0"/>
    <n v="0"/>
    <n v="2345.1333333333337"/>
    <n v="28141.600000000002"/>
    <n v="3947.1819444444445"/>
  </r>
  <r>
    <x v="6"/>
    <s v="089.4550.6304.0001.000.0405.000.00000.00000"/>
    <s v="4550"/>
    <x v="0"/>
    <n v="5739.77"/>
    <n v="-498.67"/>
    <n v="0"/>
    <n v="2744"/>
    <n v="1282.05"/>
    <n v="0"/>
    <n v="0"/>
    <n v="0"/>
    <n v="0"/>
    <n v="0"/>
    <n v="0"/>
    <n v="0"/>
    <n v="772.26249999999993"/>
    <n v="9267.15"/>
    <n v="1172.121875"/>
  </r>
  <r>
    <x v="6"/>
    <s v="089.4550.6304.0001.000.0568.000.00000.00000"/>
    <s v="4550"/>
    <x v="1"/>
    <n v="4376.0600000000004"/>
    <n v="297.75"/>
    <n v="0"/>
    <n v="8749.18"/>
    <n v="3511.89"/>
    <n v="0"/>
    <n v="0"/>
    <n v="0"/>
    <n v="0"/>
    <n v="0"/>
    <n v="0"/>
    <n v="0"/>
    <n v="1411.24"/>
    <n v="16934.88"/>
    <n v="2550.5991666666669"/>
  </r>
  <r>
    <x v="6"/>
    <s v="089.4550.6304.0001.000.0599.000.00000.00000"/>
    <s v="4550"/>
    <x v="2"/>
    <n v="1687.61"/>
    <n v="2208.44"/>
    <n v="0"/>
    <n v="5861.71"/>
    <n v="4905.3"/>
    <n v="0"/>
    <n v="0"/>
    <n v="0"/>
    <n v="0"/>
    <n v="0"/>
    <n v="0"/>
    <n v="0"/>
    <n v="1221.9216666666669"/>
    <n v="14663.060000000001"/>
    <n v="2220.9993055555556"/>
  </r>
  <r>
    <x v="6"/>
    <s v="089.4551.6304.0001.000.0405.000.00000.00000"/>
    <s v="4551"/>
    <x v="0"/>
    <n v="0"/>
    <n v="0"/>
    <n v="0"/>
    <n v="0"/>
    <n v="0"/>
    <n v="0"/>
    <n v="0"/>
    <n v="0"/>
    <n v="0"/>
    <n v="0"/>
    <n v="0"/>
    <n v="0"/>
    <n v="0"/>
    <n v="0"/>
    <n v="0"/>
  </r>
  <r>
    <x v="6"/>
    <s v="089.4554.6304.0001.000.0405.000.00000.00000"/>
    <s v="4554"/>
    <x v="0"/>
    <n v="0"/>
    <n v="0"/>
    <n v="0"/>
    <n v="0"/>
    <n v="0"/>
    <n v="0"/>
    <n v="0"/>
    <n v="0"/>
    <n v="0"/>
    <n v="0"/>
    <n v="0"/>
    <n v="0"/>
    <n v="0"/>
    <n v="0"/>
    <n v="0"/>
  </r>
  <r>
    <x v="6"/>
    <s v="089.4554.6304.0001.000.0568.000.00000.00000"/>
    <s v="4554"/>
    <x v="1"/>
    <n v="0"/>
    <n v="0"/>
    <n v="0"/>
    <n v="0"/>
    <n v="0"/>
    <n v="0"/>
    <n v="0"/>
    <n v="0"/>
    <n v="0"/>
    <n v="0"/>
    <n v="0"/>
    <n v="0"/>
    <n v="0"/>
    <n v="0"/>
    <n v="0"/>
  </r>
  <r>
    <x v="6"/>
    <s v="089.4554.6304.0001.000.0599.000.00000.00000"/>
    <s v="4554"/>
    <x v="2"/>
    <n v="0"/>
    <n v="0"/>
    <n v="0"/>
    <n v="0"/>
    <n v="0"/>
    <n v="0"/>
    <n v="0"/>
    <n v="0"/>
    <n v="0"/>
    <n v="0"/>
    <n v="0"/>
    <n v="0"/>
    <n v="0"/>
    <n v="0"/>
    <n v="0"/>
  </r>
  <r>
    <x v="6"/>
    <s v="089.4555.6304.0001.000.0405.000.00000.00000"/>
    <s v="4555"/>
    <x v="0"/>
    <n v="-15400.01"/>
    <n v="-558.4"/>
    <n v="0"/>
    <n v="0"/>
    <n v="0"/>
    <n v="0"/>
    <n v="0"/>
    <n v="0"/>
    <n v="0"/>
    <n v="0"/>
    <n v="0"/>
    <n v="0"/>
    <n v="-1329.8675000000001"/>
    <n v="-15958.41"/>
    <n v="-1440.6897916666667"/>
  </r>
  <r>
    <x v="6"/>
    <s v="089.4555.6304.0001.000.0568.000.00000.00000"/>
    <s v="4555"/>
    <x v="1"/>
    <n v="205.32"/>
    <n v="-205.32"/>
    <n v="0"/>
    <n v="0"/>
    <n v="0"/>
    <n v="0"/>
    <n v="0"/>
    <n v="0"/>
    <n v="0"/>
    <n v="0"/>
    <n v="0"/>
    <n v="0"/>
    <n v="0"/>
    <n v="0"/>
    <n v="0"/>
  </r>
  <r>
    <x v="6"/>
    <s v="089.4555.6304.0001.000.0599.000.00000.00000"/>
    <s v="4555"/>
    <x v="2"/>
    <n v="1053.19"/>
    <n v="-1053.19"/>
    <n v="0"/>
    <n v="0"/>
    <n v="0"/>
    <n v="0"/>
    <n v="0"/>
    <n v="0"/>
    <n v="0"/>
    <n v="0"/>
    <n v="0"/>
    <n v="0"/>
    <n v="0"/>
    <n v="0"/>
    <n v="0"/>
  </r>
  <r>
    <x v="6"/>
    <s v="089.4556.6304.0001.000.0405.000.00000.00000"/>
    <s v="4556"/>
    <x v="0"/>
    <n v="932.79"/>
    <n v="4595.83"/>
    <n v="2628.9"/>
    <n v="5303.17"/>
    <n v="4706.68"/>
    <n v="0"/>
    <n v="0"/>
    <n v="0"/>
    <n v="0"/>
    <n v="0"/>
    <n v="0"/>
    <n v="0"/>
    <n v="1513.9475000000002"/>
    <n v="18167.370000000003"/>
    <n v="2693.3389583333337"/>
  </r>
  <r>
    <x v="6"/>
    <s v="089.4556.6304.0001.000.0568.000.00000.00000"/>
    <s v="4556"/>
    <x v="1"/>
    <n v="9436.8799999999992"/>
    <n v="17755.95"/>
    <n v="5110.8599999999997"/>
    <n v="9553.75"/>
    <n v="32425.51"/>
    <n v="0"/>
    <n v="0"/>
    <n v="0"/>
    <n v="0"/>
    <n v="0"/>
    <n v="0"/>
    <n v="0"/>
    <n v="6190.2458333333334"/>
    <n v="74282.95"/>
    <n v="10630.276319444443"/>
  </r>
  <r>
    <x v="6"/>
    <s v="089.4556.6304.0001.000.0599.000.00000.00000"/>
    <s v="4556"/>
    <x v="2"/>
    <n v="3947.8"/>
    <n v="6924.94"/>
    <n v="2914.16"/>
    <n v="8039.53"/>
    <n v="17188.03"/>
    <n v="0"/>
    <n v="0"/>
    <n v="0"/>
    <n v="0"/>
    <n v="0"/>
    <n v="0"/>
    <n v="0"/>
    <n v="3251.2049999999999"/>
    <n v="39014.46"/>
    <n v="5867.2820833333326"/>
  </r>
  <r>
    <x v="6"/>
    <s v="089.4990.6304.0001.000.0405.000.00000.00000"/>
    <s v="4990"/>
    <x v="0"/>
    <n v="-14739.94"/>
    <n v="12362.84"/>
    <n v="1345.86"/>
    <n v="1393.44"/>
    <n v="20892.669999999998"/>
    <n v="0"/>
    <n v="0"/>
    <n v="0"/>
    <n v="0"/>
    <n v="0"/>
    <n v="0"/>
    <n v="0"/>
    <n v="1771.2391666666665"/>
    <n v="21254.87"/>
    <n v="3888.1732638888884"/>
  </r>
  <r>
    <x v="6"/>
    <s v="089.4990.6304.0001.000.0599.000.00000.00000"/>
    <s v="4990"/>
    <x v="2"/>
    <n v="0"/>
    <n v="0"/>
    <n v="0"/>
    <n v="0"/>
    <n v="0"/>
    <n v="0"/>
    <n v="0"/>
    <n v="0"/>
    <n v="0"/>
    <n v="0"/>
    <n v="0"/>
    <n v="0"/>
    <n v="0"/>
    <n v="0"/>
    <n v="0"/>
  </r>
  <r>
    <x v="6"/>
    <s v="089.4991.6304.0001.000.0405.000.00000.00000"/>
    <s v="4991"/>
    <x v="0"/>
    <n v="-818.51"/>
    <n v="-458.44"/>
    <n v="0"/>
    <n v="0"/>
    <n v="2.73"/>
    <n v="0"/>
    <n v="0"/>
    <n v="0"/>
    <n v="0"/>
    <n v="0"/>
    <n v="0"/>
    <n v="0"/>
    <n v="-106.185"/>
    <n v="-1274.22"/>
    <n v="-114.80624999999999"/>
  </r>
  <r>
    <x v="6"/>
    <s v="089.4992.6304.0001.000.0405.000.00000.00000"/>
    <s v="4992"/>
    <x v="0"/>
    <n v="-624.45000000000005"/>
    <n v="-272.12"/>
    <n v="0"/>
    <n v="0"/>
    <n v="39.619999999999997"/>
    <n v="0"/>
    <n v="0"/>
    <n v="0"/>
    <n v="0"/>
    <n v="0"/>
    <n v="0"/>
    <n v="0"/>
    <n v="-71.412500000000009"/>
    <n v="-856.95"/>
    <n v="-74.061875000000001"/>
  </r>
  <r>
    <x v="6"/>
    <s v="089.4990.6304.0001.000.0568.000.00000.00000"/>
    <s v="4990"/>
    <x v="1"/>
    <n v="-333.99"/>
    <n v="-284.29000000000002"/>
    <n v="0"/>
    <n v="0"/>
    <n v="2008.96"/>
    <n v="0"/>
    <n v="0"/>
    <n v="0"/>
    <n v="0"/>
    <n v="0"/>
    <n v="0"/>
    <n v="0"/>
    <n v="115.89"/>
    <n v="1390.68"/>
    <n v="292.96083333333331"/>
  </r>
  <r>
    <x v="6"/>
    <s v="089.4993.6304.0001.000.0568.000.00000.00000"/>
    <s v="4993"/>
    <x v="1"/>
    <n v="982.49"/>
    <n v="-851.94"/>
    <n v="0"/>
    <n v="0"/>
    <n v="852.7"/>
    <n v="0"/>
    <n v="0"/>
    <n v="0"/>
    <n v="0"/>
    <n v="0"/>
    <n v="0"/>
    <n v="0"/>
    <n v="81.9375"/>
    <n v="983.25"/>
    <n v="159.82395833333334"/>
  </r>
  <r>
    <x v="6"/>
    <s v="089.4993.6304.0001.000.0405.000.00000.00000"/>
    <s v="4993"/>
    <x v="0"/>
    <n v="0"/>
    <n v="0"/>
    <n v="0"/>
    <n v="0"/>
    <n v="0"/>
    <n v="0"/>
    <n v="0"/>
    <n v="0"/>
    <n v="0"/>
    <n v="0"/>
    <n v="0"/>
    <n v="0"/>
    <n v="0"/>
    <n v="0"/>
    <n v="0"/>
  </r>
  <r>
    <x v="6"/>
    <s v="089.4994.6304.0001.000.0405.000.00000.00000"/>
    <s v="4994"/>
    <x v="0"/>
    <n v="-2019.64"/>
    <n v="2315.1"/>
    <n v="0"/>
    <n v="0"/>
    <n v="978.03"/>
    <n v="0"/>
    <n v="0"/>
    <n v="0"/>
    <n v="0"/>
    <n v="0"/>
    <n v="0"/>
    <n v="0"/>
    <n v="106.12416666666665"/>
    <n v="1273.4899999999998"/>
    <n v="196.47034722222222"/>
  </r>
  <r>
    <x v="7"/>
    <s v="089.1301.6304.0001.000.0401.000.00000.00000"/>
    <s v="1301"/>
    <x v="3"/>
    <n v="565.61"/>
    <n v="1637.2"/>
    <n v="514.73"/>
    <n v="531.11"/>
    <n v="983"/>
    <n v="0"/>
    <n v="0"/>
    <n v="0"/>
    <n v="0"/>
    <n v="0"/>
    <n v="0"/>
    <n v="0"/>
    <n v="352.63749999999999"/>
    <n v="4231.6499999999996"/>
    <n v="551.09395833333326"/>
  </r>
  <r>
    <x v="7"/>
    <s v="089.1301.6304.0001.000.0404.000.00000.00000"/>
    <s v="1301"/>
    <x v="4"/>
    <n v="0"/>
    <n v="0"/>
    <n v="0"/>
    <n v="0"/>
    <n v="0"/>
    <n v="0"/>
    <n v="0"/>
    <n v="0"/>
    <n v="0"/>
    <n v="0"/>
    <n v="0"/>
    <n v="0"/>
    <n v="0"/>
    <n v="0"/>
    <n v="0"/>
  </r>
  <r>
    <x v="7"/>
    <s v="089.1301.6304.0001.000.0405.000.00000.00000"/>
    <s v="1301"/>
    <x v="0"/>
    <n v="4286.45"/>
    <n v="9590.2800000000007"/>
    <n v="10516.22"/>
    <n v="13388.74"/>
    <n v="21752.74"/>
    <n v="0"/>
    <n v="0"/>
    <n v="0"/>
    <n v="0"/>
    <n v="0"/>
    <n v="0"/>
    <n v="0"/>
    <n v="4961.2024999999994"/>
    <n v="59534.429999999993"/>
    <n v="9179.4443749999991"/>
  </r>
  <r>
    <x v="7"/>
    <s v="089.1302.6304.0001.000.0401.000.00000.00000"/>
    <s v="1302"/>
    <x v="3"/>
    <n v="0"/>
    <n v="0"/>
    <n v="0"/>
    <n v="0"/>
    <n v="0"/>
    <n v="0"/>
    <n v="0"/>
    <n v="0"/>
    <n v="0"/>
    <n v="0"/>
    <n v="0"/>
    <n v="0"/>
    <n v="0"/>
    <n v="0"/>
    <n v="0"/>
  </r>
  <r>
    <x v="7"/>
    <s v="089.1302.6304.0001.000.0405.000.00000.00000"/>
    <s v="1302"/>
    <x v="0"/>
    <n v="5034.7299999999996"/>
    <n v="3607.63"/>
    <n v="122.66"/>
    <n v="2771.88"/>
    <n v="3226.98"/>
    <n v="0"/>
    <n v="0"/>
    <n v="0"/>
    <n v="0"/>
    <n v="0"/>
    <n v="0"/>
    <n v="0"/>
    <n v="1230.3233333333335"/>
    <n v="14763.880000000001"/>
    <n v="1842.9769444444446"/>
  </r>
  <r>
    <x v="7"/>
    <s v="089.1303.6304.0001.000.0401.000.00000.00000"/>
    <s v="1303"/>
    <x v="3"/>
    <n v="0"/>
    <n v="0"/>
    <n v="0"/>
    <n v="0"/>
    <n v="0"/>
    <n v="0"/>
    <n v="0"/>
    <n v="0"/>
    <n v="0"/>
    <n v="0"/>
    <n v="0"/>
    <n v="0"/>
    <n v="0"/>
    <n v="0"/>
    <n v="0"/>
  </r>
  <r>
    <x v="7"/>
    <s v="089.1303.6304.0001.000.0405.000.00000.00000"/>
    <s v="1303"/>
    <x v="0"/>
    <n v="-1442.54"/>
    <n v="-346.43"/>
    <n v="2644.19"/>
    <n v="2724.45"/>
    <n v="-56.78"/>
    <n v="0"/>
    <n v="0"/>
    <n v="0"/>
    <n v="0"/>
    <n v="0"/>
    <n v="0"/>
    <n v="0"/>
    <n v="293.57416666666666"/>
    <n v="3522.89"/>
    <n v="760.69368055555549"/>
  </r>
  <r>
    <x v="7"/>
    <s v="089.1307.6304.0001.000.0405.000.00000.00000"/>
    <s v="1307"/>
    <x v="0"/>
    <n v="-2804.25"/>
    <n v="699.58"/>
    <n v="0"/>
    <n v="7930.17"/>
    <n v="-5178.4399999999996"/>
    <n v="0"/>
    <n v="0"/>
    <n v="0"/>
    <n v="0"/>
    <n v="0"/>
    <n v="0"/>
    <n v="0"/>
    <n v="53.921666666666702"/>
    <n v="647.0600000000004"/>
    <n v="287.72597222222231"/>
  </r>
  <r>
    <x v="7"/>
    <s v="089.1308.6304.0001.000.0405.000.00000.00000"/>
    <s v="1308"/>
    <x v="0"/>
    <n v="2916.3"/>
    <n v="2536.59"/>
    <n v="4519.01"/>
    <n v="5377.73"/>
    <n v="8916.39"/>
    <n v="0"/>
    <n v="0"/>
    <n v="0"/>
    <n v="0"/>
    <n v="0"/>
    <n v="0"/>
    <n v="0"/>
    <n v="2022.1683333333333"/>
    <n v="24266.02"/>
    <n v="3758.4431944444441"/>
  </r>
  <r>
    <x v="7"/>
    <s v="089.1310.6304.0001.000.0401.000.00000.00000"/>
    <s v="1310"/>
    <x v="3"/>
    <n v="0"/>
    <n v="0"/>
    <n v="0"/>
    <n v="0"/>
    <n v="0"/>
    <n v="0"/>
    <n v="0"/>
    <n v="0"/>
    <n v="0"/>
    <n v="0"/>
    <n v="0"/>
    <n v="0"/>
    <n v="0"/>
    <n v="0"/>
    <n v="0"/>
  </r>
  <r>
    <x v="7"/>
    <s v="089.1310.6304.0001.000.0405.000.00000.00000"/>
    <s v="1310"/>
    <x v="0"/>
    <n v="-5692.24"/>
    <n v="634.98"/>
    <n v="0"/>
    <n v="0"/>
    <n v="4128.8999999999996"/>
    <n v="0"/>
    <n v="0"/>
    <n v="0"/>
    <n v="0"/>
    <n v="0"/>
    <n v="0"/>
    <n v="0"/>
    <n v="-77.363333333333387"/>
    <n v="-928.36000000000058"/>
    <n v="260.26472222222213"/>
  </r>
  <r>
    <x v="7"/>
    <s v="089.1990.6304.0001.000.0401.000.00000.00000"/>
    <s v="1990"/>
    <x v="3"/>
    <n v="-2536.5"/>
    <n v="1155.51"/>
    <n v="0"/>
    <n v="0"/>
    <n v="1188.48"/>
    <n v="0"/>
    <n v="0"/>
    <n v="0"/>
    <n v="0"/>
    <n v="0"/>
    <n v="0"/>
    <n v="0"/>
    <n v="-16.0425"/>
    <n v="-192.51"/>
    <n v="81.660624999999996"/>
  </r>
  <r>
    <x v="7"/>
    <s v="089.1990.6304.0001.000.0404.000.00000.00000"/>
    <s v="1990"/>
    <x v="4"/>
    <n v="-4723.12"/>
    <n v="2053.34"/>
    <n v="0"/>
    <n v="0"/>
    <n v="7068.1"/>
    <n v="0"/>
    <n v="0"/>
    <n v="0"/>
    <n v="0"/>
    <n v="0"/>
    <n v="0"/>
    <n v="0"/>
    <n v="366.5266666666667"/>
    <n v="4398.3200000000006"/>
    <n v="986.07888888888886"/>
  </r>
  <r>
    <x v="7"/>
    <s v="089.5122.6304.0001.000.0405.000.00000.00000"/>
    <s v="5122"/>
    <x v="0"/>
    <n v="8865.41"/>
    <n v="14242.4"/>
    <n v="12180.63"/>
    <n v="11285.98"/>
    <n v="16760.75"/>
    <n v="0"/>
    <n v="0"/>
    <n v="0"/>
    <n v="0"/>
    <n v="0"/>
    <n v="0"/>
    <n v="0"/>
    <n v="5277.9308333333329"/>
    <n v="63335.17"/>
    <n v="9070.0384027777782"/>
  </r>
  <r>
    <x v="7"/>
    <s v="089.1990.6304.0001.000.0405.000.00000.00000"/>
    <s v="1990"/>
    <x v="0"/>
    <n v="-3027.76"/>
    <n v="525.07000000000005"/>
    <n v="0"/>
    <n v="0"/>
    <n v="0"/>
    <n v="0"/>
    <n v="0"/>
    <n v="0"/>
    <n v="0"/>
    <n v="0"/>
    <n v="0"/>
    <n v="0"/>
    <n v="-208.5575"/>
    <n v="-2502.69"/>
    <n v="-225.937291666666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5C6FDE-74BE-4BDE-8FD0-4035EE82AFAB}" name="Tabela dinâmica9" cacheId="19" applyNumberFormats="0" applyBorderFormats="0" applyFontFormats="0" applyPatternFormats="0" applyAlignmentFormats="0" applyWidthHeightFormats="1" dataCaption="MESES" updatedVersion="7" minRefreshableVersion="3" useAutoFormatting="1" rowGrandTotals="0" colGrandTotals="0" itemPrintTitles="1" createdVersion="6" indent="0" compact="0" compactData="0" multipleFieldFilters="0" colHeaderCaption=" ">
  <location ref="C19:P22" firstHeaderRow="0" firstDataRow="1" firstDataCol="2"/>
  <pivotFields count="19">
    <pivotField name=" " axis="axisRow" compact="0" outline="0" showAll="0" defaultSubtotal="0">
      <items count="8">
        <item n="PPTO/ZBB" x="0"/>
        <item n="REAL 2020" h="1" x="2"/>
        <item h="1" x="3"/>
        <item h="1" x="5"/>
        <item n="REAL 2021" x="1"/>
        <item h="1" x="4"/>
        <item n="REAL 2022" x="6"/>
        <item h="1" x="7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6">
        <item h="1" x="5"/>
        <item h="1" x="3"/>
        <item h="1" x="4"/>
        <item x="0"/>
        <item h="1" x="1"/>
        <item h="1" x="2"/>
      </items>
    </pivotField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compact="0" numFmtId="44" outline="0" showAll="0" defaultSubtotal="0"/>
    <pivotField compact="0" numFmtId="44" outline="0" showAll="0" defaultSubtotal="0"/>
    <pivotField compact="0" numFmtId="44" outline="0" showAll="0" defaultSubtotal="0"/>
  </pivotFields>
  <rowFields count="2">
    <field x="0"/>
    <field x="3"/>
  </rowFields>
  <rowItems count="3">
    <i>
      <x/>
      <x v="3"/>
    </i>
    <i>
      <x v="4"/>
      <x v="3"/>
    </i>
    <i>
      <x v="6"/>
      <x v="3"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JAN " fld="4" baseField="0" baseItem="0"/>
    <dataField name="FEV " fld="5" baseField="0" baseItem="0"/>
    <dataField name="MAR " fld="6" baseField="0" baseItem="0"/>
    <dataField name="ABR " fld="7" baseField="0" baseItem="0"/>
    <dataField name="MAI " fld="8" baseField="0" baseItem="0"/>
    <dataField name="JUN " fld="9" baseField="0" baseItem="0"/>
    <dataField name="JUL " fld="10" baseField="0" baseItem="0"/>
    <dataField name="AGO " fld="11" baseField="0" baseItem="0"/>
    <dataField name="SET " fld="12" baseField="0" baseItem="0"/>
    <dataField name="OUT " fld="13" baseField="0" baseItem="0"/>
    <dataField name="NOV " fld="14" baseField="0" baseItem="0"/>
    <dataField name="DEZ " fld="15" baseField="0" baseItem="0"/>
  </dataFields>
  <formats count="27">
    <format dxfId="168">
      <pivotArea outline="0" collapsedLevelsAreSubtotals="1" fieldPosition="0"/>
    </format>
    <format dxfId="167">
      <pivotArea outline="0" collapsedLevelsAreSubtotals="1" fieldPosition="0"/>
    </format>
    <format dxfId="166">
      <pivotArea field="-2" type="button" dataOnly="0" labelOnly="1" outline="0" axis="axisCol" fieldPosition="0"/>
    </format>
    <format dxfId="165">
      <pivotArea dataOnly="0" labelOnly="1" fieldPosition="0">
        <references count="1">
          <reference field="0" count="0"/>
        </references>
      </pivotArea>
    </format>
    <format dxfId="164">
      <pivotArea dataOnly="0" labelOnly="1" fieldPosition="0">
        <references count="1">
          <reference field="0" count="1">
            <x v="2"/>
          </reference>
        </references>
      </pivotArea>
    </format>
    <format dxfId="163">
      <pivotArea dataOnly="0" labelOnly="1" fieldPosition="0">
        <references count="1">
          <reference field="0" count="1">
            <x v="2"/>
          </reference>
        </references>
      </pivotArea>
    </format>
    <format dxfId="162">
      <pivotArea dataOnly="0" labelOnly="1" fieldPosition="0">
        <references count="1">
          <reference field="0" count="1">
            <x v="0"/>
          </reference>
        </references>
      </pivotArea>
    </format>
    <format dxfId="161">
      <pivotArea dataOnly="0" labelOnly="1" fieldPosition="0">
        <references count="1">
          <reference field="0" count="1">
            <x v="0"/>
          </reference>
        </references>
      </pivotArea>
    </format>
    <format dxfId="160">
      <pivotArea field="-2" type="button" dataOnly="0" labelOnly="1" outline="0" axis="axisCol" fieldPosition="0"/>
    </format>
    <format dxfId="159">
      <pivotArea field="-2" type="button" dataOnly="0" labelOnly="1" outline="0" axis="axisCol" fieldPosition="0"/>
    </format>
    <format dxfId="158">
      <pivotArea dataOnly="0" labelOnly="1" fieldPosition="0">
        <references count="1">
          <reference field="0" count="1">
            <x v="1"/>
          </reference>
        </references>
      </pivotArea>
    </format>
    <format dxfId="157">
      <pivotArea dataOnly="0" labelOnly="1" fieldPosition="0">
        <references count="1">
          <reference field="0" count="1">
            <x v="1"/>
          </reference>
        </references>
      </pivotArea>
    </format>
    <format dxfId="156">
      <pivotArea dataOnly="0" labelOnly="1" fieldPosition="0">
        <references count="1">
          <reference field="0" count="1">
            <x v="1"/>
          </reference>
        </references>
      </pivotArea>
    </format>
    <format dxfId="155">
      <pivotArea dataOnly="0" labelOnly="1" fieldPosition="0">
        <references count="1">
          <reference field="0" count="1">
            <x v="1"/>
          </reference>
        </references>
      </pivotArea>
    </format>
    <format dxfId="154">
      <pivotArea dataOnly="0" labelOnly="1" fieldPosition="0">
        <references count="1">
          <reference field="0" count="1">
            <x v="3"/>
          </reference>
        </references>
      </pivotArea>
    </format>
    <format dxfId="153">
      <pivotArea field="0" type="button" dataOnly="0" labelOnly="1" outline="0" axis="axisRow" fieldPosition="0"/>
    </format>
    <format dxfId="152">
      <pivotArea field="3" type="button" dataOnly="0" labelOnly="1" outline="0" axis="axisRow" fieldPosition="1"/>
    </format>
    <format dxfId="151">
      <pivotArea field="0" type="button" dataOnly="0" labelOnly="1" outline="0" axis="axisRow" fieldPosition="0"/>
    </format>
    <format dxfId="150">
      <pivotArea field="3" type="button" dataOnly="0" labelOnly="1" outline="0" axis="axisRow" fieldPosition="1"/>
    </format>
    <format dxfId="149">
      <pivotArea dataOnly="0" labelOnly="1" outline="0" fieldPosition="0">
        <references count="1">
          <reference field="3" count="0"/>
        </references>
      </pivotArea>
    </format>
    <format dxfId="148">
      <pivotArea dataOnly="0" labelOnly="1" outline="0" fieldPosition="0">
        <references count="1">
          <reference field="0" count="0"/>
        </references>
      </pivotArea>
    </format>
    <format dxfId="147">
      <pivotArea dataOnly="0" labelOnly="1" outline="0" fieldPosition="0">
        <references count="1">
          <reference field="0" count="0"/>
        </references>
      </pivotArea>
    </format>
    <format dxfId="146">
      <pivotArea dataOnly="0" labelOnly="1" outline="0" fieldPosition="0">
        <references count="1">
          <reference field="4294967294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45">
      <pivotArea field="3" type="button" dataOnly="0" labelOnly="1" outline="0" axis="axisRow" fieldPosition="1"/>
    </format>
    <format dxfId="144">
      <pivotArea dataOnly="0" labelOnly="1" outline="0" fieldPosition="0">
        <references count="2">
          <reference field="0" count="1" selected="0">
            <x v="0"/>
          </reference>
          <reference field="3" count="0"/>
        </references>
      </pivotArea>
    </format>
    <format dxfId="143">
      <pivotArea dataOnly="0" labelOnly="1" outline="0" fieldPosition="0">
        <references count="2">
          <reference field="0" count="1" selected="0">
            <x v="4"/>
          </reference>
          <reference field="3" count="0"/>
        </references>
      </pivotArea>
    </format>
    <format dxfId="142">
      <pivotArea dataOnly="0" labelOnly="1" outline="0" fieldPosition="0">
        <references count="2">
          <reference field="0" count="1" selected="0">
            <x v="6"/>
          </reference>
          <reference field="3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D6A032-3ADF-4FDB-9B39-56CBCBA3D0E7}" name="Tabela dinâmica8" cacheId="19" applyNumberFormats="0" applyBorderFormats="0" applyFontFormats="0" applyPatternFormats="0" applyAlignmentFormats="0" applyWidthHeightFormats="1" dataCaption="MESES" updatedVersion="7" minRefreshableVersion="3" useAutoFormatting="1" rowGrandTotals="0" colGrandTotals="0" itemPrintTitles="1" createdVersion="6" indent="0" compact="0" compactData="0" multipleFieldFilters="0" colHeaderCaption=" ">
  <location ref="C26:P32" firstHeaderRow="0" firstDataRow="1" firstDataCol="2"/>
  <pivotFields count="19">
    <pivotField name=" " axis="axisRow" compact="0" outline="0" showAll="0" defaultSubtotal="0">
      <items count="8">
        <item n="PPTO/ZBB" x="0"/>
        <item x="2"/>
        <item x="3"/>
        <item x="5"/>
        <item n="REAL 2021" x="1"/>
        <item x="4"/>
        <item n="REAL 2022" x="6"/>
        <item x="7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6">
        <item h="1" x="5"/>
        <item h="1" x="3"/>
        <item h="1" x="4"/>
        <item h="1" x="0"/>
        <item x="1"/>
        <item x="2"/>
      </items>
    </pivotField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compact="0" numFmtId="44" outline="0" showAll="0" defaultSubtotal="0"/>
    <pivotField compact="0" numFmtId="44" outline="0" showAll="0" defaultSubtotal="0"/>
    <pivotField compact="0" numFmtId="44" outline="0" showAll="0" defaultSubtotal="0"/>
  </pivotFields>
  <rowFields count="2">
    <field x="0"/>
    <field x="3"/>
  </rowFields>
  <rowItems count="6">
    <i>
      <x/>
      <x v="4"/>
    </i>
    <i r="1">
      <x v="5"/>
    </i>
    <i>
      <x v="4"/>
      <x v="4"/>
    </i>
    <i r="1">
      <x v="5"/>
    </i>
    <i>
      <x v="6"/>
      <x v="4"/>
    </i>
    <i r="1">
      <x v="5"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JAN " fld="4" baseField="0" baseItem="0"/>
    <dataField name="FEV " fld="5" baseField="0" baseItem="0"/>
    <dataField name="MAR " fld="6" baseField="0" baseItem="0"/>
    <dataField name="ABR " fld="7" baseField="0" baseItem="0"/>
    <dataField name="MAI " fld="8" baseField="0" baseItem="0"/>
    <dataField name="JUN " fld="9" baseField="0" baseItem="0"/>
    <dataField name="JUL " fld="10" baseField="0" baseItem="0"/>
    <dataField name="AGO " fld="11" baseField="0" baseItem="0"/>
    <dataField name="SET " fld="12" baseField="0" baseItem="0"/>
    <dataField name="OUT " fld="13" baseField="0" baseItem="0"/>
    <dataField name="NOV " fld="14" baseField="0" baseItem="0"/>
    <dataField name="DEZ " fld="15" baseField="0" baseItem="0"/>
  </dataFields>
  <formats count="28">
    <format dxfId="196">
      <pivotArea outline="0" collapsedLevelsAreSubtotals="1" fieldPosition="0"/>
    </format>
    <format dxfId="195">
      <pivotArea outline="0" collapsedLevelsAreSubtotals="1" fieldPosition="0"/>
    </format>
    <format dxfId="194">
      <pivotArea field="-2" type="button" dataOnly="0" labelOnly="1" outline="0" axis="axisCol" fieldPosition="0"/>
    </format>
    <format dxfId="193">
      <pivotArea dataOnly="0" labelOnly="1" fieldPosition="0">
        <references count="1">
          <reference field="0" count="0"/>
        </references>
      </pivotArea>
    </format>
    <format dxfId="192">
      <pivotArea dataOnly="0" labelOnly="1" fieldPosition="0">
        <references count="1">
          <reference field="0" count="1">
            <x v="2"/>
          </reference>
        </references>
      </pivotArea>
    </format>
    <format dxfId="191">
      <pivotArea dataOnly="0" labelOnly="1" fieldPosition="0">
        <references count="1">
          <reference field="0" count="1">
            <x v="2"/>
          </reference>
        </references>
      </pivotArea>
    </format>
    <format dxfId="190">
      <pivotArea dataOnly="0" labelOnly="1" fieldPosition="0">
        <references count="1">
          <reference field="0" count="1">
            <x v="0"/>
          </reference>
        </references>
      </pivotArea>
    </format>
    <format dxfId="189">
      <pivotArea dataOnly="0" labelOnly="1" fieldPosition="0">
        <references count="1">
          <reference field="0" count="1">
            <x v="0"/>
          </reference>
        </references>
      </pivotArea>
    </format>
    <format dxfId="188">
      <pivotArea field="-2" type="button" dataOnly="0" labelOnly="1" outline="0" axis="axisCol" fieldPosition="0"/>
    </format>
    <format dxfId="187">
      <pivotArea field="-2" type="button" dataOnly="0" labelOnly="1" outline="0" axis="axisCol" fieldPosition="0"/>
    </format>
    <format dxfId="186">
      <pivotArea dataOnly="0" labelOnly="1" fieldPosition="0">
        <references count="1">
          <reference field="0" count="1">
            <x v="1"/>
          </reference>
        </references>
      </pivotArea>
    </format>
    <format dxfId="185">
      <pivotArea dataOnly="0" labelOnly="1" fieldPosition="0">
        <references count="1">
          <reference field="0" count="1">
            <x v="1"/>
          </reference>
        </references>
      </pivotArea>
    </format>
    <format dxfId="184">
      <pivotArea dataOnly="0" labelOnly="1" fieldPosition="0">
        <references count="1">
          <reference field="0" count="1">
            <x v="1"/>
          </reference>
        </references>
      </pivotArea>
    </format>
    <format dxfId="183">
      <pivotArea dataOnly="0" labelOnly="1" fieldPosition="0">
        <references count="1">
          <reference field="0" count="1">
            <x v="1"/>
          </reference>
        </references>
      </pivotArea>
    </format>
    <format dxfId="182">
      <pivotArea dataOnly="0" labelOnly="1" fieldPosition="0">
        <references count="1">
          <reference field="0" count="1">
            <x v="3"/>
          </reference>
        </references>
      </pivotArea>
    </format>
    <format dxfId="181">
      <pivotArea field="0" type="button" dataOnly="0" labelOnly="1" outline="0" axis="axisRow" fieldPosition="0"/>
    </format>
    <format dxfId="180">
      <pivotArea field="3" type="button" dataOnly="0" labelOnly="1" outline="0" axis="axisRow" fieldPosition="1"/>
    </format>
    <format dxfId="179">
      <pivotArea field="3" type="button" dataOnly="0" labelOnly="1" outline="0" axis="axisRow" fieldPosition="1"/>
    </format>
    <format dxfId="178">
      <pivotArea dataOnly="0" labelOnly="1" outline="0" fieldPosition="0">
        <references count="1">
          <reference field="3" count="0"/>
        </references>
      </pivotArea>
    </format>
    <format dxfId="177">
      <pivotArea field="0" type="button" dataOnly="0" labelOnly="1" outline="0" axis="axisRow" fieldPosition="0"/>
    </format>
    <format dxfId="176">
      <pivotArea dataOnly="0" labelOnly="1" outline="0" fieldPosition="0">
        <references count="1">
          <reference field="0" count="1">
            <x v="0"/>
          </reference>
        </references>
      </pivotArea>
    </format>
    <format dxfId="175">
      <pivotArea dataOnly="0" labelOnly="1" outline="0" fieldPosition="0">
        <references count="1">
          <reference field="0" count="1">
            <x v="4"/>
          </reference>
        </references>
      </pivotArea>
    </format>
    <format dxfId="174">
      <pivotArea dataOnly="0" labelOnly="1" outline="0" fieldPosition="0">
        <references count="1">
          <reference field="0" count="1">
            <x v="6"/>
          </reference>
        </references>
      </pivotArea>
    </format>
    <format dxfId="173">
      <pivotArea field="3" type="button" dataOnly="0" labelOnly="1" outline="0" axis="axisRow" fieldPosition="1"/>
    </format>
    <format dxfId="172">
      <pivotArea dataOnly="0" labelOnly="1" outline="0" fieldPosition="0">
        <references count="2">
          <reference field="0" count="1" selected="0">
            <x v="0"/>
          </reference>
          <reference field="3" count="0"/>
        </references>
      </pivotArea>
    </format>
    <format dxfId="171">
      <pivotArea dataOnly="0" labelOnly="1" outline="0" fieldPosition="0">
        <references count="2">
          <reference field="0" count="1" selected="0">
            <x v="4"/>
          </reference>
          <reference field="3" count="0"/>
        </references>
      </pivotArea>
    </format>
    <format dxfId="170">
      <pivotArea dataOnly="0" labelOnly="1" outline="0" fieldPosition="0">
        <references count="2">
          <reference field="0" count="1" selected="0">
            <x v="6"/>
          </reference>
          <reference field="3" count="0"/>
        </references>
      </pivotArea>
    </format>
    <format dxfId="169">
      <pivotArea dataOnly="0" labelOnly="1" outline="0" fieldPosition="0">
        <references count="1">
          <reference field="4294967294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62AEE2-F033-4F9D-9EE0-850AEE05B31E}" name="Tabela dinâmica5" cacheId="11" applyNumberFormats="0" applyBorderFormats="0" applyFontFormats="0" applyPatternFormats="0" applyAlignmentFormats="0" applyWidthHeightFormats="1" dataCaption="Valores" updatedVersion="7" minRefreshableVersion="3" useAutoFormatting="1" itemPrintTitles="1" createdVersion="6" indent="0" compact="0" compactData="0" multipleFieldFilters="0">
  <location ref="A3:BU151" firstHeaderRow="1" firstDataRow="3" firstDataCol="1"/>
  <pivotFields count="19">
    <pivotField axis="axisCol" compact="0" outline="0" showAll="0">
      <items count="7">
        <item x="0"/>
        <item x="1"/>
        <item x="2"/>
        <item x="3"/>
        <item x="4"/>
        <item m="1" x="5"/>
        <item t="default"/>
      </items>
    </pivotField>
    <pivotField axis="axisRow" compact="0" outline="0" showAll="0">
      <items count="152">
        <item m="1" x="145"/>
        <item x="127"/>
        <item x="128"/>
        <item x="129"/>
        <item m="1" x="146"/>
        <item x="130"/>
        <item x="131"/>
        <item m="1" x="147"/>
        <item x="132"/>
        <item x="133"/>
        <item m="1" x="148"/>
        <item x="134"/>
        <item x="135"/>
        <item m="1" x="149"/>
        <item x="136"/>
        <item x="137"/>
        <item x="138"/>
        <item m="1" x="150"/>
        <item x="139"/>
        <item x="140"/>
        <item x="141"/>
        <item x="142"/>
        <item x="143"/>
        <item x="0"/>
        <item x="81"/>
        <item x="82"/>
        <item x="1"/>
        <item x="2"/>
        <item x="3"/>
        <item x="83"/>
        <item x="84"/>
        <item x="4"/>
        <item x="85"/>
        <item x="86"/>
        <item x="5"/>
        <item x="6"/>
        <item x="7"/>
        <item x="8"/>
        <item x="9"/>
        <item x="10"/>
        <item x="11"/>
        <item x="12"/>
        <item x="87"/>
        <item x="88"/>
        <item x="13"/>
        <item x="89"/>
        <item x="90"/>
        <item x="14"/>
        <item x="144"/>
        <item x="15"/>
        <item x="16"/>
        <item x="91"/>
        <item x="92"/>
        <item x="17"/>
        <item x="93"/>
        <item x="94"/>
        <item x="18"/>
        <item x="95"/>
        <item x="97"/>
        <item x="19"/>
        <item x="98"/>
        <item x="99"/>
        <item x="20"/>
        <item x="21"/>
        <item x="22"/>
        <item x="23"/>
        <item x="24"/>
        <item x="25"/>
        <item x="26"/>
        <item x="27"/>
        <item x="28"/>
        <item x="29"/>
        <item x="30"/>
        <item x="100"/>
        <item x="101"/>
        <item x="31"/>
        <item x="32"/>
        <item x="33"/>
        <item x="102"/>
        <item x="103"/>
        <item x="34"/>
        <item x="104"/>
        <item x="105"/>
        <item x="35"/>
        <item x="36"/>
        <item x="37"/>
        <item x="106"/>
        <item x="107"/>
        <item x="38"/>
        <item x="39"/>
        <item x="40"/>
        <item x="108"/>
        <item x="41"/>
        <item x="42"/>
        <item x="43"/>
        <item x="111"/>
        <item x="112"/>
        <item x="44"/>
        <item x="45"/>
        <item x="46"/>
        <item x="47"/>
        <item x="48"/>
        <item x="49"/>
        <item x="50"/>
        <item x="51"/>
        <item x="52"/>
        <item x="53"/>
        <item x="113"/>
        <item x="114"/>
        <item x="54"/>
        <item x="55"/>
        <item x="56"/>
        <item x="57"/>
        <item x="115"/>
        <item x="116"/>
        <item x="58"/>
        <item x="117"/>
        <item x="118"/>
        <item x="59"/>
        <item x="60"/>
        <item x="119"/>
        <item x="120"/>
        <item x="61"/>
        <item x="62"/>
        <item x="63"/>
        <item x="121"/>
        <item x="122"/>
        <item x="64"/>
        <item x="65"/>
        <item x="66"/>
        <item x="67"/>
        <item x="68"/>
        <item x="69"/>
        <item x="123"/>
        <item x="124"/>
        <item x="70"/>
        <item x="71"/>
        <item x="72"/>
        <item x="73"/>
        <item x="74"/>
        <item x="75"/>
        <item x="76"/>
        <item x="77"/>
        <item x="78"/>
        <item x="79"/>
        <item x="80"/>
        <item x="96"/>
        <item x="109"/>
        <item x="110"/>
        <item x="125"/>
        <item x="126"/>
        <item t="default"/>
      </items>
    </pivotField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numFmtId="44" outline="0" showAll="0"/>
    <pivotField compact="0" numFmtId="44" outline="0" showAll="0"/>
    <pivotField compact="0" numFmtId="44" outline="0" showAll="0"/>
  </pivotFields>
  <rowFields count="1">
    <field x="1"/>
  </rowFields>
  <rowItems count="146">
    <i>
      <x v="1"/>
    </i>
    <i>
      <x v="2"/>
    </i>
    <i>
      <x v="3"/>
    </i>
    <i>
      <x v="5"/>
    </i>
    <i>
      <x v="6"/>
    </i>
    <i>
      <x v="8"/>
    </i>
    <i>
      <x v="9"/>
    </i>
    <i>
      <x v="11"/>
    </i>
    <i>
      <x v="12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rowItems>
  <colFields count="2">
    <field x="0"/>
    <field x="-2"/>
  </colFields>
  <colItems count="72">
    <i>
      <x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 r="1" i="7">
      <x v="7"/>
    </i>
    <i r="1" i="8">
      <x v="8"/>
    </i>
    <i r="1" i="9">
      <x v="9"/>
    </i>
    <i r="1" i="10">
      <x v="10"/>
    </i>
    <i r="1" i="11">
      <x v="11"/>
    </i>
    <i>
      <x v="1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 r="1" i="7">
      <x v="7"/>
    </i>
    <i r="1" i="8">
      <x v="8"/>
    </i>
    <i r="1" i="9">
      <x v="9"/>
    </i>
    <i r="1" i="10">
      <x v="10"/>
    </i>
    <i r="1" i="11">
      <x v="11"/>
    </i>
    <i>
      <x v="2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 r="1" i="7">
      <x v="7"/>
    </i>
    <i r="1" i="8">
      <x v="8"/>
    </i>
    <i r="1" i="9">
      <x v="9"/>
    </i>
    <i r="1" i="10">
      <x v="10"/>
    </i>
    <i r="1" i="11">
      <x v="11"/>
    </i>
    <i>
      <x v="3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 r="1" i="7">
      <x v="7"/>
    </i>
    <i r="1" i="8">
      <x v="8"/>
    </i>
    <i r="1" i="9">
      <x v="9"/>
    </i>
    <i r="1" i="10">
      <x v="10"/>
    </i>
    <i r="1" i="11">
      <x v="11"/>
    </i>
    <i>
      <x v="4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 r="1" i="7">
      <x v="7"/>
    </i>
    <i r="1" i="8">
      <x v="8"/>
    </i>
    <i r="1" i="9">
      <x v="9"/>
    </i>
    <i r="1" i="10">
      <x v="10"/>
    </i>
    <i r="1" i="11">
      <x v="11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  <i t="grand" i="7">
      <x/>
    </i>
    <i t="grand" i="8">
      <x/>
    </i>
    <i t="grand" i="9">
      <x/>
    </i>
    <i t="grand" i="10">
      <x/>
    </i>
    <i t="grand" i="11">
      <x/>
    </i>
  </colItems>
  <dataFields count="12">
    <dataField name="Soma de JAN (PPTO)" fld="4" baseField="0" baseItem="0"/>
    <dataField name="Soma de FEV (PPTO)" fld="5" baseField="0" baseItem="0"/>
    <dataField name="Soma de MAR  (PPTO)" fld="6" baseField="0" baseItem="0"/>
    <dataField name="Soma de ABR (PPTO)" fld="7" baseField="0" baseItem="0"/>
    <dataField name="Soma de MAI (PPTO)" fld="8" baseField="0" baseItem="0"/>
    <dataField name="Soma de JUN (PPTO)" fld="9" baseField="0" baseItem="0"/>
    <dataField name="Soma de JUL (ZBB)" fld="10" baseField="0" baseItem="0"/>
    <dataField name="Soma de AGO (ZBB)" fld="11" baseField="0" baseItem="0"/>
    <dataField name="Soma de SET (ZBB)" fld="12" baseField="0" baseItem="0"/>
    <dataField name="Soma de OUT (ZBB)" fld="13" baseField="0" baseItem="0"/>
    <dataField name="Soma de NOV (ZBB)" fld="14" baseField="0" baseItem="0"/>
    <dataField name="Soma de DEZ (ZBB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F321BB-29FA-4B89-ABC2-54FFF4DA4CD7}" name="Tabela dinâmica2" cacheId="19" dataOnRows="1" applyNumberFormats="0" applyBorderFormats="0" applyFontFormats="0" applyPatternFormats="0" applyAlignmentFormats="0" applyWidthHeightFormats="1" dataCaption="MESES" updatedVersion="7" minRefreshableVersion="3" useAutoFormatting="1" rowGrandTotals="0" colGrandTotals="0" itemPrintTitles="1" createdVersion="6" indent="0" outline="1" outlineData="1" multipleFieldFilters="0" colHeaderCaption=" ">
  <location ref="B3:H16" firstHeaderRow="1" firstDataRow="2" firstDataCol="1"/>
  <pivotFields count="19">
    <pivotField axis="axisCol" multipleItemSelectionAllowed="1" showAll="0" sortType="ascending">
      <items count="9">
        <item x="0"/>
        <item x="1"/>
        <item x="6"/>
        <item h="1" x="2"/>
        <item x="3"/>
        <item x="4"/>
        <item x="7"/>
        <item h="1" x="5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44" showAll="0"/>
    <pivotField numFmtId="44" showAll="0"/>
    <pivotField numFmtId="44" showAll="0"/>
  </pivotFields>
  <rowFields count="1">
    <field x="-2"/>
  </rowFields>
  <row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rowItems>
  <colFields count="1">
    <field x="0"/>
  </colFields>
  <colItems count="6">
    <i>
      <x/>
    </i>
    <i>
      <x v="1"/>
    </i>
    <i>
      <x v="2"/>
    </i>
    <i>
      <x v="4"/>
    </i>
    <i>
      <x v="5"/>
    </i>
    <i>
      <x v="6"/>
    </i>
  </colItems>
  <dataFields count="12">
    <dataField name="JAN " fld="4" baseField="0" baseItem="0"/>
    <dataField name="FEV " fld="5" baseField="0" baseItem="0"/>
    <dataField name="MAR " fld="6" baseField="0" baseItem="0"/>
    <dataField name="ABR " fld="7" baseField="0" baseItem="0"/>
    <dataField name="MAI " fld="8" baseField="0" baseItem="0"/>
    <dataField name="JUN " fld="9" baseField="0" baseItem="0"/>
    <dataField name="JUL " fld="10" baseField="0" baseItem="0"/>
    <dataField name="AGO " fld="11" baseField="0" baseItem="0"/>
    <dataField name="SET " fld="12" baseField="0" baseItem="0"/>
    <dataField name="OUT " fld="13" baseField="0" baseItem="0"/>
    <dataField name="NOV " fld="14" baseField="0" baseItem="0"/>
    <dataField name="DEZ " fld="15" baseField="0" baseItem="0"/>
  </dataFields>
  <formats count="20">
    <format dxfId="141">
      <pivotArea outline="0" collapsedLevelsAreSubtotals="1" fieldPosition="0"/>
    </format>
    <format dxfId="140">
      <pivotArea outline="0" collapsedLevelsAreSubtotals="1" fieldPosition="0"/>
    </format>
    <format dxfId="139">
      <pivotArea field="-2" type="button" dataOnly="0" labelOnly="1" outline="0" axis="axisRow" fieldPosition="0"/>
    </format>
    <format dxfId="138">
      <pivotArea dataOnly="0" labelOnly="1" fieldPosition="0">
        <references count="1">
          <reference field="0" count="0"/>
        </references>
      </pivotArea>
    </format>
    <format dxfId="137">
      <pivotArea dataOnly="0" labelOnly="1" fieldPosition="0">
        <references count="1">
          <reference field="0" count="1">
            <x v="4"/>
          </reference>
        </references>
      </pivotArea>
    </format>
    <format dxfId="136">
      <pivotArea dataOnly="0" labelOnly="1" fieldPosition="0">
        <references count="1">
          <reference field="0" count="1">
            <x v="4"/>
          </reference>
        </references>
      </pivotArea>
    </format>
    <format dxfId="135">
      <pivotArea dataOnly="0" labelOnly="1" fieldPosition="0">
        <references count="1">
          <reference field="0" count="1">
            <x v="0"/>
          </reference>
        </references>
      </pivotArea>
    </format>
    <format dxfId="134">
      <pivotArea dataOnly="0" labelOnly="1" fieldPosition="0">
        <references count="1">
          <reference field="0" count="1">
            <x v="0"/>
          </reference>
        </references>
      </pivotArea>
    </format>
    <format dxfId="133">
      <pivotArea field="-2" type="button" dataOnly="0" labelOnly="1" outline="0" axis="axisRow" fieldPosition="0"/>
    </format>
    <format dxfId="132">
      <pivotArea field="-2" type="button" dataOnly="0" labelOnly="1" outline="0" axis="axisRow" fieldPosition="0"/>
    </format>
    <format dxfId="131">
      <pivotArea dataOnly="0" labelOnly="1" fieldPosition="0">
        <references count="1">
          <reference field="0" count="1">
            <x v="3"/>
          </reference>
        </references>
      </pivotArea>
    </format>
    <format dxfId="130">
      <pivotArea dataOnly="0" labelOnly="1" fieldPosition="0">
        <references count="1">
          <reference field="0" count="1">
            <x v="3"/>
          </reference>
        </references>
      </pivotArea>
    </format>
    <format dxfId="129">
      <pivotArea dataOnly="0" labelOnly="1" fieldPosition="0">
        <references count="1">
          <reference field="0" count="1">
            <x v="3"/>
          </reference>
        </references>
      </pivotArea>
    </format>
    <format dxfId="128">
      <pivotArea dataOnly="0" labelOnly="1" fieldPosition="0">
        <references count="1">
          <reference field="0" count="1">
            <x v="3"/>
          </reference>
        </references>
      </pivotArea>
    </format>
    <format dxfId="127">
      <pivotArea dataOnly="0" labelOnly="1" fieldPosition="0">
        <references count="1">
          <reference field="0" count="1">
            <x v="7"/>
          </reference>
        </references>
      </pivotArea>
    </format>
    <format dxfId="126">
      <pivotArea outline="0" collapsedLevelsAreSubtotals="1" fieldPosition="0"/>
    </format>
    <format dxfId="125">
      <pivotArea dataOnly="0" labelOnly="1" fieldPosition="0">
        <references count="1">
          <reference field="0" count="2">
            <x v="1"/>
            <x v="2"/>
          </reference>
        </references>
      </pivotArea>
    </format>
    <format dxfId="124">
      <pivotArea dataOnly="0" labelOnly="1" fieldPosition="0">
        <references count="1">
          <reference field="0" count="2">
            <x v="5"/>
            <x v="6"/>
          </reference>
        </references>
      </pivotArea>
    </format>
    <format dxfId="123">
      <pivotArea dataOnly="0" labelOnly="1" fieldPosition="0">
        <references count="1">
          <reference field="0" count="3">
            <x v="0"/>
            <x v="1"/>
            <x v="2"/>
          </reference>
        </references>
      </pivotArea>
    </format>
    <format dxfId="122">
      <pivotArea dataOnly="0" labelOnly="1" fieldPosition="0">
        <references count="1">
          <reference field="0" count="3"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B1D2C3-18A7-41FE-88F3-D4D0A932C71F}" name="Tabela dinâmica3" cacheId="19" applyNumberFormats="0" applyBorderFormats="0" applyFontFormats="0" applyPatternFormats="0" applyAlignmentFormats="0" applyWidthHeightFormats="1" dataCaption="MESES" updatedVersion="7" minRefreshableVersion="3" useAutoFormatting="1" rowGrandTotals="0" colGrandTotals="0" itemPrintTitles="1" createdVersion="6" indent="0" outline="1" outlineData="1" multipleFieldFilters="0" colHeaderCaption=" ">
  <location ref="B1:N5" firstHeaderRow="0" firstDataRow="1" firstDataCol="1"/>
  <pivotFields count="19">
    <pivotField axis="axisRow" multipleItemSelectionAllowed="1" showAll="0" sortType="ascending">
      <items count="9">
        <item x="0"/>
        <item h="1" x="1"/>
        <item x="6"/>
        <item h="1" x="2"/>
        <item x="3"/>
        <item h="1" x="4"/>
        <item x="7"/>
        <item h="1" x="5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44" showAll="0"/>
    <pivotField numFmtId="44" showAll="0"/>
    <pivotField numFmtId="44" showAll="0"/>
  </pivotFields>
  <rowFields count="1">
    <field x="0"/>
  </rowFields>
  <rowItems count="4">
    <i>
      <x/>
    </i>
    <i>
      <x v="2"/>
    </i>
    <i>
      <x v="4"/>
    </i>
    <i>
      <x v="6"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JAN " fld="4" baseField="0" baseItem="0"/>
    <dataField name="FEV " fld="5" baseField="0" baseItem="0"/>
    <dataField name="MAR " fld="6" baseField="0" baseItem="0"/>
    <dataField name="ABR " fld="7" baseField="0" baseItem="0"/>
    <dataField name="MAI " fld="8" baseField="0" baseItem="0"/>
    <dataField name="JUN " fld="9" baseField="0" baseItem="0"/>
    <dataField name="JUL " fld="10" baseField="0" baseItem="0"/>
    <dataField name="AGO " fld="11" baseField="0" baseItem="0"/>
    <dataField name="SET " fld="12" baseField="0" baseItem="0"/>
    <dataField name="OUT " fld="13" baseField="0" baseItem="0"/>
    <dataField name="NOV " fld="14" baseField="0" baseItem="0"/>
    <dataField name="DEZ " fld="15" baseField="0" baseItem="0"/>
  </dataFields>
  <formats count="23">
    <format dxfId="121">
      <pivotArea outline="0" collapsedLevelsAreSubtotals="1" fieldPosition="0"/>
    </format>
    <format dxfId="120">
      <pivotArea outline="0" collapsedLevelsAreSubtotals="1" fieldPosition="0"/>
    </format>
    <format dxfId="119">
      <pivotArea field="-2" type="button" dataOnly="0" labelOnly="1" outline="0" axis="axisCol" fieldPosition="0"/>
    </format>
    <format dxfId="118">
      <pivotArea dataOnly="0" labelOnly="1" fieldPosition="0">
        <references count="1">
          <reference field="0" count="0"/>
        </references>
      </pivotArea>
    </format>
    <format dxfId="117">
      <pivotArea dataOnly="0" labelOnly="1" fieldPosition="0">
        <references count="1">
          <reference field="0" count="1">
            <x v="4"/>
          </reference>
        </references>
      </pivotArea>
    </format>
    <format dxfId="116">
      <pivotArea dataOnly="0" labelOnly="1" fieldPosition="0">
        <references count="1">
          <reference field="0" count="1">
            <x v="4"/>
          </reference>
        </references>
      </pivotArea>
    </format>
    <format dxfId="115">
      <pivotArea dataOnly="0" labelOnly="1" fieldPosition="0">
        <references count="1">
          <reference field="0" count="1">
            <x v="0"/>
          </reference>
        </references>
      </pivotArea>
    </format>
    <format dxfId="114">
      <pivotArea dataOnly="0" labelOnly="1" fieldPosition="0">
        <references count="1">
          <reference field="0" count="1">
            <x v="0"/>
          </reference>
        </references>
      </pivotArea>
    </format>
    <format dxfId="113">
      <pivotArea field="-2" type="button" dataOnly="0" labelOnly="1" outline="0" axis="axisCol" fieldPosition="0"/>
    </format>
    <format dxfId="112">
      <pivotArea field="-2" type="button" dataOnly="0" labelOnly="1" outline="0" axis="axisCol" fieldPosition="0"/>
    </format>
    <format dxfId="111">
      <pivotArea dataOnly="0" labelOnly="1" fieldPosition="0">
        <references count="1">
          <reference field="0" count="1">
            <x v="3"/>
          </reference>
        </references>
      </pivotArea>
    </format>
    <format dxfId="110">
      <pivotArea dataOnly="0" labelOnly="1" fieldPosition="0">
        <references count="1">
          <reference field="0" count="1">
            <x v="3"/>
          </reference>
        </references>
      </pivotArea>
    </format>
    <format dxfId="109">
      <pivotArea dataOnly="0" labelOnly="1" fieldPosition="0">
        <references count="1">
          <reference field="0" count="1">
            <x v="3"/>
          </reference>
        </references>
      </pivotArea>
    </format>
    <format dxfId="108">
      <pivotArea dataOnly="0" labelOnly="1" fieldPosition="0">
        <references count="1">
          <reference field="0" count="1">
            <x v="3"/>
          </reference>
        </references>
      </pivotArea>
    </format>
    <format dxfId="107">
      <pivotArea dataOnly="0" labelOnly="1" fieldPosition="0">
        <references count="1">
          <reference field="0" count="1">
            <x v="7"/>
          </reference>
        </references>
      </pivotArea>
    </format>
    <format dxfId="106">
      <pivotArea outline="0" collapsedLevelsAreSubtotals="1" fieldPosition="0"/>
    </format>
    <format dxfId="105">
      <pivotArea dataOnly="0" labelOnly="1" fieldPosition="0">
        <references count="1">
          <reference field="0" count="2">
            <x v="1"/>
            <x v="2"/>
          </reference>
        </references>
      </pivotArea>
    </format>
    <format dxfId="104">
      <pivotArea dataOnly="0" labelOnly="1" fieldPosition="0">
        <references count="1">
          <reference field="0" count="2">
            <x v="5"/>
            <x v="6"/>
          </reference>
        </references>
      </pivotArea>
    </format>
    <format dxfId="103">
      <pivotArea dataOnly="0" labelOnly="1" fieldPosition="0">
        <references count="1">
          <reference field="0" count="3">
            <x v="0"/>
            <x v="1"/>
            <x v="2"/>
          </reference>
        </references>
      </pivotArea>
    </format>
    <format dxfId="102">
      <pivotArea dataOnly="0" labelOnly="1" outline="0" fieldPosition="0">
        <references count="1">
          <reference field="4294967294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01">
      <pivotArea field="0" type="button" dataOnly="0" labelOnly="1" outline="0" axis="axisRow" fieldPosition="0"/>
    </format>
    <format dxfId="100">
      <pivotArea field="0" type="button" dataOnly="0" labelOnly="1" outline="0" axis="axisRow" fieldPosition="0"/>
    </format>
    <format dxfId="99">
      <pivotArea field="0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3FFCFF-10D3-479F-B45A-8531B2D37748}" name="Tabela dinâmica1" cacheId="9" dataOnRows="1" applyNumberFormats="0" applyBorderFormats="0" applyFontFormats="0" applyPatternFormats="0" applyAlignmentFormats="0" applyWidthHeightFormats="1" dataCaption="MÊS" updatedVersion="6" minRefreshableVersion="3" useAutoFormatting="1" colGrandTotals="0" itemPrintTitles="1" createdVersion="6" indent="0" compact="0" compactData="0" multipleFieldFilters="0" chartFormat="1">
  <location ref="C25:H32" firstHeaderRow="1" firstDataRow="2" firstDataCol="1"/>
  <pivotFields count="12">
    <pivotField axis="axisCol" compact="0" outline="0" showAll="0" defaultSubtotal="0">
      <items count="7">
        <item m="1" x="5"/>
        <item x="3"/>
        <item n="SUGESTÃO DAC-LOG" sd="0" x="0"/>
        <item x="4"/>
        <item n="SUGESTÃO DFR" sd="0" x="1"/>
        <item m="1" x="6"/>
        <item n="SUGESTÃO FR" sd="0"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numFmtId="44" outline="0" showAll="0" defaultSubtotal="0"/>
    <pivotField dataField="1" compact="0" numFmtId="44" outline="0" showAll="0" defaultSubtotal="0"/>
    <pivotField dataField="1" compact="0" numFmtId="44" outline="0" showAll="0" defaultSubtotal="0"/>
    <pivotField dataField="1" compact="0" numFmtId="44" outline="0" showAll="0" defaultSubtotal="0"/>
    <pivotField dataField="1" compact="0" numFmtId="44" outline="0" showAll="0" defaultSubtotal="0"/>
    <pivotField dataField="1" compact="0" numFmtId="44" outline="0" showAll="0" defaultSubtotal="0"/>
    <pivotField compact="0" numFmtId="44" outline="0"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5">
    <i>
      <x v="1"/>
    </i>
    <i>
      <x v="2"/>
    </i>
    <i>
      <x v="3"/>
    </i>
    <i>
      <x v="4"/>
    </i>
    <i>
      <x v="6"/>
    </i>
  </colItems>
  <dataFields count="6">
    <dataField name="JUL " fld="5" baseField="0" baseItem="1"/>
    <dataField name="AGO " fld="6" baseField="0" baseItem="0"/>
    <dataField name="SET " fld="7" baseField="0" baseItem="0"/>
    <dataField name="OUT " fld="8" baseField="0" baseItem="0"/>
    <dataField name="NOV " fld="9" baseField="0" baseItem="0"/>
    <dataField name="DEZ " fld="10" baseField="0" baseItem="0"/>
  </dataFields>
  <formats count="19">
    <format dxfId="86">
      <pivotArea type="origin" dataOnly="0" labelOnly="1" outline="0" fieldPosition="0"/>
    </format>
    <format dxfId="85">
      <pivotArea field="0" type="button" dataOnly="0" labelOnly="1" outline="0" axis="axisCol" fieldPosition="0"/>
    </format>
    <format dxfId="84">
      <pivotArea type="topRight" dataOnly="0" labelOnly="1" outline="0" fieldPosition="0"/>
    </format>
    <format dxfId="83">
      <pivotArea field="-2" type="button" dataOnly="0" labelOnly="1" outline="0" axis="axisRow" fieldPosition="0"/>
    </format>
    <format dxfId="82">
      <pivotArea dataOnly="0" labelOnly="1" outline="0" fieldPosition="0">
        <references count="1">
          <reference field="0" count="0"/>
        </references>
      </pivotArea>
    </format>
    <format dxfId="81">
      <pivotArea type="origin" dataOnly="0" labelOnly="1" outline="0" fieldPosition="0"/>
    </format>
    <format dxfId="80">
      <pivotArea field="0" type="button" dataOnly="0" labelOnly="1" outline="0" axis="axisCol" fieldPosition="0"/>
    </format>
    <format dxfId="79">
      <pivotArea type="topRight" dataOnly="0" labelOnly="1" outline="0" fieldPosition="0"/>
    </format>
    <format dxfId="78">
      <pivotArea field="-2" type="button" dataOnly="0" labelOnly="1" outline="0" axis="axisRow" fieldPosition="0"/>
    </format>
    <format dxfId="77">
      <pivotArea dataOnly="0" labelOnly="1" outline="0" fieldPosition="0">
        <references count="1">
          <reference field="0" count="0"/>
        </references>
      </pivotArea>
    </format>
    <format dxfId="76">
      <pivotArea field="-2" type="button" dataOnly="0" labelOnly="1" outline="0" axis="axisRow" fieldPosition="0"/>
    </format>
    <format dxfId="75">
      <pivotArea dataOnly="0" labelOnly="1" outline="0" fieldPosition="0">
        <references count="1">
          <reference field="0" count="0"/>
        </references>
      </pivotArea>
    </format>
    <format dxfId="74">
      <pivotArea outline="0" collapsedLevelsAreSubtotals="1" fieldPosition="0"/>
    </format>
    <format dxfId="73">
      <pivotArea outline="0" collapsedLevelsAreSubtotals="1" fieldPosition="0"/>
    </format>
    <format dxfId="72">
      <pivotArea dataOnly="0" labelOnly="1" outline="0" fieldPosition="0">
        <references count="1">
          <reference field="0" count="1">
            <x v="1"/>
          </reference>
        </references>
      </pivotArea>
    </format>
    <format dxfId="71">
      <pivotArea dataOnly="0" labelOnly="1" outline="0" fieldPosition="0">
        <references count="1">
          <reference field="0" count="1">
            <x v="2"/>
          </reference>
        </references>
      </pivotArea>
    </format>
    <format dxfId="70">
      <pivotArea dataOnly="0" labelOnly="1" outline="0" fieldPosition="0">
        <references count="1">
          <reference field="0" count="1">
            <x v="4"/>
          </reference>
        </references>
      </pivotArea>
    </format>
    <format dxfId="69">
      <pivotArea dataOnly="0" labelOnly="1" outline="0" fieldPosition="0">
        <references count="1">
          <reference field="0" count="1">
            <x v="3"/>
          </reference>
        </references>
      </pivotArea>
    </format>
    <format dxfId="68">
      <pivotArea outline="0" collapsedLevelsAreSubtotals="1" fieldPosition="0"/>
    </format>
  </format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05E1F4-DC0B-4FE8-8AA2-ED5AB4671208}" name="Tabela dinâmica2" cacheId="10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compact="0" compactData="0" multipleFieldFilters="0">
  <location ref="J4:P28" firstHeaderRow="0" firstDataRow="1" firstDataCol="3"/>
  <pivotFields count="11">
    <pivotField axis="axisRow" compact="0" outline="0" showAll="0" defaultSubtotal="0">
      <items count="3">
        <item x="0"/>
        <item sd="0" x="1"/>
        <item sd="0" x="2"/>
      </items>
    </pivotField>
    <pivotField compact="0" outline="0" showAll="0" defaultSubtotal="0"/>
    <pivotField name="CC" axis="axisRow" compact="0" outline="0" subtotalTop="0" showAll="0" defaultSubtotal="0">
      <items count="4">
        <item x="2"/>
        <item x="3"/>
        <item x="1"/>
        <item x="0"/>
      </items>
    </pivotField>
    <pivotField compact="0" outline="0" showAll="0" defaultSubtotal="0"/>
    <pivotField axis="axisRow" compact="0" outline="0" showAll="0" defaultSubtotal="0">
      <items count="24">
        <item sd="0" x="0"/>
        <item sd="0" x="9"/>
        <item sd="0" x="19"/>
        <item sd="0" x="6"/>
        <item sd="0" x="14"/>
        <item x="22"/>
        <item sd="0" x="16"/>
        <item sd="0" x="4"/>
        <item sd="0" x="17"/>
        <item sd="0" x="11"/>
        <item sd="0" x="21"/>
        <item sd="0" x="10"/>
        <item sd="0" x="18"/>
        <item sd="0" x="15"/>
        <item sd="0" x="5"/>
        <item sd="0" x="20"/>
        <item sd="0" x="8"/>
        <item sd="0" x="3"/>
        <item x="23"/>
        <item sd="0" x="7"/>
        <item sd="0" x="12"/>
        <item sd="0" x="13"/>
        <item sd="0" x="2"/>
        <item sd="0" x="1"/>
      </items>
    </pivotField>
    <pivotField dataField="1" compact="0" numFmtId="1" outline="0" showAll="0" defaultSubtotal="0"/>
    <pivotField dataField="1" compact="0" numFmtId="44" outline="0" showAll="0" defaultSubtotal="0"/>
    <pivotField compact="0" numFmtId="9" outline="0" showAll="0" defaultSubtotal="0"/>
    <pivotField dataField="1" compact="0" numFmtId="44" outline="0" showAll="0" defaultSubtotal="0"/>
    <pivotField compact="0" numFmtId="9" outline="0" showAll="0" defaultSubtotal="0"/>
    <pivotField dataField="1" compact="0" numFmtId="44" outline="0" showAll="0" defaultSubtotal="0"/>
  </pivotFields>
  <rowFields count="3">
    <field x="0"/>
    <field x="4"/>
    <field x="2"/>
  </rowFields>
  <rowItems count="24">
    <i>
      <x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2"/>
    </i>
    <i r="1">
      <x v="23"/>
    </i>
    <i>
      <x v="1"/>
    </i>
    <i>
      <x v="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QB " fld="5" baseField="0" baseItem="0"/>
    <dataField name="HE " fld="6" baseField="0" baseItem="0" numFmtId="44"/>
    <dataField name="HF " fld="8" baseField="0" baseItem="0" numFmtId="44"/>
    <dataField name="TOTAL " fld="10" baseField="0" baseItem="0" numFmtId="44"/>
  </dataFields>
  <formats count="12">
    <format dxfId="98">
      <pivotArea field="0" type="button" dataOnly="0" labelOnly="1" outline="0" axis="axisRow" fieldPosition="0"/>
    </format>
    <format dxfId="97">
      <pivotArea field="4" type="button" dataOnly="0" labelOnly="1" outline="0" axis="axisRow" fieldPosition="1"/>
    </format>
    <format dxfId="9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95">
      <pivotArea field="0" type="button" dataOnly="0" labelOnly="1" outline="0" axis="axisRow" fieldPosition="0"/>
    </format>
    <format dxfId="94">
      <pivotArea field="4" type="button" dataOnly="0" labelOnly="1" outline="0" axis="axisRow" fieldPosition="1"/>
    </format>
    <format dxfId="9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92">
      <pivotArea field="0" type="button" dataOnly="0" labelOnly="1" outline="0" axis="axisRow" fieldPosition="0"/>
    </format>
    <format dxfId="91">
      <pivotArea field="4" type="button" dataOnly="0" labelOnly="1" outline="0" axis="axisRow" fieldPosition="1"/>
    </format>
    <format dxfId="9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89">
      <pivotArea outline="0" fieldPosition="0">
        <references count="1">
          <reference field="4294967294" count="3" selected="0">
            <x v="1"/>
            <x v="2"/>
            <x v="3"/>
          </reference>
        </references>
      </pivotArea>
    </format>
    <format dxfId="88">
      <pivotArea field="2" type="button" dataOnly="0" labelOnly="1" outline="0" axis="axisRow" fieldPosition="2"/>
    </format>
    <format dxfId="87">
      <pivotArea field="2" type="button" dataOnly="0" labelOnly="1" outline="0" axis="axisRow" fieldPosition="2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76012B-D52B-4C9F-ADF9-574B40AAA2EA}" name="Tabela dinâmica1" cacheId="13" applyNumberFormats="0" applyBorderFormats="0" applyFontFormats="0" applyPatternFormats="0" applyAlignmentFormats="0" applyWidthHeightFormats="1" dataCaption="Valores" updatedVersion="7" minRefreshableVersion="3" useAutoFormatting="1" itemPrintTitles="1" createdVersion="6" indent="0" outline="1" outlineData="1" multipleFieldFilters="0">
  <location ref="S5:Y28" firstHeaderRow="0" firstDataRow="1" firstDataCol="1"/>
  <pivotFields count="7">
    <pivotField axis="axisRow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numFmtId="166" showAll="0"/>
    <pivotField dataField="1" numFmtId="166" showAll="0"/>
    <pivotField dataField="1" numFmtId="166" showAll="0"/>
    <pivotField dataField="1" numFmtId="166" showAll="0"/>
    <pivotField dataField="1" numFmtId="166" showAll="0"/>
    <pivotField dataField="1" numFmtId="166" showAll="0"/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oma de Soma de JUL" fld="1" baseField="0" baseItem="0"/>
    <dataField name="Soma de Soma de AGO" fld="2" baseField="0" baseItem="0"/>
    <dataField name="Soma de Soma de SET" fld="3" baseField="0" baseItem="0"/>
    <dataField name="Soma de Soma de OUT" fld="4" baseField="0" baseItem="0"/>
    <dataField name="Soma de Soma de NOV" fld="5" baseField="0" baseItem="0"/>
    <dataField name="Soma de Soma de DEZ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96437F-E69D-4C08-8000-232D3D13E72F}" name="Tabela dinâmica2" cacheId="14" applyNumberFormats="0" applyBorderFormats="0" applyFontFormats="0" applyPatternFormats="0" applyAlignmentFormats="0" applyWidthHeightFormats="1" dataCaption="Valores" updatedVersion="7" minRefreshableVersion="3" useAutoFormatting="1" itemPrintTitles="1" createdVersion="6" indent="0" compact="0" compactData="0" multipleFieldFilters="0">
  <location ref="A3:I51" firstHeaderRow="0" firstDataRow="1" firstDataCol="3"/>
  <pivotFields count="13">
    <pivotField axis="axisRow" compact="0" outline="0" multipleItemSelectionAllowed="1" showAll="0" defaultSubtotal="0">
      <items count="5">
        <item h="1" x="3"/>
        <item x="0"/>
        <item x="1"/>
        <item h="1" x="4"/>
        <item x="2"/>
      </items>
    </pivotField>
    <pivotField axis="axisRow" compact="0" outline="0" showAll="0" defaultSubtotal="0">
      <items count="6">
        <item sd="0" x="0"/>
        <item x="4"/>
        <item sd="0" x="2"/>
        <item x="5"/>
        <item x="3"/>
        <item sd="0" x="1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24">
        <item x="0"/>
        <item x="9"/>
        <item x="19"/>
        <item x="6"/>
        <item x="14"/>
        <item x="22"/>
        <item x="16"/>
        <item x="4"/>
        <item x="17"/>
        <item x="11"/>
        <item x="21"/>
        <item x="10"/>
        <item x="18"/>
        <item x="15"/>
        <item x="5"/>
        <item x="20"/>
        <item x="8"/>
        <item x="3"/>
        <item x="23"/>
        <item x="7"/>
        <item x="12"/>
        <item x="13"/>
        <item x="2"/>
        <item x="1"/>
      </items>
    </pivotField>
    <pivotField compact="0" outline="0" showAll="0" defaultSubtotal="0"/>
    <pivotField dataField="1" compact="0" numFmtId="44" outline="0" showAll="0" defaultSubtotal="0"/>
    <pivotField dataField="1" compact="0" numFmtId="44" outline="0" showAll="0" defaultSubtotal="0"/>
    <pivotField dataField="1" compact="0" numFmtId="44" outline="0" showAll="0" defaultSubtotal="0"/>
    <pivotField dataField="1" compact="0" numFmtId="44" outline="0" showAll="0" defaultSubtotal="0"/>
    <pivotField dataField="1" compact="0" numFmtId="44" outline="0" showAll="0" defaultSubtotal="0"/>
    <pivotField dataField="1" compact="0" numFmtId="44" outline="0" showAll="0" defaultSubtotal="0"/>
    <pivotField compact="0" numFmtId="44" outline="0" showAll="0" defaultSubtotal="0"/>
  </pivotFields>
  <rowFields count="3">
    <field x="0"/>
    <field x="1"/>
    <field x="4"/>
  </rowFields>
  <rowItems count="48">
    <i>
      <x v="1"/>
      <x/>
    </i>
    <i r="1">
      <x v="2"/>
    </i>
    <i r="1">
      <x v="4"/>
      <x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1"/>
    </i>
    <i r="2">
      <x v="22"/>
    </i>
    <i r="2">
      <x v="23"/>
    </i>
    <i r="1">
      <x v="5"/>
    </i>
    <i>
      <x v="2"/>
      <x v="2"/>
    </i>
    <i>
      <x v="4"/>
      <x v="1"/>
      <x/>
    </i>
    <i r="2">
      <x v="1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4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3"/>
    </i>
    <i r="1">
      <x v="4"/>
      <x v="6"/>
    </i>
    <i r="2">
      <x v="9"/>
    </i>
    <i r="2">
      <x v="10"/>
    </i>
    <i r="2">
      <x v="17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oma de JUL" fld="6" baseField="0" baseItem="0"/>
    <dataField name="Soma de AGO" fld="7" baseField="0" baseItem="0"/>
    <dataField name="Soma de SET" fld="8" baseField="0" baseItem="0"/>
    <dataField name="Soma de OUT" fld="9" baseField="0" baseItem="0"/>
    <dataField name="Soma de NOV" fld="10" baseField="0" baseItem="0"/>
    <dataField name="Soma de DEZ" fld="11" baseField="0" baseItem="0"/>
  </dataFields>
  <formats count="36">
    <format dxfId="54">
      <pivotArea outline="0" collapsedLevelsAreSubtotals="1" fieldPosition="0"/>
    </format>
    <format dxfId="53">
      <pivotArea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4" count="1" selected="0">
            <x v="0"/>
          </reference>
        </references>
      </pivotArea>
    </format>
    <format dxfId="52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4" count="1">
            <x v="0"/>
          </reference>
        </references>
      </pivotArea>
    </format>
    <format dxfId="51">
      <pivotArea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4" count="1" selected="0">
            <x v="1"/>
          </reference>
        </references>
      </pivotArea>
    </format>
    <format dxfId="50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4" count="1">
            <x v="1"/>
          </reference>
        </references>
      </pivotArea>
    </format>
    <format dxfId="49">
      <pivotArea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4" count="1" selected="0">
            <x v="8"/>
          </reference>
        </references>
      </pivotArea>
    </format>
    <format dxfId="48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4" count="1">
            <x v="8"/>
          </reference>
        </references>
      </pivotArea>
    </format>
    <format dxfId="47">
      <pivotArea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4" count="4" selected="0">
            <x v="9"/>
            <x v="10"/>
            <x v="11"/>
            <x v="12"/>
          </reference>
        </references>
      </pivotArea>
    </format>
    <format dxfId="46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4" count="4">
            <x v="9"/>
            <x v="10"/>
            <x v="11"/>
            <x v="12"/>
          </reference>
        </references>
      </pivotArea>
    </format>
    <format dxfId="45">
      <pivotArea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4" count="1" selected="0">
            <x v="14"/>
          </reference>
        </references>
      </pivotArea>
    </format>
    <format dxfId="44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4" count="1">
            <x v="14"/>
          </reference>
        </references>
      </pivotArea>
    </format>
    <format dxfId="43">
      <pivotArea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4" count="1" selected="0">
            <x v="16"/>
          </reference>
        </references>
      </pivotArea>
    </format>
    <format dxfId="42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4" count="1">
            <x v="16"/>
          </reference>
        </references>
      </pivotArea>
    </format>
    <format dxfId="41">
      <pivotArea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4" count="2" selected="0">
            <x v="20"/>
            <x v="21"/>
          </reference>
        </references>
      </pivotArea>
    </format>
    <format dxfId="40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4" count="2">
            <x v="20"/>
            <x v="21"/>
          </reference>
        </references>
      </pivotArea>
    </format>
    <format dxfId="39">
      <pivotArea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4" count="1" selected="0">
            <x v="17"/>
          </reference>
        </references>
      </pivotArea>
    </format>
    <format dxfId="38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4" count="1">
            <x v="17"/>
          </reference>
        </references>
      </pivotArea>
    </format>
    <format dxfId="37">
      <pivotArea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4" count="1" selected="0">
            <x v="22"/>
          </reference>
        </references>
      </pivotArea>
    </format>
    <format dxfId="36">
      <pivotArea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4" count="1" selected="0">
            <x v="3"/>
          </reference>
        </references>
      </pivotArea>
    </format>
    <format dxfId="35">
      <pivotArea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4" count="1" selected="0">
            <x v="7"/>
          </reference>
        </references>
      </pivotArea>
    </format>
    <format dxfId="34">
      <pivotArea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4" count="1" selected="0">
            <x v="19"/>
          </reference>
        </references>
      </pivotArea>
    </format>
    <format dxfId="33">
      <pivotArea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4" count="1" selected="0">
            <x v="15"/>
          </reference>
        </references>
      </pivotArea>
    </format>
    <format dxfId="32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4" count="1">
            <x v="15"/>
          </reference>
        </references>
      </pivotArea>
    </format>
    <format dxfId="31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4" count="4">
            <x v="19"/>
            <x v="20"/>
            <x v="21"/>
            <x v="22"/>
          </reference>
        </references>
      </pivotArea>
    </format>
    <format dxfId="30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4" count="1">
            <x v="7"/>
          </reference>
        </references>
      </pivotArea>
    </format>
    <format dxfId="29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4" count="1">
            <x v="3"/>
          </reference>
        </references>
      </pivotArea>
    </format>
    <format dxfId="28">
      <pivotArea outline="0" fieldPosition="0">
        <references count="3">
          <reference field="0" count="1" selected="0">
            <x v="1"/>
          </reference>
          <reference field="1" count="1" selected="0">
            <x v="5"/>
          </reference>
          <reference field="4" count="1" selected="0">
            <x v="0"/>
          </reference>
        </references>
      </pivotArea>
    </format>
    <format dxfId="27">
      <pivotArea outline="0" fieldPosition="0">
        <references count="3">
          <reference field="0" count="1" selected="0">
            <x v="1"/>
          </reference>
          <reference field="1" count="1" selected="0">
            <x v="5"/>
          </reference>
          <reference field="4" count="1" selected="0">
            <x v="14"/>
          </reference>
        </references>
      </pivotArea>
    </format>
    <format dxfId="26">
      <pivotArea outline="0" fieldPosition="0">
        <references count="3">
          <reference field="0" count="1" selected="0">
            <x v="1"/>
          </reference>
          <reference field="1" count="1" selected="0">
            <x v="5"/>
          </reference>
          <reference field="4" count="1" selected="0">
            <x v="10"/>
          </reference>
        </references>
      </pivotArea>
    </format>
    <format dxfId="25">
      <pivotArea outline="0" fieldPosition="0">
        <references count="3">
          <reference field="0" count="1" selected="0">
            <x v="1"/>
          </reference>
          <reference field="1" count="1" selected="0">
            <x v="5"/>
          </reference>
          <reference field="4" count="1" selected="0">
            <x v="12"/>
          </reference>
        </references>
      </pivotArea>
    </format>
    <format dxfId="24">
      <pivotArea outline="0" fieldPosition="0">
        <references count="3">
          <reference field="0" count="1" selected="0">
            <x v="1"/>
          </reference>
          <reference field="1" count="1" selected="0">
            <x v="5"/>
          </reference>
          <reference field="4" count="1" selected="0">
            <x v="15"/>
          </reference>
        </references>
      </pivotArea>
    </format>
    <format dxfId="23">
      <pivotArea outline="0" fieldPosition="0">
        <references count="3">
          <reference field="0" count="1" selected="0">
            <x v="1"/>
          </reference>
          <reference field="1" count="1" selected="0">
            <x v="5"/>
          </reference>
          <reference field="4" count="1" selected="0">
            <x v="8"/>
          </reference>
        </references>
      </pivotArea>
    </format>
    <format dxfId="22">
      <pivotArea outline="0" fieldPosition="0">
        <references count="3">
          <reference field="0" count="1" selected="0">
            <x v="1"/>
          </reference>
          <reference field="1" count="1" selected="0">
            <x v="5"/>
          </reference>
          <reference field="4" count="1" selected="0">
            <x v="9"/>
          </reference>
        </references>
      </pivotArea>
    </format>
    <format dxfId="21">
      <pivotArea outline="0" fieldPosition="0">
        <references count="3">
          <reference field="0" count="1" selected="0">
            <x v="1"/>
          </reference>
          <reference field="1" count="1" selected="0">
            <x v="5"/>
          </reference>
          <reference field="4" count="1" selected="0">
            <x v="21"/>
          </reference>
        </references>
      </pivotArea>
    </format>
    <format dxfId="20">
      <pivotArea outline="0" fieldPosition="0">
        <references count="3">
          <reference field="0" count="1" selected="0">
            <x v="1"/>
          </reference>
          <reference field="1" count="1" selected="0">
            <x v="5"/>
          </reference>
          <reference field="4" count="1" selected="0">
            <x v="16"/>
          </reference>
        </references>
      </pivotArea>
    </format>
    <format dxfId="19">
      <pivotArea outline="0" fieldPosition="0">
        <references count="3">
          <reference field="0" count="1" selected="0">
            <x v="1"/>
          </reference>
          <reference field="1" count="1" selected="0">
            <x v="5"/>
          </reference>
          <reference field="4" count="1" selected="0">
            <x v="2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7A3040-D987-4771-80DE-FDD5D5E58709}" name="Tabela dinâmica3" cacheId="12" applyNumberFormats="0" applyBorderFormats="0" applyFontFormats="0" applyPatternFormats="0" applyAlignmentFormats="0" applyWidthHeightFormats="1" dataCaption="Valores" updatedVersion="7" minRefreshableVersion="3" useAutoFormatting="1" itemPrintTitles="1" createdVersion="6" indent="0" outline="1" outlineData="1" multipleFieldFilters="0">
  <location ref="J62:P80" firstHeaderRow="0" firstDataRow="1" firstDataCol="1"/>
  <pivotFields count="7">
    <pivotField axis="axisRow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numFmtId="166" showAll="0"/>
    <pivotField dataField="1" numFmtId="166" showAll="0"/>
    <pivotField dataField="1" numFmtId="166" showAll="0"/>
    <pivotField dataField="1" numFmtId="166" showAll="0"/>
    <pivotField dataField="1" numFmtId="166" showAll="0"/>
    <pivotField dataField="1" numFmtId="166" showAll="0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oma de Soma de JUL" fld="1" baseField="0" baseItem="0"/>
    <dataField name="Soma de Soma de AGO" fld="2" baseField="0" baseItem="0"/>
    <dataField name="Soma de Soma de SET" fld="3" baseField="0" baseItem="0"/>
    <dataField name="Soma de Soma de OUT" fld="4" baseField="0" baseItem="0"/>
    <dataField name="Soma de Soma de NOV" fld="5" baseField="0" baseItem="0"/>
    <dataField name="Soma de Soma de DEZ" fld="6" baseField="0" baseItem="0"/>
  </dataFields>
  <formats count="13">
    <format dxfId="67">
      <pivotArea collapsedLevelsAreSubtotals="1" fieldPosition="0">
        <references count="1">
          <reference field="0" count="1">
            <x v="0"/>
          </reference>
        </references>
      </pivotArea>
    </format>
    <format dxfId="66">
      <pivotArea collapsedLevelsAreSubtotals="1" fieldPosition="0">
        <references count="1">
          <reference field="0" count="1">
            <x v="9"/>
          </reference>
        </references>
      </pivotArea>
    </format>
    <format dxfId="65">
      <pivotArea collapsedLevelsAreSubtotals="1" fieldPosition="0">
        <references count="1">
          <reference field="0" count="1">
            <x v="8"/>
          </reference>
        </references>
      </pivotArea>
    </format>
    <format dxfId="64">
      <pivotArea collapsedLevelsAreSubtotals="1" fieldPosition="0">
        <references count="1">
          <reference field="0" count="2">
            <x v="6"/>
            <x v="7"/>
          </reference>
        </references>
      </pivotArea>
    </format>
    <format dxfId="63">
      <pivotArea collapsedLevelsAreSubtotals="1" fieldPosition="0">
        <references count="1">
          <reference field="0" count="1">
            <x v="15"/>
          </reference>
        </references>
      </pivotArea>
    </format>
    <format dxfId="62">
      <pivotArea collapsedLevelsAreSubtotals="1" fieldPosition="0">
        <references count="1">
          <reference field="0" count="1">
            <x v="10"/>
          </reference>
        </references>
      </pivotArea>
    </format>
    <format dxfId="61">
      <pivotArea collapsedLevelsAreSubtotals="1" fieldPosition="0">
        <references count="1">
          <reference field="0" count="1">
            <x v="14"/>
          </reference>
        </references>
      </pivotArea>
    </format>
    <format dxfId="60">
      <pivotArea collapsedLevelsAreSubtotals="1" fieldPosition="0">
        <references count="1">
          <reference field="0" count="1">
            <x v="1"/>
          </reference>
        </references>
      </pivotArea>
    </format>
    <format dxfId="59">
      <pivotArea collapsedLevelsAreSubtotals="1" fieldPosition="0">
        <references count="1">
          <reference field="0" count="1">
            <x v="11"/>
          </reference>
        </references>
      </pivotArea>
    </format>
    <format dxfId="58">
      <pivotArea collapsedLevelsAreSubtotals="1" fieldPosition="0">
        <references count="1">
          <reference field="0" count="1">
            <x v="16"/>
          </reference>
        </references>
      </pivotArea>
    </format>
    <format dxfId="57">
      <pivotArea collapsedLevelsAreSubtotals="1" fieldPosition="0">
        <references count="1">
          <reference field="0" count="1">
            <x v="5"/>
          </reference>
        </references>
      </pivotArea>
    </format>
    <format dxfId="56">
      <pivotArea collapsedLevelsAreSubtotals="1" fieldPosition="0">
        <references count="1">
          <reference field="0" count="1">
            <x v="13"/>
          </reference>
        </references>
      </pivotArea>
    </format>
    <format dxfId="55">
      <pivotArea collapsedLevelsAreSubtotals="1" fieldPosition="0">
        <references count="1">
          <reference field="0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3D1706-0EBB-4ED4-87EA-D6A7C1D24D8C}" name="Tabela dinâmica7" cacheId="1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57:H80" firstHeaderRow="0" firstDataRow="1" firstDataCol="1"/>
  <pivotFields count="8">
    <pivotField axis="axisRow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Soma de Soma de JAN2" fld="1" baseField="0" baseItem="0"/>
    <dataField name="Soma de Soma de FEV2" fld="2" baseField="0" baseItem="0"/>
    <dataField name="Soma de Soma de MAR2" fld="3" baseField="0" baseItem="0"/>
    <dataField name="Soma de Soma de ABR2" fld="4" baseField="0" baseItem="0"/>
    <dataField name="Soma de Soma de MAI2" fld="5" baseField="0" baseItem="0"/>
    <dataField name="Soma de Soma de JUN2" fld="6" baseField="0" baseItem="0"/>
    <dataField name="Soma de Soma de TOTAL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7BCB87-370D-4042-9AE6-D527226E1176}" name="Tabela dinâmica5" cacheId="1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V6:W29" firstHeaderRow="1" firstDataRow="1" firstDataCol="1"/>
  <pivotFields count="30">
    <pivotField compact="0" outline="0" showAll="0" defaultSubtotal="0"/>
    <pivotField axis="axisRow" compact="0" outline="0" showAll="0" defaultSubtotal="0">
      <items count="28">
        <item m="1" x="24"/>
        <item x="9"/>
        <item x="19"/>
        <item x="6"/>
        <item x="14"/>
        <item x="16"/>
        <item m="1" x="27"/>
        <item x="17"/>
        <item x="11"/>
        <item x="21"/>
        <item m="1" x="22"/>
        <item m="1" x="23"/>
        <item x="15"/>
        <item x="5"/>
        <item x="20"/>
        <item x="8"/>
        <item x="3"/>
        <item x="7"/>
        <item m="1" x="25"/>
        <item m="1" x="26"/>
        <item x="2"/>
        <item x="1"/>
        <item x="0"/>
        <item x="4"/>
        <item x="10"/>
        <item x="12"/>
        <item x="13"/>
        <item x="18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numFmtId="1" outline="0" subtotalTop="0" showAll="0" defaultSubtotal="0"/>
    <pivotField compact="0" numFmtId="1" outline="0" subtotalTop="0" showAll="0" defaultSubtotal="0"/>
    <pivotField compact="0" numFmtId="1" outline="0" subtotalTop="0" showAll="0" defaultSubtotal="0"/>
    <pivotField compact="0" numFmtId="1" outline="0" subtotalTop="0" showAll="0" defaultSubtotal="0"/>
    <pivotField compact="0" numFmtId="1" outline="0" subtotalTop="0" showAll="0" defaultSubtotal="0"/>
    <pivotField compact="0" numFmtId="1" outline="0" subtotalTop="0" showAll="0" defaultSubtotal="0"/>
    <pivotField compact="0" numFmtId="164" outline="0" subtotalTop="0" showAll="0" defaultSubtotal="0"/>
    <pivotField compact="0" numFmtId="1" outline="0" showAll="0" defaultSubtotal="0"/>
    <pivotField compact="0" numFmtId="164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compact="0" numFmtId="44" outline="0" showAll="0" defaultSubtotal="0"/>
    <pivotField compact="0" numFmtId="44" outline="0" showAll="0" defaultSubtotal="0"/>
    <pivotField compact="0" numFmtId="44" outline="0" showAll="0" defaultSubtotal="0"/>
    <pivotField compact="0" numFmtId="44" outline="0" subtotalTop="0" showAll="0" defaultSubtotal="0"/>
    <pivotField compact="0" numFmtId="44" outline="0" subtotalTop="0" showAll="0" defaultSubtotal="0"/>
    <pivotField compact="0" numFmtId="44" outline="0" subtotalTop="0" showAll="0" defaultSubtotal="0"/>
    <pivotField compact="0" numFmtId="44" outline="0" subtotalTop="0" showAll="0" defaultSubtotal="0"/>
    <pivotField compact="0" numFmtId="44" outline="0" subtotalTop="0" showAll="0" defaultSubtotal="0"/>
    <pivotField compact="0" numFmtId="44" outline="0" subtotalTop="0" showAll="0" defaultSubtotal="0"/>
    <pivotField compact="0" numFmtId="44" outline="0" subtotalTop="0" showAll="0" defaultSubtotal="0"/>
    <pivotField dataField="1" compact="0" numFmtId="44" outline="0" subtotalTop="0" showAll="0" defaultSubtotal="0"/>
  </pivotFields>
  <rowFields count="1">
    <field x="1"/>
  </rowFields>
  <rowItems count="23"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2"/>
    </i>
    <i>
      <x v="13"/>
    </i>
    <i>
      <x v="14"/>
    </i>
    <i>
      <x v="15"/>
    </i>
    <i>
      <x v="16"/>
    </i>
    <i>
      <x v="17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Items count="1">
    <i/>
  </colItems>
  <dataFields count="1">
    <dataField name="Soma de TOTAL" fld="29" baseField="0" baseItem="0"/>
  </dataFields>
  <formats count="1">
    <format dxfId="1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2CD878-C572-47B2-B22B-34F87ABFFE30}" name="Tabela dinâmica4" cacheId="1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6:N23" firstHeaderRow="1" firstDataRow="1" firstDataCol="1"/>
  <pivotFields count="29">
    <pivotField axis="axisRow" compact="0" outline="0" multipleItemSelectionAllowed="1" showAll="0" defaultSubtotal="0">
      <items count="29">
        <item m="1" x="25"/>
        <item x="9"/>
        <item x="19"/>
        <item x="6"/>
        <item x="14"/>
        <item x="16"/>
        <item m="1" x="28"/>
        <item x="17"/>
        <item x="11"/>
        <item x="21"/>
        <item m="1" x="23"/>
        <item m="1" x="24"/>
        <item x="15"/>
        <item x="5"/>
        <item x="20"/>
        <item x="8"/>
        <item x="3"/>
        <item x="7"/>
        <item m="1" x="26"/>
        <item m="1" x="27"/>
        <item x="2"/>
        <item h="1" x="22"/>
        <item x="1"/>
        <item h="1" x="0"/>
        <item h="1" x="4"/>
        <item h="1" x="10"/>
        <item h="1" x="12"/>
        <item h="1" x="13"/>
        <item h="1" x="18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numFmtId="44" outline="0" subtotalTop="0" showAll="0" defaultSubtotal="0"/>
    <pivotField compact="0" numFmtId="44" outline="0" subtotalTop="0" showAll="0" defaultSubtotal="0"/>
    <pivotField compact="0" numFmtId="44" outline="0" subtotalTop="0" showAll="0" defaultSubtotal="0"/>
    <pivotField compact="0" numFmtId="44" outline="0" subtotalTop="0" showAll="0" defaultSubtotal="0"/>
    <pivotField compact="0" numFmtId="44" outline="0" subtotalTop="0" showAll="0" defaultSubtotal="0"/>
    <pivotField compact="0" numFmtId="44" outline="0" subtotalTop="0" showAll="0" defaultSubtotal="0"/>
    <pivotField dataField="1" compact="0" outline="0" showAll="0" defaultSubtotal="0"/>
  </pivotFields>
  <rowFields count="1">
    <field x="0"/>
  </rowFields>
  <rowItems count="17"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2"/>
    </i>
    <i>
      <x v="13"/>
    </i>
    <i>
      <x v="14"/>
    </i>
    <i>
      <x v="15"/>
    </i>
    <i>
      <x v="16"/>
    </i>
    <i>
      <x v="17"/>
    </i>
    <i>
      <x v="20"/>
    </i>
    <i>
      <x v="22"/>
    </i>
    <i t="grand">
      <x/>
    </i>
  </rowItems>
  <colItems count="1">
    <i/>
  </colItems>
  <dataFields count="1">
    <dataField name="Soma de TOTAL" fld="28" baseField="0" baseItem="0"/>
  </dataFields>
  <formats count="1">
    <format dxfId="1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8C4194-8748-4BF9-ABC4-BCC077917545}" name="Tabela dinâmica3" cacheId="1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5:I9" firstHeaderRow="1" firstDataRow="2" firstDataCol="2" rowPageCount="1" colPageCount="1"/>
  <pivotFields count="41">
    <pivotField compact="0" outline="0" showAll="0"/>
    <pivotField compact="0" outline="0" showAll="0"/>
    <pivotField compact="0" outline="0" showAll="0"/>
    <pivotField axis="axisRow" compact="0" outline="0" multipleItemSelectionAllowed="1" showAll="0" defaultSubtotal="0">
      <items count="5">
        <item h="1" x="3"/>
        <item sd="0" x="0"/>
        <item sd="0" x="2"/>
        <item h="1" x="4"/>
        <item h="1" x="1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8">
        <item x="5"/>
        <item x="4"/>
        <item x="3"/>
        <item x="2"/>
        <item x="1"/>
        <item x="0"/>
        <item m="1" x="6"/>
        <item t="default"/>
      </items>
    </pivotField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Row" compact="0" outline="0" showAll="0">
      <items count="54">
        <item x="49"/>
        <item x="48"/>
        <item x="47"/>
        <item x="46"/>
        <item x="45"/>
        <item x="44"/>
        <item x="43"/>
        <item x="42"/>
        <item x="32"/>
        <item x="40"/>
        <item x="31"/>
        <item x="30"/>
        <item x="29"/>
        <item x="28"/>
        <item x="27"/>
        <item x="26"/>
        <item x="25"/>
        <item x="24"/>
        <item x="23"/>
        <item x="22"/>
        <item x="37"/>
        <item x="21"/>
        <item x="20"/>
        <item x="19"/>
        <item x="18"/>
        <item x="17"/>
        <item x="13"/>
        <item x="16"/>
        <item x="15"/>
        <item x="14"/>
        <item m="1" x="52"/>
        <item x="36"/>
        <item x="34"/>
        <item x="12"/>
        <item x="33"/>
        <item m="1" x="51"/>
        <item x="11"/>
        <item x="39"/>
        <item x="10"/>
        <item x="9"/>
        <item x="8"/>
        <item x="41"/>
        <item x="7"/>
        <item x="35"/>
        <item x="6"/>
        <item x="5"/>
        <item x="4"/>
        <item x="3"/>
        <item x="2"/>
        <item x="38"/>
        <item x="1"/>
        <item x="0"/>
        <item x="5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3"/>
    <field x="18"/>
  </rowFields>
  <rowItems count="3">
    <i>
      <x v="1"/>
    </i>
    <i>
      <x v="2"/>
    </i>
    <i t="grand">
      <x/>
    </i>
  </rowItems>
  <colFields count="1">
    <field x="7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15" item="0" hier="-1"/>
  </pageFields>
  <dataFields count="1">
    <dataField name="Soma de LIQUIDO" fld="35" baseField="0" baseItem="0"/>
  </dataFields>
  <formats count="3">
    <format dxfId="18">
      <pivotArea collapsedLevelsAreSubtotals="1" fieldPosition="0">
        <references count="1">
          <reference field="3" count="1">
            <x v="1"/>
          </reference>
        </references>
      </pivotArea>
    </format>
    <format dxfId="17">
      <pivotArea collapsedLevelsAreSubtotals="1" fieldPosition="0">
        <references count="1">
          <reference field="3" count="1">
            <x v="2"/>
          </reference>
        </references>
      </pivotArea>
    </format>
    <format dxfId="16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09FDEA-08E8-46AC-BBE0-FD6529C7CE0E}" name="Tabela dinâmica1" cacheId="10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compact="0" compactData="0" multipleFieldFilters="0">
  <location ref="N2:T26" firstHeaderRow="0" firstDataRow="1" firstDataCol="3"/>
  <pivotFields count="11">
    <pivotField axis="axisRow" compact="0" outline="0" showAll="0" defaultSubtotal="0">
      <items count="3">
        <item x="0"/>
        <item sd="0" x="1"/>
        <item sd="0" x="2"/>
      </items>
    </pivotField>
    <pivotField compact="0" outline="0" showAll="0" defaultSubtotal="0"/>
    <pivotField name="CC" axis="axisRow" compact="0" outline="0" subtotalTop="0" showAll="0" defaultSubtotal="0">
      <items count="4">
        <item x="2"/>
        <item x="3"/>
        <item x="1"/>
        <item x="0"/>
      </items>
    </pivotField>
    <pivotField compact="0" outline="0" showAll="0" defaultSubtotal="0"/>
    <pivotField axis="axisRow" compact="0" outline="0" showAll="0" defaultSubtotal="0">
      <items count="24">
        <item sd="0" x="0"/>
        <item sd="0" x="9"/>
        <item sd="0" x="19"/>
        <item sd="0" x="6"/>
        <item sd="0" x="14"/>
        <item x="22"/>
        <item sd="0" x="16"/>
        <item sd="0" x="4"/>
        <item sd="0" x="17"/>
        <item sd="0" x="11"/>
        <item sd="0" x="21"/>
        <item sd="0" x="10"/>
        <item sd="0" x="18"/>
        <item sd="0" x="15"/>
        <item sd="0" x="5"/>
        <item sd="0" x="20"/>
        <item sd="0" x="8"/>
        <item sd="0" x="3"/>
        <item x="23"/>
        <item sd="0" x="7"/>
        <item sd="0" x="12"/>
        <item sd="0" x="13"/>
        <item sd="0" x="2"/>
        <item sd="0" x="1"/>
      </items>
    </pivotField>
    <pivotField dataField="1" compact="0" numFmtId="1" outline="0" showAll="0" defaultSubtotal="0"/>
    <pivotField dataField="1" compact="0" numFmtId="44" outline="0" showAll="0" defaultSubtotal="0"/>
    <pivotField compact="0" numFmtId="9" outline="0" showAll="0" defaultSubtotal="0"/>
    <pivotField dataField="1" compact="0" numFmtId="44" outline="0" showAll="0" defaultSubtotal="0"/>
    <pivotField compact="0" numFmtId="9" outline="0" showAll="0" defaultSubtotal="0"/>
    <pivotField dataField="1" compact="0" numFmtId="44" outline="0" showAll="0" defaultSubtotal="0"/>
  </pivotFields>
  <rowFields count="3">
    <field x="0"/>
    <field x="4"/>
    <field x="2"/>
  </rowFields>
  <rowItems count="24">
    <i>
      <x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2"/>
    </i>
    <i r="1">
      <x v="23"/>
    </i>
    <i>
      <x v="1"/>
    </i>
    <i>
      <x v="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QB " fld="5" baseField="0" baseItem="0"/>
    <dataField name="HE " fld="6" baseField="0" baseItem="0" numFmtId="44"/>
    <dataField name="HF " fld="8" baseField="0" baseItem="0" numFmtId="44"/>
    <dataField name="TOTAL " fld="10" baseField="0" baseItem="0" numFmtId="44"/>
  </dataFields>
  <formats count="12">
    <format dxfId="11">
      <pivotArea field="0" type="button" dataOnly="0" labelOnly="1" outline="0" axis="axisRow" fieldPosition="0"/>
    </format>
    <format dxfId="10">
      <pivotArea field="4" type="button" dataOnly="0" labelOnly="1" outline="0" axis="axisRow" fieldPosition="1"/>
    </format>
    <format dxfId="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8">
      <pivotArea field="0" type="button" dataOnly="0" labelOnly="1" outline="0" axis="axisRow" fieldPosition="0"/>
    </format>
    <format dxfId="7">
      <pivotArea field="4" type="button" dataOnly="0" labelOnly="1" outline="0" axis="axisRow" fieldPosition="1"/>
    </format>
    <format dxfId="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">
      <pivotArea field="0" type="button" dataOnly="0" labelOnly="1" outline="0" axis="axisRow" fieldPosition="0"/>
    </format>
    <format dxfId="4">
      <pivotArea field="4" type="button" dataOnly="0" labelOnly="1" outline="0" axis="axisRow" fieldPosition="1"/>
    </format>
    <format dxfId="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">
      <pivotArea outline="0" fieldPosition="0">
        <references count="1">
          <reference field="4294967294" count="3" selected="0">
            <x v="1"/>
            <x v="2"/>
            <x v="3"/>
          </reference>
        </references>
      </pivotArea>
    </format>
    <format dxfId="1">
      <pivotArea field="2" type="button" dataOnly="0" labelOnly="1" outline="0" axis="axisRow" fieldPosition="2"/>
    </format>
    <format dxfId="0">
      <pivotArea field="2" type="button" dataOnly="0" labelOnly="1" outline="0" axis="axisRow" fieldPosition="2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ED1E59D-2A3D-4815-A415-C554ED635024}" name="Tabela3" displayName="Tabela3" ref="A1:Q1611" totalsRowShown="0">
  <autoFilter ref="A1:Q1611" xr:uid="{2ED1E59D-2A3D-4815-A415-C554ED635024}">
    <filterColumn colId="6">
      <filters>
        <filter val="1301"/>
      </filters>
    </filterColumn>
    <filterColumn colId="8">
      <filters>
        <filter val="0405"/>
      </filters>
    </filterColumn>
  </autoFilter>
  <tableColumns count="17">
    <tableColumn id="2" xr3:uid="{45A810A8-7A40-4DAE-8486-2F3C3A31A042}" name="FLEXFIELD"/>
    <tableColumn id="1" xr3:uid="{7C29F954-498C-409C-A942-214A6AF60490}" name="RUBRO"/>
    <tableColumn id="3" xr3:uid="{0CAAFBF6-64C4-44F9-A22A-7AD98180594E}" name="ANO"/>
    <tableColumn id="4" xr3:uid="{B5E30421-EFB9-4F11-9FA8-C2E2C1DD0229}" name="MÊS"/>
    <tableColumn id="5" xr3:uid="{2EC97EC4-8A90-47B2-889A-6A358500B894}" name="GASTO"/>
    <tableColumn id="6" xr3:uid="{C9F385C3-4ACA-4FB4-A723-9DBB224D8AE4}" name="PPTO"/>
    <tableColumn id="7" xr3:uid="{6FBD7568-A320-4E54-A85D-8F716D43FF2A}" name="A_N"/>
    <tableColumn id="8" xr3:uid="{DC7620C5-5320-4BD3-9898-F3712F283A1C}" name="CONTA"/>
    <tableColumn id="9" xr3:uid="{483D499F-5163-4B84-AC5F-B0F4CB39348E}" name="CC"/>
    <tableColumn id="10" xr3:uid="{BFC8B09A-86AF-47B0-928A-C947631DC723}" name="REGIÃO"/>
    <tableColumn id="11" xr3:uid="{62C85DD9-21BF-4182-A987-7176A423E41B}" name="GRUPO_CONTA"/>
    <tableColumn id="12" xr3:uid="{4F44C878-B6A9-477E-BD0B-8A8D0D570088}" name="CONTA_DESC"/>
    <tableColumn id="13" xr3:uid="{DF2E78D2-9D6D-4CDD-8136-A04FB8FDCBC6}" name="SUB_CONTA"/>
    <tableColumn id="14" xr3:uid="{8C18238E-E573-4D80-882F-6B23674264E8}" name="CONTA_OF"/>
    <tableColumn id="15" xr3:uid="{5FC0D31A-54FD-4BC6-980E-4E8867E63B1A}" name="Mês_desc"/>
    <tableColumn id="16" xr3:uid="{2D193DE7-500E-47A1-800E-9CBA78D2F254}" name="Trim"/>
    <tableColumn id="17" xr3:uid="{A76CBB04-F13C-4EC9-832F-6FB25CF8227F}" name="Local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5CB3BC-4360-4BAD-A8BD-9AF60AD73899}" name="Tabela1" displayName="Tabela1" ref="A1:AO4133" totalsRowShown="0">
  <autoFilter ref="A1:AO4133" xr:uid="{99F248CF-6967-46EB-A93D-017CA7CFF65C}"/>
  <tableColumns count="41">
    <tableColumn id="1" xr3:uid="{C39E00C7-DA74-4F5E-B3A2-A71CDD050660}" name="CODIGO_CONTA"/>
    <tableColumn id="2" xr3:uid="{231DD2BF-E4AC-48DB-A6AC-9E709AE2D37B}" name="STATUS"/>
    <tableColumn id="3" xr3:uid="{CB969AD2-78C8-4F90-8329-95B663AF9B6C}" name="ACTUAL_FLAG"/>
    <tableColumn id="41" xr3:uid="{0B66E00D-FE09-4049-8559-F7BDFC2FFEC3}" name="RUBRO" dataDxfId="13"/>
    <tableColumn id="4" xr3:uid="{A3D2AD22-A76A-4F01-87FC-57EB915F4BC5}" name="FLEXFIELD"/>
    <tableColumn id="5" xr3:uid="{985FF333-1D8F-4EDC-B92A-C4925DB5CA69}" name="PERIODO"/>
    <tableColumn id="6" xr3:uid="{184C3238-A0EA-492B-9C14-D6592A8F8906}" name="ANO_PERIODO"/>
    <tableColumn id="7" xr3:uid="{C5391503-0F46-44E1-B774-AAD2D5B812E8}" name="MES"/>
    <tableColumn id="8" xr3:uid="{AEC5EC82-FBDE-48FB-8FC0-544D7448B8D8}" name="TRIMM"/>
    <tableColumn id="9" xr3:uid="{FA10F1A5-CB8C-46A7-915B-6B8BA98759A6}" name="DATA_EFETIVA" dataDxfId="12"/>
    <tableColumn id="10" xr3:uid="{99EEF7B8-86D0-4B66-98DF-DA3F7537C9E5}" name="ORIGEM"/>
    <tableColumn id="11" xr3:uid="{CA25A875-D0F2-4817-9C6D-CC64C93BA0FF}" name="CATEGORIA"/>
    <tableColumn id="12" xr3:uid="{421F659B-056D-4484-B29C-5BB01329A311}" name="POLIZA"/>
    <tableColumn id="13" xr3:uid="{1D92AEA9-3CD6-4829-8AFC-D0B20D43F301}" name="LOTE"/>
    <tableColumn id="14" xr3:uid="{F5EAF61C-10EE-404A-AAF2-64D0C6B3BDC7}" name="DESCRICAO_LINHA"/>
    <tableColumn id="15" xr3:uid="{ECBF0470-A86A-4FFF-A240-FA5458DC81F9}" name="CONTA_ANALISTA"/>
    <tableColumn id="16" xr3:uid="{C5918A60-C768-49D3-86D5-DF349293A225}" name="DESCRIÇÃO_CONTA"/>
    <tableColumn id="17" xr3:uid="{7E5B06A5-732F-4EC1-BFFB-F3C233843F0A}" name="AREA_NEGOCIO"/>
    <tableColumn id="18" xr3:uid="{A9C22C36-7669-4851-BEEE-E7460EEEB86E}" name="DESCRIÇÃO_AREA_NEGOCIO"/>
    <tableColumn id="19" xr3:uid="{8F328E10-4231-42E0-B546-5152BCBD20F6}" name="CONTA_NATURAL"/>
    <tableColumn id="20" xr3:uid="{00384207-D500-4A29-812C-1334D6F98FC3}" name="DESCRIÇÃO_CONTA_NATURAL"/>
    <tableColumn id="21" xr3:uid="{006B5AE9-0FF7-42ED-B0C0-0CABAF904A72}" name="FISCAL"/>
    <tableColumn id="22" xr3:uid="{6A15F271-5052-4763-AADA-582D1451ADC0}" name="CENTRO_CUSTO"/>
    <tableColumn id="23" xr3:uid="{DF74D44B-BE46-4E56-BCC8-2B1C3E4C68DE}" name="DESCRIÇÃO_CENTRO_CUSTO"/>
    <tableColumn id="24" xr3:uid="{B4291274-87E2-4FBB-B23E-4DD48BE057F6}" name="INTERCOMPANIA"/>
    <tableColumn id="25" xr3:uid="{0907CC42-73CE-4DF1-8FAC-77DB947805E4}" name="GRUPO_CONTA"/>
    <tableColumn id="26" xr3:uid="{DFF847D9-B1CD-455C-9AB7-AE64275EBD51}" name="RESULTADO_BIMBO_ANTIGO"/>
    <tableColumn id="27" xr3:uid="{AE4961E3-FE89-4D26-9498-DB19BD2EB2CD}" name="RESULTADO_BIMBO"/>
    <tableColumn id="28" xr3:uid="{E6C68755-31FE-4343-A800-3617A68E7E85}" name="CLASSIFICAÇÃO"/>
    <tableColumn id="29" xr3:uid="{08CABA2C-CA1D-45F7-9CEB-8D1C132F84EB}" name="PUSH_PULL"/>
    <tableColumn id="30" xr3:uid="{F1EF2339-8B81-44BF-ABC5-F7716CA484B1}" name="REGIÃO"/>
    <tableColumn id="31" xr3:uid="{DE78038A-CDD5-43CB-BE7B-FC82D24FB404}" name="RESPONSAVEL"/>
    <tableColumn id="32" xr3:uid="{B7DA5079-5360-4714-BA3A-CC1E453041E1}" name="CATEGORIA_OBZ"/>
    <tableColumn id="33" xr3:uid="{24F09783-B812-466A-AE4A-C901A152E2E1}" name="SUBCATEGORIA_OBZ"/>
    <tableColumn id="34" xr3:uid="{24908E53-5620-45F7-8B1A-61F8CA02A8E6}" name="DEPARTAMENTO"/>
    <tableColumn id="35" xr3:uid="{10116439-F366-44BC-B401-13D70B20CB5E}" name="LIQUIDO"/>
    <tableColumn id="36" xr3:uid="{1DF1B5F6-8C7D-415D-B16A-078B9D5F10A4}" name="PPTO"/>
    <tableColumn id="37" xr3:uid="{9CC97076-AFC7-4047-9C17-38EF84E10E9C}" name="PPTO_AJUSTADO"/>
    <tableColumn id="38" xr3:uid="{D832ABC4-B282-4A3E-AB5C-53D37823CE2F}" name="NOTA_FISCAL"/>
    <tableColumn id="39" xr3:uid="{988650F7-C744-4D09-B922-7F114473A1C2}" name="NUMERO_OC"/>
    <tableColumn id="40" xr3:uid="{C3C135DD-71C8-4CCA-973E-86F411717268}" name="FORNECEDO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4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3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5" Type="http://schemas.openxmlformats.org/officeDocument/2006/relationships/printerSettings" Target="../printerSettings/printerSettings21.bin"/><Relationship Id="rId4" Type="http://schemas.openxmlformats.org/officeDocument/2006/relationships/pivotTable" Target="../pivotTables/pivotTable14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pivotTable" Target="../pivotTables/pivotTable1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BC33-5F1E-4EAE-AFA6-78D5A0E32DD5}">
  <dimension ref="A1:AC40"/>
  <sheetViews>
    <sheetView showGridLines="0" tabSelected="1" zoomScale="86" zoomScaleNormal="86" workbookViewId="0">
      <selection activeCell="C4" sqref="C4"/>
    </sheetView>
  </sheetViews>
  <sheetFormatPr defaultColWidth="0" defaultRowHeight="14.5" zeroHeight="1" x14ac:dyDescent="0.35"/>
  <cols>
    <col min="1" max="1" width="1.1796875" customWidth="1"/>
    <col min="2" max="2" width="2.7265625" customWidth="1"/>
    <col min="3" max="3" width="11.90625" customWidth="1"/>
    <col min="4" max="4" width="9.1796875" bestFit="1" customWidth="1"/>
    <col min="5" max="6" width="11.90625" bestFit="1" customWidth="1"/>
    <col min="7" max="10" width="10.36328125" bestFit="1" customWidth="1"/>
    <col min="11" max="11" width="9.26953125" bestFit="1" customWidth="1"/>
    <col min="12" max="12" width="12.54296875" customWidth="1"/>
    <col min="13" max="13" width="12.6328125" customWidth="1"/>
    <col min="14" max="14" width="12.26953125" customWidth="1"/>
    <col min="15" max="15" width="11" bestFit="1" customWidth="1"/>
    <col min="16" max="16" width="10.36328125" style="33" bestFit="1" customWidth="1"/>
    <col min="17" max="18" width="12.54296875" customWidth="1"/>
    <col min="19" max="19" width="9.1796875" customWidth="1"/>
    <col min="20" max="29" width="0" hidden="1" customWidth="1"/>
    <col min="30" max="16384" width="9.1796875" hidden="1"/>
  </cols>
  <sheetData>
    <row r="1" spans="1:26" ht="15" customHeight="1" x14ac:dyDescent="0.35">
      <c r="A1" s="243" t="s">
        <v>0</v>
      </c>
      <c r="B1" s="243"/>
      <c r="C1" s="243"/>
      <c r="D1" s="243"/>
      <c r="E1" s="243"/>
      <c r="F1" s="243"/>
      <c r="G1" s="243"/>
      <c r="H1" s="243"/>
      <c r="I1" s="243"/>
      <c r="J1" s="243"/>
      <c r="K1" s="243"/>
      <c r="L1" s="243"/>
      <c r="M1" s="243"/>
      <c r="N1" s="243"/>
      <c r="O1" s="243"/>
      <c r="P1" s="243"/>
      <c r="Q1" s="243"/>
      <c r="R1" s="243"/>
      <c r="S1" s="243"/>
      <c r="T1" s="172"/>
    </row>
    <row r="2" spans="1:26" ht="15" customHeight="1" x14ac:dyDescent="0.35">
      <c r="A2" s="243"/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  <c r="N2" s="243"/>
      <c r="O2" s="243"/>
      <c r="P2" s="243"/>
      <c r="Q2" s="243"/>
      <c r="R2" s="243"/>
      <c r="S2" s="243"/>
      <c r="T2" s="172"/>
    </row>
    <row r="3" spans="1:26" x14ac:dyDescent="0.35"/>
    <row r="4" spans="1:26" ht="29" x14ac:dyDescent="0.35">
      <c r="D4" s="163" t="s">
        <v>1</v>
      </c>
      <c r="E4" s="203" t="s">
        <v>2</v>
      </c>
      <c r="F4" s="177" t="s">
        <v>3</v>
      </c>
      <c r="G4" s="182" t="s">
        <v>4</v>
      </c>
      <c r="H4" s="182" t="s">
        <v>5</v>
      </c>
      <c r="J4" s="183"/>
      <c r="K4" s="180" t="s">
        <v>6</v>
      </c>
      <c r="L4" s="187" t="s">
        <v>1264</v>
      </c>
      <c r="M4" s="188" t="s">
        <v>1263</v>
      </c>
      <c r="N4" s="189" t="s">
        <v>1253</v>
      </c>
      <c r="O4" s="190" t="s">
        <v>8</v>
      </c>
      <c r="P4" s="190" t="s">
        <v>9</v>
      </c>
      <c r="Q4" s="190" t="s">
        <v>1262</v>
      </c>
      <c r="R4" s="190" t="s">
        <v>1256</v>
      </c>
      <c r="S4" s="30"/>
      <c r="T4" s="30"/>
      <c r="U4" s="30"/>
      <c r="V4" s="30"/>
      <c r="W4" s="30"/>
      <c r="X4" s="30"/>
      <c r="Y4" s="30"/>
      <c r="Z4" s="30"/>
    </row>
    <row r="5" spans="1:26" x14ac:dyDescent="0.35">
      <c r="D5" s="184" t="s">
        <v>10</v>
      </c>
      <c r="E5" s="128">
        <f>GRÁFICO!O2</f>
        <v>1009816.3411196873</v>
      </c>
      <c r="F5" s="128">
        <f>GRÁFICO!P2</f>
        <v>2462742.1305822306</v>
      </c>
      <c r="G5" s="95">
        <v>1</v>
      </c>
      <c r="H5" s="95">
        <v>1</v>
      </c>
      <c r="J5" s="128"/>
      <c r="K5" s="186" t="s">
        <v>1247</v>
      </c>
      <c r="L5" s="128">
        <v>184272.4509854574</v>
      </c>
      <c r="M5" s="128">
        <v>158159.46000000002</v>
      </c>
      <c r="N5" s="128">
        <f>din!E21</f>
        <v>49480.090000000004</v>
      </c>
      <c r="O5" s="168">
        <f>din!F21</f>
        <v>-134792.3609854574</v>
      </c>
      <c r="P5" s="95">
        <f>din!G21</f>
        <v>-0.73148406212980299</v>
      </c>
      <c r="Q5" s="168">
        <f>din!H21</f>
        <v>-108679.37000000002</v>
      </c>
      <c r="R5" s="95">
        <f>din!I21</f>
        <v>-2.1964262797420138</v>
      </c>
    </row>
    <row r="6" spans="1:26" x14ac:dyDescent="0.35">
      <c r="D6" s="161" t="s">
        <v>11</v>
      </c>
      <c r="E6" s="128">
        <f>GRÁFICO!O3</f>
        <v>993845.95</v>
      </c>
      <c r="F6" s="128">
        <f>GRÁFICO!P3</f>
        <v>2446771.7394625437</v>
      </c>
      <c r="G6" s="95">
        <f>E6/E5</f>
        <v>0.9841848557313112</v>
      </c>
      <c r="H6" s="95">
        <f>F6/F5</f>
        <v>0.99351519961372847</v>
      </c>
      <c r="J6" s="128"/>
      <c r="K6" s="186" t="s">
        <v>1248</v>
      </c>
      <c r="L6" s="128">
        <v>130785.82532333751</v>
      </c>
      <c r="M6" s="128">
        <v>658351.00000000012</v>
      </c>
      <c r="N6" s="128">
        <f>din!E22</f>
        <v>227900.36</v>
      </c>
      <c r="O6" s="168">
        <f>din!F22</f>
        <v>97114.534676662472</v>
      </c>
      <c r="P6" s="95">
        <f>din!G22</f>
        <v>0.74254633051073682</v>
      </c>
      <c r="Q6" s="168">
        <f>din!H22</f>
        <v>-430450.64000000013</v>
      </c>
      <c r="R6" s="95">
        <f>din!I22</f>
        <v>-1.888766827748759</v>
      </c>
    </row>
    <row r="7" spans="1:26" x14ac:dyDescent="0.35">
      <c r="K7" s="186" t="s">
        <v>1249</v>
      </c>
      <c r="L7" s="128">
        <v>224097.61526825198</v>
      </c>
      <c r="M7" s="128">
        <v>230472.07</v>
      </c>
      <c r="N7" s="128">
        <f>din!E23</f>
        <v>26680.719999999998</v>
      </c>
      <c r="O7" s="168">
        <f>din!F23</f>
        <v>-197416.89526825197</v>
      </c>
      <c r="P7" s="95">
        <f>din!G23</f>
        <v>-0.88094152645014834</v>
      </c>
      <c r="Q7" s="168">
        <f>din!H23</f>
        <v>-203791.35</v>
      </c>
      <c r="R7" s="95">
        <f>din!I23</f>
        <v>-7.6381503197814764</v>
      </c>
    </row>
    <row r="8" spans="1:26" x14ac:dyDescent="0.35">
      <c r="K8" s="186" t="s">
        <v>1250</v>
      </c>
      <c r="L8" s="128">
        <v>315307.79533138109</v>
      </c>
      <c r="M8" s="128">
        <v>139878.36999999997</v>
      </c>
      <c r="N8" s="128">
        <f>din!E24</f>
        <v>202697.89</v>
      </c>
      <c r="O8" s="168">
        <f>din!F24</f>
        <v>-112609.90533138107</v>
      </c>
      <c r="P8" s="95">
        <f>din!G24</f>
        <v>-0.35714278872500033</v>
      </c>
      <c r="Q8" s="168">
        <f>din!H24</f>
        <v>62819.520000000048</v>
      </c>
      <c r="R8" s="95">
        <f>din!I24</f>
        <v>0.30991699025579417</v>
      </c>
    </row>
    <row r="9" spans="1:26" x14ac:dyDescent="0.35">
      <c r="K9" s="186" t="s">
        <v>1251</v>
      </c>
      <c r="L9" s="128">
        <v>155352.65421125939</v>
      </c>
      <c r="M9" s="128">
        <v>412519.3200000003</v>
      </c>
      <c r="N9" s="128">
        <f>din!E25</f>
        <v>487086.88999999996</v>
      </c>
      <c r="O9" s="168">
        <f>din!F25</f>
        <v>331734.23578874057</v>
      </c>
      <c r="P9" s="95">
        <f>din!G25</f>
        <v>2.1353625238846914</v>
      </c>
      <c r="Q9" s="168">
        <f>din!H25</f>
        <v>74567.569999999658</v>
      </c>
      <c r="R9" s="95">
        <f>din!I25</f>
        <v>0.15308884622207686</v>
      </c>
    </row>
    <row r="10" spans="1:26" x14ac:dyDescent="0.35">
      <c r="K10" s="186" t="s">
        <v>1252</v>
      </c>
      <c r="L10" s="128">
        <v>226964.06861365514</v>
      </c>
      <c r="M10" s="128">
        <v>254153.22000000003</v>
      </c>
      <c r="N10" s="128">
        <f>din!E26</f>
        <v>0</v>
      </c>
      <c r="O10" s="168" t="str">
        <f>din!F26</f>
        <v/>
      </c>
      <c r="P10" s="95" t="str">
        <f>din!G26</f>
        <v/>
      </c>
      <c r="Q10" s="168" t="str">
        <f>din!H26</f>
        <v/>
      </c>
      <c r="R10" s="95" t="str">
        <f>din!I26</f>
        <v/>
      </c>
    </row>
    <row r="11" spans="1:26" x14ac:dyDescent="0.35">
      <c r="K11" s="186" t="s">
        <v>308</v>
      </c>
      <c r="L11" s="128">
        <v>171905.31371804868</v>
      </c>
      <c r="M11" s="128">
        <v>-8956.1499999999978</v>
      </c>
      <c r="N11" s="128">
        <f>din!E27</f>
        <v>0</v>
      </c>
      <c r="O11" s="168" t="str">
        <f>din!F27</f>
        <v/>
      </c>
      <c r="P11" s="95" t="str">
        <f>din!G27</f>
        <v/>
      </c>
      <c r="Q11" s="168" t="str">
        <f>din!H27</f>
        <v/>
      </c>
      <c r="R11" s="95" t="str">
        <f>din!I27</f>
        <v/>
      </c>
    </row>
    <row r="12" spans="1:26" x14ac:dyDescent="0.35">
      <c r="K12" s="186" t="s">
        <v>309</v>
      </c>
      <c r="L12" s="128">
        <v>155633.01726508618</v>
      </c>
      <c r="M12" s="128">
        <v>362330.85000000003</v>
      </c>
      <c r="N12" s="128">
        <f>din!E28</f>
        <v>0</v>
      </c>
      <c r="O12" s="168" t="str">
        <f>din!F28</f>
        <v/>
      </c>
      <c r="P12" s="95" t="str">
        <f>din!G28</f>
        <v/>
      </c>
      <c r="Q12" s="168" t="str">
        <f>din!H28</f>
        <v/>
      </c>
      <c r="R12" s="95" t="str">
        <f>din!I28</f>
        <v/>
      </c>
    </row>
    <row r="13" spans="1:26" x14ac:dyDescent="0.35">
      <c r="K13" s="186" t="s">
        <v>310</v>
      </c>
      <c r="L13" s="128">
        <v>228574.1318045402</v>
      </c>
      <c r="M13" s="128">
        <v>246316.86000000007</v>
      </c>
      <c r="N13" s="128">
        <f>din!E29</f>
        <v>0</v>
      </c>
      <c r="O13" s="168" t="str">
        <f>din!F29</f>
        <v/>
      </c>
      <c r="P13" s="95" t="str">
        <f>din!G29</f>
        <v/>
      </c>
      <c r="Q13" s="168" t="str">
        <f>din!H29</f>
        <v/>
      </c>
      <c r="R13" s="95" t="str">
        <f>din!I29</f>
        <v/>
      </c>
    </row>
    <row r="14" spans="1:26" x14ac:dyDescent="0.35">
      <c r="K14" s="186" t="s">
        <v>311</v>
      </c>
      <c r="L14" s="128">
        <v>216901.9565912114</v>
      </c>
      <c r="M14" s="128">
        <v>302359.13000000006</v>
      </c>
      <c r="N14" s="128">
        <f>din!E30</f>
        <v>0</v>
      </c>
      <c r="O14" s="168" t="str">
        <f>din!F30</f>
        <v/>
      </c>
      <c r="P14" s="95" t="str">
        <f>din!G30</f>
        <v/>
      </c>
      <c r="Q14" s="168" t="str">
        <f>din!H30</f>
        <v/>
      </c>
      <c r="R14" s="95" t="str">
        <f>din!I30</f>
        <v/>
      </c>
    </row>
    <row r="15" spans="1:26" x14ac:dyDescent="0.35">
      <c r="K15" s="186" t="s">
        <v>312</v>
      </c>
      <c r="L15" s="128">
        <v>297152.52393897902</v>
      </c>
      <c r="M15" s="128">
        <v>406450.8200000003</v>
      </c>
      <c r="N15" s="128">
        <f>din!E31</f>
        <v>0</v>
      </c>
      <c r="O15" s="168" t="str">
        <f>din!F31</f>
        <v/>
      </c>
      <c r="P15" s="95" t="str">
        <f>din!G31</f>
        <v/>
      </c>
      <c r="Q15" s="168" t="str">
        <f>din!H31</f>
        <v/>
      </c>
      <c r="R15" s="95" t="str">
        <f>din!I31</f>
        <v/>
      </c>
    </row>
    <row r="16" spans="1:26" x14ac:dyDescent="0.35">
      <c r="K16" s="186" t="s">
        <v>313</v>
      </c>
      <c r="L16" s="128">
        <v>155794.77753102258</v>
      </c>
      <c r="M16" s="128">
        <v>252023.42999999996</v>
      </c>
      <c r="N16" s="128">
        <f>din!E32</f>
        <v>0</v>
      </c>
      <c r="O16" s="168" t="str">
        <f>din!F32</f>
        <v/>
      </c>
      <c r="P16" s="95" t="str">
        <f>din!G32</f>
        <v/>
      </c>
      <c r="Q16" s="168" t="str">
        <f>din!H32</f>
        <v/>
      </c>
      <c r="R16" s="95" t="str">
        <f>din!I32</f>
        <v/>
      </c>
    </row>
    <row r="17" spans="3:18" x14ac:dyDescent="0.35">
      <c r="K17" s="157" t="s">
        <v>13</v>
      </c>
      <c r="L17" s="164">
        <f>SUM(L5:L16)</f>
        <v>2462742.1305822306</v>
      </c>
      <c r="M17" s="164">
        <f>SUM(M5:M16)</f>
        <v>3414058.3800000008</v>
      </c>
      <c r="N17" s="164">
        <f>SUM(N5:N16)</f>
        <v>993845.95</v>
      </c>
      <c r="O17" s="169">
        <f>SUM(O5:O16)</f>
        <v>-15970.391119687411</v>
      </c>
      <c r="P17" s="169"/>
      <c r="Q17" s="169">
        <f>SUM(Q5:Q16)</f>
        <v>-605534.27000000048</v>
      </c>
      <c r="R17" s="169"/>
    </row>
    <row r="18" spans="3:18" s="173" customFormat="1" x14ac:dyDescent="0.35">
      <c r="C18" s="191" t="s">
        <v>14</v>
      </c>
      <c r="E18" s="174"/>
      <c r="F18" s="175"/>
      <c r="G18" s="175"/>
      <c r="H18" s="175"/>
      <c r="I18" s="176"/>
      <c r="J18" s="176"/>
      <c r="K18" s="176"/>
      <c r="L18" s="176"/>
      <c r="P18" s="220"/>
    </row>
    <row r="19" spans="3:18" x14ac:dyDescent="0.35">
      <c r="C19" s="124" t="s">
        <v>1</v>
      </c>
      <c r="D19" s="242" t="s">
        <v>15</v>
      </c>
      <c r="E19" s="124" t="s">
        <v>1247</v>
      </c>
      <c r="F19" s="124" t="s">
        <v>1248</v>
      </c>
      <c r="G19" s="124" t="s">
        <v>1249</v>
      </c>
      <c r="H19" s="124" t="s">
        <v>1250</v>
      </c>
      <c r="I19" s="124" t="s">
        <v>1251</v>
      </c>
      <c r="J19" s="124" t="s">
        <v>1252</v>
      </c>
      <c r="K19" s="124" t="s">
        <v>308</v>
      </c>
      <c r="L19" s="124" t="s">
        <v>309</v>
      </c>
      <c r="M19" s="124" t="s">
        <v>310</v>
      </c>
      <c r="N19" s="124" t="s">
        <v>311</v>
      </c>
      <c r="O19" s="124" t="s">
        <v>312</v>
      </c>
      <c r="P19" s="124" t="s">
        <v>313</v>
      </c>
      <c r="Q19" s="223" t="s">
        <v>13</v>
      </c>
    </row>
    <row r="20" spans="3:18" x14ac:dyDescent="0.35">
      <c r="C20" s="221" t="s">
        <v>10</v>
      </c>
      <c r="D20" s="236" t="s">
        <v>16</v>
      </c>
      <c r="E20" s="128">
        <v>36824.473322298407</v>
      </c>
      <c r="F20" s="128">
        <v>25317.961042569015</v>
      </c>
      <c r="G20" s="128">
        <v>44513.33078178198</v>
      </c>
      <c r="H20" s="128">
        <v>63731.815589835118</v>
      </c>
      <c r="I20" s="128">
        <v>29746.641906182169</v>
      </c>
      <c r="J20" s="128">
        <v>46859.427542761325</v>
      </c>
      <c r="K20" s="128">
        <v>33262.336958824431</v>
      </c>
      <c r="L20" s="128">
        <v>29372.529977630991</v>
      </c>
      <c r="M20" s="128">
        <v>45196.798207212029</v>
      </c>
      <c r="N20" s="128">
        <v>43202.638242862733</v>
      </c>
      <c r="O20" s="128">
        <v>61577.772766275673</v>
      </c>
      <c r="P20" s="128">
        <v>31808.282517890148</v>
      </c>
      <c r="Q20" s="235">
        <f t="shared" ref="Q20:Q22" si="0">SUM(E20:P20)</f>
        <v>491414.00885612401</v>
      </c>
    </row>
    <row r="21" spans="3:18" x14ac:dyDescent="0.35">
      <c r="C21" s="241" t="s">
        <v>17</v>
      </c>
      <c r="D21" s="236" t="s">
        <v>16</v>
      </c>
      <c r="E21" s="128">
        <v>158159.45999999996</v>
      </c>
      <c r="F21" s="128">
        <v>658351</v>
      </c>
      <c r="G21" s="128">
        <v>230472.06999999998</v>
      </c>
      <c r="H21" s="128">
        <v>139878.37000000002</v>
      </c>
      <c r="I21" s="128">
        <v>-51848.210000000006</v>
      </c>
      <c r="J21" s="128">
        <v>95047.689999999988</v>
      </c>
      <c r="K21" s="128">
        <v>712.20000000000164</v>
      </c>
      <c r="L21" s="128">
        <v>113147.4</v>
      </c>
      <c r="M21" s="128">
        <v>107157.86000000002</v>
      </c>
      <c r="N21" s="128">
        <v>93894.75</v>
      </c>
      <c r="O21" s="128">
        <v>99839.94</v>
      </c>
      <c r="P21" s="128">
        <v>206741.44</v>
      </c>
      <c r="Q21" s="235">
        <f t="shared" si="0"/>
        <v>1851553.9699999997</v>
      </c>
    </row>
    <row r="22" spans="3:18" x14ac:dyDescent="0.35">
      <c r="C22" s="241" t="s">
        <v>1261</v>
      </c>
      <c r="D22" s="236" t="s">
        <v>16</v>
      </c>
      <c r="E22" s="128">
        <v>-122389.63999999998</v>
      </c>
      <c r="F22" s="128">
        <v>64976.3</v>
      </c>
      <c r="G22" s="128">
        <v>-9004.0999999999985</v>
      </c>
      <c r="H22" s="128">
        <v>37064.97</v>
      </c>
      <c r="I22" s="128">
        <v>84509.599999999991</v>
      </c>
      <c r="J22" s="128">
        <v>0</v>
      </c>
      <c r="K22" s="128">
        <v>0</v>
      </c>
      <c r="L22" s="128">
        <v>0</v>
      </c>
      <c r="M22" s="128">
        <v>0</v>
      </c>
      <c r="N22" s="128">
        <v>0</v>
      </c>
      <c r="O22" s="128">
        <v>0</v>
      </c>
      <c r="P22" s="128">
        <v>0</v>
      </c>
      <c r="Q22" s="235">
        <f t="shared" si="0"/>
        <v>55157.130000000019</v>
      </c>
    </row>
    <row r="23" spans="3:18" x14ac:dyDescent="0.35">
      <c r="D23" s="236"/>
      <c r="E23" s="128"/>
      <c r="F23" s="128"/>
      <c r="G23" s="128"/>
      <c r="H23" s="128"/>
      <c r="I23" s="128"/>
      <c r="J23" s="128"/>
      <c r="K23" s="128"/>
      <c r="L23" s="128"/>
      <c r="M23" s="128"/>
      <c r="N23" s="128"/>
      <c r="O23" s="128"/>
      <c r="P23" s="128"/>
      <c r="Q23" s="123"/>
    </row>
    <row r="24" spans="3:18" x14ac:dyDescent="0.35">
      <c r="D24" s="123"/>
      <c r="Q24" s="123"/>
    </row>
    <row r="25" spans="3:18" x14ac:dyDescent="0.35">
      <c r="C25" s="192" t="s">
        <v>19</v>
      </c>
      <c r="D25" s="123"/>
      <c r="O25" s="33"/>
      <c r="Q25" s="123"/>
    </row>
    <row r="26" spans="3:18" x14ac:dyDescent="0.35">
      <c r="C26" s="204" t="s">
        <v>1</v>
      </c>
      <c r="D26" s="242" t="s">
        <v>15</v>
      </c>
      <c r="E26" s="124" t="s">
        <v>1247</v>
      </c>
      <c r="F26" s="124" t="s">
        <v>1248</v>
      </c>
      <c r="G26" s="124" t="s">
        <v>1249</v>
      </c>
      <c r="H26" s="124" t="s">
        <v>1250</v>
      </c>
      <c r="I26" s="124" t="s">
        <v>1251</v>
      </c>
      <c r="J26" s="124" t="s">
        <v>1252</v>
      </c>
      <c r="K26" s="124" t="s">
        <v>308</v>
      </c>
      <c r="L26" s="124" t="s">
        <v>309</v>
      </c>
      <c r="M26" s="124" t="s">
        <v>310</v>
      </c>
      <c r="N26" s="124" t="s">
        <v>311</v>
      </c>
      <c r="O26" s="124" t="s">
        <v>312</v>
      </c>
      <c r="P26" s="124" t="s">
        <v>313</v>
      </c>
      <c r="Q26" s="223" t="s">
        <v>13</v>
      </c>
    </row>
    <row r="27" spans="3:18" x14ac:dyDescent="0.35">
      <c r="C27" s="181" t="s">
        <v>10</v>
      </c>
      <c r="D27" s="236" t="s">
        <v>20</v>
      </c>
      <c r="E27" s="128">
        <v>56739.446144561654</v>
      </c>
      <c r="F27" s="128">
        <v>42291.277599405068</v>
      </c>
      <c r="G27" s="128">
        <v>68463.633348040777</v>
      </c>
      <c r="H27" s="128">
        <v>92229.008674869197</v>
      </c>
      <c r="I27" s="128">
        <v>49124.917813660315</v>
      </c>
      <c r="J27" s="128">
        <v>67344.649081140218</v>
      </c>
      <c r="K27" s="128">
        <v>56483.616041317218</v>
      </c>
      <c r="L27" s="128">
        <v>49501.584106966402</v>
      </c>
      <c r="M27" s="128">
        <v>68806.206807619659</v>
      </c>
      <c r="N27" s="128">
        <v>66319.766617051428</v>
      </c>
      <c r="O27" s="128">
        <v>87528.555556703141</v>
      </c>
      <c r="P27" s="128">
        <v>50000.088327302859</v>
      </c>
      <c r="Q27" s="235">
        <f t="shared" ref="Q27:Q32" si="1">SUM(E27:P27)</f>
        <v>754832.75011863792</v>
      </c>
    </row>
    <row r="28" spans="3:18" x14ac:dyDescent="0.35">
      <c r="C28" s="181"/>
      <c r="D28" s="236" t="s">
        <v>21</v>
      </c>
      <c r="E28" s="128">
        <v>90708.531518597287</v>
      </c>
      <c r="F28" s="128">
        <v>63176.586681363384</v>
      </c>
      <c r="G28" s="128">
        <v>111120.65113842921</v>
      </c>
      <c r="H28" s="128">
        <v>159346.97106667678</v>
      </c>
      <c r="I28" s="128">
        <v>76481.094491416923</v>
      </c>
      <c r="J28" s="128">
        <v>112759.99198975362</v>
      </c>
      <c r="K28" s="128">
        <v>82159.360717907068</v>
      </c>
      <c r="L28" s="128">
        <v>76758.903180488749</v>
      </c>
      <c r="M28" s="128">
        <v>114571.12678970853</v>
      </c>
      <c r="N28" s="128">
        <v>107379.55173129728</v>
      </c>
      <c r="O28" s="128">
        <v>148046.19561600019</v>
      </c>
      <c r="P28" s="128">
        <v>73986.406685829599</v>
      </c>
      <c r="Q28" s="235">
        <f t="shared" si="1"/>
        <v>1216495.3716074685</v>
      </c>
    </row>
    <row r="29" spans="3:18" x14ac:dyDescent="0.35">
      <c r="C29" s="222" t="s">
        <v>17</v>
      </c>
      <c r="D29" s="236" t="s">
        <v>20</v>
      </c>
      <c r="E29" s="128"/>
      <c r="F29" s="128"/>
      <c r="G29" s="128"/>
      <c r="H29" s="128"/>
      <c r="I29" s="128">
        <v>181377.74999999997</v>
      </c>
      <c r="J29" s="128">
        <v>61952.46</v>
      </c>
      <c r="K29" s="128">
        <v>-2533.7499999999991</v>
      </c>
      <c r="L29" s="128">
        <v>112730.60999999997</v>
      </c>
      <c r="M29" s="128">
        <v>56257.839999999989</v>
      </c>
      <c r="N29" s="128">
        <v>100381.90999999999</v>
      </c>
      <c r="O29" s="128">
        <v>141013.93999999994</v>
      </c>
      <c r="P29" s="128">
        <v>23629.139999999992</v>
      </c>
      <c r="Q29" s="235">
        <f t="shared" si="1"/>
        <v>674809.89999999979</v>
      </c>
    </row>
    <row r="30" spans="3:18" x14ac:dyDescent="0.35">
      <c r="C30" s="222"/>
      <c r="D30" s="236" t="s">
        <v>21</v>
      </c>
      <c r="E30" s="128"/>
      <c r="F30" s="128"/>
      <c r="G30" s="128"/>
      <c r="H30" s="128"/>
      <c r="I30" s="128">
        <v>282989.77999999997</v>
      </c>
      <c r="J30" s="128">
        <v>97153.069999999992</v>
      </c>
      <c r="K30" s="128">
        <v>-7134.5999999999967</v>
      </c>
      <c r="L30" s="128">
        <v>136452.83999999997</v>
      </c>
      <c r="M30" s="128">
        <v>82901.16</v>
      </c>
      <c r="N30" s="128">
        <v>108082.47000000002</v>
      </c>
      <c r="O30" s="128">
        <v>165596.94</v>
      </c>
      <c r="P30" s="128">
        <v>21652.85</v>
      </c>
      <c r="Q30" s="235">
        <f t="shared" si="1"/>
        <v>887694.50999999989</v>
      </c>
    </row>
    <row r="31" spans="3:18" x14ac:dyDescent="0.35">
      <c r="C31" s="214" t="s">
        <v>1261</v>
      </c>
      <c r="D31" s="236" t="s">
        <v>20</v>
      </c>
      <c r="E31" s="128">
        <v>84814.420000000013</v>
      </c>
      <c r="F31" s="128">
        <v>87135.900000000009</v>
      </c>
      <c r="G31" s="128">
        <v>20239.39</v>
      </c>
      <c r="H31" s="128">
        <v>80296.75</v>
      </c>
      <c r="I31" s="128">
        <v>205356.87</v>
      </c>
      <c r="J31" s="128">
        <v>0</v>
      </c>
      <c r="K31" s="128">
        <v>0</v>
      </c>
      <c r="L31" s="128">
        <v>0</v>
      </c>
      <c r="M31" s="128">
        <v>0</v>
      </c>
      <c r="N31" s="128">
        <v>0</v>
      </c>
      <c r="O31" s="128">
        <v>0</v>
      </c>
      <c r="P31" s="128">
        <v>0</v>
      </c>
      <c r="Q31" s="235">
        <f t="shared" si="1"/>
        <v>477843.33</v>
      </c>
    </row>
    <row r="32" spans="3:18" x14ac:dyDescent="0.35">
      <c r="C32" s="214"/>
      <c r="D32" s="236" t="s">
        <v>21</v>
      </c>
      <c r="E32" s="128">
        <v>87055.31</v>
      </c>
      <c r="F32" s="128">
        <v>75788.160000000003</v>
      </c>
      <c r="G32" s="128">
        <v>15445.429999999998</v>
      </c>
      <c r="H32" s="128">
        <v>85336.170000000013</v>
      </c>
      <c r="I32" s="128">
        <v>197220.42</v>
      </c>
      <c r="J32" s="128">
        <v>0</v>
      </c>
      <c r="K32" s="128">
        <v>0</v>
      </c>
      <c r="L32" s="128">
        <v>0</v>
      </c>
      <c r="M32" s="128">
        <v>0</v>
      </c>
      <c r="N32" s="128">
        <v>0</v>
      </c>
      <c r="O32" s="128">
        <v>0</v>
      </c>
      <c r="P32" s="128">
        <v>0</v>
      </c>
      <c r="Q32" s="235">
        <f t="shared" si="1"/>
        <v>460845.49</v>
      </c>
    </row>
    <row r="33" spans="3:17" x14ac:dyDescent="0.35">
      <c r="D33" s="123"/>
      <c r="Q33" s="123"/>
    </row>
    <row r="34" spans="3:17" x14ac:dyDescent="0.35">
      <c r="C34" s="192" t="s">
        <v>22</v>
      </c>
      <c r="D34" s="123"/>
      <c r="Q34" s="123"/>
    </row>
    <row r="35" spans="3:17" x14ac:dyDescent="0.35">
      <c r="C35" s="124" t="s">
        <v>23</v>
      </c>
      <c r="D35" s="223" t="s">
        <v>15</v>
      </c>
      <c r="E35" s="193" t="s">
        <v>1247</v>
      </c>
      <c r="F35" s="193" t="s">
        <v>1248</v>
      </c>
      <c r="G35" s="193" t="s">
        <v>1249</v>
      </c>
      <c r="H35" s="193" t="s">
        <v>1250</v>
      </c>
      <c r="I35" s="193" t="s">
        <v>1251</v>
      </c>
      <c r="J35" s="193" t="s">
        <v>1252</v>
      </c>
      <c r="K35" s="193" t="s">
        <v>308</v>
      </c>
      <c r="L35" s="193" t="s">
        <v>309</v>
      </c>
      <c r="M35" s="193" t="s">
        <v>310</v>
      </c>
      <c r="N35" s="193" t="s">
        <v>311</v>
      </c>
      <c r="O35" s="193" t="s">
        <v>312</v>
      </c>
      <c r="P35" s="193" t="s">
        <v>313</v>
      </c>
      <c r="Q35" s="234" t="s">
        <v>291</v>
      </c>
    </row>
    <row r="36" spans="3:17" hidden="1" x14ac:dyDescent="0.35">
      <c r="C36" s="124" t="s">
        <v>24</v>
      </c>
      <c r="D36" s="223"/>
      <c r="E36" s="124"/>
      <c r="F36" s="124"/>
      <c r="G36" s="124"/>
      <c r="H36" s="124"/>
      <c r="I36" s="124"/>
      <c r="J36" s="124"/>
      <c r="K36" s="128">
        <v>206618.13683646961</v>
      </c>
      <c r="L36" s="128">
        <v>162800.01970046948</v>
      </c>
      <c r="M36" s="128">
        <v>248809.11299886351</v>
      </c>
      <c r="N36" s="128">
        <v>258961.13927886347</v>
      </c>
      <c r="O36" s="128">
        <v>337489.27087059082</v>
      </c>
      <c r="P36" s="128">
        <v>160652.78488713613</v>
      </c>
      <c r="Q36" s="123"/>
    </row>
    <row r="37" spans="3:17" x14ac:dyDescent="0.35">
      <c r="C37" s="221" t="s">
        <v>10</v>
      </c>
      <c r="D37" s="236"/>
      <c r="E37" s="128">
        <f>SUM(E27:E28,E20)</f>
        <v>184272.45098545734</v>
      </c>
      <c r="F37" s="128">
        <f t="shared" ref="F37:P37" si="2">SUM(F27:F28,F20)</f>
        <v>130785.82532333747</v>
      </c>
      <c r="G37" s="128">
        <f t="shared" si="2"/>
        <v>224097.61526825198</v>
      </c>
      <c r="H37" s="128">
        <f t="shared" si="2"/>
        <v>315307.79533138109</v>
      </c>
      <c r="I37" s="128">
        <f t="shared" si="2"/>
        <v>155352.65421125942</v>
      </c>
      <c r="J37" s="128">
        <f t="shared" si="2"/>
        <v>226964.06861365517</v>
      </c>
      <c r="K37" s="128">
        <f t="shared" si="2"/>
        <v>171905.31371804871</v>
      </c>
      <c r="L37" s="128">
        <f t="shared" si="2"/>
        <v>155633.01726508615</v>
      </c>
      <c r="M37" s="128">
        <f t="shared" si="2"/>
        <v>228574.13180454023</v>
      </c>
      <c r="N37" s="128">
        <f t="shared" si="2"/>
        <v>216901.95659121146</v>
      </c>
      <c r="O37" s="128">
        <f t="shared" si="2"/>
        <v>297152.52393897902</v>
      </c>
      <c r="P37" s="128">
        <f t="shared" si="2"/>
        <v>155794.77753102261</v>
      </c>
      <c r="Q37" s="235">
        <f>SUM(E37:P37)</f>
        <v>2462742.1305822306</v>
      </c>
    </row>
    <row r="38" spans="3:17" x14ac:dyDescent="0.35">
      <c r="C38" s="222" t="s">
        <v>17</v>
      </c>
      <c r="D38" s="236"/>
      <c r="E38" s="128">
        <f>SUM(E29:E30,E21)</f>
        <v>158159.45999999996</v>
      </c>
      <c r="F38" s="128">
        <f t="shared" ref="F38:P38" si="3">SUM(F29:F30,F21)</f>
        <v>658351</v>
      </c>
      <c r="G38" s="128">
        <f t="shared" si="3"/>
        <v>230472.06999999998</v>
      </c>
      <c r="H38" s="128">
        <f t="shared" si="3"/>
        <v>139878.37000000002</v>
      </c>
      <c r="I38" s="128">
        <f t="shared" si="3"/>
        <v>412519.31999999989</v>
      </c>
      <c r="J38" s="128">
        <f t="shared" si="3"/>
        <v>254153.21999999997</v>
      </c>
      <c r="K38" s="128">
        <f t="shared" si="3"/>
        <v>-8956.1499999999942</v>
      </c>
      <c r="L38" s="128">
        <f t="shared" si="3"/>
        <v>362330.85</v>
      </c>
      <c r="M38" s="128">
        <f t="shared" si="3"/>
        <v>246316.86000000002</v>
      </c>
      <c r="N38" s="128">
        <f t="shared" si="3"/>
        <v>302359.13</v>
      </c>
      <c r="O38" s="128">
        <f t="shared" si="3"/>
        <v>406450.81999999995</v>
      </c>
      <c r="P38" s="128">
        <f t="shared" si="3"/>
        <v>252023.43</v>
      </c>
      <c r="Q38" s="235">
        <f>SUM(E38:P38)</f>
        <v>3414058.3799999994</v>
      </c>
    </row>
    <row r="39" spans="3:17" x14ac:dyDescent="0.35">
      <c r="C39" s="214" t="s">
        <v>18</v>
      </c>
      <c r="D39" s="236"/>
      <c r="E39" s="128">
        <f>SUM(E31:E32,E22)</f>
        <v>49480.090000000026</v>
      </c>
      <c r="F39" s="128">
        <f t="shared" ref="F39:P39" si="4">SUM(F31:F32,F22)</f>
        <v>227900.36</v>
      </c>
      <c r="G39" s="128">
        <f t="shared" si="4"/>
        <v>26680.720000000001</v>
      </c>
      <c r="H39" s="128">
        <f t="shared" si="4"/>
        <v>202697.89</v>
      </c>
      <c r="I39" s="128">
        <f t="shared" si="4"/>
        <v>487086.89</v>
      </c>
      <c r="J39" s="128">
        <f t="shared" si="4"/>
        <v>0</v>
      </c>
      <c r="K39" s="128">
        <f t="shared" si="4"/>
        <v>0</v>
      </c>
      <c r="L39" s="128">
        <f t="shared" si="4"/>
        <v>0</v>
      </c>
      <c r="M39" s="128">
        <f t="shared" si="4"/>
        <v>0</v>
      </c>
      <c r="N39" s="128">
        <f t="shared" si="4"/>
        <v>0</v>
      </c>
      <c r="O39" s="128">
        <f t="shared" si="4"/>
        <v>0</v>
      </c>
      <c r="P39" s="128">
        <f t="shared" si="4"/>
        <v>0</v>
      </c>
      <c r="Q39" s="235">
        <f>SUM(E39:P39)</f>
        <v>993845.95000000007</v>
      </c>
    </row>
    <row r="40" spans="3:17" x14ac:dyDescent="0.35"/>
  </sheetData>
  <mergeCells count="1">
    <mergeCell ref="A1:S2"/>
  </mergeCells>
  <conditionalFormatting sqref="R8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R9">
    <cfRule type="iconSet" priority="1">
      <iconSet iconSet="3Arrows">
        <cfvo type="percent" val="0"/>
        <cfvo type="percent" val="33"/>
        <cfvo type="percent" val="67"/>
      </iconSet>
    </cfRule>
  </conditionalFormatting>
  <pageMargins left="0.511811024" right="0.511811024" top="0.78740157499999996" bottom="0.78740157499999996" header="0.31496062000000002" footer="0.31496062000000002"/>
  <pageSetup orientation="portrait" r:id="rId3"/>
  <drawing r:id="rId4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7" id="{E9C6EACA-A91F-4F95-B270-2371C1DE4639}">
            <x14:iconSet iconSet="3Arrows" custom="1">
              <x14:cfvo type="percent">
                <xm:f>0</xm:f>
              </x14:cfvo>
              <x14:cfvo type="num">
                <xm:f>0.6</xm:f>
              </x14:cfvo>
              <x14:cfvo type="num">
                <xm:f>0.6</xm:f>
              </x14:cfvo>
              <x14:cfIcon iconSet="3Arrows" iconId="0"/>
              <x14:cfIcon iconSet="3Arrows" iconId="2"/>
              <x14:cfIcon iconSet="3Arrows" iconId="2"/>
            </x14:iconSet>
          </x14:cfRule>
          <xm:sqref>P5:P16</xm:sqref>
        </x14:conditionalFormatting>
        <x14:conditionalFormatting xmlns:xm="http://schemas.microsoft.com/office/excel/2006/main">
          <x14:cfRule type="iconSet" priority="15" id="{E6625F74-DE9A-44DD-85D7-6617D3DD105A}">
            <x14:iconSet iconSet="3Arrows" custom="1">
              <x14:cfvo type="percent">
                <xm:f>0</xm:f>
              </x14:cfvo>
              <x14:cfvo type="num">
                <xm:f>0.6</xm:f>
              </x14:cfvo>
              <x14:cfvo type="num">
                <xm:f>0.6</xm:f>
              </x14:cfvo>
              <x14:cfIcon iconSet="3Arrows" iconId="0"/>
              <x14:cfIcon iconSet="3Arrows" iconId="2"/>
              <x14:cfIcon iconSet="3Arrows" iconId="2"/>
            </x14:iconSet>
          </x14:cfRule>
          <xm:sqref>R5:R7 R10:R16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9055D-514D-448D-AE8B-CD62058F16F0}">
  <dimension ref="A1:V31"/>
  <sheetViews>
    <sheetView showGridLines="0" zoomScale="86" zoomScaleNormal="86" workbookViewId="0">
      <selection activeCell="I23" sqref="I23"/>
    </sheetView>
  </sheetViews>
  <sheetFormatPr defaultColWidth="0" defaultRowHeight="14.5" zeroHeight="1" x14ac:dyDescent="0.35"/>
  <cols>
    <col min="1" max="1" width="3.1796875" customWidth="1"/>
    <col min="2" max="2" width="26.26953125" bestFit="1" customWidth="1"/>
    <col min="3" max="3" width="3.08984375" bestFit="1" customWidth="1"/>
    <col min="4" max="5" width="11.453125" bestFit="1" customWidth="1"/>
    <col min="6" max="6" width="13" bestFit="1" customWidth="1"/>
    <col min="7" max="7" width="14.26953125" customWidth="1"/>
    <col min="8" max="8" width="14.54296875" customWidth="1"/>
    <col min="9" max="9" width="14.08984375" bestFit="1" customWidth="1"/>
    <col min="10" max="10" width="13.81640625" customWidth="1"/>
    <col min="11" max="11" width="11" bestFit="1" customWidth="1"/>
    <col min="12" max="12" width="12.453125" customWidth="1"/>
    <col min="13" max="13" width="11" bestFit="1" customWidth="1"/>
    <col min="14" max="14" width="11.453125" bestFit="1" customWidth="1"/>
    <col min="15" max="15" width="10.1796875" customWidth="1"/>
    <col min="16" max="16" width="10.36328125" bestFit="1" customWidth="1"/>
    <col min="17" max="17" width="5.08984375" customWidth="1"/>
    <col min="18" max="16384" width="9.1796875" hidden="1"/>
  </cols>
  <sheetData>
    <row r="1" spans="1:20" ht="15" customHeight="1" x14ac:dyDescent="0.35">
      <c r="A1" s="243" t="s">
        <v>0</v>
      </c>
      <c r="B1" s="243"/>
      <c r="C1" s="243"/>
      <c r="D1" s="243"/>
      <c r="E1" s="243"/>
      <c r="F1" s="243"/>
      <c r="G1" s="243"/>
      <c r="H1" s="243"/>
      <c r="I1" s="243"/>
      <c r="J1" s="243"/>
      <c r="K1" s="243"/>
      <c r="L1" s="243"/>
      <c r="M1" s="172"/>
      <c r="N1" s="172"/>
      <c r="O1" s="172"/>
      <c r="P1" s="172"/>
      <c r="Q1" s="172"/>
      <c r="R1" s="172"/>
      <c r="S1" s="172"/>
      <c r="T1" s="172"/>
    </row>
    <row r="2" spans="1:20" ht="15" customHeight="1" x14ac:dyDescent="0.35">
      <c r="A2" s="243"/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172"/>
      <c r="N2" s="172"/>
      <c r="O2" s="172"/>
      <c r="P2" s="172"/>
      <c r="Q2" s="172"/>
      <c r="R2" s="172"/>
      <c r="S2" s="172"/>
      <c r="T2" s="172"/>
    </row>
    <row r="3" spans="1:20" x14ac:dyDescent="0.35"/>
    <row r="4" spans="1:20" ht="29" x14ac:dyDescent="0.35">
      <c r="G4" s="203" t="s">
        <v>6</v>
      </c>
      <c r="H4" s="238" t="s">
        <v>32</v>
      </c>
      <c r="I4" s="239" t="s">
        <v>1244</v>
      </c>
      <c r="J4" s="240" t="s">
        <v>1257</v>
      </c>
      <c r="K4" s="237" t="s">
        <v>8</v>
      </c>
      <c r="L4" s="237" t="s">
        <v>9</v>
      </c>
      <c r="M4" s="237" t="s">
        <v>1262</v>
      </c>
      <c r="N4" s="237" t="s">
        <v>1256</v>
      </c>
    </row>
    <row r="5" spans="1:20" x14ac:dyDescent="0.35">
      <c r="G5" s="33" t="s">
        <v>1247</v>
      </c>
      <c r="H5" s="128">
        <v>28538.746600000002</v>
      </c>
      <c r="I5" s="128">
        <v>38575.089999999997</v>
      </c>
      <c r="J5" s="128">
        <f>din!E37</f>
        <v>1442.0899999999988</v>
      </c>
      <c r="K5" s="168">
        <f>din!F37</f>
        <v>-27096.656600000002</v>
      </c>
      <c r="L5" s="95">
        <f>din!G37</f>
        <v>-0.94946904921185293</v>
      </c>
      <c r="M5" s="168">
        <f>din!H37</f>
        <v>-37133</v>
      </c>
      <c r="N5" s="95">
        <f>din!I37</f>
        <v>-25.749433114438094</v>
      </c>
    </row>
    <row r="6" spans="1:20" x14ac:dyDescent="0.35">
      <c r="G6" s="33" t="s">
        <v>1248</v>
      </c>
      <c r="H6" s="128">
        <v>12413.7482</v>
      </c>
      <c r="I6" s="128">
        <v>90534.46</v>
      </c>
      <c r="J6" s="128">
        <f>din!E38</f>
        <v>36336.149999999994</v>
      </c>
      <c r="K6" s="168">
        <f>din!F38</f>
        <v>23922.401799999992</v>
      </c>
      <c r="L6" s="95">
        <f>din!G38</f>
        <v>1.9270893379325991</v>
      </c>
      <c r="M6" s="168">
        <f>din!H38</f>
        <v>-54198.310000000012</v>
      </c>
      <c r="N6" s="95">
        <f>din!I38</f>
        <v>-1.4915809737685479</v>
      </c>
    </row>
    <row r="7" spans="1:20" x14ac:dyDescent="0.35">
      <c r="G7" s="33" t="s">
        <v>1249</v>
      </c>
      <c r="H7" s="128">
        <v>37760.879800000002</v>
      </c>
      <c r="I7" s="128">
        <v>45851.74</v>
      </c>
      <c r="J7" s="128">
        <f>din!E39</f>
        <v>30497.439999999999</v>
      </c>
      <c r="K7" s="168">
        <f>din!F39</f>
        <v>-7263.4398000000037</v>
      </c>
      <c r="L7" s="95">
        <f>din!G39</f>
        <v>-0.19235356375356497</v>
      </c>
      <c r="M7" s="168">
        <f>din!H39</f>
        <v>-15354.3</v>
      </c>
      <c r="N7" s="95">
        <f>din!I39</f>
        <v>-0.50346192991936367</v>
      </c>
    </row>
    <row r="8" spans="1:20" x14ac:dyDescent="0.35">
      <c r="G8" s="33" t="s">
        <v>1250</v>
      </c>
      <c r="H8" s="128">
        <v>58535.645000000011</v>
      </c>
      <c r="I8" s="128">
        <v>-17843.790000000008</v>
      </c>
      <c r="J8" s="128">
        <f>din!E40</f>
        <v>44010.06</v>
      </c>
      <c r="K8" s="168">
        <f>din!F40</f>
        <v>-14525.585000000014</v>
      </c>
      <c r="L8" s="95">
        <f>din!G40</f>
        <v>-0.2481493968333314</v>
      </c>
      <c r="M8" s="168">
        <f>din!H40</f>
        <v>61853.850000000006</v>
      </c>
      <c r="N8" s="95">
        <f>din!I40</f>
        <v>1.4054479816660101</v>
      </c>
    </row>
    <row r="9" spans="1:20" x14ac:dyDescent="0.35">
      <c r="G9" s="33" t="s">
        <v>1251</v>
      </c>
      <c r="H9" s="128">
        <v>16096.059000000001</v>
      </c>
      <c r="I9" s="128">
        <v>84736.37000000001</v>
      </c>
      <c r="J9" s="128">
        <f>din!E41</f>
        <v>58790.119999999995</v>
      </c>
      <c r="K9" s="168">
        <f>din!F41</f>
        <v>42694.060999999994</v>
      </c>
      <c r="L9" s="95">
        <f>din!G41</f>
        <v>2.6524543057403052</v>
      </c>
      <c r="M9" s="168">
        <f>din!H41</f>
        <v>-25946.250000000015</v>
      </c>
      <c r="N9" s="95">
        <f>din!I41</f>
        <v>-0.44133691171237643</v>
      </c>
    </row>
    <row r="10" spans="1:20" x14ac:dyDescent="0.35">
      <c r="G10" s="33" t="s">
        <v>1252</v>
      </c>
      <c r="H10" s="128">
        <v>43495.212600000006</v>
      </c>
      <c r="I10" s="128">
        <v>15035.07</v>
      </c>
      <c r="J10" s="128">
        <f>din!E42</f>
        <v>0</v>
      </c>
      <c r="K10" s="168" t="str">
        <f>din!F42</f>
        <v/>
      </c>
      <c r="L10" s="95" t="str">
        <f>din!G42</f>
        <v/>
      </c>
      <c r="M10" s="168" t="str">
        <f>din!H42</f>
        <v/>
      </c>
      <c r="N10" s="95" t="str">
        <f>din!I42</f>
        <v/>
      </c>
    </row>
    <row r="11" spans="1:20" x14ac:dyDescent="0.35">
      <c r="G11" s="33" t="s">
        <v>308</v>
      </c>
      <c r="H11" s="128">
        <v>17771.1044</v>
      </c>
      <c r="I11" s="128">
        <v>22994.02</v>
      </c>
      <c r="J11" s="128">
        <f>din!E43</f>
        <v>0</v>
      </c>
      <c r="K11" s="168" t="str">
        <f>din!F43</f>
        <v/>
      </c>
      <c r="L11" s="95" t="str">
        <f>din!G43</f>
        <v/>
      </c>
      <c r="M11" s="168" t="str">
        <f>din!H43</f>
        <v/>
      </c>
      <c r="N11" s="95" t="str">
        <f>din!I43</f>
        <v/>
      </c>
    </row>
    <row r="12" spans="1:20" x14ac:dyDescent="0.35">
      <c r="G12" s="33" t="s">
        <v>309</v>
      </c>
      <c r="H12" s="128">
        <v>16956.763600000002</v>
      </c>
      <c r="I12" s="128">
        <v>54559.45</v>
      </c>
      <c r="J12" s="128">
        <f>din!E44</f>
        <v>0</v>
      </c>
      <c r="K12" s="168" t="str">
        <f>din!F44</f>
        <v/>
      </c>
      <c r="L12" s="95" t="str">
        <f>din!G44</f>
        <v/>
      </c>
      <c r="M12" s="168" t="str">
        <f>din!H44</f>
        <v/>
      </c>
      <c r="N12" s="95" t="str">
        <f>din!I44</f>
        <v/>
      </c>
    </row>
    <row r="13" spans="1:20" x14ac:dyDescent="0.35">
      <c r="G13" s="33" t="s">
        <v>310</v>
      </c>
      <c r="H13" s="128">
        <v>40334.781200000005</v>
      </c>
      <c r="I13" s="128">
        <v>28181.059999999998</v>
      </c>
      <c r="J13" s="128">
        <f>din!E45</f>
        <v>0</v>
      </c>
      <c r="K13" s="168" t="str">
        <f>din!F45</f>
        <v/>
      </c>
      <c r="L13" s="95" t="str">
        <f>din!G45</f>
        <v/>
      </c>
      <c r="M13" s="168" t="str">
        <f>din!H45</f>
        <v/>
      </c>
      <c r="N13" s="95" t="str">
        <f>din!I45</f>
        <v/>
      </c>
    </row>
    <row r="14" spans="1:20" x14ac:dyDescent="0.35">
      <c r="G14" s="33" t="s">
        <v>311</v>
      </c>
      <c r="H14" s="128">
        <v>36615.240200000007</v>
      </c>
      <c r="I14" s="128">
        <v>32550.210000000003</v>
      </c>
      <c r="J14" s="128">
        <f>din!E46</f>
        <v>0</v>
      </c>
      <c r="K14" s="168" t="str">
        <f>din!F46</f>
        <v/>
      </c>
      <c r="L14" s="95" t="str">
        <f>din!G46</f>
        <v/>
      </c>
      <c r="M14" s="168" t="str">
        <f>din!H46</f>
        <v/>
      </c>
      <c r="N14" s="95" t="str">
        <f>din!I46</f>
        <v/>
      </c>
    </row>
    <row r="15" spans="1:20" x14ac:dyDescent="0.35">
      <c r="G15" s="33" t="s">
        <v>312</v>
      </c>
      <c r="H15" s="128">
        <v>51077.550999999992</v>
      </c>
      <c r="I15" s="128">
        <v>113040.06999999999</v>
      </c>
      <c r="J15" s="128">
        <f>din!E47</f>
        <v>0</v>
      </c>
      <c r="K15" s="168" t="str">
        <f>din!F47</f>
        <v/>
      </c>
      <c r="L15" s="95" t="str">
        <f>din!G47</f>
        <v/>
      </c>
      <c r="M15" s="168" t="str">
        <f>din!H47</f>
        <v/>
      </c>
      <c r="N15" s="95" t="str">
        <f>din!I47</f>
        <v/>
      </c>
    </row>
    <row r="16" spans="1:20" x14ac:dyDescent="0.35">
      <c r="G16" s="33" t="s">
        <v>313</v>
      </c>
      <c r="H16" s="128">
        <v>15677.863600000001</v>
      </c>
      <c r="I16" s="128">
        <v>43307.630000000005</v>
      </c>
      <c r="J16" s="128">
        <f>din!E48</f>
        <v>0</v>
      </c>
      <c r="K16" s="168" t="str">
        <f>din!F48</f>
        <v/>
      </c>
      <c r="L16" s="95" t="str">
        <f>din!G48</f>
        <v/>
      </c>
      <c r="M16" s="168" t="str">
        <f>din!H48</f>
        <v/>
      </c>
      <c r="N16" s="95" t="str">
        <f>din!I48</f>
        <v/>
      </c>
    </row>
    <row r="17" spans="2:22" x14ac:dyDescent="0.35">
      <c r="G17" s="157" t="s">
        <v>13</v>
      </c>
      <c r="H17" s="164">
        <f>SUM(H5:H16)</f>
        <v>375273.59520000004</v>
      </c>
      <c r="I17" s="164">
        <f>SUM(I5:I16)</f>
        <v>551521.38000000012</v>
      </c>
      <c r="J17" s="164">
        <f>SUM(J5:J16)</f>
        <v>171075.86</v>
      </c>
      <c r="K17" s="164">
        <f>SUM(K5:K16)</f>
        <v>17730.781399999967</v>
      </c>
      <c r="L17" s="169"/>
      <c r="M17" s="169">
        <f>SUM(M5:M16)</f>
        <v>-70778.010000000024</v>
      </c>
      <c r="N17" s="169"/>
    </row>
    <row r="18" spans="2:22" x14ac:dyDescent="0.35">
      <c r="G18" s="174"/>
      <c r="H18" s="175"/>
      <c r="I18" s="175"/>
      <c r="J18" s="175"/>
      <c r="K18" s="175"/>
      <c r="L18" s="176"/>
    </row>
    <row r="19" spans="2:22" x14ac:dyDescent="0.35">
      <c r="V19" s="30"/>
    </row>
    <row r="20" spans="2:22" x14ac:dyDescent="0.35">
      <c r="G20" s="170" t="s">
        <v>1</v>
      </c>
      <c r="H20" s="193" t="s">
        <v>2</v>
      </c>
      <c r="I20" s="193" t="s">
        <v>3</v>
      </c>
      <c r="J20" s="124" t="s">
        <v>4</v>
      </c>
      <c r="K20" s="124" t="s">
        <v>26</v>
      </c>
    </row>
    <row r="21" spans="2:22" x14ac:dyDescent="0.35">
      <c r="G21" s="201" t="s">
        <v>10</v>
      </c>
      <c r="H21" s="128">
        <f>GRÁFICO!$O$4</f>
        <v>153345.07860000001</v>
      </c>
      <c r="I21" s="128">
        <f>GRÁFICO!$P$4</f>
        <v>375273.59520000004</v>
      </c>
      <c r="J21" s="95">
        <v>1</v>
      </c>
      <c r="K21" s="95">
        <v>1</v>
      </c>
    </row>
    <row r="22" spans="2:22" x14ac:dyDescent="0.35">
      <c r="G22" s="202" t="s">
        <v>11</v>
      </c>
      <c r="H22" s="128">
        <f>GRÁFICO!$O$5</f>
        <v>171075.86</v>
      </c>
      <c r="I22" s="128">
        <f>GRÁFICO!$P$5</f>
        <v>393004.37660000002</v>
      </c>
      <c r="J22" s="95">
        <f>H22/H21</f>
        <v>1.1156266739166156</v>
      </c>
      <c r="K22" s="95">
        <f>I22/I21</f>
        <v>1.0472476124800372</v>
      </c>
    </row>
    <row r="23" spans="2:22" x14ac:dyDescent="0.35"/>
    <row r="24" spans="2:22" x14ac:dyDescent="0.35"/>
    <row r="25" spans="2:22" x14ac:dyDescent="0.35">
      <c r="B25" s="192" t="s">
        <v>27</v>
      </c>
    </row>
    <row r="26" spans="2:22" x14ac:dyDescent="0.35">
      <c r="B26" s="124"/>
      <c r="C26" s="223" t="s">
        <v>15</v>
      </c>
      <c r="D26" s="124" t="s">
        <v>1247</v>
      </c>
      <c r="E26" s="124" t="s">
        <v>1248</v>
      </c>
      <c r="F26" s="124" t="s">
        <v>1249</v>
      </c>
      <c r="G26" s="124" t="s">
        <v>1250</v>
      </c>
      <c r="H26" s="124" t="s">
        <v>1251</v>
      </c>
      <c r="I26" s="124" t="s">
        <v>1252</v>
      </c>
      <c r="J26" s="124" t="s">
        <v>308</v>
      </c>
      <c r="K26" s="124" t="s">
        <v>309</v>
      </c>
      <c r="L26" s="124" t="s">
        <v>310</v>
      </c>
      <c r="M26" s="124" t="s">
        <v>311</v>
      </c>
      <c r="N26" s="124" t="s">
        <v>312</v>
      </c>
      <c r="O26" s="124" t="s">
        <v>313</v>
      </c>
      <c r="P26" s="223" t="s">
        <v>13</v>
      </c>
    </row>
    <row r="27" spans="2:22" hidden="1" x14ac:dyDescent="0.35">
      <c r="B27" s="124" t="s">
        <v>24</v>
      </c>
      <c r="C27" s="124"/>
      <c r="D27" s="124"/>
      <c r="E27" s="124"/>
      <c r="F27" s="124"/>
      <c r="G27" s="124"/>
      <c r="H27" s="124"/>
      <c r="I27" s="124"/>
      <c r="J27" s="128">
        <v>41532.595999999998</v>
      </c>
      <c r="K27" s="128">
        <v>32110.043999999998</v>
      </c>
      <c r="L27" s="128">
        <v>51221.824000000008</v>
      </c>
      <c r="M27" s="128">
        <v>48821.740000000005</v>
      </c>
      <c r="N27" s="128">
        <v>64022.271999999997</v>
      </c>
      <c r="O27" s="128">
        <v>30598.880000000001</v>
      </c>
    </row>
    <row r="28" spans="2:22" x14ac:dyDescent="0.35">
      <c r="B28" s="212" t="s">
        <v>10</v>
      </c>
      <c r="C28" s="33"/>
      <c r="D28" s="217">
        <v>28538.746600000002</v>
      </c>
      <c r="E28" s="217">
        <v>12413.7482</v>
      </c>
      <c r="F28" s="217">
        <v>37760.879800000002</v>
      </c>
      <c r="G28" s="217">
        <v>58535.645000000011</v>
      </c>
      <c r="H28" s="217">
        <v>16096.059000000001</v>
      </c>
      <c r="I28" s="217">
        <v>43495.212600000006</v>
      </c>
      <c r="J28" s="217">
        <v>17771.1044</v>
      </c>
      <c r="K28" s="217">
        <v>16956.763600000002</v>
      </c>
      <c r="L28" s="217">
        <v>40334.781200000005</v>
      </c>
      <c r="M28" s="217">
        <v>36615.240200000007</v>
      </c>
      <c r="N28" s="217">
        <v>51077.550999999992</v>
      </c>
      <c r="O28" s="217">
        <v>15677.863600000001</v>
      </c>
      <c r="P28" s="232">
        <f>SUM(D28:O28)</f>
        <v>375273.59520000004</v>
      </c>
    </row>
    <row r="29" spans="2:22" x14ac:dyDescent="0.35">
      <c r="B29" s="213" t="s">
        <v>17</v>
      </c>
      <c r="C29" s="33"/>
      <c r="D29" s="217">
        <v>38575.089999999997</v>
      </c>
      <c r="E29" s="217">
        <v>90534.46</v>
      </c>
      <c r="F29" s="217">
        <v>45851.74</v>
      </c>
      <c r="G29" s="217">
        <v>-17843.790000000008</v>
      </c>
      <c r="H29" s="217">
        <v>84736.37000000001</v>
      </c>
      <c r="I29" s="217">
        <v>15035.07</v>
      </c>
      <c r="J29" s="217">
        <v>22994.02</v>
      </c>
      <c r="K29" s="217">
        <v>54559.45</v>
      </c>
      <c r="L29" s="217">
        <v>28181.059999999998</v>
      </c>
      <c r="M29" s="217">
        <v>32550.210000000003</v>
      </c>
      <c r="N29" s="217">
        <v>113040.06999999999</v>
      </c>
      <c r="O29" s="217">
        <v>43307.630000000005</v>
      </c>
      <c r="P29" s="232">
        <f>SUM(D29:O29)</f>
        <v>551521.38000000012</v>
      </c>
    </row>
    <row r="30" spans="2:22" x14ac:dyDescent="0.35">
      <c r="B30" s="214" t="s">
        <v>1261</v>
      </c>
      <c r="C30" s="33"/>
      <c r="D30" s="217">
        <v>1442.0899999999988</v>
      </c>
      <c r="E30" s="217">
        <v>36336.149999999994</v>
      </c>
      <c r="F30" s="217">
        <f>J7</f>
        <v>30497.439999999999</v>
      </c>
      <c r="G30" s="217">
        <f>J8</f>
        <v>44010.06</v>
      </c>
      <c r="H30" s="217">
        <f>J9</f>
        <v>58790.119999999995</v>
      </c>
      <c r="I30" s="217">
        <f>J10</f>
        <v>0</v>
      </c>
      <c r="J30" s="217">
        <f>J11</f>
        <v>0</v>
      </c>
      <c r="K30" s="217">
        <f>J12</f>
        <v>0</v>
      </c>
      <c r="L30" s="217">
        <f>J13</f>
        <v>0</v>
      </c>
      <c r="M30" s="217">
        <f>J14</f>
        <v>0</v>
      </c>
      <c r="N30" s="217">
        <f>J15</f>
        <v>0</v>
      </c>
      <c r="O30" s="217">
        <f>J16</f>
        <v>0</v>
      </c>
      <c r="P30" s="232">
        <f>SUM(D30:O30)</f>
        <v>171075.86</v>
      </c>
    </row>
    <row r="31" spans="2:22" x14ac:dyDescent="0.35"/>
  </sheetData>
  <mergeCells count="1">
    <mergeCell ref="A1:L2"/>
  </mergeCells>
  <pageMargins left="0.511811024" right="0.511811024" top="0.78740157499999996" bottom="0.78740157499999996" header="0.31496062000000002" footer="0.31496062000000002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4283E976-CF67-4B72-8EEA-52B4459D8DE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L5:L16</xm:sqref>
        </x14:conditionalFormatting>
        <x14:conditionalFormatting xmlns:xm="http://schemas.microsoft.com/office/excel/2006/main">
          <x14:cfRule type="iconSet" priority="1" id="{25F38A35-D6C1-4CD9-B841-1B8876522696}">
            <x14:iconSet iconSet="3Arrows" custom="1">
              <x14:cfvo type="percent">
                <xm:f>0</xm:f>
              </x14:cfvo>
              <x14:cfvo type="num">
                <xm:f>0.6</xm:f>
              </x14:cfvo>
              <x14:cfvo type="num">
                <xm:f>0.6</xm:f>
              </x14:cfvo>
              <x14:cfIcon iconSet="3Arrows" iconId="0"/>
              <x14:cfIcon iconSet="3Arrows" iconId="2"/>
              <x14:cfIcon iconSet="3Arrows" iconId="2"/>
            </x14:iconSet>
          </x14:cfRule>
          <xm:sqref>N5:N16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221F8-4969-43E0-8DAC-C98725AF1309}">
  <dimension ref="A3:BU151"/>
  <sheetViews>
    <sheetView workbookViewId="0">
      <selection activeCell="C1" sqref="C1"/>
    </sheetView>
  </sheetViews>
  <sheetFormatPr defaultRowHeight="14.5" x14ac:dyDescent="0.35"/>
  <cols>
    <col min="1" max="1" width="41.54296875" bestFit="1" customWidth="1"/>
    <col min="2" max="61" width="24.453125" bestFit="1" customWidth="1"/>
    <col min="62" max="62" width="24.26953125" bestFit="1" customWidth="1"/>
    <col min="63" max="63" width="24.1796875" bestFit="1" customWidth="1"/>
    <col min="64" max="64" width="25.7265625" bestFit="1" customWidth="1"/>
    <col min="65" max="65" width="24.453125" bestFit="1" customWidth="1"/>
    <col min="66" max="66" width="24.54296875" bestFit="1" customWidth="1"/>
    <col min="67" max="67" width="24.453125" bestFit="1" customWidth="1"/>
    <col min="68" max="68" width="22.453125" bestFit="1" customWidth="1"/>
    <col min="69" max="69" width="23.54296875" bestFit="1" customWidth="1"/>
    <col min="70" max="70" width="22.453125" bestFit="1" customWidth="1"/>
    <col min="71" max="71" width="23.26953125" bestFit="1" customWidth="1"/>
    <col min="72" max="72" width="23.54296875" bestFit="1" customWidth="1"/>
    <col min="73" max="73" width="22.7265625" bestFit="1" customWidth="1"/>
    <col min="74" max="74" width="24.26953125" bestFit="1" customWidth="1"/>
    <col min="75" max="75" width="24.1796875" bestFit="1" customWidth="1"/>
    <col min="76" max="76" width="25.7265625" bestFit="1" customWidth="1"/>
    <col min="77" max="77" width="24.453125" bestFit="1" customWidth="1"/>
    <col min="78" max="78" width="24.54296875" bestFit="1" customWidth="1"/>
    <col min="79" max="79" width="24.453125" bestFit="1" customWidth="1"/>
    <col min="80" max="80" width="22.453125" bestFit="1" customWidth="1"/>
    <col min="81" max="81" width="23.54296875" bestFit="1" customWidth="1"/>
    <col min="82" max="82" width="22.453125" bestFit="1" customWidth="1"/>
    <col min="83" max="83" width="23.26953125" bestFit="1" customWidth="1"/>
    <col min="84" max="84" width="23.54296875" bestFit="1" customWidth="1"/>
    <col min="85" max="85" width="22.7265625" bestFit="1" customWidth="1"/>
    <col min="86" max="123" width="41.54296875" bestFit="1" customWidth="1"/>
    <col min="124" max="124" width="29.453125" bestFit="1" customWidth="1"/>
    <col min="125" max="225" width="41.54296875" bestFit="1" customWidth="1"/>
    <col min="226" max="226" width="24.7265625" bestFit="1" customWidth="1"/>
    <col min="227" max="280" width="41.54296875" bestFit="1" customWidth="1"/>
    <col min="281" max="281" width="28.1796875" bestFit="1" customWidth="1"/>
    <col min="282" max="299" width="41.54296875" bestFit="1" customWidth="1"/>
    <col min="300" max="300" width="26.1796875" bestFit="1" customWidth="1"/>
    <col min="301" max="314" width="41.54296875" bestFit="1" customWidth="1"/>
    <col min="315" max="315" width="21.453125" bestFit="1" customWidth="1"/>
    <col min="316" max="333" width="41.54296875" bestFit="1" customWidth="1"/>
    <col min="334" max="334" width="24.7265625" bestFit="1" customWidth="1"/>
    <col min="335" max="335" width="12" bestFit="1" customWidth="1"/>
  </cols>
  <sheetData>
    <row r="3" spans="1:73" x14ac:dyDescent="0.35">
      <c r="B3" s="30" t="s">
        <v>23</v>
      </c>
      <c r="C3" s="30" t="s">
        <v>35</v>
      </c>
    </row>
    <row r="4" spans="1:73" x14ac:dyDescent="0.35">
      <c r="B4" t="s">
        <v>30</v>
      </c>
      <c r="N4" t="s">
        <v>31</v>
      </c>
      <c r="Z4" t="s">
        <v>7</v>
      </c>
      <c r="AL4" t="s">
        <v>32</v>
      </c>
      <c r="AX4" t="s">
        <v>33</v>
      </c>
      <c r="BJ4" t="s">
        <v>36</v>
      </c>
      <c r="BK4" t="s">
        <v>37</v>
      </c>
      <c r="BL4" t="s">
        <v>38</v>
      </c>
      <c r="BM4" t="s">
        <v>39</v>
      </c>
      <c r="BN4" t="s">
        <v>40</v>
      </c>
      <c r="BO4" t="s">
        <v>41</v>
      </c>
      <c r="BP4" t="s">
        <v>42</v>
      </c>
      <c r="BQ4" t="s">
        <v>43</v>
      </c>
      <c r="BR4" t="s">
        <v>44</v>
      </c>
      <c r="BS4" t="s">
        <v>45</v>
      </c>
      <c r="BT4" t="s">
        <v>46</v>
      </c>
      <c r="BU4" t="s">
        <v>47</v>
      </c>
    </row>
    <row r="5" spans="1:73" x14ac:dyDescent="0.35">
      <c r="A5" s="30" t="s">
        <v>48</v>
      </c>
      <c r="B5" t="s">
        <v>49</v>
      </c>
      <c r="C5" t="s">
        <v>50</v>
      </c>
      <c r="D5" t="s">
        <v>51</v>
      </c>
      <c r="E5" t="s">
        <v>52</v>
      </c>
      <c r="F5" t="s">
        <v>53</v>
      </c>
      <c r="G5" t="s">
        <v>54</v>
      </c>
      <c r="H5" t="s">
        <v>55</v>
      </c>
      <c r="I5" t="s">
        <v>56</v>
      </c>
      <c r="J5" t="s">
        <v>57</v>
      </c>
      <c r="K5" t="s">
        <v>58</v>
      </c>
      <c r="L5" t="s">
        <v>59</v>
      </c>
      <c r="M5" t="s">
        <v>60</v>
      </c>
      <c r="N5" t="s">
        <v>49</v>
      </c>
      <c r="O5" t="s">
        <v>50</v>
      </c>
      <c r="P5" t="s">
        <v>51</v>
      </c>
      <c r="Q5" t="s">
        <v>52</v>
      </c>
      <c r="R5" t="s">
        <v>53</v>
      </c>
      <c r="S5" t="s">
        <v>54</v>
      </c>
      <c r="T5" t="s">
        <v>55</v>
      </c>
      <c r="U5" t="s">
        <v>56</v>
      </c>
      <c r="V5" t="s">
        <v>57</v>
      </c>
      <c r="W5" t="s">
        <v>58</v>
      </c>
      <c r="X5" t="s">
        <v>59</v>
      </c>
      <c r="Y5" t="s">
        <v>60</v>
      </c>
      <c r="Z5" t="s">
        <v>49</v>
      </c>
      <c r="AA5" t="s">
        <v>50</v>
      </c>
      <c r="AB5" t="s">
        <v>51</v>
      </c>
      <c r="AC5" t="s">
        <v>52</v>
      </c>
      <c r="AD5" t="s">
        <v>53</v>
      </c>
      <c r="AE5" t="s">
        <v>54</v>
      </c>
      <c r="AF5" t="s">
        <v>55</v>
      </c>
      <c r="AG5" t="s">
        <v>56</v>
      </c>
      <c r="AH5" t="s">
        <v>57</v>
      </c>
      <c r="AI5" t="s">
        <v>58</v>
      </c>
      <c r="AJ5" t="s">
        <v>59</v>
      </c>
      <c r="AK5" t="s">
        <v>60</v>
      </c>
      <c r="AL5" t="s">
        <v>49</v>
      </c>
      <c r="AM5" t="s">
        <v>50</v>
      </c>
      <c r="AN5" t="s">
        <v>51</v>
      </c>
      <c r="AO5" t="s">
        <v>52</v>
      </c>
      <c r="AP5" t="s">
        <v>53</v>
      </c>
      <c r="AQ5" t="s">
        <v>54</v>
      </c>
      <c r="AR5" t="s">
        <v>55</v>
      </c>
      <c r="AS5" t="s">
        <v>56</v>
      </c>
      <c r="AT5" t="s">
        <v>57</v>
      </c>
      <c r="AU5" t="s">
        <v>58</v>
      </c>
      <c r="AV5" t="s">
        <v>59</v>
      </c>
      <c r="AW5" t="s">
        <v>60</v>
      </c>
      <c r="AX5" t="s">
        <v>49</v>
      </c>
      <c r="AY5" t="s">
        <v>50</v>
      </c>
      <c r="AZ5" t="s">
        <v>51</v>
      </c>
      <c r="BA5" t="s">
        <v>52</v>
      </c>
      <c r="BB5" t="s">
        <v>53</v>
      </c>
      <c r="BC5" t="s">
        <v>54</v>
      </c>
      <c r="BD5" t="s">
        <v>55</v>
      </c>
      <c r="BE5" t="s">
        <v>56</v>
      </c>
      <c r="BF5" t="s">
        <v>57</v>
      </c>
      <c r="BG5" t="s">
        <v>58</v>
      </c>
      <c r="BH5" t="s">
        <v>59</v>
      </c>
      <c r="BI5" t="s">
        <v>60</v>
      </c>
    </row>
    <row r="6" spans="1:73" x14ac:dyDescent="0.35">
      <c r="A6" t="s">
        <v>62</v>
      </c>
      <c r="B6" s="218"/>
      <c r="C6" s="218"/>
      <c r="D6" s="218"/>
      <c r="E6" s="218"/>
      <c r="F6" s="218"/>
      <c r="G6" s="218"/>
      <c r="H6" s="218"/>
      <c r="I6" s="218"/>
      <c r="J6" s="218"/>
      <c r="K6" s="218"/>
      <c r="L6" s="218"/>
      <c r="M6" s="218"/>
      <c r="N6" s="218"/>
      <c r="O6" s="218"/>
      <c r="P6" s="218"/>
      <c r="Q6" s="218"/>
      <c r="R6" s="218"/>
      <c r="S6" s="218"/>
      <c r="T6" s="218"/>
      <c r="U6" s="218"/>
      <c r="V6" s="218"/>
      <c r="W6" s="218"/>
      <c r="X6" s="218"/>
      <c r="Y6" s="218"/>
      <c r="Z6" s="218"/>
      <c r="AA6" s="218"/>
      <c r="AB6" s="218"/>
      <c r="AC6" s="218"/>
      <c r="AD6" s="218"/>
      <c r="AE6" s="218"/>
      <c r="AF6" s="218"/>
      <c r="AG6" s="218"/>
      <c r="AH6" s="218"/>
      <c r="AI6" s="218"/>
      <c r="AJ6" s="218"/>
      <c r="AK6" s="218"/>
      <c r="AL6" s="218">
        <v>0</v>
      </c>
      <c r="AM6" s="218">
        <v>0</v>
      </c>
      <c r="AN6" s="218">
        <v>0</v>
      </c>
      <c r="AO6" s="218">
        <v>0</v>
      </c>
      <c r="AP6" s="218">
        <v>0</v>
      </c>
      <c r="AQ6" s="218">
        <v>0</v>
      </c>
      <c r="AR6" s="218"/>
      <c r="AS6" s="218">
        <v>0</v>
      </c>
      <c r="AT6" s="218">
        <v>0</v>
      </c>
      <c r="AU6" s="218">
        <v>0</v>
      </c>
      <c r="AV6" s="218">
        <v>0</v>
      </c>
      <c r="AW6" s="218">
        <v>0</v>
      </c>
      <c r="AX6" s="218">
        <v>-4303.16</v>
      </c>
      <c r="AY6" s="218">
        <v>-1080</v>
      </c>
      <c r="AZ6" s="218">
        <v>1092.1400000000001</v>
      </c>
      <c r="BA6" s="218">
        <v>-89.34</v>
      </c>
      <c r="BB6" s="218">
        <v>14800.78</v>
      </c>
      <c r="BC6" s="218">
        <v>602.98</v>
      </c>
      <c r="BD6" s="218">
        <v>-602.98</v>
      </c>
      <c r="BE6" s="218">
        <v>4159.18</v>
      </c>
      <c r="BF6" s="218">
        <v>534.97</v>
      </c>
      <c r="BG6" s="218">
        <v>666.88</v>
      </c>
      <c r="BH6" s="218">
        <v>13609.19</v>
      </c>
      <c r="BI6" s="218"/>
      <c r="BJ6" s="218">
        <v>-4303.16</v>
      </c>
      <c r="BK6" s="218">
        <v>-1080</v>
      </c>
      <c r="BL6" s="218">
        <v>1092.1400000000001</v>
      </c>
      <c r="BM6" s="218">
        <v>-89.34</v>
      </c>
      <c r="BN6" s="218">
        <v>14800.78</v>
      </c>
      <c r="BO6" s="218">
        <v>602.98</v>
      </c>
      <c r="BP6" s="218">
        <v>-602.98</v>
      </c>
      <c r="BQ6" s="218">
        <v>4159.18</v>
      </c>
      <c r="BR6" s="218">
        <v>534.97</v>
      </c>
      <c r="BS6" s="218">
        <v>666.88</v>
      </c>
      <c r="BT6" s="218">
        <v>13609.19</v>
      </c>
      <c r="BU6" s="218">
        <v>0</v>
      </c>
    </row>
    <row r="7" spans="1:73" x14ac:dyDescent="0.35">
      <c r="A7" t="s">
        <v>63</v>
      </c>
      <c r="B7" s="218"/>
      <c r="C7" s="218"/>
      <c r="D7" s="218"/>
      <c r="E7" s="218"/>
      <c r="F7" s="218"/>
      <c r="G7" s="218"/>
      <c r="H7" s="218"/>
      <c r="I7" s="218"/>
      <c r="J7" s="218"/>
      <c r="K7" s="218"/>
      <c r="L7" s="218"/>
      <c r="M7" s="218"/>
      <c r="N7" s="218"/>
      <c r="O7" s="218"/>
      <c r="P7" s="218"/>
      <c r="Q7" s="218"/>
      <c r="R7" s="218"/>
      <c r="S7" s="218"/>
      <c r="T7" s="218"/>
      <c r="U7" s="218"/>
      <c r="V7" s="218"/>
      <c r="W7" s="218"/>
      <c r="X7" s="218"/>
      <c r="Y7" s="218"/>
      <c r="Z7" s="218"/>
      <c r="AA7" s="218"/>
      <c r="AB7" s="218"/>
      <c r="AC7" s="218"/>
      <c r="AD7" s="218"/>
      <c r="AE7" s="218"/>
      <c r="AF7" s="218"/>
      <c r="AG7" s="218"/>
      <c r="AH7" s="218"/>
      <c r="AI7" s="218"/>
      <c r="AJ7" s="218"/>
      <c r="AK7" s="218"/>
      <c r="AL7" s="218">
        <v>0</v>
      </c>
      <c r="AM7" s="218">
        <v>0</v>
      </c>
      <c r="AN7" s="218">
        <v>0</v>
      </c>
      <c r="AO7" s="218">
        <v>0</v>
      </c>
      <c r="AP7" s="218">
        <v>2457.6000000000004</v>
      </c>
      <c r="AQ7" s="218">
        <v>2457.6</v>
      </c>
      <c r="AR7" s="218">
        <v>2457.6</v>
      </c>
      <c r="AS7" s="218">
        <v>0</v>
      </c>
      <c r="AT7" s="218">
        <v>0</v>
      </c>
      <c r="AU7" s="218">
        <v>0</v>
      </c>
      <c r="AV7" s="218">
        <v>0</v>
      </c>
      <c r="AW7" s="218">
        <v>0</v>
      </c>
      <c r="AX7" s="218">
        <v>956.35</v>
      </c>
      <c r="AY7" s="218">
        <v>-782.97</v>
      </c>
      <c r="AZ7" s="218">
        <v>5438.02</v>
      </c>
      <c r="BA7" s="218">
        <v>3065.11</v>
      </c>
      <c r="BB7" s="218">
        <v>8719.4900000000016</v>
      </c>
      <c r="BC7" s="218">
        <v>0</v>
      </c>
      <c r="BD7" s="218">
        <v>0</v>
      </c>
      <c r="BE7" s="218">
        <v>0</v>
      </c>
      <c r="BF7" s="218">
        <v>0</v>
      </c>
      <c r="BG7" s="218">
        <v>0</v>
      </c>
      <c r="BH7" s="218">
        <v>0</v>
      </c>
      <c r="BI7" s="218"/>
      <c r="BJ7" s="218">
        <v>956.35</v>
      </c>
      <c r="BK7" s="218">
        <v>-782.97</v>
      </c>
      <c r="BL7" s="218">
        <v>5438.02</v>
      </c>
      <c r="BM7" s="218">
        <v>3065.11</v>
      </c>
      <c r="BN7" s="218">
        <v>11177.090000000002</v>
      </c>
      <c r="BO7" s="218">
        <v>2457.6</v>
      </c>
      <c r="BP7" s="218">
        <v>2457.6</v>
      </c>
      <c r="BQ7" s="218">
        <v>0</v>
      </c>
      <c r="BR7" s="218">
        <v>0</v>
      </c>
      <c r="BS7" s="218">
        <v>0</v>
      </c>
      <c r="BT7" s="218">
        <v>0</v>
      </c>
      <c r="BU7" s="218">
        <v>0</v>
      </c>
    </row>
    <row r="8" spans="1:73" x14ac:dyDescent="0.35">
      <c r="A8" t="s">
        <v>64</v>
      </c>
      <c r="B8" s="218"/>
      <c r="C8" s="218"/>
      <c r="D8" s="218"/>
      <c r="E8" s="218"/>
      <c r="F8" s="218"/>
      <c r="G8" s="218"/>
      <c r="H8" s="218"/>
      <c r="I8" s="218"/>
      <c r="J8" s="218"/>
      <c r="K8" s="218"/>
      <c r="L8" s="218"/>
      <c r="M8" s="218"/>
      <c r="N8" s="218"/>
      <c r="O8" s="218"/>
      <c r="P8" s="218"/>
      <c r="Q8" s="218"/>
      <c r="R8" s="218"/>
      <c r="S8" s="218"/>
      <c r="T8" s="218"/>
      <c r="U8" s="218"/>
      <c r="V8" s="218"/>
      <c r="W8" s="218"/>
      <c r="X8" s="218"/>
      <c r="Y8" s="218"/>
      <c r="Z8" s="218"/>
      <c r="AA8" s="218"/>
      <c r="AB8" s="218"/>
      <c r="AC8" s="218"/>
      <c r="AD8" s="218"/>
      <c r="AE8" s="218"/>
      <c r="AF8" s="218"/>
      <c r="AG8" s="218"/>
      <c r="AH8" s="218"/>
      <c r="AI8" s="218"/>
      <c r="AJ8" s="218"/>
      <c r="AK8" s="218"/>
      <c r="AL8" s="218">
        <v>11691.34</v>
      </c>
      <c r="AM8" s="218">
        <v>11107.63</v>
      </c>
      <c r="AN8" s="218">
        <v>12254.93</v>
      </c>
      <c r="AO8" s="218">
        <v>11761.79</v>
      </c>
      <c r="AP8" s="218">
        <v>12103.97</v>
      </c>
      <c r="AQ8" s="218">
        <v>11822.18</v>
      </c>
      <c r="AR8" s="218">
        <v>12862</v>
      </c>
      <c r="AS8" s="218">
        <v>17378.400000000001</v>
      </c>
      <c r="AT8" s="218">
        <v>19769.243999999999</v>
      </c>
      <c r="AU8" s="218">
        <v>19618.284</v>
      </c>
      <c r="AV8" s="218">
        <v>21978.928</v>
      </c>
      <c r="AW8" s="218">
        <v>15909.05</v>
      </c>
      <c r="AX8" s="218">
        <v>7450.77</v>
      </c>
      <c r="AY8" s="218">
        <v>86041.16</v>
      </c>
      <c r="AZ8" s="218">
        <v>15535.85</v>
      </c>
      <c r="BA8" s="218">
        <v>-50954.49</v>
      </c>
      <c r="BB8" s="218">
        <v>29577.79</v>
      </c>
      <c r="BC8" s="218">
        <v>8972.68</v>
      </c>
      <c r="BD8" s="218">
        <v>4193.1099999999997</v>
      </c>
      <c r="BE8" s="218">
        <v>18677.22</v>
      </c>
      <c r="BF8" s="218">
        <v>6976.84</v>
      </c>
      <c r="BG8" s="218">
        <v>6326.42</v>
      </c>
      <c r="BH8" s="218">
        <v>15971.72</v>
      </c>
      <c r="BI8" s="218"/>
      <c r="BJ8" s="218">
        <v>19142.11</v>
      </c>
      <c r="BK8" s="218">
        <v>97148.790000000008</v>
      </c>
      <c r="BL8" s="218">
        <v>27790.78</v>
      </c>
      <c r="BM8" s="218">
        <v>-39192.699999999997</v>
      </c>
      <c r="BN8" s="218">
        <v>41681.760000000002</v>
      </c>
      <c r="BO8" s="218">
        <v>20794.86</v>
      </c>
      <c r="BP8" s="218">
        <v>17055.11</v>
      </c>
      <c r="BQ8" s="218">
        <v>36055.620000000003</v>
      </c>
      <c r="BR8" s="218">
        <v>26746.083999999999</v>
      </c>
      <c r="BS8" s="218">
        <v>25944.703999999998</v>
      </c>
      <c r="BT8" s="218">
        <v>37950.648000000001</v>
      </c>
      <c r="BU8" s="218">
        <v>15909.05</v>
      </c>
    </row>
    <row r="9" spans="1:73" x14ac:dyDescent="0.35">
      <c r="A9" t="s">
        <v>66</v>
      </c>
      <c r="B9" s="218"/>
      <c r="C9" s="218"/>
      <c r="D9" s="218"/>
      <c r="E9" s="218"/>
      <c r="F9" s="218"/>
      <c r="G9" s="218"/>
      <c r="H9" s="218"/>
      <c r="I9" s="218"/>
      <c r="J9" s="218"/>
      <c r="K9" s="218"/>
      <c r="L9" s="218"/>
      <c r="M9" s="218"/>
      <c r="N9" s="218"/>
      <c r="O9" s="218"/>
      <c r="P9" s="218"/>
      <c r="Q9" s="218"/>
      <c r="R9" s="218"/>
      <c r="S9" s="218"/>
      <c r="T9" s="218"/>
      <c r="U9" s="218"/>
      <c r="V9" s="218"/>
      <c r="W9" s="218"/>
      <c r="X9" s="218"/>
      <c r="Y9" s="218"/>
      <c r="Z9" s="218"/>
      <c r="AA9" s="218"/>
      <c r="AB9" s="218"/>
      <c r="AC9" s="218"/>
      <c r="AD9" s="218"/>
      <c r="AE9" s="218"/>
      <c r="AF9" s="218"/>
      <c r="AG9" s="218"/>
      <c r="AH9" s="218"/>
      <c r="AI9" s="218"/>
      <c r="AJ9" s="218"/>
      <c r="AK9" s="218"/>
      <c r="AL9" s="218">
        <v>0</v>
      </c>
      <c r="AM9" s="218">
        <v>0</v>
      </c>
      <c r="AN9" s="218">
        <v>0</v>
      </c>
      <c r="AO9" s="218">
        <v>0</v>
      </c>
      <c r="AP9" s="218">
        <v>0</v>
      </c>
      <c r="AQ9" s="218">
        <v>0</v>
      </c>
      <c r="AR9" s="218"/>
      <c r="AS9" s="218">
        <v>0</v>
      </c>
      <c r="AT9" s="218">
        <v>0</v>
      </c>
      <c r="AU9" s="218">
        <v>0</v>
      </c>
      <c r="AV9" s="218">
        <v>0</v>
      </c>
      <c r="AW9" s="218">
        <v>0</v>
      </c>
      <c r="AX9" s="218">
        <v>503.94</v>
      </c>
      <c r="AY9" s="218">
        <v>-3.96</v>
      </c>
      <c r="AZ9" s="218"/>
      <c r="BA9" s="218"/>
      <c r="BB9" s="218"/>
      <c r="BC9" s="218"/>
      <c r="BD9" s="218"/>
      <c r="BE9" s="218">
        <v>0</v>
      </c>
      <c r="BF9" s="218">
        <v>0</v>
      </c>
      <c r="BG9" s="218">
        <v>0</v>
      </c>
      <c r="BH9" s="218">
        <v>0</v>
      </c>
      <c r="BI9" s="218"/>
      <c r="BJ9" s="218">
        <v>503.94</v>
      </c>
      <c r="BK9" s="218">
        <v>-3.96</v>
      </c>
      <c r="BL9" s="218">
        <v>0</v>
      </c>
      <c r="BM9" s="218">
        <v>0</v>
      </c>
      <c r="BN9" s="218">
        <v>0</v>
      </c>
      <c r="BO9" s="218">
        <v>0</v>
      </c>
      <c r="BP9" s="218"/>
      <c r="BQ9" s="218">
        <v>0</v>
      </c>
      <c r="BR9" s="218">
        <v>0</v>
      </c>
      <c r="BS9" s="218">
        <v>0</v>
      </c>
      <c r="BT9" s="218">
        <v>0</v>
      </c>
      <c r="BU9" s="218">
        <v>0</v>
      </c>
    </row>
    <row r="10" spans="1:73" x14ac:dyDescent="0.35">
      <c r="A10" t="s">
        <v>67</v>
      </c>
      <c r="B10" s="218"/>
      <c r="C10" s="218"/>
      <c r="D10" s="218"/>
      <c r="E10" s="218"/>
      <c r="F10" s="218"/>
      <c r="G10" s="218"/>
      <c r="H10" s="218"/>
      <c r="I10" s="218"/>
      <c r="J10" s="218"/>
      <c r="K10" s="218"/>
      <c r="L10" s="218"/>
      <c r="M10" s="218"/>
      <c r="N10" s="218"/>
      <c r="O10" s="218"/>
      <c r="P10" s="218"/>
      <c r="Q10" s="218"/>
      <c r="R10" s="218"/>
      <c r="S10" s="218"/>
      <c r="T10" s="218"/>
      <c r="U10" s="218"/>
      <c r="V10" s="218"/>
      <c r="W10" s="218"/>
      <c r="X10" s="218"/>
      <c r="Y10" s="218"/>
      <c r="Z10" s="218"/>
      <c r="AA10" s="218"/>
      <c r="AB10" s="218"/>
      <c r="AC10" s="218"/>
      <c r="AD10" s="218"/>
      <c r="AE10" s="218"/>
      <c r="AF10" s="218"/>
      <c r="AG10" s="218"/>
      <c r="AH10" s="218"/>
      <c r="AI10" s="218"/>
      <c r="AJ10" s="218"/>
      <c r="AK10" s="218"/>
      <c r="AL10" s="218">
        <v>2449.87</v>
      </c>
      <c r="AM10" s="218">
        <v>2327.5500000000002</v>
      </c>
      <c r="AN10" s="218">
        <v>2567.9699999999998</v>
      </c>
      <c r="AO10" s="218">
        <v>2464.63</v>
      </c>
      <c r="AP10" s="218">
        <v>2536.33</v>
      </c>
      <c r="AQ10" s="218">
        <v>2477.29</v>
      </c>
      <c r="AR10" s="218">
        <v>4796</v>
      </c>
      <c r="AS10" s="218">
        <v>4914.09</v>
      </c>
      <c r="AT10" s="218">
        <v>6110.0779999999995</v>
      </c>
      <c r="AU10" s="218">
        <v>6078.4480000000003</v>
      </c>
      <c r="AV10" s="218">
        <v>7268.1059999999998</v>
      </c>
      <c r="AW10" s="218">
        <v>4606.1900000000005</v>
      </c>
      <c r="AX10" s="218">
        <v>13121.4</v>
      </c>
      <c r="AY10" s="218">
        <v>169.05</v>
      </c>
      <c r="AZ10" s="218">
        <v>304.32</v>
      </c>
      <c r="BA10" s="218">
        <v>22223.599999999999</v>
      </c>
      <c r="BB10" s="218">
        <v>12613.919999999998</v>
      </c>
      <c r="BC10" s="218">
        <v>-6040.25</v>
      </c>
      <c r="BD10" s="218">
        <v>19088.150000000001</v>
      </c>
      <c r="BE10" s="218">
        <v>2946.44</v>
      </c>
      <c r="BF10" s="218">
        <v>-2258.09</v>
      </c>
      <c r="BG10" s="218">
        <v>12430.67</v>
      </c>
      <c r="BH10" s="218">
        <v>18821.29</v>
      </c>
      <c r="BI10" s="218"/>
      <c r="BJ10" s="218">
        <v>15571.27</v>
      </c>
      <c r="BK10" s="218">
        <v>2496.6000000000004</v>
      </c>
      <c r="BL10" s="218">
        <v>2872.29</v>
      </c>
      <c r="BM10" s="218">
        <v>24688.23</v>
      </c>
      <c r="BN10" s="218">
        <v>15150.249999999998</v>
      </c>
      <c r="BO10" s="218">
        <v>-3562.96</v>
      </c>
      <c r="BP10" s="218">
        <v>23884.15</v>
      </c>
      <c r="BQ10" s="218">
        <v>7860.5300000000007</v>
      </c>
      <c r="BR10" s="218">
        <v>3851.9879999999994</v>
      </c>
      <c r="BS10" s="218">
        <v>18509.118000000002</v>
      </c>
      <c r="BT10" s="218">
        <v>26089.396000000001</v>
      </c>
      <c r="BU10" s="218">
        <v>4606.1900000000005</v>
      </c>
    </row>
    <row r="11" spans="1:73" x14ac:dyDescent="0.35">
      <c r="A11" t="s">
        <v>69</v>
      </c>
      <c r="B11" s="218"/>
      <c r="C11" s="218"/>
      <c r="D11" s="218"/>
      <c r="E11" s="218"/>
      <c r="F11" s="218"/>
      <c r="G11" s="218"/>
      <c r="H11" s="218"/>
      <c r="I11" s="218"/>
      <c r="J11" s="218"/>
      <c r="K11" s="218"/>
      <c r="L11" s="218"/>
      <c r="M11" s="218"/>
      <c r="N11" s="218"/>
      <c r="O11" s="218"/>
      <c r="P11" s="218"/>
      <c r="Q11" s="218"/>
      <c r="R11" s="218"/>
      <c r="S11" s="218"/>
      <c r="T11" s="218"/>
      <c r="U11" s="218"/>
      <c r="V11" s="218"/>
      <c r="W11" s="218"/>
      <c r="X11" s="218"/>
      <c r="Y11" s="218"/>
      <c r="Z11" s="218"/>
      <c r="AA11" s="218"/>
      <c r="AB11" s="218"/>
      <c r="AC11" s="218"/>
      <c r="AD11" s="218"/>
      <c r="AE11" s="218"/>
      <c r="AF11" s="218"/>
      <c r="AG11" s="218"/>
      <c r="AH11" s="218"/>
      <c r="AI11" s="218"/>
      <c r="AJ11" s="218"/>
      <c r="AK11" s="218"/>
      <c r="AL11" s="218">
        <v>0</v>
      </c>
      <c r="AM11" s="218">
        <v>0</v>
      </c>
      <c r="AN11" s="218">
        <v>0</v>
      </c>
      <c r="AO11" s="218">
        <v>0</v>
      </c>
      <c r="AP11" s="218">
        <v>0</v>
      </c>
      <c r="AQ11" s="218">
        <v>0</v>
      </c>
      <c r="AR11" s="218"/>
      <c r="AS11" s="218">
        <v>0</v>
      </c>
      <c r="AT11" s="218">
        <v>0</v>
      </c>
      <c r="AU11" s="218">
        <v>0</v>
      </c>
      <c r="AV11" s="218">
        <v>0</v>
      </c>
      <c r="AW11" s="218">
        <v>0</v>
      </c>
      <c r="AX11" s="218">
        <v>2131.0100000000002</v>
      </c>
      <c r="AY11" s="218">
        <v>-2131.0100000000002</v>
      </c>
      <c r="AZ11" s="218"/>
      <c r="BA11" s="218"/>
      <c r="BB11" s="218"/>
      <c r="BC11" s="218"/>
      <c r="BD11" s="218"/>
      <c r="BE11" s="218">
        <v>0</v>
      </c>
      <c r="BF11" s="218">
        <v>0</v>
      </c>
      <c r="BG11" s="218">
        <v>0</v>
      </c>
      <c r="BH11" s="218">
        <v>0</v>
      </c>
      <c r="BI11" s="218"/>
      <c r="BJ11" s="218">
        <v>2131.0100000000002</v>
      </c>
      <c r="BK11" s="218">
        <v>-2131.0100000000002</v>
      </c>
      <c r="BL11" s="218">
        <v>0</v>
      </c>
      <c r="BM11" s="218">
        <v>0</v>
      </c>
      <c r="BN11" s="218">
        <v>0</v>
      </c>
      <c r="BO11" s="218">
        <v>0</v>
      </c>
      <c r="BP11" s="218"/>
      <c r="BQ11" s="218">
        <v>0</v>
      </c>
      <c r="BR11" s="218">
        <v>0</v>
      </c>
      <c r="BS11" s="218">
        <v>0</v>
      </c>
      <c r="BT11" s="218">
        <v>0</v>
      </c>
      <c r="BU11" s="218">
        <v>0</v>
      </c>
    </row>
    <row r="12" spans="1:73" x14ac:dyDescent="0.35">
      <c r="A12" t="s">
        <v>70</v>
      </c>
      <c r="B12" s="218"/>
      <c r="C12" s="218"/>
      <c r="D12" s="218"/>
      <c r="E12" s="218"/>
      <c r="F12" s="218"/>
      <c r="G12" s="218"/>
      <c r="H12" s="218"/>
      <c r="I12" s="218"/>
      <c r="J12" s="218"/>
      <c r="K12" s="218"/>
      <c r="L12" s="218"/>
      <c r="M12" s="218"/>
      <c r="N12" s="218"/>
      <c r="O12" s="218"/>
      <c r="P12" s="218"/>
      <c r="Q12" s="218"/>
      <c r="R12" s="218"/>
      <c r="S12" s="218"/>
      <c r="T12" s="218"/>
      <c r="U12" s="218"/>
      <c r="V12" s="218"/>
      <c r="W12" s="218"/>
      <c r="X12" s="218"/>
      <c r="Y12" s="218"/>
      <c r="Z12" s="218"/>
      <c r="AA12" s="218"/>
      <c r="AB12" s="218"/>
      <c r="AC12" s="218"/>
      <c r="AD12" s="218"/>
      <c r="AE12" s="218"/>
      <c r="AF12" s="218"/>
      <c r="AG12" s="218"/>
      <c r="AH12" s="218"/>
      <c r="AI12" s="218"/>
      <c r="AJ12" s="218"/>
      <c r="AK12" s="218"/>
      <c r="AL12" s="218">
        <v>1207.93</v>
      </c>
      <c r="AM12" s="218">
        <v>1147.6199999999999</v>
      </c>
      <c r="AN12" s="218">
        <v>1266.1600000000001</v>
      </c>
      <c r="AO12" s="218">
        <v>1215.21</v>
      </c>
      <c r="AP12" s="218">
        <v>1250.56</v>
      </c>
      <c r="AQ12" s="218">
        <v>1221.45</v>
      </c>
      <c r="AR12" s="218">
        <v>3052</v>
      </c>
      <c r="AS12" s="218">
        <v>2927.0299999999997</v>
      </c>
      <c r="AT12" s="218">
        <v>3792.0299999999997</v>
      </c>
      <c r="AU12" s="218">
        <v>3776.44</v>
      </c>
      <c r="AV12" s="218">
        <v>4638.32</v>
      </c>
      <c r="AW12" s="218">
        <v>2775.22</v>
      </c>
      <c r="AX12" s="218">
        <v>2293.12</v>
      </c>
      <c r="AY12" s="218">
        <v>251.63</v>
      </c>
      <c r="AZ12" s="218">
        <v>1102.8699999999999</v>
      </c>
      <c r="BA12" s="218">
        <v>154.55000000000001</v>
      </c>
      <c r="BB12" s="218">
        <v>202.76999999999998</v>
      </c>
      <c r="BC12" s="218">
        <v>642.58000000000004</v>
      </c>
      <c r="BD12" s="218">
        <v>-642.58000000000004</v>
      </c>
      <c r="BE12" s="218">
        <v>811.1</v>
      </c>
      <c r="BF12" s="218">
        <v>1072.45</v>
      </c>
      <c r="BG12" s="218">
        <v>692.43</v>
      </c>
      <c r="BH12" s="218">
        <v>-880.72</v>
      </c>
      <c r="BI12" s="218"/>
      <c r="BJ12" s="218">
        <v>3501.05</v>
      </c>
      <c r="BK12" s="218">
        <v>1399.25</v>
      </c>
      <c r="BL12" s="218">
        <v>2369.0299999999997</v>
      </c>
      <c r="BM12" s="218">
        <v>1369.76</v>
      </c>
      <c r="BN12" s="218">
        <v>1453.33</v>
      </c>
      <c r="BO12" s="218">
        <v>1864.0300000000002</v>
      </c>
      <c r="BP12" s="218">
        <v>2409.42</v>
      </c>
      <c r="BQ12" s="218">
        <v>3738.1299999999997</v>
      </c>
      <c r="BR12" s="218">
        <v>4864.4799999999996</v>
      </c>
      <c r="BS12" s="218">
        <v>4468.87</v>
      </c>
      <c r="BT12" s="218">
        <v>3757.5999999999995</v>
      </c>
      <c r="BU12" s="218">
        <v>2775.22</v>
      </c>
    </row>
    <row r="13" spans="1:73" x14ac:dyDescent="0.35">
      <c r="A13" t="s">
        <v>72</v>
      </c>
      <c r="B13" s="218"/>
      <c r="C13" s="218"/>
      <c r="D13" s="218"/>
      <c r="E13" s="218"/>
      <c r="F13" s="218"/>
      <c r="G13" s="218"/>
      <c r="H13" s="218"/>
      <c r="I13" s="218"/>
      <c r="J13" s="218"/>
      <c r="K13" s="218"/>
      <c r="L13" s="218"/>
      <c r="M13" s="218"/>
      <c r="N13" s="218"/>
      <c r="O13" s="218"/>
      <c r="P13" s="218"/>
      <c r="Q13" s="218"/>
      <c r="R13" s="218"/>
      <c r="S13" s="218"/>
      <c r="T13" s="218"/>
      <c r="U13" s="218"/>
      <c r="V13" s="218"/>
      <c r="W13" s="218"/>
      <c r="X13" s="218"/>
      <c r="Y13" s="218"/>
      <c r="Z13" s="218"/>
      <c r="AA13" s="218"/>
      <c r="AB13" s="218"/>
      <c r="AC13" s="218"/>
      <c r="AD13" s="218"/>
      <c r="AE13" s="218"/>
      <c r="AF13" s="218"/>
      <c r="AG13" s="218"/>
      <c r="AH13" s="218"/>
      <c r="AI13" s="218"/>
      <c r="AJ13" s="218"/>
      <c r="AK13" s="218"/>
      <c r="AL13" s="218">
        <v>0</v>
      </c>
      <c r="AM13" s="218">
        <v>0</v>
      </c>
      <c r="AN13" s="218">
        <v>0</v>
      </c>
      <c r="AO13" s="218">
        <v>0</v>
      </c>
      <c r="AP13" s="218">
        <v>0</v>
      </c>
      <c r="AQ13" s="218">
        <v>0</v>
      </c>
      <c r="AR13" s="218"/>
      <c r="AS13" s="218">
        <v>0</v>
      </c>
      <c r="AT13" s="218">
        <v>0</v>
      </c>
      <c r="AU13" s="218">
        <v>0</v>
      </c>
      <c r="AV13" s="218">
        <v>0</v>
      </c>
      <c r="AW13" s="218">
        <v>0</v>
      </c>
      <c r="AX13" s="218"/>
      <c r="AY13" s="218"/>
      <c r="AZ13" s="218"/>
      <c r="BA13" s="218"/>
      <c r="BB13" s="218"/>
      <c r="BC13" s="218"/>
      <c r="BD13" s="218"/>
      <c r="BE13" s="218"/>
      <c r="BF13" s="218"/>
      <c r="BG13" s="218"/>
      <c r="BH13" s="218"/>
      <c r="BI13" s="218"/>
      <c r="BJ13" s="218">
        <v>0</v>
      </c>
      <c r="BK13" s="218">
        <v>0</v>
      </c>
      <c r="BL13" s="218">
        <v>0</v>
      </c>
      <c r="BM13" s="218">
        <v>0</v>
      </c>
      <c r="BN13" s="218">
        <v>0</v>
      </c>
      <c r="BO13" s="218">
        <v>0</v>
      </c>
      <c r="BP13" s="218"/>
      <c r="BQ13" s="218">
        <v>0</v>
      </c>
      <c r="BR13" s="218">
        <v>0</v>
      </c>
      <c r="BS13" s="218">
        <v>0</v>
      </c>
      <c r="BT13" s="218">
        <v>0</v>
      </c>
      <c r="BU13" s="218">
        <v>0</v>
      </c>
    </row>
    <row r="14" spans="1:73" x14ac:dyDescent="0.35">
      <c r="A14" t="s">
        <v>73</v>
      </c>
      <c r="B14" s="218"/>
      <c r="C14" s="218"/>
      <c r="D14" s="218"/>
      <c r="E14" s="218"/>
      <c r="F14" s="218"/>
      <c r="G14" s="218"/>
      <c r="H14" s="218"/>
      <c r="I14" s="218"/>
      <c r="J14" s="218"/>
      <c r="K14" s="218"/>
      <c r="L14" s="218"/>
      <c r="M14" s="218"/>
      <c r="N14" s="218"/>
      <c r="O14" s="218"/>
      <c r="P14" s="218"/>
      <c r="Q14" s="218"/>
      <c r="R14" s="218"/>
      <c r="S14" s="218"/>
      <c r="T14" s="218"/>
      <c r="U14" s="218"/>
      <c r="V14" s="218"/>
      <c r="W14" s="218"/>
      <c r="X14" s="218"/>
      <c r="Y14" s="218"/>
      <c r="Z14" s="218"/>
      <c r="AA14" s="218"/>
      <c r="AB14" s="218"/>
      <c r="AC14" s="218"/>
      <c r="AD14" s="218"/>
      <c r="AE14" s="218"/>
      <c r="AF14" s="218"/>
      <c r="AG14" s="218"/>
      <c r="AH14" s="218"/>
      <c r="AI14" s="218"/>
      <c r="AJ14" s="218"/>
      <c r="AK14" s="218"/>
      <c r="AL14" s="218">
        <v>2961.18</v>
      </c>
      <c r="AM14" s="218">
        <v>2813.34</v>
      </c>
      <c r="AN14" s="218">
        <v>3103.92</v>
      </c>
      <c r="AO14" s="218">
        <v>2979.02</v>
      </c>
      <c r="AP14" s="218">
        <v>3065.69</v>
      </c>
      <c r="AQ14" s="218">
        <v>2994.32</v>
      </c>
      <c r="AR14" s="218">
        <v>2834</v>
      </c>
      <c r="AS14" s="218">
        <v>5324.5419999999995</v>
      </c>
      <c r="AT14" s="218">
        <v>5265.902</v>
      </c>
      <c r="AU14" s="218">
        <v>5983.2539999999999</v>
      </c>
      <c r="AV14" s="218">
        <v>5916.9840000000004</v>
      </c>
      <c r="AW14" s="218">
        <v>4196.8</v>
      </c>
      <c r="AX14" s="218">
        <v>0</v>
      </c>
      <c r="AY14" s="218">
        <v>0</v>
      </c>
      <c r="AZ14" s="218">
        <v>12182.15</v>
      </c>
      <c r="BA14" s="218">
        <v>3133.78</v>
      </c>
      <c r="BB14" s="218">
        <v>5082.3000000000011</v>
      </c>
      <c r="BC14" s="218">
        <v>1264.3699999999999</v>
      </c>
      <c r="BD14" s="218">
        <v>-1260.95</v>
      </c>
      <c r="BE14" s="218">
        <v>2252.17</v>
      </c>
      <c r="BF14" s="218">
        <v>3225.78</v>
      </c>
      <c r="BG14" s="218">
        <v>1351.57</v>
      </c>
      <c r="BH14" s="218">
        <v>4536.45</v>
      </c>
      <c r="BI14" s="218"/>
      <c r="BJ14" s="218">
        <v>2961.18</v>
      </c>
      <c r="BK14" s="218">
        <v>2813.34</v>
      </c>
      <c r="BL14" s="218">
        <v>15286.07</v>
      </c>
      <c r="BM14" s="218">
        <v>6112.8</v>
      </c>
      <c r="BN14" s="218">
        <v>8147.9900000000016</v>
      </c>
      <c r="BO14" s="218">
        <v>4258.6900000000005</v>
      </c>
      <c r="BP14" s="218">
        <v>1573.05</v>
      </c>
      <c r="BQ14" s="218">
        <v>7576.7119999999995</v>
      </c>
      <c r="BR14" s="218">
        <v>8491.6820000000007</v>
      </c>
      <c r="BS14" s="218">
        <v>7334.8239999999996</v>
      </c>
      <c r="BT14" s="218">
        <v>10453.434000000001</v>
      </c>
      <c r="BU14" s="218">
        <v>4196.8</v>
      </c>
    </row>
    <row r="15" spans="1:73" x14ac:dyDescent="0.35">
      <c r="A15" t="s">
        <v>75</v>
      </c>
      <c r="B15" s="218"/>
      <c r="C15" s="218"/>
      <c r="D15" s="218"/>
      <c r="E15" s="218"/>
      <c r="F15" s="218"/>
      <c r="G15" s="218"/>
      <c r="H15" s="218"/>
      <c r="I15" s="218"/>
      <c r="J15" s="218"/>
      <c r="K15" s="218"/>
      <c r="L15" s="218"/>
      <c r="M15" s="218"/>
      <c r="N15" s="218"/>
      <c r="O15" s="218"/>
      <c r="P15" s="218"/>
      <c r="Q15" s="218"/>
      <c r="R15" s="218"/>
      <c r="S15" s="218"/>
      <c r="T15" s="218"/>
      <c r="U15" s="218"/>
      <c r="V15" s="218"/>
      <c r="W15" s="218"/>
      <c r="X15" s="218"/>
      <c r="Y15" s="218"/>
      <c r="Z15" s="218"/>
      <c r="AA15" s="218"/>
      <c r="AB15" s="218"/>
      <c r="AC15" s="218"/>
      <c r="AD15" s="218"/>
      <c r="AE15" s="218"/>
      <c r="AF15" s="218"/>
      <c r="AG15" s="218"/>
      <c r="AH15" s="218"/>
      <c r="AI15" s="218"/>
      <c r="AJ15" s="218"/>
      <c r="AK15" s="218"/>
      <c r="AL15" s="218">
        <v>0</v>
      </c>
      <c r="AM15" s="218">
        <v>0</v>
      </c>
      <c r="AN15" s="218">
        <v>0</v>
      </c>
      <c r="AO15" s="218">
        <v>0</v>
      </c>
      <c r="AP15" s="218">
        <v>0</v>
      </c>
      <c r="AQ15" s="218">
        <v>0</v>
      </c>
      <c r="AR15" s="218"/>
      <c r="AS15" s="218">
        <v>0</v>
      </c>
      <c r="AT15" s="218">
        <v>0</v>
      </c>
      <c r="AU15" s="218">
        <v>0</v>
      </c>
      <c r="AV15" s="218">
        <v>0</v>
      </c>
      <c r="AW15" s="218">
        <v>0</v>
      </c>
      <c r="AX15" s="218"/>
      <c r="AY15" s="218"/>
      <c r="AZ15" s="218"/>
      <c r="BA15" s="218"/>
      <c r="BB15" s="218"/>
      <c r="BC15" s="218"/>
      <c r="BD15" s="218"/>
      <c r="BE15" s="218"/>
      <c r="BF15" s="218"/>
      <c r="BG15" s="218"/>
      <c r="BH15" s="218"/>
      <c r="BI15" s="218"/>
      <c r="BJ15" s="218">
        <v>0</v>
      </c>
      <c r="BK15" s="218">
        <v>0</v>
      </c>
      <c r="BL15" s="218">
        <v>0</v>
      </c>
      <c r="BM15" s="218">
        <v>0</v>
      </c>
      <c r="BN15" s="218">
        <v>0</v>
      </c>
      <c r="BO15" s="218">
        <v>0</v>
      </c>
      <c r="BP15" s="218"/>
      <c r="BQ15" s="218">
        <v>0</v>
      </c>
      <c r="BR15" s="218">
        <v>0</v>
      </c>
      <c r="BS15" s="218">
        <v>0</v>
      </c>
      <c r="BT15" s="218">
        <v>0</v>
      </c>
      <c r="BU15" s="218">
        <v>0</v>
      </c>
    </row>
    <row r="16" spans="1:73" x14ac:dyDescent="0.35">
      <c r="A16" t="s">
        <v>76</v>
      </c>
      <c r="B16" s="218"/>
      <c r="C16" s="218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18"/>
      <c r="R16" s="218"/>
      <c r="S16" s="218"/>
      <c r="T16" s="218"/>
      <c r="U16" s="218"/>
      <c r="V16" s="218"/>
      <c r="W16" s="218"/>
      <c r="X16" s="218"/>
      <c r="Y16" s="218"/>
      <c r="Z16" s="218"/>
      <c r="AA16" s="218"/>
      <c r="AB16" s="218"/>
      <c r="AC16" s="218"/>
      <c r="AD16" s="218"/>
      <c r="AE16" s="218"/>
      <c r="AF16" s="218"/>
      <c r="AG16" s="218"/>
      <c r="AH16" s="218"/>
      <c r="AI16" s="218"/>
      <c r="AJ16" s="218"/>
      <c r="AK16" s="218"/>
      <c r="AL16" s="218">
        <v>7024.34</v>
      </c>
      <c r="AM16" s="218">
        <v>6673.64</v>
      </c>
      <c r="AN16" s="218">
        <v>7362.95</v>
      </c>
      <c r="AO16" s="218">
        <v>7066.67</v>
      </c>
      <c r="AP16" s="218">
        <v>7272.25</v>
      </c>
      <c r="AQ16" s="218">
        <v>7102.95</v>
      </c>
      <c r="AR16" s="218">
        <v>14388</v>
      </c>
      <c r="AS16" s="218">
        <v>11137.16</v>
      </c>
      <c r="AT16" s="218">
        <v>14909.347999999998</v>
      </c>
      <c r="AU16" s="218">
        <v>12863.013999999999</v>
      </c>
      <c r="AV16" s="218">
        <v>14661.428</v>
      </c>
      <c r="AW16" s="218">
        <v>10254.36</v>
      </c>
      <c r="AX16" s="218">
        <v>3648.71</v>
      </c>
      <c r="AY16" s="218">
        <v>14629.35</v>
      </c>
      <c r="AZ16" s="218">
        <v>8729.2800000000007</v>
      </c>
      <c r="BA16" s="218">
        <v>1678.28</v>
      </c>
      <c r="BB16" s="218">
        <v>13700.87</v>
      </c>
      <c r="BC16" s="218">
        <v>5437.78</v>
      </c>
      <c r="BD16" s="218">
        <v>6374.2</v>
      </c>
      <c r="BE16" s="218">
        <v>7371.64</v>
      </c>
      <c r="BF16" s="218">
        <v>9491.9699999999993</v>
      </c>
      <c r="BG16" s="218">
        <v>5665.56</v>
      </c>
      <c r="BH16" s="218">
        <v>11380.99</v>
      </c>
      <c r="BI16" s="218"/>
      <c r="BJ16" s="218">
        <v>10673.05</v>
      </c>
      <c r="BK16" s="218">
        <v>21302.99</v>
      </c>
      <c r="BL16" s="218">
        <v>16092.23</v>
      </c>
      <c r="BM16" s="218">
        <v>8744.9500000000007</v>
      </c>
      <c r="BN16" s="218">
        <v>20973.120000000003</v>
      </c>
      <c r="BO16" s="218">
        <v>12540.73</v>
      </c>
      <c r="BP16" s="218">
        <v>20762.2</v>
      </c>
      <c r="BQ16" s="218">
        <v>18508.8</v>
      </c>
      <c r="BR16" s="218">
        <v>24401.317999999999</v>
      </c>
      <c r="BS16" s="218">
        <v>18528.574000000001</v>
      </c>
      <c r="BT16" s="218">
        <v>26042.417999999998</v>
      </c>
      <c r="BU16" s="218">
        <v>10254.36</v>
      </c>
    </row>
    <row r="17" spans="1:73" x14ac:dyDescent="0.35">
      <c r="A17" t="s">
        <v>77</v>
      </c>
      <c r="B17" s="218"/>
      <c r="C17" s="218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8"/>
      <c r="R17" s="218"/>
      <c r="S17" s="218"/>
      <c r="T17" s="218"/>
      <c r="U17" s="218"/>
      <c r="V17" s="218"/>
      <c r="W17" s="218"/>
      <c r="X17" s="218"/>
      <c r="Y17" s="218"/>
      <c r="Z17" s="218"/>
      <c r="AA17" s="218"/>
      <c r="AB17" s="218"/>
      <c r="AC17" s="218"/>
      <c r="AD17" s="218"/>
      <c r="AE17" s="218"/>
      <c r="AF17" s="218"/>
      <c r="AG17" s="218"/>
      <c r="AH17" s="218"/>
      <c r="AI17" s="218"/>
      <c r="AJ17" s="218"/>
      <c r="AK17" s="218"/>
      <c r="AL17" s="218">
        <v>0</v>
      </c>
      <c r="AM17" s="218">
        <v>0</v>
      </c>
      <c r="AN17" s="218">
        <v>0</v>
      </c>
      <c r="AO17" s="218">
        <v>0</v>
      </c>
      <c r="AP17" s="218">
        <v>0</v>
      </c>
      <c r="AQ17" s="218">
        <v>0</v>
      </c>
      <c r="AR17" s="218"/>
      <c r="AS17" s="218">
        <v>0</v>
      </c>
      <c r="AT17" s="218">
        <v>0</v>
      </c>
      <c r="AU17" s="218">
        <v>0</v>
      </c>
      <c r="AV17" s="218">
        <v>0</v>
      </c>
      <c r="AW17" s="218">
        <v>0</v>
      </c>
      <c r="AX17" s="218"/>
      <c r="AY17" s="218"/>
      <c r="AZ17" s="218"/>
      <c r="BA17" s="218"/>
      <c r="BB17" s="218"/>
      <c r="BC17" s="218"/>
      <c r="BD17" s="218"/>
      <c r="BE17" s="218"/>
      <c r="BF17" s="218"/>
      <c r="BG17" s="218"/>
      <c r="BH17" s="218"/>
      <c r="BI17" s="218"/>
      <c r="BJ17" s="218">
        <v>0</v>
      </c>
      <c r="BK17" s="218">
        <v>0</v>
      </c>
      <c r="BL17" s="218">
        <v>0</v>
      </c>
      <c r="BM17" s="218">
        <v>0</v>
      </c>
      <c r="BN17" s="218">
        <v>0</v>
      </c>
      <c r="BO17" s="218">
        <v>0</v>
      </c>
      <c r="BP17" s="218"/>
      <c r="BQ17" s="218">
        <v>0</v>
      </c>
      <c r="BR17" s="218">
        <v>0</v>
      </c>
      <c r="BS17" s="218">
        <v>0</v>
      </c>
      <c r="BT17" s="218">
        <v>0</v>
      </c>
      <c r="BU17" s="218">
        <v>0</v>
      </c>
    </row>
    <row r="18" spans="1:73" x14ac:dyDescent="0.35">
      <c r="A18" t="s">
        <v>79</v>
      </c>
      <c r="B18" s="218"/>
      <c r="C18" s="218"/>
      <c r="D18" s="218"/>
      <c r="E18" s="218"/>
      <c r="F18" s="218"/>
      <c r="G18" s="218"/>
      <c r="H18" s="218"/>
      <c r="I18" s="218"/>
      <c r="J18" s="218"/>
      <c r="K18" s="218"/>
      <c r="L18" s="218"/>
      <c r="M18" s="218"/>
      <c r="N18" s="218"/>
      <c r="O18" s="218"/>
      <c r="P18" s="218"/>
      <c r="Q18" s="218"/>
      <c r="R18" s="218"/>
      <c r="S18" s="218"/>
      <c r="T18" s="218"/>
      <c r="U18" s="218"/>
      <c r="V18" s="218"/>
      <c r="W18" s="218"/>
      <c r="X18" s="218"/>
      <c r="Y18" s="218"/>
      <c r="Z18" s="218"/>
      <c r="AA18" s="218"/>
      <c r="AB18" s="218"/>
      <c r="AC18" s="218"/>
      <c r="AD18" s="218"/>
      <c r="AE18" s="218"/>
      <c r="AF18" s="218"/>
      <c r="AG18" s="218"/>
      <c r="AH18" s="218"/>
      <c r="AI18" s="218"/>
      <c r="AJ18" s="218"/>
      <c r="AK18" s="218"/>
      <c r="AL18" s="218">
        <v>0</v>
      </c>
      <c r="AM18" s="218">
        <v>0</v>
      </c>
      <c r="AN18" s="218">
        <v>0</v>
      </c>
      <c r="AO18" s="218">
        <v>0</v>
      </c>
      <c r="AP18" s="218">
        <v>0</v>
      </c>
      <c r="AQ18" s="218">
        <v>0</v>
      </c>
      <c r="AR18" s="218"/>
      <c r="AS18" s="218">
        <v>0</v>
      </c>
      <c r="AT18" s="218">
        <v>0</v>
      </c>
      <c r="AU18" s="218">
        <v>0</v>
      </c>
      <c r="AV18" s="218">
        <v>0</v>
      </c>
      <c r="AW18" s="218">
        <v>0</v>
      </c>
      <c r="AX18" s="218">
        <v>812.24</v>
      </c>
      <c r="AY18" s="218">
        <v>-812.24</v>
      </c>
      <c r="AZ18" s="218"/>
      <c r="BA18" s="218"/>
      <c r="BB18" s="218"/>
      <c r="BC18" s="218"/>
      <c r="BD18" s="218"/>
      <c r="BE18" s="218">
        <v>0</v>
      </c>
      <c r="BF18" s="218">
        <v>0</v>
      </c>
      <c r="BG18" s="218">
        <v>0</v>
      </c>
      <c r="BH18" s="218">
        <v>0</v>
      </c>
      <c r="BI18" s="218"/>
      <c r="BJ18" s="218">
        <v>812.24</v>
      </c>
      <c r="BK18" s="218">
        <v>-812.24</v>
      </c>
      <c r="BL18" s="218">
        <v>0</v>
      </c>
      <c r="BM18" s="218">
        <v>0</v>
      </c>
      <c r="BN18" s="218">
        <v>0</v>
      </c>
      <c r="BO18" s="218">
        <v>0</v>
      </c>
      <c r="BP18" s="218"/>
      <c r="BQ18" s="218">
        <v>0</v>
      </c>
      <c r="BR18" s="218">
        <v>0</v>
      </c>
      <c r="BS18" s="218">
        <v>0</v>
      </c>
      <c r="BT18" s="218">
        <v>0</v>
      </c>
      <c r="BU18" s="218">
        <v>0</v>
      </c>
    </row>
    <row r="19" spans="1:73" x14ac:dyDescent="0.35">
      <c r="A19" t="s">
        <v>80</v>
      </c>
      <c r="B19" s="218"/>
      <c r="C19" s="218"/>
      <c r="D19" s="218"/>
      <c r="E19" s="218"/>
      <c r="F19" s="218"/>
      <c r="G19" s="218"/>
      <c r="H19" s="218"/>
      <c r="I19" s="218"/>
      <c r="J19" s="218"/>
      <c r="K19" s="218"/>
      <c r="L19" s="218"/>
      <c r="M19" s="218"/>
      <c r="N19" s="218"/>
      <c r="O19" s="218"/>
      <c r="P19" s="218"/>
      <c r="Q19" s="218"/>
      <c r="R19" s="218"/>
      <c r="S19" s="218"/>
      <c r="T19" s="218"/>
      <c r="U19" s="218"/>
      <c r="V19" s="218"/>
      <c r="W19" s="218"/>
      <c r="X19" s="218"/>
      <c r="Y19" s="218"/>
      <c r="Z19" s="218"/>
      <c r="AA19" s="218"/>
      <c r="AB19" s="218"/>
      <c r="AC19" s="218"/>
      <c r="AD19" s="218"/>
      <c r="AE19" s="218"/>
      <c r="AF19" s="218"/>
      <c r="AG19" s="218"/>
      <c r="AH19" s="218"/>
      <c r="AI19" s="218"/>
      <c r="AJ19" s="218"/>
      <c r="AK19" s="218"/>
      <c r="AL19" s="218">
        <v>1207.93</v>
      </c>
      <c r="AM19" s="218">
        <v>1147.6199999999999</v>
      </c>
      <c r="AN19" s="218">
        <v>1266.1600000000001</v>
      </c>
      <c r="AO19" s="218">
        <v>1215.21</v>
      </c>
      <c r="AP19" s="218">
        <v>1250.56</v>
      </c>
      <c r="AQ19" s="218">
        <v>1221.45</v>
      </c>
      <c r="AR19" s="218">
        <v>3052</v>
      </c>
      <c r="AS19" s="218">
        <v>2927.0299999999997</v>
      </c>
      <c r="AT19" s="218">
        <v>3792.0299999999997</v>
      </c>
      <c r="AU19" s="218">
        <v>3776.44</v>
      </c>
      <c r="AV19" s="218">
        <v>4638.32</v>
      </c>
      <c r="AW19" s="218">
        <v>2775.22</v>
      </c>
      <c r="AX19" s="218"/>
      <c r="AY19" s="218"/>
      <c r="AZ19" s="218"/>
      <c r="BA19" s="218"/>
      <c r="BB19" s="218"/>
      <c r="BC19" s="218"/>
      <c r="BD19" s="218"/>
      <c r="BE19" s="218"/>
      <c r="BF19" s="218"/>
      <c r="BG19" s="218"/>
      <c r="BH19" s="218"/>
      <c r="BI19" s="218"/>
      <c r="BJ19" s="218">
        <v>1207.93</v>
      </c>
      <c r="BK19" s="218">
        <v>1147.6199999999999</v>
      </c>
      <c r="BL19" s="218">
        <v>1266.1600000000001</v>
      </c>
      <c r="BM19" s="218">
        <v>1215.21</v>
      </c>
      <c r="BN19" s="218">
        <v>1250.56</v>
      </c>
      <c r="BO19" s="218">
        <v>1221.45</v>
      </c>
      <c r="BP19" s="218">
        <v>3052</v>
      </c>
      <c r="BQ19" s="218">
        <v>2927.0299999999997</v>
      </c>
      <c r="BR19" s="218">
        <v>3792.0299999999997</v>
      </c>
      <c r="BS19" s="218">
        <v>3776.44</v>
      </c>
      <c r="BT19" s="218">
        <v>4638.32</v>
      </c>
      <c r="BU19" s="218">
        <v>2775.22</v>
      </c>
    </row>
    <row r="20" spans="1:73" x14ac:dyDescent="0.35">
      <c r="A20" t="s">
        <v>81</v>
      </c>
      <c r="B20" s="218"/>
      <c r="C20" s="218"/>
      <c r="D20" s="218"/>
      <c r="E20" s="218"/>
      <c r="F20" s="218"/>
      <c r="G20" s="218"/>
      <c r="H20" s="218"/>
      <c r="I20" s="218"/>
      <c r="J20" s="218"/>
      <c r="K20" s="218"/>
      <c r="L20" s="218"/>
      <c r="M20" s="218"/>
      <c r="N20" s="218"/>
      <c r="O20" s="218"/>
      <c r="P20" s="218"/>
      <c r="Q20" s="218"/>
      <c r="R20" s="218"/>
      <c r="S20" s="218"/>
      <c r="T20" s="218"/>
      <c r="U20" s="218"/>
      <c r="V20" s="218"/>
      <c r="W20" s="218"/>
      <c r="X20" s="218"/>
      <c r="Y20" s="218"/>
      <c r="Z20" s="218"/>
      <c r="AA20" s="218"/>
      <c r="AB20" s="218"/>
      <c r="AC20" s="218"/>
      <c r="AD20" s="218"/>
      <c r="AE20" s="218"/>
      <c r="AF20" s="218"/>
      <c r="AG20" s="218"/>
      <c r="AH20" s="218"/>
      <c r="AI20" s="218"/>
      <c r="AJ20" s="218"/>
      <c r="AK20" s="218"/>
      <c r="AL20" s="218">
        <v>0</v>
      </c>
      <c r="AM20" s="218">
        <v>0</v>
      </c>
      <c r="AN20" s="218">
        <v>0</v>
      </c>
      <c r="AO20" s="218">
        <v>0</v>
      </c>
      <c r="AP20" s="218">
        <v>0</v>
      </c>
      <c r="AQ20" s="218">
        <v>0</v>
      </c>
      <c r="AR20" s="218"/>
      <c r="AS20" s="218">
        <v>0</v>
      </c>
      <c r="AT20" s="218">
        <v>0</v>
      </c>
      <c r="AU20" s="218">
        <v>0</v>
      </c>
      <c r="AV20" s="218">
        <v>0</v>
      </c>
      <c r="AW20" s="218">
        <v>0</v>
      </c>
      <c r="AX20" s="218"/>
      <c r="AY20" s="218"/>
      <c r="AZ20" s="218"/>
      <c r="BA20" s="218"/>
      <c r="BB20" s="218"/>
      <c r="BC20" s="218"/>
      <c r="BD20" s="218"/>
      <c r="BE20" s="218"/>
      <c r="BF20" s="218"/>
      <c r="BG20" s="218"/>
      <c r="BH20" s="218"/>
      <c r="BI20" s="218"/>
      <c r="BJ20" s="218">
        <v>0</v>
      </c>
      <c r="BK20" s="218">
        <v>0</v>
      </c>
      <c r="BL20" s="218">
        <v>0</v>
      </c>
      <c r="BM20" s="218">
        <v>0</v>
      </c>
      <c r="BN20" s="218">
        <v>0</v>
      </c>
      <c r="BO20" s="218">
        <v>0</v>
      </c>
      <c r="BP20" s="218"/>
      <c r="BQ20" s="218">
        <v>0</v>
      </c>
      <c r="BR20" s="218">
        <v>0</v>
      </c>
      <c r="BS20" s="218">
        <v>0</v>
      </c>
      <c r="BT20" s="218">
        <v>0</v>
      </c>
      <c r="BU20" s="218">
        <v>0</v>
      </c>
    </row>
    <row r="21" spans="1:73" x14ac:dyDescent="0.35">
      <c r="A21" t="s">
        <v>82</v>
      </c>
      <c r="B21" s="218"/>
      <c r="C21" s="218"/>
      <c r="D21" s="218"/>
      <c r="E21" s="218"/>
      <c r="F21" s="218"/>
      <c r="G21" s="218"/>
      <c r="H21" s="218"/>
      <c r="I21" s="218"/>
      <c r="J21" s="218"/>
      <c r="K21" s="218"/>
      <c r="L21" s="218"/>
      <c r="M21" s="218"/>
      <c r="N21" s="218"/>
      <c r="O21" s="218"/>
      <c r="P21" s="218"/>
      <c r="Q21" s="218"/>
      <c r="R21" s="218"/>
      <c r="S21" s="218"/>
      <c r="T21" s="218"/>
      <c r="U21" s="218"/>
      <c r="V21" s="218"/>
      <c r="W21" s="218"/>
      <c r="X21" s="218"/>
      <c r="Y21" s="218"/>
      <c r="Z21" s="218"/>
      <c r="AA21" s="218"/>
      <c r="AB21" s="218"/>
      <c r="AC21" s="218"/>
      <c r="AD21" s="218"/>
      <c r="AE21" s="218"/>
      <c r="AF21" s="218"/>
      <c r="AG21" s="218"/>
      <c r="AH21" s="218"/>
      <c r="AI21" s="218"/>
      <c r="AJ21" s="218"/>
      <c r="AK21" s="218"/>
      <c r="AL21" s="218">
        <v>0</v>
      </c>
      <c r="AM21" s="218">
        <v>0</v>
      </c>
      <c r="AN21" s="218">
        <v>0</v>
      </c>
      <c r="AO21" s="218">
        <v>0</v>
      </c>
      <c r="AP21" s="218">
        <v>0</v>
      </c>
      <c r="AQ21" s="218">
        <v>0</v>
      </c>
      <c r="AR21" s="218"/>
      <c r="AS21" s="218">
        <v>0</v>
      </c>
      <c r="AT21" s="218">
        <v>0</v>
      </c>
      <c r="AU21" s="218">
        <v>0</v>
      </c>
      <c r="AV21" s="218">
        <v>0</v>
      </c>
      <c r="AW21" s="218">
        <v>0</v>
      </c>
      <c r="AX21" s="218"/>
      <c r="AY21" s="218"/>
      <c r="AZ21" s="218"/>
      <c r="BA21" s="218"/>
      <c r="BB21" s="218"/>
      <c r="BC21" s="218"/>
      <c r="BD21" s="218"/>
      <c r="BE21" s="218"/>
      <c r="BF21" s="218"/>
      <c r="BG21" s="218"/>
      <c r="BH21" s="218"/>
      <c r="BI21" s="218"/>
      <c r="BJ21" s="218">
        <v>0</v>
      </c>
      <c r="BK21" s="218">
        <v>0</v>
      </c>
      <c r="BL21" s="218">
        <v>0</v>
      </c>
      <c r="BM21" s="218">
        <v>0</v>
      </c>
      <c r="BN21" s="218">
        <v>0</v>
      </c>
      <c r="BO21" s="218">
        <v>0</v>
      </c>
      <c r="BP21" s="218"/>
      <c r="BQ21" s="218">
        <v>0</v>
      </c>
      <c r="BR21" s="218">
        <v>0</v>
      </c>
      <c r="BS21" s="218">
        <v>0</v>
      </c>
      <c r="BT21" s="218">
        <v>0</v>
      </c>
      <c r="BU21" s="218">
        <v>0</v>
      </c>
    </row>
    <row r="22" spans="1:73" x14ac:dyDescent="0.35">
      <c r="A22" t="s">
        <v>83</v>
      </c>
      <c r="B22" s="218"/>
      <c r="C22" s="218"/>
      <c r="D22" s="218"/>
      <c r="E22" s="218"/>
      <c r="F22" s="218"/>
      <c r="G22" s="218"/>
      <c r="H22" s="218"/>
      <c r="I22" s="218"/>
      <c r="J22" s="218"/>
      <c r="K22" s="218"/>
      <c r="L22" s="218"/>
      <c r="M22" s="218"/>
      <c r="N22" s="218"/>
      <c r="O22" s="218"/>
      <c r="P22" s="218"/>
      <c r="Q22" s="218"/>
      <c r="R22" s="218"/>
      <c r="S22" s="218"/>
      <c r="T22" s="218"/>
      <c r="U22" s="218"/>
      <c r="V22" s="218"/>
      <c r="W22" s="218"/>
      <c r="X22" s="218"/>
      <c r="Y22" s="218"/>
      <c r="Z22" s="218"/>
      <c r="AA22" s="218"/>
      <c r="AB22" s="218"/>
      <c r="AC22" s="218"/>
      <c r="AD22" s="218"/>
      <c r="AE22" s="218"/>
      <c r="AF22" s="218"/>
      <c r="AG22" s="218"/>
      <c r="AH22" s="218"/>
      <c r="AI22" s="218"/>
      <c r="AJ22" s="218"/>
      <c r="AK22" s="218"/>
      <c r="AL22" s="218">
        <v>0</v>
      </c>
      <c r="AM22" s="218">
        <v>0</v>
      </c>
      <c r="AN22" s="218">
        <v>0</v>
      </c>
      <c r="AO22" s="218">
        <v>0</v>
      </c>
      <c r="AP22" s="218">
        <v>0</v>
      </c>
      <c r="AQ22" s="218">
        <v>0</v>
      </c>
      <c r="AR22" s="218"/>
      <c r="AS22" s="218">
        <v>0</v>
      </c>
      <c r="AT22" s="218">
        <v>0</v>
      </c>
      <c r="AU22" s="218">
        <v>0</v>
      </c>
      <c r="AV22" s="218">
        <v>0</v>
      </c>
      <c r="AW22" s="218">
        <v>0</v>
      </c>
      <c r="AX22" s="218"/>
      <c r="AY22" s="218"/>
      <c r="AZ22" s="218"/>
      <c r="BA22" s="218"/>
      <c r="BB22" s="218"/>
      <c r="BC22" s="218"/>
      <c r="BD22" s="218"/>
      <c r="BE22" s="218"/>
      <c r="BF22" s="218"/>
      <c r="BG22" s="218"/>
      <c r="BH22" s="218"/>
      <c r="BI22" s="218"/>
      <c r="BJ22" s="218">
        <v>0</v>
      </c>
      <c r="BK22" s="218">
        <v>0</v>
      </c>
      <c r="BL22" s="218">
        <v>0</v>
      </c>
      <c r="BM22" s="218">
        <v>0</v>
      </c>
      <c r="BN22" s="218">
        <v>0</v>
      </c>
      <c r="BO22" s="218">
        <v>0</v>
      </c>
      <c r="BP22" s="218"/>
      <c r="BQ22" s="218">
        <v>0</v>
      </c>
      <c r="BR22" s="218">
        <v>0</v>
      </c>
      <c r="BS22" s="218">
        <v>0</v>
      </c>
      <c r="BT22" s="218">
        <v>0</v>
      </c>
      <c r="BU22" s="218">
        <v>0</v>
      </c>
    </row>
    <row r="23" spans="1:73" x14ac:dyDescent="0.35">
      <c r="A23" t="s">
        <v>84</v>
      </c>
      <c r="B23" s="218">
        <v>18509.887699999999</v>
      </c>
      <c r="C23" s="218">
        <v>6415.1356999999998</v>
      </c>
      <c r="D23" s="218">
        <v>4444.3910999999998</v>
      </c>
      <c r="E23" s="218">
        <v>72267.410199999998</v>
      </c>
      <c r="F23" s="218">
        <v>12784.615400000001</v>
      </c>
      <c r="G23" s="218">
        <v>29820.7248</v>
      </c>
      <c r="H23" s="218">
        <v>6058.94</v>
      </c>
      <c r="I23" s="218">
        <v>2106.7704788732399</v>
      </c>
      <c r="J23" s="218">
        <v>3571.1969516005129</v>
      </c>
      <c r="K23" s="218">
        <v>3571.1969516005129</v>
      </c>
      <c r="L23" s="218">
        <v>5035.6234243277859</v>
      </c>
      <c r="M23" s="218">
        <v>2106.7704788732399</v>
      </c>
      <c r="N23" s="218">
        <v>27757.73</v>
      </c>
      <c r="O23" s="218">
        <v>9930.89</v>
      </c>
      <c r="P23" s="218">
        <v>7536.53</v>
      </c>
      <c r="Q23" s="218">
        <v>44309.5</v>
      </c>
      <c r="R23" s="218">
        <v>31887.11</v>
      </c>
      <c r="S23" s="218">
        <v>-2135.5700000000002</v>
      </c>
      <c r="T23" s="218">
        <v>16284.31</v>
      </c>
      <c r="U23" s="218">
        <v>-1193.71</v>
      </c>
      <c r="V23" s="218">
        <v>7271.57</v>
      </c>
      <c r="W23" s="218">
        <v>12914.51</v>
      </c>
      <c r="X23" s="218">
        <v>9440.7099999999991</v>
      </c>
      <c r="Y23" s="218"/>
      <c r="Z23" s="218">
        <v>1973.5</v>
      </c>
      <c r="AA23" s="218">
        <v>441.63999999999987</v>
      </c>
      <c r="AB23" s="218">
        <v>540.41999999999996</v>
      </c>
      <c r="AC23" s="218">
        <v>13092.82</v>
      </c>
      <c r="AD23" s="218">
        <v>3052.99</v>
      </c>
      <c r="AE23" s="218">
        <v>8501.07</v>
      </c>
      <c r="AF23" s="218">
        <v>745.46</v>
      </c>
      <c r="AG23" s="218">
        <v>0</v>
      </c>
      <c r="AH23" s="218">
        <v>0</v>
      </c>
      <c r="AI23" s="218">
        <v>34033.33</v>
      </c>
      <c r="AJ23" s="218">
        <v>195.77</v>
      </c>
      <c r="AK23" s="218">
        <v>0</v>
      </c>
      <c r="AL23" s="218"/>
      <c r="AM23" s="218"/>
      <c r="AN23" s="218"/>
      <c r="AO23" s="218"/>
      <c r="AP23" s="218"/>
      <c r="AQ23" s="218"/>
      <c r="AR23" s="218"/>
      <c r="AS23" s="218"/>
      <c r="AT23" s="218"/>
      <c r="AU23" s="218"/>
      <c r="AV23" s="218"/>
      <c r="AW23" s="218"/>
      <c r="AX23" s="218"/>
      <c r="AY23" s="218"/>
      <c r="AZ23" s="218"/>
      <c r="BA23" s="218"/>
      <c r="BB23" s="218"/>
      <c r="BC23" s="218"/>
      <c r="BD23" s="218"/>
      <c r="BE23" s="218"/>
      <c r="BF23" s="218"/>
      <c r="BG23" s="218"/>
      <c r="BH23" s="218"/>
      <c r="BI23" s="218"/>
      <c r="BJ23" s="218">
        <v>48241.117700000003</v>
      </c>
      <c r="BK23" s="218">
        <v>16787.665699999998</v>
      </c>
      <c r="BL23" s="218">
        <v>12521.3411</v>
      </c>
      <c r="BM23" s="218">
        <v>129669.73019999999</v>
      </c>
      <c r="BN23" s="218">
        <v>47724.715400000001</v>
      </c>
      <c r="BO23" s="218">
        <v>36186.224799999996</v>
      </c>
      <c r="BP23" s="218">
        <v>23088.71</v>
      </c>
      <c r="BQ23" s="218">
        <v>913.06047887323984</v>
      </c>
      <c r="BR23" s="218">
        <v>10842.766951600512</v>
      </c>
      <c r="BS23" s="218">
        <v>50519.036951600516</v>
      </c>
      <c r="BT23" s="218">
        <v>14672.103424327786</v>
      </c>
      <c r="BU23" s="218">
        <v>2106.7704788732399</v>
      </c>
    </row>
    <row r="24" spans="1:73" x14ac:dyDescent="0.35">
      <c r="A24" t="s">
        <v>85</v>
      </c>
      <c r="B24" s="218">
        <v>0</v>
      </c>
      <c r="C24" s="218">
        <v>0</v>
      </c>
      <c r="D24" s="218">
        <v>0</v>
      </c>
      <c r="E24" s="218">
        <v>0</v>
      </c>
      <c r="F24" s="218">
        <v>0</v>
      </c>
      <c r="G24" s="218">
        <v>0</v>
      </c>
      <c r="H24" s="218">
        <v>0</v>
      </c>
      <c r="I24" s="218">
        <v>6084.1220657277008</v>
      </c>
      <c r="J24" s="218">
        <v>9406.9887323943676</v>
      </c>
      <c r="K24" s="218">
        <v>9406.9887323943676</v>
      </c>
      <c r="L24" s="218">
        <v>12729.855399061034</v>
      </c>
      <c r="M24" s="218">
        <v>6084.1220657277008</v>
      </c>
      <c r="N24" s="218"/>
      <c r="O24" s="218"/>
      <c r="P24" s="218"/>
      <c r="Q24" s="218"/>
      <c r="R24" s="218">
        <v>6909.21</v>
      </c>
      <c r="S24" s="218">
        <v>-531.47</v>
      </c>
      <c r="T24" s="218">
        <v>12096.79</v>
      </c>
      <c r="U24" s="218">
        <v>3369.13</v>
      </c>
      <c r="V24" s="218">
        <v>-3032.86</v>
      </c>
      <c r="W24" s="218">
        <v>15953.12</v>
      </c>
      <c r="X24" s="218">
        <v>14811.36</v>
      </c>
      <c r="Y24" s="218"/>
      <c r="Z24" s="218"/>
      <c r="AA24" s="218"/>
      <c r="AB24" s="218"/>
      <c r="AC24" s="218"/>
      <c r="AD24" s="218"/>
      <c r="AE24" s="218"/>
      <c r="AF24" s="218"/>
      <c r="AG24" s="218"/>
      <c r="AH24" s="218"/>
      <c r="AI24" s="218"/>
      <c r="AJ24" s="218"/>
      <c r="AK24" s="218"/>
      <c r="AL24" s="218"/>
      <c r="AM24" s="218"/>
      <c r="AN24" s="218"/>
      <c r="AO24" s="218"/>
      <c r="AP24" s="218"/>
      <c r="AQ24" s="218"/>
      <c r="AR24" s="218"/>
      <c r="AS24" s="218"/>
      <c r="AT24" s="218"/>
      <c r="AU24" s="218"/>
      <c r="AV24" s="218"/>
      <c r="AW24" s="218"/>
      <c r="AX24" s="218"/>
      <c r="AY24" s="218"/>
      <c r="AZ24" s="218"/>
      <c r="BA24" s="218"/>
      <c r="BB24" s="218"/>
      <c r="BC24" s="218"/>
      <c r="BD24" s="218"/>
      <c r="BE24" s="218"/>
      <c r="BF24" s="218"/>
      <c r="BG24" s="218"/>
      <c r="BH24" s="218"/>
      <c r="BI24" s="218"/>
      <c r="BJ24" s="218">
        <v>0</v>
      </c>
      <c r="BK24" s="218">
        <v>0</v>
      </c>
      <c r="BL24" s="218">
        <v>0</v>
      </c>
      <c r="BM24" s="218">
        <v>0</v>
      </c>
      <c r="BN24" s="218">
        <v>6909.21</v>
      </c>
      <c r="BO24" s="218">
        <v>-531.47</v>
      </c>
      <c r="BP24" s="218">
        <v>12096.79</v>
      </c>
      <c r="BQ24" s="218">
        <v>9453.2520657277018</v>
      </c>
      <c r="BR24" s="218">
        <v>6374.128732394367</v>
      </c>
      <c r="BS24" s="218">
        <v>25360.108732394368</v>
      </c>
      <c r="BT24" s="218">
        <v>27541.215399061035</v>
      </c>
      <c r="BU24" s="218">
        <v>6084.1220657277008</v>
      </c>
    </row>
    <row r="25" spans="1:73" x14ac:dyDescent="0.35">
      <c r="A25" t="s">
        <v>86</v>
      </c>
      <c r="B25" s="218">
        <v>0</v>
      </c>
      <c r="C25" s="218">
        <v>0</v>
      </c>
      <c r="D25" s="218">
        <v>0</v>
      </c>
      <c r="E25" s="218">
        <v>0</v>
      </c>
      <c r="F25" s="218">
        <v>0</v>
      </c>
      <c r="G25" s="218">
        <v>0</v>
      </c>
      <c r="H25" s="218">
        <v>0</v>
      </c>
      <c r="I25" s="218">
        <v>3948.1183098591555</v>
      </c>
      <c r="J25" s="218">
        <v>6104.3983098591561</v>
      </c>
      <c r="K25" s="218">
        <v>6104.3983098591561</v>
      </c>
      <c r="L25" s="218">
        <v>8260.678309859155</v>
      </c>
      <c r="M25" s="218">
        <v>3948.1183098591555</v>
      </c>
      <c r="N25" s="218"/>
      <c r="O25" s="218"/>
      <c r="P25" s="218"/>
      <c r="Q25" s="218"/>
      <c r="R25" s="218">
        <v>2854.85</v>
      </c>
      <c r="S25" s="218">
        <v>-2854.85</v>
      </c>
      <c r="T25" s="218">
        <v>11332.38</v>
      </c>
      <c r="U25" s="218">
        <v>3587.44</v>
      </c>
      <c r="V25" s="218">
        <v>-1923.99</v>
      </c>
      <c r="W25" s="218">
        <v>5934.97</v>
      </c>
      <c r="X25" s="218">
        <v>7096.8</v>
      </c>
      <c r="Y25" s="218"/>
      <c r="Z25" s="218"/>
      <c r="AA25" s="218"/>
      <c r="AB25" s="218"/>
      <c r="AC25" s="218"/>
      <c r="AD25" s="218"/>
      <c r="AE25" s="218"/>
      <c r="AF25" s="218"/>
      <c r="AG25" s="218"/>
      <c r="AH25" s="218"/>
      <c r="AI25" s="218"/>
      <c r="AJ25" s="218"/>
      <c r="AK25" s="218"/>
      <c r="AL25" s="218"/>
      <c r="AM25" s="218"/>
      <c r="AN25" s="218"/>
      <c r="AO25" s="218"/>
      <c r="AP25" s="218"/>
      <c r="AQ25" s="218"/>
      <c r="AR25" s="218"/>
      <c r="AS25" s="218"/>
      <c r="AT25" s="218"/>
      <c r="AU25" s="218"/>
      <c r="AV25" s="218"/>
      <c r="AW25" s="218"/>
      <c r="AX25" s="218"/>
      <c r="AY25" s="218"/>
      <c r="AZ25" s="218"/>
      <c r="BA25" s="218"/>
      <c r="BB25" s="218"/>
      <c r="BC25" s="218"/>
      <c r="BD25" s="218"/>
      <c r="BE25" s="218"/>
      <c r="BF25" s="218"/>
      <c r="BG25" s="218"/>
      <c r="BH25" s="218"/>
      <c r="BI25" s="218"/>
      <c r="BJ25" s="218">
        <v>0</v>
      </c>
      <c r="BK25" s="218">
        <v>0</v>
      </c>
      <c r="BL25" s="218">
        <v>0</v>
      </c>
      <c r="BM25" s="218">
        <v>0</v>
      </c>
      <c r="BN25" s="218">
        <v>2854.85</v>
      </c>
      <c r="BO25" s="218">
        <v>-2854.85</v>
      </c>
      <c r="BP25" s="218">
        <v>11332.38</v>
      </c>
      <c r="BQ25" s="218">
        <v>7535.558309859156</v>
      </c>
      <c r="BR25" s="218">
        <v>4180.4083098591564</v>
      </c>
      <c r="BS25" s="218">
        <v>12039.368309859157</v>
      </c>
      <c r="BT25" s="218">
        <v>15357.478309859154</v>
      </c>
      <c r="BU25" s="218">
        <v>3948.1183098591555</v>
      </c>
    </row>
    <row r="26" spans="1:73" x14ac:dyDescent="0.35">
      <c r="A26" t="s">
        <v>87</v>
      </c>
      <c r="B26" s="218">
        <v>0</v>
      </c>
      <c r="C26" s="218">
        <v>0</v>
      </c>
      <c r="D26" s="218">
        <v>0</v>
      </c>
      <c r="E26" s="218">
        <v>0</v>
      </c>
      <c r="F26" s="218">
        <v>0</v>
      </c>
      <c r="G26" s="218">
        <v>0</v>
      </c>
      <c r="H26" s="218"/>
      <c r="I26" s="218">
        <v>0</v>
      </c>
      <c r="J26" s="218">
        <v>0</v>
      </c>
      <c r="K26" s="218">
        <v>0</v>
      </c>
      <c r="L26" s="218">
        <v>0</v>
      </c>
      <c r="M26" s="218">
        <v>0</v>
      </c>
      <c r="N26" s="218"/>
      <c r="O26" s="218"/>
      <c r="P26" s="218"/>
      <c r="Q26" s="218"/>
      <c r="R26" s="218"/>
      <c r="S26" s="218"/>
      <c r="T26" s="218"/>
      <c r="U26" s="218"/>
      <c r="V26" s="218"/>
      <c r="W26" s="218"/>
      <c r="X26" s="218"/>
      <c r="Y26" s="218"/>
      <c r="Z26" s="218">
        <v>0</v>
      </c>
      <c r="AA26" s="218">
        <v>0</v>
      </c>
      <c r="AB26" s="218">
        <v>0</v>
      </c>
      <c r="AC26" s="218">
        <v>0</v>
      </c>
      <c r="AD26" s="218">
        <v>0</v>
      </c>
      <c r="AE26" s="218">
        <v>0</v>
      </c>
      <c r="AF26" s="218">
        <v>0</v>
      </c>
      <c r="AG26" s="218">
        <v>0</v>
      </c>
      <c r="AH26" s="218">
        <v>0</v>
      </c>
      <c r="AI26" s="218">
        <v>0</v>
      </c>
      <c r="AJ26" s="218">
        <v>0</v>
      </c>
      <c r="AK26" s="218">
        <v>0</v>
      </c>
      <c r="AL26" s="218"/>
      <c r="AM26" s="218"/>
      <c r="AN26" s="218"/>
      <c r="AO26" s="218"/>
      <c r="AP26" s="218"/>
      <c r="AQ26" s="218"/>
      <c r="AR26" s="218"/>
      <c r="AS26" s="218"/>
      <c r="AT26" s="218"/>
      <c r="AU26" s="218"/>
      <c r="AV26" s="218"/>
      <c r="AW26" s="218"/>
      <c r="AX26" s="218"/>
      <c r="AY26" s="218"/>
      <c r="AZ26" s="218"/>
      <c r="BA26" s="218"/>
      <c r="BB26" s="218"/>
      <c r="BC26" s="218"/>
      <c r="BD26" s="218"/>
      <c r="BE26" s="218"/>
      <c r="BF26" s="218"/>
      <c r="BG26" s="218"/>
      <c r="BH26" s="218"/>
      <c r="BI26" s="218"/>
      <c r="BJ26" s="218">
        <v>0</v>
      </c>
      <c r="BK26" s="218">
        <v>0</v>
      </c>
      <c r="BL26" s="218">
        <v>0</v>
      </c>
      <c r="BM26" s="218">
        <v>0</v>
      </c>
      <c r="BN26" s="218">
        <v>0</v>
      </c>
      <c r="BO26" s="218">
        <v>0</v>
      </c>
      <c r="BP26" s="218">
        <v>0</v>
      </c>
      <c r="BQ26" s="218">
        <v>0</v>
      </c>
      <c r="BR26" s="218">
        <v>0</v>
      </c>
      <c r="BS26" s="218">
        <v>0</v>
      </c>
      <c r="BT26" s="218">
        <v>0</v>
      </c>
      <c r="BU26" s="218">
        <v>0</v>
      </c>
    </row>
    <row r="27" spans="1:73" x14ac:dyDescent="0.35">
      <c r="A27" t="s">
        <v>88</v>
      </c>
      <c r="B27" s="218">
        <v>0</v>
      </c>
      <c r="C27" s="218">
        <v>0</v>
      </c>
      <c r="D27" s="218">
        <v>0</v>
      </c>
      <c r="E27" s="218">
        <v>0</v>
      </c>
      <c r="F27" s="218">
        <v>0</v>
      </c>
      <c r="G27" s="218">
        <v>0</v>
      </c>
      <c r="H27" s="218"/>
      <c r="I27" s="218">
        <v>0</v>
      </c>
      <c r="J27" s="218">
        <v>0</v>
      </c>
      <c r="K27" s="218">
        <v>0</v>
      </c>
      <c r="L27" s="218">
        <v>0</v>
      </c>
      <c r="M27" s="218">
        <v>0</v>
      </c>
      <c r="N27" s="218"/>
      <c r="O27" s="218"/>
      <c r="P27" s="218"/>
      <c r="Q27" s="218"/>
      <c r="R27" s="218"/>
      <c r="S27" s="218"/>
      <c r="T27" s="218"/>
      <c r="U27" s="218"/>
      <c r="V27" s="218"/>
      <c r="W27" s="218"/>
      <c r="X27" s="218"/>
      <c r="Y27" s="218"/>
      <c r="Z27" s="218">
        <v>756.04000000000008</v>
      </c>
      <c r="AA27" s="218">
        <v>0</v>
      </c>
      <c r="AB27" s="218">
        <v>37.369999999999997</v>
      </c>
      <c r="AC27" s="218">
        <v>3131.5</v>
      </c>
      <c r="AD27" s="218">
        <v>166.81999999999996</v>
      </c>
      <c r="AE27" s="218">
        <v>255.04</v>
      </c>
      <c r="AF27" s="218">
        <v>0</v>
      </c>
      <c r="AG27" s="218">
        <v>0</v>
      </c>
      <c r="AH27" s="218">
        <v>0</v>
      </c>
      <c r="AI27" s="218">
        <v>0</v>
      </c>
      <c r="AJ27" s="218">
        <v>0</v>
      </c>
      <c r="AK27" s="218">
        <v>0</v>
      </c>
      <c r="AL27" s="218"/>
      <c r="AM27" s="218"/>
      <c r="AN27" s="218"/>
      <c r="AO27" s="218"/>
      <c r="AP27" s="218"/>
      <c r="AQ27" s="218"/>
      <c r="AR27" s="218"/>
      <c r="AS27" s="218"/>
      <c r="AT27" s="218"/>
      <c r="AU27" s="218"/>
      <c r="AV27" s="218"/>
      <c r="AW27" s="218"/>
      <c r="AX27" s="218"/>
      <c r="AY27" s="218"/>
      <c r="AZ27" s="218"/>
      <c r="BA27" s="218"/>
      <c r="BB27" s="218"/>
      <c r="BC27" s="218"/>
      <c r="BD27" s="218"/>
      <c r="BE27" s="218"/>
      <c r="BF27" s="218"/>
      <c r="BG27" s="218"/>
      <c r="BH27" s="218"/>
      <c r="BI27" s="218"/>
      <c r="BJ27" s="218">
        <v>756.04000000000008</v>
      </c>
      <c r="BK27" s="218">
        <v>0</v>
      </c>
      <c r="BL27" s="218">
        <v>37.369999999999997</v>
      </c>
      <c r="BM27" s="218">
        <v>3131.5</v>
      </c>
      <c r="BN27" s="218">
        <v>166.81999999999996</v>
      </c>
      <c r="BO27" s="218">
        <v>255.04</v>
      </c>
      <c r="BP27" s="218">
        <v>0</v>
      </c>
      <c r="BQ27" s="218">
        <v>0</v>
      </c>
      <c r="BR27" s="218">
        <v>0</v>
      </c>
      <c r="BS27" s="218">
        <v>0</v>
      </c>
      <c r="BT27" s="218">
        <v>0</v>
      </c>
      <c r="BU27" s="218">
        <v>0</v>
      </c>
    </row>
    <row r="28" spans="1:73" x14ac:dyDescent="0.35">
      <c r="A28" t="s">
        <v>89</v>
      </c>
      <c r="B28" s="218">
        <v>29898.250899999999</v>
      </c>
      <c r="C28" s="218">
        <v>10362.1016</v>
      </c>
      <c r="D28" s="218">
        <v>7178.8397999999997</v>
      </c>
      <c r="E28" s="218">
        <v>116730.5385</v>
      </c>
      <c r="F28" s="218">
        <v>20650.456900000001</v>
      </c>
      <c r="G28" s="218">
        <v>48168.1751</v>
      </c>
      <c r="H28" s="218">
        <v>27166.48</v>
      </c>
      <c r="I28" s="218">
        <v>3352.5838056338039</v>
      </c>
      <c r="J28" s="218">
        <v>5590.5051323004709</v>
      </c>
      <c r="K28" s="218">
        <v>5590.5051323004709</v>
      </c>
      <c r="L28" s="218">
        <v>7828.4264589671384</v>
      </c>
      <c r="M28" s="218">
        <v>3352.5838056338039</v>
      </c>
      <c r="N28" s="218">
        <v>207.94</v>
      </c>
      <c r="O28" s="218">
        <v>41017.370000000003</v>
      </c>
      <c r="P28" s="218">
        <v>693.3</v>
      </c>
      <c r="Q28" s="218">
        <v>39657.199999999997</v>
      </c>
      <c r="R28" s="218">
        <v>-18272.52</v>
      </c>
      <c r="S28" s="218">
        <v>8969.9500000000007</v>
      </c>
      <c r="T28" s="218">
        <v>1575.54</v>
      </c>
      <c r="U28" s="218">
        <v>9596.99</v>
      </c>
      <c r="V28" s="218">
        <v>12297.36</v>
      </c>
      <c r="W28" s="218">
        <v>10587.6</v>
      </c>
      <c r="X28" s="218">
        <v>17547.189999999999</v>
      </c>
      <c r="Y28" s="218"/>
      <c r="Z28" s="218">
        <v>13834.86</v>
      </c>
      <c r="AA28" s="218">
        <v>2586.8200000000006</v>
      </c>
      <c r="AB28" s="218">
        <v>307.65999999999985</v>
      </c>
      <c r="AC28" s="218">
        <v>39877.520000000004</v>
      </c>
      <c r="AD28" s="218">
        <v>3756.1800000000003</v>
      </c>
      <c r="AE28" s="218">
        <v>2121.1</v>
      </c>
      <c r="AF28" s="218">
        <v>2679.69</v>
      </c>
      <c r="AG28" s="218">
        <v>8009.7599999999993</v>
      </c>
      <c r="AH28" s="218">
        <v>-357.82</v>
      </c>
      <c r="AI28" s="218">
        <v>3800.42</v>
      </c>
      <c r="AJ28" s="218">
        <v>16906.66</v>
      </c>
      <c r="AK28" s="218">
        <v>971.34000000000015</v>
      </c>
      <c r="AL28" s="218"/>
      <c r="AM28" s="218"/>
      <c r="AN28" s="218"/>
      <c r="AO28" s="218"/>
      <c r="AP28" s="218"/>
      <c r="AQ28" s="218"/>
      <c r="AR28" s="218"/>
      <c r="AS28" s="218"/>
      <c r="AT28" s="218"/>
      <c r="AU28" s="218"/>
      <c r="AV28" s="218"/>
      <c r="AW28" s="218"/>
      <c r="AX28" s="218"/>
      <c r="AY28" s="218"/>
      <c r="AZ28" s="218"/>
      <c r="BA28" s="218"/>
      <c r="BB28" s="218"/>
      <c r="BC28" s="218"/>
      <c r="BD28" s="218"/>
      <c r="BE28" s="218"/>
      <c r="BF28" s="218"/>
      <c r="BG28" s="218"/>
      <c r="BH28" s="218"/>
      <c r="BI28" s="218"/>
      <c r="BJ28" s="218">
        <v>43941.050900000002</v>
      </c>
      <c r="BK28" s="218">
        <v>53966.291600000004</v>
      </c>
      <c r="BL28" s="218">
        <v>8179.7997999999998</v>
      </c>
      <c r="BM28" s="218">
        <v>196265.2585</v>
      </c>
      <c r="BN28" s="218">
        <v>6134.1169000000009</v>
      </c>
      <c r="BO28" s="218">
        <v>59259.225100000003</v>
      </c>
      <c r="BP28" s="218">
        <v>31421.71</v>
      </c>
      <c r="BQ28" s="218">
        <v>20959.333805633803</v>
      </c>
      <c r="BR28" s="218">
        <v>17530.045132300471</v>
      </c>
      <c r="BS28" s="218">
        <v>19978.52513230047</v>
      </c>
      <c r="BT28" s="218">
        <v>42282.276458967142</v>
      </c>
      <c r="BU28" s="218">
        <v>4323.9238056338036</v>
      </c>
    </row>
    <row r="29" spans="1:73" x14ac:dyDescent="0.35">
      <c r="A29" t="s">
        <v>90</v>
      </c>
      <c r="B29" s="218">
        <v>0</v>
      </c>
      <c r="C29" s="218">
        <v>0</v>
      </c>
      <c r="D29" s="218">
        <v>0</v>
      </c>
      <c r="E29" s="218">
        <v>0</v>
      </c>
      <c r="F29" s="218">
        <v>0</v>
      </c>
      <c r="G29" s="218">
        <v>0</v>
      </c>
      <c r="H29" s="218">
        <v>0</v>
      </c>
      <c r="I29" s="218">
        <v>10240.656619718313</v>
      </c>
      <c r="J29" s="218">
        <v>15833.630619718315</v>
      </c>
      <c r="K29" s="218">
        <v>15833.630619718315</v>
      </c>
      <c r="L29" s="218">
        <v>21426.604619718317</v>
      </c>
      <c r="M29" s="218">
        <v>10240.656619718313</v>
      </c>
      <c r="N29" s="218"/>
      <c r="O29" s="218"/>
      <c r="P29" s="218"/>
      <c r="Q29" s="218"/>
      <c r="R29" s="218">
        <v>32609.87</v>
      </c>
      <c r="S29" s="218">
        <v>10883.02</v>
      </c>
      <c r="T29" s="218">
        <v>-5699.38</v>
      </c>
      <c r="U29" s="218">
        <v>18877.830000000002</v>
      </c>
      <c r="V29" s="218">
        <v>9603.6299999999992</v>
      </c>
      <c r="W29" s="218">
        <v>8093.89</v>
      </c>
      <c r="X29" s="218">
        <v>15970.44</v>
      </c>
      <c r="Y29" s="218"/>
      <c r="Z29" s="218"/>
      <c r="AA29" s="218"/>
      <c r="AB29" s="218"/>
      <c r="AC29" s="218"/>
      <c r="AD29" s="218"/>
      <c r="AE29" s="218"/>
      <c r="AF29" s="218"/>
      <c r="AG29" s="218"/>
      <c r="AH29" s="218"/>
      <c r="AI29" s="218"/>
      <c r="AJ29" s="218"/>
      <c r="AK29" s="218"/>
      <c r="AL29" s="218"/>
      <c r="AM29" s="218"/>
      <c r="AN29" s="218"/>
      <c r="AO29" s="218"/>
      <c r="AP29" s="218"/>
      <c r="AQ29" s="218"/>
      <c r="AR29" s="218"/>
      <c r="AS29" s="218"/>
      <c r="AT29" s="218"/>
      <c r="AU29" s="218"/>
      <c r="AV29" s="218"/>
      <c r="AW29" s="218"/>
      <c r="AX29" s="218"/>
      <c r="AY29" s="218"/>
      <c r="AZ29" s="218"/>
      <c r="BA29" s="218"/>
      <c r="BB29" s="218"/>
      <c r="BC29" s="218"/>
      <c r="BD29" s="218"/>
      <c r="BE29" s="218"/>
      <c r="BF29" s="218"/>
      <c r="BG29" s="218"/>
      <c r="BH29" s="218"/>
      <c r="BI29" s="218"/>
      <c r="BJ29" s="218">
        <v>0</v>
      </c>
      <c r="BK29" s="218">
        <v>0</v>
      </c>
      <c r="BL29" s="218">
        <v>0</v>
      </c>
      <c r="BM29" s="218">
        <v>0</v>
      </c>
      <c r="BN29" s="218">
        <v>32609.87</v>
      </c>
      <c r="BO29" s="218">
        <v>10883.02</v>
      </c>
      <c r="BP29" s="218">
        <v>-5699.38</v>
      </c>
      <c r="BQ29" s="218">
        <v>29118.486619718315</v>
      </c>
      <c r="BR29" s="218">
        <v>25437.260619718312</v>
      </c>
      <c r="BS29" s="218">
        <v>23927.520619718314</v>
      </c>
      <c r="BT29" s="218">
        <v>37397.044619718319</v>
      </c>
      <c r="BU29" s="218">
        <v>10240.656619718313</v>
      </c>
    </row>
    <row r="30" spans="1:73" x14ac:dyDescent="0.35">
      <c r="A30" t="s">
        <v>91</v>
      </c>
      <c r="B30" s="218">
        <v>0</v>
      </c>
      <c r="C30" s="218">
        <v>0</v>
      </c>
      <c r="D30" s="218">
        <v>0</v>
      </c>
      <c r="E30" s="218">
        <v>0</v>
      </c>
      <c r="F30" s="218">
        <v>0</v>
      </c>
      <c r="G30" s="218">
        <v>0</v>
      </c>
      <c r="H30" s="218">
        <v>0</v>
      </c>
      <c r="I30" s="218">
        <v>5724.0281690140855</v>
      </c>
      <c r="J30" s="218">
        <v>8850.2281690140862</v>
      </c>
      <c r="K30" s="218">
        <v>8850.2281690140862</v>
      </c>
      <c r="L30" s="218">
        <v>11976.428169014085</v>
      </c>
      <c r="M30" s="218">
        <v>5724.0281690140855</v>
      </c>
      <c r="N30" s="218"/>
      <c r="O30" s="218"/>
      <c r="P30" s="218"/>
      <c r="Q30" s="218"/>
      <c r="R30" s="218"/>
      <c r="S30" s="218">
        <v>6158.78</v>
      </c>
      <c r="T30" s="218">
        <v>-2330.14</v>
      </c>
      <c r="U30" s="218">
        <v>11193.83</v>
      </c>
      <c r="V30" s="218">
        <v>8517.9699999999993</v>
      </c>
      <c r="W30" s="218">
        <v>8649.41</v>
      </c>
      <c r="X30" s="218">
        <v>12868.3</v>
      </c>
      <c r="Y30" s="218"/>
      <c r="Z30" s="218"/>
      <c r="AA30" s="218"/>
      <c r="AB30" s="218"/>
      <c r="AC30" s="218"/>
      <c r="AD30" s="218"/>
      <c r="AE30" s="218"/>
      <c r="AF30" s="218"/>
      <c r="AG30" s="218"/>
      <c r="AH30" s="218"/>
      <c r="AI30" s="218"/>
      <c r="AJ30" s="218"/>
      <c r="AK30" s="218"/>
      <c r="AL30" s="218"/>
      <c r="AM30" s="218"/>
      <c r="AN30" s="218"/>
      <c r="AO30" s="218"/>
      <c r="AP30" s="218"/>
      <c r="AQ30" s="218"/>
      <c r="AR30" s="218"/>
      <c r="AS30" s="218"/>
      <c r="AT30" s="218"/>
      <c r="AU30" s="218"/>
      <c r="AV30" s="218"/>
      <c r="AW30" s="218"/>
      <c r="AX30" s="218"/>
      <c r="AY30" s="218"/>
      <c r="AZ30" s="218"/>
      <c r="BA30" s="218"/>
      <c r="BB30" s="218"/>
      <c r="BC30" s="218"/>
      <c r="BD30" s="218"/>
      <c r="BE30" s="218"/>
      <c r="BF30" s="218"/>
      <c r="BG30" s="218"/>
      <c r="BH30" s="218"/>
      <c r="BI30" s="218"/>
      <c r="BJ30" s="218">
        <v>0</v>
      </c>
      <c r="BK30" s="218">
        <v>0</v>
      </c>
      <c r="BL30" s="218">
        <v>0</v>
      </c>
      <c r="BM30" s="218">
        <v>0</v>
      </c>
      <c r="BN30" s="218">
        <v>0</v>
      </c>
      <c r="BO30" s="218">
        <v>6158.78</v>
      </c>
      <c r="BP30" s="218">
        <v>-2330.14</v>
      </c>
      <c r="BQ30" s="218">
        <v>16917.858169014085</v>
      </c>
      <c r="BR30" s="218">
        <v>17368.198169014086</v>
      </c>
      <c r="BS30" s="218">
        <v>17499.638169014084</v>
      </c>
      <c r="BT30" s="218">
        <v>24844.728169014084</v>
      </c>
      <c r="BU30" s="218">
        <v>5724.0281690140855</v>
      </c>
    </row>
    <row r="31" spans="1:73" x14ac:dyDescent="0.35">
      <c r="A31" t="s">
        <v>92</v>
      </c>
      <c r="B31" s="218">
        <v>14362.9437</v>
      </c>
      <c r="C31" s="218">
        <v>4977.8926000000001</v>
      </c>
      <c r="D31" s="218">
        <v>3448.6723999999999</v>
      </c>
      <c r="E31" s="218">
        <v>56076.6636</v>
      </c>
      <c r="F31" s="218">
        <v>9920.3579000000009</v>
      </c>
      <c r="G31" s="218">
        <v>23139.7078</v>
      </c>
      <c r="H31" s="218">
        <v>12554.37</v>
      </c>
      <c r="I31" s="218">
        <v>1372.0341718309862</v>
      </c>
      <c r="J31" s="218">
        <v>2553.8966158309863</v>
      </c>
      <c r="K31" s="218">
        <v>2553.8966158309863</v>
      </c>
      <c r="L31" s="218">
        <v>3735.7590598309862</v>
      </c>
      <c r="M31" s="218">
        <v>1372.0341718309862</v>
      </c>
      <c r="N31" s="218">
        <v>6941.64</v>
      </c>
      <c r="O31" s="218">
        <v>40593.32</v>
      </c>
      <c r="P31" s="218">
        <v>14113.86</v>
      </c>
      <c r="Q31" s="218">
        <v>-5280.27</v>
      </c>
      <c r="R31" s="218">
        <v>-8901.76</v>
      </c>
      <c r="S31" s="218">
        <v>4401.79</v>
      </c>
      <c r="T31" s="218">
        <v>-2240.3000000000002</v>
      </c>
      <c r="U31" s="218">
        <v>6007.29</v>
      </c>
      <c r="V31" s="218">
        <v>5734.47</v>
      </c>
      <c r="W31" s="218">
        <v>4247.1499999999996</v>
      </c>
      <c r="X31" s="218">
        <v>3707.47</v>
      </c>
      <c r="Y31" s="218"/>
      <c r="Z31" s="218">
        <v>4431.25</v>
      </c>
      <c r="AA31" s="218">
        <v>-378.36</v>
      </c>
      <c r="AB31" s="218">
        <v>1943.45</v>
      </c>
      <c r="AC31" s="218">
        <v>6270.7</v>
      </c>
      <c r="AD31" s="218">
        <v>4468.7</v>
      </c>
      <c r="AE31" s="218">
        <v>5286.72</v>
      </c>
      <c r="AF31" s="218">
        <v>2690.86</v>
      </c>
      <c r="AG31" s="218">
        <v>0</v>
      </c>
      <c r="AH31" s="218">
        <v>-819.87</v>
      </c>
      <c r="AI31" s="218">
        <v>1164.78</v>
      </c>
      <c r="AJ31" s="218">
        <v>10174.75</v>
      </c>
      <c r="AK31" s="218">
        <v>0</v>
      </c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218"/>
      <c r="BD31" s="218"/>
      <c r="BE31" s="218"/>
      <c r="BF31" s="218"/>
      <c r="BG31" s="218"/>
      <c r="BH31" s="218"/>
      <c r="BI31" s="218"/>
      <c r="BJ31" s="218">
        <v>25735.833699999999</v>
      </c>
      <c r="BK31" s="218">
        <v>45192.852599999998</v>
      </c>
      <c r="BL31" s="218">
        <v>19505.982400000001</v>
      </c>
      <c r="BM31" s="218">
        <v>57067.093599999993</v>
      </c>
      <c r="BN31" s="218">
        <v>5487.2979000000005</v>
      </c>
      <c r="BO31" s="218">
        <v>32828.217799999999</v>
      </c>
      <c r="BP31" s="218">
        <v>13004.93</v>
      </c>
      <c r="BQ31" s="218">
        <v>7379.3241718309864</v>
      </c>
      <c r="BR31" s="218">
        <v>7468.4966158309862</v>
      </c>
      <c r="BS31" s="218">
        <v>7965.8266158309862</v>
      </c>
      <c r="BT31" s="218">
        <v>17617.979059830985</v>
      </c>
      <c r="BU31" s="218">
        <v>1372.0341718309862</v>
      </c>
    </row>
    <row r="32" spans="1:73" x14ac:dyDescent="0.35">
      <c r="A32" t="s">
        <v>93</v>
      </c>
      <c r="B32" s="218">
        <v>0</v>
      </c>
      <c r="C32" s="218">
        <v>0</v>
      </c>
      <c r="D32" s="218">
        <v>0</v>
      </c>
      <c r="E32" s="218">
        <v>0</v>
      </c>
      <c r="F32" s="218">
        <v>0</v>
      </c>
      <c r="G32" s="218">
        <v>0</v>
      </c>
      <c r="H32" s="218">
        <v>0</v>
      </c>
      <c r="I32" s="218">
        <v>575.17492957746481</v>
      </c>
      <c r="J32" s="218">
        <v>889.30892957746482</v>
      </c>
      <c r="K32" s="218">
        <v>889.30892957746482</v>
      </c>
      <c r="L32" s="218">
        <v>1203.4429295774648</v>
      </c>
      <c r="M32" s="218">
        <v>575.17492957746481</v>
      </c>
      <c r="N32" s="218"/>
      <c r="O32" s="218"/>
      <c r="P32" s="218"/>
      <c r="Q32" s="218"/>
      <c r="R32" s="218">
        <v>2848.58</v>
      </c>
      <c r="S32" s="218">
        <v>674.55</v>
      </c>
      <c r="T32" s="218">
        <v>-537.12</v>
      </c>
      <c r="U32" s="218">
        <v>2861.83</v>
      </c>
      <c r="V32" s="218">
        <v>2147.33</v>
      </c>
      <c r="W32" s="218">
        <v>2308.36</v>
      </c>
      <c r="X32" s="218">
        <v>1788.34</v>
      </c>
      <c r="Y32" s="218"/>
      <c r="Z32" s="218"/>
      <c r="AA32" s="218"/>
      <c r="AB32" s="218"/>
      <c r="AC32" s="218"/>
      <c r="AD32" s="218"/>
      <c r="AE32" s="218"/>
      <c r="AF32" s="218"/>
      <c r="AG32" s="218"/>
      <c r="AH32" s="218"/>
      <c r="AI32" s="218"/>
      <c r="AJ32" s="218"/>
      <c r="AK32" s="218"/>
      <c r="AL32" s="218"/>
      <c r="AM32" s="218"/>
      <c r="AN32" s="218"/>
      <c r="AO32" s="218"/>
      <c r="AP32" s="218"/>
      <c r="AQ32" s="218"/>
      <c r="AR32" s="218"/>
      <c r="AS32" s="218"/>
      <c r="AT32" s="218"/>
      <c r="AU32" s="218"/>
      <c r="AV32" s="218"/>
      <c r="AW32" s="218"/>
      <c r="AX32" s="218"/>
      <c r="AY32" s="218"/>
      <c r="AZ32" s="218"/>
      <c r="BA32" s="218"/>
      <c r="BB32" s="218"/>
      <c r="BC32" s="218"/>
      <c r="BD32" s="218"/>
      <c r="BE32" s="218"/>
      <c r="BF32" s="218"/>
      <c r="BG32" s="218"/>
      <c r="BH32" s="218"/>
      <c r="BI32" s="218"/>
      <c r="BJ32" s="218">
        <v>0</v>
      </c>
      <c r="BK32" s="218">
        <v>0</v>
      </c>
      <c r="BL32" s="218">
        <v>0</v>
      </c>
      <c r="BM32" s="218">
        <v>0</v>
      </c>
      <c r="BN32" s="218">
        <v>2848.58</v>
      </c>
      <c r="BO32" s="218">
        <v>674.55</v>
      </c>
      <c r="BP32" s="218">
        <v>-537.12</v>
      </c>
      <c r="BQ32" s="218">
        <v>3437.0049295774647</v>
      </c>
      <c r="BR32" s="218">
        <v>3036.6389295774648</v>
      </c>
      <c r="BS32" s="218">
        <v>3197.668929577465</v>
      </c>
      <c r="BT32" s="218">
        <v>2991.7829295774645</v>
      </c>
      <c r="BU32" s="218">
        <v>575.17492957746481</v>
      </c>
    </row>
    <row r="33" spans="1:73" x14ac:dyDescent="0.35">
      <c r="A33" t="s">
        <v>94</v>
      </c>
      <c r="B33" s="218">
        <v>0</v>
      </c>
      <c r="C33" s="218">
        <v>0</v>
      </c>
      <c r="D33" s="218">
        <v>0</v>
      </c>
      <c r="E33" s="218">
        <v>0</v>
      </c>
      <c r="F33" s="218">
        <v>0</v>
      </c>
      <c r="G33" s="218">
        <v>0</v>
      </c>
      <c r="H33" s="218">
        <v>0</v>
      </c>
      <c r="I33" s="218">
        <v>5958.3211267605639</v>
      </c>
      <c r="J33" s="218">
        <v>9212.4811267605637</v>
      </c>
      <c r="K33" s="218">
        <v>9212.4811267605637</v>
      </c>
      <c r="L33" s="218">
        <v>12466.641126760565</v>
      </c>
      <c r="M33" s="218">
        <v>5958.3211267605639</v>
      </c>
      <c r="N33" s="218"/>
      <c r="O33" s="218"/>
      <c r="P33" s="218"/>
      <c r="Q33" s="218"/>
      <c r="R33" s="218">
        <v>16159.04</v>
      </c>
      <c r="S33" s="218">
        <v>5403.21</v>
      </c>
      <c r="T33" s="218">
        <v>-2025.43</v>
      </c>
      <c r="U33" s="218">
        <v>11663.05</v>
      </c>
      <c r="V33" s="218">
        <v>7982.54</v>
      </c>
      <c r="W33" s="218">
        <v>3686.09</v>
      </c>
      <c r="X33" s="218">
        <v>1867.24</v>
      </c>
      <c r="Y33" s="218"/>
      <c r="Z33" s="218"/>
      <c r="AA33" s="218"/>
      <c r="AB33" s="218"/>
      <c r="AC33" s="218"/>
      <c r="AD33" s="218"/>
      <c r="AE33" s="218"/>
      <c r="AF33" s="218"/>
      <c r="AG33" s="218"/>
      <c r="AH33" s="218"/>
      <c r="AI33" s="218"/>
      <c r="AJ33" s="218"/>
      <c r="AK33" s="218"/>
      <c r="AL33" s="218"/>
      <c r="AM33" s="218"/>
      <c r="AN33" s="218"/>
      <c r="AO33" s="218"/>
      <c r="AP33" s="218"/>
      <c r="AQ33" s="218"/>
      <c r="AR33" s="218"/>
      <c r="AS33" s="218"/>
      <c r="AT33" s="218"/>
      <c r="AU33" s="218"/>
      <c r="AV33" s="218"/>
      <c r="AW33" s="218"/>
      <c r="AX33" s="218"/>
      <c r="AY33" s="218"/>
      <c r="AZ33" s="218"/>
      <c r="BA33" s="218"/>
      <c r="BB33" s="218"/>
      <c r="BC33" s="218"/>
      <c r="BD33" s="218"/>
      <c r="BE33" s="218"/>
      <c r="BF33" s="218"/>
      <c r="BG33" s="218"/>
      <c r="BH33" s="218"/>
      <c r="BI33" s="218"/>
      <c r="BJ33" s="218">
        <v>0</v>
      </c>
      <c r="BK33" s="218">
        <v>0</v>
      </c>
      <c r="BL33" s="218">
        <v>0</v>
      </c>
      <c r="BM33" s="218">
        <v>0</v>
      </c>
      <c r="BN33" s="218">
        <v>16159.04</v>
      </c>
      <c r="BO33" s="218">
        <v>5403.21</v>
      </c>
      <c r="BP33" s="218">
        <v>-2025.43</v>
      </c>
      <c r="BQ33" s="218">
        <v>17621.371126760561</v>
      </c>
      <c r="BR33" s="218">
        <v>17195.021126760563</v>
      </c>
      <c r="BS33" s="218">
        <v>12898.571126760564</v>
      </c>
      <c r="BT33" s="218">
        <v>14333.881126760565</v>
      </c>
      <c r="BU33" s="218">
        <v>5958.3211267605639</v>
      </c>
    </row>
    <row r="34" spans="1:73" x14ac:dyDescent="0.35">
      <c r="A34" t="s">
        <v>95</v>
      </c>
      <c r="B34" s="218">
        <v>7126.4071000000004</v>
      </c>
      <c r="C34" s="218">
        <v>2469.8620000000001</v>
      </c>
      <c r="D34" s="218">
        <v>1711.1147000000001</v>
      </c>
      <c r="E34" s="218">
        <v>27823.344799999999</v>
      </c>
      <c r="F34" s="218">
        <v>4922.1462000000001</v>
      </c>
      <c r="G34" s="218">
        <v>11481.140799999999</v>
      </c>
      <c r="H34" s="218">
        <v>6397.37</v>
      </c>
      <c r="I34" s="218"/>
      <c r="J34" s="218"/>
      <c r="K34" s="218"/>
      <c r="L34" s="218"/>
      <c r="M34" s="218"/>
      <c r="N34" s="218">
        <v>-186.07</v>
      </c>
      <c r="O34" s="218">
        <v>39930.46</v>
      </c>
      <c r="P34" s="218">
        <v>6948.57</v>
      </c>
      <c r="Q34" s="218">
        <v>-10736.76</v>
      </c>
      <c r="R34" s="218">
        <v>-7129.87</v>
      </c>
      <c r="S34" s="218">
        <v>2196.64</v>
      </c>
      <c r="T34" s="218">
        <v>-1146.83</v>
      </c>
      <c r="U34" s="218">
        <v>-1049.81</v>
      </c>
      <c r="V34" s="218">
        <v>0</v>
      </c>
      <c r="W34" s="218">
        <v>0</v>
      </c>
      <c r="X34" s="218">
        <v>0</v>
      </c>
      <c r="Y34" s="218"/>
      <c r="Z34" s="218">
        <v>1113.56</v>
      </c>
      <c r="AA34" s="218">
        <v>5.63</v>
      </c>
      <c r="AB34" s="218">
        <v>203.31</v>
      </c>
      <c r="AC34" s="218">
        <v>2678.2</v>
      </c>
      <c r="AD34" s="218">
        <v>585.48</v>
      </c>
      <c r="AE34" s="218">
        <v>377.69</v>
      </c>
      <c r="AF34" s="218">
        <v>10.42</v>
      </c>
      <c r="AG34" s="218">
        <v>11.73</v>
      </c>
      <c r="AH34" s="218">
        <v>18.3</v>
      </c>
      <c r="AI34" s="218">
        <v>20.309999999999999</v>
      </c>
      <c r="AJ34" s="218">
        <v>6698.19</v>
      </c>
      <c r="AK34" s="218">
        <v>33.76</v>
      </c>
      <c r="AL34" s="218"/>
      <c r="AM34" s="218"/>
      <c r="AN34" s="218"/>
      <c r="AO34" s="218"/>
      <c r="AP34" s="218"/>
      <c r="AQ34" s="218"/>
      <c r="AR34" s="218"/>
      <c r="AS34" s="218"/>
      <c r="AT34" s="218"/>
      <c r="AU34" s="218"/>
      <c r="AV34" s="218"/>
      <c r="AW34" s="218"/>
      <c r="AX34" s="218"/>
      <c r="AY34" s="218"/>
      <c r="AZ34" s="218"/>
      <c r="BA34" s="218"/>
      <c r="BB34" s="218"/>
      <c r="BC34" s="218"/>
      <c r="BD34" s="218"/>
      <c r="BE34" s="218"/>
      <c r="BF34" s="218"/>
      <c r="BG34" s="218"/>
      <c r="BH34" s="218"/>
      <c r="BI34" s="218"/>
      <c r="BJ34" s="218">
        <v>8053.8971000000001</v>
      </c>
      <c r="BK34" s="218">
        <v>42405.951999999997</v>
      </c>
      <c r="BL34" s="218">
        <v>8862.9946999999993</v>
      </c>
      <c r="BM34" s="218">
        <v>19764.784799999998</v>
      </c>
      <c r="BN34" s="218">
        <v>-1622.2437999999997</v>
      </c>
      <c r="BO34" s="218">
        <v>14055.470799999999</v>
      </c>
      <c r="BP34" s="218">
        <v>5260.96</v>
      </c>
      <c r="BQ34" s="218">
        <v>-1038.08</v>
      </c>
      <c r="BR34" s="218">
        <v>18.3</v>
      </c>
      <c r="BS34" s="218">
        <v>20.309999999999999</v>
      </c>
      <c r="BT34" s="218">
        <v>6698.19</v>
      </c>
      <c r="BU34" s="218">
        <v>33.76</v>
      </c>
    </row>
    <row r="35" spans="1:73" x14ac:dyDescent="0.35">
      <c r="A35" t="s">
        <v>96</v>
      </c>
      <c r="B35" s="218">
        <v>0</v>
      </c>
      <c r="C35" s="218">
        <v>0</v>
      </c>
      <c r="D35" s="218">
        <v>0</v>
      </c>
      <c r="E35" s="218">
        <v>0</v>
      </c>
      <c r="F35" s="218">
        <v>0</v>
      </c>
      <c r="G35" s="218">
        <v>0</v>
      </c>
      <c r="H35" s="218"/>
      <c r="I35" s="218">
        <v>0</v>
      </c>
      <c r="J35" s="218">
        <v>0</v>
      </c>
      <c r="K35" s="218">
        <v>0</v>
      </c>
      <c r="L35" s="218">
        <v>0</v>
      </c>
      <c r="M35" s="218">
        <v>0</v>
      </c>
      <c r="N35" s="218"/>
      <c r="O35" s="218"/>
      <c r="P35" s="218"/>
      <c r="Q35" s="218"/>
      <c r="R35" s="218">
        <v>949.25</v>
      </c>
      <c r="S35" s="218">
        <v>254.14</v>
      </c>
      <c r="T35" s="218"/>
      <c r="U35" s="218">
        <v>-254.14</v>
      </c>
      <c r="V35" s="218">
        <v>0</v>
      </c>
      <c r="W35" s="218">
        <v>0</v>
      </c>
      <c r="X35" s="218">
        <v>0</v>
      </c>
      <c r="Y35" s="218"/>
      <c r="Z35" s="218"/>
      <c r="AA35" s="218"/>
      <c r="AB35" s="218"/>
      <c r="AC35" s="218"/>
      <c r="AD35" s="218"/>
      <c r="AE35" s="218"/>
      <c r="AF35" s="218"/>
      <c r="AG35" s="218"/>
      <c r="AH35" s="218"/>
      <c r="AI35" s="218"/>
      <c r="AJ35" s="218"/>
      <c r="AK35" s="218"/>
      <c r="AL35" s="218"/>
      <c r="AM35" s="218"/>
      <c r="AN35" s="218"/>
      <c r="AO35" s="218"/>
      <c r="AP35" s="218"/>
      <c r="AQ35" s="218"/>
      <c r="AR35" s="218"/>
      <c r="AS35" s="218"/>
      <c r="AT35" s="218"/>
      <c r="AU35" s="218"/>
      <c r="AV35" s="218"/>
      <c r="AW35" s="218"/>
      <c r="AX35" s="218"/>
      <c r="AY35" s="218"/>
      <c r="AZ35" s="218"/>
      <c r="BA35" s="218"/>
      <c r="BB35" s="218"/>
      <c r="BC35" s="218"/>
      <c r="BD35" s="218"/>
      <c r="BE35" s="218"/>
      <c r="BF35" s="218"/>
      <c r="BG35" s="218"/>
      <c r="BH35" s="218"/>
      <c r="BI35" s="218"/>
      <c r="BJ35" s="218">
        <v>0</v>
      </c>
      <c r="BK35" s="218">
        <v>0</v>
      </c>
      <c r="BL35" s="218">
        <v>0</v>
      </c>
      <c r="BM35" s="218">
        <v>0</v>
      </c>
      <c r="BN35" s="218">
        <v>949.25</v>
      </c>
      <c r="BO35" s="218">
        <v>254.14</v>
      </c>
      <c r="BP35" s="218"/>
      <c r="BQ35" s="218">
        <v>-254.14</v>
      </c>
      <c r="BR35" s="218">
        <v>0</v>
      </c>
      <c r="BS35" s="218">
        <v>0</v>
      </c>
      <c r="BT35" s="218">
        <v>0</v>
      </c>
      <c r="BU35" s="218">
        <v>0</v>
      </c>
    </row>
    <row r="36" spans="1:73" x14ac:dyDescent="0.35">
      <c r="A36" t="s">
        <v>97</v>
      </c>
      <c r="B36" s="218">
        <v>0</v>
      </c>
      <c r="C36" s="218">
        <v>0</v>
      </c>
      <c r="D36" s="218">
        <v>0</v>
      </c>
      <c r="E36" s="218">
        <v>0</v>
      </c>
      <c r="F36" s="218">
        <v>0</v>
      </c>
      <c r="G36" s="218">
        <v>0</v>
      </c>
      <c r="H36" s="218"/>
      <c r="I36" s="218">
        <v>0</v>
      </c>
      <c r="J36" s="218">
        <v>0</v>
      </c>
      <c r="K36" s="218">
        <v>0</v>
      </c>
      <c r="L36" s="218">
        <v>0</v>
      </c>
      <c r="M36" s="218">
        <v>0</v>
      </c>
      <c r="N36" s="218"/>
      <c r="O36" s="218"/>
      <c r="P36" s="218"/>
      <c r="Q36" s="218"/>
      <c r="R36" s="218">
        <v>14631.32</v>
      </c>
      <c r="S36" s="218">
        <v>3758.92</v>
      </c>
      <c r="T36" s="218">
        <v>-2626.56</v>
      </c>
      <c r="U36" s="218">
        <v>-1132.3599999999999</v>
      </c>
      <c r="V36" s="218">
        <v>0</v>
      </c>
      <c r="W36" s="218">
        <v>0</v>
      </c>
      <c r="X36" s="218">
        <v>0</v>
      </c>
      <c r="Y36" s="218"/>
      <c r="Z36" s="218"/>
      <c r="AA36" s="218"/>
      <c r="AB36" s="218"/>
      <c r="AC36" s="218"/>
      <c r="AD36" s="218"/>
      <c r="AE36" s="218"/>
      <c r="AF36" s="218"/>
      <c r="AG36" s="218"/>
      <c r="AH36" s="218"/>
      <c r="AI36" s="218"/>
      <c r="AJ36" s="218"/>
      <c r="AK36" s="218"/>
      <c r="AL36" s="218"/>
      <c r="AM36" s="218"/>
      <c r="AN36" s="218"/>
      <c r="AO36" s="218"/>
      <c r="AP36" s="218"/>
      <c r="AQ36" s="218"/>
      <c r="AR36" s="218"/>
      <c r="AS36" s="218"/>
      <c r="AT36" s="218"/>
      <c r="AU36" s="218"/>
      <c r="AV36" s="218"/>
      <c r="AW36" s="218"/>
      <c r="AX36" s="218"/>
      <c r="AY36" s="218"/>
      <c r="AZ36" s="218"/>
      <c r="BA36" s="218"/>
      <c r="BB36" s="218"/>
      <c r="BC36" s="218"/>
      <c r="BD36" s="218"/>
      <c r="BE36" s="218"/>
      <c r="BF36" s="218"/>
      <c r="BG36" s="218"/>
      <c r="BH36" s="218"/>
      <c r="BI36" s="218"/>
      <c r="BJ36" s="218">
        <v>0</v>
      </c>
      <c r="BK36" s="218">
        <v>0</v>
      </c>
      <c r="BL36" s="218">
        <v>0</v>
      </c>
      <c r="BM36" s="218">
        <v>0</v>
      </c>
      <c r="BN36" s="218">
        <v>14631.32</v>
      </c>
      <c r="BO36" s="218">
        <v>3758.92</v>
      </c>
      <c r="BP36" s="218">
        <v>-2626.56</v>
      </c>
      <c r="BQ36" s="218">
        <v>-1132.3599999999999</v>
      </c>
      <c r="BR36" s="218">
        <v>0</v>
      </c>
      <c r="BS36" s="218">
        <v>0</v>
      </c>
      <c r="BT36" s="218">
        <v>0</v>
      </c>
      <c r="BU36" s="218">
        <v>0</v>
      </c>
    </row>
    <row r="37" spans="1:73" x14ac:dyDescent="0.35">
      <c r="A37" t="s">
        <v>98</v>
      </c>
      <c r="B37" s="218">
        <v>0</v>
      </c>
      <c r="C37" s="218">
        <v>0</v>
      </c>
      <c r="D37" s="218">
        <v>0</v>
      </c>
      <c r="E37" s="218">
        <v>0</v>
      </c>
      <c r="F37" s="218">
        <v>0</v>
      </c>
      <c r="G37" s="218">
        <v>0</v>
      </c>
      <c r="H37" s="218"/>
      <c r="I37" s="218">
        <v>0</v>
      </c>
      <c r="J37" s="218">
        <v>0</v>
      </c>
      <c r="K37" s="218">
        <v>0</v>
      </c>
      <c r="L37" s="218">
        <v>0</v>
      </c>
      <c r="M37" s="218">
        <v>0</v>
      </c>
      <c r="N37" s="218"/>
      <c r="O37" s="218"/>
      <c r="P37" s="218"/>
      <c r="Q37" s="218"/>
      <c r="R37" s="218"/>
      <c r="S37" s="218"/>
      <c r="T37" s="218"/>
      <c r="U37" s="218"/>
      <c r="V37" s="218"/>
      <c r="W37" s="218"/>
      <c r="X37" s="218"/>
      <c r="Y37" s="218"/>
      <c r="Z37" s="218"/>
      <c r="AA37" s="218"/>
      <c r="AB37" s="218"/>
      <c r="AC37" s="218"/>
      <c r="AD37" s="218"/>
      <c r="AE37" s="218"/>
      <c r="AF37" s="218"/>
      <c r="AG37" s="218"/>
      <c r="AH37" s="218"/>
      <c r="AI37" s="218"/>
      <c r="AJ37" s="218"/>
      <c r="AK37" s="218"/>
      <c r="AL37" s="218"/>
      <c r="AM37" s="218"/>
      <c r="AN37" s="218"/>
      <c r="AO37" s="218"/>
      <c r="AP37" s="218"/>
      <c r="AQ37" s="218"/>
      <c r="AR37" s="218"/>
      <c r="AS37" s="218"/>
      <c r="AT37" s="218"/>
      <c r="AU37" s="218"/>
      <c r="AV37" s="218"/>
      <c r="AW37" s="218"/>
      <c r="AX37" s="218"/>
      <c r="AY37" s="218"/>
      <c r="AZ37" s="218"/>
      <c r="BA37" s="218"/>
      <c r="BB37" s="218"/>
      <c r="BC37" s="218"/>
      <c r="BD37" s="218"/>
      <c r="BE37" s="218"/>
      <c r="BF37" s="218"/>
      <c r="BG37" s="218"/>
      <c r="BH37" s="218"/>
      <c r="BI37" s="218"/>
      <c r="BJ37" s="218">
        <v>0</v>
      </c>
      <c r="BK37" s="218">
        <v>0</v>
      </c>
      <c r="BL37" s="218">
        <v>0</v>
      </c>
      <c r="BM37" s="218">
        <v>0</v>
      </c>
      <c r="BN37" s="218">
        <v>0</v>
      </c>
      <c r="BO37" s="218">
        <v>0</v>
      </c>
      <c r="BP37" s="218"/>
      <c r="BQ37" s="218">
        <v>0</v>
      </c>
      <c r="BR37" s="218">
        <v>0</v>
      </c>
      <c r="BS37" s="218">
        <v>0</v>
      </c>
      <c r="BT37" s="218">
        <v>0</v>
      </c>
      <c r="BU37" s="218">
        <v>0</v>
      </c>
    </row>
    <row r="38" spans="1:73" x14ac:dyDescent="0.35">
      <c r="A38" t="s">
        <v>99</v>
      </c>
      <c r="B38" s="218">
        <v>10293.036099999999</v>
      </c>
      <c r="C38" s="218">
        <v>3567.3487</v>
      </c>
      <c r="D38" s="218">
        <v>2471.4508000000001</v>
      </c>
      <c r="E38" s="218">
        <v>40186.686999999998</v>
      </c>
      <c r="F38" s="218">
        <v>7109.3087999999998</v>
      </c>
      <c r="G38" s="218">
        <v>16582.8017</v>
      </c>
      <c r="H38" s="218">
        <v>15257.57</v>
      </c>
      <c r="I38" s="218"/>
      <c r="J38" s="218"/>
      <c r="K38" s="218"/>
      <c r="L38" s="218"/>
      <c r="M38" s="218"/>
      <c r="N38" s="218">
        <v>56.44</v>
      </c>
      <c r="O38" s="218">
        <v>67769.7</v>
      </c>
      <c r="P38" s="218">
        <v>14530.58</v>
      </c>
      <c r="Q38" s="218">
        <v>-20257.560000000001</v>
      </c>
      <c r="R38" s="218">
        <v>-13164.87</v>
      </c>
      <c r="S38" s="218">
        <v>5704.88</v>
      </c>
      <c r="T38" s="218">
        <v>-3508.85</v>
      </c>
      <c r="U38" s="218">
        <v>0</v>
      </c>
      <c r="V38" s="218">
        <v>0</v>
      </c>
      <c r="W38" s="218">
        <v>0</v>
      </c>
      <c r="X38" s="218">
        <v>0</v>
      </c>
      <c r="Y38" s="218"/>
      <c r="Z38" s="218">
        <v>7788.8700000000008</v>
      </c>
      <c r="AA38" s="218">
        <v>4751.4299999999994</v>
      </c>
      <c r="AB38" s="218">
        <v>1151.7299999999998</v>
      </c>
      <c r="AC38" s="218">
        <v>16988.64</v>
      </c>
      <c r="AD38" s="218">
        <v>2056.6400000000003</v>
      </c>
      <c r="AE38" s="218">
        <v>2073.46</v>
      </c>
      <c r="AF38" s="218">
        <v>1283.9000000000001</v>
      </c>
      <c r="AG38" s="218">
        <v>27.31</v>
      </c>
      <c r="AH38" s="218">
        <v>42</v>
      </c>
      <c r="AI38" s="218">
        <v>744.69</v>
      </c>
      <c r="AJ38" s="218">
        <v>10620.519999999999</v>
      </c>
      <c r="AK38" s="218">
        <v>49.65</v>
      </c>
      <c r="AL38" s="218"/>
      <c r="AM38" s="218"/>
      <c r="AN38" s="218"/>
      <c r="AO38" s="218"/>
      <c r="AP38" s="218"/>
      <c r="AQ38" s="218"/>
      <c r="AR38" s="218"/>
      <c r="AS38" s="218"/>
      <c r="AT38" s="218"/>
      <c r="AU38" s="218"/>
      <c r="AV38" s="218"/>
      <c r="AW38" s="218"/>
      <c r="AX38" s="218"/>
      <c r="AY38" s="218"/>
      <c r="AZ38" s="218"/>
      <c r="BA38" s="218"/>
      <c r="BB38" s="218"/>
      <c r="BC38" s="218"/>
      <c r="BD38" s="218"/>
      <c r="BE38" s="218"/>
      <c r="BF38" s="218"/>
      <c r="BG38" s="218"/>
      <c r="BH38" s="218"/>
      <c r="BI38" s="218"/>
      <c r="BJ38" s="218">
        <v>18138.346100000002</v>
      </c>
      <c r="BK38" s="218">
        <v>76088.478699999992</v>
      </c>
      <c r="BL38" s="218">
        <v>18153.7608</v>
      </c>
      <c r="BM38" s="218">
        <v>36917.766999999993</v>
      </c>
      <c r="BN38" s="218">
        <v>-3998.9212000000007</v>
      </c>
      <c r="BO38" s="218">
        <v>24361.1417</v>
      </c>
      <c r="BP38" s="218">
        <v>13032.619999999999</v>
      </c>
      <c r="BQ38" s="218">
        <v>27.31</v>
      </c>
      <c r="BR38" s="218">
        <v>42</v>
      </c>
      <c r="BS38" s="218">
        <v>744.69</v>
      </c>
      <c r="BT38" s="218">
        <v>10620.519999999999</v>
      </c>
      <c r="BU38" s="218">
        <v>49.65</v>
      </c>
    </row>
    <row r="39" spans="1:73" x14ac:dyDescent="0.35">
      <c r="A39" t="s">
        <v>100</v>
      </c>
      <c r="B39" s="218">
        <v>0</v>
      </c>
      <c r="C39" s="218">
        <v>0</v>
      </c>
      <c r="D39" s="218">
        <v>0</v>
      </c>
      <c r="E39" s="218">
        <v>0</v>
      </c>
      <c r="F39" s="218">
        <v>0</v>
      </c>
      <c r="G39" s="218">
        <v>0</v>
      </c>
      <c r="H39" s="218"/>
      <c r="I39" s="218">
        <v>0</v>
      </c>
      <c r="J39" s="218">
        <v>0</v>
      </c>
      <c r="K39" s="218">
        <v>0</v>
      </c>
      <c r="L39" s="218">
        <v>0</v>
      </c>
      <c r="M39" s="218">
        <v>0</v>
      </c>
      <c r="N39" s="218"/>
      <c r="O39" s="218"/>
      <c r="P39" s="218"/>
      <c r="Q39" s="218"/>
      <c r="R39" s="218">
        <v>12850.82</v>
      </c>
      <c r="S39" s="218">
        <v>5575.68</v>
      </c>
      <c r="T39" s="218">
        <v>1248.54</v>
      </c>
      <c r="U39" s="218">
        <v>0</v>
      </c>
      <c r="V39" s="218">
        <v>0</v>
      </c>
      <c r="W39" s="218">
        <v>0</v>
      </c>
      <c r="X39" s="218">
        <v>0</v>
      </c>
      <c r="Y39" s="218"/>
      <c r="Z39" s="218"/>
      <c r="AA39" s="218"/>
      <c r="AB39" s="218"/>
      <c r="AC39" s="218"/>
      <c r="AD39" s="218"/>
      <c r="AE39" s="218"/>
      <c r="AF39" s="218"/>
      <c r="AG39" s="218"/>
      <c r="AH39" s="218"/>
      <c r="AI39" s="218"/>
      <c r="AJ39" s="218"/>
      <c r="AK39" s="218"/>
      <c r="AL39" s="218"/>
      <c r="AM39" s="218"/>
      <c r="AN39" s="218"/>
      <c r="AO39" s="218"/>
      <c r="AP39" s="218"/>
      <c r="AQ39" s="218"/>
      <c r="AR39" s="218"/>
      <c r="AS39" s="218"/>
      <c r="AT39" s="218"/>
      <c r="AU39" s="218"/>
      <c r="AV39" s="218"/>
      <c r="AW39" s="218"/>
      <c r="AX39" s="218"/>
      <c r="AY39" s="218"/>
      <c r="AZ39" s="218"/>
      <c r="BA39" s="218"/>
      <c r="BB39" s="218"/>
      <c r="BC39" s="218"/>
      <c r="BD39" s="218"/>
      <c r="BE39" s="218"/>
      <c r="BF39" s="218"/>
      <c r="BG39" s="218"/>
      <c r="BH39" s="218"/>
      <c r="BI39" s="218"/>
      <c r="BJ39" s="218">
        <v>0</v>
      </c>
      <c r="BK39" s="218">
        <v>0</v>
      </c>
      <c r="BL39" s="218">
        <v>0</v>
      </c>
      <c r="BM39" s="218">
        <v>0</v>
      </c>
      <c r="BN39" s="218">
        <v>12850.82</v>
      </c>
      <c r="BO39" s="218">
        <v>5575.68</v>
      </c>
      <c r="BP39" s="218">
        <v>1248.54</v>
      </c>
      <c r="BQ39" s="218">
        <v>0</v>
      </c>
      <c r="BR39" s="218">
        <v>0</v>
      </c>
      <c r="BS39" s="218">
        <v>0</v>
      </c>
      <c r="BT39" s="218">
        <v>0</v>
      </c>
      <c r="BU39" s="218">
        <v>0</v>
      </c>
    </row>
    <row r="40" spans="1:73" x14ac:dyDescent="0.35">
      <c r="A40" t="s">
        <v>101</v>
      </c>
      <c r="B40" s="218">
        <v>0</v>
      </c>
      <c r="C40" s="218">
        <v>0</v>
      </c>
      <c r="D40" s="218">
        <v>0</v>
      </c>
      <c r="E40" s="218">
        <v>0</v>
      </c>
      <c r="F40" s="218">
        <v>0</v>
      </c>
      <c r="G40" s="218">
        <v>0</v>
      </c>
      <c r="H40" s="218"/>
      <c r="I40" s="218">
        <v>0</v>
      </c>
      <c r="J40" s="218">
        <v>0</v>
      </c>
      <c r="K40" s="218">
        <v>0</v>
      </c>
      <c r="L40" s="218">
        <v>0</v>
      </c>
      <c r="M40" s="218">
        <v>0</v>
      </c>
      <c r="N40" s="218"/>
      <c r="O40" s="218"/>
      <c r="P40" s="218"/>
      <c r="Q40" s="218"/>
      <c r="R40" s="218">
        <v>17051.560000000001</v>
      </c>
      <c r="S40" s="218">
        <v>12857.36</v>
      </c>
      <c r="T40" s="218">
        <v>-7103.21</v>
      </c>
      <c r="U40" s="218">
        <v>0</v>
      </c>
      <c r="V40" s="218">
        <v>0</v>
      </c>
      <c r="W40" s="218">
        <v>0</v>
      </c>
      <c r="X40" s="218">
        <v>0</v>
      </c>
      <c r="Y40" s="218"/>
      <c r="Z40" s="218"/>
      <c r="AA40" s="218"/>
      <c r="AB40" s="218"/>
      <c r="AC40" s="218"/>
      <c r="AD40" s="218"/>
      <c r="AE40" s="218"/>
      <c r="AF40" s="218"/>
      <c r="AG40" s="218"/>
      <c r="AH40" s="218"/>
      <c r="AI40" s="218"/>
      <c r="AJ40" s="218"/>
      <c r="AK40" s="218"/>
      <c r="AL40" s="218"/>
      <c r="AM40" s="218"/>
      <c r="AN40" s="218"/>
      <c r="AO40" s="218"/>
      <c r="AP40" s="218"/>
      <c r="AQ40" s="218"/>
      <c r="AR40" s="218"/>
      <c r="AS40" s="218"/>
      <c r="AT40" s="218"/>
      <c r="AU40" s="218"/>
      <c r="AV40" s="218"/>
      <c r="AW40" s="218"/>
      <c r="AX40" s="218"/>
      <c r="AY40" s="218"/>
      <c r="AZ40" s="218"/>
      <c r="BA40" s="218"/>
      <c r="BB40" s="218"/>
      <c r="BC40" s="218"/>
      <c r="BD40" s="218"/>
      <c r="BE40" s="218"/>
      <c r="BF40" s="218"/>
      <c r="BG40" s="218"/>
      <c r="BH40" s="218"/>
      <c r="BI40" s="218"/>
      <c r="BJ40" s="218">
        <v>0</v>
      </c>
      <c r="BK40" s="218">
        <v>0</v>
      </c>
      <c r="BL40" s="218">
        <v>0</v>
      </c>
      <c r="BM40" s="218">
        <v>0</v>
      </c>
      <c r="BN40" s="218">
        <v>17051.560000000001</v>
      </c>
      <c r="BO40" s="218">
        <v>12857.36</v>
      </c>
      <c r="BP40" s="218">
        <v>-7103.21</v>
      </c>
      <c r="BQ40" s="218">
        <v>0</v>
      </c>
      <c r="BR40" s="218">
        <v>0</v>
      </c>
      <c r="BS40" s="218">
        <v>0</v>
      </c>
      <c r="BT40" s="218">
        <v>0</v>
      </c>
      <c r="BU40" s="218">
        <v>0</v>
      </c>
    </row>
    <row r="41" spans="1:73" x14ac:dyDescent="0.35">
      <c r="A41" t="s">
        <v>102</v>
      </c>
      <c r="B41" s="218">
        <v>20452.072400000001</v>
      </c>
      <c r="C41" s="218">
        <v>7088.2559000000001</v>
      </c>
      <c r="D41" s="218">
        <v>4910.7271000000001</v>
      </c>
      <c r="E41" s="218">
        <v>79850.203599999993</v>
      </c>
      <c r="F41" s="218">
        <v>14126.0651</v>
      </c>
      <c r="G41" s="218">
        <v>32949.720300000001</v>
      </c>
      <c r="H41" s="218">
        <v>18350.169999999998</v>
      </c>
      <c r="I41" s="218">
        <v>2842.4267830985923</v>
      </c>
      <c r="J41" s="218">
        <v>4838.3726230985931</v>
      </c>
      <c r="K41" s="218">
        <v>4838.3726230985931</v>
      </c>
      <c r="L41" s="218">
        <v>6834.3184630985934</v>
      </c>
      <c r="M41" s="218">
        <v>2842.4267830985923</v>
      </c>
      <c r="N41" s="218">
        <v>82.72</v>
      </c>
      <c r="O41" s="218">
        <v>46313.2</v>
      </c>
      <c r="P41" s="218">
        <v>6792.31</v>
      </c>
      <c r="Q41" s="218">
        <v>15043.08</v>
      </c>
      <c r="R41" s="218">
        <v>-15825.59</v>
      </c>
      <c r="S41" s="218">
        <v>6452.48</v>
      </c>
      <c r="T41" s="218">
        <v>-794.29</v>
      </c>
      <c r="U41" s="218">
        <v>15735.49</v>
      </c>
      <c r="V41" s="218">
        <v>7513.63</v>
      </c>
      <c r="W41" s="218">
        <v>4666.79</v>
      </c>
      <c r="X41" s="218">
        <v>10839.69</v>
      </c>
      <c r="Y41" s="218"/>
      <c r="Z41" s="218">
        <v>1286.73</v>
      </c>
      <c r="AA41" s="218">
        <v>33.590000000000003</v>
      </c>
      <c r="AB41" s="218">
        <v>42.2</v>
      </c>
      <c r="AC41" s="218">
        <v>13511.609999999999</v>
      </c>
      <c r="AD41" s="218">
        <v>2163.37</v>
      </c>
      <c r="AE41" s="218">
        <v>8817.6200000000008</v>
      </c>
      <c r="AF41" s="218">
        <v>208.25</v>
      </c>
      <c r="AG41" s="218">
        <v>46.71</v>
      </c>
      <c r="AH41" s="218">
        <v>926</v>
      </c>
      <c r="AI41" s="218">
        <v>3048.82</v>
      </c>
      <c r="AJ41" s="218">
        <v>29533.399999999998</v>
      </c>
      <c r="AK41" s="218">
        <v>68.599999999999966</v>
      </c>
      <c r="AL41" s="218"/>
      <c r="AM41" s="218"/>
      <c r="AN41" s="218"/>
      <c r="AO41" s="218"/>
      <c r="AP41" s="218"/>
      <c r="AQ41" s="218"/>
      <c r="AR41" s="218"/>
      <c r="AS41" s="218"/>
      <c r="AT41" s="218"/>
      <c r="AU41" s="218"/>
      <c r="AV41" s="218"/>
      <c r="AW41" s="218"/>
      <c r="AX41" s="218"/>
      <c r="AY41" s="218"/>
      <c r="AZ41" s="218"/>
      <c r="BA41" s="218"/>
      <c r="BB41" s="218"/>
      <c r="BC41" s="218"/>
      <c r="BD41" s="218"/>
      <c r="BE41" s="218"/>
      <c r="BF41" s="218"/>
      <c r="BG41" s="218"/>
      <c r="BH41" s="218"/>
      <c r="BI41" s="218"/>
      <c r="BJ41" s="218">
        <v>21821.522400000002</v>
      </c>
      <c r="BK41" s="218">
        <v>53435.045899999997</v>
      </c>
      <c r="BL41" s="218">
        <v>11745.237100000002</v>
      </c>
      <c r="BM41" s="218">
        <v>108404.8936</v>
      </c>
      <c r="BN41" s="218">
        <v>463.84509999999955</v>
      </c>
      <c r="BO41" s="218">
        <v>48219.820299999999</v>
      </c>
      <c r="BP41" s="218">
        <v>17764.129999999997</v>
      </c>
      <c r="BQ41" s="218">
        <v>18624.626783098593</v>
      </c>
      <c r="BR41" s="218">
        <v>13278.002623098593</v>
      </c>
      <c r="BS41" s="218">
        <v>12553.982623098593</v>
      </c>
      <c r="BT41" s="218">
        <v>47207.408463098589</v>
      </c>
      <c r="BU41" s="218">
        <v>2911.0267830985922</v>
      </c>
    </row>
    <row r="42" spans="1:73" x14ac:dyDescent="0.35">
      <c r="A42" t="s">
        <v>103</v>
      </c>
      <c r="B42" s="218">
        <v>0</v>
      </c>
      <c r="C42" s="218">
        <v>0</v>
      </c>
      <c r="D42" s="218">
        <v>0</v>
      </c>
      <c r="E42" s="218">
        <v>0</v>
      </c>
      <c r="F42" s="218">
        <v>0</v>
      </c>
      <c r="G42" s="218">
        <v>0</v>
      </c>
      <c r="H42" s="218">
        <v>0</v>
      </c>
      <c r="I42" s="218">
        <v>6993.6191549295791</v>
      </c>
      <c r="J42" s="218">
        <v>10813.211154929581</v>
      </c>
      <c r="K42" s="218">
        <v>10813.211154929581</v>
      </c>
      <c r="L42" s="218">
        <v>14632.803154929581</v>
      </c>
      <c r="M42" s="218">
        <v>6993.6191549295791</v>
      </c>
      <c r="N42" s="218"/>
      <c r="O42" s="218"/>
      <c r="P42" s="218"/>
      <c r="Q42" s="218"/>
      <c r="R42" s="218">
        <v>13420.42</v>
      </c>
      <c r="S42" s="218">
        <v>6460.74</v>
      </c>
      <c r="T42" s="218">
        <v>-2917.94</v>
      </c>
      <c r="U42" s="218">
        <v>12669.24</v>
      </c>
      <c r="V42" s="218">
        <v>5722.64</v>
      </c>
      <c r="W42" s="218">
        <v>5771.71</v>
      </c>
      <c r="X42" s="218">
        <v>14862.08</v>
      </c>
      <c r="Y42" s="218"/>
      <c r="Z42" s="218"/>
      <c r="AA42" s="218"/>
      <c r="AB42" s="218"/>
      <c r="AC42" s="218"/>
      <c r="AD42" s="218"/>
      <c r="AE42" s="218"/>
      <c r="AF42" s="218"/>
      <c r="AG42" s="218"/>
      <c r="AH42" s="218"/>
      <c r="AI42" s="218"/>
      <c r="AJ42" s="218"/>
      <c r="AK42" s="218"/>
      <c r="AL42" s="218"/>
      <c r="AM42" s="218"/>
      <c r="AN42" s="218"/>
      <c r="AO42" s="218"/>
      <c r="AP42" s="218"/>
      <c r="AQ42" s="218"/>
      <c r="AR42" s="218"/>
      <c r="AS42" s="218"/>
      <c r="AT42" s="218"/>
      <c r="AU42" s="218"/>
      <c r="AV42" s="218"/>
      <c r="AW42" s="218"/>
      <c r="AX42" s="218"/>
      <c r="AY42" s="218"/>
      <c r="AZ42" s="218"/>
      <c r="BA42" s="218"/>
      <c r="BB42" s="218"/>
      <c r="BC42" s="218"/>
      <c r="BD42" s="218"/>
      <c r="BE42" s="218"/>
      <c r="BF42" s="218"/>
      <c r="BG42" s="218"/>
      <c r="BH42" s="218"/>
      <c r="BI42" s="218"/>
      <c r="BJ42" s="218">
        <v>0</v>
      </c>
      <c r="BK42" s="218">
        <v>0</v>
      </c>
      <c r="BL42" s="218">
        <v>0</v>
      </c>
      <c r="BM42" s="218">
        <v>0</v>
      </c>
      <c r="BN42" s="218">
        <v>13420.42</v>
      </c>
      <c r="BO42" s="218">
        <v>6460.74</v>
      </c>
      <c r="BP42" s="218">
        <v>-2917.94</v>
      </c>
      <c r="BQ42" s="218">
        <v>19662.859154929578</v>
      </c>
      <c r="BR42" s="218">
        <v>16535.85115492958</v>
      </c>
      <c r="BS42" s="218">
        <v>16584.92115492958</v>
      </c>
      <c r="BT42" s="218">
        <v>29494.883154929579</v>
      </c>
      <c r="BU42" s="218">
        <v>6993.6191549295791</v>
      </c>
    </row>
    <row r="43" spans="1:73" x14ac:dyDescent="0.35">
      <c r="A43" t="s">
        <v>104</v>
      </c>
      <c r="B43" s="218">
        <v>0</v>
      </c>
      <c r="C43" s="218">
        <v>0</v>
      </c>
      <c r="D43" s="218">
        <v>0</v>
      </c>
      <c r="E43" s="218">
        <v>0</v>
      </c>
      <c r="F43" s="218">
        <v>0</v>
      </c>
      <c r="G43" s="218">
        <v>0</v>
      </c>
      <c r="H43" s="218">
        <v>0</v>
      </c>
      <c r="I43" s="218">
        <v>6541.7464788732404</v>
      </c>
      <c r="J43" s="218">
        <v>10114.546478873241</v>
      </c>
      <c r="K43" s="218">
        <v>10114.546478873241</v>
      </c>
      <c r="L43" s="218">
        <v>13687.346478873242</v>
      </c>
      <c r="M43" s="218">
        <v>6541.7464788732404</v>
      </c>
      <c r="N43" s="218"/>
      <c r="O43" s="218"/>
      <c r="P43" s="218"/>
      <c r="Q43" s="218"/>
      <c r="R43" s="218">
        <v>22133.39</v>
      </c>
      <c r="S43" s="218">
        <v>5567.12</v>
      </c>
      <c r="T43" s="218">
        <v>-385.19</v>
      </c>
      <c r="U43" s="218">
        <v>15029.41</v>
      </c>
      <c r="V43" s="218">
        <v>6189.78</v>
      </c>
      <c r="W43" s="218">
        <v>7206.84</v>
      </c>
      <c r="X43" s="218">
        <v>11299.84</v>
      </c>
      <c r="Y43" s="218"/>
      <c r="Z43" s="218"/>
      <c r="AA43" s="218"/>
      <c r="AB43" s="218"/>
      <c r="AC43" s="218"/>
      <c r="AD43" s="218"/>
      <c r="AE43" s="218"/>
      <c r="AF43" s="218"/>
      <c r="AG43" s="218"/>
      <c r="AH43" s="218"/>
      <c r="AI43" s="218"/>
      <c r="AJ43" s="218"/>
      <c r="AK43" s="218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218"/>
      <c r="AW43" s="218"/>
      <c r="AX43" s="218"/>
      <c r="AY43" s="218"/>
      <c r="AZ43" s="218"/>
      <c r="BA43" s="218"/>
      <c r="BB43" s="218"/>
      <c r="BC43" s="218"/>
      <c r="BD43" s="218"/>
      <c r="BE43" s="218"/>
      <c r="BF43" s="218"/>
      <c r="BG43" s="218"/>
      <c r="BH43" s="218"/>
      <c r="BI43" s="218"/>
      <c r="BJ43" s="218">
        <v>0</v>
      </c>
      <c r="BK43" s="218">
        <v>0</v>
      </c>
      <c r="BL43" s="218">
        <v>0</v>
      </c>
      <c r="BM43" s="218">
        <v>0</v>
      </c>
      <c r="BN43" s="218">
        <v>22133.39</v>
      </c>
      <c r="BO43" s="218">
        <v>5567.12</v>
      </c>
      <c r="BP43" s="218">
        <v>-385.19</v>
      </c>
      <c r="BQ43" s="218">
        <v>21571.156478873239</v>
      </c>
      <c r="BR43" s="218">
        <v>16304.326478873241</v>
      </c>
      <c r="BS43" s="218">
        <v>17321.386478873239</v>
      </c>
      <c r="BT43" s="218">
        <v>24987.186478873242</v>
      </c>
      <c r="BU43" s="218">
        <v>6541.7464788732404</v>
      </c>
    </row>
    <row r="44" spans="1:73" x14ac:dyDescent="0.35">
      <c r="A44" t="s">
        <v>105</v>
      </c>
      <c r="B44" s="218">
        <v>13933.276099999999</v>
      </c>
      <c r="C44" s="218">
        <v>4828.9789000000001</v>
      </c>
      <c r="D44" s="218">
        <v>3345.5052999999998</v>
      </c>
      <c r="E44" s="218">
        <v>54399.129399999998</v>
      </c>
      <c r="F44" s="218">
        <v>9623.5902999999998</v>
      </c>
      <c r="G44" s="218">
        <v>22447.483100000001</v>
      </c>
      <c r="H44" s="218">
        <v>4729.6899999999996</v>
      </c>
      <c r="I44" s="218">
        <v>1320.0741971830989</v>
      </c>
      <c r="J44" s="218">
        <v>2247.0273971830989</v>
      </c>
      <c r="K44" s="218">
        <v>2247.0273971830989</v>
      </c>
      <c r="L44" s="218">
        <v>3173.9805971830997</v>
      </c>
      <c r="M44" s="218">
        <v>1320.0741971830989</v>
      </c>
      <c r="N44" s="218">
        <v>24890.05</v>
      </c>
      <c r="O44" s="218">
        <v>65727.33</v>
      </c>
      <c r="P44" s="218">
        <v>0</v>
      </c>
      <c r="Q44" s="218">
        <v>8394.42</v>
      </c>
      <c r="R44" s="218">
        <v>-34091.97</v>
      </c>
      <c r="S44" s="218">
        <v>5889.83</v>
      </c>
      <c r="T44" s="218">
        <v>-4188.01</v>
      </c>
      <c r="U44" s="218">
        <v>9948.7199999999993</v>
      </c>
      <c r="V44" s="218">
        <v>6803.52</v>
      </c>
      <c r="W44" s="218">
        <v>2922.89</v>
      </c>
      <c r="X44" s="218">
        <v>3313.39</v>
      </c>
      <c r="Y44" s="218"/>
      <c r="Z44" s="218">
        <v>454.95</v>
      </c>
      <c r="AA44" s="218">
        <v>0.98000000000000043</v>
      </c>
      <c r="AB44" s="218">
        <v>3636.28</v>
      </c>
      <c r="AC44" s="218">
        <v>21175.91</v>
      </c>
      <c r="AD44" s="218">
        <v>2518.83</v>
      </c>
      <c r="AE44" s="218">
        <v>1877.46</v>
      </c>
      <c r="AF44" s="218">
        <v>0</v>
      </c>
      <c r="AG44" s="218">
        <v>0</v>
      </c>
      <c r="AH44" s="218">
        <v>-212.69000000000005</v>
      </c>
      <c r="AI44" s="218">
        <v>959.39</v>
      </c>
      <c r="AJ44" s="218">
        <v>24531.040000000001</v>
      </c>
      <c r="AK44" s="218">
        <v>1036.94</v>
      </c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218"/>
      <c r="AW44" s="218"/>
      <c r="AX44" s="218"/>
      <c r="AY44" s="218"/>
      <c r="AZ44" s="218"/>
      <c r="BA44" s="218"/>
      <c r="BB44" s="218"/>
      <c r="BC44" s="218"/>
      <c r="BD44" s="218"/>
      <c r="BE44" s="218"/>
      <c r="BF44" s="218"/>
      <c r="BG44" s="218"/>
      <c r="BH44" s="218"/>
      <c r="BI44" s="218"/>
      <c r="BJ44" s="218">
        <v>39278.276099999995</v>
      </c>
      <c r="BK44" s="218">
        <v>70557.2889</v>
      </c>
      <c r="BL44" s="218">
        <v>6981.7852999999996</v>
      </c>
      <c r="BM44" s="218">
        <v>83969.459399999992</v>
      </c>
      <c r="BN44" s="218">
        <v>-21949.549700000003</v>
      </c>
      <c r="BO44" s="218">
        <v>30214.773099999999</v>
      </c>
      <c r="BP44" s="218">
        <v>541.67999999999938</v>
      </c>
      <c r="BQ44" s="218">
        <v>11268.794197183099</v>
      </c>
      <c r="BR44" s="218">
        <v>8837.8573971830992</v>
      </c>
      <c r="BS44" s="218">
        <v>6129.3073971830991</v>
      </c>
      <c r="BT44" s="218">
        <v>31018.410597183101</v>
      </c>
      <c r="BU44" s="218">
        <v>2357.014197183099</v>
      </c>
    </row>
    <row r="45" spans="1:73" x14ac:dyDescent="0.35">
      <c r="A45" t="s">
        <v>106</v>
      </c>
      <c r="B45" s="218">
        <v>0</v>
      </c>
      <c r="C45" s="218">
        <v>0</v>
      </c>
      <c r="D45" s="218">
        <v>0</v>
      </c>
      <c r="E45" s="218">
        <v>0</v>
      </c>
      <c r="F45" s="218">
        <v>0</v>
      </c>
      <c r="G45" s="218">
        <v>0</v>
      </c>
      <c r="H45" s="218">
        <v>0</v>
      </c>
      <c r="I45" s="218">
        <v>1864.2366197183098</v>
      </c>
      <c r="J45" s="218">
        <v>2882.3966197183099</v>
      </c>
      <c r="K45" s="218">
        <v>2882.3966197183099</v>
      </c>
      <c r="L45" s="218">
        <v>3900.5566197183098</v>
      </c>
      <c r="M45" s="218">
        <v>1864.2366197183098</v>
      </c>
      <c r="N45" s="218"/>
      <c r="O45" s="218"/>
      <c r="P45" s="218"/>
      <c r="Q45" s="218"/>
      <c r="R45" s="218">
        <v>3061.03</v>
      </c>
      <c r="S45" s="218">
        <v>2044.17</v>
      </c>
      <c r="T45" s="218">
        <v>-1235.48</v>
      </c>
      <c r="U45" s="218">
        <v>3186.02</v>
      </c>
      <c r="V45" s="218">
        <v>3260.76</v>
      </c>
      <c r="W45" s="218">
        <v>7603.05</v>
      </c>
      <c r="X45" s="218">
        <v>9003.59</v>
      </c>
      <c r="Y45" s="218"/>
      <c r="Z45" s="218"/>
      <c r="AA45" s="218"/>
      <c r="AB45" s="218"/>
      <c r="AC45" s="218"/>
      <c r="AD45" s="218"/>
      <c r="AE45" s="218"/>
      <c r="AF45" s="218"/>
      <c r="AG45" s="218"/>
      <c r="AH45" s="218"/>
      <c r="AI45" s="218"/>
      <c r="AJ45" s="218"/>
      <c r="AK45" s="218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218"/>
      <c r="AW45" s="218"/>
      <c r="AX45" s="218"/>
      <c r="AY45" s="218"/>
      <c r="AZ45" s="218"/>
      <c r="BA45" s="218"/>
      <c r="BB45" s="218"/>
      <c r="BC45" s="218"/>
      <c r="BD45" s="218"/>
      <c r="BE45" s="218"/>
      <c r="BF45" s="218"/>
      <c r="BG45" s="218"/>
      <c r="BH45" s="218"/>
      <c r="BI45" s="218"/>
      <c r="BJ45" s="218">
        <v>0</v>
      </c>
      <c r="BK45" s="218">
        <v>0</v>
      </c>
      <c r="BL45" s="218">
        <v>0</v>
      </c>
      <c r="BM45" s="218">
        <v>0</v>
      </c>
      <c r="BN45" s="218">
        <v>3061.03</v>
      </c>
      <c r="BO45" s="218">
        <v>2044.17</v>
      </c>
      <c r="BP45" s="218">
        <v>-1235.48</v>
      </c>
      <c r="BQ45" s="218">
        <v>5050.2566197183096</v>
      </c>
      <c r="BR45" s="218">
        <v>6143.1566197183101</v>
      </c>
      <c r="BS45" s="218">
        <v>10485.44661971831</v>
      </c>
      <c r="BT45" s="218">
        <v>12904.146619718311</v>
      </c>
      <c r="BU45" s="218">
        <v>1864.2366197183098</v>
      </c>
    </row>
    <row r="46" spans="1:73" x14ac:dyDescent="0.35">
      <c r="A46" t="s">
        <v>107</v>
      </c>
      <c r="B46" s="218">
        <v>0</v>
      </c>
      <c r="C46" s="218">
        <v>0</v>
      </c>
      <c r="D46" s="218">
        <v>0</v>
      </c>
      <c r="E46" s="218">
        <v>0</v>
      </c>
      <c r="F46" s="218">
        <v>0</v>
      </c>
      <c r="G46" s="218">
        <v>0</v>
      </c>
      <c r="H46" s="218">
        <v>0</v>
      </c>
      <c r="I46" s="218">
        <v>4421.8309859154933</v>
      </c>
      <c r="J46" s="218">
        <v>6836.8309859154933</v>
      </c>
      <c r="K46" s="218">
        <v>6836.8309859154933</v>
      </c>
      <c r="L46" s="218">
        <v>9251.8309859154942</v>
      </c>
      <c r="M46" s="218">
        <v>4421.8309859154933</v>
      </c>
      <c r="N46" s="218"/>
      <c r="O46" s="218"/>
      <c r="P46" s="218"/>
      <c r="Q46" s="218"/>
      <c r="R46" s="218">
        <v>53690.7</v>
      </c>
      <c r="S46" s="218">
        <v>13434.52</v>
      </c>
      <c r="T46" s="218">
        <v>-9772.01</v>
      </c>
      <c r="U46" s="218">
        <v>21943.75</v>
      </c>
      <c r="V46" s="218">
        <v>13194.72</v>
      </c>
      <c r="W46" s="218">
        <v>6886.69</v>
      </c>
      <c r="X46" s="218">
        <v>11502.23</v>
      </c>
      <c r="Y46" s="218"/>
      <c r="Z46" s="218"/>
      <c r="AA46" s="218"/>
      <c r="AB46" s="218"/>
      <c r="AC46" s="218"/>
      <c r="AD46" s="218"/>
      <c r="AE46" s="218"/>
      <c r="AF46" s="218"/>
      <c r="AG46" s="218"/>
      <c r="AH46" s="218"/>
      <c r="AI46" s="218"/>
      <c r="AJ46" s="218"/>
      <c r="AK46" s="218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218"/>
      <c r="AW46" s="218"/>
      <c r="AX46" s="218"/>
      <c r="AY46" s="218"/>
      <c r="AZ46" s="218"/>
      <c r="BA46" s="218"/>
      <c r="BB46" s="218"/>
      <c r="BC46" s="218"/>
      <c r="BD46" s="218"/>
      <c r="BE46" s="218"/>
      <c r="BF46" s="218"/>
      <c r="BG46" s="218"/>
      <c r="BH46" s="218"/>
      <c r="BI46" s="218"/>
      <c r="BJ46" s="218">
        <v>0</v>
      </c>
      <c r="BK46" s="218">
        <v>0</v>
      </c>
      <c r="BL46" s="218">
        <v>0</v>
      </c>
      <c r="BM46" s="218">
        <v>0</v>
      </c>
      <c r="BN46" s="218">
        <v>53690.7</v>
      </c>
      <c r="BO46" s="218">
        <v>13434.52</v>
      </c>
      <c r="BP46" s="218">
        <v>-9772.01</v>
      </c>
      <c r="BQ46" s="218">
        <v>26365.580985915494</v>
      </c>
      <c r="BR46" s="218">
        <v>20031.550985915492</v>
      </c>
      <c r="BS46" s="218">
        <v>13723.520985915493</v>
      </c>
      <c r="BT46" s="218">
        <v>20754.060985915494</v>
      </c>
      <c r="BU46" s="218">
        <v>4421.8309859154933</v>
      </c>
    </row>
    <row r="47" spans="1:73" x14ac:dyDescent="0.35">
      <c r="A47" t="s">
        <v>108</v>
      </c>
      <c r="B47" s="218">
        <v>0</v>
      </c>
      <c r="C47" s="218">
        <v>0</v>
      </c>
      <c r="D47" s="218">
        <v>0</v>
      </c>
      <c r="E47" s="218">
        <v>0</v>
      </c>
      <c r="F47" s="218">
        <v>0</v>
      </c>
      <c r="G47" s="218">
        <v>0</v>
      </c>
      <c r="H47" s="218"/>
      <c r="I47" s="218">
        <v>0</v>
      </c>
      <c r="J47" s="218">
        <v>0</v>
      </c>
      <c r="K47" s="218">
        <v>0</v>
      </c>
      <c r="L47" s="218">
        <v>0</v>
      </c>
      <c r="M47" s="218">
        <v>0</v>
      </c>
      <c r="N47" s="218"/>
      <c r="O47" s="218"/>
      <c r="P47" s="218"/>
      <c r="Q47" s="218"/>
      <c r="R47" s="218"/>
      <c r="S47" s="218"/>
      <c r="T47" s="218"/>
      <c r="U47" s="218"/>
      <c r="V47" s="218"/>
      <c r="W47" s="218"/>
      <c r="X47" s="218"/>
      <c r="Y47" s="218"/>
      <c r="Z47" s="218"/>
      <c r="AA47" s="218"/>
      <c r="AB47" s="218"/>
      <c r="AC47" s="218"/>
      <c r="AD47" s="218"/>
      <c r="AE47" s="218"/>
      <c r="AF47" s="218"/>
      <c r="AG47" s="218"/>
      <c r="AH47" s="218"/>
      <c r="AI47" s="218"/>
      <c r="AJ47" s="218"/>
      <c r="AK47" s="218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218"/>
      <c r="AW47" s="218"/>
      <c r="AX47" s="218"/>
      <c r="AY47" s="218"/>
      <c r="AZ47" s="218"/>
      <c r="BA47" s="218"/>
      <c r="BB47" s="218"/>
      <c r="BC47" s="218"/>
      <c r="BD47" s="218"/>
      <c r="BE47" s="218"/>
      <c r="BF47" s="218"/>
      <c r="BG47" s="218"/>
      <c r="BH47" s="218"/>
      <c r="BI47" s="218"/>
      <c r="BJ47" s="218">
        <v>0</v>
      </c>
      <c r="BK47" s="218">
        <v>0</v>
      </c>
      <c r="BL47" s="218">
        <v>0</v>
      </c>
      <c r="BM47" s="218">
        <v>0</v>
      </c>
      <c r="BN47" s="218">
        <v>0</v>
      </c>
      <c r="BO47" s="218">
        <v>0</v>
      </c>
      <c r="BP47" s="218"/>
      <c r="BQ47" s="218">
        <v>0</v>
      </c>
      <c r="BR47" s="218">
        <v>0</v>
      </c>
      <c r="BS47" s="218">
        <v>0</v>
      </c>
      <c r="BT47" s="218">
        <v>0</v>
      </c>
      <c r="BU47" s="218">
        <v>0</v>
      </c>
    </row>
    <row r="48" spans="1:73" x14ac:dyDescent="0.35">
      <c r="A48" t="s">
        <v>109</v>
      </c>
      <c r="B48" s="218"/>
      <c r="C48" s="218"/>
      <c r="D48" s="218"/>
      <c r="E48" s="218"/>
      <c r="F48" s="218"/>
      <c r="G48" s="218"/>
      <c r="H48" s="218"/>
      <c r="I48" s="218"/>
      <c r="J48" s="218"/>
      <c r="K48" s="218"/>
      <c r="L48" s="218"/>
      <c r="M48" s="218"/>
      <c r="N48" s="218"/>
      <c r="O48" s="218"/>
      <c r="P48" s="218"/>
      <c r="Q48" s="218"/>
      <c r="R48" s="218"/>
      <c r="S48" s="218"/>
      <c r="T48" s="218"/>
      <c r="U48" s="218"/>
      <c r="V48" s="218"/>
      <c r="W48" s="218"/>
      <c r="X48" s="218"/>
      <c r="Y48" s="218"/>
      <c r="Z48" s="218"/>
      <c r="AA48" s="218"/>
      <c r="AB48" s="218"/>
      <c r="AC48" s="218"/>
      <c r="AD48" s="218"/>
      <c r="AE48" s="218"/>
      <c r="AF48" s="218"/>
      <c r="AG48" s="218"/>
      <c r="AH48" s="218"/>
      <c r="AI48" s="218"/>
      <c r="AJ48" s="218"/>
      <c r="AK48" s="218"/>
      <c r="AL48" s="218">
        <v>0</v>
      </c>
      <c r="AM48" s="218">
        <v>0</v>
      </c>
      <c r="AN48" s="218">
        <v>0</v>
      </c>
      <c r="AO48" s="218">
        <v>0</v>
      </c>
      <c r="AP48" s="218">
        <v>0</v>
      </c>
      <c r="AQ48" s="218">
        <v>0</v>
      </c>
      <c r="AR48" s="218"/>
      <c r="AS48" s="218">
        <v>0</v>
      </c>
      <c r="AT48" s="218">
        <v>0</v>
      </c>
      <c r="AU48" s="218">
        <v>0</v>
      </c>
      <c r="AV48" s="218">
        <v>0</v>
      </c>
      <c r="AW48" s="218">
        <v>0</v>
      </c>
      <c r="AX48" s="218"/>
      <c r="AY48" s="218"/>
      <c r="AZ48" s="218"/>
      <c r="BA48" s="218"/>
      <c r="BB48" s="218"/>
      <c r="BC48" s="218"/>
      <c r="BD48" s="218"/>
      <c r="BE48" s="218"/>
      <c r="BF48" s="218"/>
      <c r="BG48" s="218"/>
      <c r="BH48" s="218"/>
      <c r="BI48" s="218"/>
      <c r="BJ48" s="218">
        <v>0</v>
      </c>
      <c r="BK48" s="218">
        <v>0</v>
      </c>
      <c r="BL48" s="218">
        <v>0</v>
      </c>
      <c r="BM48" s="218">
        <v>0</v>
      </c>
      <c r="BN48" s="218">
        <v>0</v>
      </c>
      <c r="BO48" s="218">
        <v>0</v>
      </c>
      <c r="BP48" s="218"/>
      <c r="BQ48" s="218">
        <v>0</v>
      </c>
      <c r="BR48" s="218">
        <v>0</v>
      </c>
      <c r="BS48" s="218">
        <v>0</v>
      </c>
      <c r="BT48" s="218">
        <v>0</v>
      </c>
      <c r="BU48" s="218">
        <v>0</v>
      </c>
    </row>
    <row r="49" spans="1:73" x14ac:dyDescent="0.35">
      <c r="A49" t="s">
        <v>110</v>
      </c>
      <c r="B49" s="218">
        <v>0</v>
      </c>
      <c r="C49" s="218">
        <v>0</v>
      </c>
      <c r="D49" s="218">
        <v>0</v>
      </c>
      <c r="E49" s="218">
        <v>0</v>
      </c>
      <c r="F49" s="218">
        <v>0</v>
      </c>
      <c r="G49" s="218">
        <v>0</v>
      </c>
      <c r="H49" s="218"/>
      <c r="I49" s="218">
        <v>0</v>
      </c>
      <c r="J49" s="218">
        <v>0</v>
      </c>
      <c r="K49" s="218">
        <v>0</v>
      </c>
      <c r="L49" s="218">
        <v>0</v>
      </c>
      <c r="M49" s="218">
        <v>0</v>
      </c>
      <c r="N49" s="218"/>
      <c r="O49" s="218"/>
      <c r="P49" s="218"/>
      <c r="Q49" s="218"/>
      <c r="R49" s="218"/>
      <c r="S49" s="218"/>
      <c r="T49" s="218"/>
      <c r="U49" s="218"/>
      <c r="V49" s="218"/>
      <c r="W49" s="218"/>
      <c r="X49" s="218"/>
      <c r="Y49" s="218"/>
      <c r="Z49" s="218">
        <v>0</v>
      </c>
      <c r="AA49" s="218">
        <v>0</v>
      </c>
      <c r="AB49" s="218">
        <v>0</v>
      </c>
      <c r="AC49" s="218">
        <v>0</v>
      </c>
      <c r="AD49" s="218">
        <v>0</v>
      </c>
      <c r="AE49" s="218">
        <v>0</v>
      </c>
      <c r="AF49" s="218">
        <v>0</v>
      </c>
      <c r="AG49" s="218">
        <v>0</v>
      </c>
      <c r="AH49" s="218">
        <v>0</v>
      </c>
      <c r="AI49" s="218">
        <v>0</v>
      </c>
      <c r="AJ49" s="218">
        <v>0</v>
      </c>
      <c r="AK49" s="218">
        <v>0</v>
      </c>
      <c r="AL49" s="218"/>
      <c r="AM49" s="218"/>
      <c r="AN49" s="218"/>
      <c r="AO49" s="218"/>
      <c r="AP49" s="218"/>
      <c r="AQ49" s="218"/>
      <c r="AR49" s="218"/>
      <c r="AS49" s="218"/>
      <c r="AT49" s="218"/>
      <c r="AU49" s="218"/>
      <c r="AV49" s="218"/>
      <c r="AW49" s="218"/>
      <c r="AX49" s="218"/>
      <c r="AY49" s="218"/>
      <c r="AZ49" s="218"/>
      <c r="BA49" s="218"/>
      <c r="BB49" s="218"/>
      <c r="BC49" s="218"/>
      <c r="BD49" s="218"/>
      <c r="BE49" s="218"/>
      <c r="BF49" s="218"/>
      <c r="BG49" s="218"/>
      <c r="BH49" s="218"/>
      <c r="BI49" s="218"/>
      <c r="BJ49" s="218">
        <v>0</v>
      </c>
      <c r="BK49" s="218">
        <v>0</v>
      </c>
      <c r="BL49" s="218">
        <v>0</v>
      </c>
      <c r="BM49" s="218">
        <v>0</v>
      </c>
      <c r="BN49" s="218">
        <v>0</v>
      </c>
      <c r="BO49" s="218">
        <v>0</v>
      </c>
      <c r="BP49" s="218">
        <v>0</v>
      </c>
      <c r="BQ49" s="218">
        <v>0</v>
      </c>
      <c r="BR49" s="218">
        <v>0</v>
      </c>
      <c r="BS49" s="218">
        <v>0</v>
      </c>
      <c r="BT49" s="218">
        <v>0</v>
      </c>
      <c r="BU49" s="218">
        <v>0</v>
      </c>
    </row>
    <row r="50" spans="1:73" x14ac:dyDescent="0.35">
      <c r="A50" t="s">
        <v>111</v>
      </c>
      <c r="B50" s="218">
        <v>11910.8</v>
      </c>
      <c r="C50" s="218">
        <v>4128.0313999999998</v>
      </c>
      <c r="D50" s="218">
        <v>2859.8905</v>
      </c>
      <c r="E50" s="218">
        <v>46502.857400000001</v>
      </c>
      <c r="F50" s="218">
        <v>8226.6839999999993</v>
      </c>
      <c r="G50" s="218">
        <v>19189.132600000001</v>
      </c>
      <c r="H50" s="218">
        <v>4004.69</v>
      </c>
      <c r="I50" s="218">
        <v>3044.9442422535221</v>
      </c>
      <c r="J50" s="218">
        <v>3044.9442422535221</v>
      </c>
      <c r="K50" s="218">
        <v>4379.4568422535231</v>
      </c>
      <c r="L50" s="218">
        <v>4379.4568422535231</v>
      </c>
      <c r="M50" s="218">
        <v>1710.4316422535217</v>
      </c>
      <c r="N50" s="218">
        <v>167.61</v>
      </c>
      <c r="O50" s="218">
        <v>2682.09</v>
      </c>
      <c r="P50" s="218">
        <v>38763.589999999997</v>
      </c>
      <c r="Q50" s="218">
        <v>15602.77</v>
      </c>
      <c r="R50" s="218">
        <v>-12215.67</v>
      </c>
      <c r="S50" s="218">
        <v>2178.9</v>
      </c>
      <c r="T50" s="218">
        <v>-333.2</v>
      </c>
      <c r="U50" s="218">
        <v>6017.54</v>
      </c>
      <c r="V50" s="218">
        <v>4603.59</v>
      </c>
      <c r="W50" s="218">
        <v>3957.77</v>
      </c>
      <c r="X50" s="218">
        <v>5738.48</v>
      </c>
      <c r="Y50" s="218"/>
      <c r="Z50" s="218">
        <v>232.39999999999998</v>
      </c>
      <c r="AA50" s="218">
        <v>1331.66</v>
      </c>
      <c r="AB50" s="218">
        <v>-705.43000000000006</v>
      </c>
      <c r="AC50" s="218">
        <v>4665</v>
      </c>
      <c r="AD50" s="218">
        <v>2049.15</v>
      </c>
      <c r="AE50" s="218">
        <v>13393.53</v>
      </c>
      <c r="AF50" s="218">
        <v>0</v>
      </c>
      <c r="AG50" s="218">
        <v>0</v>
      </c>
      <c r="AH50" s="218">
        <v>-353.93</v>
      </c>
      <c r="AI50" s="218">
        <v>0</v>
      </c>
      <c r="AJ50" s="218">
        <v>8466.5499999999993</v>
      </c>
      <c r="AK50" s="218">
        <v>0</v>
      </c>
      <c r="AL50" s="218"/>
      <c r="AM50" s="218"/>
      <c r="AN50" s="218"/>
      <c r="AO50" s="218"/>
      <c r="AP50" s="218"/>
      <c r="AQ50" s="218"/>
      <c r="AR50" s="218"/>
      <c r="AS50" s="218"/>
      <c r="AT50" s="218"/>
      <c r="AU50" s="218"/>
      <c r="AV50" s="218"/>
      <c r="AW50" s="218"/>
      <c r="AX50" s="218"/>
      <c r="AY50" s="218"/>
      <c r="AZ50" s="218"/>
      <c r="BA50" s="218"/>
      <c r="BB50" s="218"/>
      <c r="BC50" s="218"/>
      <c r="BD50" s="218"/>
      <c r="BE50" s="218"/>
      <c r="BF50" s="218"/>
      <c r="BG50" s="218"/>
      <c r="BH50" s="218"/>
      <c r="BI50" s="218"/>
      <c r="BJ50" s="218">
        <v>12310.81</v>
      </c>
      <c r="BK50" s="218">
        <v>8141.7813999999998</v>
      </c>
      <c r="BL50" s="218">
        <v>40918.050499999998</v>
      </c>
      <c r="BM50" s="218">
        <v>66770.627399999998</v>
      </c>
      <c r="BN50" s="218">
        <v>-1939.8360000000007</v>
      </c>
      <c r="BO50" s="218">
        <v>34761.562600000005</v>
      </c>
      <c r="BP50" s="218">
        <v>3671.4900000000002</v>
      </c>
      <c r="BQ50" s="218">
        <v>9062.4842422535221</v>
      </c>
      <c r="BR50" s="218">
        <v>7294.604242253522</v>
      </c>
      <c r="BS50" s="218">
        <v>8337.2268422535235</v>
      </c>
      <c r="BT50" s="218">
        <v>18584.486842253522</v>
      </c>
      <c r="BU50" s="218">
        <v>1710.4316422535217</v>
      </c>
    </row>
    <row r="51" spans="1:73" x14ac:dyDescent="0.35">
      <c r="A51" t="s">
        <v>112</v>
      </c>
      <c r="B51" s="218">
        <v>0</v>
      </c>
      <c r="C51" s="218">
        <v>0</v>
      </c>
      <c r="D51" s="218">
        <v>0</v>
      </c>
      <c r="E51" s="218">
        <v>0</v>
      </c>
      <c r="F51" s="218">
        <v>0</v>
      </c>
      <c r="G51" s="218">
        <v>0</v>
      </c>
      <c r="H51" s="218">
        <v>0</v>
      </c>
      <c r="I51" s="218">
        <v>2754.3114929577469</v>
      </c>
      <c r="J51" s="218">
        <v>2754.3114929577469</v>
      </c>
      <c r="K51" s="218">
        <v>3727.227492957747</v>
      </c>
      <c r="L51" s="218">
        <v>3727.227492957747</v>
      </c>
      <c r="M51" s="218">
        <v>1781.3954929577467</v>
      </c>
      <c r="N51" s="218"/>
      <c r="O51" s="218"/>
      <c r="P51" s="218"/>
      <c r="Q51" s="218"/>
      <c r="R51" s="218">
        <v>3416.86</v>
      </c>
      <c r="S51" s="218">
        <v>417.74</v>
      </c>
      <c r="T51" s="218">
        <v>-417.74</v>
      </c>
      <c r="U51" s="218">
        <v>2914.12</v>
      </c>
      <c r="V51" s="218">
        <v>2481.33</v>
      </c>
      <c r="W51" s="218">
        <v>4559.54</v>
      </c>
      <c r="X51" s="218">
        <v>4958.82</v>
      </c>
      <c r="Y51" s="218"/>
      <c r="Z51" s="218"/>
      <c r="AA51" s="218"/>
      <c r="AB51" s="218"/>
      <c r="AC51" s="218"/>
      <c r="AD51" s="218"/>
      <c r="AE51" s="218"/>
      <c r="AF51" s="218"/>
      <c r="AG51" s="218"/>
      <c r="AH51" s="218"/>
      <c r="AI51" s="218"/>
      <c r="AJ51" s="218"/>
      <c r="AK51" s="218"/>
      <c r="AL51" s="218"/>
      <c r="AM51" s="218"/>
      <c r="AN51" s="218"/>
      <c r="AO51" s="218"/>
      <c r="AP51" s="218"/>
      <c r="AQ51" s="218"/>
      <c r="AR51" s="218"/>
      <c r="AS51" s="218"/>
      <c r="AT51" s="218"/>
      <c r="AU51" s="218"/>
      <c r="AV51" s="218"/>
      <c r="AW51" s="218"/>
      <c r="AX51" s="218"/>
      <c r="AY51" s="218"/>
      <c r="AZ51" s="218"/>
      <c r="BA51" s="218"/>
      <c r="BB51" s="218"/>
      <c r="BC51" s="218"/>
      <c r="BD51" s="218"/>
      <c r="BE51" s="218"/>
      <c r="BF51" s="218"/>
      <c r="BG51" s="218"/>
      <c r="BH51" s="218"/>
      <c r="BI51" s="218"/>
      <c r="BJ51" s="218">
        <v>0</v>
      </c>
      <c r="BK51" s="218">
        <v>0</v>
      </c>
      <c r="BL51" s="218">
        <v>0</v>
      </c>
      <c r="BM51" s="218">
        <v>0</v>
      </c>
      <c r="BN51" s="218">
        <v>3416.86</v>
      </c>
      <c r="BO51" s="218">
        <v>417.74</v>
      </c>
      <c r="BP51" s="218">
        <v>-417.74</v>
      </c>
      <c r="BQ51" s="218">
        <v>5668.4314929577467</v>
      </c>
      <c r="BR51" s="218">
        <v>5235.6414929577468</v>
      </c>
      <c r="BS51" s="218">
        <v>8286.7674929577479</v>
      </c>
      <c r="BT51" s="218">
        <v>8686.0474929577467</v>
      </c>
      <c r="BU51" s="218">
        <v>1781.3954929577467</v>
      </c>
    </row>
    <row r="52" spans="1:73" x14ac:dyDescent="0.35">
      <c r="A52" t="s">
        <v>113</v>
      </c>
      <c r="B52" s="218">
        <v>0</v>
      </c>
      <c r="C52" s="218">
        <v>0</v>
      </c>
      <c r="D52" s="218">
        <v>0</v>
      </c>
      <c r="E52" s="218">
        <v>0</v>
      </c>
      <c r="F52" s="218">
        <v>0</v>
      </c>
      <c r="G52" s="218">
        <v>0</v>
      </c>
      <c r="H52" s="218">
        <v>0</v>
      </c>
      <c r="I52" s="218">
        <v>9838.9764225352137</v>
      </c>
      <c r="J52" s="218">
        <v>9838.9764225352137</v>
      </c>
      <c r="K52" s="218">
        <v>13314.435755868548</v>
      </c>
      <c r="L52" s="218">
        <v>13314.435755868548</v>
      </c>
      <c r="M52" s="218">
        <v>6363.5170892018796</v>
      </c>
      <c r="N52" s="218"/>
      <c r="O52" s="218"/>
      <c r="P52" s="218"/>
      <c r="Q52" s="218"/>
      <c r="R52" s="218">
        <v>13385.34</v>
      </c>
      <c r="S52" s="218">
        <v>7192.53</v>
      </c>
      <c r="T52" s="218">
        <v>-3570.6</v>
      </c>
      <c r="U52" s="218">
        <v>13764.56</v>
      </c>
      <c r="V52" s="218">
        <v>11951.82</v>
      </c>
      <c r="W52" s="218">
        <v>6165.35</v>
      </c>
      <c r="X52" s="218">
        <v>12078.95</v>
      </c>
      <c r="Y52" s="218"/>
      <c r="Z52" s="218"/>
      <c r="AA52" s="218"/>
      <c r="AB52" s="218"/>
      <c r="AC52" s="218"/>
      <c r="AD52" s="218"/>
      <c r="AE52" s="218"/>
      <c r="AF52" s="218"/>
      <c r="AG52" s="218"/>
      <c r="AH52" s="218"/>
      <c r="AI52" s="218"/>
      <c r="AJ52" s="218"/>
      <c r="AK52" s="218"/>
      <c r="AL52" s="218"/>
      <c r="AM52" s="218"/>
      <c r="AN52" s="218"/>
      <c r="AO52" s="218"/>
      <c r="AP52" s="218"/>
      <c r="AQ52" s="218"/>
      <c r="AR52" s="218"/>
      <c r="AS52" s="218"/>
      <c r="AT52" s="218"/>
      <c r="AU52" s="218"/>
      <c r="AV52" s="218"/>
      <c r="AW52" s="218"/>
      <c r="AX52" s="218"/>
      <c r="AY52" s="218"/>
      <c r="AZ52" s="218"/>
      <c r="BA52" s="218"/>
      <c r="BB52" s="218"/>
      <c r="BC52" s="218"/>
      <c r="BD52" s="218"/>
      <c r="BE52" s="218"/>
      <c r="BF52" s="218"/>
      <c r="BG52" s="218"/>
      <c r="BH52" s="218"/>
      <c r="BI52" s="218"/>
      <c r="BJ52" s="218">
        <v>0</v>
      </c>
      <c r="BK52" s="218">
        <v>0</v>
      </c>
      <c r="BL52" s="218">
        <v>0</v>
      </c>
      <c r="BM52" s="218">
        <v>0</v>
      </c>
      <c r="BN52" s="218">
        <v>13385.34</v>
      </c>
      <c r="BO52" s="218">
        <v>7192.53</v>
      </c>
      <c r="BP52" s="218">
        <v>-3570.6</v>
      </c>
      <c r="BQ52" s="218">
        <v>23603.536422535213</v>
      </c>
      <c r="BR52" s="218">
        <v>21790.796422535212</v>
      </c>
      <c r="BS52" s="218">
        <v>19479.78575586855</v>
      </c>
      <c r="BT52" s="218">
        <v>25393.385755868549</v>
      </c>
      <c r="BU52" s="218">
        <v>6363.5170892018796</v>
      </c>
    </row>
    <row r="53" spans="1:73" x14ac:dyDescent="0.35">
      <c r="A53" t="s">
        <v>114</v>
      </c>
      <c r="B53" s="218">
        <v>4753.7411000000002</v>
      </c>
      <c r="C53" s="218">
        <v>1647.5461</v>
      </c>
      <c r="D53" s="218">
        <v>1141.4160999999999</v>
      </c>
      <c r="E53" s="218">
        <v>18559.84</v>
      </c>
      <c r="F53" s="218">
        <v>3283.3667999999998</v>
      </c>
      <c r="G53" s="218">
        <v>7658.6095999999998</v>
      </c>
      <c r="H53" s="218">
        <v>4273.1499999999996</v>
      </c>
      <c r="I53" s="218">
        <v>467.38984225352112</v>
      </c>
      <c r="J53" s="218">
        <v>1148.1012022535213</v>
      </c>
      <c r="K53" s="218">
        <v>807.74552225352113</v>
      </c>
      <c r="L53" s="218">
        <v>1148.1012022535213</v>
      </c>
      <c r="M53" s="218">
        <v>467.38984225352112</v>
      </c>
      <c r="N53" s="218">
        <v>2802.77</v>
      </c>
      <c r="O53" s="218">
        <v>10395.18</v>
      </c>
      <c r="P53" s="218">
        <v>1859.46</v>
      </c>
      <c r="Q53" s="218">
        <v>-2874.55</v>
      </c>
      <c r="R53" s="218">
        <v>-2121.92</v>
      </c>
      <c r="S53" s="218">
        <v>1155.22</v>
      </c>
      <c r="T53" s="218">
        <v>-338.48</v>
      </c>
      <c r="U53" s="218">
        <v>1301.7</v>
      </c>
      <c r="V53" s="218">
        <v>2569.27</v>
      </c>
      <c r="W53" s="218">
        <v>476.88</v>
      </c>
      <c r="X53" s="218">
        <v>80.930000000000007</v>
      </c>
      <c r="Y53" s="218"/>
      <c r="Z53" s="218">
        <v>611.6</v>
      </c>
      <c r="AA53" s="218">
        <v>373.2</v>
      </c>
      <c r="AB53" s="218">
        <v>588.5</v>
      </c>
      <c r="AC53" s="218">
        <v>1180.7400000000002</v>
      </c>
      <c r="AD53" s="218">
        <v>324.61</v>
      </c>
      <c r="AE53" s="218">
        <v>5.41</v>
      </c>
      <c r="AF53" s="218">
        <v>5.21</v>
      </c>
      <c r="AG53" s="218">
        <v>6.77</v>
      </c>
      <c r="AH53" s="218">
        <v>3.81</v>
      </c>
      <c r="AI53" s="218">
        <v>138.97999999999999</v>
      </c>
      <c r="AJ53" s="218">
        <v>438.01</v>
      </c>
      <c r="AK53" s="218">
        <v>6.77</v>
      </c>
      <c r="AL53" s="218"/>
      <c r="AM53" s="218"/>
      <c r="AN53" s="218"/>
      <c r="AO53" s="218"/>
      <c r="AP53" s="218"/>
      <c r="AQ53" s="218"/>
      <c r="AR53" s="218"/>
      <c r="AS53" s="218"/>
      <c r="AT53" s="218"/>
      <c r="AU53" s="218"/>
      <c r="AV53" s="218"/>
      <c r="AW53" s="218"/>
      <c r="AX53" s="218"/>
      <c r="AY53" s="218"/>
      <c r="AZ53" s="218"/>
      <c r="BA53" s="218"/>
      <c r="BB53" s="218"/>
      <c r="BC53" s="218"/>
      <c r="BD53" s="218"/>
      <c r="BE53" s="218"/>
      <c r="BF53" s="218"/>
      <c r="BG53" s="218"/>
      <c r="BH53" s="218"/>
      <c r="BI53" s="218"/>
      <c r="BJ53" s="218">
        <v>8168.1111000000001</v>
      </c>
      <c r="BK53" s="218">
        <v>12415.926100000001</v>
      </c>
      <c r="BL53" s="218">
        <v>3589.3761</v>
      </c>
      <c r="BM53" s="218">
        <v>16866.030000000002</v>
      </c>
      <c r="BN53" s="218">
        <v>1486.0567999999998</v>
      </c>
      <c r="BO53" s="218">
        <v>8819.239599999999</v>
      </c>
      <c r="BP53" s="218">
        <v>3939.8799999999997</v>
      </c>
      <c r="BQ53" s="218">
        <v>1775.859842253521</v>
      </c>
      <c r="BR53" s="218">
        <v>3721.181202253521</v>
      </c>
      <c r="BS53" s="218">
        <v>1423.605522253521</v>
      </c>
      <c r="BT53" s="218">
        <v>1667.0412022535213</v>
      </c>
      <c r="BU53" s="218">
        <v>474.15984225352111</v>
      </c>
    </row>
    <row r="54" spans="1:73" x14ac:dyDescent="0.35">
      <c r="A54" t="s">
        <v>115</v>
      </c>
      <c r="B54" s="218">
        <v>0</v>
      </c>
      <c r="C54" s="218">
        <v>0</v>
      </c>
      <c r="D54" s="218">
        <v>0</v>
      </c>
      <c r="E54" s="218">
        <v>0</v>
      </c>
      <c r="F54" s="218">
        <v>0</v>
      </c>
      <c r="G54" s="218">
        <v>0</v>
      </c>
      <c r="H54" s="218">
        <v>0</v>
      </c>
      <c r="I54" s="218">
        <v>999.08845070422558</v>
      </c>
      <c r="J54" s="218">
        <v>2090.4004507042255</v>
      </c>
      <c r="K54" s="218">
        <v>1544.7444507042255</v>
      </c>
      <c r="L54" s="218">
        <v>2090.4004507042255</v>
      </c>
      <c r="M54" s="218">
        <v>999.08845070422558</v>
      </c>
      <c r="N54" s="218"/>
      <c r="O54" s="218"/>
      <c r="P54" s="218"/>
      <c r="Q54" s="218"/>
      <c r="R54" s="218">
        <v>4811.2299999999996</v>
      </c>
      <c r="S54" s="218">
        <v>3638.92</v>
      </c>
      <c r="T54" s="218">
        <v>-2065.7600000000002</v>
      </c>
      <c r="U54" s="218">
        <v>6641.72</v>
      </c>
      <c r="V54" s="218">
        <v>3488.96</v>
      </c>
      <c r="W54" s="218">
        <v>2581.83</v>
      </c>
      <c r="X54" s="218">
        <v>3677.01</v>
      </c>
      <c r="Y54" s="218"/>
      <c r="Z54" s="218"/>
      <c r="AA54" s="218"/>
      <c r="AB54" s="218"/>
      <c r="AC54" s="218"/>
      <c r="AD54" s="218"/>
      <c r="AE54" s="218"/>
      <c r="AF54" s="218"/>
      <c r="AG54" s="218"/>
      <c r="AH54" s="218"/>
      <c r="AI54" s="218"/>
      <c r="AJ54" s="218"/>
      <c r="AK54" s="218"/>
      <c r="AL54" s="218"/>
      <c r="AM54" s="218"/>
      <c r="AN54" s="218"/>
      <c r="AO54" s="218"/>
      <c r="AP54" s="218"/>
      <c r="AQ54" s="218"/>
      <c r="AR54" s="218"/>
      <c r="AS54" s="218"/>
      <c r="AT54" s="218"/>
      <c r="AU54" s="218"/>
      <c r="AV54" s="218"/>
      <c r="AW54" s="218"/>
      <c r="AX54" s="218"/>
      <c r="AY54" s="218"/>
      <c r="AZ54" s="218"/>
      <c r="BA54" s="218"/>
      <c r="BB54" s="218"/>
      <c r="BC54" s="218"/>
      <c r="BD54" s="218"/>
      <c r="BE54" s="218"/>
      <c r="BF54" s="218"/>
      <c r="BG54" s="218"/>
      <c r="BH54" s="218"/>
      <c r="BI54" s="218"/>
      <c r="BJ54" s="218">
        <v>0</v>
      </c>
      <c r="BK54" s="218">
        <v>0</v>
      </c>
      <c r="BL54" s="218">
        <v>0</v>
      </c>
      <c r="BM54" s="218">
        <v>0</v>
      </c>
      <c r="BN54" s="218">
        <v>4811.2299999999996</v>
      </c>
      <c r="BO54" s="218">
        <v>3638.92</v>
      </c>
      <c r="BP54" s="218">
        <v>-2065.7600000000002</v>
      </c>
      <c r="BQ54" s="218">
        <v>7640.8084507042258</v>
      </c>
      <c r="BR54" s="218">
        <v>5579.3604507042255</v>
      </c>
      <c r="BS54" s="218">
        <v>4126.5744507042255</v>
      </c>
      <c r="BT54" s="218">
        <v>5767.4104507042257</v>
      </c>
      <c r="BU54" s="218">
        <v>999.08845070422558</v>
      </c>
    </row>
    <row r="55" spans="1:73" x14ac:dyDescent="0.35">
      <c r="A55" t="s">
        <v>116</v>
      </c>
      <c r="B55" s="218">
        <v>0</v>
      </c>
      <c r="C55" s="218">
        <v>0</v>
      </c>
      <c r="D55" s="218">
        <v>0</v>
      </c>
      <c r="E55" s="218">
        <v>0</v>
      </c>
      <c r="F55" s="218">
        <v>0</v>
      </c>
      <c r="G55" s="218">
        <v>0</v>
      </c>
      <c r="H55" s="218">
        <v>0</v>
      </c>
      <c r="I55" s="218">
        <v>1226.5774647887326</v>
      </c>
      <c r="J55" s="218">
        <v>2566.3774647887331</v>
      </c>
      <c r="K55" s="218">
        <v>1896.4774647887327</v>
      </c>
      <c r="L55" s="218">
        <v>2566.3774647887331</v>
      </c>
      <c r="M55" s="218">
        <v>1226.5774647887326</v>
      </c>
      <c r="N55" s="218"/>
      <c r="O55" s="218"/>
      <c r="P55" s="218"/>
      <c r="Q55" s="218"/>
      <c r="R55" s="218">
        <v>961.35</v>
      </c>
      <c r="S55" s="218">
        <v>1048.8399999999999</v>
      </c>
      <c r="T55" s="218">
        <v>321.04000000000002</v>
      </c>
      <c r="U55" s="218">
        <v>1626.54</v>
      </c>
      <c r="V55" s="218">
        <v>1949.64</v>
      </c>
      <c r="W55" s="218">
        <v>1380.43</v>
      </c>
      <c r="X55" s="218">
        <v>2678.9</v>
      </c>
      <c r="Y55" s="218"/>
      <c r="Z55" s="218"/>
      <c r="AA55" s="218"/>
      <c r="AB55" s="218"/>
      <c r="AC55" s="218"/>
      <c r="AD55" s="218"/>
      <c r="AE55" s="218"/>
      <c r="AF55" s="218"/>
      <c r="AG55" s="218"/>
      <c r="AH55" s="218"/>
      <c r="AI55" s="218"/>
      <c r="AJ55" s="218"/>
      <c r="AK55" s="218"/>
      <c r="AL55" s="218"/>
      <c r="AM55" s="218"/>
      <c r="AN55" s="218"/>
      <c r="AO55" s="218"/>
      <c r="AP55" s="218"/>
      <c r="AQ55" s="218"/>
      <c r="AR55" s="218"/>
      <c r="AS55" s="218"/>
      <c r="AT55" s="218"/>
      <c r="AU55" s="218"/>
      <c r="AV55" s="218"/>
      <c r="AW55" s="218"/>
      <c r="AX55" s="218"/>
      <c r="AY55" s="218"/>
      <c r="AZ55" s="218"/>
      <c r="BA55" s="218"/>
      <c r="BB55" s="218"/>
      <c r="BC55" s="218"/>
      <c r="BD55" s="218"/>
      <c r="BE55" s="218"/>
      <c r="BF55" s="218"/>
      <c r="BG55" s="218"/>
      <c r="BH55" s="218"/>
      <c r="BI55" s="218"/>
      <c r="BJ55" s="218">
        <v>0</v>
      </c>
      <c r="BK55" s="218">
        <v>0</v>
      </c>
      <c r="BL55" s="218">
        <v>0</v>
      </c>
      <c r="BM55" s="218">
        <v>0</v>
      </c>
      <c r="BN55" s="218">
        <v>961.35</v>
      </c>
      <c r="BO55" s="218">
        <v>1048.8399999999999</v>
      </c>
      <c r="BP55" s="218">
        <v>321.04000000000002</v>
      </c>
      <c r="BQ55" s="218">
        <v>2853.1174647887328</v>
      </c>
      <c r="BR55" s="218">
        <v>4516.0174647887334</v>
      </c>
      <c r="BS55" s="218">
        <v>3276.9074647887328</v>
      </c>
      <c r="BT55" s="218">
        <v>5245.2774647887327</v>
      </c>
      <c r="BU55" s="218">
        <v>1226.5774647887326</v>
      </c>
    </row>
    <row r="56" spans="1:73" x14ac:dyDescent="0.35">
      <c r="A56" t="s">
        <v>117</v>
      </c>
      <c r="B56" s="218">
        <v>0</v>
      </c>
      <c r="C56" s="218">
        <v>0</v>
      </c>
      <c r="D56" s="218">
        <v>0</v>
      </c>
      <c r="E56" s="218">
        <v>0</v>
      </c>
      <c r="F56" s="218">
        <v>0</v>
      </c>
      <c r="G56" s="218">
        <v>0</v>
      </c>
      <c r="H56" s="218"/>
      <c r="I56" s="218">
        <v>0</v>
      </c>
      <c r="J56" s="218">
        <v>0</v>
      </c>
      <c r="K56" s="218">
        <v>0</v>
      </c>
      <c r="L56" s="218">
        <v>0</v>
      </c>
      <c r="M56" s="218">
        <v>0</v>
      </c>
      <c r="N56" s="218"/>
      <c r="O56" s="218"/>
      <c r="P56" s="218"/>
      <c r="Q56" s="218"/>
      <c r="R56" s="218"/>
      <c r="S56" s="218"/>
      <c r="T56" s="218"/>
      <c r="U56" s="218"/>
      <c r="V56" s="218"/>
      <c r="W56" s="218"/>
      <c r="X56" s="218"/>
      <c r="Y56" s="218"/>
      <c r="Z56" s="218">
        <v>0</v>
      </c>
      <c r="AA56" s="218">
        <v>0</v>
      </c>
      <c r="AB56" s="218">
        <v>0</v>
      </c>
      <c r="AC56" s="218">
        <v>0</v>
      </c>
      <c r="AD56" s="218">
        <v>0</v>
      </c>
      <c r="AE56" s="218">
        <v>0</v>
      </c>
      <c r="AF56" s="218">
        <v>0</v>
      </c>
      <c r="AG56" s="218">
        <v>0</v>
      </c>
      <c r="AH56" s="218">
        <v>0</v>
      </c>
      <c r="AI56" s="218">
        <v>0</v>
      </c>
      <c r="AJ56" s="218">
        <v>0</v>
      </c>
      <c r="AK56" s="218">
        <v>0</v>
      </c>
      <c r="AL56" s="218"/>
      <c r="AM56" s="218"/>
      <c r="AN56" s="218"/>
      <c r="AO56" s="218"/>
      <c r="AP56" s="218"/>
      <c r="AQ56" s="218"/>
      <c r="AR56" s="218"/>
      <c r="AS56" s="218"/>
      <c r="AT56" s="218"/>
      <c r="AU56" s="218"/>
      <c r="AV56" s="218"/>
      <c r="AW56" s="218"/>
      <c r="AX56" s="218"/>
      <c r="AY56" s="218"/>
      <c r="AZ56" s="218"/>
      <c r="BA56" s="218"/>
      <c r="BB56" s="218"/>
      <c r="BC56" s="218"/>
      <c r="BD56" s="218"/>
      <c r="BE56" s="218"/>
      <c r="BF56" s="218"/>
      <c r="BG56" s="218"/>
      <c r="BH56" s="218"/>
      <c r="BI56" s="218"/>
      <c r="BJ56" s="218">
        <v>0</v>
      </c>
      <c r="BK56" s="218">
        <v>0</v>
      </c>
      <c r="BL56" s="218">
        <v>0</v>
      </c>
      <c r="BM56" s="218">
        <v>0</v>
      </c>
      <c r="BN56" s="218">
        <v>0</v>
      </c>
      <c r="BO56" s="218">
        <v>0</v>
      </c>
      <c r="BP56" s="218">
        <v>0</v>
      </c>
      <c r="BQ56" s="218">
        <v>0</v>
      </c>
      <c r="BR56" s="218">
        <v>0</v>
      </c>
      <c r="BS56" s="218">
        <v>0</v>
      </c>
      <c r="BT56" s="218">
        <v>0</v>
      </c>
      <c r="BU56" s="218">
        <v>0</v>
      </c>
    </row>
    <row r="57" spans="1:73" x14ac:dyDescent="0.35">
      <c r="A57" t="s">
        <v>118</v>
      </c>
      <c r="B57" s="218">
        <v>0</v>
      </c>
      <c r="C57" s="218">
        <v>0</v>
      </c>
      <c r="D57" s="218">
        <v>0</v>
      </c>
      <c r="E57" s="218">
        <v>0</v>
      </c>
      <c r="F57" s="218">
        <v>0</v>
      </c>
      <c r="G57" s="218">
        <v>0</v>
      </c>
      <c r="H57" s="218">
        <v>0</v>
      </c>
      <c r="I57" s="218">
        <v>710.58875211267616</v>
      </c>
      <c r="J57" s="218">
        <v>1195.7022271126764</v>
      </c>
      <c r="K57" s="218">
        <v>1195.7022271126764</v>
      </c>
      <c r="L57" s="218">
        <v>1680.8157021126763</v>
      </c>
      <c r="M57" s="218">
        <v>710.58875211267616</v>
      </c>
      <c r="N57" s="218"/>
      <c r="O57" s="218"/>
      <c r="P57" s="218"/>
      <c r="Q57" s="218"/>
      <c r="R57" s="218">
        <v>1207.2</v>
      </c>
      <c r="S57" s="218">
        <v>421.1</v>
      </c>
      <c r="T57" s="218"/>
      <c r="U57" s="218">
        <v>2816.58</v>
      </c>
      <c r="V57" s="218">
        <v>0</v>
      </c>
      <c r="W57" s="218">
        <v>0</v>
      </c>
      <c r="X57" s="218">
        <v>0</v>
      </c>
      <c r="Y57" s="218"/>
      <c r="Z57" s="218"/>
      <c r="AA57" s="218"/>
      <c r="AB57" s="218"/>
      <c r="AC57" s="218"/>
      <c r="AD57" s="218"/>
      <c r="AE57" s="218"/>
      <c r="AF57" s="218"/>
      <c r="AG57" s="218"/>
      <c r="AH57" s="218"/>
      <c r="AI57" s="218"/>
      <c r="AJ57" s="218"/>
      <c r="AK57" s="218"/>
      <c r="AL57" s="218"/>
      <c r="AM57" s="218"/>
      <c r="AN57" s="218"/>
      <c r="AO57" s="218"/>
      <c r="AP57" s="218"/>
      <c r="AQ57" s="218"/>
      <c r="AR57" s="218"/>
      <c r="AS57" s="218"/>
      <c r="AT57" s="218"/>
      <c r="AU57" s="218"/>
      <c r="AV57" s="218"/>
      <c r="AW57" s="218"/>
      <c r="AX57" s="218"/>
      <c r="AY57" s="218"/>
      <c r="AZ57" s="218"/>
      <c r="BA57" s="218"/>
      <c r="BB57" s="218"/>
      <c r="BC57" s="218"/>
      <c r="BD57" s="218"/>
      <c r="BE57" s="218"/>
      <c r="BF57" s="218"/>
      <c r="BG57" s="218"/>
      <c r="BH57" s="218"/>
      <c r="BI57" s="218"/>
      <c r="BJ57" s="218">
        <v>0</v>
      </c>
      <c r="BK57" s="218">
        <v>0</v>
      </c>
      <c r="BL57" s="218">
        <v>0</v>
      </c>
      <c r="BM57" s="218">
        <v>0</v>
      </c>
      <c r="BN57" s="218">
        <v>1207.2</v>
      </c>
      <c r="BO57" s="218">
        <v>421.1</v>
      </c>
      <c r="BP57" s="218">
        <v>0</v>
      </c>
      <c r="BQ57" s="218">
        <v>3527.168752112676</v>
      </c>
      <c r="BR57" s="218">
        <v>1195.7022271126764</v>
      </c>
      <c r="BS57" s="218">
        <v>1195.7022271126764</v>
      </c>
      <c r="BT57" s="218">
        <v>1680.8157021126763</v>
      </c>
      <c r="BU57" s="218">
        <v>710.58875211267616</v>
      </c>
    </row>
    <row r="58" spans="1:73" x14ac:dyDescent="0.35">
      <c r="A58" t="s">
        <v>119</v>
      </c>
      <c r="B58" s="218">
        <v>0</v>
      </c>
      <c r="C58" s="218">
        <v>0</v>
      </c>
      <c r="D58" s="218">
        <v>0</v>
      </c>
      <c r="E58" s="218">
        <v>0</v>
      </c>
      <c r="F58" s="218">
        <v>0</v>
      </c>
      <c r="G58" s="218">
        <v>0</v>
      </c>
      <c r="H58" s="218">
        <v>0</v>
      </c>
      <c r="I58" s="218">
        <v>2384.8493896713617</v>
      </c>
      <c r="J58" s="218">
        <v>3687.3440563380282</v>
      </c>
      <c r="K58" s="218">
        <v>3687.3440563380282</v>
      </c>
      <c r="L58" s="218">
        <v>4989.8387230046947</v>
      </c>
      <c r="M58" s="218">
        <v>2384.8493896713617</v>
      </c>
      <c r="N58" s="218"/>
      <c r="O58" s="218"/>
      <c r="P58" s="218"/>
      <c r="Q58" s="218"/>
      <c r="R58" s="218"/>
      <c r="S58" s="218">
        <v>232.48</v>
      </c>
      <c r="T58" s="218"/>
      <c r="U58" s="218">
        <v>297.24</v>
      </c>
      <c r="V58" s="218">
        <v>0</v>
      </c>
      <c r="W58" s="218">
        <v>0</v>
      </c>
      <c r="X58" s="218">
        <v>0</v>
      </c>
      <c r="Y58" s="218"/>
      <c r="Z58" s="218"/>
      <c r="AA58" s="218"/>
      <c r="AB58" s="218"/>
      <c r="AC58" s="218"/>
      <c r="AD58" s="218"/>
      <c r="AE58" s="218"/>
      <c r="AF58" s="218"/>
      <c r="AG58" s="218"/>
      <c r="AH58" s="218"/>
      <c r="AI58" s="218"/>
      <c r="AJ58" s="218"/>
      <c r="AK58" s="218"/>
      <c r="AL58" s="218"/>
      <c r="AM58" s="218"/>
      <c r="AN58" s="218"/>
      <c r="AO58" s="218"/>
      <c r="AP58" s="218"/>
      <c r="AQ58" s="218"/>
      <c r="AR58" s="218"/>
      <c r="AS58" s="218"/>
      <c r="AT58" s="218"/>
      <c r="AU58" s="218"/>
      <c r="AV58" s="218"/>
      <c r="AW58" s="218"/>
      <c r="AX58" s="218"/>
      <c r="AY58" s="218"/>
      <c r="AZ58" s="218"/>
      <c r="BA58" s="218"/>
      <c r="BB58" s="218"/>
      <c r="BC58" s="218"/>
      <c r="BD58" s="218"/>
      <c r="BE58" s="218"/>
      <c r="BF58" s="218"/>
      <c r="BG58" s="218"/>
      <c r="BH58" s="218"/>
      <c r="BI58" s="218"/>
      <c r="BJ58" s="218">
        <v>0</v>
      </c>
      <c r="BK58" s="218">
        <v>0</v>
      </c>
      <c r="BL58" s="218">
        <v>0</v>
      </c>
      <c r="BM58" s="218">
        <v>0</v>
      </c>
      <c r="BN58" s="218">
        <v>0</v>
      </c>
      <c r="BO58" s="218">
        <v>232.48</v>
      </c>
      <c r="BP58" s="218">
        <v>0</v>
      </c>
      <c r="BQ58" s="218">
        <v>2682.0893896713615</v>
      </c>
      <c r="BR58" s="218">
        <v>3687.3440563380282</v>
      </c>
      <c r="BS58" s="218">
        <v>3687.3440563380282</v>
      </c>
      <c r="BT58" s="218">
        <v>4989.8387230046947</v>
      </c>
      <c r="BU58" s="218">
        <v>2384.8493896713617</v>
      </c>
    </row>
    <row r="59" spans="1:73" x14ac:dyDescent="0.35">
      <c r="A59" t="s">
        <v>120</v>
      </c>
      <c r="B59" s="218">
        <v>12115.3261</v>
      </c>
      <c r="C59" s="218">
        <v>4198.9159</v>
      </c>
      <c r="D59" s="218">
        <v>2908.9991</v>
      </c>
      <c r="E59" s="218">
        <v>47301.380599999997</v>
      </c>
      <c r="F59" s="218">
        <v>8367.9483999999993</v>
      </c>
      <c r="G59" s="218">
        <v>19518.638500000001</v>
      </c>
      <c r="H59" s="218">
        <v>11073.02</v>
      </c>
      <c r="I59" s="218">
        <v>1230.4486816901413</v>
      </c>
      <c r="J59" s="218">
        <v>2154.4683166901418</v>
      </c>
      <c r="K59" s="218">
        <v>2154.4683166901418</v>
      </c>
      <c r="L59" s="218">
        <v>3078.4879516901415</v>
      </c>
      <c r="M59" s="218">
        <v>1230.4486816901413</v>
      </c>
      <c r="N59" s="218">
        <v>341.11</v>
      </c>
      <c r="O59" s="218">
        <v>31172.35</v>
      </c>
      <c r="P59" s="218">
        <v>5238.67</v>
      </c>
      <c r="Q59" s="218">
        <v>-3914.25</v>
      </c>
      <c r="R59" s="218">
        <v>-66.98</v>
      </c>
      <c r="S59" s="218">
        <v>11808.03</v>
      </c>
      <c r="T59" s="218">
        <v>8808.7800000000007</v>
      </c>
      <c r="U59" s="218">
        <v>17222.259999999998</v>
      </c>
      <c r="V59" s="218">
        <v>18583.650000000001</v>
      </c>
      <c r="W59" s="218">
        <v>14227.05</v>
      </c>
      <c r="X59" s="218">
        <v>-9569.4</v>
      </c>
      <c r="Y59" s="218"/>
      <c r="Z59" s="218">
        <v>6449.7699999999995</v>
      </c>
      <c r="AA59" s="218">
        <v>1176.5999999999999</v>
      </c>
      <c r="AB59" s="218">
        <v>469.76</v>
      </c>
      <c r="AC59" s="218">
        <v>13522.21</v>
      </c>
      <c r="AD59" s="218">
        <v>922.03000000000009</v>
      </c>
      <c r="AE59" s="218">
        <v>27.05</v>
      </c>
      <c r="AF59" s="218">
        <v>26.05</v>
      </c>
      <c r="AG59" s="218">
        <v>1087.31</v>
      </c>
      <c r="AH59" s="218">
        <v>31.91</v>
      </c>
      <c r="AI59" s="218">
        <v>2048.36</v>
      </c>
      <c r="AJ59" s="218">
        <v>8918.7900000000009</v>
      </c>
      <c r="AK59" s="218">
        <v>54.16</v>
      </c>
      <c r="AL59" s="218"/>
      <c r="AM59" s="218"/>
      <c r="AN59" s="218"/>
      <c r="AO59" s="218"/>
      <c r="AP59" s="218"/>
      <c r="AQ59" s="218"/>
      <c r="AR59" s="218"/>
      <c r="AS59" s="218"/>
      <c r="AT59" s="218"/>
      <c r="AU59" s="218"/>
      <c r="AV59" s="218"/>
      <c r="AW59" s="218"/>
      <c r="AX59" s="218"/>
      <c r="AY59" s="218"/>
      <c r="AZ59" s="218"/>
      <c r="BA59" s="218"/>
      <c r="BB59" s="218"/>
      <c r="BC59" s="218"/>
      <c r="BD59" s="218"/>
      <c r="BE59" s="218"/>
      <c r="BF59" s="218"/>
      <c r="BG59" s="218"/>
      <c r="BH59" s="218"/>
      <c r="BI59" s="218"/>
      <c r="BJ59" s="218">
        <v>18906.206099999999</v>
      </c>
      <c r="BK59" s="218">
        <v>36547.865899999997</v>
      </c>
      <c r="BL59" s="218">
        <v>8617.4290999999994</v>
      </c>
      <c r="BM59" s="218">
        <v>56909.340599999996</v>
      </c>
      <c r="BN59" s="218">
        <v>9222.9984000000004</v>
      </c>
      <c r="BO59" s="218">
        <v>31353.718499999999</v>
      </c>
      <c r="BP59" s="218">
        <v>19907.850000000002</v>
      </c>
      <c r="BQ59" s="218">
        <v>19540.018681690141</v>
      </c>
      <c r="BR59" s="218">
        <v>20770.028316690143</v>
      </c>
      <c r="BS59" s="218">
        <v>18429.878316690141</v>
      </c>
      <c r="BT59" s="218">
        <v>2427.8779516901432</v>
      </c>
      <c r="BU59" s="218">
        <v>1284.6086816901413</v>
      </c>
    </row>
    <row r="60" spans="1:73" x14ac:dyDescent="0.35">
      <c r="A60" t="s">
        <v>121</v>
      </c>
      <c r="B60" s="218">
        <v>0</v>
      </c>
      <c r="C60" s="218">
        <v>0</v>
      </c>
      <c r="D60" s="218">
        <v>0</v>
      </c>
      <c r="E60" s="218">
        <v>0</v>
      </c>
      <c r="F60" s="218">
        <v>0</v>
      </c>
      <c r="G60" s="218">
        <v>0</v>
      </c>
      <c r="H60" s="218">
        <v>0</v>
      </c>
      <c r="I60" s="218">
        <v>2997.2653521126767</v>
      </c>
      <c r="J60" s="218">
        <v>4634.2333521126766</v>
      </c>
      <c r="K60" s="218">
        <v>4634.2333521126766</v>
      </c>
      <c r="L60" s="218">
        <v>6271.2013521126773</v>
      </c>
      <c r="M60" s="218">
        <v>2997.2653521126767</v>
      </c>
      <c r="N60" s="218"/>
      <c r="O60" s="218"/>
      <c r="P60" s="218"/>
      <c r="Q60" s="218"/>
      <c r="R60" s="218">
        <v>8697</v>
      </c>
      <c r="S60" s="218">
        <v>4566.3100000000004</v>
      </c>
      <c r="T60" s="218">
        <v>-45.24</v>
      </c>
      <c r="U60" s="218">
        <v>7615.52</v>
      </c>
      <c r="V60" s="218">
        <v>5343.4</v>
      </c>
      <c r="W60" s="218">
        <v>5861.62</v>
      </c>
      <c r="X60" s="218">
        <v>8104.87</v>
      </c>
      <c r="Y60" s="218"/>
      <c r="Z60" s="218"/>
      <c r="AA60" s="218"/>
      <c r="AB60" s="218"/>
      <c r="AC60" s="218"/>
      <c r="AD60" s="218"/>
      <c r="AE60" s="218"/>
      <c r="AF60" s="218"/>
      <c r="AG60" s="218"/>
      <c r="AH60" s="218"/>
      <c r="AI60" s="218"/>
      <c r="AJ60" s="218"/>
      <c r="AK60" s="218"/>
      <c r="AL60" s="218"/>
      <c r="AM60" s="218"/>
      <c r="AN60" s="218"/>
      <c r="AO60" s="218"/>
      <c r="AP60" s="218"/>
      <c r="AQ60" s="218"/>
      <c r="AR60" s="218"/>
      <c r="AS60" s="218"/>
      <c r="AT60" s="218"/>
      <c r="AU60" s="218"/>
      <c r="AV60" s="218"/>
      <c r="AW60" s="218"/>
      <c r="AX60" s="218"/>
      <c r="AY60" s="218"/>
      <c r="AZ60" s="218"/>
      <c r="BA60" s="218"/>
      <c r="BB60" s="218"/>
      <c r="BC60" s="218"/>
      <c r="BD60" s="218"/>
      <c r="BE60" s="218"/>
      <c r="BF60" s="218"/>
      <c r="BG60" s="218"/>
      <c r="BH60" s="218"/>
      <c r="BI60" s="218"/>
      <c r="BJ60" s="218">
        <v>0</v>
      </c>
      <c r="BK60" s="218">
        <v>0</v>
      </c>
      <c r="BL60" s="218">
        <v>0</v>
      </c>
      <c r="BM60" s="218">
        <v>0</v>
      </c>
      <c r="BN60" s="218">
        <v>8697</v>
      </c>
      <c r="BO60" s="218">
        <v>4566.3100000000004</v>
      </c>
      <c r="BP60" s="218">
        <v>-45.24</v>
      </c>
      <c r="BQ60" s="218">
        <v>10612.785352112678</v>
      </c>
      <c r="BR60" s="218">
        <v>9977.6333521126762</v>
      </c>
      <c r="BS60" s="218">
        <v>10495.853352112677</v>
      </c>
      <c r="BT60" s="218">
        <v>14376.071352112678</v>
      </c>
      <c r="BU60" s="218">
        <v>2997.2653521126767</v>
      </c>
    </row>
    <row r="61" spans="1:73" x14ac:dyDescent="0.35">
      <c r="A61" t="s">
        <v>122</v>
      </c>
      <c r="B61" s="218">
        <v>0</v>
      </c>
      <c r="C61" s="218">
        <v>0</v>
      </c>
      <c r="D61" s="218">
        <v>0</v>
      </c>
      <c r="E61" s="218">
        <v>0</v>
      </c>
      <c r="F61" s="218">
        <v>0</v>
      </c>
      <c r="G61" s="218">
        <v>0</v>
      </c>
      <c r="H61" s="218">
        <v>0</v>
      </c>
      <c r="I61" s="218">
        <v>2862.0140845070428</v>
      </c>
      <c r="J61" s="218">
        <v>4425.1140845070431</v>
      </c>
      <c r="K61" s="218">
        <v>4425.1140845070431</v>
      </c>
      <c r="L61" s="218">
        <v>5988.2140845070426</v>
      </c>
      <c r="M61" s="218">
        <v>2862.0140845070428</v>
      </c>
      <c r="N61" s="218"/>
      <c r="O61" s="218"/>
      <c r="P61" s="218"/>
      <c r="Q61" s="218"/>
      <c r="R61" s="218">
        <v>3130.11</v>
      </c>
      <c r="S61" s="218">
        <v>2695.31</v>
      </c>
      <c r="T61" s="218">
        <v>62.08</v>
      </c>
      <c r="U61" s="218">
        <v>3674.99</v>
      </c>
      <c r="V61" s="218">
        <v>2446.46</v>
      </c>
      <c r="W61" s="218">
        <v>3183.93</v>
      </c>
      <c r="X61" s="218">
        <v>5365.94</v>
      </c>
      <c r="Y61" s="218"/>
      <c r="Z61" s="218"/>
      <c r="AA61" s="218"/>
      <c r="AB61" s="218"/>
      <c r="AC61" s="218"/>
      <c r="AD61" s="218"/>
      <c r="AE61" s="218"/>
      <c r="AF61" s="218"/>
      <c r="AG61" s="218"/>
      <c r="AH61" s="218"/>
      <c r="AI61" s="218"/>
      <c r="AJ61" s="218"/>
      <c r="AK61" s="218"/>
      <c r="AL61" s="218"/>
      <c r="AM61" s="218"/>
      <c r="AN61" s="218"/>
      <c r="AO61" s="218"/>
      <c r="AP61" s="218"/>
      <c r="AQ61" s="218"/>
      <c r="AR61" s="218"/>
      <c r="AS61" s="218"/>
      <c r="AT61" s="218"/>
      <c r="AU61" s="218"/>
      <c r="AV61" s="218"/>
      <c r="AW61" s="218"/>
      <c r="AX61" s="218"/>
      <c r="AY61" s="218"/>
      <c r="AZ61" s="218"/>
      <c r="BA61" s="218"/>
      <c r="BB61" s="218"/>
      <c r="BC61" s="218"/>
      <c r="BD61" s="218"/>
      <c r="BE61" s="218"/>
      <c r="BF61" s="218"/>
      <c r="BG61" s="218"/>
      <c r="BH61" s="218"/>
      <c r="BI61" s="218"/>
      <c r="BJ61" s="218">
        <v>0</v>
      </c>
      <c r="BK61" s="218">
        <v>0</v>
      </c>
      <c r="BL61" s="218">
        <v>0</v>
      </c>
      <c r="BM61" s="218">
        <v>0</v>
      </c>
      <c r="BN61" s="218">
        <v>3130.11</v>
      </c>
      <c r="BO61" s="218">
        <v>2695.31</v>
      </c>
      <c r="BP61" s="218">
        <v>62.08</v>
      </c>
      <c r="BQ61" s="218">
        <v>6537.0040845070425</v>
      </c>
      <c r="BR61" s="218">
        <v>6871.5740845070432</v>
      </c>
      <c r="BS61" s="218">
        <v>7609.0440845070425</v>
      </c>
      <c r="BT61" s="218">
        <v>11354.154084507041</v>
      </c>
      <c r="BU61" s="218">
        <v>2862.0140845070428</v>
      </c>
    </row>
    <row r="62" spans="1:73" x14ac:dyDescent="0.35">
      <c r="A62" t="s">
        <v>123</v>
      </c>
      <c r="B62" s="218">
        <v>3405.8757999999998</v>
      </c>
      <c r="C62" s="218">
        <v>1180.4045000000001</v>
      </c>
      <c r="D62" s="218">
        <v>817.78150000000005</v>
      </c>
      <c r="E62" s="218">
        <v>13297.4238</v>
      </c>
      <c r="F62" s="218">
        <v>2352.4081999999999</v>
      </c>
      <c r="G62" s="218">
        <v>5487.1043</v>
      </c>
      <c r="H62" s="218">
        <v>1214.1600000000001</v>
      </c>
      <c r="I62" s="218"/>
      <c r="J62" s="218"/>
      <c r="K62" s="218"/>
      <c r="L62" s="218"/>
      <c r="M62" s="218"/>
      <c r="N62" s="218">
        <v>0</v>
      </c>
      <c r="O62" s="218">
        <v>0</v>
      </c>
      <c r="P62" s="218">
        <v>1055.0999999999999</v>
      </c>
      <c r="Q62" s="218">
        <v>0</v>
      </c>
      <c r="R62" s="218">
        <v>0</v>
      </c>
      <c r="S62" s="218">
        <v>0</v>
      </c>
      <c r="T62" s="218">
        <v>0</v>
      </c>
      <c r="U62" s="218">
        <v>0</v>
      </c>
      <c r="V62" s="218">
        <v>0</v>
      </c>
      <c r="W62" s="218">
        <v>0</v>
      </c>
      <c r="X62" s="218">
        <v>0</v>
      </c>
      <c r="Y62" s="218"/>
      <c r="Z62" s="218">
        <v>770.16000000000008</v>
      </c>
      <c r="AA62" s="218">
        <v>1852.3899999999999</v>
      </c>
      <c r="AB62" s="218">
        <v>-585.01</v>
      </c>
      <c r="AC62" s="218">
        <v>1114.67</v>
      </c>
      <c r="AD62" s="218">
        <v>1108.69</v>
      </c>
      <c r="AE62" s="218">
        <v>258.02999999999997</v>
      </c>
      <c r="AF62" s="218">
        <v>0.25</v>
      </c>
      <c r="AG62" s="218">
        <v>0.4</v>
      </c>
      <c r="AH62" s="218">
        <v>0</v>
      </c>
      <c r="AI62" s="218">
        <v>0</v>
      </c>
      <c r="AJ62" s="218">
        <v>423.23</v>
      </c>
      <c r="AK62" s="218">
        <v>0</v>
      </c>
      <c r="AL62" s="218"/>
      <c r="AM62" s="218"/>
      <c r="AN62" s="218"/>
      <c r="AO62" s="218"/>
      <c r="AP62" s="218"/>
      <c r="AQ62" s="218"/>
      <c r="AR62" s="218"/>
      <c r="AS62" s="218"/>
      <c r="AT62" s="218"/>
      <c r="AU62" s="218"/>
      <c r="AV62" s="218"/>
      <c r="AW62" s="218"/>
      <c r="AX62" s="218"/>
      <c r="AY62" s="218"/>
      <c r="AZ62" s="218"/>
      <c r="BA62" s="218"/>
      <c r="BB62" s="218"/>
      <c r="BC62" s="218"/>
      <c r="BD62" s="218"/>
      <c r="BE62" s="218"/>
      <c r="BF62" s="218"/>
      <c r="BG62" s="218"/>
      <c r="BH62" s="218"/>
      <c r="BI62" s="218"/>
      <c r="BJ62" s="218">
        <v>4176.0357999999997</v>
      </c>
      <c r="BK62" s="218">
        <v>3032.7945</v>
      </c>
      <c r="BL62" s="218">
        <v>1287.8715</v>
      </c>
      <c r="BM62" s="218">
        <v>14412.093800000001</v>
      </c>
      <c r="BN62" s="218">
        <v>3461.0981999999999</v>
      </c>
      <c r="BO62" s="218">
        <v>5745.1342999999997</v>
      </c>
      <c r="BP62" s="218">
        <v>1214.4100000000001</v>
      </c>
      <c r="BQ62" s="218">
        <v>0.4</v>
      </c>
      <c r="BR62" s="218">
        <v>0</v>
      </c>
      <c r="BS62" s="218">
        <v>0</v>
      </c>
      <c r="BT62" s="218">
        <v>423.23</v>
      </c>
      <c r="BU62" s="218">
        <v>0</v>
      </c>
    </row>
    <row r="63" spans="1:73" x14ac:dyDescent="0.35">
      <c r="A63" t="s">
        <v>124</v>
      </c>
      <c r="B63" s="218">
        <v>0</v>
      </c>
      <c r="C63" s="218">
        <v>0</v>
      </c>
      <c r="D63" s="218">
        <v>0</v>
      </c>
      <c r="E63" s="218">
        <v>0</v>
      </c>
      <c r="F63" s="218">
        <v>0</v>
      </c>
      <c r="G63" s="218">
        <v>0</v>
      </c>
      <c r="H63" s="218"/>
      <c r="I63" s="218">
        <v>0</v>
      </c>
      <c r="J63" s="218">
        <v>0</v>
      </c>
      <c r="K63" s="218">
        <v>0</v>
      </c>
      <c r="L63" s="218">
        <v>0</v>
      </c>
      <c r="M63" s="218">
        <v>0</v>
      </c>
      <c r="N63" s="218">
        <v>3439.57</v>
      </c>
      <c r="O63" s="218"/>
      <c r="P63" s="218">
        <v>1770.41</v>
      </c>
      <c r="Q63" s="218">
        <v>12763.91</v>
      </c>
      <c r="R63" s="218">
        <v>1771.95</v>
      </c>
      <c r="S63" s="218">
        <v>-406.04</v>
      </c>
      <c r="T63" s="218">
        <v>1350.04</v>
      </c>
      <c r="U63" s="218">
        <v>442.35</v>
      </c>
      <c r="V63" s="218">
        <v>-483.42</v>
      </c>
      <c r="W63" s="218">
        <v>1050.1400000000001</v>
      </c>
      <c r="X63" s="218">
        <v>1305.25</v>
      </c>
      <c r="Y63" s="218"/>
      <c r="Z63" s="218">
        <v>1508.17</v>
      </c>
      <c r="AA63" s="218">
        <v>69.450000000000045</v>
      </c>
      <c r="AB63" s="218">
        <v>198.42</v>
      </c>
      <c r="AC63" s="218">
        <v>5682.34</v>
      </c>
      <c r="AD63" s="218">
        <v>757.27999999999986</v>
      </c>
      <c r="AE63" s="218">
        <v>478.49</v>
      </c>
      <c r="AF63" s="218">
        <v>0</v>
      </c>
      <c r="AG63" s="218">
        <v>0</v>
      </c>
      <c r="AH63" s="218">
        <v>0</v>
      </c>
      <c r="AI63" s="218">
        <v>7563.93</v>
      </c>
      <c r="AJ63" s="218">
        <v>0</v>
      </c>
      <c r="AK63" s="218">
        <v>0</v>
      </c>
      <c r="AL63" s="218"/>
      <c r="AM63" s="218"/>
      <c r="AN63" s="218"/>
      <c r="AO63" s="218"/>
      <c r="AP63" s="218"/>
      <c r="AQ63" s="218"/>
      <c r="AR63" s="218"/>
      <c r="AS63" s="218"/>
      <c r="AT63" s="218"/>
      <c r="AU63" s="218"/>
      <c r="AV63" s="218"/>
      <c r="AW63" s="218"/>
      <c r="AX63" s="218"/>
      <c r="AY63" s="218"/>
      <c r="AZ63" s="218"/>
      <c r="BA63" s="218"/>
      <c r="BB63" s="218"/>
      <c r="BC63" s="218"/>
      <c r="BD63" s="218"/>
      <c r="BE63" s="218"/>
      <c r="BF63" s="218"/>
      <c r="BG63" s="218"/>
      <c r="BH63" s="218"/>
      <c r="BI63" s="218"/>
      <c r="BJ63" s="218">
        <v>4947.74</v>
      </c>
      <c r="BK63" s="218">
        <v>69.450000000000045</v>
      </c>
      <c r="BL63" s="218">
        <v>1968.8300000000002</v>
      </c>
      <c r="BM63" s="218">
        <v>18446.25</v>
      </c>
      <c r="BN63" s="218">
        <v>2529.23</v>
      </c>
      <c r="BO63" s="218">
        <v>72.449999999999989</v>
      </c>
      <c r="BP63" s="218">
        <v>1350.04</v>
      </c>
      <c r="BQ63" s="218">
        <v>442.35</v>
      </c>
      <c r="BR63" s="218">
        <v>-483.42</v>
      </c>
      <c r="BS63" s="218">
        <v>8614.07</v>
      </c>
      <c r="BT63" s="218">
        <v>1305.25</v>
      </c>
      <c r="BU63" s="218">
        <v>0</v>
      </c>
    </row>
    <row r="64" spans="1:73" x14ac:dyDescent="0.35">
      <c r="A64" t="s">
        <v>125</v>
      </c>
      <c r="B64" s="218">
        <v>0</v>
      </c>
      <c r="C64" s="218">
        <v>0</v>
      </c>
      <c r="D64" s="218">
        <v>0</v>
      </c>
      <c r="E64" s="218">
        <v>0</v>
      </c>
      <c r="F64" s="218">
        <v>0</v>
      </c>
      <c r="G64" s="218">
        <v>0</v>
      </c>
      <c r="H64" s="218"/>
      <c r="I64" s="218">
        <v>0</v>
      </c>
      <c r="J64" s="218">
        <v>0</v>
      </c>
      <c r="K64" s="218">
        <v>0</v>
      </c>
      <c r="L64" s="218">
        <v>0</v>
      </c>
      <c r="M64" s="218">
        <v>0</v>
      </c>
      <c r="N64" s="218"/>
      <c r="O64" s="218"/>
      <c r="P64" s="218"/>
      <c r="Q64" s="218"/>
      <c r="R64" s="218">
        <v>792.2</v>
      </c>
      <c r="S64" s="218">
        <v>-271.14</v>
      </c>
      <c r="T64" s="218">
        <v>831.2</v>
      </c>
      <c r="U64" s="218">
        <v>244.67</v>
      </c>
      <c r="V64" s="218">
        <v>-90.18</v>
      </c>
      <c r="W64" s="218">
        <v>405.67</v>
      </c>
      <c r="X64" s="218">
        <v>982.65</v>
      </c>
      <c r="Y64" s="218"/>
      <c r="Z64" s="218"/>
      <c r="AA64" s="218"/>
      <c r="AB64" s="218"/>
      <c r="AC64" s="218"/>
      <c r="AD64" s="218"/>
      <c r="AE64" s="218"/>
      <c r="AF64" s="218"/>
      <c r="AG64" s="218"/>
      <c r="AH64" s="218"/>
      <c r="AI64" s="218"/>
      <c r="AJ64" s="218"/>
      <c r="AK64" s="218"/>
      <c r="AL64" s="218"/>
      <c r="AM64" s="218"/>
      <c r="AN64" s="218"/>
      <c r="AO64" s="218"/>
      <c r="AP64" s="218"/>
      <c r="AQ64" s="218"/>
      <c r="AR64" s="218"/>
      <c r="AS64" s="218"/>
      <c r="AT64" s="218"/>
      <c r="AU64" s="218"/>
      <c r="AV64" s="218"/>
      <c r="AW64" s="218"/>
      <c r="AX64" s="218"/>
      <c r="AY64" s="218"/>
      <c r="AZ64" s="218"/>
      <c r="BA64" s="218"/>
      <c r="BB64" s="218"/>
      <c r="BC64" s="218"/>
      <c r="BD64" s="218"/>
      <c r="BE64" s="218"/>
      <c r="BF64" s="218"/>
      <c r="BG64" s="218"/>
      <c r="BH64" s="218"/>
      <c r="BI64" s="218"/>
      <c r="BJ64" s="218">
        <v>0</v>
      </c>
      <c r="BK64" s="218">
        <v>0</v>
      </c>
      <c r="BL64" s="218">
        <v>0</v>
      </c>
      <c r="BM64" s="218">
        <v>0</v>
      </c>
      <c r="BN64" s="218">
        <v>792.2</v>
      </c>
      <c r="BO64" s="218">
        <v>-271.14</v>
      </c>
      <c r="BP64" s="218">
        <v>831.2</v>
      </c>
      <c r="BQ64" s="218">
        <v>244.67</v>
      </c>
      <c r="BR64" s="218">
        <v>-90.18</v>
      </c>
      <c r="BS64" s="218">
        <v>405.67</v>
      </c>
      <c r="BT64" s="218">
        <v>982.65</v>
      </c>
      <c r="BU64" s="218">
        <v>0</v>
      </c>
    </row>
    <row r="65" spans="1:73" x14ac:dyDescent="0.35">
      <c r="A65" t="s">
        <v>126</v>
      </c>
      <c r="B65" s="218">
        <v>0</v>
      </c>
      <c r="C65" s="218">
        <v>0</v>
      </c>
      <c r="D65" s="218">
        <v>0</v>
      </c>
      <c r="E65" s="218">
        <v>0</v>
      </c>
      <c r="F65" s="218">
        <v>0</v>
      </c>
      <c r="G65" s="218">
        <v>0</v>
      </c>
      <c r="H65" s="218"/>
      <c r="I65" s="218">
        <v>0</v>
      </c>
      <c r="J65" s="218">
        <v>0</v>
      </c>
      <c r="K65" s="218">
        <v>0</v>
      </c>
      <c r="L65" s="218">
        <v>0</v>
      </c>
      <c r="M65" s="218">
        <v>0</v>
      </c>
      <c r="N65" s="218"/>
      <c r="O65" s="218"/>
      <c r="P65" s="218"/>
      <c r="Q65" s="218"/>
      <c r="R65" s="218">
        <v>5414.91</v>
      </c>
      <c r="S65" s="218">
        <v>-1214.1600000000001</v>
      </c>
      <c r="T65" s="218">
        <v>6340.09</v>
      </c>
      <c r="U65" s="218">
        <v>2246.44</v>
      </c>
      <c r="V65" s="218">
        <v>-1385.41</v>
      </c>
      <c r="W65" s="218">
        <v>6602.33</v>
      </c>
      <c r="X65" s="218">
        <v>3915.34</v>
      </c>
      <c r="Y65" s="218"/>
      <c r="Z65" s="218"/>
      <c r="AA65" s="218"/>
      <c r="AB65" s="218"/>
      <c r="AC65" s="218"/>
      <c r="AD65" s="218"/>
      <c r="AE65" s="218"/>
      <c r="AF65" s="218"/>
      <c r="AG65" s="218"/>
      <c r="AH65" s="218"/>
      <c r="AI65" s="218"/>
      <c r="AJ65" s="218"/>
      <c r="AK65" s="218"/>
      <c r="AL65" s="218"/>
      <c r="AM65" s="218"/>
      <c r="AN65" s="218"/>
      <c r="AO65" s="218"/>
      <c r="AP65" s="218"/>
      <c r="AQ65" s="218"/>
      <c r="AR65" s="218"/>
      <c r="AS65" s="218"/>
      <c r="AT65" s="218"/>
      <c r="AU65" s="218"/>
      <c r="AV65" s="218"/>
      <c r="AW65" s="218"/>
      <c r="AX65" s="218"/>
      <c r="AY65" s="218"/>
      <c r="AZ65" s="218"/>
      <c r="BA65" s="218"/>
      <c r="BB65" s="218"/>
      <c r="BC65" s="218"/>
      <c r="BD65" s="218"/>
      <c r="BE65" s="218"/>
      <c r="BF65" s="218"/>
      <c r="BG65" s="218"/>
      <c r="BH65" s="218"/>
      <c r="BI65" s="218"/>
      <c r="BJ65" s="218">
        <v>0</v>
      </c>
      <c r="BK65" s="218">
        <v>0</v>
      </c>
      <c r="BL65" s="218">
        <v>0</v>
      </c>
      <c r="BM65" s="218">
        <v>0</v>
      </c>
      <c r="BN65" s="218">
        <v>5414.91</v>
      </c>
      <c r="BO65" s="218">
        <v>-1214.1600000000001</v>
      </c>
      <c r="BP65" s="218">
        <v>6340.09</v>
      </c>
      <c r="BQ65" s="218">
        <v>2246.44</v>
      </c>
      <c r="BR65" s="218">
        <v>-1385.41</v>
      </c>
      <c r="BS65" s="218">
        <v>6602.33</v>
      </c>
      <c r="BT65" s="218">
        <v>3915.34</v>
      </c>
      <c r="BU65" s="218">
        <v>0</v>
      </c>
    </row>
    <row r="66" spans="1:73" x14ac:dyDescent="0.35">
      <c r="A66" t="s">
        <v>127</v>
      </c>
      <c r="B66" s="218">
        <v>7809.4268000000002</v>
      </c>
      <c r="C66" s="218">
        <v>2706.5821999999998</v>
      </c>
      <c r="D66" s="218">
        <v>1875.1138000000001</v>
      </c>
      <c r="E66" s="218">
        <v>30490.0311</v>
      </c>
      <c r="F66" s="218">
        <v>5393.9018999999998</v>
      </c>
      <c r="G66" s="218">
        <v>12581.533299999999</v>
      </c>
      <c r="H66" s="218">
        <v>7091.2</v>
      </c>
      <c r="I66" s="218"/>
      <c r="J66" s="218"/>
      <c r="K66" s="218"/>
      <c r="L66" s="218"/>
      <c r="M66" s="218"/>
      <c r="N66" s="218">
        <v>51.3</v>
      </c>
      <c r="O66" s="218">
        <v>32721.11</v>
      </c>
      <c r="P66" s="218">
        <v>6378.27</v>
      </c>
      <c r="Q66" s="218">
        <v>-10396.1</v>
      </c>
      <c r="R66" s="218">
        <v>2090.42</v>
      </c>
      <c r="S66" s="218">
        <v>4582.24</v>
      </c>
      <c r="T66" s="218">
        <v>-4574.03</v>
      </c>
      <c r="U66" s="218">
        <v>-8.2100000000000009</v>
      </c>
      <c r="V66" s="218">
        <v>0</v>
      </c>
      <c r="W66" s="218">
        <v>0</v>
      </c>
      <c r="X66" s="218">
        <v>0</v>
      </c>
      <c r="Y66" s="218"/>
      <c r="Z66" s="218">
        <v>2041.81</v>
      </c>
      <c r="AA66" s="218">
        <v>158.60999999999996</v>
      </c>
      <c r="AB66" s="218">
        <v>615.59</v>
      </c>
      <c r="AC66" s="218">
        <v>6953.9699999999993</v>
      </c>
      <c r="AD66" s="218">
        <v>1101.9699999999998</v>
      </c>
      <c r="AE66" s="218">
        <v>766.66</v>
      </c>
      <c r="AF66" s="218">
        <v>20.84</v>
      </c>
      <c r="AG66" s="218">
        <v>183.56</v>
      </c>
      <c r="AH66" s="218">
        <v>21.12</v>
      </c>
      <c r="AI66" s="218">
        <v>1419.29</v>
      </c>
      <c r="AJ66" s="218">
        <v>12071.36</v>
      </c>
      <c r="AK66" s="218">
        <v>25.720000000000027</v>
      </c>
      <c r="AL66" s="218"/>
      <c r="AM66" s="218"/>
      <c r="AN66" s="218"/>
      <c r="AO66" s="218"/>
      <c r="AP66" s="218"/>
      <c r="AQ66" s="218"/>
      <c r="AR66" s="218"/>
      <c r="AS66" s="218"/>
      <c r="AT66" s="218"/>
      <c r="AU66" s="218"/>
      <c r="AV66" s="218"/>
      <c r="AW66" s="218"/>
      <c r="AX66" s="218"/>
      <c r="AY66" s="218"/>
      <c r="AZ66" s="218"/>
      <c r="BA66" s="218"/>
      <c r="BB66" s="218"/>
      <c r="BC66" s="218"/>
      <c r="BD66" s="218"/>
      <c r="BE66" s="218"/>
      <c r="BF66" s="218"/>
      <c r="BG66" s="218"/>
      <c r="BH66" s="218"/>
      <c r="BI66" s="218"/>
      <c r="BJ66" s="218">
        <v>9902.5367999999999</v>
      </c>
      <c r="BK66" s="218">
        <v>35586.302199999998</v>
      </c>
      <c r="BL66" s="218">
        <v>8868.9737999999998</v>
      </c>
      <c r="BM66" s="218">
        <v>27047.901100000003</v>
      </c>
      <c r="BN66" s="218">
        <v>8586.2919000000002</v>
      </c>
      <c r="BO66" s="218">
        <v>17930.433300000001</v>
      </c>
      <c r="BP66" s="218">
        <v>2538.0100000000002</v>
      </c>
      <c r="BQ66" s="218">
        <v>175.35</v>
      </c>
      <c r="BR66" s="218">
        <v>21.12</v>
      </c>
      <c r="BS66" s="218">
        <v>1419.29</v>
      </c>
      <c r="BT66" s="218">
        <v>12071.36</v>
      </c>
      <c r="BU66" s="218">
        <v>25.720000000000027</v>
      </c>
    </row>
    <row r="67" spans="1:73" x14ac:dyDescent="0.35">
      <c r="A67" t="s">
        <v>128</v>
      </c>
      <c r="B67" s="218">
        <v>0</v>
      </c>
      <c r="C67" s="218">
        <v>0</v>
      </c>
      <c r="D67" s="218">
        <v>0</v>
      </c>
      <c r="E67" s="218">
        <v>0</v>
      </c>
      <c r="F67" s="218">
        <v>0</v>
      </c>
      <c r="G67" s="218">
        <v>0</v>
      </c>
      <c r="H67" s="218"/>
      <c r="I67" s="218">
        <v>0</v>
      </c>
      <c r="J67" s="218">
        <v>0</v>
      </c>
      <c r="K67" s="218">
        <v>0</v>
      </c>
      <c r="L67" s="218">
        <v>0</v>
      </c>
      <c r="M67" s="218">
        <v>0</v>
      </c>
      <c r="N67" s="218"/>
      <c r="O67" s="218"/>
      <c r="P67" s="218"/>
      <c r="Q67" s="218"/>
      <c r="R67" s="218">
        <v>6231.48</v>
      </c>
      <c r="S67" s="218">
        <v>2002.77</v>
      </c>
      <c r="T67" s="218">
        <v>-2002.77</v>
      </c>
      <c r="U67" s="218">
        <v>0</v>
      </c>
      <c r="V67" s="218">
        <v>0</v>
      </c>
      <c r="W67" s="218">
        <v>0</v>
      </c>
      <c r="X67" s="218">
        <v>0</v>
      </c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218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218"/>
      <c r="BD67" s="218"/>
      <c r="BE67" s="218"/>
      <c r="BF67" s="218"/>
      <c r="BG67" s="218"/>
      <c r="BH67" s="218"/>
      <c r="BI67" s="218"/>
      <c r="BJ67" s="218">
        <v>0</v>
      </c>
      <c r="BK67" s="218">
        <v>0</v>
      </c>
      <c r="BL67" s="218">
        <v>0</v>
      </c>
      <c r="BM67" s="218">
        <v>0</v>
      </c>
      <c r="BN67" s="218">
        <v>6231.48</v>
      </c>
      <c r="BO67" s="218">
        <v>2002.77</v>
      </c>
      <c r="BP67" s="218">
        <v>-2002.77</v>
      </c>
      <c r="BQ67" s="218">
        <v>0</v>
      </c>
      <c r="BR67" s="218">
        <v>0</v>
      </c>
      <c r="BS67" s="218">
        <v>0</v>
      </c>
      <c r="BT67" s="218">
        <v>0</v>
      </c>
      <c r="BU67" s="218">
        <v>0</v>
      </c>
    </row>
    <row r="68" spans="1:73" x14ac:dyDescent="0.35">
      <c r="A68" t="s">
        <v>129</v>
      </c>
      <c r="B68" s="218">
        <v>0</v>
      </c>
      <c r="C68" s="218">
        <v>0</v>
      </c>
      <c r="D68" s="218">
        <v>0</v>
      </c>
      <c r="E68" s="218">
        <v>0</v>
      </c>
      <c r="F68" s="218">
        <v>0</v>
      </c>
      <c r="G68" s="218">
        <v>0</v>
      </c>
      <c r="H68" s="218"/>
      <c r="I68" s="218">
        <v>0</v>
      </c>
      <c r="J68" s="218">
        <v>0</v>
      </c>
      <c r="K68" s="218">
        <v>0</v>
      </c>
      <c r="L68" s="218">
        <v>0</v>
      </c>
      <c r="M68" s="218">
        <v>0</v>
      </c>
      <c r="N68" s="218"/>
      <c r="O68" s="218"/>
      <c r="P68" s="218"/>
      <c r="Q68" s="218"/>
      <c r="R68" s="218">
        <v>6442.51</v>
      </c>
      <c r="S68" s="218">
        <v>1941.75</v>
      </c>
      <c r="T68" s="218">
        <v>-1941.75</v>
      </c>
      <c r="U68" s="218">
        <v>0</v>
      </c>
      <c r="V68" s="218">
        <v>0</v>
      </c>
      <c r="W68" s="218">
        <v>0</v>
      </c>
      <c r="X68" s="218">
        <v>0</v>
      </c>
      <c r="Y68" s="218"/>
      <c r="Z68" s="218"/>
      <c r="AA68" s="218"/>
      <c r="AB68" s="218"/>
      <c r="AC68" s="218"/>
      <c r="AD68" s="218"/>
      <c r="AE68" s="218"/>
      <c r="AF68" s="218"/>
      <c r="AG68" s="218"/>
      <c r="AH68" s="218"/>
      <c r="AI68" s="218"/>
      <c r="AJ68" s="218"/>
      <c r="AK68" s="218"/>
      <c r="AL68" s="218"/>
      <c r="AM68" s="218"/>
      <c r="AN68" s="218"/>
      <c r="AO68" s="218"/>
      <c r="AP68" s="218"/>
      <c r="AQ68" s="218"/>
      <c r="AR68" s="218"/>
      <c r="AS68" s="218"/>
      <c r="AT68" s="218"/>
      <c r="AU68" s="218"/>
      <c r="AV68" s="218"/>
      <c r="AW68" s="218"/>
      <c r="AX68" s="218"/>
      <c r="AY68" s="218"/>
      <c r="AZ68" s="218"/>
      <c r="BA68" s="218"/>
      <c r="BB68" s="218"/>
      <c r="BC68" s="218"/>
      <c r="BD68" s="218"/>
      <c r="BE68" s="218"/>
      <c r="BF68" s="218"/>
      <c r="BG68" s="218"/>
      <c r="BH68" s="218"/>
      <c r="BI68" s="218"/>
      <c r="BJ68" s="218">
        <v>0</v>
      </c>
      <c r="BK68" s="218">
        <v>0</v>
      </c>
      <c r="BL68" s="218">
        <v>0</v>
      </c>
      <c r="BM68" s="218">
        <v>0</v>
      </c>
      <c r="BN68" s="218">
        <v>6442.51</v>
      </c>
      <c r="BO68" s="218">
        <v>1941.75</v>
      </c>
      <c r="BP68" s="218">
        <v>-1941.75</v>
      </c>
      <c r="BQ68" s="218">
        <v>0</v>
      </c>
      <c r="BR68" s="218">
        <v>0</v>
      </c>
      <c r="BS68" s="218">
        <v>0</v>
      </c>
      <c r="BT68" s="218">
        <v>0</v>
      </c>
      <c r="BU68" s="218">
        <v>0</v>
      </c>
    </row>
    <row r="69" spans="1:73" x14ac:dyDescent="0.35">
      <c r="A69" t="s">
        <v>130</v>
      </c>
      <c r="B69" s="218">
        <v>8412.1550999999999</v>
      </c>
      <c r="C69" s="218">
        <v>2915.4751000000001</v>
      </c>
      <c r="D69" s="218">
        <v>2019.8343</v>
      </c>
      <c r="E69" s="218">
        <v>32843.238700000002</v>
      </c>
      <c r="F69" s="218">
        <v>5810.2008999999998</v>
      </c>
      <c r="G69" s="218">
        <v>13552.5707</v>
      </c>
      <c r="H69" s="218">
        <v>2801.25</v>
      </c>
      <c r="I69" s="218"/>
      <c r="J69" s="218"/>
      <c r="K69" s="218"/>
      <c r="L69" s="218"/>
      <c r="M69" s="218"/>
      <c r="N69" s="218">
        <v>8428.5300000000007</v>
      </c>
      <c r="O69" s="218">
        <v>-7630.5</v>
      </c>
      <c r="P69" s="218">
        <v>15594.41</v>
      </c>
      <c r="Q69" s="218">
        <v>-2805.69</v>
      </c>
      <c r="R69" s="218">
        <v>1211.77</v>
      </c>
      <c r="S69" s="218">
        <v>812.7</v>
      </c>
      <c r="T69" s="218">
        <v>-548.54</v>
      </c>
      <c r="U69" s="218">
        <v>349.67</v>
      </c>
      <c r="V69" s="218">
        <v>980.57</v>
      </c>
      <c r="W69" s="218">
        <v>599.44000000000005</v>
      </c>
      <c r="X69" s="218">
        <v>701.95</v>
      </c>
      <c r="Y69" s="218"/>
      <c r="Z69" s="218">
        <v>32.409999999999997</v>
      </c>
      <c r="AA69" s="218">
        <v>0</v>
      </c>
      <c r="AB69" s="218">
        <v>0</v>
      </c>
      <c r="AC69" s="218">
        <v>1718.8000000000002</v>
      </c>
      <c r="AD69" s="218">
        <v>377.93</v>
      </c>
      <c r="AE69" s="218">
        <v>571.20000000000005</v>
      </c>
      <c r="AF69" s="218">
        <v>585.30999999999995</v>
      </c>
      <c r="AG69" s="218">
        <v>0</v>
      </c>
      <c r="AH69" s="218">
        <v>0</v>
      </c>
      <c r="AI69" s="218">
        <v>0</v>
      </c>
      <c r="AJ69" s="218">
        <v>1101.73</v>
      </c>
      <c r="AK69" s="218">
        <v>0</v>
      </c>
      <c r="AL69" s="218"/>
      <c r="AM69" s="218"/>
      <c r="AN69" s="218"/>
      <c r="AO69" s="218"/>
      <c r="AP69" s="218"/>
      <c r="AQ69" s="218"/>
      <c r="AR69" s="218"/>
      <c r="AS69" s="218"/>
      <c r="AT69" s="218"/>
      <c r="AU69" s="218"/>
      <c r="AV69" s="218"/>
      <c r="AW69" s="218"/>
      <c r="AX69" s="218"/>
      <c r="AY69" s="218"/>
      <c r="AZ69" s="218"/>
      <c r="BA69" s="218"/>
      <c r="BB69" s="218"/>
      <c r="BC69" s="218"/>
      <c r="BD69" s="218"/>
      <c r="BE69" s="218"/>
      <c r="BF69" s="218"/>
      <c r="BG69" s="218"/>
      <c r="BH69" s="218"/>
      <c r="BI69" s="218"/>
      <c r="BJ69" s="218">
        <v>16873.095100000002</v>
      </c>
      <c r="BK69" s="218">
        <v>-4715.0249000000003</v>
      </c>
      <c r="BL69" s="218">
        <v>17614.244299999998</v>
      </c>
      <c r="BM69" s="218">
        <v>31756.348700000002</v>
      </c>
      <c r="BN69" s="218">
        <v>7399.9009000000005</v>
      </c>
      <c r="BO69" s="218">
        <v>14936.470700000002</v>
      </c>
      <c r="BP69" s="218">
        <v>2838.02</v>
      </c>
      <c r="BQ69" s="218">
        <v>349.67</v>
      </c>
      <c r="BR69" s="218">
        <v>980.57</v>
      </c>
      <c r="BS69" s="218">
        <v>599.44000000000005</v>
      </c>
      <c r="BT69" s="218">
        <v>1803.68</v>
      </c>
      <c r="BU69" s="218">
        <v>0</v>
      </c>
    </row>
    <row r="70" spans="1:73" x14ac:dyDescent="0.35">
      <c r="A70" t="s">
        <v>131</v>
      </c>
      <c r="B70" s="218">
        <v>0</v>
      </c>
      <c r="C70" s="218">
        <v>0</v>
      </c>
      <c r="D70" s="218">
        <v>0</v>
      </c>
      <c r="E70" s="218">
        <v>0</v>
      </c>
      <c r="F70" s="218">
        <v>0</v>
      </c>
      <c r="G70" s="218">
        <v>0</v>
      </c>
      <c r="H70" s="218"/>
      <c r="I70" s="218">
        <v>0</v>
      </c>
      <c r="J70" s="218">
        <v>0</v>
      </c>
      <c r="K70" s="218">
        <v>0</v>
      </c>
      <c r="L70" s="218">
        <v>0</v>
      </c>
      <c r="M70" s="218">
        <v>0</v>
      </c>
      <c r="N70" s="218"/>
      <c r="O70" s="218"/>
      <c r="P70" s="218"/>
      <c r="Q70" s="218"/>
      <c r="R70" s="218">
        <v>3644.59</v>
      </c>
      <c r="S70" s="218">
        <v>1987.25</v>
      </c>
      <c r="T70" s="218">
        <v>-1028.95</v>
      </c>
      <c r="U70" s="218">
        <v>2650.23</v>
      </c>
      <c r="V70" s="218">
        <v>1511.45</v>
      </c>
      <c r="W70" s="218">
        <v>1660.9</v>
      </c>
      <c r="X70" s="218">
        <v>1277.02</v>
      </c>
      <c r="Y70" s="218"/>
      <c r="Z70" s="218"/>
      <c r="AA70" s="218"/>
      <c r="AB70" s="218"/>
      <c r="AC70" s="218"/>
      <c r="AD70" s="218"/>
      <c r="AE70" s="218"/>
      <c r="AF70" s="218"/>
      <c r="AG70" s="218"/>
      <c r="AH70" s="218"/>
      <c r="AI70" s="218"/>
      <c r="AJ70" s="218"/>
      <c r="AK70" s="218"/>
      <c r="AL70" s="218"/>
      <c r="AM70" s="218"/>
      <c r="AN70" s="218"/>
      <c r="AO70" s="218"/>
      <c r="AP70" s="218"/>
      <c r="AQ70" s="218"/>
      <c r="AR70" s="218"/>
      <c r="AS70" s="218"/>
      <c r="AT70" s="218"/>
      <c r="AU70" s="218"/>
      <c r="AV70" s="218"/>
      <c r="AW70" s="218"/>
      <c r="AX70" s="218"/>
      <c r="AY70" s="218"/>
      <c r="AZ70" s="218"/>
      <c r="BA70" s="218"/>
      <c r="BB70" s="218"/>
      <c r="BC70" s="218"/>
      <c r="BD70" s="218"/>
      <c r="BE70" s="218"/>
      <c r="BF70" s="218"/>
      <c r="BG70" s="218"/>
      <c r="BH70" s="218"/>
      <c r="BI70" s="218"/>
      <c r="BJ70" s="218">
        <v>0</v>
      </c>
      <c r="BK70" s="218">
        <v>0</v>
      </c>
      <c r="BL70" s="218">
        <v>0</v>
      </c>
      <c r="BM70" s="218">
        <v>0</v>
      </c>
      <c r="BN70" s="218">
        <v>3644.59</v>
      </c>
      <c r="BO70" s="218">
        <v>1987.25</v>
      </c>
      <c r="BP70" s="218">
        <v>-1028.95</v>
      </c>
      <c r="BQ70" s="218">
        <v>2650.23</v>
      </c>
      <c r="BR70" s="218">
        <v>1511.45</v>
      </c>
      <c r="BS70" s="218">
        <v>1660.9</v>
      </c>
      <c r="BT70" s="218">
        <v>1277.02</v>
      </c>
      <c r="BU70" s="218">
        <v>0</v>
      </c>
    </row>
    <row r="71" spans="1:73" x14ac:dyDescent="0.35">
      <c r="A71" t="s">
        <v>132</v>
      </c>
      <c r="B71" s="218">
        <v>0</v>
      </c>
      <c r="C71" s="218">
        <v>0</v>
      </c>
      <c r="D71" s="218">
        <v>0</v>
      </c>
      <c r="E71" s="218">
        <v>0</v>
      </c>
      <c r="F71" s="218">
        <v>0</v>
      </c>
      <c r="G71" s="218">
        <v>0</v>
      </c>
      <c r="H71" s="218"/>
      <c r="I71" s="218">
        <v>0</v>
      </c>
      <c r="J71" s="218">
        <v>0</v>
      </c>
      <c r="K71" s="218">
        <v>0</v>
      </c>
      <c r="L71" s="218">
        <v>0</v>
      </c>
      <c r="M71" s="218">
        <v>0</v>
      </c>
      <c r="N71" s="218"/>
      <c r="O71" s="218"/>
      <c r="P71" s="218"/>
      <c r="Q71" s="218"/>
      <c r="R71" s="218">
        <v>6700.47</v>
      </c>
      <c r="S71" s="218">
        <v>3847.8</v>
      </c>
      <c r="T71" s="218">
        <v>-1950.76</v>
      </c>
      <c r="U71" s="218">
        <v>3920.87</v>
      </c>
      <c r="V71" s="218">
        <v>3462.12</v>
      </c>
      <c r="W71" s="218">
        <v>1999.63</v>
      </c>
      <c r="X71" s="218">
        <v>4598.1400000000003</v>
      </c>
      <c r="Y71" s="218"/>
      <c r="Z71" s="218"/>
      <c r="AA71" s="218"/>
      <c r="AB71" s="218"/>
      <c r="AC71" s="218"/>
      <c r="AD71" s="218"/>
      <c r="AE71" s="218"/>
      <c r="AF71" s="218"/>
      <c r="AG71" s="218"/>
      <c r="AH71" s="218"/>
      <c r="AI71" s="218"/>
      <c r="AJ71" s="218"/>
      <c r="AK71" s="218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8"/>
      <c r="BB71" s="218"/>
      <c r="BC71" s="218"/>
      <c r="BD71" s="218"/>
      <c r="BE71" s="218"/>
      <c r="BF71" s="218"/>
      <c r="BG71" s="218"/>
      <c r="BH71" s="218"/>
      <c r="BI71" s="218"/>
      <c r="BJ71" s="218">
        <v>0</v>
      </c>
      <c r="BK71" s="218">
        <v>0</v>
      </c>
      <c r="BL71" s="218">
        <v>0</v>
      </c>
      <c r="BM71" s="218">
        <v>0</v>
      </c>
      <c r="BN71" s="218">
        <v>6700.47</v>
      </c>
      <c r="BO71" s="218">
        <v>3847.8</v>
      </c>
      <c r="BP71" s="218">
        <v>-1950.76</v>
      </c>
      <c r="BQ71" s="218">
        <v>3920.87</v>
      </c>
      <c r="BR71" s="218">
        <v>3462.12</v>
      </c>
      <c r="BS71" s="218">
        <v>1999.63</v>
      </c>
      <c r="BT71" s="218">
        <v>4598.1400000000003</v>
      </c>
      <c r="BU71" s="218">
        <v>0</v>
      </c>
    </row>
    <row r="72" spans="1:73" x14ac:dyDescent="0.35">
      <c r="A72" t="s">
        <v>133</v>
      </c>
      <c r="B72" s="218">
        <v>6665.2739000000001</v>
      </c>
      <c r="C72" s="218">
        <v>2310.0430000000001</v>
      </c>
      <c r="D72" s="218">
        <v>1600.3924</v>
      </c>
      <c r="E72" s="218">
        <v>26022.960899999998</v>
      </c>
      <c r="F72" s="218">
        <v>4603.6455999999998</v>
      </c>
      <c r="G72" s="218">
        <v>10738.222900000001</v>
      </c>
      <c r="H72" s="218">
        <v>6011.38</v>
      </c>
      <c r="I72" s="218">
        <v>691.56283098591564</v>
      </c>
      <c r="J72" s="218">
        <v>1163.6874559859157</v>
      </c>
      <c r="K72" s="218">
        <v>1163.6874559859157</v>
      </c>
      <c r="L72" s="218">
        <v>1635.8120809859158</v>
      </c>
      <c r="M72" s="218">
        <v>691.56283098591564</v>
      </c>
      <c r="N72" s="218">
        <v>-105.68</v>
      </c>
      <c r="O72" s="218">
        <v>22935.99</v>
      </c>
      <c r="P72" s="218">
        <v>4236.6099999999997</v>
      </c>
      <c r="Q72" s="218">
        <v>-2965.51</v>
      </c>
      <c r="R72" s="218">
        <v>-3043.28</v>
      </c>
      <c r="S72" s="218">
        <v>3122.92</v>
      </c>
      <c r="T72" s="218">
        <v>-2031.89</v>
      </c>
      <c r="U72" s="218">
        <v>4689.8100000000004</v>
      </c>
      <c r="V72" s="218">
        <v>4221.8900000000003</v>
      </c>
      <c r="W72" s="218">
        <v>729.58</v>
      </c>
      <c r="X72" s="218">
        <v>2486.5500000000002</v>
      </c>
      <c r="Y72" s="218"/>
      <c r="Z72" s="218">
        <v>2131.6400000000003</v>
      </c>
      <c r="AA72" s="218">
        <v>5.44</v>
      </c>
      <c r="AB72" s="218">
        <v>665.15</v>
      </c>
      <c r="AC72" s="218">
        <v>5866.9</v>
      </c>
      <c r="AD72" s="218">
        <v>409.90999999999997</v>
      </c>
      <c r="AE72" s="218">
        <v>640.82000000000005</v>
      </c>
      <c r="AF72" s="218">
        <v>10.42</v>
      </c>
      <c r="AG72" s="218">
        <v>16.88</v>
      </c>
      <c r="AH72" s="218">
        <v>14.08</v>
      </c>
      <c r="AI72" s="218">
        <v>706.12</v>
      </c>
      <c r="AJ72" s="218">
        <v>8230.7800000000007</v>
      </c>
      <c r="AK72" s="218">
        <v>6.77</v>
      </c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8"/>
      <c r="BB72" s="218"/>
      <c r="BC72" s="218"/>
      <c r="BD72" s="218"/>
      <c r="BE72" s="218"/>
      <c r="BF72" s="218"/>
      <c r="BG72" s="218"/>
      <c r="BH72" s="218"/>
      <c r="BI72" s="218"/>
      <c r="BJ72" s="218">
        <v>8691.2338999999993</v>
      </c>
      <c r="BK72" s="218">
        <v>25251.473000000002</v>
      </c>
      <c r="BL72" s="218">
        <v>6502.152399999999</v>
      </c>
      <c r="BM72" s="218">
        <v>28924.350899999998</v>
      </c>
      <c r="BN72" s="218">
        <v>1970.2755999999995</v>
      </c>
      <c r="BO72" s="218">
        <v>14501.9629</v>
      </c>
      <c r="BP72" s="218">
        <v>3989.91</v>
      </c>
      <c r="BQ72" s="218">
        <v>5398.2528309859163</v>
      </c>
      <c r="BR72" s="218">
        <v>5399.6574559859164</v>
      </c>
      <c r="BS72" s="218">
        <v>2599.3874559859155</v>
      </c>
      <c r="BT72" s="218">
        <v>12353.142080985916</v>
      </c>
      <c r="BU72" s="218">
        <v>698.33283098591562</v>
      </c>
    </row>
    <row r="73" spans="1:73" x14ac:dyDescent="0.35">
      <c r="A73" t="s">
        <v>134</v>
      </c>
      <c r="B73" s="218">
        <v>0</v>
      </c>
      <c r="C73" s="218">
        <v>0</v>
      </c>
      <c r="D73" s="218">
        <v>0</v>
      </c>
      <c r="E73" s="218">
        <v>0</v>
      </c>
      <c r="F73" s="218">
        <v>0</v>
      </c>
      <c r="G73" s="218">
        <v>0</v>
      </c>
      <c r="H73" s="218">
        <v>0</v>
      </c>
      <c r="I73" s="218">
        <v>1248.860563380282</v>
      </c>
      <c r="J73" s="218">
        <v>1930.9305633802819</v>
      </c>
      <c r="K73" s="218">
        <v>1930.9305633802819</v>
      </c>
      <c r="L73" s="218">
        <v>2613.0005633802821</v>
      </c>
      <c r="M73" s="218">
        <v>1248.860563380282</v>
      </c>
      <c r="N73" s="218"/>
      <c r="O73" s="218"/>
      <c r="P73" s="218"/>
      <c r="Q73" s="218"/>
      <c r="R73" s="218">
        <v>2375.96</v>
      </c>
      <c r="S73" s="218">
        <v>794.14</v>
      </c>
      <c r="T73" s="218">
        <v>9.49</v>
      </c>
      <c r="U73" s="218">
        <v>1131.3699999999999</v>
      </c>
      <c r="V73" s="218">
        <v>1304.07</v>
      </c>
      <c r="W73" s="218">
        <v>1294.1099999999999</v>
      </c>
      <c r="X73" s="218">
        <v>1506.2</v>
      </c>
      <c r="Y73" s="218"/>
      <c r="Z73" s="218"/>
      <c r="AA73" s="218"/>
      <c r="AB73" s="218"/>
      <c r="AC73" s="218"/>
      <c r="AD73" s="218"/>
      <c r="AE73" s="218"/>
      <c r="AF73" s="218"/>
      <c r="AG73" s="218"/>
      <c r="AH73" s="218"/>
      <c r="AI73" s="218"/>
      <c r="AJ73" s="218"/>
      <c r="AK73" s="218"/>
      <c r="AL73" s="218"/>
      <c r="AM73" s="218"/>
      <c r="AN73" s="218"/>
      <c r="AO73" s="218"/>
      <c r="AP73" s="218"/>
      <c r="AQ73" s="218"/>
      <c r="AR73" s="218"/>
      <c r="AS73" s="218"/>
      <c r="AT73" s="218"/>
      <c r="AU73" s="218"/>
      <c r="AV73" s="218"/>
      <c r="AW73" s="218"/>
      <c r="AX73" s="218"/>
      <c r="AY73" s="218"/>
      <c r="AZ73" s="218"/>
      <c r="BA73" s="218"/>
      <c r="BB73" s="218"/>
      <c r="BC73" s="218"/>
      <c r="BD73" s="218"/>
      <c r="BE73" s="218"/>
      <c r="BF73" s="218"/>
      <c r="BG73" s="218"/>
      <c r="BH73" s="218"/>
      <c r="BI73" s="218"/>
      <c r="BJ73" s="218">
        <v>0</v>
      </c>
      <c r="BK73" s="218">
        <v>0</v>
      </c>
      <c r="BL73" s="218">
        <v>0</v>
      </c>
      <c r="BM73" s="218">
        <v>0</v>
      </c>
      <c r="BN73" s="218">
        <v>2375.96</v>
      </c>
      <c r="BO73" s="218">
        <v>794.14</v>
      </c>
      <c r="BP73" s="218">
        <v>9.49</v>
      </c>
      <c r="BQ73" s="218">
        <v>2380.2305633802816</v>
      </c>
      <c r="BR73" s="218">
        <v>3235.0005633802821</v>
      </c>
      <c r="BS73" s="218">
        <v>3225.040563380282</v>
      </c>
      <c r="BT73" s="218">
        <v>4119.2005633802819</v>
      </c>
      <c r="BU73" s="218">
        <v>1248.860563380282</v>
      </c>
    </row>
    <row r="74" spans="1:73" x14ac:dyDescent="0.35">
      <c r="A74" t="s">
        <v>135</v>
      </c>
      <c r="B74" s="218">
        <v>0</v>
      </c>
      <c r="C74" s="218">
        <v>0</v>
      </c>
      <c r="D74" s="218">
        <v>0</v>
      </c>
      <c r="E74" s="218">
        <v>0</v>
      </c>
      <c r="F74" s="218">
        <v>0</v>
      </c>
      <c r="G74" s="218">
        <v>0</v>
      </c>
      <c r="H74" s="218">
        <v>0</v>
      </c>
      <c r="I74" s="218">
        <v>2044.2957746478876</v>
      </c>
      <c r="J74" s="218">
        <v>3160.7957746478878</v>
      </c>
      <c r="K74" s="218">
        <v>3160.7957746478878</v>
      </c>
      <c r="L74" s="218">
        <v>4277.2957746478878</v>
      </c>
      <c r="M74" s="218">
        <v>2044.2957746478876</v>
      </c>
      <c r="N74" s="218"/>
      <c r="O74" s="218"/>
      <c r="P74" s="218"/>
      <c r="Q74" s="218"/>
      <c r="R74" s="218">
        <v>10225.85</v>
      </c>
      <c r="S74" s="218">
        <v>7255.65</v>
      </c>
      <c r="T74" s="218">
        <v>-2972.73</v>
      </c>
      <c r="U74" s="218">
        <v>13564.2</v>
      </c>
      <c r="V74" s="218">
        <v>6795.92</v>
      </c>
      <c r="W74" s="218">
        <v>6159.07</v>
      </c>
      <c r="X74" s="218">
        <v>10288.67</v>
      </c>
      <c r="Y74" s="218"/>
      <c r="Z74" s="218"/>
      <c r="AA74" s="218"/>
      <c r="AB74" s="218"/>
      <c r="AC74" s="218"/>
      <c r="AD74" s="218"/>
      <c r="AE74" s="218"/>
      <c r="AF74" s="218"/>
      <c r="AG74" s="218"/>
      <c r="AH74" s="218"/>
      <c r="AI74" s="218"/>
      <c r="AJ74" s="218"/>
      <c r="AK74" s="218"/>
      <c r="AL74" s="218"/>
      <c r="AM74" s="218"/>
      <c r="AN74" s="218"/>
      <c r="AO74" s="218"/>
      <c r="AP74" s="218"/>
      <c r="AQ74" s="218"/>
      <c r="AR74" s="218"/>
      <c r="AS74" s="218"/>
      <c r="AT74" s="218"/>
      <c r="AU74" s="218"/>
      <c r="AV74" s="218"/>
      <c r="AW74" s="218"/>
      <c r="AX74" s="218"/>
      <c r="AY74" s="218"/>
      <c r="AZ74" s="218"/>
      <c r="BA74" s="218"/>
      <c r="BB74" s="218"/>
      <c r="BC74" s="218"/>
      <c r="BD74" s="218"/>
      <c r="BE74" s="218"/>
      <c r="BF74" s="218"/>
      <c r="BG74" s="218"/>
      <c r="BH74" s="218"/>
      <c r="BI74" s="218"/>
      <c r="BJ74" s="218">
        <v>0</v>
      </c>
      <c r="BK74" s="218">
        <v>0</v>
      </c>
      <c r="BL74" s="218">
        <v>0</v>
      </c>
      <c r="BM74" s="218">
        <v>0</v>
      </c>
      <c r="BN74" s="218">
        <v>10225.85</v>
      </c>
      <c r="BO74" s="218">
        <v>7255.65</v>
      </c>
      <c r="BP74" s="218">
        <v>-2972.73</v>
      </c>
      <c r="BQ74" s="218">
        <v>15608.495774647889</v>
      </c>
      <c r="BR74" s="218">
        <v>9956.7157746478879</v>
      </c>
      <c r="BS74" s="218">
        <v>9319.8657746478875</v>
      </c>
      <c r="BT74" s="218">
        <v>14565.965774647888</v>
      </c>
      <c r="BU74" s="218">
        <v>2044.2957746478876</v>
      </c>
    </row>
    <row r="75" spans="1:73" x14ac:dyDescent="0.35">
      <c r="A75" t="s">
        <v>136</v>
      </c>
      <c r="B75" s="218">
        <v>0</v>
      </c>
      <c r="C75" s="218">
        <v>0</v>
      </c>
      <c r="D75" s="218">
        <v>0</v>
      </c>
      <c r="E75" s="218">
        <v>0</v>
      </c>
      <c r="F75" s="218">
        <v>0</v>
      </c>
      <c r="G75" s="218">
        <v>0</v>
      </c>
      <c r="H75" s="218"/>
      <c r="I75" s="218">
        <v>0</v>
      </c>
      <c r="J75" s="218">
        <v>0</v>
      </c>
      <c r="K75" s="218">
        <v>0</v>
      </c>
      <c r="L75" s="218">
        <v>0</v>
      </c>
      <c r="M75" s="218">
        <v>0</v>
      </c>
      <c r="N75" s="218"/>
      <c r="O75" s="218"/>
      <c r="P75" s="218"/>
      <c r="Q75" s="218"/>
      <c r="R75" s="218"/>
      <c r="S75" s="218"/>
      <c r="T75" s="218"/>
      <c r="U75" s="218"/>
      <c r="V75" s="218"/>
      <c r="W75" s="218"/>
      <c r="X75" s="218"/>
      <c r="Y75" s="218"/>
      <c r="Z75" s="218">
        <v>0</v>
      </c>
      <c r="AA75" s="218">
        <v>0</v>
      </c>
      <c r="AB75" s="218">
        <v>0</v>
      </c>
      <c r="AC75" s="218">
        <v>0</v>
      </c>
      <c r="AD75" s="218">
        <v>0</v>
      </c>
      <c r="AE75" s="218">
        <v>0</v>
      </c>
      <c r="AF75" s="218">
        <v>0</v>
      </c>
      <c r="AG75" s="218">
        <v>0</v>
      </c>
      <c r="AH75" s="218">
        <v>0</v>
      </c>
      <c r="AI75" s="218">
        <v>0</v>
      </c>
      <c r="AJ75" s="218">
        <v>0</v>
      </c>
      <c r="AK75" s="218">
        <v>0</v>
      </c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218"/>
      <c r="BD75" s="218"/>
      <c r="BE75" s="218"/>
      <c r="BF75" s="218"/>
      <c r="BG75" s="218"/>
      <c r="BH75" s="218"/>
      <c r="BI75" s="218"/>
      <c r="BJ75" s="218">
        <v>0</v>
      </c>
      <c r="BK75" s="218">
        <v>0</v>
      </c>
      <c r="BL75" s="218">
        <v>0</v>
      </c>
      <c r="BM75" s="218">
        <v>0</v>
      </c>
      <c r="BN75" s="218">
        <v>0</v>
      </c>
      <c r="BO75" s="218">
        <v>0</v>
      </c>
      <c r="BP75" s="218">
        <v>0</v>
      </c>
      <c r="BQ75" s="218">
        <v>0</v>
      </c>
      <c r="BR75" s="218">
        <v>0</v>
      </c>
      <c r="BS75" s="218">
        <v>0</v>
      </c>
      <c r="BT75" s="218">
        <v>0</v>
      </c>
      <c r="BU75" s="218">
        <v>0</v>
      </c>
    </row>
    <row r="76" spans="1:73" x14ac:dyDescent="0.35">
      <c r="A76" t="s">
        <v>137</v>
      </c>
      <c r="B76" s="218">
        <v>0</v>
      </c>
      <c r="C76" s="218">
        <v>0</v>
      </c>
      <c r="D76" s="218">
        <v>0</v>
      </c>
      <c r="E76" s="218">
        <v>0</v>
      </c>
      <c r="F76" s="218">
        <v>0</v>
      </c>
      <c r="G76" s="218">
        <v>0</v>
      </c>
      <c r="H76" s="218"/>
      <c r="I76" s="218">
        <v>0</v>
      </c>
      <c r="J76" s="218">
        <v>0</v>
      </c>
      <c r="K76" s="218">
        <v>0</v>
      </c>
      <c r="L76" s="218">
        <v>0</v>
      </c>
      <c r="M76" s="218">
        <v>0</v>
      </c>
      <c r="N76" s="218"/>
      <c r="O76" s="218"/>
      <c r="P76" s="218"/>
      <c r="Q76" s="218"/>
      <c r="R76" s="218"/>
      <c r="S76" s="218"/>
      <c r="T76" s="218"/>
      <c r="U76" s="218"/>
      <c r="V76" s="218"/>
      <c r="W76" s="218"/>
      <c r="X76" s="218"/>
      <c r="Y76" s="218"/>
      <c r="Z76" s="218">
        <v>0</v>
      </c>
      <c r="AA76" s="218">
        <v>0</v>
      </c>
      <c r="AB76" s="218">
        <v>0</v>
      </c>
      <c r="AC76" s="218">
        <v>0</v>
      </c>
      <c r="AD76" s="218">
        <v>0</v>
      </c>
      <c r="AE76" s="218">
        <v>0</v>
      </c>
      <c r="AF76" s="218">
        <v>0</v>
      </c>
      <c r="AG76" s="218">
        <v>0</v>
      </c>
      <c r="AH76" s="218">
        <v>0</v>
      </c>
      <c r="AI76" s="218">
        <v>0</v>
      </c>
      <c r="AJ76" s="218">
        <v>0</v>
      </c>
      <c r="AK76" s="218">
        <v>0</v>
      </c>
      <c r="AL76" s="218"/>
      <c r="AM76" s="218"/>
      <c r="AN76" s="218"/>
      <c r="AO76" s="218"/>
      <c r="AP76" s="218"/>
      <c r="AQ76" s="218"/>
      <c r="AR76" s="218"/>
      <c r="AS76" s="218"/>
      <c r="AT76" s="218"/>
      <c r="AU76" s="218"/>
      <c r="AV76" s="218"/>
      <c r="AW76" s="218"/>
      <c r="AX76" s="218"/>
      <c r="AY76" s="218"/>
      <c r="AZ76" s="218"/>
      <c r="BA76" s="218"/>
      <c r="BB76" s="218"/>
      <c r="BC76" s="218"/>
      <c r="BD76" s="218"/>
      <c r="BE76" s="218"/>
      <c r="BF76" s="218"/>
      <c r="BG76" s="218"/>
      <c r="BH76" s="218"/>
      <c r="BI76" s="218"/>
      <c r="BJ76" s="218">
        <v>0</v>
      </c>
      <c r="BK76" s="218">
        <v>0</v>
      </c>
      <c r="BL76" s="218">
        <v>0</v>
      </c>
      <c r="BM76" s="218">
        <v>0</v>
      </c>
      <c r="BN76" s="218">
        <v>0</v>
      </c>
      <c r="BO76" s="218">
        <v>0</v>
      </c>
      <c r="BP76" s="218">
        <v>0</v>
      </c>
      <c r="BQ76" s="218">
        <v>0</v>
      </c>
      <c r="BR76" s="218">
        <v>0</v>
      </c>
      <c r="BS76" s="218">
        <v>0</v>
      </c>
      <c r="BT76" s="218">
        <v>0</v>
      </c>
      <c r="BU76" s="218">
        <v>0</v>
      </c>
    </row>
    <row r="77" spans="1:73" x14ac:dyDescent="0.35">
      <c r="A77" t="s">
        <v>138</v>
      </c>
      <c r="B77" s="218">
        <v>10190.5018</v>
      </c>
      <c r="C77" s="218">
        <v>3531.8125</v>
      </c>
      <c r="D77" s="218">
        <v>2446.8314</v>
      </c>
      <c r="E77" s="218">
        <v>39786.366300000002</v>
      </c>
      <c r="F77" s="218">
        <v>7038.4893000000002</v>
      </c>
      <c r="G77" s="218">
        <v>16417.611799999999</v>
      </c>
      <c r="H77" s="218">
        <v>9240.1200000000008</v>
      </c>
      <c r="I77" s="218">
        <v>1092.1361154929577</v>
      </c>
      <c r="J77" s="218">
        <v>1887.4352354929576</v>
      </c>
      <c r="K77" s="218">
        <v>1887.4352354929576</v>
      </c>
      <c r="L77" s="218">
        <v>2682.7343554929575</v>
      </c>
      <c r="M77" s="218">
        <v>1887.4352354929576</v>
      </c>
      <c r="N77" s="218">
        <v>438.76</v>
      </c>
      <c r="O77" s="218">
        <v>43723.12</v>
      </c>
      <c r="P77" s="218">
        <v>11559.77</v>
      </c>
      <c r="Q77" s="218">
        <v>-10584.94</v>
      </c>
      <c r="R77" s="218">
        <v>465.93</v>
      </c>
      <c r="S77" s="218">
        <v>4764.5600000000004</v>
      </c>
      <c r="T77" s="218">
        <v>-1905.99</v>
      </c>
      <c r="U77" s="218">
        <v>4735.42</v>
      </c>
      <c r="V77" s="218">
        <v>4326.37</v>
      </c>
      <c r="W77" s="218">
        <v>1842.98</v>
      </c>
      <c r="X77" s="218">
        <v>3067.58</v>
      </c>
      <c r="Y77" s="218"/>
      <c r="Z77" s="218">
        <v>3135.41</v>
      </c>
      <c r="AA77" s="218">
        <v>1225.26</v>
      </c>
      <c r="AB77" s="218">
        <v>1212.1999999999998</v>
      </c>
      <c r="AC77" s="218">
        <v>9733.4599999999991</v>
      </c>
      <c r="AD77" s="218">
        <v>2179.14</v>
      </c>
      <c r="AE77" s="218">
        <v>1700.14</v>
      </c>
      <c r="AF77" s="218">
        <v>489.47</v>
      </c>
      <c r="AG77" s="218">
        <v>49.19</v>
      </c>
      <c r="AH77" s="218">
        <v>54.44</v>
      </c>
      <c r="AI77" s="218">
        <v>1297.23</v>
      </c>
      <c r="AJ77" s="218">
        <v>7727.29</v>
      </c>
      <c r="AK77" s="218">
        <v>59.310000000000059</v>
      </c>
      <c r="AL77" s="218"/>
      <c r="AM77" s="218"/>
      <c r="AN77" s="218"/>
      <c r="AO77" s="218"/>
      <c r="AP77" s="218"/>
      <c r="AQ77" s="218"/>
      <c r="AR77" s="218"/>
      <c r="AS77" s="218"/>
      <c r="AT77" s="218"/>
      <c r="AU77" s="218"/>
      <c r="AV77" s="218"/>
      <c r="AW77" s="218"/>
      <c r="AX77" s="218"/>
      <c r="AY77" s="218"/>
      <c r="AZ77" s="218"/>
      <c r="BA77" s="218"/>
      <c r="BB77" s="218"/>
      <c r="BC77" s="218"/>
      <c r="BD77" s="218"/>
      <c r="BE77" s="218"/>
      <c r="BF77" s="218"/>
      <c r="BG77" s="218"/>
      <c r="BH77" s="218"/>
      <c r="BI77" s="218"/>
      <c r="BJ77" s="218">
        <v>13764.6718</v>
      </c>
      <c r="BK77" s="218">
        <v>48480.192500000005</v>
      </c>
      <c r="BL77" s="218">
        <v>15218.8014</v>
      </c>
      <c r="BM77" s="218">
        <v>38934.886299999998</v>
      </c>
      <c r="BN77" s="218">
        <v>9683.5593000000008</v>
      </c>
      <c r="BO77" s="218">
        <v>22882.311799999999</v>
      </c>
      <c r="BP77" s="218">
        <v>7823.6000000000013</v>
      </c>
      <c r="BQ77" s="218">
        <v>5876.7461154929579</v>
      </c>
      <c r="BR77" s="218">
        <v>6268.2452354929574</v>
      </c>
      <c r="BS77" s="218">
        <v>5027.645235492957</v>
      </c>
      <c r="BT77" s="218">
        <v>13477.604355492957</v>
      </c>
      <c r="BU77" s="218">
        <v>1946.7452354929578</v>
      </c>
    </row>
    <row r="78" spans="1:73" x14ac:dyDescent="0.35">
      <c r="A78" t="s">
        <v>139</v>
      </c>
      <c r="B78" s="218">
        <v>0</v>
      </c>
      <c r="C78" s="218">
        <v>0</v>
      </c>
      <c r="D78" s="218">
        <v>0</v>
      </c>
      <c r="E78" s="218">
        <v>0</v>
      </c>
      <c r="F78" s="218">
        <v>0</v>
      </c>
      <c r="G78" s="218">
        <v>0</v>
      </c>
      <c r="H78" s="218">
        <v>0</v>
      </c>
      <c r="I78" s="218">
        <v>2747.4932394366206</v>
      </c>
      <c r="J78" s="218">
        <v>4248.0472394366207</v>
      </c>
      <c r="K78" s="218">
        <v>4248.0472394366207</v>
      </c>
      <c r="L78" s="218">
        <v>5748.6012394366207</v>
      </c>
      <c r="M78" s="218">
        <v>4248.0472394366207</v>
      </c>
      <c r="N78" s="218"/>
      <c r="O78" s="218"/>
      <c r="P78" s="218"/>
      <c r="Q78" s="218"/>
      <c r="R78" s="218">
        <v>18096.55</v>
      </c>
      <c r="S78" s="218">
        <v>8806.98</v>
      </c>
      <c r="T78" s="218">
        <v>-4791.1400000000003</v>
      </c>
      <c r="U78" s="218">
        <v>16406.63</v>
      </c>
      <c r="V78" s="218">
        <v>7753.26</v>
      </c>
      <c r="W78" s="218">
        <v>5986.82</v>
      </c>
      <c r="X78" s="218">
        <v>11082.1</v>
      </c>
      <c r="Y78" s="218"/>
      <c r="Z78" s="218"/>
      <c r="AA78" s="218"/>
      <c r="AB78" s="218"/>
      <c r="AC78" s="218"/>
      <c r="AD78" s="218"/>
      <c r="AE78" s="218"/>
      <c r="AF78" s="218"/>
      <c r="AG78" s="218"/>
      <c r="AH78" s="218"/>
      <c r="AI78" s="218"/>
      <c r="AJ78" s="218"/>
      <c r="AK78" s="218"/>
      <c r="AL78" s="218"/>
      <c r="AM78" s="218"/>
      <c r="AN78" s="218"/>
      <c r="AO78" s="218"/>
      <c r="AP78" s="218"/>
      <c r="AQ78" s="218"/>
      <c r="AR78" s="218"/>
      <c r="AS78" s="218"/>
      <c r="AT78" s="218"/>
      <c r="AU78" s="218"/>
      <c r="AV78" s="218"/>
      <c r="AW78" s="218"/>
      <c r="AX78" s="218"/>
      <c r="AY78" s="218"/>
      <c r="AZ78" s="218"/>
      <c r="BA78" s="218"/>
      <c r="BB78" s="218"/>
      <c r="BC78" s="218"/>
      <c r="BD78" s="218"/>
      <c r="BE78" s="218"/>
      <c r="BF78" s="218"/>
      <c r="BG78" s="218"/>
      <c r="BH78" s="218"/>
      <c r="BI78" s="218"/>
      <c r="BJ78" s="218">
        <v>0</v>
      </c>
      <c r="BK78" s="218">
        <v>0</v>
      </c>
      <c r="BL78" s="218">
        <v>0</v>
      </c>
      <c r="BM78" s="218">
        <v>0</v>
      </c>
      <c r="BN78" s="218">
        <v>18096.55</v>
      </c>
      <c r="BO78" s="218">
        <v>8806.98</v>
      </c>
      <c r="BP78" s="218">
        <v>-4791.1400000000003</v>
      </c>
      <c r="BQ78" s="218">
        <v>19154.123239436623</v>
      </c>
      <c r="BR78" s="218">
        <v>12001.307239436621</v>
      </c>
      <c r="BS78" s="218">
        <v>10234.86723943662</v>
      </c>
      <c r="BT78" s="218">
        <v>16830.701239436621</v>
      </c>
      <c r="BU78" s="218">
        <v>4248.0472394366207</v>
      </c>
    </row>
    <row r="79" spans="1:73" x14ac:dyDescent="0.35">
      <c r="A79" t="s">
        <v>140</v>
      </c>
      <c r="B79" s="218">
        <v>0</v>
      </c>
      <c r="C79" s="218">
        <v>0</v>
      </c>
      <c r="D79" s="218">
        <v>0</v>
      </c>
      <c r="E79" s="218">
        <v>0</v>
      </c>
      <c r="F79" s="218">
        <v>0</v>
      </c>
      <c r="G79" s="218">
        <v>0</v>
      </c>
      <c r="H79" s="218">
        <v>0</v>
      </c>
      <c r="I79" s="218">
        <v>2453.1549295774653</v>
      </c>
      <c r="J79" s="218">
        <v>3792.9549295774655</v>
      </c>
      <c r="K79" s="218">
        <v>3792.9549295774655</v>
      </c>
      <c r="L79" s="218">
        <v>5132.7549295774661</v>
      </c>
      <c r="M79" s="218">
        <v>3792.9549295774655</v>
      </c>
      <c r="N79" s="218"/>
      <c r="O79" s="218"/>
      <c r="P79" s="218"/>
      <c r="Q79" s="218"/>
      <c r="R79" s="218">
        <v>6390.82</v>
      </c>
      <c r="S79" s="218">
        <v>4107.47</v>
      </c>
      <c r="T79" s="218">
        <v>-1188.55</v>
      </c>
      <c r="U79" s="218">
        <v>5586.93</v>
      </c>
      <c r="V79" s="218">
        <v>4870.18</v>
      </c>
      <c r="W79" s="218">
        <v>3856.44</v>
      </c>
      <c r="X79" s="218">
        <v>5822.79</v>
      </c>
      <c r="Y79" s="218"/>
      <c r="Z79" s="218"/>
      <c r="AA79" s="218"/>
      <c r="AB79" s="218"/>
      <c r="AC79" s="218"/>
      <c r="AD79" s="218"/>
      <c r="AE79" s="218"/>
      <c r="AF79" s="218"/>
      <c r="AG79" s="218"/>
      <c r="AH79" s="218"/>
      <c r="AI79" s="218"/>
      <c r="AJ79" s="218"/>
      <c r="AK79" s="218"/>
      <c r="AL79" s="218"/>
      <c r="AM79" s="218"/>
      <c r="AN79" s="218"/>
      <c r="AO79" s="218"/>
      <c r="AP79" s="218"/>
      <c r="AQ79" s="218"/>
      <c r="AR79" s="218"/>
      <c r="AS79" s="218"/>
      <c r="AT79" s="218"/>
      <c r="AU79" s="218"/>
      <c r="AV79" s="218"/>
      <c r="AW79" s="218"/>
      <c r="AX79" s="218"/>
      <c r="AY79" s="218"/>
      <c r="AZ79" s="218"/>
      <c r="BA79" s="218"/>
      <c r="BB79" s="218"/>
      <c r="BC79" s="218"/>
      <c r="BD79" s="218"/>
      <c r="BE79" s="218"/>
      <c r="BF79" s="218"/>
      <c r="BG79" s="218"/>
      <c r="BH79" s="218"/>
      <c r="BI79" s="218"/>
      <c r="BJ79" s="218">
        <v>0</v>
      </c>
      <c r="BK79" s="218">
        <v>0</v>
      </c>
      <c r="BL79" s="218">
        <v>0</v>
      </c>
      <c r="BM79" s="218">
        <v>0</v>
      </c>
      <c r="BN79" s="218">
        <v>6390.82</v>
      </c>
      <c r="BO79" s="218">
        <v>4107.47</v>
      </c>
      <c r="BP79" s="218">
        <v>-1188.55</v>
      </c>
      <c r="BQ79" s="218">
        <v>8040.084929577466</v>
      </c>
      <c r="BR79" s="218">
        <v>8663.1349295774653</v>
      </c>
      <c r="BS79" s="218">
        <v>7649.3949295774655</v>
      </c>
      <c r="BT79" s="218">
        <v>10955.544929577467</v>
      </c>
      <c r="BU79" s="218">
        <v>3792.9549295774655</v>
      </c>
    </row>
    <row r="80" spans="1:73" x14ac:dyDescent="0.35">
      <c r="A80" t="s">
        <v>141</v>
      </c>
      <c r="B80" s="218">
        <v>5982.2542000000003</v>
      </c>
      <c r="C80" s="218">
        <v>2073.3227999999999</v>
      </c>
      <c r="D80" s="218">
        <v>1436.3932</v>
      </c>
      <c r="E80" s="218">
        <v>23356.274600000001</v>
      </c>
      <c r="F80" s="218">
        <v>4131.8900000000003</v>
      </c>
      <c r="G80" s="218">
        <v>9637.8302999999996</v>
      </c>
      <c r="H80" s="218">
        <v>5317.56</v>
      </c>
      <c r="I80" s="218">
        <v>650.34495774647894</v>
      </c>
      <c r="J80" s="218">
        <v>1123.9294910798124</v>
      </c>
      <c r="K80" s="218">
        <v>1123.9294910798124</v>
      </c>
      <c r="L80" s="218">
        <v>1597.5140244131458</v>
      </c>
      <c r="M80" s="218">
        <v>650.34495774647894</v>
      </c>
      <c r="N80" s="218">
        <v>2392.66</v>
      </c>
      <c r="O80" s="218">
        <v>0</v>
      </c>
      <c r="P80" s="218">
        <v>626.33000000000004</v>
      </c>
      <c r="Q80" s="218">
        <v>11254.07</v>
      </c>
      <c r="R80" s="218">
        <v>1602.07</v>
      </c>
      <c r="S80" s="218">
        <v>-2525.5100000000002</v>
      </c>
      <c r="T80" s="218">
        <v>1621.58</v>
      </c>
      <c r="U80" s="218">
        <v>-273.61</v>
      </c>
      <c r="V80" s="218">
        <v>447.79</v>
      </c>
      <c r="W80" s="218">
        <v>0</v>
      </c>
      <c r="X80" s="218">
        <v>1305.58</v>
      </c>
      <c r="Y80" s="218"/>
      <c r="Z80" s="218">
        <v>1640.69</v>
      </c>
      <c r="AA80" s="218">
        <v>693.74</v>
      </c>
      <c r="AB80" s="218">
        <v>-225.16000000000003</v>
      </c>
      <c r="AC80" s="218">
        <v>2954.81</v>
      </c>
      <c r="AD80" s="218">
        <v>559.22000000000014</v>
      </c>
      <c r="AE80" s="218">
        <v>631.74</v>
      </c>
      <c r="AF80" s="218">
        <v>0</v>
      </c>
      <c r="AG80" s="218">
        <v>0</v>
      </c>
      <c r="AH80" s="218">
        <v>0</v>
      </c>
      <c r="AI80" s="218">
        <v>5631.95</v>
      </c>
      <c r="AJ80" s="218">
        <v>325.32</v>
      </c>
      <c r="AK80" s="218">
        <v>527.17999999999995</v>
      </c>
      <c r="AL80" s="218"/>
      <c r="AM80" s="218"/>
      <c r="AN80" s="218"/>
      <c r="AO80" s="218"/>
      <c r="AP80" s="218"/>
      <c r="AQ80" s="218"/>
      <c r="AR80" s="218"/>
      <c r="AS80" s="218"/>
      <c r="AT80" s="218"/>
      <c r="AU80" s="218"/>
      <c r="AV80" s="218"/>
      <c r="AW80" s="218"/>
      <c r="AX80" s="218"/>
      <c r="AY80" s="218"/>
      <c r="AZ80" s="218"/>
      <c r="BA80" s="218"/>
      <c r="BB80" s="218"/>
      <c r="BC80" s="218"/>
      <c r="BD80" s="218"/>
      <c r="BE80" s="218"/>
      <c r="BF80" s="218"/>
      <c r="BG80" s="218"/>
      <c r="BH80" s="218"/>
      <c r="BI80" s="218"/>
      <c r="BJ80" s="218">
        <v>10015.6042</v>
      </c>
      <c r="BK80" s="218">
        <v>2767.0627999999997</v>
      </c>
      <c r="BL80" s="218">
        <v>1837.5631999999998</v>
      </c>
      <c r="BM80" s="218">
        <v>37565.154599999994</v>
      </c>
      <c r="BN80" s="218">
        <v>6293.18</v>
      </c>
      <c r="BO80" s="218">
        <v>7744.0602999999992</v>
      </c>
      <c r="BP80" s="218">
        <v>6939.14</v>
      </c>
      <c r="BQ80" s="218">
        <v>376.73495774647893</v>
      </c>
      <c r="BR80" s="218">
        <v>1571.7194910798123</v>
      </c>
      <c r="BS80" s="218">
        <v>6755.8794910798124</v>
      </c>
      <c r="BT80" s="218">
        <v>3228.4140244131459</v>
      </c>
      <c r="BU80" s="218">
        <v>1177.5249577464788</v>
      </c>
    </row>
    <row r="81" spans="1:73" x14ac:dyDescent="0.35">
      <c r="A81" t="s">
        <v>142</v>
      </c>
      <c r="B81" s="218">
        <v>0</v>
      </c>
      <c r="C81" s="218">
        <v>0</v>
      </c>
      <c r="D81" s="218">
        <v>0</v>
      </c>
      <c r="E81" s="218">
        <v>0</v>
      </c>
      <c r="F81" s="218">
        <v>0</v>
      </c>
      <c r="G81" s="218">
        <v>0</v>
      </c>
      <c r="H81" s="218">
        <v>0</v>
      </c>
      <c r="I81" s="218">
        <v>1216.8244131455401</v>
      </c>
      <c r="J81" s="218">
        <v>1881.3977464788736</v>
      </c>
      <c r="K81" s="218">
        <v>1881.3977464788736</v>
      </c>
      <c r="L81" s="218">
        <v>2545.9710798122069</v>
      </c>
      <c r="M81" s="218">
        <v>1216.8244131455401</v>
      </c>
      <c r="N81" s="218"/>
      <c r="O81" s="218"/>
      <c r="P81" s="218"/>
      <c r="Q81" s="218"/>
      <c r="R81" s="218">
        <v>573.39</v>
      </c>
      <c r="S81" s="218">
        <v>371.24</v>
      </c>
      <c r="T81" s="218"/>
      <c r="U81" s="218">
        <v>0</v>
      </c>
      <c r="V81" s="218">
        <v>385.99</v>
      </c>
      <c r="W81" s="218">
        <v>735.79</v>
      </c>
      <c r="X81" s="218">
        <v>1212.76</v>
      </c>
      <c r="Y81" s="218"/>
      <c r="Z81" s="218"/>
      <c r="AA81" s="218"/>
      <c r="AB81" s="218"/>
      <c r="AC81" s="218"/>
      <c r="AD81" s="218"/>
      <c r="AE81" s="218"/>
      <c r="AF81" s="218"/>
      <c r="AG81" s="218"/>
      <c r="AH81" s="218"/>
      <c r="AI81" s="218"/>
      <c r="AJ81" s="218"/>
      <c r="AK81" s="218"/>
      <c r="AL81" s="218"/>
      <c r="AM81" s="218"/>
      <c r="AN81" s="218"/>
      <c r="AO81" s="218"/>
      <c r="AP81" s="218"/>
      <c r="AQ81" s="218"/>
      <c r="AR81" s="218"/>
      <c r="AS81" s="218"/>
      <c r="AT81" s="218"/>
      <c r="AU81" s="218"/>
      <c r="AV81" s="218"/>
      <c r="AW81" s="218"/>
      <c r="AX81" s="218"/>
      <c r="AY81" s="218"/>
      <c r="AZ81" s="218"/>
      <c r="BA81" s="218"/>
      <c r="BB81" s="218"/>
      <c r="BC81" s="218"/>
      <c r="BD81" s="218"/>
      <c r="BE81" s="218"/>
      <c r="BF81" s="218"/>
      <c r="BG81" s="218"/>
      <c r="BH81" s="218"/>
      <c r="BI81" s="218"/>
      <c r="BJ81" s="218">
        <v>0</v>
      </c>
      <c r="BK81" s="218">
        <v>0</v>
      </c>
      <c r="BL81" s="218">
        <v>0</v>
      </c>
      <c r="BM81" s="218">
        <v>0</v>
      </c>
      <c r="BN81" s="218">
        <v>573.39</v>
      </c>
      <c r="BO81" s="218">
        <v>371.24</v>
      </c>
      <c r="BP81" s="218">
        <v>0</v>
      </c>
      <c r="BQ81" s="218">
        <v>1216.8244131455401</v>
      </c>
      <c r="BR81" s="218">
        <v>2267.3877464788739</v>
      </c>
      <c r="BS81" s="218">
        <v>2617.1877464788736</v>
      </c>
      <c r="BT81" s="218">
        <v>3758.7310798122071</v>
      </c>
      <c r="BU81" s="218">
        <v>1216.8244131455401</v>
      </c>
    </row>
    <row r="82" spans="1:73" x14ac:dyDescent="0.35">
      <c r="A82" t="s">
        <v>143</v>
      </c>
      <c r="B82" s="218">
        <v>0</v>
      </c>
      <c r="C82" s="218">
        <v>0</v>
      </c>
      <c r="D82" s="218">
        <v>0</v>
      </c>
      <c r="E82" s="218">
        <v>0</v>
      </c>
      <c r="F82" s="218">
        <v>0</v>
      </c>
      <c r="G82" s="218">
        <v>0</v>
      </c>
      <c r="H82" s="218">
        <v>0</v>
      </c>
      <c r="I82" s="218">
        <v>1880.0563380281692</v>
      </c>
      <c r="J82" s="218">
        <v>2906.8563380281694</v>
      </c>
      <c r="K82" s="218">
        <v>2906.8563380281694</v>
      </c>
      <c r="L82" s="218">
        <v>3933.6563380281696</v>
      </c>
      <c r="M82" s="218">
        <v>1880.0563380281692</v>
      </c>
      <c r="N82" s="218"/>
      <c r="O82" s="218"/>
      <c r="P82" s="218"/>
      <c r="Q82" s="218"/>
      <c r="R82" s="218">
        <v>3490.74</v>
      </c>
      <c r="S82" s="218">
        <v>-427.07</v>
      </c>
      <c r="T82" s="218">
        <v>3778.19</v>
      </c>
      <c r="U82" s="218">
        <v>474.08</v>
      </c>
      <c r="V82" s="218">
        <v>453.44</v>
      </c>
      <c r="W82" s="218">
        <v>799.79</v>
      </c>
      <c r="X82" s="218">
        <v>4811.4799999999996</v>
      </c>
      <c r="Y82" s="218"/>
      <c r="Z82" s="218"/>
      <c r="AA82" s="218"/>
      <c r="AB82" s="218"/>
      <c r="AC82" s="218"/>
      <c r="AD82" s="218"/>
      <c r="AE82" s="218"/>
      <c r="AF82" s="218"/>
      <c r="AG82" s="218"/>
      <c r="AH82" s="218"/>
      <c r="AI82" s="218"/>
      <c r="AJ82" s="218"/>
      <c r="AK82" s="218"/>
      <c r="AL82" s="218"/>
      <c r="AM82" s="218"/>
      <c r="AN82" s="218"/>
      <c r="AO82" s="218"/>
      <c r="AP82" s="218"/>
      <c r="AQ82" s="218"/>
      <c r="AR82" s="218"/>
      <c r="AS82" s="218"/>
      <c r="AT82" s="218"/>
      <c r="AU82" s="218"/>
      <c r="AV82" s="218"/>
      <c r="AW82" s="218"/>
      <c r="AX82" s="218"/>
      <c r="AY82" s="218"/>
      <c r="AZ82" s="218"/>
      <c r="BA82" s="218"/>
      <c r="BB82" s="218"/>
      <c r="BC82" s="218"/>
      <c r="BD82" s="218"/>
      <c r="BE82" s="218"/>
      <c r="BF82" s="218"/>
      <c r="BG82" s="218"/>
      <c r="BH82" s="218"/>
      <c r="BI82" s="218"/>
      <c r="BJ82" s="218">
        <v>0</v>
      </c>
      <c r="BK82" s="218">
        <v>0</v>
      </c>
      <c r="BL82" s="218">
        <v>0</v>
      </c>
      <c r="BM82" s="218">
        <v>0</v>
      </c>
      <c r="BN82" s="218">
        <v>3490.74</v>
      </c>
      <c r="BO82" s="218">
        <v>-427.07</v>
      </c>
      <c r="BP82" s="218">
        <v>3778.19</v>
      </c>
      <c r="BQ82" s="218">
        <v>2354.1363380281691</v>
      </c>
      <c r="BR82" s="218">
        <v>3360.2963380281694</v>
      </c>
      <c r="BS82" s="218">
        <v>3706.6463380281693</v>
      </c>
      <c r="BT82" s="218">
        <v>8745.1363380281691</v>
      </c>
      <c r="BU82" s="218">
        <v>1880.0563380281692</v>
      </c>
    </row>
    <row r="83" spans="1:73" x14ac:dyDescent="0.35">
      <c r="A83" t="s">
        <v>144</v>
      </c>
      <c r="B83" s="218">
        <v>0</v>
      </c>
      <c r="C83" s="218">
        <v>0</v>
      </c>
      <c r="D83" s="218">
        <v>0</v>
      </c>
      <c r="E83" s="218">
        <v>0</v>
      </c>
      <c r="F83" s="218">
        <v>0</v>
      </c>
      <c r="G83" s="218">
        <v>0</v>
      </c>
      <c r="H83" s="218"/>
      <c r="I83" s="218">
        <v>0</v>
      </c>
      <c r="J83" s="218">
        <v>0</v>
      </c>
      <c r="K83" s="218">
        <v>0</v>
      </c>
      <c r="L83" s="218">
        <v>0</v>
      </c>
      <c r="M83" s="218">
        <v>0</v>
      </c>
      <c r="N83" s="218"/>
      <c r="O83" s="218"/>
      <c r="P83" s="218"/>
      <c r="Q83" s="218"/>
      <c r="R83" s="218"/>
      <c r="S83" s="218"/>
      <c r="T83" s="218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218"/>
      <c r="AI83" s="218"/>
      <c r="AJ83" s="218"/>
      <c r="AK83" s="218"/>
      <c r="AL83" s="218"/>
      <c r="AM83" s="218"/>
      <c r="AN83" s="218"/>
      <c r="AO83" s="218"/>
      <c r="AP83" s="218"/>
      <c r="AQ83" s="218"/>
      <c r="AR83" s="218"/>
      <c r="AS83" s="218"/>
      <c r="AT83" s="218"/>
      <c r="AU83" s="218"/>
      <c r="AV83" s="218"/>
      <c r="AW83" s="218"/>
      <c r="AX83" s="218"/>
      <c r="AY83" s="218"/>
      <c r="AZ83" s="218"/>
      <c r="BA83" s="218"/>
      <c r="BB83" s="218"/>
      <c r="BC83" s="218"/>
      <c r="BD83" s="218"/>
      <c r="BE83" s="218"/>
      <c r="BF83" s="218"/>
      <c r="BG83" s="218"/>
      <c r="BH83" s="218"/>
      <c r="BI83" s="218"/>
      <c r="BJ83" s="218">
        <v>0</v>
      </c>
      <c r="BK83" s="218">
        <v>0</v>
      </c>
      <c r="BL83" s="218">
        <v>0</v>
      </c>
      <c r="BM83" s="218">
        <v>0</v>
      </c>
      <c r="BN83" s="218">
        <v>0</v>
      </c>
      <c r="BO83" s="218">
        <v>0</v>
      </c>
      <c r="BP83" s="218"/>
      <c r="BQ83" s="218">
        <v>0</v>
      </c>
      <c r="BR83" s="218">
        <v>0</v>
      </c>
      <c r="BS83" s="218">
        <v>0</v>
      </c>
      <c r="BT83" s="218">
        <v>0</v>
      </c>
      <c r="BU83" s="218">
        <v>0</v>
      </c>
    </row>
    <row r="84" spans="1:73" x14ac:dyDescent="0.35">
      <c r="A84" t="s">
        <v>145</v>
      </c>
      <c r="B84" s="218">
        <v>0</v>
      </c>
      <c r="C84" s="218">
        <v>0</v>
      </c>
      <c r="D84" s="218">
        <v>0</v>
      </c>
      <c r="E84" s="218">
        <v>0</v>
      </c>
      <c r="F84" s="218">
        <v>0</v>
      </c>
      <c r="G84" s="218">
        <v>0</v>
      </c>
      <c r="H84" s="218"/>
      <c r="I84" s="218">
        <v>0</v>
      </c>
      <c r="J84" s="218">
        <v>0</v>
      </c>
      <c r="K84" s="218">
        <v>0</v>
      </c>
      <c r="L84" s="218">
        <v>0</v>
      </c>
      <c r="M84" s="218">
        <v>0</v>
      </c>
      <c r="N84" s="218"/>
      <c r="O84" s="218"/>
      <c r="P84" s="218"/>
      <c r="Q84" s="218"/>
      <c r="R84" s="218"/>
      <c r="S84" s="218"/>
      <c r="T84" s="218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218"/>
      <c r="AI84" s="218"/>
      <c r="AJ84" s="218"/>
      <c r="AK84" s="218"/>
      <c r="AL84" s="218"/>
      <c r="AM84" s="218"/>
      <c r="AN84" s="218"/>
      <c r="AO84" s="218"/>
      <c r="AP84" s="218"/>
      <c r="AQ84" s="218"/>
      <c r="AR84" s="218"/>
      <c r="AS84" s="218"/>
      <c r="AT84" s="218"/>
      <c r="AU84" s="218"/>
      <c r="AV84" s="218"/>
      <c r="AW84" s="218"/>
      <c r="AX84" s="218"/>
      <c r="AY84" s="218"/>
      <c r="AZ84" s="218"/>
      <c r="BA84" s="218"/>
      <c r="BB84" s="218"/>
      <c r="BC84" s="218"/>
      <c r="BD84" s="218"/>
      <c r="BE84" s="218"/>
      <c r="BF84" s="218"/>
      <c r="BG84" s="218"/>
      <c r="BH84" s="218"/>
      <c r="BI84" s="218"/>
      <c r="BJ84" s="218">
        <v>0</v>
      </c>
      <c r="BK84" s="218">
        <v>0</v>
      </c>
      <c r="BL84" s="218">
        <v>0</v>
      </c>
      <c r="BM84" s="218">
        <v>0</v>
      </c>
      <c r="BN84" s="218">
        <v>0</v>
      </c>
      <c r="BO84" s="218">
        <v>0</v>
      </c>
      <c r="BP84" s="218"/>
      <c r="BQ84" s="218">
        <v>0</v>
      </c>
      <c r="BR84" s="218">
        <v>0</v>
      </c>
      <c r="BS84" s="218">
        <v>0</v>
      </c>
      <c r="BT84" s="218">
        <v>0</v>
      </c>
      <c r="BU84" s="218">
        <v>0</v>
      </c>
    </row>
    <row r="85" spans="1:73" x14ac:dyDescent="0.35">
      <c r="A85" t="s">
        <v>146</v>
      </c>
      <c r="B85" s="218">
        <v>21250.1041</v>
      </c>
      <c r="C85" s="218">
        <v>7364.8368</v>
      </c>
      <c r="D85" s="218">
        <v>5102.3416999999999</v>
      </c>
      <c r="E85" s="218">
        <v>82965.926800000001</v>
      </c>
      <c r="F85" s="218">
        <v>14677.2585</v>
      </c>
      <c r="G85" s="218">
        <v>34235.405299999999</v>
      </c>
      <c r="H85" s="218">
        <v>7254.48</v>
      </c>
      <c r="I85" s="218">
        <v>2422.6199436619718</v>
      </c>
      <c r="J85" s="218">
        <v>4142.6801036619718</v>
      </c>
      <c r="K85" s="218">
        <v>4142.6801036619718</v>
      </c>
      <c r="L85" s="218">
        <v>5862.7402636619718</v>
      </c>
      <c r="M85" s="218">
        <v>2422.6199436619718</v>
      </c>
      <c r="N85" s="218">
        <v>8937.42</v>
      </c>
      <c r="O85" s="218">
        <v>0</v>
      </c>
      <c r="P85" s="218">
        <v>6439.36</v>
      </c>
      <c r="Q85" s="218">
        <v>26795.65</v>
      </c>
      <c r="R85" s="218">
        <v>6613.91</v>
      </c>
      <c r="S85" s="218">
        <v>-84.65</v>
      </c>
      <c r="T85" s="218">
        <v>3290.15</v>
      </c>
      <c r="U85" s="218">
        <v>620.71</v>
      </c>
      <c r="V85" s="218">
        <v>2535</v>
      </c>
      <c r="W85" s="218">
        <v>7469.7</v>
      </c>
      <c r="X85" s="218">
        <v>7240.08</v>
      </c>
      <c r="Y85" s="218"/>
      <c r="Z85" s="218">
        <v>4050.76</v>
      </c>
      <c r="AA85" s="218">
        <v>274.59000000000015</v>
      </c>
      <c r="AB85" s="218">
        <v>77.78</v>
      </c>
      <c r="AC85" s="218">
        <v>14689.83</v>
      </c>
      <c r="AD85" s="218">
        <v>2465.4899999999998</v>
      </c>
      <c r="AE85" s="218">
        <v>4867.2299999999996</v>
      </c>
      <c r="AF85" s="218">
        <v>376.29</v>
      </c>
      <c r="AG85" s="218">
        <v>870.53</v>
      </c>
      <c r="AH85" s="218">
        <v>0</v>
      </c>
      <c r="AI85" s="218">
        <v>13897.09</v>
      </c>
      <c r="AJ85" s="218">
        <v>1218.4100000000001</v>
      </c>
      <c r="AK85" s="218">
        <v>282.52</v>
      </c>
      <c r="AL85" s="218"/>
      <c r="AM85" s="218"/>
      <c r="AN85" s="218"/>
      <c r="AO85" s="218"/>
      <c r="AP85" s="218"/>
      <c r="AQ85" s="218"/>
      <c r="AR85" s="218"/>
      <c r="AS85" s="218"/>
      <c r="AT85" s="218"/>
      <c r="AU85" s="218"/>
      <c r="AV85" s="218"/>
      <c r="AW85" s="218"/>
      <c r="AX85" s="218"/>
      <c r="AY85" s="218"/>
      <c r="AZ85" s="218"/>
      <c r="BA85" s="218"/>
      <c r="BB85" s="218"/>
      <c r="BC85" s="218"/>
      <c r="BD85" s="218"/>
      <c r="BE85" s="218"/>
      <c r="BF85" s="218"/>
      <c r="BG85" s="218"/>
      <c r="BH85" s="218"/>
      <c r="BI85" s="218"/>
      <c r="BJ85" s="218">
        <v>34238.284100000004</v>
      </c>
      <c r="BK85" s="218">
        <v>7639.4268000000002</v>
      </c>
      <c r="BL85" s="218">
        <v>11619.4817</v>
      </c>
      <c r="BM85" s="218">
        <v>124451.40680000001</v>
      </c>
      <c r="BN85" s="218">
        <v>23756.658499999998</v>
      </c>
      <c r="BO85" s="218">
        <v>39017.9853</v>
      </c>
      <c r="BP85" s="218">
        <v>10920.92</v>
      </c>
      <c r="BQ85" s="218">
        <v>3913.8599436619716</v>
      </c>
      <c r="BR85" s="218">
        <v>6677.6801036619718</v>
      </c>
      <c r="BS85" s="218">
        <v>25509.470103661974</v>
      </c>
      <c r="BT85" s="218">
        <v>14321.230263661972</v>
      </c>
      <c r="BU85" s="218">
        <v>2705.1399436619718</v>
      </c>
    </row>
    <row r="86" spans="1:73" x14ac:dyDescent="0.35">
      <c r="A86" t="s">
        <v>147</v>
      </c>
      <c r="B86" s="218">
        <v>0</v>
      </c>
      <c r="C86" s="218">
        <v>0</v>
      </c>
      <c r="D86" s="218">
        <v>0</v>
      </c>
      <c r="E86" s="218">
        <v>0</v>
      </c>
      <c r="F86" s="218">
        <v>0</v>
      </c>
      <c r="G86" s="218">
        <v>0</v>
      </c>
      <c r="H86" s="218">
        <v>0</v>
      </c>
      <c r="I86" s="218">
        <v>6084.1220657277008</v>
      </c>
      <c r="J86" s="218">
        <v>9406.9887323943676</v>
      </c>
      <c r="K86" s="218">
        <v>9406.9887323943676</v>
      </c>
      <c r="L86" s="218">
        <v>12729.855399061034</v>
      </c>
      <c r="M86" s="218">
        <v>6084.1220657277008</v>
      </c>
      <c r="N86" s="218"/>
      <c r="O86" s="218"/>
      <c r="P86" s="218"/>
      <c r="Q86" s="218"/>
      <c r="R86" s="218">
        <v>3981.71</v>
      </c>
      <c r="S86" s="218">
        <v>-2033.17</v>
      </c>
      <c r="T86" s="218">
        <v>5372.43</v>
      </c>
      <c r="U86" s="218">
        <v>2136.09</v>
      </c>
      <c r="V86" s="218">
        <v>-1078.93</v>
      </c>
      <c r="W86" s="218">
        <v>9472.66</v>
      </c>
      <c r="X86" s="218">
        <v>12636</v>
      </c>
      <c r="Y86" s="218"/>
      <c r="Z86" s="218"/>
      <c r="AA86" s="218"/>
      <c r="AB86" s="218"/>
      <c r="AC86" s="218"/>
      <c r="AD86" s="218"/>
      <c r="AE86" s="218"/>
      <c r="AF86" s="218"/>
      <c r="AG86" s="218"/>
      <c r="AH86" s="218"/>
      <c r="AI86" s="218"/>
      <c r="AJ86" s="218"/>
      <c r="AK86" s="218"/>
      <c r="AL86" s="218"/>
      <c r="AM86" s="218"/>
      <c r="AN86" s="218"/>
      <c r="AO86" s="218"/>
      <c r="AP86" s="218"/>
      <c r="AQ86" s="218"/>
      <c r="AR86" s="218"/>
      <c r="AS86" s="218"/>
      <c r="AT86" s="218"/>
      <c r="AU86" s="218"/>
      <c r="AV86" s="218"/>
      <c r="AW86" s="218"/>
      <c r="AX86" s="218"/>
      <c r="AY86" s="218"/>
      <c r="AZ86" s="218"/>
      <c r="BA86" s="218"/>
      <c r="BB86" s="218"/>
      <c r="BC86" s="218"/>
      <c r="BD86" s="218"/>
      <c r="BE86" s="218"/>
      <c r="BF86" s="218"/>
      <c r="BG86" s="218"/>
      <c r="BH86" s="218"/>
      <c r="BI86" s="218"/>
      <c r="BJ86" s="218">
        <v>0</v>
      </c>
      <c r="BK86" s="218">
        <v>0</v>
      </c>
      <c r="BL86" s="218">
        <v>0</v>
      </c>
      <c r="BM86" s="218">
        <v>0</v>
      </c>
      <c r="BN86" s="218">
        <v>3981.71</v>
      </c>
      <c r="BO86" s="218">
        <v>-2033.17</v>
      </c>
      <c r="BP86" s="218">
        <v>5372.43</v>
      </c>
      <c r="BQ86" s="218">
        <v>8220.212065727701</v>
      </c>
      <c r="BR86" s="218">
        <v>8328.0587323943673</v>
      </c>
      <c r="BS86" s="218">
        <v>18879.648732394366</v>
      </c>
      <c r="BT86" s="218">
        <v>25365.855399061034</v>
      </c>
      <c r="BU86" s="218">
        <v>6084.1220657277008</v>
      </c>
    </row>
    <row r="87" spans="1:73" x14ac:dyDescent="0.35">
      <c r="A87" t="s">
        <v>148</v>
      </c>
      <c r="B87" s="218">
        <v>0</v>
      </c>
      <c r="C87" s="218">
        <v>0</v>
      </c>
      <c r="D87" s="218">
        <v>0</v>
      </c>
      <c r="E87" s="218">
        <v>0</v>
      </c>
      <c r="F87" s="218">
        <v>0</v>
      </c>
      <c r="G87" s="218">
        <v>0</v>
      </c>
      <c r="H87" s="218">
        <v>0</v>
      </c>
      <c r="I87" s="218">
        <v>5452.1633802816914</v>
      </c>
      <c r="J87" s="218">
        <v>8429.8833802816916</v>
      </c>
      <c r="K87" s="218">
        <v>8429.8833802816916</v>
      </c>
      <c r="L87" s="218">
        <v>11407.603380281693</v>
      </c>
      <c r="M87" s="218">
        <v>5452.1633802816914</v>
      </c>
      <c r="N87" s="218"/>
      <c r="O87" s="218"/>
      <c r="P87" s="218"/>
      <c r="Q87" s="218"/>
      <c r="R87" s="218">
        <v>6087.23</v>
      </c>
      <c r="S87" s="218">
        <v>-790.6</v>
      </c>
      <c r="T87" s="218">
        <v>5672.82</v>
      </c>
      <c r="U87" s="218">
        <v>3065.23</v>
      </c>
      <c r="V87" s="218">
        <v>117.41</v>
      </c>
      <c r="W87" s="218">
        <v>8150.75</v>
      </c>
      <c r="X87" s="218">
        <v>14735.83</v>
      </c>
      <c r="Y87" s="218"/>
      <c r="Z87" s="218"/>
      <c r="AA87" s="218"/>
      <c r="AB87" s="218"/>
      <c r="AC87" s="218"/>
      <c r="AD87" s="218"/>
      <c r="AE87" s="218"/>
      <c r="AF87" s="218"/>
      <c r="AG87" s="218"/>
      <c r="AH87" s="218"/>
      <c r="AI87" s="218"/>
      <c r="AJ87" s="218"/>
      <c r="AK87" s="218"/>
      <c r="AL87" s="218"/>
      <c r="AM87" s="218"/>
      <c r="AN87" s="218"/>
      <c r="AO87" s="218"/>
      <c r="AP87" s="218"/>
      <c r="AQ87" s="218"/>
      <c r="AR87" s="218"/>
      <c r="AS87" s="218"/>
      <c r="AT87" s="218"/>
      <c r="AU87" s="218"/>
      <c r="AV87" s="218"/>
      <c r="AW87" s="218"/>
      <c r="AX87" s="218"/>
      <c r="AY87" s="218"/>
      <c r="AZ87" s="218"/>
      <c r="BA87" s="218"/>
      <c r="BB87" s="218"/>
      <c r="BC87" s="218"/>
      <c r="BD87" s="218"/>
      <c r="BE87" s="218"/>
      <c r="BF87" s="218"/>
      <c r="BG87" s="218"/>
      <c r="BH87" s="218"/>
      <c r="BI87" s="218"/>
      <c r="BJ87" s="218">
        <v>0</v>
      </c>
      <c r="BK87" s="218">
        <v>0</v>
      </c>
      <c r="BL87" s="218">
        <v>0</v>
      </c>
      <c r="BM87" s="218">
        <v>0</v>
      </c>
      <c r="BN87" s="218">
        <v>6087.23</v>
      </c>
      <c r="BO87" s="218">
        <v>-790.6</v>
      </c>
      <c r="BP87" s="218">
        <v>5672.82</v>
      </c>
      <c r="BQ87" s="218">
        <v>8517.3933802816919</v>
      </c>
      <c r="BR87" s="218">
        <v>8547.2933802816915</v>
      </c>
      <c r="BS87" s="218">
        <v>16580.633380281692</v>
      </c>
      <c r="BT87" s="218">
        <v>26143.433380281691</v>
      </c>
      <c r="BU87" s="218">
        <v>5452.1633802816914</v>
      </c>
    </row>
    <row r="88" spans="1:73" x14ac:dyDescent="0.35">
      <c r="A88" t="s">
        <v>149</v>
      </c>
      <c r="B88" s="218">
        <v>12740.2973</v>
      </c>
      <c r="C88" s="218">
        <v>4415.5177000000003</v>
      </c>
      <c r="D88" s="218">
        <v>3059.0603000000001</v>
      </c>
      <c r="E88" s="218">
        <v>49741.4303</v>
      </c>
      <c r="F88" s="218">
        <v>8799.6103999999996</v>
      </c>
      <c r="G88" s="218">
        <v>20525.5108</v>
      </c>
      <c r="H88" s="218">
        <v>4341.5200000000004</v>
      </c>
      <c r="I88" s="218"/>
      <c r="J88" s="218"/>
      <c r="K88" s="218"/>
      <c r="L88" s="218"/>
      <c r="M88" s="218"/>
      <c r="N88" s="218">
        <v>202.37</v>
      </c>
      <c r="O88" s="218">
        <v>44227.61</v>
      </c>
      <c r="P88" s="218">
        <v>0</v>
      </c>
      <c r="Q88" s="218">
        <v>7732.48</v>
      </c>
      <c r="R88" s="218">
        <v>-15992.47</v>
      </c>
      <c r="S88" s="218">
        <v>4518.4399999999996</v>
      </c>
      <c r="T88" s="218">
        <v>-2252.37</v>
      </c>
      <c r="U88" s="218">
        <v>-2266.0700000000002</v>
      </c>
      <c r="V88" s="218">
        <v>0</v>
      </c>
      <c r="W88" s="218">
        <v>0</v>
      </c>
      <c r="X88" s="218">
        <v>0</v>
      </c>
      <c r="Y88" s="218"/>
      <c r="Z88" s="218">
        <v>1453.1299999999999</v>
      </c>
      <c r="AA88" s="218">
        <v>0</v>
      </c>
      <c r="AB88" s="218">
        <v>799.8</v>
      </c>
      <c r="AC88" s="218">
        <v>10001.720000000001</v>
      </c>
      <c r="AD88" s="218">
        <v>697.84</v>
      </c>
      <c r="AE88" s="218">
        <v>355.38</v>
      </c>
      <c r="AF88" s="218">
        <v>0</v>
      </c>
      <c r="AG88" s="218">
        <v>0</v>
      </c>
      <c r="AH88" s="218">
        <v>0</v>
      </c>
      <c r="AI88" s="218">
        <v>733.31</v>
      </c>
      <c r="AJ88" s="218">
        <v>14140.92</v>
      </c>
      <c r="AK88" s="218">
        <v>0</v>
      </c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8"/>
      <c r="BB88" s="218"/>
      <c r="BC88" s="218"/>
      <c r="BD88" s="218"/>
      <c r="BE88" s="218"/>
      <c r="BF88" s="218"/>
      <c r="BG88" s="218"/>
      <c r="BH88" s="218"/>
      <c r="BI88" s="218"/>
      <c r="BJ88" s="218">
        <v>14395.7973</v>
      </c>
      <c r="BK88" s="218">
        <v>48643.127699999997</v>
      </c>
      <c r="BL88" s="218">
        <v>3858.8603000000003</v>
      </c>
      <c r="BM88" s="218">
        <v>67475.630300000004</v>
      </c>
      <c r="BN88" s="218">
        <v>-6495.0195999999996</v>
      </c>
      <c r="BO88" s="218">
        <v>25399.3308</v>
      </c>
      <c r="BP88" s="218">
        <v>2089.1500000000005</v>
      </c>
      <c r="BQ88" s="218">
        <v>-2266.0700000000002</v>
      </c>
      <c r="BR88" s="218">
        <v>0</v>
      </c>
      <c r="BS88" s="218">
        <v>733.31</v>
      </c>
      <c r="BT88" s="218">
        <v>14140.92</v>
      </c>
      <c r="BU88" s="218">
        <v>0</v>
      </c>
    </row>
    <row r="89" spans="1:73" x14ac:dyDescent="0.35">
      <c r="A89" t="s">
        <v>150</v>
      </c>
      <c r="B89" s="218">
        <v>0</v>
      </c>
      <c r="C89" s="218">
        <v>0</v>
      </c>
      <c r="D89" s="218">
        <v>0</v>
      </c>
      <c r="E89" s="218">
        <v>0</v>
      </c>
      <c r="F89" s="218">
        <v>0</v>
      </c>
      <c r="G89" s="218">
        <v>0</v>
      </c>
      <c r="H89" s="218"/>
      <c r="I89" s="218">
        <v>0</v>
      </c>
      <c r="J89" s="218">
        <v>0</v>
      </c>
      <c r="K89" s="218">
        <v>0</v>
      </c>
      <c r="L89" s="218">
        <v>0</v>
      </c>
      <c r="M89" s="218">
        <v>0</v>
      </c>
      <c r="N89" s="218"/>
      <c r="O89" s="218"/>
      <c r="P89" s="218"/>
      <c r="Q89" s="218"/>
      <c r="R89" s="218">
        <v>5967.6</v>
      </c>
      <c r="S89" s="218">
        <v>2858.07</v>
      </c>
      <c r="T89" s="218">
        <v>-1791.31</v>
      </c>
      <c r="U89" s="218">
        <v>-1066.76</v>
      </c>
      <c r="V89" s="218">
        <v>0</v>
      </c>
      <c r="W89" s="218">
        <v>0</v>
      </c>
      <c r="X89" s="218">
        <v>0</v>
      </c>
      <c r="Y89" s="218"/>
      <c r="Z89" s="218"/>
      <c r="AA89" s="218"/>
      <c r="AB89" s="218"/>
      <c r="AC89" s="218"/>
      <c r="AD89" s="218"/>
      <c r="AE89" s="218"/>
      <c r="AF89" s="218"/>
      <c r="AG89" s="218"/>
      <c r="AH89" s="218"/>
      <c r="AI89" s="218"/>
      <c r="AJ89" s="218"/>
      <c r="AK89" s="218"/>
      <c r="AL89" s="218"/>
      <c r="AM89" s="218"/>
      <c r="AN89" s="218"/>
      <c r="AO89" s="218"/>
      <c r="AP89" s="218"/>
      <c r="AQ89" s="218"/>
      <c r="AR89" s="218"/>
      <c r="AS89" s="218"/>
      <c r="AT89" s="218"/>
      <c r="AU89" s="218"/>
      <c r="AV89" s="218"/>
      <c r="AW89" s="218"/>
      <c r="AX89" s="218"/>
      <c r="AY89" s="218"/>
      <c r="AZ89" s="218"/>
      <c r="BA89" s="218"/>
      <c r="BB89" s="218"/>
      <c r="BC89" s="218"/>
      <c r="BD89" s="218"/>
      <c r="BE89" s="218"/>
      <c r="BF89" s="218"/>
      <c r="BG89" s="218"/>
      <c r="BH89" s="218"/>
      <c r="BI89" s="218"/>
      <c r="BJ89" s="218">
        <v>0</v>
      </c>
      <c r="BK89" s="218">
        <v>0</v>
      </c>
      <c r="BL89" s="218">
        <v>0</v>
      </c>
      <c r="BM89" s="218">
        <v>0</v>
      </c>
      <c r="BN89" s="218">
        <v>5967.6</v>
      </c>
      <c r="BO89" s="218">
        <v>2858.07</v>
      </c>
      <c r="BP89" s="218">
        <v>-1791.31</v>
      </c>
      <c r="BQ89" s="218">
        <v>-1066.76</v>
      </c>
      <c r="BR89" s="218">
        <v>0</v>
      </c>
      <c r="BS89" s="218">
        <v>0</v>
      </c>
      <c r="BT89" s="218">
        <v>0</v>
      </c>
      <c r="BU89" s="218">
        <v>0</v>
      </c>
    </row>
    <row r="90" spans="1:73" x14ac:dyDescent="0.35">
      <c r="A90" t="s">
        <v>151</v>
      </c>
      <c r="B90" s="218">
        <v>0</v>
      </c>
      <c r="C90" s="218">
        <v>0</v>
      </c>
      <c r="D90" s="218">
        <v>0</v>
      </c>
      <c r="E90" s="218">
        <v>0</v>
      </c>
      <c r="F90" s="218">
        <v>0</v>
      </c>
      <c r="G90" s="218">
        <v>0</v>
      </c>
      <c r="H90" s="218"/>
      <c r="I90" s="218">
        <v>0</v>
      </c>
      <c r="J90" s="218">
        <v>0</v>
      </c>
      <c r="K90" s="218">
        <v>0</v>
      </c>
      <c r="L90" s="218">
        <v>0</v>
      </c>
      <c r="M90" s="218">
        <v>0</v>
      </c>
      <c r="N90" s="218"/>
      <c r="O90" s="218"/>
      <c r="P90" s="218"/>
      <c r="Q90" s="218"/>
      <c r="R90" s="218">
        <v>32474.66</v>
      </c>
      <c r="S90" s="218">
        <v>10825.91</v>
      </c>
      <c r="T90" s="218">
        <v>-6397.81</v>
      </c>
      <c r="U90" s="218">
        <v>-4428.1000000000004</v>
      </c>
      <c r="V90" s="218">
        <v>0</v>
      </c>
      <c r="W90" s="218">
        <v>0</v>
      </c>
      <c r="X90" s="218">
        <v>0</v>
      </c>
      <c r="Y90" s="218"/>
      <c r="Z90" s="218"/>
      <c r="AA90" s="218"/>
      <c r="AB90" s="218"/>
      <c r="AC90" s="218"/>
      <c r="AD90" s="218"/>
      <c r="AE90" s="218"/>
      <c r="AF90" s="218"/>
      <c r="AG90" s="218"/>
      <c r="AH90" s="218"/>
      <c r="AI90" s="218"/>
      <c r="AJ90" s="218"/>
      <c r="AK90" s="218"/>
      <c r="AL90" s="218"/>
      <c r="AM90" s="218"/>
      <c r="AN90" s="218"/>
      <c r="AO90" s="218"/>
      <c r="AP90" s="218"/>
      <c r="AQ90" s="218"/>
      <c r="AR90" s="218"/>
      <c r="AS90" s="218"/>
      <c r="AT90" s="218"/>
      <c r="AU90" s="218"/>
      <c r="AV90" s="218"/>
      <c r="AW90" s="218"/>
      <c r="AX90" s="218"/>
      <c r="AY90" s="218"/>
      <c r="AZ90" s="218"/>
      <c r="BA90" s="218"/>
      <c r="BB90" s="218"/>
      <c r="BC90" s="218"/>
      <c r="BD90" s="218"/>
      <c r="BE90" s="218"/>
      <c r="BF90" s="218"/>
      <c r="BG90" s="218"/>
      <c r="BH90" s="218"/>
      <c r="BI90" s="218"/>
      <c r="BJ90" s="218">
        <v>0</v>
      </c>
      <c r="BK90" s="218">
        <v>0</v>
      </c>
      <c r="BL90" s="218">
        <v>0</v>
      </c>
      <c r="BM90" s="218">
        <v>0</v>
      </c>
      <c r="BN90" s="218">
        <v>32474.66</v>
      </c>
      <c r="BO90" s="218">
        <v>10825.91</v>
      </c>
      <c r="BP90" s="218">
        <v>-6397.81</v>
      </c>
      <c r="BQ90" s="218">
        <v>-4428.1000000000004</v>
      </c>
      <c r="BR90" s="218">
        <v>0</v>
      </c>
      <c r="BS90" s="218">
        <v>0</v>
      </c>
      <c r="BT90" s="218">
        <v>0</v>
      </c>
      <c r="BU90" s="218">
        <v>0</v>
      </c>
    </row>
    <row r="91" spans="1:73" x14ac:dyDescent="0.35">
      <c r="A91" t="s">
        <v>152</v>
      </c>
      <c r="B91" s="218">
        <v>0</v>
      </c>
      <c r="C91" s="218">
        <v>0</v>
      </c>
      <c r="D91" s="218">
        <v>0</v>
      </c>
      <c r="E91" s="218">
        <v>0</v>
      </c>
      <c r="F91" s="218">
        <v>0</v>
      </c>
      <c r="G91" s="218">
        <v>0</v>
      </c>
      <c r="H91" s="218">
        <v>0</v>
      </c>
      <c r="I91" s="218">
        <v>2456.2179126760566</v>
      </c>
      <c r="J91" s="218">
        <v>4065.9853446760562</v>
      </c>
      <c r="K91" s="218">
        <v>4065.9853446760562</v>
      </c>
      <c r="L91" s="218">
        <v>5675.7527766760559</v>
      </c>
      <c r="M91" s="218">
        <v>2456.2179126760566</v>
      </c>
      <c r="N91" s="218"/>
      <c r="O91" s="218">
        <v>3820.51</v>
      </c>
      <c r="P91" s="218"/>
      <c r="Q91" s="218">
        <v>-2085.77</v>
      </c>
      <c r="R91" s="218"/>
      <c r="S91" s="218"/>
      <c r="T91" s="218"/>
      <c r="U91" s="218">
        <v>0</v>
      </c>
      <c r="V91" s="218">
        <v>0</v>
      </c>
      <c r="W91" s="218">
        <v>0</v>
      </c>
      <c r="X91" s="218">
        <v>0</v>
      </c>
      <c r="Y91" s="218"/>
      <c r="Z91" s="218">
        <v>2826.7799999999997</v>
      </c>
      <c r="AA91" s="218">
        <v>5421.6</v>
      </c>
      <c r="AB91" s="218">
        <v>-241.33000000000018</v>
      </c>
      <c r="AC91" s="218">
        <v>27728.33</v>
      </c>
      <c r="AD91" s="218">
        <v>5246.83</v>
      </c>
      <c r="AE91" s="218">
        <v>14087.13</v>
      </c>
      <c r="AF91" s="218">
        <v>575.82000000000005</v>
      </c>
      <c r="AG91" s="218">
        <v>661.74</v>
      </c>
      <c r="AH91" s="218">
        <v>66.849999999999994</v>
      </c>
      <c r="AI91" s="218">
        <v>2844.33</v>
      </c>
      <c r="AJ91" s="218">
        <v>34724.780000000006</v>
      </c>
      <c r="AK91" s="218">
        <v>0</v>
      </c>
      <c r="AL91" s="218"/>
      <c r="AM91" s="218"/>
      <c r="AN91" s="218"/>
      <c r="AO91" s="218"/>
      <c r="AP91" s="218"/>
      <c r="AQ91" s="218"/>
      <c r="AR91" s="218"/>
      <c r="AS91" s="218"/>
      <c r="AT91" s="218"/>
      <c r="AU91" s="218"/>
      <c r="AV91" s="218"/>
      <c r="AW91" s="218"/>
      <c r="AX91" s="218"/>
      <c r="AY91" s="218"/>
      <c r="AZ91" s="218"/>
      <c r="BA91" s="218"/>
      <c r="BB91" s="218"/>
      <c r="BC91" s="218"/>
      <c r="BD91" s="218"/>
      <c r="BE91" s="218"/>
      <c r="BF91" s="218"/>
      <c r="BG91" s="218"/>
      <c r="BH91" s="218"/>
      <c r="BI91" s="218"/>
      <c r="BJ91" s="218">
        <v>2826.7799999999997</v>
      </c>
      <c r="BK91" s="218">
        <v>9242.11</v>
      </c>
      <c r="BL91" s="218">
        <v>-241.33000000000018</v>
      </c>
      <c r="BM91" s="218">
        <v>25642.560000000001</v>
      </c>
      <c r="BN91" s="218">
        <v>5246.83</v>
      </c>
      <c r="BO91" s="218">
        <v>14087.13</v>
      </c>
      <c r="BP91" s="218">
        <v>575.82000000000005</v>
      </c>
      <c r="BQ91" s="218">
        <v>3117.9579126760564</v>
      </c>
      <c r="BR91" s="218">
        <v>4132.8353446760566</v>
      </c>
      <c r="BS91" s="218">
        <v>6910.3153446760562</v>
      </c>
      <c r="BT91" s="218">
        <v>40400.53277667606</v>
      </c>
      <c r="BU91" s="218">
        <v>2456.2179126760566</v>
      </c>
    </row>
    <row r="92" spans="1:73" x14ac:dyDescent="0.35">
      <c r="A92" t="s">
        <v>153</v>
      </c>
      <c r="B92" s="218">
        <v>4359.6077999999998</v>
      </c>
      <c r="C92" s="218">
        <v>1510.9478999999999</v>
      </c>
      <c r="D92" s="218">
        <v>1046.7811999999999</v>
      </c>
      <c r="E92" s="218">
        <v>17021.041300000001</v>
      </c>
      <c r="F92" s="218">
        <v>3011.1424000000002</v>
      </c>
      <c r="G92" s="218">
        <v>7023.6333000000004</v>
      </c>
      <c r="H92" s="218">
        <v>4081.41</v>
      </c>
      <c r="I92" s="218"/>
      <c r="J92" s="218"/>
      <c r="K92" s="218"/>
      <c r="L92" s="218"/>
      <c r="M92" s="218"/>
      <c r="N92" s="218">
        <v>14.91</v>
      </c>
      <c r="O92" s="218">
        <v>15350.18</v>
      </c>
      <c r="P92" s="218">
        <v>4752.04</v>
      </c>
      <c r="Q92" s="218">
        <v>-12008.14</v>
      </c>
      <c r="R92" s="218">
        <v>-755.41</v>
      </c>
      <c r="S92" s="218">
        <v>0</v>
      </c>
      <c r="T92" s="218">
        <v>0</v>
      </c>
      <c r="U92" s="218">
        <v>0</v>
      </c>
      <c r="V92" s="218">
        <v>0</v>
      </c>
      <c r="W92" s="218">
        <v>0</v>
      </c>
      <c r="X92" s="218">
        <v>0</v>
      </c>
      <c r="Y92" s="218"/>
      <c r="Z92" s="218">
        <v>1498.5500000000002</v>
      </c>
      <c r="AA92" s="218">
        <v>1289.03</v>
      </c>
      <c r="AB92" s="218">
        <v>1056.8599999999999</v>
      </c>
      <c r="AC92" s="218">
        <v>2035.4399999999998</v>
      </c>
      <c r="AD92" s="218">
        <v>767.89</v>
      </c>
      <c r="AE92" s="218">
        <v>6.67</v>
      </c>
      <c r="AF92" s="218">
        <v>488.4</v>
      </c>
      <c r="AG92" s="218">
        <v>13.54</v>
      </c>
      <c r="AH92" s="218">
        <v>14.08</v>
      </c>
      <c r="AI92" s="218">
        <v>1560.17</v>
      </c>
      <c r="AJ92" s="218">
        <v>2620.0100000000002</v>
      </c>
      <c r="AK92" s="218">
        <v>13.54</v>
      </c>
      <c r="AL92" s="218"/>
      <c r="AM92" s="218"/>
      <c r="AN92" s="218"/>
      <c r="AO92" s="218"/>
      <c r="AP92" s="218"/>
      <c r="AQ92" s="218"/>
      <c r="AR92" s="218"/>
      <c r="AS92" s="218"/>
      <c r="AT92" s="218"/>
      <c r="AU92" s="218"/>
      <c r="AV92" s="218"/>
      <c r="AW92" s="218"/>
      <c r="AX92" s="218"/>
      <c r="AY92" s="218"/>
      <c r="AZ92" s="218"/>
      <c r="BA92" s="218"/>
      <c r="BB92" s="218"/>
      <c r="BC92" s="218"/>
      <c r="BD92" s="218"/>
      <c r="BE92" s="218"/>
      <c r="BF92" s="218"/>
      <c r="BG92" s="218"/>
      <c r="BH92" s="218"/>
      <c r="BI92" s="218"/>
      <c r="BJ92" s="218">
        <v>5873.0677999999998</v>
      </c>
      <c r="BK92" s="218">
        <v>18150.157899999998</v>
      </c>
      <c r="BL92" s="218">
        <v>6855.6812</v>
      </c>
      <c r="BM92" s="218">
        <v>7048.341300000001</v>
      </c>
      <c r="BN92" s="218">
        <v>3023.6224000000002</v>
      </c>
      <c r="BO92" s="218">
        <v>7030.3033000000005</v>
      </c>
      <c r="BP92" s="218">
        <v>4569.8099999999995</v>
      </c>
      <c r="BQ92" s="218">
        <v>13.54</v>
      </c>
      <c r="BR92" s="218">
        <v>14.08</v>
      </c>
      <c r="BS92" s="218">
        <v>1560.17</v>
      </c>
      <c r="BT92" s="218">
        <v>2620.0100000000002</v>
      </c>
      <c r="BU92" s="218">
        <v>13.54</v>
      </c>
    </row>
    <row r="93" spans="1:73" x14ac:dyDescent="0.35">
      <c r="A93" t="s">
        <v>154</v>
      </c>
      <c r="B93" s="218">
        <v>0</v>
      </c>
      <c r="C93" s="218">
        <v>0</v>
      </c>
      <c r="D93" s="218">
        <v>0</v>
      </c>
      <c r="E93" s="218">
        <v>0</v>
      </c>
      <c r="F93" s="218">
        <v>0</v>
      </c>
      <c r="G93" s="218">
        <v>0</v>
      </c>
      <c r="H93" s="218"/>
      <c r="I93" s="218">
        <v>0</v>
      </c>
      <c r="J93" s="218">
        <v>0</v>
      </c>
      <c r="K93" s="218">
        <v>0</v>
      </c>
      <c r="L93" s="218">
        <v>0</v>
      </c>
      <c r="M93" s="218">
        <v>0</v>
      </c>
      <c r="N93" s="218"/>
      <c r="O93" s="218"/>
      <c r="P93" s="218"/>
      <c r="Q93" s="218"/>
      <c r="R93" s="218"/>
      <c r="S93" s="218"/>
      <c r="T93" s="218"/>
      <c r="U93" s="218"/>
      <c r="V93" s="218"/>
      <c r="W93" s="218"/>
      <c r="X93" s="218"/>
      <c r="Y93" s="218"/>
      <c r="Z93" s="218">
        <v>0</v>
      </c>
      <c r="AA93" s="218">
        <v>0</v>
      </c>
      <c r="AB93" s="218">
        <v>0</v>
      </c>
      <c r="AC93" s="218">
        <v>0</v>
      </c>
      <c r="AD93" s="218">
        <v>0</v>
      </c>
      <c r="AE93" s="218">
        <v>0</v>
      </c>
      <c r="AF93" s="218">
        <v>0</v>
      </c>
      <c r="AG93" s="218">
        <v>0</v>
      </c>
      <c r="AH93" s="218">
        <v>0</v>
      </c>
      <c r="AI93" s="218">
        <v>0</v>
      </c>
      <c r="AJ93" s="218">
        <v>0</v>
      </c>
      <c r="AK93" s="218">
        <v>0</v>
      </c>
      <c r="AL93" s="218"/>
      <c r="AM93" s="218"/>
      <c r="AN93" s="218"/>
      <c r="AO93" s="218"/>
      <c r="AP93" s="218"/>
      <c r="AQ93" s="218"/>
      <c r="AR93" s="218"/>
      <c r="AS93" s="218"/>
      <c r="AT93" s="218"/>
      <c r="AU93" s="218"/>
      <c r="AV93" s="218"/>
      <c r="AW93" s="218"/>
      <c r="AX93" s="218"/>
      <c r="AY93" s="218"/>
      <c r="AZ93" s="218"/>
      <c r="BA93" s="218"/>
      <c r="BB93" s="218"/>
      <c r="BC93" s="218"/>
      <c r="BD93" s="218"/>
      <c r="BE93" s="218"/>
      <c r="BF93" s="218"/>
      <c r="BG93" s="218"/>
      <c r="BH93" s="218"/>
      <c r="BI93" s="218"/>
      <c r="BJ93" s="218">
        <v>0</v>
      </c>
      <c r="BK93" s="218">
        <v>0</v>
      </c>
      <c r="BL93" s="218">
        <v>0</v>
      </c>
      <c r="BM93" s="218">
        <v>0</v>
      </c>
      <c r="BN93" s="218">
        <v>0</v>
      </c>
      <c r="BO93" s="218">
        <v>0</v>
      </c>
      <c r="BP93" s="218">
        <v>0</v>
      </c>
      <c r="BQ93" s="218">
        <v>0</v>
      </c>
      <c r="BR93" s="218">
        <v>0</v>
      </c>
      <c r="BS93" s="218">
        <v>0</v>
      </c>
      <c r="BT93" s="218">
        <v>0</v>
      </c>
      <c r="BU93" s="218">
        <v>0</v>
      </c>
    </row>
    <row r="94" spans="1:73" x14ac:dyDescent="0.35">
      <c r="A94" t="s">
        <v>155</v>
      </c>
      <c r="B94" s="218">
        <v>11769.205</v>
      </c>
      <c r="C94" s="218">
        <v>4078.9576000000002</v>
      </c>
      <c r="D94" s="218">
        <v>2825.8923</v>
      </c>
      <c r="E94" s="218">
        <v>45950.033600000002</v>
      </c>
      <c r="F94" s="218">
        <v>8128.8855000000003</v>
      </c>
      <c r="G94" s="218">
        <v>18961.0131</v>
      </c>
      <c r="H94" s="218">
        <v>3959.56</v>
      </c>
      <c r="I94" s="218">
        <v>1268.2293183098595</v>
      </c>
      <c r="J94" s="218">
        <v>2191.760411643193</v>
      </c>
      <c r="K94" s="218">
        <v>3115.2915049765261</v>
      </c>
      <c r="L94" s="218">
        <v>3115.2915049765261</v>
      </c>
      <c r="M94" s="218">
        <v>1268.2293183098595</v>
      </c>
      <c r="N94" s="218">
        <v>16247.44</v>
      </c>
      <c r="O94" s="218">
        <v>0</v>
      </c>
      <c r="P94" s="218">
        <v>3581.94</v>
      </c>
      <c r="Q94" s="218">
        <v>22984.9</v>
      </c>
      <c r="R94" s="218">
        <v>14597.74</v>
      </c>
      <c r="S94" s="218">
        <v>-175.59</v>
      </c>
      <c r="T94" s="218">
        <v>5388.81</v>
      </c>
      <c r="U94" s="218">
        <v>-2238.0100000000002</v>
      </c>
      <c r="V94" s="218">
        <v>6523.14</v>
      </c>
      <c r="W94" s="218">
        <v>4337.68</v>
      </c>
      <c r="X94" s="218">
        <v>4673.82</v>
      </c>
      <c r="Y94" s="218"/>
      <c r="Z94" s="218">
        <v>2992.13</v>
      </c>
      <c r="AA94" s="218">
        <v>65.629999999999882</v>
      </c>
      <c r="AB94" s="218">
        <v>0</v>
      </c>
      <c r="AC94" s="218">
        <v>14055.710000000001</v>
      </c>
      <c r="AD94" s="218">
        <v>2673.64</v>
      </c>
      <c r="AE94" s="218">
        <v>16944.63</v>
      </c>
      <c r="AF94" s="218">
        <v>445.94</v>
      </c>
      <c r="AG94" s="218">
        <v>0</v>
      </c>
      <c r="AH94" s="218">
        <v>60.15</v>
      </c>
      <c r="AI94" s="218">
        <v>19208.96</v>
      </c>
      <c r="AJ94" s="218">
        <v>1453.76</v>
      </c>
      <c r="AK94" s="218">
        <v>1413.56</v>
      </c>
      <c r="AL94" s="218"/>
      <c r="AM94" s="218"/>
      <c r="AN94" s="218"/>
      <c r="AO94" s="218"/>
      <c r="AP94" s="218"/>
      <c r="AQ94" s="218"/>
      <c r="AR94" s="218"/>
      <c r="AS94" s="218"/>
      <c r="AT94" s="218"/>
      <c r="AU94" s="218"/>
      <c r="AV94" s="218"/>
      <c r="AW94" s="218"/>
      <c r="AX94" s="218"/>
      <c r="AY94" s="218"/>
      <c r="AZ94" s="218"/>
      <c r="BA94" s="218"/>
      <c r="BB94" s="218"/>
      <c r="BC94" s="218"/>
      <c r="BD94" s="218"/>
      <c r="BE94" s="218"/>
      <c r="BF94" s="218"/>
      <c r="BG94" s="218"/>
      <c r="BH94" s="218"/>
      <c r="BI94" s="218"/>
      <c r="BJ94" s="218">
        <v>31008.775000000001</v>
      </c>
      <c r="BK94" s="218">
        <v>4144.5875999999998</v>
      </c>
      <c r="BL94" s="218">
        <v>6407.8323</v>
      </c>
      <c r="BM94" s="218">
        <v>82990.64360000001</v>
      </c>
      <c r="BN94" s="218">
        <v>25400.265500000001</v>
      </c>
      <c r="BO94" s="218">
        <v>35730.053100000005</v>
      </c>
      <c r="BP94" s="218">
        <v>9794.3100000000013</v>
      </c>
      <c r="BQ94" s="218">
        <v>-969.78068169014068</v>
      </c>
      <c r="BR94" s="218">
        <v>8775.050411643193</v>
      </c>
      <c r="BS94" s="218">
        <v>26661.931504976525</v>
      </c>
      <c r="BT94" s="218">
        <v>9242.8715049765251</v>
      </c>
      <c r="BU94" s="218">
        <v>2681.7893183098595</v>
      </c>
    </row>
    <row r="95" spans="1:73" x14ac:dyDescent="0.35">
      <c r="A95" t="s">
        <v>156</v>
      </c>
      <c r="B95" s="218">
        <v>0</v>
      </c>
      <c r="C95" s="218">
        <v>0</v>
      </c>
      <c r="D95" s="218">
        <v>0</v>
      </c>
      <c r="E95" s="218">
        <v>0</v>
      </c>
      <c r="F95" s="218">
        <v>0</v>
      </c>
      <c r="G95" s="218">
        <v>0</v>
      </c>
      <c r="H95" s="218">
        <v>0</v>
      </c>
      <c r="I95" s="218">
        <v>3407.1083568075123</v>
      </c>
      <c r="J95" s="218">
        <v>5267.9136901408456</v>
      </c>
      <c r="K95" s="218">
        <v>7128.7190234741793</v>
      </c>
      <c r="L95" s="218">
        <v>7128.7190234741793</v>
      </c>
      <c r="M95" s="218">
        <v>3407.1083568075123</v>
      </c>
      <c r="N95" s="218"/>
      <c r="O95" s="218"/>
      <c r="P95" s="218"/>
      <c r="Q95" s="218"/>
      <c r="R95" s="218">
        <v>2148.9499999999998</v>
      </c>
      <c r="S95" s="218">
        <v>-321.02999999999997</v>
      </c>
      <c r="T95" s="218">
        <v>2747.3</v>
      </c>
      <c r="U95" s="218">
        <v>588.17999999999995</v>
      </c>
      <c r="V95" s="218">
        <v>-51.4</v>
      </c>
      <c r="W95" s="218">
        <v>3401</v>
      </c>
      <c r="X95" s="218">
        <v>3531.06</v>
      </c>
      <c r="Y95" s="218"/>
      <c r="Z95" s="218"/>
      <c r="AA95" s="218"/>
      <c r="AB95" s="218"/>
      <c r="AC95" s="218"/>
      <c r="AD95" s="218"/>
      <c r="AE95" s="218"/>
      <c r="AF95" s="218"/>
      <c r="AG95" s="218"/>
      <c r="AH95" s="218"/>
      <c r="AI95" s="218"/>
      <c r="AJ95" s="218"/>
      <c r="AK95" s="218"/>
      <c r="AL95" s="218"/>
      <c r="AM95" s="218"/>
      <c r="AN95" s="218"/>
      <c r="AO95" s="218"/>
      <c r="AP95" s="218"/>
      <c r="AQ95" s="218"/>
      <c r="AR95" s="218"/>
      <c r="AS95" s="218"/>
      <c r="AT95" s="218"/>
      <c r="AU95" s="218"/>
      <c r="AV95" s="218"/>
      <c r="AW95" s="218"/>
      <c r="AX95" s="218"/>
      <c r="AY95" s="218"/>
      <c r="AZ95" s="218"/>
      <c r="BA95" s="218"/>
      <c r="BB95" s="218"/>
      <c r="BC95" s="218"/>
      <c r="BD95" s="218"/>
      <c r="BE95" s="218"/>
      <c r="BF95" s="218"/>
      <c r="BG95" s="218"/>
      <c r="BH95" s="218"/>
      <c r="BI95" s="218"/>
      <c r="BJ95" s="218">
        <v>0</v>
      </c>
      <c r="BK95" s="218">
        <v>0</v>
      </c>
      <c r="BL95" s="218">
        <v>0</v>
      </c>
      <c r="BM95" s="218">
        <v>0</v>
      </c>
      <c r="BN95" s="218">
        <v>2148.9499999999998</v>
      </c>
      <c r="BO95" s="218">
        <v>-321.02999999999997</v>
      </c>
      <c r="BP95" s="218">
        <v>2747.3</v>
      </c>
      <c r="BQ95" s="218">
        <v>3995.2883568075122</v>
      </c>
      <c r="BR95" s="218">
        <v>5216.5136901408459</v>
      </c>
      <c r="BS95" s="218">
        <v>10529.719023474179</v>
      </c>
      <c r="BT95" s="218">
        <v>10659.779023474179</v>
      </c>
      <c r="BU95" s="218">
        <v>3407.1083568075123</v>
      </c>
    </row>
    <row r="96" spans="1:73" x14ac:dyDescent="0.35">
      <c r="A96" t="s">
        <v>157</v>
      </c>
      <c r="B96" s="218">
        <v>0</v>
      </c>
      <c r="C96" s="218">
        <v>0</v>
      </c>
      <c r="D96" s="218">
        <v>0</v>
      </c>
      <c r="E96" s="218">
        <v>0</v>
      </c>
      <c r="F96" s="218">
        <v>0</v>
      </c>
      <c r="G96" s="218">
        <v>0</v>
      </c>
      <c r="H96" s="218">
        <v>0</v>
      </c>
      <c r="I96" s="218">
        <v>2632.0788732394371</v>
      </c>
      <c r="J96" s="218">
        <v>4069.5988732394371</v>
      </c>
      <c r="K96" s="218">
        <v>5507.1188732394367</v>
      </c>
      <c r="L96" s="218">
        <v>5507.1188732394367</v>
      </c>
      <c r="M96" s="218">
        <v>2632.0788732394371</v>
      </c>
      <c r="N96" s="218"/>
      <c r="O96" s="218"/>
      <c r="P96" s="218"/>
      <c r="Q96" s="218"/>
      <c r="R96" s="218">
        <v>6905.6</v>
      </c>
      <c r="S96" s="218">
        <v>9.39</v>
      </c>
      <c r="T96" s="218">
        <v>8195.74</v>
      </c>
      <c r="U96" s="218">
        <v>3153.27</v>
      </c>
      <c r="V96" s="218">
        <v>-2394.08</v>
      </c>
      <c r="W96" s="218">
        <v>11046.31</v>
      </c>
      <c r="X96" s="218">
        <v>10162.969999999999</v>
      </c>
      <c r="Y96" s="218"/>
      <c r="Z96" s="218"/>
      <c r="AA96" s="218"/>
      <c r="AB96" s="218"/>
      <c r="AC96" s="218"/>
      <c r="AD96" s="218"/>
      <c r="AE96" s="218"/>
      <c r="AF96" s="218"/>
      <c r="AG96" s="218"/>
      <c r="AH96" s="218"/>
      <c r="AI96" s="218"/>
      <c r="AJ96" s="218"/>
      <c r="AK96" s="218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8"/>
      <c r="BB96" s="218"/>
      <c r="BC96" s="218"/>
      <c r="BD96" s="218"/>
      <c r="BE96" s="218"/>
      <c r="BF96" s="218"/>
      <c r="BG96" s="218"/>
      <c r="BH96" s="218"/>
      <c r="BI96" s="218"/>
      <c r="BJ96" s="218">
        <v>0</v>
      </c>
      <c r="BK96" s="218">
        <v>0</v>
      </c>
      <c r="BL96" s="218">
        <v>0</v>
      </c>
      <c r="BM96" s="218">
        <v>0</v>
      </c>
      <c r="BN96" s="218">
        <v>6905.6</v>
      </c>
      <c r="BO96" s="218">
        <v>9.39</v>
      </c>
      <c r="BP96" s="218">
        <v>8195.74</v>
      </c>
      <c r="BQ96" s="218">
        <v>5785.3488732394371</v>
      </c>
      <c r="BR96" s="218">
        <v>1675.5188732394372</v>
      </c>
      <c r="BS96" s="218">
        <v>16553.428873239434</v>
      </c>
      <c r="BT96" s="218">
        <v>15670.088873239436</v>
      </c>
      <c r="BU96" s="218">
        <v>2632.0788732394371</v>
      </c>
    </row>
    <row r="97" spans="1:73" x14ac:dyDescent="0.35">
      <c r="A97" t="s">
        <v>158</v>
      </c>
      <c r="B97" s="218">
        <v>0</v>
      </c>
      <c r="C97" s="218">
        <v>0</v>
      </c>
      <c r="D97" s="218">
        <v>0</v>
      </c>
      <c r="E97" s="218">
        <v>0</v>
      </c>
      <c r="F97" s="218">
        <v>0</v>
      </c>
      <c r="G97" s="218">
        <v>0</v>
      </c>
      <c r="H97" s="218"/>
      <c r="I97" s="218">
        <v>0</v>
      </c>
      <c r="J97" s="218">
        <v>0</v>
      </c>
      <c r="K97" s="218">
        <v>0</v>
      </c>
      <c r="L97" s="218">
        <v>0</v>
      </c>
      <c r="M97" s="218">
        <v>0</v>
      </c>
      <c r="N97" s="218"/>
      <c r="O97" s="218"/>
      <c r="P97" s="218"/>
      <c r="Q97" s="218"/>
      <c r="R97" s="218"/>
      <c r="S97" s="218"/>
      <c r="T97" s="218"/>
      <c r="U97" s="218"/>
      <c r="V97" s="218"/>
      <c r="W97" s="218"/>
      <c r="X97" s="218"/>
      <c r="Y97" s="218"/>
      <c r="Z97" s="218">
        <v>0</v>
      </c>
      <c r="AA97" s="218">
        <v>0</v>
      </c>
      <c r="AB97" s="218">
        <v>0</v>
      </c>
      <c r="AC97" s="218">
        <v>0</v>
      </c>
      <c r="AD97" s="218">
        <v>0</v>
      </c>
      <c r="AE97" s="218">
        <v>0</v>
      </c>
      <c r="AF97" s="218">
        <v>0</v>
      </c>
      <c r="AG97" s="218">
        <v>0</v>
      </c>
      <c r="AH97" s="218">
        <v>0</v>
      </c>
      <c r="AI97" s="218">
        <v>0</v>
      </c>
      <c r="AJ97" s="218">
        <v>0</v>
      </c>
      <c r="AK97" s="218">
        <v>0</v>
      </c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8"/>
      <c r="BB97" s="218"/>
      <c r="BC97" s="218"/>
      <c r="BD97" s="218"/>
      <c r="BE97" s="218"/>
      <c r="BF97" s="218"/>
      <c r="BG97" s="218"/>
      <c r="BH97" s="218"/>
      <c r="BI97" s="218"/>
      <c r="BJ97" s="218">
        <v>0</v>
      </c>
      <c r="BK97" s="218">
        <v>0</v>
      </c>
      <c r="BL97" s="218">
        <v>0</v>
      </c>
      <c r="BM97" s="218">
        <v>0</v>
      </c>
      <c r="BN97" s="218">
        <v>0</v>
      </c>
      <c r="BO97" s="218">
        <v>0</v>
      </c>
      <c r="BP97" s="218">
        <v>0</v>
      </c>
      <c r="BQ97" s="218">
        <v>0</v>
      </c>
      <c r="BR97" s="218">
        <v>0</v>
      </c>
      <c r="BS97" s="218">
        <v>0</v>
      </c>
      <c r="BT97" s="218">
        <v>0</v>
      </c>
      <c r="BU97" s="218">
        <v>0</v>
      </c>
    </row>
    <row r="98" spans="1:73" x14ac:dyDescent="0.35">
      <c r="A98" t="s">
        <v>159</v>
      </c>
      <c r="B98" s="218">
        <v>8080.1391999999996</v>
      </c>
      <c r="C98" s="218">
        <v>2800.4054000000001</v>
      </c>
      <c r="D98" s="218">
        <v>1940.1143</v>
      </c>
      <c r="E98" s="218">
        <v>31546.962299999999</v>
      </c>
      <c r="F98" s="218">
        <v>5580.8805000000002</v>
      </c>
      <c r="G98" s="218">
        <v>13017.6698</v>
      </c>
      <c r="H98" s="218">
        <v>7428.66</v>
      </c>
      <c r="I98" s="218"/>
      <c r="J98" s="218"/>
      <c r="K98" s="218"/>
      <c r="L98" s="218"/>
      <c r="M98" s="218"/>
      <c r="N98" s="218">
        <v>2747.88</v>
      </c>
      <c r="O98" s="218">
        <v>35713.599999999999</v>
      </c>
      <c r="P98" s="218">
        <v>9453.26</v>
      </c>
      <c r="Q98" s="218">
        <v>-7533.78</v>
      </c>
      <c r="R98" s="218">
        <v>-14202.67</v>
      </c>
      <c r="S98" s="218">
        <v>783.94</v>
      </c>
      <c r="T98" s="218">
        <v>-443.52</v>
      </c>
      <c r="U98" s="218">
        <v>-340.42</v>
      </c>
      <c r="V98" s="218">
        <v>0</v>
      </c>
      <c r="W98" s="218">
        <v>0</v>
      </c>
      <c r="X98" s="218">
        <v>0</v>
      </c>
      <c r="Y98" s="218"/>
      <c r="Z98" s="218">
        <v>3966.3500000000004</v>
      </c>
      <c r="AA98" s="218">
        <v>1868.87</v>
      </c>
      <c r="AB98" s="218">
        <v>1995.32</v>
      </c>
      <c r="AC98" s="218">
        <v>11516.03</v>
      </c>
      <c r="AD98" s="218">
        <v>2934.5699999999997</v>
      </c>
      <c r="AE98" s="218">
        <v>3629.46</v>
      </c>
      <c r="AF98" s="218">
        <v>1226.8499999999999</v>
      </c>
      <c r="AG98" s="218">
        <v>171.98000000000002</v>
      </c>
      <c r="AH98" s="218">
        <v>-248.62000000000003</v>
      </c>
      <c r="AI98" s="218">
        <v>1138.99</v>
      </c>
      <c r="AJ98" s="218">
        <v>14375.81</v>
      </c>
      <c r="AK98" s="218">
        <v>33.85</v>
      </c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8"/>
      <c r="BB98" s="218"/>
      <c r="BC98" s="218"/>
      <c r="BD98" s="218"/>
      <c r="BE98" s="218"/>
      <c r="BF98" s="218"/>
      <c r="BG98" s="218"/>
      <c r="BH98" s="218"/>
      <c r="BI98" s="218"/>
      <c r="BJ98" s="218">
        <v>14794.369199999999</v>
      </c>
      <c r="BK98" s="218">
        <v>40382.875400000004</v>
      </c>
      <c r="BL98" s="218">
        <v>13388.694299999999</v>
      </c>
      <c r="BM98" s="218">
        <v>35529.212299999999</v>
      </c>
      <c r="BN98" s="218">
        <v>-5687.2194999999992</v>
      </c>
      <c r="BO98" s="218">
        <v>17431.069800000001</v>
      </c>
      <c r="BP98" s="218">
        <v>8211.99</v>
      </c>
      <c r="BQ98" s="218">
        <v>-168.44</v>
      </c>
      <c r="BR98" s="218">
        <v>-248.62000000000003</v>
      </c>
      <c r="BS98" s="218">
        <v>1138.99</v>
      </c>
      <c r="BT98" s="218">
        <v>14375.81</v>
      </c>
      <c r="BU98" s="218">
        <v>33.85</v>
      </c>
    </row>
    <row r="99" spans="1:73" x14ac:dyDescent="0.35">
      <c r="A99" t="s">
        <v>160</v>
      </c>
      <c r="B99" s="218">
        <v>0</v>
      </c>
      <c r="C99" s="218">
        <v>0</v>
      </c>
      <c r="D99" s="218">
        <v>0</v>
      </c>
      <c r="E99" s="218">
        <v>0</v>
      </c>
      <c r="F99" s="218">
        <v>0</v>
      </c>
      <c r="G99" s="218">
        <v>0</v>
      </c>
      <c r="H99" s="218"/>
      <c r="I99" s="218">
        <v>0</v>
      </c>
      <c r="J99" s="218">
        <v>0</v>
      </c>
      <c r="K99" s="218">
        <v>0</v>
      </c>
      <c r="L99" s="218">
        <v>0</v>
      </c>
      <c r="M99" s="218">
        <v>0</v>
      </c>
      <c r="N99" s="218"/>
      <c r="O99" s="218"/>
      <c r="P99" s="218"/>
      <c r="Q99" s="218"/>
      <c r="R99" s="218">
        <v>10105.77</v>
      </c>
      <c r="S99" s="218">
        <v>414.84</v>
      </c>
      <c r="T99" s="218">
        <v>-414.84</v>
      </c>
      <c r="U99" s="218">
        <v>0</v>
      </c>
      <c r="V99" s="218">
        <v>0</v>
      </c>
      <c r="W99" s="218">
        <v>0</v>
      </c>
      <c r="X99" s="218">
        <v>0</v>
      </c>
      <c r="Y99" s="218"/>
      <c r="Z99" s="218"/>
      <c r="AA99" s="218"/>
      <c r="AB99" s="218"/>
      <c r="AC99" s="218"/>
      <c r="AD99" s="218"/>
      <c r="AE99" s="218"/>
      <c r="AF99" s="218"/>
      <c r="AG99" s="218"/>
      <c r="AH99" s="218"/>
      <c r="AI99" s="218"/>
      <c r="AJ99" s="218"/>
      <c r="AK99" s="218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8"/>
      <c r="BB99" s="218"/>
      <c r="BC99" s="218"/>
      <c r="BD99" s="218"/>
      <c r="BE99" s="218"/>
      <c r="BF99" s="218"/>
      <c r="BG99" s="218"/>
      <c r="BH99" s="218"/>
      <c r="BI99" s="218"/>
      <c r="BJ99" s="218">
        <v>0</v>
      </c>
      <c r="BK99" s="218">
        <v>0</v>
      </c>
      <c r="BL99" s="218">
        <v>0</v>
      </c>
      <c r="BM99" s="218">
        <v>0</v>
      </c>
      <c r="BN99" s="218">
        <v>10105.77</v>
      </c>
      <c r="BO99" s="218">
        <v>414.84</v>
      </c>
      <c r="BP99" s="218">
        <v>-414.84</v>
      </c>
      <c r="BQ99" s="218">
        <v>0</v>
      </c>
      <c r="BR99" s="218">
        <v>0</v>
      </c>
      <c r="BS99" s="218">
        <v>0</v>
      </c>
      <c r="BT99" s="218">
        <v>0</v>
      </c>
      <c r="BU99" s="218">
        <v>0</v>
      </c>
    </row>
    <row r="100" spans="1:73" x14ac:dyDescent="0.35">
      <c r="A100" t="s">
        <v>161</v>
      </c>
      <c r="B100" s="218">
        <v>0</v>
      </c>
      <c r="C100" s="218">
        <v>0</v>
      </c>
      <c r="D100" s="218">
        <v>0</v>
      </c>
      <c r="E100" s="218">
        <v>0</v>
      </c>
      <c r="F100" s="218">
        <v>0</v>
      </c>
      <c r="G100" s="218">
        <v>0</v>
      </c>
      <c r="H100" s="218"/>
      <c r="I100" s="218">
        <v>0</v>
      </c>
      <c r="J100" s="218">
        <v>0</v>
      </c>
      <c r="K100" s="218">
        <v>0</v>
      </c>
      <c r="L100" s="218">
        <v>0</v>
      </c>
      <c r="M100" s="218">
        <v>0</v>
      </c>
      <c r="N100" s="218"/>
      <c r="O100" s="218"/>
      <c r="P100" s="218"/>
      <c r="Q100" s="218"/>
      <c r="R100" s="218">
        <v>11505.23</v>
      </c>
      <c r="S100" s="218">
        <v>0</v>
      </c>
      <c r="T100" s="218"/>
      <c r="U100" s="218">
        <v>0</v>
      </c>
      <c r="V100" s="218">
        <v>0</v>
      </c>
      <c r="W100" s="218">
        <v>0</v>
      </c>
      <c r="X100" s="218">
        <v>0</v>
      </c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8"/>
      <c r="BB100" s="218"/>
      <c r="BC100" s="218"/>
      <c r="BD100" s="218"/>
      <c r="BE100" s="218"/>
      <c r="BF100" s="218"/>
      <c r="BG100" s="218"/>
      <c r="BH100" s="218"/>
      <c r="BI100" s="218"/>
      <c r="BJ100" s="218">
        <v>0</v>
      </c>
      <c r="BK100" s="218">
        <v>0</v>
      </c>
      <c r="BL100" s="218">
        <v>0</v>
      </c>
      <c r="BM100" s="218">
        <v>0</v>
      </c>
      <c r="BN100" s="218">
        <v>11505.23</v>
      </c>
      <c r="BO100" s="218">
        <v>0</v>
      </c>
      <c r="BP100" s="218"/>
      <c r="BQ100" s="218">
        <v>0</v>
      </c>
      <c r="BR100" s="218">
        <v>0</v>
      </c>
      <c r="BS100" s="218">
        <v>0</v>
      </c>
      <c r="BT100" s="218">
        <v>0</v>
      </c>
      <c r="BU100" s="218">
        <v>0</v>
      </c>
    </row>
    <row r="101" spans="1:73" x14ac:dyDescent="0.35">
      <c r="A101" t="s">
        <v>162</v>
      </c>
      <c r="B101" s="218">
        <v>0</v>
      </c>
      <c r="C101" s="218">
        <v>0</v>
      </c>
      <c r="D101" s="218">
        <v>0</v>
      </c>
      <c r="E101" s="218">
        <v>0</v>
      </c>
      <c r="F101" s="218">
        <v>0</v>
      </c>
      <c r="G101" s="218">
        <v>0</v>
      </c>
      <c r="H101" s="218"/>
      <c r="I101" s="218">
        <v>0</v>
      </c>
      <c r="J101" s="218">
        <v>0</v>
      </c>
      <c r="K101" s="218">
        <v>0</v>
      </c>
      <c r="L101" s="218">
        <v>0</v>
      </c>
      <c r="M101" s="218">
        <v>0</v>
      </c>
      <c r="N101" s="218"/>
      <c r="O101" s="218"/>
      <c r="P101" s="218"/>
      <c r="Q101" s="218"/>
      <c r="R101" s="218"/>
      <c r="S101" s="218"/>
      <c r="T101" s="218"/>
      <c r="U101" s="218"/>
      <c r="V101" s="218"/>
      <c r="W101" s="218"/>
      <c r="X101" s="218"/>
      <c r="Y101" s="218"/>
      <c r="Z101" s="218">
        <v>0</v>
      </c>
      <c r="AA101" s="218">
        <v>0</v>
      </c>
      <c r="AB101" s="218">
        <v>0</v>
      </c>
      <c r="AC101" s="218">
        <v>0</v>
      </c>
      <c r="AD101" s="218">
        <v>0</v>
      </c>
      <c r="AE101" s="218">
        <v>0</v>
      </c>
      <c r="AF101" s="218">
        <v>0</v>
      </c>
      <c r="AG101" s="218">
        <v>0</v>
      </c>
      <c r="AH101" s="218">
        <v>0</v>
      </c>
      <c r="AI101" s="218">
        <v>0</v>
      </c>
      <c r="AJ101" s="218">
        <v>0</v>
      </c>
      <c r="AK101" s="218">
        <v>0</v>
      </c>
      <c r="AL101" s="218"/>
      <c r="AM101" s="218"/>
      <c r="AN101" s="218"/>
      <c r="AO101" s="218"/>
      <c r="AP101" s="218"/>
      <c r="AQ101" s="218"/>
      <c r="AR101" s="218"/>
      <c r="AS101" s="218"/>
      <c r="AT101" s="218"/>
      <c r="AU101" s="218"/>
      <c r="AV101" s="218"/>
      <c r="AW101" s="218"/>
      <c r="AX101" s="218"/>
      <c r="AY101" s="218"/>
      <c r="AZ101" s="218"/>
      <c r="BA101" s="218"/>
      <c r="BB101" s="218"/>
      <c r="BC101" s="218"/>
      <c r="BD101" s="218"/>
      <c r="BE101" s="218"/>
      <c r="BF101" s="218"/>
      <c r="BG101" s="218"/>
      <c r="BH101" s="218"/>
      <c r="BI101" s="218"/>
      <c r="BJ101" s="218">
        <v>0</v>
      </c>
      <c r="BK101" s="218">
        <v>0</v>
      </c>
      <c r="BL101" s="218">
        <v>0</v>
      </c>
      <c r="BM101" s="218">
        <v>0</v>
      </c>
      <c r="BN101" s="218">
        <v>0</v>
      </c>
      <c r="BO101" s="218">
        <v>0</v>
      </c>
      <c r="BP101" s="218">
        <v>0</v>
      </c>
      <c r="BQ101" s="218">
        <v>0</v>
      </c>
      <c r="BR101" s="218">
        <v>0</v>
      </c>
      <c r="BS101" s="218">
        <v>0</v>
      </c>
      <c r="BT101" s="218">
        <v>0</v>
      </c>
      <c r="BU101" s="218">
        <v>0</v>
      </c>
    </row>
    <row r="102" spans="1:73" x14ac:dyDescent="0.35">
      <c r="A102" t="s">
        <v>163</v>
      </c>
      <c r="B102" s="218">
        <v>2385.9576000000002</v>
      </c>
      <c r="C102" s="218">
        <v>826.92240000000004</v>
      </c>
      <c r="D102" s="218">
        <v>572.88990000000001</v>
      </c>
      <c r="E102" s="218">
        <v>9315.3981999999996</v>
      </c>
      <c r="F102" s="218">
        <v>1647.9597000000001</v>
      </c>
      <c r="G102" s="218">
        <v>3843.9447</v>
      </c>
      <c r="H102" s="218">
        <v>5103.99</v>
      </c>
      <c r="I102" s="218"/>
      <c r="J102" s="218"/>
      <c r="K102" s="218"/>
      <c r="L102" s="218"/>
      <c r="M102" s="218"/>
      <c r="N102" s="218">
        <v>0</v>
      </c>
      <c r="O102" s="218">
        <v>9683.09</v>
      </c>
      <c r="P102" s="218">
        <v>1611.68</v>
      </c>
      <c r="Q102" s="218">
        <v>-3256.24</v>
      </c>
      <c r="R102" s="218">
        <v>-1136.4100000000001</v>
      </c>
      <c r="S102" s="218">
        <v>0</v>
      </c>
      <c r="T102" s="218">
        <v>0</v>
      </c>
      <c r="U102" s="218">
        <v>0</v>
      </c>
      <c r="V102" s="218">
        <v>0</v>
      </c>
      <c r="W102" s="218">
        <v>0</v>
      </c>
      <c r="X102" s="218">
        <v>0</v>
      </c>
      <c r="Y102" s="218"/>
      <c r="Z102" s="218">
        <v>529.84</v>
      </c>
      <c r="AA102" s="218">
        <v>0</v>
      </c>
      <c r="AB102" s="218">
        <v>0</v>
      </c>
      <c r="AC102" s="218">
        <v>1560.95</v>
      </c>
      <c r="AD102" s="218">
        <v>269.89</v>
      </c>
      <c r="AE102" s="218">
        <v>0</v>
      </c>
      <c r="AF102" s="218">
        <v>397.73</v>
      </c>
      <c r="AG102" s="218">
        <v>0</v>
      </c>
      <c r="AH102" s="218">
        <v>0</v>
      </c>
      <c r="AI102" s="218">
        <v>493.91</v>
      </c>
      <c r="AJ102" s="218">
        <v>2702.96</v>
      </c>
      <c r="AK102" s="218">
        <v>0</v>
      </c>
      <c r="AL102" s="218"/>
      <c r="AM102" s="218"/>
      <c r="AN102" s="218"/>
      <c r="AO102" s="218"/>
      <c r="AP102" s="218"/>
      <c r="AQ102" s="218"/>
      <c r="AR102" s="218"/>
      <c r="AS102" s="218"/>
      <c r="AT102" s="218"/>
      <c r="AU102" s="218"/>
      <c r="AV102" s="218"/>
      <c r="AW102" s="218"/>
      <c r="AX102" s="218"/>
      <c r="AY102" s="218"/>
      <c r="AZ102" s="218"/>
      <c r="BA102" s="218"/>
      <c r="BB102" s="218"/>
      <c r="BC102" s="218"/>
      <c r="BD102" s="218"/>
      <c r="BE102" s="218"/>
      <c r="BF102" s="218"/>
      <c r="BG102" s="218"/>
      <c r="BH102" s="218"/>
      <c r="BI102" s="218"/>
      <c r="BJ102" s="218">
        <v>2915.7976000000003</v>
      </c>
      <c r="BK102" s="218">
        <v>10510.0124</v>
      </c>
      <c r="BL102" s="218">
        <v>2184.5699</v>
      </c>
      <c r="BM102" s="218">
        <v>7620.1081999999997</v>
      </c>
      <c r="BN102" s="218">
        <v>781.43970000000002</v>
      </c>
      <c r="BO102" s="218">
        <v>3843.9447</v>
      </c>
      <c r="BP102" s="218">
        <v>5501.7199999999993</v>
      </c>
      <c r="BQ102" s="218">
        <v>0</v>
      </c>
      <c r="BR102" s="218">
        <v>0</v>
      </c>
      <c r="BS102" s="218">
        <v>493.91</v>
      </c>
      <c r="BT102" s="218">
        <v>2702.96</v>
      </c>
      <c r="BU102" s="218">
        <v>0</v>
      </c>
    </row>
    <row r="103" spans="1:73" x14ac:dyDescent="0.35">
      <c r="A103" t="s">
        <v>164</v>
      </c>
      <c r="B103" s="218">
        <v>0</v>
      </c>
      <c r="C103" s="218">
        <v>0</v>
      </c>
      <c r="D103" s="218">
        <v>0</v>
      </c>
      <c r="E103" s="218">
        <v>0</v>
      </c>
      <c r="F103" s="218">
        <v>0</v>
      </c>
      <c r="G103" s="218">
        <v>0</v>
      </c>
      <c r="H103" s="218"/>
      <c r="I103" s="218">
        <v>0</v>
      </c>
      <c r="J103" s="218">
        <v>0</v>
      </c>
      <c r="K103" s="218">
        <v>0</v>
      </c>
      <c r="L103" s="218">
        <v>0</v>
      </c>
      <c r="M103" s="218">
        <v>0</v>
      </c>
      <c r="N103" s="218"/>
      <c r="O103" s="218"/>
      <c r="P103" s="218"/>
      <c r="Q103" s="218"/>
      <c r="R103" s="218">
        <v>750.69</v>
      </c>
      <c r="S103" s="218"/>
      <c r="T103" s="218"/>
      <c r="U103" s="218">
        <v>0</v>
      </c>
      <c r="V103" s="218">
        <v>0</v>
      </c>
      <c r="W103" s="218">
        <v>0</v>
      </c>
      <c r="X103" s="218">
        <v>0</v>
      </c>
      <c r="Y103" s="218"/>
      <c r="Z103" s="218"/>
      <c r="AA103" s="218"/>
      <c r="AB103" s="218"/>
      <c r="AC103" s="218"/>
      <c r="AD103" s="218"/>
      <c r="AE103" s="218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8"/>
      <c r="BB103" s="218"/>
      <c r="BC103" s="218"/>
      <c r="BD103" s="218"/>
      <c r="BE103" s="218"/>
      <c r="BF103" s="218"/>
      <c r="BG103" s="218"/>
      <c r="BH103" s="218"/>
      <c r="BI103" s="218"/>
      <c r="BJ103" s="218">
        <v>0</v>
      </c>
      <c r="BK103" s="218">
        <v>0</v>
      </c>
      <c r="BL103" s="218">
        <v>0</v>
      </c>
      <c r="BM103" s="218">
        <v>0</v>
      </c>
      <c r="BN103" s="218">
        <v>750.69</v>
      </c>
      <c r="BO103" s="218">
        <v>0</v>
      </c>
      <c r="BP103" s="218"/>
      <c r="BQ103" s="218">
        <v>0</v>
      </c>
      <c r="BR103" s="218">
        <v>0</v>
      </c>
      <c r="BS103" s="218">
        <v>0</v>
      </c>
      <c r="BT103" s="218">
        <v>0</v>
      </c>
      <c r="BU103" s="218">
        <v>0</v>
      </c>
    </row>
    <row r="104" spans="1:73" x14ac:dyDescent="0.35">
      <c r="A104" t="s">
        <v>165</v>
      </c>
      <c r="B104" s="218">
        <v>0</v>
      </c>
      <c r="C104" s="218">
        <v>0</v>
      </c>
      <c r="D104" s="218">
        <v>0</v>
      </c>
      <c r="E104" s="218">
        <v>0</v>
      </c>
      <c r="F104" s="218">
        <v>0</v>
      </c>
      <c r="G104" s="218">
        <v>0</v>
      </c>
      <c r="H104" s="218"/>
      <c r="I104" s="218">
        <v>0</v>
      </c>
      <c r="J104" s="218">
        <v>0</v>
      </c>
      <c r="K104" s="218">
        <v>0</v>
      </c>
      <c r="L104" s="218">
        <v>0</v>
      </c>
      <c r="M104" s="218">
        <v>0</v>
      </c>
      <c r="N104" s="218"/>
      <c r="O104" s="218"/>
      <c r="P104" s="218"/>
      <c r="Q104" s="218"/>
      <c r="R104" s="218">
        <v>2534.2800000000002</v>
      </c>
      <c r="S104" s="218"/>
      <c r="T104" s="218"/>
      <c r="U104" s="218">
        <v>0</v>
      </c>
      <c r="V104" s="218">
        <v>0</v>
      </c>
      <c r="W104" s="218">
        <v>0</v>
      </c>
      <c r="X104" s="218">
        <v>0</v>
      </c>
      <c r="Y104" s="218"/>
      <c r="Z104" s="218"/>
      <c r="AA104" s="218"/>
      <c r="AB104" s="218"/>
      <c r="AC104" s="218"/>
      <c r="AD104" s="218"/>
      <c r="AE104" s="218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8"/>
      <c r="BB104" s="218"/>
      <c r="BC104" s="218"/>
      <c r="BD104" s="218"/>
      <c r="BE104" s="218"/>
      <c r="BF104" s="218"/>
      <c r="BG104" s="218"/>
      <c r="BH104" s="218"/>
      <c r="BI104" s="218"/>
      <c r="BJ104" s="218">
        <v>0</v>
      </c>
      <c r="BK104" s="218">
        <v>0</v>
      </c>
      <c r="BL104" s="218">
        <v>0</v>
      </c>
      <c r="BM104" s="218">
        <v>0</v>
      </c>
      <c r="BN104" s="218">
        <v>2534.2800000000002</v>
      </c>
      <c r="BO104" s="218">
        <v>0</v>
      </c>
      <c r="BP104" s="218"/>
      <c r="BQ104" s="218">
        <v>0</v>
      </c>
      <c r="BR104" s="218">
        <v>0</v>
      </c>
      <c r="BS104" s="218">
        <v>0</v>
      </c>
      <c r="BT104" s="218">
        <v>0</v>
      </c>
      <c r="BU104" s="218">
        <v>0</v>
      </c>
    </row>
    <row r="105" spans="1:73" x14ac:dyDescent="0.35">
      <c r="A105" t="s">
        <v>166</v>
      </c>
      <c r="B105" s="218">
        <v>4328.1422000000002</v>
      </c>
      <c r="C105" s="218">
        <v>1500.0426</v>
      </c>
      <c r="D105" s="218">
        <v>1039.2260000000001</v>
      </c>
      <c r="E105" s="218">
        <v>16898.191599999998</v>
      </c>
      <c r="F105" s="218">
        <v>2989.4095000000002</v>
      </c>
      <c r="G105" s="218">
        <v>6972.9400999999998</v>
      </c>
      <c r="H105" s="218">
        <v>3822.12</v>
      </c>
      <c r="I105" s="218"/>
      <c r="J105" s="218"/>
      <c r="K105" s="218"/>
      <c r="L105" s="218"/>
      <c r="M105" s="218"/>
      <c r="N105" s="218">
        <v>0</v>
      </c>
      <c r="O105" s="218">
        <v>0</v>
      </c>
      <c r="P105" s="218">
        <v>0</v>
      </c>
      <c r="Q105" s="218">
        <v>0</v>
      </c>
      <c r="R105" s="218">
        <v>0</v>
      </c>
      <c r="S105" s="218">
        <v>0</v>
      </c>
      <c r="T105" s="218">
        <v>0</v>
      </c>
      <c r="U105" s="218">
        <v>0</v>
      </c>
      <c r="V105" s="218">
        <v>0</v>
      </c>
      <c r="W105" s="218">
        <v>0</v>
      </c>
      <c r="X105" s="218">
        <v>0</v>
      </c>
      <c r="Y105" s="218"/>
      <c r="Z105" s="218"/>
      <c r="AA105" s="218"/>
      <c r="AB105" s="218"/>
      <c r="AC105" s="218"/>
      <c r="AD105" s="218"/>
      <c r="AE105" s="218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18"/>
      <c r="AP105" s="218"/>
      <c r="AQ105" s="218"/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18"/>
      <c r="BB105" s="218"/>
      <c r="BC105" s="218"/>
      <c r="BD105" s="218"/>
      <c r="BE105" s="218"/>
      <c r="BF105" s="218"/>
      <c r="BG105" s="218"/>
      <c r="BH105" s="218"/>
      <c r="BI105" s="218"/>
      <c r="BJ105" s="218">
        <v>4328.1422000000002</v>
      </c>
      <c r="BK105" s="218">
        <v>1500.0426</v>
      </c>
      <c r="BL105" s="218">
        <v>1039.2260000000001</v>
      </c>
      <c r="BM105" s="218">
        <v>16898.191599999998</v>
      </c>
      <c r="BN105" s="218">
        <v>2989.4095000000002</v>
      </c>
      <c r="BO105" s="218">
        <v>6972.9400999999998</v>
      </c>
      <c r="BP105" s="218">
        <v>3822.12</v>
      </c>
      <c r="BQ105" s="218">
        <v>0</v>
      </c>
      <c r="BR105" s="218">
        <v>0</v>
      </c>
      <c r="BS105" s="218">
        <v>0</v>
      </c>
      <c r="BT105" s="218">
        <v>0</v>
      </c>
      <c r="BU105" s="218"/>
    </row>
    <row r="106" spans="1:73" x14ac:dyDescent="0.35">
      <c r="A106" t="s">
        <v>167</v>
      </c>
      <c r="B106" s="218">
        <v>3769.3571999999999</v>
      </c>
      <c r="C106" s="218">
        <v>1306.3795</v>
      </c>
      <c r="D106" s="218">
        <v>905.05669999999998</v>
      </c>
      <c r="E106" s="218">
        <v>14716.5499</v>
      </c>
      <c r="F106" s="218">
        <v>2603.4616000000001</v>
      </c>
      <c r="G106" s="218">
        <v>6072.6984000000002</v>
      </c>
      <c r="H106" s="218">
        <v>3376.87</v>
      </c>
      <c r="I106" s="218">
        <v>307.95169014084513</v>
      </c>
      <c r="J106" s="218">
        <v>560.23519014084513</v>
      </c>
      <c r="K106" s="218">
        <v>560.23519014084513</v>
      </c>
      <c r="L106" s="218">
        <v>812.51869014084514</v>
      </c>
      <c r="M106" s="218">
        <v>307.95169014084513</v>
      </c>
      <c r="N106" s="218">
        <v>0</v>
      </c>
      <c r="O106" s="218">
        <v>9684.23</v>
      </c>
      <c r="P106" s="218">
        <v>1331.26</v>
      </c>
      <c r="Q106" s="218">
        <v>2992.37</v>
      </c>
      <c r="R106" s="218">
        <v>-2634.18</v>
      </c>
      <c r="S106" s="218">
        <v>547.91</v>
      </c>
      <c r="T106" s="218">
        <v>0.84</v>
      </c>
      <c r="U106" s="218">
        <v>1945.63</v>
      </c>
      <c r="V106" s="218">
        <v>1458.59</v>
      </c>
      <c r="W106" s="218">
        <v>682.35</v>
      </c>
      <c r="X106" s="218">
        <v>457.45</v>
      </c>
      <c r="Y106" s="218"/>
      <c r="Z106" s="218">
        <v>394.74</v>
      </c>
      <c r="AA106" s="218">
        <v>0</v>
      </c>
      <c r="AB106" s="218">
        <v>0</v>
      </c>
      <c r="AC106" s="218">
        <v>239.5</v>
      </c>
      <c r="AD106" s="218">
        <v>336.46</v>
      </c>
      <c r="AE106" s="218">
        <v>0</v>
      </c>
      <c r="AF106" s="218">
        <v>283.10000000000002</v>
      </c>
      <c r="AG106" s="218">
        <v>0</v>
      </c>
      <c r="AH106" s="218">
        <v>0</v>
      </c>
      <c r="AI106" s="218">
        <v>0</v>
      </c>
      <c r="AJ106" s="218">
        <v>2908.07</v>
      </c>
      <c r="AK106" s="218">
        <v>0</v>
      </c>
      <c r="AL106" s="218"/>
      <c r="AM106" s="218"/>
      <c r="AN106" s="218"/>
      <c r="AO106" s="218"/>
      <c r="AP106" s="218"/>
      <c r="AQ106" s="218"/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18"/>
      <c r="BB106" s="218"/>
      <c r="BC106" s="218"/>
      <c r="BD106" s="218"/>
      <c r="BE106" s="218"/>
      <c r="BF106" s="218"/>
      <c r="BG106" s="218"/>
      <c r="BH106" s="218"/>
      <c r="BI106" s="218"/>
      <c r="BJ106" s="218">
        <v>4164.0972000000002</v>
      </c>
      <c r="BK106" s="218">
        <v>10990.609499999999</v>
      </c>
      <c r="BL106" s="218">
        <v>2236.3166999999999</v>
      </c>
      <c r="BM106" s="218">
        <v>17948.419900000001</v>
      </c>
      <c r="BN106" s="218">
        <v>305.74160000000023</v>
      </c>
      <c r="BO106" s="218">
        <v>6620.6084000000001</v>
      </c>
      <c r="BP106" s="218">
        <v>3660.81</v>
      </c>
      <c r="BQ106" s="218">
        <v>2253.5816901408452</v>
      </c>
      <c r="BR106" s="218">
        <v>2018.8251901408451</v>
      </c>
      <c r="BS106" s="218">
        <v>1242.585190140845</v>
      </c>
      <c r="BT106" s="218">
        <v>4178.0386901408456</v>
      </c>
      <c r="BU106" s="218">
        <v>307.95169014084513</v>
      </c>
    </row>
    <row r="107" spans="1:73" x14ac:dyDescent="0.35">
      <c r="A107" t="s">
        <v>168</v>
      </c>
      <c r="B107" s="218">
        <v>0</v>
      </c>
      <c r="C107" s="218">
        <v>0</v>
      </c>
      <c r="D107" s="218">
        <v>0</v>
      </c>
      <c r="E107" s="218">
        <v>0</v>
      </c>
      <c r="F107" s="218">
        <v>0</v>
      </c>
      <c r="G107" s="218">
        <v>0</v>
      </c>
      <c r="H107" s="218">
        <v>0</v>
      </c>
      <c r="I107" s="218">
        <v>473.38309859154941</v>
      </c>
      <c r="J107" s="218">
        <v>731.92309859154943</v>
      </c>
      <c r="K107" s="218">
        <v>731.92309859154943</v>
      </c>
      <c r="L107" s="218">
        <v>990.4630985915494</v>
      </c>
      <c r="M107" s="218">
        <v>473.38309859154941</v>
      </c>
      <c r="N107" s="218"/>
      <c r="O107" s="218"/>
      <c r="P107" s="218"/>
      <c r="Q107" s="218"/>
      <c r="R107" s="218">
        <v>820.84</v>
      </c>
      <c r="S107" s="218">
        <v>77.569999999999993</v>
      </c>
      <c r="T107" s="218">
        <v>57.22</v>
      </c>
      <c r="U107" s="218">
        <v>684.72</v>
      </c>
      <c r="V107" s="218">
        <v>552.45000000000005</v>
      </c>
      <c r="W107" s="218">
        <v>817.47</v>
      </c>
      <c r="X107" s="218">
        <v>1069.28</v>
      </c>
      <c r="Y107" s="218"/>
      <c r="Z107" s="218"/>
      <c r="AA107" s="218"/>
      <c r="AB107" s="218"/>
      <c r="AC107" s="218"/>
      <c r="AD107" s="218"/>
      <c r="AE107" s="218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18"/>
      <c r="AP107" s="218"/>
      <c r="AQ107" s="218"/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18"/>
      <c r="BB107" s="218"/>
      <c r="BC107" s="218"/>
      <c r="BD107" s="218"/>
      <c r="BE107" s="218"/>
      <c r="BF107" s="218"/>
      <c r="BG107" s="218"/>
      <c r="BH107" s="218"/>
      <c r="BI107" s="218"/>
      <c r="BJ107" s="218">
        <v>0</v>
      </c>
      <c r="BK107" s="218">
        <v>0</v>
      </c>
      <c r="BL107" s="218">
        <v>0</v>
      </c>
      <c r="BM107" s="218">
        <v>0</v>
      </c>
      <c r="BN107" s="218">
        <v>820.84</v>
      </c>
      <c r="BO107" s="218">
        <v>77.569999999999993</v>
      </c>
      <c r="BP107" s="218">
        <v>57.22</v>
      </c>
      <c r="BQ107" s="218">
        <v>1158.1030985915495</v>
      </c>
      <c r="BR107" s="218">
        <v>1284.3730985915495</v>
      </c>
      <c r="BS107" s="218">
        <v>1549.3930985915495</v>
      </c>
      <c r="BT107" s="218">
        <v>2059.7430985915494</v>
      </c>
      <c r="BU107" s="218">
        <v>473.38309859154941</v>
      </c>
    </row>
    <row r="108" spans="1:73" x14ac:dyDescent="0.35">
      <c r="A108" t="s">
        <v>169</v>
      </c>
      <c r="B108" s="218">
        <v>0</v>
      </c>
      <c r="C108" s="218">
        <v>0</v>
      </c>
      <c r="D108" s="218">
        <v>0</v>
      </c>
      <c r="E108" s="218">
        <v>0</v>
      </c>
      <c r="F108" s="218">
        <v>0</v>
      </c>
      <c r="G108" s="218">
        <v>0</v>
      </c>
      <c r="H108" s="218">
        <v>0</v>
      </c>
      <c r="I108" s="218">
        <v>993.05352112676064</v>
      </c>
      <c r="J108" s="218">
        <v>1535.4135211267608</v>
      </c>
      <c r="K108" s="218">
        <v>1535.4135211267608</v>
      </c>
      <c r="L108" s="218">
        <v>2077.7735211267609</v>
      </c>
      <c r="M108" s="218">
        <v>993.05352112676064</v>
      </c>
      <c r="N108" s="218"/>
      <c r="O108" s="218"/>
      <c r="P108" s="218"/>
      <c r="Q108" s="218"/>
      <c r="R108" s="218">
        <v>1999.01</v>
      </c>
      <c r="S108" s="218">
        <v>1187.71</v>
      </c>
      <c r="T108" s="218">
        <v>-655.43</v>
      </c>
      <c r="U108" s="218">
        <v>2518.79</v>
      </c>
      <c r="V108" s="218">
        <v>1094.05</v>
      </c>
      <c r="W108" s="218">
        <v>2241.9</v>
      </c>
      <c r="X108" s="218">
        <v>2891.45</v>
      </c>
      <c r="Y108" s="218"/>
      <c r="Z108" s="218"/>
      <c r="AA108" s="218"/>
      <c r="AB108" s="218"/>
      <c r="AC108" s="218"/>
      <c r="AD108" s="218"/>
      <c r="AE108" s="218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18"/>
      <c r="AP108" s="218"/>
      <c r="AQ108" s="218"/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18"/>
      <c r="BB108" s="218"/>
      <c r="BC108" s="218"/>
      <c r="BD108" s="218"/>
      <c r="BE108" s="218"/>
      <c r="BF108" s="218"/>
      <c r="BG108" s="218"/>
      <c r="BH108" s="218"/>
      <c r="BI108" s="218"/>
      <c r="BJ108" s="218">
        <v>0</v>
      </c>
      <c r="BK108" s="218">
        <v>0</v>
      </c>
      <c r="BL108" s="218">
        <v>0</v>
      </c>
      <c r="BM108" s="218">
        <v>0</v>
      </c>
      <c r="BN108" s="218">
        <v>1999.01</v>
      </c>
      <c r="BO108" s="218">
        <v>1187.71</v>
      </c>
      <c r="BP108" s="218">
        <v>-655.43</v>
      </c>
      <c r="BQ108" s="218">
        <v>3511.8435211267606</v>
      </c>
      <c r="BR108" s="218">
        <v>2629.4635211267605</v>
      </c>
      <c r="BS108" s="218">
        <v>3777.3135211267609</v>
      </c>
      <c r="BT108" s="218">
        <v>4969.2235211267607</v>
      </c>
      <c r="BU108" s="218">
        <v>993.05352112676064</v>
      </c>
    </row>
    <row r="109" spans="1:73" x14ac:dyDescent="0.35">
      <c r="A109" t="s">
        <v>170</v>
      </c>
      <c r="B109" s="218">
        <v>0</v>
      </c>
      <c r="C109" s="218">
        <v>0</v>
      </c>
      <c r="D109" s="218">
        <v>0</v>
      </c>
      <c r="E109" s="218">
        <v>0</v>
      </c>
      <c r="F109" s="218">
        <v>0</v>
      </c>
      <c r="G109" s="218">
        <v>0</v>
      </c>
      <c r="H109" s="218"/>
      <c r="I109" s="218">
        <v>0</v>
      </c>
      <c r="J109" s="218">
        <v>0</v>
      </c>
      <c r="K109" s="218">
        <v>0</v>
      </c>
      <c r="L109" s="218">
        <v>0</v>
      </c>
      <c r="M109" s="218">
        <v>0</v>
      </c>
      <c r="N109" s="218"/>
      <c r="O109" s="218"/>
      <c r="P109" s="218"/>
      <c r="Q109" s="218"/>
      <c r="R109" s="218"/>
      <c r="S109" s="218"/>
      <c r="T109" s="218"/>
      <c r="U109" s="218"/>
      <c r="V109" s="218"/>
      <c r="W109" s="218"/>
      <c r="X109" s="218"/>
      <c r="Y109" s="218"/>
      <c r="Z109" s="218">
        <v>-12.11</v>
      </c>
      <c r="AA109" s="218">
        <v>0</v>
      </c>
      <c r="AB109" s="218">
        <v>0</v>
      </c>
      <c r="AC109" s="218">
        <v>0</v>
      </c>
      <c r="AD109" s="218">
        <v>0</v>
      </c>
      <c r="AE109" s="218">
        <v>0</v>
      </c>
      <c r="AF109" s="218">
        <v>0</v>
      </c>
      <c r="AG109" s="218">
        <v>0</v>
      </c>
      <c r="AH109" s="218">
        <v>0</v>
      </c>
      <c r="AI109" s="218">
        <v>0</v>
      </c>
      <c r="AJ109" s="218">
        <v>0</v>
      </c>
      <c r="AK109" s="218">
        <v>0</v>
      </c>
      <c r="AL109" s="218"/>
      <c r="AM109" s="218"/>
      <c r="AN109" s="218"/>
      <c r="AO109" s="218"/>
      <c r="AP109" s="218"/>
      <c r="AQ109" s="218"/>
      <c r="AR109" s="218"/>
      <c r="AS109" s="218"/>
      <c r="AT109" s="218"/>
      <c r="AU109" s="218"/>
      <c r="AV109" s="218"/>
      <c r="AW109" s="218"/>
      <c r="AX109" s="218"/>
      <c r="AY109" s="218"/>
      <c r="AZ109" s="218"/>
      <c r="BA109" s="218"/>
      <c r="BB109" s="218"/>
      <c r="BC109" s="218"/>
      <c r="BD109" s="218"/>
      <c r="BE109" s="218"/>
      <c r="BF109" s="218"/>
      <c r="BG109" s="218"/>
      <c r="BH109" s="218"/>
      <c r="BI109" s="218"/>
      <c r="BJ109" s="218">
        <v>-12.11</v>
      </c>
      <c r="BK109" s="218">
        <v>0</v>
      </c>
      <c r="BL109" s="218">
        <v>0</v>
      </c>
      <c r="BM109" s="218">
        <v>0</v>
      </c>
      <c r="BN109" s="218">
        <v>0</v>
      </c>
      <c r="BO109" s="218">
        <v>0</v>
      </c>
      <c r="BP109" s="218">
        <v>0</v>
      </c>
      <c r="BQ109" s="218">
        <v>0</v>
      </c>
      <c r="BR109" s="218">
        <v>0</v>
      </c>
      <c r="BS109" s="218">
        <v>0</v>
      </c>
      <c r="BT109" s="218">
        <v>0</v>
      </c>
      <c r="BU109" s="218">
        <v>0</v>
      </c>
    </row>
    <row r="110" spans="1:73" x14ac:dyDescent="0.35">
      <c r="A110" t="s">
        <v>171</v>
      </c>
      <c r="B110" s="218">
        <v>4328.1422000000002</v>
      </c>
      <c r="C110" s="218">
        <v>1500.0426</v>
      </c>
      <c r="D110" s="218">
        <v>1039.2260000000001</v>
      </c>
      <c r="E110" s="218">
        <v>16898.191599999998</v>
      </c>
      <c r="F110" s="218">
        <v>2989.4095000000002</v>
      </c>
      <c r="G110" s="218">
        <v>6972.9400999999998</v>
      </c>
      <c r="H110" s="218">
        <v>1540.27</v>
      </c>
      <c r="I110" s="218"/>
      <c r="J110" s="218"/>
      <c r="K110" s="218"/>
      <c r="L110" s="218"/>
      <c r="M110" s="218"/>
      <c r="N110" s="218">
        <v>46.22</v>
      </c>
      <c r="O110" s="218">
        <v>0</v>
      </c>
      <c r="P110" s="218">
        <v>0</v>
      </c>
      <c r="Q110" s="218">
        <v>0</v>
      </c>
      <c r="R110" s="218">
        <v>0</v>
      </c>
      <c r="S110" s="218">
        <v>0</v>
      </c>
      <c r="T110" s="218">
        <v>0</v>
      </c>
      <c r="U110" s="218">
        <v>0</v>
      </c>
      <c r="V110" s="218">
        <v>0</v>
      </c>
      <c r="W110" s="218">
        <v>0</v>
      </c>
      <c r="X110" s="218">
        <v>0</v>
      </c>
      <c r="Y110" s="218"/>
      <c r="Z110" s="218">
        <v>0.54</v>
      </c>
      <c r="AA110" s="218">
        <v>719.03</v>
      </c>
      <c r="AB110" s="218">
        <v>-336.96999999999997</v>
      </c>
      <c r="AC110" s="218">
        <v>949.8599999999999</v>
      </c>
      <c r="AD110" s="218">
        <v>193.42000000000002</v>
      </c>
      <c r="AE110" s="218">
        <v>478.37</v>
      </c>
      <c r="AF110" s="218">
        <v>0</v>
      </c>
      <c r="AG110" s="218">
        <v>0</v>
      </c>
      <c r="AH110" s="218">
        <v>-158.55000000000001</v>
      </c>
      <c r="AI110" s="218">
        <v>0</v>
      </c>
      <c r="AJ110" s="218">
        <v>1434.35</v>
      </c>
      <c r="AK110" s="218">
        <v>0</v>
      </c>
      <c r="AL110" s="218"/>
      <c r="AM110" s="218"/>
      <c r="AN110" s="218"/>
      <c r="AO110" s="218"/>
      <c r="AP110" s="218"/>
      <c r="AQ110" s="218"/>
      <c r="AR110" s="218"/>
      <c r="AS110" s="218"/>
      <c r="AT110" s="218"/>
      <c r="AU110" s="218"/>
      <c r="AV110" s="218"/>
      <c r="AW110" s="218"/>
      <c r="AX110" s="218"/>
      <c r="AY110" s="218"/>
      <c r="AZ110" s="218"/>
      <c r="BA110" s="218"/>
      <c r="BB110" s="218"/>
      <c r="BC110" s="218"/>
      <c r="BD110" s="218"/>
      <c r="BE110" s="218"/>
      <c r="BF110" s="218"/>
      <c r="BG110" s="218"/>
      <c r="BH110" s="218"/>
      <c r="BI110" s="218"/>
      <c r="BJ110" s="218">
        <v>4374.9022000000004</v>
      </c>
      <c r="BK110" s="218">
        <v>2219.0726</v>
      </c>
      <c r="BL110" s="218">
        <v>702.25600000000009</v>
      </c>
      <c r="BM110" s="218">
        <v>17848.051599999999</v>
      </c>
      <c r="BN110" s="218">
        <v>3182.8295000000003</v>
      </c>
      <c r="BO110" s="218">
        <v>7451.3100999999997</v>
      </c>
      <c r="BP110" s="218">
        <v>1540.27</v>
      </c>
      <c r="BQ110" s="218">
        <v>0</v>
      </c>
      <c r="BR110" s="218">
        <v>-158.55000000000001</v>
      </c>
      <c r="BS110" s="218">
        <v>0</v>
      </c>
      <c r="BT110" s="218">
        <v>1434.35</v>
      </c>
      <c r="BU110" s="218">
        <v>0</v>
      </c>
    </row>
    <row r="111" spans="1:73" x14ac:dyDescent="0.35">
      <c r="A111" t="s">
        <v>172</v>
      </c>
      <c r="B111" s="218">
        <v>0</v>
      </c>
      <c r="C111" s="218">
        <v>0</v>
      </c>
      <c r="D111" s="218">
        <v>0</v>
      </c>
      <c r="E111" s="218">
        <v>0</v>
      </c>
      <c r="F111" s="218">
        <v>0</v>
      </c>
      <c r="G111" s="218">
        <v>0</v>
      </c>
      <c r="H111" s="218"/>
      <c r="I111" s="218">
        <v>0</v>
      </c>
      <c r="J111" s="218">
        <v>0</v>
      </c>
      <c r="K111" s="218">
        <v>0</v>
      </c>
      <c r="L111" s="218">
        <v>0</v>
      </c>
      <c r="M111" s="218">
        <v>0</v>
      </c>
      <c r="N111" s="218"/>
      <c r="O111" s="218"/>
      <c r="P111" s="218"/>
      <c r="Q111" s="218"/>
      <c r="R111" s="218"/>
      <c r="S111" s="218"/>
      <c r="T111" s="218"/>
      <c r="U111" s="218"/>
      <c r="V111" s="218"/>
      <c r="W111" s="218"/>
      <c r="X111" s="218"/>
      <c r="Y111" s="218"/>
      <c r="Z111" s="218">
        <v>0</v>
      </c>
      <c r="AA111" s="218">
        <v>0</v>
      </c>
      <c r="AB111" s="218">
        <v>0</v>
      </c>
      <c r="AC111" s="218">
        <v>100.35</v>
      </c>
      <c r="AD111" s="218">
        <v>364.83</v>
      </c>
      <c r="AE111" s="218">
        <v>0</v>
      </c>
      <c r="AF111" s="218">
        <v>0</v>
      </c>
      <c r="AG111" s="218">
        <v>0</v>
      </c>
      <c r="AH111" s="218">
        <v>0</v>
      </c>
      <c r="AI111" s="218">
        <v>0</v>
      </c>
      <c r="AJ111" s="218">
        <v>0</v>
      </c>
      <c r="AK111" s="218">
        <v>0</v>
      </c>
      <c r="AL111" s="218"/>
      <c r="AM111" s="218"/>
      <c r="AN111" s="218"/>
      <c r="AO111" s="218"/>
      <c r="AP111" s="218"/>
      <c r="AQ111" s="218"/>
      <c r="AR111" s="218"/>
      <c r="AS111" s="218"/>
      <c r="AT111" s="218"/>
      <c r="AU111" s="218"/>
      <c r="AV111" s="218"/>
      <c r="AW111" s="218"/>
      <c r="AX111" s="218"/>
      <c r="AY111" s="218"/>
      <c r="AZ111" s="218"/>
      <c r="BA111" s="218"/>
      <c r="BB111" s="218"/>
      <c r="BC111" s="218"/>
      <c r="BD111" s="218"/>
      <c r="BE111" s="218"/>
      <c r="BF111" s="218"/>
      <c r="BG111" s="218"/>
      <c r="BH111" s="218"/>
      <c r="BI111" s="218"/>
      <c r="BJ111" s="218">
        <v>0</v>
      </c>
      <c r="BK111" s="218">
        <v>0</v>
      </c>
      <c r="BL111" s="218">
        <v>0</v>
      </c>
      <c r="BM111" s="218">
        <v>100.35</v>
      </c>
      <c r="BN111" s="218">
        <v>364.83</v>
      </c>
      <c r="BO111" s="218">
        <v>0</v>
      </c>
      <c r="BP111" s="218">
        <v>0</v>
      </c>
      <c r="BQ111" s="218">
        <v>0</v>
      </c>
      <c r="BR111" s="218">
        <v>0</v>
      </c>
      <c r="BS111" s="218">
        <v>0</v>
      </c>
      <c r="BT111" s="218">
        <v>0</v>
      </c>
      <c r="BU111" s="218">
        <v>0</v>
      </c>
    </row>
    <row r="112" spans="1:73" x14ac:dyDescent="0.35">
      <c r="A112" t="s">
        <v>173</v>
      </c>
      <c r="B112" s="218">
        <v>2847.0907999999999</v>
      </c>
      <c r="C112" s="218">
        <v>986.74149999999997</v>
      </c>
      <c r="D112" s="218">
        <v>683.61220000000003</v>
      </c>
      <c r="E112" s="218">
        <v>11115.7821</v>
      </c>
      <c r="F112" s="218">
        <v>1966.4603999999999</v>
      </c>
      <c r="G112" s="218">
        <v>4586.8626000000004</v>
      </c>
      <c r="H112" s="218">
        <v>939.39</v>
      </c>
      <c r="I112" s="218">
        <v>197.9119267605634</v>
      </c>
      <c r="J112" s="218">
        <v>360.04746676056345</v>
      </c>
      <c r="K112" s="218">
        <v>360.04746676056345</v>
      </c>
      <c r="L112" s="218">
        <v>522.18300676056344</v>
      </c>
      <c r="M112" s="218">
        <v>197.9119267605634</v>
      </c>
      <c r="N112" s="218">
        <v>1905.39</v>
      </c>
      <c r="O112" s="218">
        <v>5212.67</v>
      </c>
      <c r="P112" s="218">
        <v>2503.4499999999998</v>
      </c>
      <c r="Q112" s="218">
        <v>-5292.84</v>
      </c>
      <c r="R112" s="218">
        <v>1798.81</v>
      </c>
      <c r="S112" s="218">
        <v>1104.27</v>
      </c>
      <c r="T112" s="218">
        <v>-650.6</v>
      </c>
      <c r="U112" s="218">
        <v>1864.76</v>
      </c>
      <c r="V112" s="218">
        <v>1475.91</v>
      </c>
      <c r="W112" s="218">
        <v>405.01</v>
      </c>
      <c r="X112" s="218">
        <v>1675.21</v>
      </c>
      <c r="Y112" s="218"/>
      <c r="Z112" s="218">
        <v>628.65</v>
      </c>
      <c r="AA112" s="218">
        <v>0</v>
      </c>
      <c r="AB112" s="218">
        <v>0</v>
      </c>
      <c r="AC112" s="218">
        <v>2860.83</v>
      </c>
      <c r="AD112" s="218">
        <v>185.08</v>
      </c>
      <c r="AE112" s="218">
        <v>0</v>
      </c>
      <c r="AF112" s="218">
        <v>271.27999999999997</v>
      </c>
      <c r="AG112" s="218">
        <v>0</v>
      </c>
      <c r="AH112" s="218">
        <v>0</v>
      </c>
      <c r="AI112" s="218">
        <v>0</v>
      </c>
      <c r="AJ112" s="218">
        <v>2406.11</v>
      </c>
      <c r="AK112" s="218">
        <v>0</v>
      </c>
      <c r="AL112" s="218"/>
      <c r="AM112" s="218"/>
      <c r="AN112" s="218"/>
      <c r="AO112" s="218"/>
      <c r="AP112" s="218"/>
      <c r="AQ112" s="218"/>
      <c r="AR112" s="218"/>
      <c r="AS112" s="218"/>
      <c r="AT112" s="218"/>
      <c r="AU112" s="218"/>
      <c r="AV112" s="218"/>
      <c r="AW112" s="218"/>
      <c r="AX112" s="218"/>
      <c r="AY112" s="218"/>
      <c r="AZ112" s="218"/>
      <c r="BA112" s="218"/>
      <c r="BB112" s="218"/>
      <c r="BC112" s="218"/>
      <c r="BD112" s="218"/>
      <c r="BE112" s="218"/>
      <c r="BF112" s="218"/>
      <c r="BG112" s="218"/>
      <c r="BH112" s="218"/>
      <c r="BI112" s="218"/>
      <c r="BJ112" s="218">
        <v>5381.1307999999999</v>
      </c>
      <c r="BK112" s="218">
        <v>6199.4115000000002</v>
      </c>
      <c r="BL112" s="218">
        <v>3187.0621999999998</v>
      </c>
      <c r="BM112" s="218">
        <v>8683.7721000000001</v>
      </c>
      <c r="BN112" s="218">
        <v>3950.3503999999998</v>
      </c>
      <c r="BO112" s="218">
        <v>5691.1326000000008</v>
      </c>
      <c r="BP112" s="218">
        <v>560.06999999999994</v>
      </c>
      <c r="BQ112" s="218">
        <v>2062.6719267605636</v>
      </c>
      <c r="BR112" s="218">
        <v>1835.9574667605634</v>
      </c>
      <c r="BS112" s="218">
        <v>765.05746676056344</v>
      </c>
      <c r="BT112" s="218">
        <v>4603.5030067605639</v>
      </c>
      <c r="BU112" s="218">
        <v>197.9119267605634</v>
      </c>
    </row>
    <row r="113" spans="1:73" x14ac:dyDescent="0.35">
      <c r="A113" t="s">
        <v>174</v>
      </c>
      <c r="B113" s="218">
        <v>0</v>
      </c>
      <c r="C113" s="218">
        <v>0</v>
      </c>
      <c r="D113" s="218">
        <v>0</v>
      </c>
      <c r="E113" s="218">
        <v>0</v>
      </c>
      <c r="F113" s="218">
        <v>0</v>
      </c>
      <c r="G113" s="218">
        <v>0</v>
      </c>
      <c r="H113" s="218">
        <v>0</v>
      </c>
      <c r="I113" s="218">
        <v>466.38140845070427</v>
      </c>
      <c r="J113" s="218">
        <v>721.09740845070428</v>
      </c>
      <c r="K113" s="218">
        <v>721.09740845070428</v>
      </c>
      <c r="L113" s="218">
        <v>975.81340845070429</v>
      </c>
      <c r="M113" s="218">
        <v>466.38140845070427</v>
      </c>
      <c r="N113" s="218"/>
      <c r="O113" s="218"/>
      <c r="P113" s="218"/>
      <c r="Q113" s="218"/>
      <c r="R113" s="218">
        <v>2377.75</v>
      </c>
      <c r="S113" s="218">
        <v>1186.94</v>
      </c>
      <c r="T113" s="218">
        <v>-531.71</v>
      </c>
      <c r="U113" s="218">
        <v>2545.4499999999998</v>
      </c>
      <c r="V113" s="218">
        <v>1825.13</v>
      </c>
      <c r="W113" s="218">
        <v>1412.52</v>
      </c>
      <c r="X113" s="218">
        <v>1778.91</v>
      </c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18"/>
      <c r="AP113" s="218"/>
      <c r="AQ113" s="218"/>
      <c r="AR113" s="218"/>
      <c r="AS113" s="218"/>
      <c r="AT113" s="218"/>
      <c r="AU113" s="218"/>
      <c r="AV113" s="218"/>
      <c r="AW113" s="218"/>
      <c r="AX113" s="218"/>
      <c r="AY113" s="218"/>
      <c r="AZ113" s="218"/>
      <c r="BA113" s="218"/>
      <c r="BB113" s="218"/>
      <c r="BC113" s="218"/>
      <c r="BD113" s="218"/>
      <c r="BE113" s="218"/>
      <c r="BF113" s="218"/>
      <c r="BG113" s="218"/>
      <c r="BH113" s="218"/>
      <c r="BI113" s="218"/>
      <c r="BJ113" s="218">
        <v>0</v>
      </c>
      <c r="BK113" s="218">
        <v>0</v>
      </c>
      <c r="BL113" s="218">
        <v>0</v>
      </c>
      <c r="BM113" s="218">
        <v>0</v>
      </c>
      <c r="BN113" s="218">
        <v>2377.75</v>
      </c>
      <c r="BO113" s="218">
        <v>1186.94</v>
      </c>
      <c r="BP113" s="218">
        <v>-531.71</v>
      </c>
      <c r="BQ113" s="218">
        <v>3011.8314084507042</v>
      </c>
      <c r="BR113" s="218">
        <v>2546.2274084507044</v>
      </c>
      <c r="BS113" s="218">
        <v>2133.6174084507043</v>
      </c>
      <c r="BT113" s="218">
        <v>2754.7234084507045</v>
      </c>
      <c r="BU113" s="218">
        <v>466.38140845070427</v>
      </c>
    </row>
    <row r="114" spans="1:73" x14ac:dyDescent="0.35">
      <c r="A114" t="s">
        <v>175</v>
      </c>
      <c r="B114" s="218">
        <v>0</v>
      </c>
      <c r="C114" s="218">
        <v>0</v>
      </c>
      <c r="D114" s="218">
        <v>0</v>
      </c>
      <c r="E114" s="218">
        <v>0</v>
      </c>
      <c r="F114" s="218">
        <v>0</v>
      </c>
      <c r="G114" s="218">
        <v>0</v>
      </c>
      <c r="H114" s="218">
        <v>0</v>
      </c>
      <c r="I114" s="218">
        <v>476.05633802816908</v>
      </c>
      <c r="J114" s="218">
        <v>736.05633802816908</v>
      </c>
      <c r="K114" s="218">
        <v>736.05633802816908</v>
      </c>
      <c r="L114" s="218">
        <v>996.05633802816908</v>
      </c>
      <c r="M114" s="218">
        <v>476.05633802816908</v>
      </c>
      <c r="N114" s="218"/>
      <c r="O114" s="218"/>
      <c r="P114" s="218"/>
      <c r="Q114" s="218"/>
      <c r="R114" s="218">
        <v>2368.77</v>
      </c>
      <c r="S114" s="218">
        <v>924.35</v>
      </c>
      <c r="T114" s="218">
        <v>-324.83</v>
      </c>
      <c r="U114" s="218">
        <v>1899.31</v>
      </c>
      <c r="V114" s="218">
        <v>1521.91</v>
      </c>
      <c r="W114" s="218">
        <v>1317.5</v>
      </c>
      <c r="X114" s="218">
        <v>3414.34</v>
      </c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18"/>
      <c r="AP114" s="218"/>
      <c r="AQ114" s="218"/>
      <c r="AR114" s="218"/>
      <c r="AS114" s="218"/>
      <c r="AT114" s="218"/>
      <c r="AU114" s="218"/>
      <c r="AV114" s="218"/>
      <c r="AW114" s="218"/>
      <c r="AX114" s="218"/>
      <c r="AY114" s="218"/>
      <c r="AZ114" s="218"/>
      <c r="BA114" s="218"/>
      <c r="BB114" s="218"/>
      <c r="BC114" s="218"/>
      <c r="BD114" s="218"/>
      <c r="BE114" s="218"/>
      <c r="BF114" s="218"/>
      <c r="BG114" s="218"/>
      <c r="BH114" s="218"/>
      <c r="BI114" s="218"/>
      <c r="BJ114" s="218">
        <v>0</v>
      </c>
      <c r="BK114" s="218">
        <v>0</v>
      </c>
      <c r="BL114" s="218">
        <v>0</v>
      </c>
      <c r="BM114" s="218">
        <v>0</v>
      </c>
      <c r="BN114" s="218">
        <v>2368.77</v>
      </c>
      <c r="BO114" s="218">
        <v>924.35</v>
      </c>
      <c r="BP114" s="218">
        <v>-324.83</v>
      </c>
      <c r="BQ114" s="218">
        <v>2375.3663380281691</v>
      </c>
      <c r="BR114" s="218">
        <v>2257.966338028169</v>
      </c>
      <c r="BS114" s="218">
        <v>2053.5563380281692</v>
      </c>
      <c r="BT114" s="218">
        <v>4410.3963380281693</v>
      </c>
      <c r="BU114" s="218">
        <v>476.05633802816908</v>
      </c>
    </row>
    <row r="115" spans="1:73" x14ac:dyDescent="0.35">
      <c r="A115" t="s">
        <v>176</v>
      </c>
      <c r="B115" s="218">
        <v>5835.7766000000001</v>
      </c>
      <c r="C115" s="218">
        <v>2022.5568000000001</v>
      </c>
      <c r="D115" s="218">
        <v>1401.2226000000001</v>
      </c>
      <c r="E115" s="218">
        <v>22784.387900000002</v>
      </c>
      <c r="F115" s="218">
        <v>4030.7192</v>
      </c>
      <c r="G115" s="218">
        <v>9401.8446000000004</v>
      </c>
      <c r="H115" s="218">
        <v>5228.67</v>
      </c>
      <c r="I115" s="218">
        <v>511.63276056338037</v>
      </c>
      <c r="J115" s="218">
        <v>884.20636056338037</v>
      </c>
      <c r="K115" s="218">
        <v>1256.7799605633804</v>
      </c>
      <c r="L115" s="218">
        <v>1256.7799605633804</v>
      </c>
      <c r="M115" s="218">
        <v>511.63276056338037</v>
      </c>
      <c r="N115" s="218">
        <v>5363.39</v>
      </c>
      <c r="O115" s="218">
        <v>11851.54</v>
      </c>
      <c r="P115" s="218">
        <v>6854.38</v>
      </c>
      <c r="Q115" s="218">
        <v>-3632.47</v>
      </c>
      <c r="R115" s="218">
        <v>-4563.13</v>
      </c>
      <c r="S115" s="218">
        <v>852.7</v>
      </c>
      <c r="T115" s="218">
        <v>-411.09</v>
      </c>
      <c r="U115" s="218">
        <v>1826.54</v>
      </c>
      <c r="V115" s="218">
        <v>2117.9699999999998</v>
      </c>
      <c r="W115" s="218">
        <v>1077.4000000000001</v>
      </c>
      <c r="X115" s="218">
        <v>886.95</v>
      </c>
      <c r="Y115" s="218"/>
      <c r="Z115" s="218">
        <v>800.59999999999991</v>
      </c>
      <c r="AA115" s="218">
        <v>0</v>
      </c>
      <c r="AB115" s="218">
        <v>427.58</v>
      </c>
      <c r="AC115" s="218">
        <v>1940.5900000000001</v>
      </c>
      <c r="AD115" s="218">
        <v>426.63999999999993</v>
      </c>
      <c r="AE115" s="218">
        <v>0</v>
      </c>
      <c r="AF115" s="218">
        <v>304.7</v>
      </c>
      <c r="AG115" s="218">
        <v>0</v>
      </c>
      <c r="AH115" s="218">
        <v>0</v>
      </c>
      <c r="AI115" s="218">
        <v>0</v>
      </c>
      <c r="AJ115" s="218">
        <v>4354.01</v>
      </c>
      <c r="AK115" s="218">
        <v>0</v>
      </c>
      <c r="AL115" s="218"/>
      <c r="AM115" s="218"/>
      <c r="AN115" s="218"/>
      <c r="AO115" s="218"/>
      <c r="AP115" s="218"/>
      <c r="AQ115" s="218"/>
      <c r="AR115" s="218"/>
      <c r="AS115" s="218"/>
      <c r="AT115" s="218"/>
      <c r="AU115" s="218"/>
      <c r="AV115" s="218"/>
      <c r="AW115" s="218"/>
      <c r="AX115" s="218"/>
      <c r="AY115" s="218"/>
      <c r="AZ115" s="218"/>
      <c r="BA115" s="218"/>
      <c r="BB115" s="218"/>
      <c r="BC115" s="218"/>
      <c r="BD115" s="218"/>
      <c r="BE115" s="218"/>
      <c r="BF115" s="218"/>
      <c r="BG115" s="218"/>
      <c r="BH115" s="218"/>
      <c r="BI115" s="218"/>
      <c r="BJ115" s="218">
        <v>11999.766600000001</v>
      </c>
      <c r="BK115" s="218">
        <v>13874.096800000001</v>
      </c>
      <c r="BL115" s="218">
        <v>8683.1826000000001</v>
      </c>
      <c r="BM115" s="218">
        <v>21092.507900000001</v>
      </c>
      <c r="BN115" s="218">
        <v>-105.77080000000018</v>
      </c>
      <c r="BO115" s="218">
        <v>10254.544600000001</v>
      </c>
      <c r="BP115" s="218">
        <v>5122.28</v>
      </c>
      <c r="BQ115" s="218">
        <v>2338.1727605633805</v>
      </c>
      <c r="BR115" s="218">
        <v>3002.1763605633801</v>
      </c>
      <c r="BS115" s="218">
        <v>2334.1799605633805</v>
      </c>
      <c r="BT115" s="218">
        <v>6497.7399605633809</v>
      </c>
      <c r="BU115" s="218">
        <v>511.63276056338037</v>
      </c>
    </row>
    <row r="116" spans="1:73" x14ac:dyDescent="0.35">
      <c r="A116" t="s">
        <v>177</v>
      </c>
      <c r="B116" s="218">
        <v>0</v>
      </c>
      <c r="C116" s="218">
        <v>0</v>
      </c>
      <c r="D116" s="218">
        <v>0</v>
      </c>
      <c r="E116" s="218">
        <v>0</v>
      </c>
      <c r="F116" s="218">
        <v>0</v>
      </c>
      <c r="G116" s="218">
        <v>0</v>
      </c>
      <c r="H116" s="218">
        <v>0</v>
      </c>
      <c r="I116" s="218">
        <v>946.76619718309883</v>
      </c>
      <c r="J116" s="218">
        <v>1463.8461971830989</v>
      </c>
      <c r="K116" s="218">
        <v>1980.9261971830988</v>
      </c>
      <c r="L116" s="218">
        <v>1980.9261971830988</v>
      </c>
      <c r="M116" s="218">
        <v>946.76619718309883</v>
      </c>
      <c r="N116" s="218"/>
      <c r="O116" s="218"/>
      <c r="P116" s="218"/>
      <c r="Q116" s="218"/>
      <c r="R116" s="218">
        <v>4779.5600000000004</v>
      </c>
      <c r="S116" s="218">
        <v>1778.83</v>
      </c>
      <c r="T116" s="218">
        <v>-1139.1500000000001</v>
      </c>
      <c r="U116" s="218">
        <v>3867.81</v>
      </c>
      <c r="V116" s="218">
        <v>1850.94</v>
      </c>
      <c r="W116" s="218">
        <v>2109.2199999999998</v>
      </c>
      <c r="X116" s="218">
        <v>2102.0300000000002</v>
      </c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18"/>
      <c r="AP116" s="218"/>
      <c r="AQ116" s="218"/>
      <c r="AR116" s="218"/>
      <c r="AS116" s="218"/>
      <c r="AT116" s="218"/>
      <c r="AU116" s="218"/>
      <c r="AV116" s="218"/>
      <c r="AW116" s="218"/>
      <c r="AX116" s="218"/>
      <c r="AY116" s="218"/>
      <c r="AZ116" s="218"/>
      <c r="BA116" s="218"/>
      <c r="BB116" s="218"/>
      <c r="BC116" s="218"/>
      <c r="BD116" s="218"/>
      <c r="BE116" s="218"/>
      <c r="BF116" s="218"/>
      <c r="BG116" s="218"/>
      <c r="BH116" s="218"/>
      <c r="BI116" s="218"/>
      <c r="BJ116" s="218">
        <v>0</v>
      </c>
      <c r="BK116" s="218">
        <v>0</v>
      </c>
      <c r="BL116" s="218">
        <v>0</v>
      </c>
      <c r="BM116" s="218">
        <v>0</v>
      </c>
      <c r="BN116" s="218">
        <v>4779.5600000000004</v>
      </c>
      <c r="BO116" s="218">
        <v>1778.83</v>
      </c>
      <c r="BP116" s="218">
        <v>-1139.1500000000001</v>
      </c>
      <c r="BQ116" s="218">
        <v>4814.5761971830989</v>
      </c>
      <c r="BR116" s="218">
        <v>3314.7861971830989</v>
      </c>
      <c r="BS116" s="218">
        <v>4090.1461971830986</v>
      </c>
      <c r="BT116" s="218">
        <v>4082.956197183099</v>
      </c>
      <c r="BU116" s="218">
        <v>946.76619718309883</v>
      </c>
    </row>
    <row r="117" spans="1:73" x14ac:dyDescent="0.35">
      <c r="A117" t="s">
        <v>178</v>
      </c>
      <c r="B117" s="218">
        <v>0</v>
      </c>
      <c r="C117" s="218">
        <v>0</v>
      </c>
      <c r="D117" s="218">
        <v>0</v>
      </c>
      <c r="E117" s="218">
        <v>0</v>
      </c>
      <c r="F117" s="218">
        <v>0</v>
      </c>
      <c r="G117" s="218">
        <v>0</v>
      </c>
      <c r="H117" s="218">
        <v>0</v>
      </c>
      <c r="I117" s="218">
        <v>1489.580281690141</v>
      </c>
      <c r="J117" s="218">
        <v>2303.1202816901409</v>
      </c>
      <c r="K117" s="218">
        <v>3116.6602816901413</v>
      </c>
      <c r="L117" s="218">
        <v>3116.6602816901413</v>
      </c>
      <c r="M117" s="218">
        <v>1489.580281690141</v>
      </c>
      <c r="N117" s="218"/>
      <c r="O117" s="218"/>
      <c r="P117" s="218"/>
      <c r="Q117" s="218"/>
      <c r="R117" s="218">
        <v>4556.95</v>
      </c>
      <c r="S117" s="218">
        <v>1227.2</v>
      </c>
      <c r="T117" s="218">
        <v>-578.33000000000004</v>
      </c>
      <c r="U117" s="218">
        <v>1866.24</v>
      </c>
      <c r="V117" s="218">
        <v>1894.55</v>
      </c>
      <c r="W117" s="218">
        <v>2783.41</v>
      </c>
      <c r="X117" s="218">
        <v>2977.97</v>
      </c>
      <c r="Y117" s="218"/>
      <c r="Z117" s="218"/>
      <c r="AA117" s="218"/>
      <c r="AB117" s="218"/>
      <c r="AC117" s="218"/>
      <c r="AD117" s="218"/>
      <c r="AE117" s="218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18"/>
      <c r="AP117" s="218"/>
      <c r="AQ117" s="218"/>
      <c r="AR117" s="218"/>
      <c r="AS117" s="218"/>
      <c r="AT117" s="218"/>
      <c r="AU117" s="218"/>
      <c r="AV117" s="218"/>
      <c r="AW117" s="218"/>
      <c r="AX117" s="218"/>
      <c r="AY117" s="218"/>
      <c r="AZ117" s="218"/>
      <c r="BA117" s="218"/>
      <c r="BB117" s="218"/>
      <c r="BC117" s="218"/>
      <c r="BD117" s="218"/>
      <c r="BE117" s="218"/>
      <c r="BF117" s="218"/>
      <c r="BG117" s="218"/>
      <c r="BH117" s="218"/>
      <c r="BI117" s="218"/>
      <c r="BJ117" s="218">
        <v>0</v>
      </c>
      <c r="BK117" s="218">
        <v>0</v>
      </c>
      <c r="BL117" s="218">
        <v>0</v>
      </c>
      <c r="BM117" s="218">
        <v>0</v>
      </c>
      <c r="BN117" s="218">
        <v>4556.95</v>
      </c>
      <c r="BO117" s="218">
        <v>1227.2</v>
      </c>
      <c r="BP117" s="218">
        <v>-578.33000000000004</v>
      </c>
      <c r="BQ117" s="218">
        <v>3355.8202816901412</v>
      </c>
      <c r="BR117" s="218">
        <v>4197.6702816901407</v>
      </c>
      <c r="BS117" s="218">
        <v>5900.0702816901412</v>
      </c>
      <c r="BT117" s="218">
        <v>6094.6302816901407</v>
      </c>
      <c r="BU117" s="218">
        <v>1489.580281690141</v>
      </c>
    </row>
    <row r="118" spans="1:73" x14ac:dyDescent="0.35">
      <c r="A118" t="s">
        <v>179</v>
      </c>
      <c r="B118" s="218">
        <v>0</v>
      </c>
      <c r="C118" s="218">
        <v>0</v>
      </c>
      <c r="D118" s="218">
        <v>0</v>
      </c>
      <c r="E118" s="218">
        <v>0</v>
      </c>
      <c r="F118" s="218">
        <v>0</v>
      </c>
      <c r="G118" s="218">
        <v>0</v>
      </c>
      <c r="H118" s="218"/>
      <c r="I118" s="218">
        <v>0</v>
      </c>
      <c r="J118" s="218">
        <v>0</v>
      </c>
      <c r="K118" s="218">
        <v>0</v>
      </c>
      <c r="L118" s="218">
        <v>0</v>
      </c>
      <c r="M118" s="218">
        <v>0</v>
      </c>
      <c r="N118" s="218"/>
      <c r="O118" s="218"/>
      <c r="P118" s="218"/>
      <c r="Q118" s="218"/>
      <c r="R118" s="218"/>
      <c r="S118" s="218"/>
      <c r="T118" s="218"/>
      <c r="U118" s="218"/>
      <c r="V118" s="218"/>
      <c r="W118" s="218"/>
      <c r="X118" s="218"/>
      <c r="Y118" s="218"/>
      <c r="Z118" s="218">
        <v>0</v>
      </c>
      <c r="AA118" s="218">
        <v>0</v>
      </c>
      <c r="AB118" s="218">
        <v>0</v>
      </c>
      <c r="AC118" s="218">
        <v>0</v>
      </c>
      <c r="AD118" s="218">
        <v>0</v>
      </c>
      <c r="AE118" s="218">
        <v>0</v>
      </c>
      <c r="AF118" s="218">
        <v>0</v>
      </c>
      <c r="AG118" s="218">
        <v>0</v>
      </c>
      <c r="AH118" s="218">
        <v>0</v>
      </c>
      <c r="AI118" s="218">
        <v>0</v>
      </c>
      <c r="AJ118" s="218">
        <v>0</v>
      </c>
      <c r="AK118" s="218">
        <v>0</v>
      </c>
      <c r="AL118" s="218"/>
      <c r="AM118" s="218"/>
      <c r="AN118" s="218"/>
      <c r="AO118" s="218"/>
      <c r="AP118" s="218"/>
      <c r="AQ118" s="218"/>
      <c r="AR118" s="218"/>
      <c r="AS118" s="218"/>
      <c r="AT118" s="218"/>
      <c r="AU118" s="218"/>
      <c r="AV118" s="218"/>
      <c r="AW118" s="218"/>
      <c r="AX118" s="218"/>
      <c r="AY118" s="218"/>
      <c r="AZ118" s="218"/>
      <c r="BA118" s="218"/>
      <c r="BB118" s="218"/>
      <c r="BC118" s="218"/>
      <c r="BD118" s="218"/>
      <c r="BE118" s="218"/>
      <c r="BF118" s="218"/>
      <c r="BG118" s="218"/>
      <c r="BH118" s="218"/>
      <c r="BI118" s="218"/>
      <c r="BJ118" s="218">
        <v>0</v>
      </c>
      <c r="BK118" s="218">
        <v>0</v>
      </c>
      <c r="BL118" s="218">
        <v>0</v>
      </c>
      <c r="BM118" s="218">
        <v>0</v>
      </c>
      <c r="BN118" s="218">
        <v>0</v>
      </c>
      <c r="BO118" s="218">
        <v>0</v>
      </c>
      <c r="BP118" s="218">
        <v>0</v>
      </c>
      <c r="BQ118" s="218">
        <v>0</v>
      </c>
      <c r="BR118" s="218">
        <v>0</v>
      </c>
      <c r="BS118" s="218">
        <v>0</v>
      </c>
      <c r="BT118" s="218">
        <v>0</v>
      </c>
      <c r="BU118" s="218">
        <v>0</v>
      </c>
    </row>
    <row r="119" spans="1:73" x14ac:dyDescent="0.35">
      <c r="A119" t="s">
        <v>180</v>
      </c>
      <c r="B119" s="218">
        <v>8970.94</v>
      </c>
      <c r="C119" s="218">
        <v>3109.1381000000001</v>
      </c>
      <c r="D119" s="218">
        <v>2154.0036</v>
      </c>
      <c r="E119" s="218">
        <v>35024.880400000002</v>
      </c>
      <c r="F119" s="218">
        <v>6196.1487999999999</v>
      </c>
      <c r="G119" s="218">
        <v>14452.812400000001</v>
      </c>
      <c r="H119" s="218">
        <v>3076.02</v>
      </c>
      <c r="I119" s="218">
        <v>984.84045070422576</v>
      </c>
      <c r="J119" s="218">
        <v>1657.1834507042258</v>
      </c>
      <c r="K119" s="218">
        <v>1657.1834507042258</v>
      </c>
      <c r="L119" s="218">
        <v>2329.5264507042266</v>
      </c>
      <c r="M119" s="218">
        <v>984.84045070422576</v>
      </c>
      <c r="N119" s="218">
        <v>7475.23</v>
      </c>
      <c r="O119" s="218">
        <v>-3253.15</v>
      </c>
      <c r="P119" s="218">
        <v>3066.19</v>
      </c>
      <c r="Q119" s="218">
        <v>11661.87</v>
      </c>
      <c r="R119" s="218">
        <v>7152.1</v>
      </c>
      <c r="S119" s="218">
        <v>-884.48</v>
      </c>
      <c r="T119" s="218">
        <v>4493.51</v>
      </c>
      <c r="U119" s="218">
        <v>-37.97</v>
      </c>
      <c r="V119" s="218">
        <v>-728.06</v>
      </c>
      <c r="W119" s="218">
        <v>4489.45</v>
      </c>
      <c r="X119" s="218">
        <v>2428.9499999999998</v>
      </c>
      <c r="Y119" s="218"/>
      <c r="Z119" s="218">
        <v>2481.8200000000002</v>
      </c>
      <c r="AA119" s="218">
        <v>103</v>
      </c>
      <c r="AB119" s="218">
        <v>625.77</v>
      </c>
      <c r="AC119" s="218">
        <v>6902.6</v>
      </c>
      <c r="AD119" s="218">
        <v>924.6</v>
      </c>
      <c r="AE119" s="218">
        <v>721.15</v>
      </c>
      <c r="AF119" s="218">
        <v>515.32000000000005</v>
      </c>
      <c r="AG119" s="218">
        <v>0</v>
      </c>
      <c r="AH119" s="218">
        <v>0</v>
      </c>
      <c r="AI119" s="218">
        <v>11931.69</v>
      </c>
      <c r="AJ119" s="218">
        <v>716.92</v>
      </c>
      <c r="AK119" s="218">
        <v>414.03</v>
      </c>
      <c r="AL119" s="218"/>
      <c r="AM119" s="218"/>
      <c r="AN119" s="218"/>
      <c r="AO119" s="218"/>
      <c r="AP119" s="218"/>
      <c r="AQ119" s="218"/>
      <c r="AR119" s="218"/>
      <c r="AS119" s="218"/>
      <c r="AT119" s="218"/>
      <c r="AU119" s="218"/>
      <c r="AV119" s="218"/>
      <c r="AW119" s="218"/>
      <c r="AX119" s="218"/>
      <c r="AY119" s="218"/>
      <c r="AZ119" s="218"/>
      <c r="BA119" s="218"/>
      <c r="BB119" s="218"/>
      <c r="BC119" s="218"/>
      <c r="BD119" s="218"/>
      <c r="BE119" s="218"/>
      <c r="BF119" s="218"/>
      <c r="BG119" s="218"/>
      <c r="BH119" s="218"/>
      <c r="BI119" s="218"/>
      <c r="BJ119" s="218">
        <v>18927.989999999998</v>
      </c>
      <c r="BK119" s="218">
        <v>-41.011899999999969</v>
      </c>
      <c r="BL119" s="218">
        <v>5845.963600000001</v>
      </c>
      <c r="BM119" s="218">
        <v>53589.350400000003</v>
      </c>
      <c r="BN119" s="218">
        <v>14272.848800000002</v>
      </c>
      <c r="BO119" s="218">
        <v>14289.482400000001</v>
      </c>
      <c r="BP119" s="218">
        <v>8084.85</v>
      </c>
      <c r="BQ119" s="218">
        <v>946.87045070422573</v>
      </c>
      <c r="BR119" s="218">
        <v>929.12345070422589</v>
      </c>
      <c r="BS119" s="218">
        <v>18078.323450704225</v>
      </c>
      <c r="BT119" s="218">
        <v>5475.3964507042265</v>
      </c>
      <c r="BU119" s="218">
        <v>1398.8704507042257</v>
      </c>
    </row>
    <row r="120" spans="1:73" x14ac:dyDescent="0.35">
      <c r="A120" t="s">
        <v>181</v>
      </c>
      <c r="B120" s="218">
        <v>0</v>
      </c>
      <c r="C120" s="218">
        <v>0</v>
      </c>
      <c r="D120" s="218">
        <v>0</v>
      </c>
      <c r="E120" s="218">
        <v>0</v>
      </c>
      <c r="F120" s="218">
        <v>0</v>
      </c>
      <c r="G120" s="218">
        <v>0</v>
      </c>
      <c r="H120" s="218">
        <v>0</v>
      </c>
      <c r="I120" s="218">
        <v>2433.6488262910802</v>
      </c>
      <c r="J120" s="218">
        <v>3762.7954929577472</v>
      </c>
      <c r="K120" s="218">
        <v>3762.7954929577472</v>
      </c>
      <c r="L120" s="218">
        <v>5091.9421596244138</v>
      </c>
      <c r="M120" s="218">
        <v>2433.6488262910802</v>
      </c>
      <c r="N120" s="218"/>
      <c r="O120" s="218"/>
      <c r="P120" s="218"/>
      <c r="Q120" s="218"/>
      <c r="R120" s="218">
        <v>342.65</v>
      </c>
      <c r="S120" s="218">
        <v>256.07</v>
      </c>
      <c r="T120" s="218">
        <v>348.02</v>
      </c>
      <c r="U120" s="218">
        <v>534.79</v>
      </c>
      <c r="V120" s="218">
        <v>-213.29</v>
      </c>
      <c r="W120" s="218">
        <v>1121.97</v>
      </c>
      <c r="X120" s="218">
        <v>2154.0300000000002</v>
      </c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8"/>
      <c r="BB120" s="218"/>
      <c r="BC120" s="218"/>
      <c r="BD120" s="218"/>
      <c r="BE120" s="218"/>
      <c r="BF120" s="218"/>
      <c r="BG120" s="218"/>
      <c r="BH120" s="218"/>
      <c r="BI120" s="218"/>
      <c r="BJ120" s="218">
        <v>0</v>
      </c>
      <c r="BK120" s="218">
        <v>0</v>
      </c>
      <c r="BL120" s="218">
        <v>0</v>
      </c>
      <c r="BM120" s="218">
        <v>0</v>
      </c>
      <c r="BN120" s="218">
        <v>342.65</v>
      </c>
      <c r="BO120" s="218">
        <v>256.07</v>
      </c>
      <c r="BP120" s="218">
        <v>348.02</v>
      </c>
      <c r="BQ120" s="218">
        <v>2968.4388262910802</v>
      </c>
      <c r="BR120" s="218">
        <v>3549.5054929577473</v>
      </c>
      <c r="BS120" s="218">
        <v>4884.7654929577475</v>
      </c>
      <c r="BT120" s="218">
        <v>7245.9721596244144</v>
      </c>
      <c r="BU120" s="218">
        <v>2433.6488262910802</v>
      </c>
    </row>
    <row r="121" spans="1:73" x14ac:dyDescent="0.35">
      <c r="A121" t="s">
        <v>182</v>
      </c>
      <c r="B121" s="218">
        <v>0</v>
      </c>
      <c r="C121" s="218">
        <v>0</v>
      </c>
      <c r="D121" s="218">
        <v>0</v>
      </c>
      <c r="E121" s="218">
        <v>0</v>
      </c>
      <c r="F121" s="218">
        <v>0</v>
      </c>
      <c r="G121" s="218">
        <v>0</v>
      </c>
      <c r="H121" s="218">
        <v>0</v>
      </c>
      <c r="I121" s="218">
        <v>2256.0676056338034</v>
      </c>
      <c r="J121" s="218">
        <v>3488.2276056338033</v>
      </c>
      <c r="K121" s="218">
        <v>3488.2276056338033</v>
      </c>
      <c r="L121" s="218">
        <v>4720.3876056338031</v>
      </c>
      <c r="M121" s="218">
        <v>2256.0676056338034</v>
      </c>
      <c r="N121" s="218"/>
      <c r="O121" s="218"/>
      <c r="P121" s="218"/>
      <c r="Q121" s="218"/>
      <c r="R121" s="218">
        <v>4709.7700000000004</v>
      </c>
      <c r="S121" s="218">
        <v>749.47</v>
      </c>
      <c r="T121" s="218">
        <v>2447.23</v>
      </c>
      <c r="U121" s="218">
        <v>1288.71</v>
      </c>
      <c r="V121" s="218">
        <v>462.68</v>
      </c>
      <c r="W121" s="218">
        <v>4107.83</v>
      </c>
      <c r="X121" s="218">
        <v>11217.26</v>
      </c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18"/>
      <c r="AP121" s="218"/>
      <c r="AQ121" s="218"/>
      <c r="AR121" s="218"/>
      <c r="AS121" s="218"/>
      <c r="AT121" s="218"/>
      <c r="AU121" s="218"/>
      <c r="AV121" s="218"/>
      <c r="AW121" s="218"/>
      <c r="AX121" s="218"/>
      <c r="AY121" s="218"/>
      <c r="AZ121" s="218"/>
      <c r="BA121" s="218"/>
      <c r="BB121" s="218"/>
      <c r="BC121" s="218"/>
      <c r="BD121" s="218"/>
      <c r="BE121" s="218"/>
      <c r="BF121" s="218"/>
      <c r="BG121" s="218"/>
      <c r="BH121" s="218"/>
      <c r="BI121" s="218"/>
      <c r="BJ121" s="218">
        <v>0</v>
      </c>
      <c r="BK121" s="218">
        <v>0</v>
      </c>
      <c r="BL121" s="218">
        <v>0</v>
      </c>
      <c r="BM121" s="218">
        <v>0</v>
      </c>
      <c r="BN121" s="218">
        <v>4709.7700000000004</v>
      </c>
      <c r="BO121" s="218">
        <v>749.47</v>
      </c>
      <c r="BP121" s="218">
        <v>2447.23</v>
      </c>
      <c r="BQ121" s="218">
        <v>3544.7776056338034</v>
      </c>
      <c r="BR121" s="218">
        <v>3950.9076056338031</v>
      </c>
      <c r="BS121" s="218">
        <v>7596.0576056338032</v>
      </c>
      <c r="BT121" s="218">
        <v>15937.647605633803</v>
      </c>
      <c r="BU121" s="218">
        <v>2256.0676056338034</v>
      </c>
    </row>
    <row r="122" spans="1:73" x14ac:dyDescent="0.35">
      <c r="A122" t="s">
        <v>183</v>
      </c>
      <c r="B122" s="218">
        <v>0</v>
      </c>
      <c r="C122" s="218">
        <v>0</v>
      </c>
      <c r="D122" s="218">
        <v>0</v>
      </c>
      <c r="E122" s="218">
        <v>0</v>
      </c>
      <c r="F122" s="218">
        <v>0</v>
      </c>
      <c r="G122" s="218">
        <v>0</v>
      </c>
      <c r="H122" s="218"/>
      <c r="I122" s="218">
        <v>0</v>
      </c>
      <c r="J122" s="218">
        <v>0</v>
      </c>
      <c r="K122" s="218">
        <v>0</v>
      </c>
      <c r="L122" s="218">
        <v>0</v>
      </c>
      <c r="M122" s="218">
        <v>0</v>
      </c>
      <c r="N122" s="218"/>
      <c r="O122" s="218"/>
      <c r="P122" s="218"/>
      <c r="Q122" s="218"/>
      <c r="R122" s="218"/>
      <c r="S122" s="218"/>
      <c r="T122" s="218"/>
      <c r="U122" s="218"/>
      <c r="V122" s="218"/>
      <c r="W122" s="218"/>
      <c r="X122" s="218"/>
      <c r="Y122" s="218"/>
      <c r="Z122" s="218">
        <v>0</v>
      </c>
      <c r="AA122" s="218">
        <v>0</v>
      </c>
      <c r="AB122" s="218">
        <v>0</v>
      </c>
      <c r="AC122" s="218">
        <v>0</v>
      </c>
      <c r="AD122" s="218">
        <v>0</v>
      </c>
      <c r="AE122" s="218">
        <v>0</v>
      </c>
      <c r="AF122" s="218">
        <v>0</v>
      </c>
      <c r="AG122" s="218">
        <v>0</v>
      </c>
      <c r="AH122" s="218">
        <v>0</v>
      </c>
      <c r="AI122" s="218">
        <v>0</v>
      </c>
      <c r="AJ122" s="218">
        <v>0</v>
      </c>
      <c r="AK122" s="218">
        <v>0</v>
      </c>
      <c r="AL122" s="218"/>
      <c r="AM122" s="218"/>
      <c r="AN122" s="218"/>
      <c r="AO122" s="218"/>
      <c r="AP122" s="218"/>
      <c r="AQ122" s="218"/>
      <c r="AR122" s="218"/>
      <c r="AS122" s="218"/>
      <c r="AT122" s="218"/>
      <c r="AU122" s="218"/>
      <c r="AV122" s="218"/>
      <c r="AW122" s="218"/>
      <c r="AX122" s="218"/>
      <c r="AY122" s="218"/>
      <c r="AZ122" s="218"/>
      <c r="BA122" s="218"/>
      <c r="BB122" s="218"/>
      <c r="BC122" s="218"/>
      <c r="BD122" s="218"/>
      <c r="BE122" s="218"/>
      <c r="BF122" s="218"/>
      <c r="BG122" s="218"/>
      <c r="BH122" s="218"/>
      <c r="BI122" s="218"/>
      <c r="BJ122" s="218">
        <v>0</v>
      </c>
      <c r="BK122" s="218">
        <v>0</v>
      </c>
      <c r="BL122" s="218">
        <v>0</v>
      </c>
      <c r="BM122" s="218">
        <v>0</v>
      </c>
      <c r="BN122" s="218">
        <v>0</v>
      </c>
      <c r="BO122" s="218">
        <v>0</v>
      </c>
      <c r="BP122" s="218">
        <v>0</v>
      </c>
      <c r="BQ122" s="218">
        <v>0</v>
      </c>
      <c r="BR122" s="218">
        <v>0</v>
      </c>
      <c r="BS122" s="218">
        <v>0</v>
      </c>
      <c r="BT122" s="218">
        <v>0</v>
      </c>
      <c r="BU122" s="218">
        <v>0</v>
      </c>
    </row>
    <row r="123" spans="1:73" x14ac:dyDescent="0.35">
      <c r="A123" t="s">
        <v>184</v>
      </c>
      <c r="B123" s="218">
        <v>0</v>
      </c>
      <c r="C123" s="218">
        <v>0</v>
      </c>
      <c r="D123" s="218">
        <v>0</v>
      </c>
      <c r="E123" s="218">
        <v>0</v>
      </c>
      <c r="F123" s="218">
        <v>0</v>
      </c>
      <c r="G123" s="218">
        <v>0</v>
      </c>
      <c r="H123" s="218"/>
      <c r="I123" s="218">
        <v>0</v>
      </c>
      <c r="J123" s="218">
        <v>0</v>
      </c>
      <c r="K123" s="218">
        <v>0</v>
      </c>
      <c r="L123" s="218">
        <v>0</v>
      </c>
      <c r="M123" s="218">
        <v>0</v>
      </c>
      <c r="N123" s="218"/>
      <c r="O123" s="218"/>
      <c r="P123" s="218"/>
      <c r="Q123" s="218"/>
      <c r="R123" s="218"/>
      <c r="S123" s="218"/>
      <c r="T123" s="218"/>
      <c r="U123" s="218"/>
      <c r="V123" s="218"/>
      <c r="W123" s="218"/>
      <c r="X123" s="218"/>
      <c r="Y123" s="218"/>
      <c r="Z123" s="218">
        <v>1975.1399999999999</v>
      </c>
      <c r="AA123" s="218">
        <v>1156.74</v>
      </c>
      <c r="AB123" s="218">
        <v>964.29999999999984</v>
      </c>
      <c r="AC123" s="218">
        <v>4290.88</v>
      </c>
      <c r="AD123" s="218">
        <v>574.15</v>
      </c>
      <c r="AE123" s="218">
        <v>7.94</v>
      </c>
      <c r="AF123" s="218">
        <v>7.99</v>
      </c>
      <c r="AG123" s="218">
        <v>13.54</v>
      </c>
      <c r="AH123" s="218">
        <v>14.08</v>
      </c>
      <c r="AI123" s="218">
        <v>662.43</v>
      </c>
      <c r="AJ123" s="218">
        <v>2904.61</v>
      </c>
      <c r="AK123" s="218">
        <v>0</v>
      </c>
      <c r="AL123" s="218"/>
      <c r="AM123" s="218"/>
      <c r="AN123" s="218"/>
      <c r="AO123" s="218"/>
      <c r="AP123" s="218"/>
      <c r="AQ123" s="218"/>
      <c r="AR123" s="218"/>
      <c r="AS123" s="218"/>
      <c r="AT123" s="218"/>
      <c r="AU123" s="218"/>
      <c r="AV123" s="218"/>
      <c r="AW123" s="218"/>
      <c r="AX123" s="218"/>
      <c r="AY123" s="218"/>
      <c r="AZ123" s="218"/>
      <c r="BA123" s="218"/>
      <c r="BB123" s="218"/>
      <c r="BC123" s="218"/>
      <c r="BD123" s="218"/>
      <c r="BE123" s="218"/>
      <c r="BF123" s="218"/>
      <c r="BG123" s="218"/>
      <c r="BH123" s="218"/>
      <c r="BI123" s="218"/>
      <c r="BJ123" s="218">
        <v>1975.1399999999999</v>
      </c>
      <c r="BK123" s="218">
        <v>1156.74</v>
      </c>
      <c r="BL123" s="218">
        <v>964.29999999999984</v>
      </c>
      <c r="BM123" s="218">
        <v>4290.88</v>
      </c>
      <c r="BN123" s="218">
        <v>574.15</v>
      </c>
      <c r="BO123" s="218">
        <v>7.94</v>
      </c>
      <c r="BP123" s="218">
        <v>7.99</v>
      </c>
      <c r="BQ123" s="218">
        <v>13.54</v>
      </c>
      <c r="BR123" s="218">
        <v>14.08</v>
      </c>
      <c r="BS123" s="218">
        <v>662.43</v>
      </c>
      <c r="BT123" s="218">
        <v>2904.61</v>
      </c>
      <c r="BU123" s="218">
        <v>0</v>
      </c>
    </row>
    <row r="124" spans="1:73" x14ac:dyDescent="0.35">
      <c r="A124" t="s">
        <v>185</v>
      </c>
      <c r="B124" s="218">
        <v>8270.5601000000006</v>
      </c>
      <c r="C124" s="218">
        <v>2866.4011999999998</v>
      </c>
      <c r="D124" s="218">
        <v>1985.8361</v>
      </c>
      <c r="E124" s="218">
        <v>32290.415000000001</v>
      </c>
      <c r="F124" s="218">
        <v>5712.4025000000001</v>
      </c>
      <c r="G124" s="218">
        <v>13324.4512</v>
      </c>
      <c r="H124" s="218">
        <v>2756.12</v>
      </c>
      <c r="I124" s="218">
        <v>729.30732394366237</v>
      </c>
      <c r="J124" s="218">
        <v>1207.2841239436625</v>
      </c>
      <c r="K124" s="218">
        <v>1207.2841239436625</v>
      </c>
      <c r="L124" s="218">
        <v>1685.2609239436629</v>
      </c>
      <c r="M124" s="218">
        <v>729.30732394366237</v>
      </c>
      <c r="N124" s="218">
        <v>8849.41</v>
      </c>
      <c r="O124" s="218">
        <v>-1109.07</v>
      </c>
      <c r="P124" s="218">
        <v>1758.37</v>
      </c>
      <c r="Q124" s="218">
        <v>12535.7</v>
      </c>
      <c r="R124" s="218">
        <v>1959.62</v>
      </c>
      <c r="S124" s="218">
        <v>180.04</v>
      </c>
      <c r="T124" s="218">
        <v>1917.24</v>
      </c>
      <c r="U124" s="218">
        <v>533.9</v>
      </c>
      <c r="V124" s="218">
        <v>-745.99</v>
      </c>
      <c r="W124" s="218">
        <v>4717.1400000000003</v>
      </c>
      <c r="X124" s="218">
        <v>390.24</v>
      </c>
      <c r="Y124" s="218"/>
      <c r="Z124" s="218">
        <v>1525.91</v>
      </c>
      <c r="AA124" s="218">
        <v>213.24</v>
      </c>
      <c r="AB124" s="218">
        <v>115.88</v>
      </c>
      <c r="AC124" s="218">
        <v>6122.9500000000007</v>
      </c>
      <c r="AD124" s="218">
        <v>711.56999999999994</v>
      </c>
      <c r="AE124" s="218">
        <v>743.42</v>
      </c>
      <c r="AF124" s="218">
        <v>0</v>
      </c>
      <c r="AG124" s="218">
        <v>0</v>
      </c>
      <c r="AH124" s="218">
        <v>0</v>
      </c>
      <c r="AI124" s="218">
        <v>11221.22</v>
      </c>
      <c r="AJ124" s="218">
        <v>888.91</v>
      </c>
      <c r="AK124" s="218">
        <v>219.6</v>
      </c>
      <c r="AL124" s="218"/>
      <c r="AM124" s="218"/>
      <c r="AN124" s="218"/>
      <c r="AO124" s="218"/>
      <c r="AP124" s="218"/>
      <c r="AQ124" s="218"/>
      <c r="AR124" s="218"/>
      <c r="AS124" s="218"/>
      <c r="AT124" s="218"/>
      <c r="AU124" s="218"/>
      <c r="AV124" s="218"/>
      <c r="AW124" s="218"/>
      <c r="AX124" s="218"/>
      <c r="AY124" s="218"/>
      <c r="AZ124" s="218"/>
      <c r="BA124" s="218"/>
      <c r="BB124" s="218"/>
      <c r="BC124" s="218"/>
      <c r="BD124" s="218"/>
      <c r="BE124" s="218"/>
      <c r="BF124" s="218"/>
      <c r="BG124" s="218"/>
      <c r="BH124" s="218"/>
      <c r="BI124" s="218"/>
      <c r="BJ124" s="218">
        <v>18645.880099999998</v>
      </c>
      <c r="BK124" s="218">
        <v>1970.5711999999999</v>
      </c>
      <c r="BL124" s="218">
        <v>3860.0861</v>
      </c>
      <c r="BM124" s="218">
        <v>50949.065000000002</v>
      </c>
      <c r="BN124" s="218">
        <v>8383.5925000000007</v>
      </c>
      <c r="BO124" s="218">
        <v>14247.9112</v>
      </c>
      <c r="BP124" s="218">
        <v>4673.3599999999997</v>
      </c>
      <c r="BQ124" s="218">
        <v>1263.2073239436622</v>
      </c>
      <c r="BR124" s="218">
        <v>461.2941239436625</v>
      </c>
      <c r="BS124" s="218">
        <v>17145.644123943661</v>
      </c>
      <c r="BT124" s="218">
        <v>2964.410923943663</v>
      </c>
      <c r="BU124" s="218">
        <v>948.90732394366239</v>
      </c>
    </row>
    <row r="125" spans="1:73" x14ac:dyDescent="0.35">
      <c r="A125" t="s">
        <v>186</v>
      </c>
      <c r="B125" s="218">
        <v>0</v>
      </c>
      <c r="C125" s="218">
        <v>0</v>
      </c>
      <c r="D125" s="218">
        <v>0</v>
      </c>
      <c r="E125" s="218">
        <v>0</v>
      </c>
      <c r="F125" s="218">
        <v>0</v>
      </c>
      <c r="G125" s="218">
        <v>0</v>
      </c>
      <c r="H125" s="218">
        <v>0</v>
      </c>
      <c r="I125" s="218">
        <v>1216.8244131455401</v>
      </c>
      <c r="J125" s="218">
        <v>1881.3977464788736</v>
      </c>
      <c r="K125" s="218">
        <v>1881.3977464788736</v>
      </c>
      <c r="L125" s="218">
        <v>2545.9710798122069</v>
      </c>
      <c r="M125" s="218">
        <v>1216.8244131455401</v>
      </c>
      <c r="N125" s="218"/>
      <c r="O125" s="218"/>
      <c r="P125" s="218"/>
      <c r="Q125" s="218"/>
      <c r="R125" s="218">
        <v>3378.93</v>
      </c>
      <c r="S125" s="218">
        <v>-965</v>
      </c>
      <c r="T125" s="218">
        <v>4498.05</v>
      </c>
      <c r="U125" s="218">
        <v>1768.59</v>
      </c>
      <c r="V125" s="218">
        <v>-1112.3</v>
      </c>
      <c r="W125" s="218">
        <v>4875.32</v>
      </c>
      <c r="X125" s="218">
        <v>2891.2</v>
      </c>
      <c r="Y125" s="218"/>
      <c r="Z125" s="218"/>
      <c r="AA125" s="218"/>
      <c r="AB125" s="218"/>
      <c r="AC125" s="218"/>
      <c r="AD125" s="218"/>
      <c r="AE125" s="218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18"/>
      <c r="AP125" s="218"/>
      <c r="AQ125" s="218"/>
      <c r="AR125" s="218"/>
      <c r="AS125" s="218"/>
      <c r="AT125" s="218"/>
      <c r="AU125" s="218"/>
      <c r="AV125" s="218"/>
      <c r="AW125" s="218"/>
      <c r="AX125" s="218"/>
      <c r="AY125" s="218"/>
      <c r="AZ125" s="218"/>
      <c r="BA125" s="218"/>
      <c r="BB125" s="218"/>
      <c r="BC125" s="218"/>
      <c r="BD125" s="218"/>
      <c r="BE125" s="218"/>
      <c r="BF125" s="218"/>
      <c r="BG125" s="218"/>
      <c r="BH125" s="218"/>
      <c r="BI125" s="218"/>
      <c r="BJ125" s="218">
        <v>0</v>
      </c>
      <c r="BK125" s="218">
        <v>0</v>
      </c>
      <c r="BL125" s="218">
        <v>0</v>
      </c>
      <c r="BM125" s="218">
        <v>0</v>
      </c>
      <c r="BN125" s="218">
        <v>3378.93</v>
      </c>
      <c r="BO125" s="218">
        <v>-965</v>
      </c>
      <c r="BP125" s="218">
        <v>4498.05</v>
      </c>
      <c r="BQ125" s="218">
        <v>2985.41441314554</v>
      </c>
      <c r="BR125" s="218">
        <v>769.09774647887366</v>
      </c>
      <c r="BS125" s="218">
        <v>6756.7177464788729</v>
      </c>
      <c r="BT125" s="218">
        <v>5437.1710798122067</v>
      </c>
      <c r="BU125" s="218">
        <v>1216.8244131455401</v>
      </c>
    </row>
    <row r="126" spans="1:73" x14ac:dyDescent="0.35">
      <c r="A126" t="s">
        <v>187</v>
      </c>
      <c r="B126" s="218">
        <v>0</v>
      </c>
      <c r="C126" s="218">
        <v>0</v>
      </c>
      <c r="D126" s="218">
        <v>0</v>
      </c>
      <c r="E126" s="218">
        <v>0</v>
      </c>
      <c r="F126" s="218">
        <v>0</v>
      </c>
      <c r="G126" s="218">
        <v>0</v>
      </c>
      <c r="H126" s="218">
        <v>0</v>
      </c>
      <c r="I126" s="218">
        <v>2256.0676056338034</v>
      </c>
      <c r="J126" s="218">
        <v>3488.2276056338033</v>
      </c>
      <c r="K126" s="218">
        <v>3488.2276056338033</v>
      </c>
      <c r="L126" s="218">
        <v>4720.3876056338031</v>
      </c>
      <c r="M126" s="218">
        <v>2256.0676056338034</v>
      </c>
      <c r="N126" s="218"/>
      <c r="O126" s="218"/>
      <c r="P126" s="218"/>
      <c r="Q126" s="218"/>
      <c r="R126" s="218">
        <v>2596.0500000000002</v>
      </c>
      <c r="S126" s="218">
        <v>516.6</v>
      </c>
      <c r="T126" s="218">
        <v>1332.87</v>
      </c>
      <c r="U126" s="218">
        <v>928.9</v>
      </c>
      <c r="V126" s="218">
        <v>2222.92</v>
      </c>
      <c r="W126" s="218">
        <v>891.4</v>
      </c>
      <c r="X126" s="218">
        <v>4695.5200000000004</v>
      </c>
      <c r="Y126" s="218"/>
      <c r="Z126" s="218"/>
      <c r="AA126" s="218"/>
      <c r="AB126" s="218"/>
      <c r="AC126" s="218"/>
      <c r="AD126" s="218"/>
      <c r="AE126" s="218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18"/>
      <c r="AP126" s="218"/>
      <c r="AQ126" s="218"/>
      <c r="AR126" s="218"/>
      <c r="AS126" s="218"/>
      <c r="AT126" s="218"/>
      <c r="AU126" s="218"/>
      <c r="AV126" s="218"/>
      <c r="AW126" s="218"/>
      <c r="AX126" s="218"/>
      <c r="AY126" s="218"/>
      <c r="AZ126" s="218"/>
      <c r="BA126" s="218"/>
      <c r="BB126" s="218"/>
      <c r="BC126" s="218"/>
      <c r="BD126" s="218"/>
      <c r="BE126" s="218"/>
      <c r="BF126" s="218"/>
      <c r="BG126" s="218"/>
      <c r="BH126" s="218"/>
      <c r="BI126" s="218"/>
      <c r="BJ126" s="218">
        <v>0</v>
      </c>
      <c r="BK126" s="218">
        <v>0</v>
      </c>
      <c r="BL126" s="218">
        <v>0</v>
      </c>
      <c r="BM126" s="218">
        <v>0</v>
      </c>
      <c r="BN126" s="218">
        <v>2596.0500000000002</v>
      </c>
      <c r="BO126" s="218">
        <v>516.6</v>
      </c>
      <c r="BP126" s="218">
        <v>1332.87</v>
      </c>
      <c r="BQ126" s="218">
        <v>3184.9676056338035</v>
      </c>
      <c r="BR126" s="218">
        <v>5711.1476056338033</v>
      </c>
      <c r="BS126" s="218">
        <v>4379.6276056338029</v>
      </c>
      <c r="BT126" s="218">
        <v>9415.9076056338035</v>
      </c>
      <c r="BU126" s="218">
        <v>2256.0676056338034</v>
      </c>
    </row>
    <row r="127" spans="1:73" x14ac:dyDescent="0.35">
      <c r="A127" t="s">
        <v>188</v>
      </c>
      <c r="B127" s="218">
        <v>1973.6502</v>
      </c>
      <c r="C127" s="218">
        <v>684.02539999999999</v>
      </c>
      <c r="D127" s="218">
        <v>473.89120000000003</v>
      </c>
      <c r="E127" s="218">
        <v>7705.6431000000002</v>
      </c>
      <c r="F127" s="218">
        <v>1363.1827000000001</v>
      </c>
      <c r="G127" s="218">
        <v>3179.6886</v>
      </c>
      <c r="H127" s="218">
        <v>3055.91</v>
      </c>
      <c r="I127" s="218"/>
      <c r="J127" s="218"/>
      <c r="K127" s="218"/>
      <c r="L127" s="218"/>
      <c r="M127" s="218"/>
      <c r="N127" s="218">
        <v>231.27</v>
      </c>
      <c r="O127" s="218">
        <v>4349.16</v>
      </c>
      <c r="P127" s="218">
        <v>505.1</v>
      </c>
      <c r="Q127" s="218">
        <v>-3005.74</v>
      </c>
      <c r="R127" s="218">
        <v>0</v>
      </c>
      <c r="S127" s="218">
        <v>0</v>
      </c>
      <c r="T127" s="218">
        <v>0</v>
      </c>
      <c r="U127" s="218">
        <v>0</v>
      </c>
      <c r="V127" s="218">
        <v>0</v>
      </c>
      <c r="W127" s="218">
        <v>0</v>
      </c>
      <c r="X127" s="218">
        <v>0</v>
      </c>
      <c r="Y127" s="218"/>
      <c r="Z127" s="218">
        <v>283.17</v>
      </c>
      <c r="AA127" s="218">
        <v>0</v>
      </c>
      <c r="AB127" s="218">
        <v>0</v>
      </c>
      <c r="AC127" s="218">
        <v>306.64999999999998</v>
      </c>
      <c r="AD127" s="218">
        <v>0</v>
      </c>
      <c r="AE127" s="218">
        <v>123.78</v>
      </c>
      <c r="AF127" s="218">
        <v>0</v>
      </c>
      <c r="AG127" s="218">
        <v>0</v>
      </c>
      <c r="AH127" s="218">
        <v>0</v>
      </c>
      <c r="AI127" s="218">
        <v>311.92</v>
      </c>
      <c r="AJ127" s="218">
        <v>264</v>
      </c>
      <c r="AK127" s="218">
        <v>0</v>
      </c>
      <c r="AL127" s="218"/>
      <c r="AM127" s="218"/>
      <c r="AN127" s="218"/>
      <c r="AO127" s="218"/>
      <c r="AP127" s="218"/>
      <c r="AQ127" s="218"/>
      <c r="AR127" s="218"/>
      <c r="AS127" s="218"/>
      <c r="AT127" s="218"/>
      <c r="AU127" s="218"/>
      <c r="AV127" s="218"/>
      <c r="AW127" s="218"/>
      <c r="AX127" s="218"/>
      <c r="AY127" s="218"/>
      <c r="AZ127" s="218"/>
      <c r="BA127" s="218"/>
      <c r="BB127" s="218"/>
      <c r="BC127" s="218"/>
      <c r="BD127" s="218"/>
      <c r="BE127" s="218"/>
      <c r="BF127" s="218"/>
      <c r="BG127" s="218"/>
      <c r="BH127" s="218"/>
      <c r="BI127" s="218"/>
      <c r="BJ127" s="218">
        <v>2488.0902000000001</v>
      </c>
      <c r="BK127" s="218">
        <v>5033.1854000000003</v>
      </c>
      <c r="BL127" s="218">
        <v>978.99120000000005</v>
      </c>
      <c r="BM127" s="218">
        <v>5006.5531000000001</v>
      </c>
      <c r="BN127" s="218">
        <v>1363.1827000000001</v>
      </c>
      <c r="BO127" s="218">
        <v>3303.4686000000002</v>
      </c>
      <c r="BP127" s="218">
        <v>3055.91</v>
      </c>
      <c r="BQ127" s="218">
        <v>0</v>
      </c>
      <c r="BR127" s="218">
        <v>0</v>
      </c>
      <c r="BS127" s="218">
        <v>311.92</v>
      </c>
      <c r="BT127" s="218">
        <v>264</v>
      </c>
      <c r="BU127" s="218">
        <v>0</v>
      </c>
    </row>
    <row r="128" spans="1:73" x14ac:dyDescent="0.35">
      <c r="A128" t="s">
        <v>189</v>
      </c>
      <c r="B128" s="218">
        <v>0</v>
      </c>
      <c r="C128" s="218">
        <v>0</v>
      </c>
      <c r="D128" s="218">
        <v>0</v>
      </c>
      <c r="E128" s="218">
        <v>0</v>
      </c>
      <c r="F128" s="218">
        <v>0</v>
      </c>
      <c r="G128" s="218">
        <v>0</v>
      </c>
      <c r="H128" s="218"/>
      <c r="I128" s="218">
        <v>0</v>
      </c>
      <c r="J128" s="218">
        <v>0</v>
      </c>
      <c r="K128" s="218">
        <v>0</v>
      </c>
      <c r="L128" s="218">
        <v>0</v>
      </c>
      <c r="M128" s="218">
        <v>0</v>
      </c>
      <c r="N128" s="218"/>
      <c r="O128" s="218"/>
      <c r="P128" s="218"/>
      <c r="Q128" s="218"/>
      <c r="R128" s="218"/>
      <c r="S128" s="218"/>
      <c r="T128" s="218"/>
      <c r="U128" s="218"/>
      <c r="V128" s="218"/>
      <c r="W128" s="218"/>
      <c r="X128" s="218"/>
      <c r="Y128" s="218"/>
      <c r="Z128" s="218">
        <v>0</v>
      </c>
      <c r="AA128" s="218">
        <v>0</v>
      </c>
      <c r="AB128" s="218">
        <v>0</v>
      </c>
      <c r="AC128" s="218">
        <v>0</v>
      </c>
      <c r="AD128" s="218">
        <v>0</v>
      </c>
      <c r="AE128" s="218">
        <v>0</v>
      </c>
      <c r="AF128" s="218">
        <v>0</v>
      </c>
      <c r="AG128" s="218">
        <v>0</v>
      </c>
      <c r="AH128" s="218">
        <v>0</v>
      </c>
      <c r="AI128" s="218">
        <v>0</v>
      </c>
      <c r="AJ128" s="218">
        <v>0</v>
      </c>
      <c r="AK128" s="218">
        <v>0</v>
      </c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8"/>
      <c r="BB128" s="218"/>
      <c r="BC128" s="218"/>
      <c r="BD128" s="218"/>
      <c r="BE128" s="218"/>
      <c r="BF128" s="218"/>
      <c r="BG128" s="218"/>
      <c r="BH128" s="218"/>
      <c r="BI128" s="218"/>
      <c r="BJ128" s="218">
        <v>0</v>
      </c>
      <c r="BK128" s="218">
        <v>0</v>
      </c>
      <c r="BL128" s="218">
        <v>0</v>
      </c>
      <c r="BM128" s="218">
        <v>0</v>
      </c>
      <c r="BN128" s="218">
        <v>0</v>
      </c>
      <c r="BO128" s="218">
        <v>0</v>
      </c>
      <c r="BP128" s="218">
        <v>0</v>
      </c>
      <c r="BQ128" s="218">
        <v>0</v>
      </c>
      <c r="BR128" s="218">
        <v>0</v>
      </c>
      <c r="BS128" s="218">
        <v>0</v>
      </c>
      <c r="BT128" s="218">
        <v>0</v>
      </c>
      <c r="BU128" s="218">
        <v>0</v>
      </c>
    </row>
    <row r="129" spans="1:73" x14ac:dyDescent="0.35">
      <c r="A129" t="s">
        <v>190</v>
      </c>
      <c r="B129" s="218">
        <v>5982.2542000000003</v>
      </c>
      <c r="C129" s="218">
        <v>2073.3227999999999</v>
      </c>
      <c r="D129" s="218">
        <v>1436.3932</v>
      </c>
      <c r="E129" s="218">
        <v>23356.274600000001</v>
      </c>
      <c r="F129" s="218">
        <v>4131.8900000000003</v>
      </c>
      <c r="G129" s="218">
        <v>9637.8302999999996</v>
      </c>
      <c r="H129" s="218">
        <v>2091.4899999999998</v>
      </c>
      <c r="I129" s="218"/>
      <c r="J129" s="218"/>
      <c r="K129" s="218"/>
      <c r="L129" s="218"/>
      <c r="M129" s="218"/>
      <c r="N129" s="218">
        <v>9493.73</v>
      </c>
      <c r="O129" s="218">
        <v>-2926.38</v>
      </c>
      <c r="P129" s="218">
        <v>1720.52</v>
      </c>
      <c r="Q129" s="218">
        <v>16739.7</v>
      </c>
      <c r="R129" s="218">
        <v>5769.51</v>
      </c>
      <c r="S129" s="218">
        <v>-302.32</v>
      </c>
      <c r="T129" s="218">
        <v>0</v>
      </c>
      <c r="U129" s="218">
        <v>302.32</v>
      </c>
      <c r="V129" s="218">
        <v>0</v>
      </c>
      <c r="W129" s="218">
        <v>0</v>
      </c>
      <c r="X129" s="218">
        <v>0</v>
      </c>
      <c r="Y129" s="218"/>
      <c r="Z129" s="218">
        <v>1197.3999999999999</v>
      </c>
      <c r="AA129" s="218">
        <v>48.639999999999986</v>
      </c>
      <c r="AB129" s="218">
        <v>334.85</v>
      </c>
      <c r="AC129" s="218">
        <v>2734.5800000000004</v>
      </c>
      <c r="AD129" s="218">
        <v>442.91</v>
      </c>
      <c r="AE129" s="218">
        <v>154.16</v>
      </c>
      <c r="AF129" s="218">
        <v>0</v>
      </c>
      <c r="AG129" s="218">
        <v>0</v>
      </c>
      <c r="AH129" s="218">
        <v>0</v>
      </c>
      <c r="AI129" s="218">
        <v>4093.56</v>
      </c>
      <c r="AJ129" s="218">
        <v>590.29</v>
      </c>
      <c r="AK129" s="218">
        <v>0</v>
      </c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8"/>
      <c r="BB129" s="218"/>
      <c r="BC129" s="218"/>
      <c r="BD129" s="218"/>
      <c r="BE129" s="218"/>
      <c r="BF129" s="218"/>
      <c r="BG129" s="218"/>
      <c r="BH129" s="218"/>
      <c r="BI129" s="218"/>
      <c r="BJ129" s="218">
        <v>16673.3842</v>
      </c>
      <c r="BK129" s="218">
        <v>-804.41720000000021</v>
      </c>
      <c r="BL129" s="218">
        <v>3491.7631999999999</v>
      </c>
      <c r="BM129" s="218">
        <v>42830.554600000003</v>
      </c>
      <c r="BN129" s="218">
        <v>10344.310000000001</v>
      </c>
      <c r="BO129" s="218">
        <v>9489.6702999999998</v>
      </c>
      <c r="BP129" s="218">
        <v>2091.4899999999998</v>
      </c>
      <c r="BQ129" s="218">
        <v>302.32</v>
      </c>
      <c r="BR129" s="218">
        <v>0</v>
      </c>
      <c r="BS129" s="218">
        <v>4093.56</v>
      </c>
      <c r="BT129" s="218">
        <v>590.29</v>
      </c>
      <c r="BU129" s="218">
        <v>0</v>
      </c>
    </row>
    <row r="130" spans="1:73" x14ac:dyDescent="0.35">
      <c r="A130" t="s">
        <v>191</v>
      </c>
      <c r="B130" s="218">
        <v>0</v>
      </c>
      <c r="C130" s="218">
        <v>0</v>
      </c>
      <c r="D130" s="218">
        <v>0</v>
      </c>
      <c r="E130" s="218">
        <v>0</v>
      </c>
      <c r="F130" s="218">
        <v>0</v>
      </c>
      <c r="G130" s="218">
        <v>0</v>
      </c>
      <c r="H130" s="218"/>
      <c r="I130" s="218">
        <v>0</v>
      </c>
      <c r="J130" s="218">
        <v>0</v>
      </c>
      <c r="K130" s="218">
        <v>0</v>
      </c>
      <c r="L130" s="218">
        <v>0</v>
      </c>
      <c r="M130" s="218">
        <v>0</v>
      </c>
      <c r="N130" s="218"/>
      <c r="O130" s="218"/>
      <c r="P130" s="218"/>
      <c r="Q130" s="218"/>
      <c r="R130" s="218">
        <v>311.88</v>
      </c>
      <c r="S130" s="218">
        <v>-172.99</v>
      </c>
      <c r="T130" s="218"/>
      <c r="U130" s="218">
        <v>172.99</v>
      </c>
      <c r="V130" s="218">
        <v>0</v>
      </c>
      <c r="W130" s="218">
        <v>0</v>
      </c>
      <c r="X130" s="218">
        <v>0</v>
      </c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8"/>
      <c r="BB130" s="218"/>
      <c r="BC130" s="218"/>
      <c r="BD130" s="218"/>
      <c r="BE130" s="218"/>
      <c r="BF130" s="218"/>
      <c r="BG130" s="218"/>
      <c r="BH130" s="218"/>
      <c r="BI130" s="218"/>
      <c r="BJ130" s="218">
        <v>0</v>
      </c>
      <c r="BK130" s="218">
        <v>0</v>
      </c>
      <c r="BL130" s="218">
        <v>0</v>
      </c>
      <c r="BM130" s="218">
        <v>0</v>
      </c>
      <c r="BN130" s="218">
        <v>311.88</v>
      </c>
      <c r="BO130" s="218">
        <v>-172.99</v>
      </c>
      <c r="BP130" s="218"/>
      <c r="BQ130" s="218">
        <v>172.99</v>
      </c>
      <c r="BR130" s="218">
        <v>0</v>
      </c>
      <c r="BS130" s="218">
        <v>0</v>
      </c>
      <c r="BT130" s="218">
        <v>0</v>
      </c>
      <c r="BU130" s="218">
        <v>0</v>
      </c>
    </row>
    <row r="131" spans="1:73" x14ac:dyDescent="0.35">
      <c r="A131" t="s">
        <v>192</v>
      </c>
      <c r="B131" s="218">
        <v>0</v>
      </c>
      <c r="C131" s="218">
        <v>0</v>
      </c>
      <c r="D131" s="218">
        <v>0</v>
      </c>
      <c r="E131" s="218">
        <v>0</v>
      </c>
      <c r="F131" s="218">
        <v>0</v>
      </c>
      <c r="G131" s="218">
        <v>0</v>
      </c>
      <c r="H131" s="218"/>
      <c r="I131" s="218">
        <v>0</v>
      </c>
      <c r="J131" s="218">
        <v>0</v>
      </c>
      <c r="K131" s="218">
        <v>0</v>
      </c>
      <c r="L131" s="218">
        <v>0</v>
      </c>
      <c r="M131" s="218">
        <v>0</v>
      </c>
      <c r="N131" s="218"/>
      <c r="O131" s="218"/>
      <c r="P131" s="218"/>
      <c r="Q131" s="218"/>
      <c r="R131" s="218">
        <v>3724.22</v>
      </c>
      <c r="S131" s="218">
        <v>-1071.6199999999999</v>
      </c>
      <c r="T131" s="218"/>
      <c r="U131" s="218">
        <v>1071.6199999999999</v>
      </c>
      <c r="V131" s="218">
        <v>0</v>
      </c>
      <c r="W131" s="218">
        <v>0</v>
      </c>
      <c r="X131" s="218">
        <v>0</v>
      </c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8"/>
      <c r="BB131" s="218"/>
      <c r="BC131" s="218"/>
      <c r="BD131" s="218"/>
      <c r="BE131" s="218"/>
      <c r="BF131" s="218"/>
      <c r="BG131" s="218"/>
      <c r="BH131" s="218"/>
      <c r="BI131" s="218"/>
      <c r="BJ131" s="218">
        <v>0</v>
      </c>
      <c r="BK131" s="218">
        <v>0</v>
      </c>
      <c r="BL131" s="218">
        <v>0</v>
      </c>
      <c r="BM131" s="218">
        <v>0</v>
      </c>
      <c r="BN131" s="218">
        <v>3724.22</v>
      </c>
      <c r="BO131" s="218">
        <v>-1071.6199999999999</v>
      </c>
      <c r="BP131" s="218"/>
      <c r="BQ131" s="218">
        <v>1071.6199999999999</v>
      </c>
      <c r="BR131" s="218">
        <v>0</v>
      </c>
      <c r="BS131" s="218">
        <v>0</v>
      </c>
      <c r="BT131" s="218">
        <v>0</v>
      </c>
      <c r="BU131" s="218">
        <v>0</v>
      </c>
    </row>
    <row r="132" spans="1:73" x14ac:dyDescent="0.35">
      <c r="A132" t="s">
        <v>193</v>
      </c>
      <c r="B132" s="218">
        <v>9605.1339000000007</v>
      </c>
      <c r="C132" s="218">
        <v>3328.9362999999998</v>
      </c>
      <c r="D132" s="218">
        <v>2306.2793000000001</v>
      </c>
      <c r="E132" s="218">
        <v>37500.9378</v>
      </c>
      <c r="F132" s="218">
        <v>6634.1808000000001</v>
      </c>
      <c r="G132" s="218">
        <v>15474.543</v>
      </c>
      <c r="H132" s="218">
        <v>3189.42</v>
      </c>
      <c r="I132" s="218">
        <v>825.40358028169021</v>
      </c>
      <c r="J132" s="218">
        <v>1366.3603882816903</v>
      </c>
      <c r="K132" s="218">
        <v>1366.3603882816903</v>
      </c>
      <c r="L132" s="218">
        <v>1907.3171962816905</v>
      </c>
      <c r="M132" s="218">
        <v>825.40358028169021</v>
      </c>
      <c r="N132" s="218">
        <v>3515.07</v>
      </c>
      <c r="O132" s="218">
        <v>-3515.07</v>
      </c>
      <c r="P132" s="218">
        <v>17257.71</v>
      </c>
      <c r="Q132" s="218">
        <v>16289.52</v>
      </c>
      <c r="R132" s="218">
        <v>-1778.18</v>
      </c>
      <c r="S132" s="218">
        <v>2504.73</v>
      </c>
      <c r="T132" s="218">
        <v>-1071.67</v>
      </c>
      <c r="U132" s="218">
        <v>3601.78</v>
      </c>
      <c r="V132" s="218">
        <v>1245.69</v>
      </c>
      <c r="W132" s="218">
        <v>250.27</v>
      </c>
      <c r="X132" s="218">
        <v>1098.03</v>
      </c>
      <c r="Y132" s="218"/>
      <c r="Z132" s="218">
        <v>813.59</v>
      </c>
      <c r="AA132" s="218">
        <v>1110.5</v>
      </c>
      <c r="AB132" s="218">
        <v>448.69</v>
      </c>
      <c r="AC132" s="218">
        <v>9046.7200000000012</v>
      </c>
      <c r="AD132" s="218">
        <v>1632.9</v>
      </c>
      <c r="AE132" s="218">
        <v>1456.1499999999999</v>
      </c>
      <c r="AF132" s="218">
        <v>512.65</v>
      </c>
      <c r="AG132" s="218">
        <v>20.819999999999993</v>
      </c>
      <c r="AH132" s="218">
        <v>-159.59</v>
      </c>
      <c r="AI132" s="218">
        <v>0</v>
      </c>
      <c r="AJ132" s="218">
        <v>7475.39</v>
      </c>
      <c r="AK132" s="218">
        <v>0</v>
      </c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8"/>
      <c r="BB132" s="218"/>
      <c r="BC132" s="218"/>
      <c r="BD132" s="218"/>
      <c r="BE132" s="218"/>
      <c r="BF132" s="218"/>
      <c r="BG132" s="218"/>
      <c r="BH132" s="218"/>
      <c r="BI132" s="218"/>
      <c r="BJ132" s="218">
        <v>13933.793900000001</v>
      </c>
      <c r="BK132" s="218">
        <v>924.36629999999968</v>
      </c>
      <c r="BL132" s="218">
        <v>20012.6793</v>
      </c>
      <c r="BM132" s="218">
        <v>62837.177800000005</v>
      </c>
      <c r="BN132" s="218">
        <v>6488.9007999999994</v>
      </c>
      <c r="BO132" s="218">
        <v>19435.423000000003</v>
      </c>
      <c r="BP132" s="218">
        <v>2630.4</v>
      </c>
      <c r="BQ132" s="218">
        <v>4448.0035802816901</v>
      </c>
      <c r="BR132" s="218">
        <v>2452.46038828169</v>
      </c>
      <c r="BS132" s="218">
        <v>1616.6303882816903</v>
      </c>
      <c r="BT132" s="218">
        <v>10480.737196281691</v>
      </c>
      <c r="BU132" s="218">
        <v>825.40358028169021</v>
      </c>
    </row>
    <row r="133" spans="1:73" x14ac:dyDescent="0.35">
      <c r="A133" t="s">
        <v>194</v>
      </c>
      <c r="B133" s="218">
        <v>0</v>
      </c>
      <c r="C133" s="218">
        <v>0</v>
      </c>
      <c r="D133" s="218">
        <v>0</v>
      </c>
      <c r="E133" s="218">
        <v>0</v>
      </c>
      <c r="F133" s="218">
        <v>0</v>
      </c>
      <c r="G133" s="218">
        <v>0</v>
      </c>
      <c r="H133" s="218">
        <v>0</v>
      </c>
      <c r="I133" s="218">
        <v>2397.3757746478877</v>
      </c>
      <c r="J133" s="218">
        <v>3706.711774647888</v>
      </c>
      <c r="K133" s="218">
        <v>3706.711774647888</v>
      </c>
      <c r="L133" s="218">
        <v>5016.0477746478882</v>
      </c>
      <c r="M133" s="218">
        <v>2397.3757746478877</v>
      </c>
      <c r="N133" s="218"/>
      <c r="O133" s="218"/>
      <c r="P133" s="218"/>
      <c r="Q133" s="218"/>
      <c r="R133" s="218">
        <v>2537.09</v>
      </c>
      <c r="S133" s="218">
        <v>989.23</v>
      </c>
      <c r="T133" s="218">
        <v>-677.48</v>
      </c>
      <c r="U133" s="218">
        <v>2005.14</v>
      </c>
      <c r="V133" s="218">
        <v>1799.78</v>
      </c>
      <c r="W133" s="218">
        <v>3109.88</v>
      </c>
      <c r="X133" s="218">
        <v>2315.2800000000002</v>
      </c>
      <c r="Y133" s="218"/>
      <c r="Z133" s="218"/>
      <c r="AA133" s="218"/>
      <c r="AB133" s="218"/>
      <c r="AC133" s="218"/>
      <c r="AD133" s="218"/>
      <c r="AE133" s="218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18"/>
      <c r="AP133" s="218"/>
      <c r="AQ133" s="218"/>
      <c r="AR133" s="218"/>
      <c r="AS133" s="218"/>
      <c r="AT133" s="218"/>
      <c r="AU133" s="218"/>
      <c r="AV133" s="218"/>
      <c r="AW133" s="218"/>
      <c r="AX133" s="218"/>
      <c r="AY133" s="218"/>
      <c r="AZ133" s="218"/>
      <c r="BA133" s="218"/>
      <c r="BB133" s="218"/>
      <c r="BC133" s="218"/>
      <c r="BD133" s="218"/>
      <c r="BE133" s="218"/>
      <c r="BF133" s="218"/>
      <c r="BG133" s="218"/>
      <c r="BH133" s="218"/>
      <c r="BI133" s="218"/>
      <c r="BJ133" s="218">
        <v>0</v>
      </c>
      <c r="BK133" s="218">
        <v>0</v>
      </c>
      <c r="BL133" s="218">
        <v>0</v>
      </c>
      <c r="BM133" s="218">
        <v>0</v>
      </c>
      <c r="BN133" s="218">
        <v>2537.09</v>
      </c>
      <c r="BO133" s="218">
        <v>989.23</v>
      </c>
      <c r="BP133" s="218">
        <v>-677.48</v>
      </c>
      <c r="BQ133" s="218">
        <v>4402.5157746478881</v>
      </c>
      <c r="BR133" s="218">
        <v>5506.4917746478877</v>
      </c>
      <c r="BS133" s="218">
        <v>6816.5917746478881</v>
      </c>
      <c r="BT133" s="218">
        <v>7331.3277746478889</v>
      </c>
      <c r="BU133" s="218">
        <v>2397.3757746478877</v>
      </c>
    </row>
    <row r="134" spans="1:73" x14ac:dyDescent="0.35">
      <c r="A134" t="s">
        <v>195</v>
      </c>
      <c r="B134" s="218">
        <v>0</v>
      </c>
      <c r="C134" s="218">
        <v>0</v>
      </c>
      <c r="D134" s="218">
        <v>0</v>
      </c>
      <c r="E134" s="218">
        <v>0</v>
      </c>
      <c r="F134" s="218">
        <v>0</v>
      </c>
      <c r="G134" s="218">
        <v>0</v>
      </c>
      <c r="H134" s="218">
        <v>0</v>
      </c>
      <c r="I134" s="218">
        <v>1533.1174647887324</v>
      </c>
      <c r="J134" s="218">
        <v>2370.4354647887321</v>
      </c>
      <c r="K134" s="218">
        <v>2370.4354647887321</v>
      </c>
      <c r="L134" s="218">
        <v>3207.7534647887323</v>
      </c>
      <c r="M134" s="218">
        <v>1533.1174647887324</v>
      </c>
      <c r="N134" s="218"/>
      <c r="O134" s="218"/>
      <c r="P134" s="218"/>
      <c r="Q134" s="218"/>
      <c r="R134" s="218">
        <v>10351.68</v>
      </c>
      <c r="S134" s="218">
        <v>3843.6</v>
      </c>
      <c r="T134" s="218">
        <v>-2470.52</v>
      </c>
      <c r="U134" s="218">
        <v>8519.1299999999992</v>
      </c>
      <c r="V134" s="218">
        <v>4341.7</v>
      </c>
      <c r="W134" s="218">
        <v>4809.9399999999996</v>
      </c>
      <c r="X134" s="218">
        <v>7560.52</v>
      </c>
      <c r="Y134" s="218"/>
      <c r="Z134" s="218"/>
      <c r="AA134" s="218"/>
      <c r="AB134" s="218"/>
      <c r="AC134" s="218"/>
      <c r="AD134" s="218"/>
      <c r="AE134" s="218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18"/>
      <c r="AP134" s="218"/>
      <c r="AQ134" s="218"/>
      <c r="AR134" s="218"/>
      <c r="AS134" s="218"/>
      <c r="AT134" s="218"/>
      <c r="AU134" s="218"/>
      <c r="AV134" s="218"/>
      <c r="AW134" s="218"/>
      <c r="AX134" s="218"/>
      <c r="AY134" s="218"/>
      <c r="AZ134" s="218"/>
      <c r="BA134" s="218"/>
      <c r="BB134" s="218"/>
      <c r="BC134" s="218"/>
      <c r="BD134" s="218"/>
      <c r="BE134" s="218"/>
      <c r="BF134" s="218"/>
      <c r="BG134" s="218"/>
      <c r="BH134" s="218"/>
      <c r="BI134" s="218"/>
      <c r="BJ134" s="218">
        <v>0</v>
      </c>
      <c r="BK134" s="218">
        <v>0</v>
      </c>
      <c r="BL134" s="218">
        <v>0</v>
      </c>
      <c r="BM134" s="218">
        <v>0</v>
      </c>
      <c r="BN134" s="218">
        <v>10351.68</v>
      </c>
      <c r="BO134" s="218">
        <v>3843.6</v>
      </c>
      <c r="BP134" s="218">
        <v>-2470.52</v>
      </c>
      <c r="BQ134" s="218">
        <v>10052.247464788732</v>
      </c>
      <c r="BR134" s="218">
        <v>6712.135464788732</v>
      </c>
      <c r="BS134" s="218">
        <v>7180.3754647887317</v>
      </c>
      <c r="BT134" s="218">
        <v>10768.273464788734</v>
      </c>
      <c r="BU134" s="218">
        <v>1533.1174647887324</v>
      </c>
    </row>
    <row r="135" spans="1:73" x14ac:dyDescent="0.35">
      <c r="A135" t="s">
        <v>196</v>
      </c>
      <c r="B135" s="218">
        <v>24806.797600000002</v>
      </c>
      <c r="C135" s="218">
        <v>8597.5115000000005</v>
      </c>
      <c r="D135" s="218">
        <v>5956.3359</v>
      </c>
      <c r="E135" s="218">
        <v>96852.182000000001</v>
      </c>
      <c r="F135" s="218">
        <v>17133.835200000001</v>
      </c>
      <c r="G135" s="218">
        <v>39965.487399999998</v>
      </c>
      <c r="H135" s="218">
        <v>22361.61</v>
      </c>
      <c r="I135" s="218"/>
      <c r="J135" s="218"/>
      <c r="K135" s="218"/>
      <c r="L135" s="218"/>
      <c r="M135" s="218"/>
      <c r="N135" s="218">
        <v>4160.1899999999996</v>
      </c>
      <c r="O135" s="218">
        <v>92542.99</v>
      </c>
      <c r="P135" s="218">
        <v>24500.04</v>
      </c>
      <c r="Q135" s="218">
        <v>-21800.94</v>
      </c>
      <c r="R135" s="218">
        <v>-10706.23</v>
      </c>
      <c r="S135" s="218">
        <v>6834.56</v>
      </c>
      <c r="T135" s="218">
        <v>-1931.4</v>
      </c>
      <c r="U135" s="218">
        <v>7472.47</v>
      </c>
      <c r="V135" s="218">
        <v>7203.1</v>
      </c>
      <c r="W135" s="218">
        <v>5814.65</v>
      </c>
      <c r="X135" s="218">
        <v>8691.6</v>
      </c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18"/>
      <c r="AI135" s="218">
        <v>2473.79</v>
      </c>
      <c r="AJ135" s="218"/>
      <c r="AK135" s="218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8"/>
      <c r="BB135" s="218"/>
      <c r="BC135" s="218"/>
      <c r="BD135" s="218"/>
      <c r="BE135" s="218"/>
      <c r="BF135" s="218"/>
      <c r="BG135" s="218"/>
      <c r="BH135" s="218"/>
      <c r="BI135" s="218"/>
      <c r="BJ135" s="218">
        <v>28966.9876</v>
      </c>
      <c r="BK135" s="218">
        <v>101140.50150000001</v>
      </c>
      <c r="BL135" s="218">
        <v>30456.375899999999</v>
      </c>
      <c r="BM135" s="218">
        <v>75051.241999999998</v>
      </c>
      <c r="BN135" s="218">
        <v>6427.6052000000018</v>
      </c>
      <c r="BO135" s="218">
        <v>46800.047399999996</v>
      </c>
      <c r="BP135" s="218">
        <v>20430.21</v>
      </c>
      <c r="BQ135" s="218">
        <v>7472.47</v>
      </c>
      <c r="BR135" s="218">
        <v>7203.1</v>
      </c>
      <c r="BS135" s="218">
        <v>8288.4399999999987</v>
      </c>
      <c r="BT135" s="218">
        <v>8691.6</v>
      </c>
      <c r="BU135" s="218"/>
    </row>
    <row r="136" spans="1:73" x14ac:dyDescent="0.35">
      <c r="A136" t="s">
        <v>197</v>
      </c>
      <c r="B136" s="218">
        <v>0</v>
      </c>
      <c r="C136" s="218">
        <v>0</v>
      </c>
      <c r="D136" s="218">
        <v>0</v>
      </c>
      <c r="E136" s="218">
        <v>0</v>
      </c>
      <c r="F136" s="218">
        <v>0</v>
      </c>
      <c r="G136" s="218">
        <v>0</v>
      </c>
      <c r="H136" s="218"/>
      <c r="I136" s="218">
        <v>0</v>
      </c>
      <c r="J136" s="218">
        <v>0</v>
      </c>
      <c r="K136" s="218">
        <v>0</v>
      </c>
      <c r="L136" s="218">
        <v>0</v>
      </c>
      <c r="M136" s="218">
        <v>0</v>
      </c>
      <c r="N136" s="218"/>
      <c r="O136" s="218"/>
      <c r="P136" s="218"/>
      <c r="Q136" s="218"/>
      <c r="R136" s="218">
        <v>22585.89</v>
      </c>
      <c r="S136" s="218">
        <v>10208.06</v>
      </c>
      <c r="T136" s="218">
        <v>-4446.78</v>
      </c>
      <c r="U136" s="218">
        <v>21179.439999999999</v>
      </c>
      <c r="V136" s="218">
        <v>12805.68</v>
      </c>
      <c r="W136" s="218">
        <v>11245.46</v>
      </c>
      <c r="X136" s="218">
        <v>19504.03</v>
      </c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8"/>
      <c r="BB136" s="218"/>
      <c r="BC136" s="218"/>
      <c r="BD136" s="218"/>
      <c r="BE136" s="218"/>
      <c r="BF136" s="218"/>
      <c r="BG136" s="218"/>
      <c r="BH136" s="218"/>
      <c r="BI136" s="218"/>
      <c r="BJ136" s="218">
        <v>0</v>
      </c>
      <c r="BK136" s="218">
        <v>0</v>
      </c>
      <c r="BL136" s="218">
        <v>0</v>
      </c>
      <c r="BM136" s="218">
        <v>0</v>
      </c>
      <c r="BN136" s="218">
        <v>22585.89</v>
      </c>
      <c r="BO136" s="218">
        <v>10208.06</v>
      </c>
      <c r="BP136" s="218">
        <v>-4446.78</v>
      </c>
      <c r="BQ136" s="218">
        <v>21179.439999999999</v>
      </c>
      <c r="BR136" s="218">
        <v>12805.68</v>
      </c>
      <c r="BS136" s="218">
        <v>11245.46</v>
      </c>
      <c r="BT136" s="218">
        <v>19504.03</v>
      </c>
      <c r="BU136" s="218">
        <v>0</v>
      </c>
    </row>
    <row r="137" spans="1:73" x14ac:dyDescent="0.35">
      <c r="A137" t="s">
        <v>198</v>
      </c>
      <c r="B137" s="218">
        <v>0</v>
      </c>
      <c r="C137" s="218">
        <v>0</v>
      </c>
      <c r="D137" s="218">
        <v>0</v>
      </c>
      <c r="E137" s="218">
        <v>0</v>
      </c>
      <c r="F137" s="218">
        <v>0</v>
      </c>
      <c r="G137" s="218">
        <v>0</v>
      </c>
      <c r="H137" s="218"/>
      <c r="I137" s="218">
        <v>0</v>
      </c>
      <c r="J137" s="218">
        <v>0</v>
      </c>
      <c r="K137" s="218">
        <v>0</v>
      </c>
      <c r="L137" s="218">
        <v>0</v>
      </c>
      <c r="M137" s="218">
        <v>0</v>
      </c>
      <c r="N137" s="218"/>
      <c r="O137" s="218"/>
      <c r="P137" s="218"/>
      <c r="Q137" s="218"/>
      <c r="R137" s="218">
        <v>11600.28</v>
      </c>
      <c r="S137" s="218">
        <v>8725.4</v>
      </c>
      <c r="T137" s="218">
        <v>-323.19</v>
      </c>
      <c r="U137" s="218">
        <v>9128.77</v>
      </c>
      <c r="V137" s="218">
        <v>9134.83</v>
      </c>
      <c r="W137" s="218">
        <v>10222.459999999999</v>
      </c>
      <c r="X137" s="218">
        <v>13746.46</v>
      </c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18"/>
      <c r="AP137" s="218"/>
      <c r="AQ137" s="218"/>
      <c r="AR137" s="218"/>
      <c r="AS137" s="218"/>
      <c r="AT137" s="218"/>
      <c r="AU137" s="218"/>
      <c r="AV137" s="218"/>
      <c r="AW137" s="218"/>
      <c r="AX137" s="218"/>
      <c r="AY137" s="218"/>
      <c r="AZ137" s="218"/>
      <c r="BA137" s="218"/>
      <c r="BB137" s="218"/>
      <c r="BC137" s="218"/>
      <c r="BD137" s="218"/>
      <c r="BE137" s="218"/>
      <c r="BF137" s="218"/>
      <c r="BG137" s="218"/>
      <c r="BH137" s="218"/>
      <c r="BI137" s="218"/>
      <c r="BJ137" s="218">
        <v>0</v>
      </c>
      <c r="BK137" s="218">
        <v>0</v>
      </c>
      <c r="BL137" s="218">
        <v>0</v>
      </c>
      <c r="BM137" s="218">
        <v>0</v>
      </c>
      <c r="BN137" s="218">
        <v>11600.28</v>
      </c>
      <c r="BO137" s="218">
        <v>8725.4</v>
      </c>
      <c r="BP137" s="218">
        <v>-323.19</v>
      </c>
      <c r="BQ137" s="218">
        <v>9128.77</v>
      </c>
      <c r="BR137" s="218">
        <v>9134.83</v>
      </c>
      <c r="BS137" s="218">
        <v>10222.459999999999</v>
      </c>
      <c r="BT137" s="218">
        <v>13746.46</v>
      </c>
      <c r="BU137" s="218">
        <v>0</v>
      </c>
    </row>
    <row r="138" spans="1:73" x14ac:dyDescent="0.35">
      <c r="A138" t="s">
        <v>199</v>
      </c>
      <c r="B138" s="218">
        <v>0</v>
      </c>
      <c r="C138" s="218">
        <v>0</v>
      </c>
      <c r="D138" s="218">
        <v>0</v>
      </c>
      <c r="E138" s="218">
        <v>0</v>
      </c>
      <c r="F138" s="218">
        <v>0</v>
      </c>
      <c r="G138" s="218">
        <v>0</v>
      </c>
      <c r="H138" s="218"/>
      <c r="I138" s="218">
        <v>0</v>
      </c>
      <c r="J138" s="218">
        <v>0</v>
      </c>
      <c r="K138" s="218">
        <v>0</v>
      </c>
      <c r="L138" s="218">
        <v>0</v>
      </c>
      <c r="M138" s="218">
        <v>0</v>
      </c>
      <c r="N138" s="218">
        <v>4930.75</v>
      </c>
      <c r="O138" s="218">
        <v>-4930.75</v>
      </c>
      <c r="P138" s="218">
        <v>7224.4</v>
      </c>
      <c r="Q138" s="218">
        <v>2972.57</v>
      </c>
      <c r="R138" s="218">
        <v>34589.519999999997</v>
      </c>
      <c r="S138" s="218">
        <v>19517.330000000002</v>
      </c>
      <c r="T138" s="218">
        <v>-13723.74</v>
      </c>
      <c r="U138" s="218">
        <v>16600.02</v>
      </c>
      <c r="V138" s="218">
        <v>7456.9</v>
      </c>
      <c r="W138" s="218">
        <v>5367.99</v>
      </c>
      <c r="X138" s="218">
        <v>20475.580000000002</v>
      </c>
      <c r="Y138" s="218"/>
      <c r="Z138" s="218">
        <v>4226.41</v>
      </c>
      <c r="AA138" s="218">
        <v>1121.81</v>
      </c>
      <c r="AB138" s="218">
        <v>668.2399999999999</v>
      </c>
      <c r="AC138" s="218">
        <v>29607.41</v>
      </c>
      <c r="AD138" s="218">
        <v>5625.34</v>
      </c>
      <c r="AE138" s="218">
        <v>26898.62</v>
      </c>
      <c r="AF138" s="218">
        <v>2828.2</v>
      </c>
      <c r="AG138" s="218">
        <v>0</v>
      </c>
      <c r="AH138" s="218">
        <v>-224.8</v>
      </c>
      <c r="AI138" s="218">
        <v>432.6</v>
      </c>
      <c r="AJ138" s="218">
        <v>18972.64</v>
      </c>
      <c r="AK138" s="218">
        <v>0</v>
      </c>
      <c r="AL138" s="218"/>
      <c r="AM138" s="218"/>
      <c r="AN138" s="218"/>
      <c r="AO138" s="218"/>
      <c r="AP138" s="218"/>
      <c r="AQ138" s="218"/>
      <c r="AR138" s="218"/>
      <c r="AS138" s="218"/>
      <c r="AT138" s="218"/>
      <c r="AU138" s="218"/>
      <c r="AV138" s="218"/>
      <c r="AW138" s="218"/>
      <c r="AX138" s="218"/>
      <c r="AY138" s="218"/>
      <c r="AZ138" s="218"/>
      <c r="BA138" s="218"/>
      <c r="BB138" s="218"/>
      <c r="BC138" s="218"/>
      <c r="BD138" s="218"/>
      <c r="BE138" s="218"/>
      <c r="BF138" s="218"/>
      <c r="BG138" s="218"/>
      <c r="BH138" s="218"/>
      <c r="BI138" s="218"/>
      <c r="BJ138" s="218">
        <v>9157.16</v>
      </c>
      <c r="BK138" s="218">
        <v>-3808.94</v>
      </c>
      <c r="BL138" s="218">
        <v>7892.6399999999994</v>
      </c>
      <c r="BM138" s="218">
        <v>32579.98</v>
      </c>
      <c r="BN138" s="218">
        <v>40214.86</v>
      </c>
      <c r="BO138" s="218">
        <v>46415.95</v>
      </c>
      <c r="BP138" s="218">
        <v>-10895.54</v>
      </c>
      <c r="BQ138" s="218">
        <v>16600.02</v>
      </c>
      <c r="BR138" s="218">
        <v>7232.0999999999995</v>
      </c>
      <c r="BS138" s="218">
        <v>5800.59</v>
      </c>
      <c r="BT138" s="218">
        <v>39448.22</v>
      </c>
      <c r="BU138" s="218">
        <v>0</v>
      </c>
    </row>
    <row r="139" spans="1:73" x14ac:dyDescent="0.35">
      <c r="A139" t="s">
        <v>200</v>
      </c>
      <c r="B139" s="218">
        <v>0</v>
      </c>
      <c r="C139" s="218">
        <v>0</v>
      </c>
      <c r="D139" s="218">
        <v>0</v>
      </c>
      <c r="E139" s="218">
        <v>0</v>
      </c>
      <c r="F139" s="218">
        <v>0</v>
      </c>
      <c r="G139" s="218">
        <v>0</v>
      </c>
      <c r="H139" s="218"/>
      <c r="I139" s="218">
        <v>0</v>
      </c>
      <c r="J139" s="218">
        <v>0</v>
      </c>
      <c r="K139" s="218">
        <v>0</v>
      </c>
      <c r="L139" s="218">
        <v>0</v>
      </c>
      <c r="M139" s="218">
        <v>0</v>
      </c>
      <c r="N139" s="218"/>
      <c r="O139" s="218"/>
      <c r="P139" s="218"/>
      <c r="Q139" s="218"/>
      <c r="R139" s="218">
        <v>-1086.9100000000001</v>
      </c>
      <c r="S139" s="218"/>
      <c r="T139" s="218"/>
      <c r="U139" s="218">
        <v>0</v>
      </c>
      <c r="V139" s="218">
        <v>0</v>
      </c>
      <c r="W139" s="218">
        <v>0</v>
      </c>
      <c r="X139" s="218">
        <v>0</v>
      </c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18"/>
      <c r="AP139" s="218"/>
      <c r="AQ139" s="218"/>
      <c r="AR139" s="218"/>
      <c r="AS139" s="218"/>
      <c r="AT139" s="218"/>
      <c r="AU139" s="218"/>
      <c r="AV139" s="218"/>
      <c r="AW139" s="218"/>
      <c r="AX139" s="218"/>
      <c r="AY139" s="218"/>
      <c r="AZ139" s="218"/>
      <c r="BA139" s="218"/>
      <c r="BB139" s="218"/>
      <c r="BC139" s="218"/>
      <c r="BD139" s="218"/>
      <c r="BE139" s="218"/>
      <c r="BF139" s="218"/>
      <c r="BG139" s="218"/>
      <c r="BH139" s="218"/>
      <c r="BI139" s="218"/>
      <c r="BJ139" s="218">
        <v>0</v>
      </c>
      <c r="BK139" s="218">
        <v>0</v>
      </c>
      <c r="BL139" s="218">
        <v>0</v>
      </c>
      <c r="BM139" s="218">
        <v>0</v>
      </c>
      <c r="BN139" s="218">
        <v>-1086.9100000000001</v>
      </c>
      <c r="BO139" s="218">
        <v>0</v>
      </c>
      <c r="BP139" s="218"/>
      <c r="BQ139" s="218">
        <v>0</v>
      </c>
      <c r="BR139" s="218">
        <v>0</v>
      </c>
      <c r="BS139" s="218">
        <v>0</v>
      </c>
      <c r="BT139" s="218">
        <v>0</v>
      </c>
      <c r="BU139" s="218">
        <v>0</v>
      </c>
    </row>
    <row r="140" spans="1:73" x14ac:dyDescent="0.35">
      <c r="A140" t="s">
        <v>201</v>
      </c>
      <c r="B140" s="218">
        <v>0</v>
      </c>
      <c r="C140" s="218">
        <v>0</v>
      </c>
      <c r="D140" s="218">
        <v>0</v>
      </c>
      <c r="E140" s="218">
        <v>0</v>
      </c>
      <c r="F140" s="218">
        <v>0</v>
      </c>
      <c r="G140" s="218">
        <v>0</v>
      </c>
      <c r="H140" s="218"/>
      <c r="I140" s="218">
        <v>0</v>
      </c>
      <c r="J140" s="218">
        <v>0</v>
      </c>
      <c r="K140" s="218">
        <v>0</v>
      </c>
      <c r="L140" s="218">
        <v>0</v>
      </c>
      <c r="M140" s="218">
        <v>0</v>
      </c>
      <c r="N140" s="218">
        <v>90.8</v>
      </c>
      <c r="O140" s="218">
        <v>-90.8</v>
      </c>
      <c r="P140" s="218"/>
      <c r="Q140" s="218"/>
      <c r="R140" s="218">
        <v>78.44</v>
      </c>
      <c r="S140" s="218">
        <v>435.52</v>
      </c>
      <c r="T140" s="218">
        <v>-435.52</v>
      </c>
      <c r="U140" s="218">
        <v>1438.17</v>
      </c>
      <c r="V140" s="218">
        <v>1456.46</v>
      </c>
      <c r="W140" s="218">
        <v>785.33</v>
      </c>
      <c r="X140" s="218">
        <v>-837.1</v>
      </c>
      <c r="Y140" s="218"/>
      <c r="Z140" s="218">
        <v>0</v>
      </c>
      <c r="AA140" s="218">
        <v>0</v>
      </c>
      <c r="AB140" s="218">
        <v>0</v>
      </c>
      <c r="AC140" s="218">
        <v>315.52999999999997</v>
      </c>
      <c r="AD140" s="218">
        <v>0</v>
      </c>
      <c r="AE140" s="218">
        <v>1237.55</v>
      </c>
      <c r="AF140" s="218">
        <v>0</v>
      </c>
      <c r="AG140" s="218">
        <v>1547.64</v>
      </c>
      <c r="AH140" s="218">
        <v>0</v>
      </c>
      <c r="AI140" s="218">
        <v>0</v>
      </c>
      <c r="AJ140" s="218">
        <v>315.60000000000002</v>
      </c>
      <c r="AK140" s="218">
        <v>0</v>
      </c>
      <c r="AL140" s="218"/>
      <c r="AM140" s="218"/>
      <c r="AN140" s="218"/>
      <c r="AO140" s="218"/>
      <c r="AP140" s="218"/>
      <c r="AQ140" s="218"/>
      <c r="AR140" s="218"/>
      <c r="AS140" s="218"/>
      <c r="AT140" s="218"/>
      <c r="AU140" s="218"/>
      <c r="AV140" s="218"/>
      <c r="AW140" s="218"/>
      <c r="AX140" s="218"/>
      <c r="AY140" s="218"/>
      <c r="AZ140" s="218"/>
      <c r="BA140" s="218"/>
      <c r="BB140" s="218"/>
      <c r="BC140" s="218"/>
      <c r="BD140" s="218"/>
      <c r="BE140" s="218"/>
      <c r="BF140" s="218"/>
      <c r="BG140" s="218"/>
      <c r="BH140" s="218"/>
      <c r="BI140" s="218"/>
      <c r="BJ140" s="218">
        <v>90.8</v>
      </c>
      <c r="BK140" s="218">
        <v>-90.8</v>
      </c>
      <c r="BL140" s="218">
        <v>0</v>
      </c>
      <c r="BM140" s="218">
        <v>315.52999999999997</v>
      </c>
      <c r="BN140" s="218">
        <v>78.44</v>
      </c>
      <c r="BO140" s="218">
        <v>1673.07</v>
      </c>
      <c r="BP140" s="218">
        <v>-435.52</v>
      </c>
      <c r="BQ140" s="218">
        <v>2985.8100000000004</v>
      </c>
      <c r="BR140" s="218">
        <v>1456.46</v>
      </c>
      <c r="BS140" s="218">
        <v>785.33</v>
      </c>
      <c r="BT140" s="218">
        <v>-521.5</v>
      </c>
      <c r="BU140" s="218">
        <v>0</v>
      </c>
    </row>
    <row r="141" spans="1:73" x14ac:dyDescent="0.35">
      <c r="A141" t="s">
        <v>202</v>
      </c>
      <c r="B141" s="218">
        <v>0</v>
      </c>
      <c r="C141" s="218">
        <v>0</v>
      </c>
      <c r="D141" s="218">
        <v>0</v>
      </c>
      <c r="E141" s="218">
        <v>0</v>
      </c>
      <c r="F141" s="218">
        <v>0</v>
      </c>
      <c r="G141" s="218">
        <v>0</v>
      </c>
      <c r="H141" s="218"/>
      <c r="I141" s="218">
        <v>0</v>
      </c>
      <c r="J141" s="218">
        <v>0</v>
      </c>
      <c r="K141" s="218">
        <v>0</v>
      </c>
      <c r="L141" s="218">
        <v>0</v>
      </c>
      <c r="M141" s="218">
        <v>0</v>
      </c>
      <c r="N141" s="218">
        <v>433.21</v>
      </c>
      <c r="O141" s="218"/>
      <c r="P141" s="218"/>
      <c r="Q141" s="218"/>
      <c r="R141" s="218"/>
      <c r="S141" s="218"/>
      <c r="T141" s="218">
        <v>200.59</v>
      </c>
      <c r="U141" s="218">
        <v>-200.59</v>
      </c>
      <c r="V141" s="218">
        <v>216.83</v>
      </c>
      <c r="W141" s="218">
        <v>0</v>
      </c>
      <c r="X141" s="218">
        <v>328.88</v>
      </c>
      <c r="Y141" s="218"/>
      <c r="Z141" s="218"/>
      <c r="AA141" s="218"/>
      <c r="AB141" s="218"/>
      <c r="AC141" s="218">
        <v>19960.64</v>
      </c>
      <c r="AD141" s="218"/>
      <c r="AE141" s="218"/>
      <c r="AF141" s="218"/>
      <c r="AG141" s="218"/>
      <c r="AH141" s="218"/>
      <c r="AI141" s="218">
        <v>43.6</v>
      </c>
      <c r="AJ141" s="218"/>
      <c r="AK141" s="218"/>
      <c r="AL141" s="218"/>
      <c r="AM141" s="218"/>
      <c r="AN141" s="218"/>
      <c r="AO141" s="218"/>
      <c r="AP141" s="218"/>
      <c r="AQ141" s="218"/>
      <c r="AR141" s="218"/>
      <c r="AS141" s="218"/>
      <c r="AT141" s="218"/>
      <c r="AU141" s="218"/>
      <c r="AV141" s="218"/>
      <c r="AW141" s="218"/>
      <c r="AX141" s="218"/>
      <c r="AY141" s="218"/>
      <c r="AZ141" s="218"/>
      <c r="BA141" s="218"/>
      <c r="BB141" s="218"/>
      <c r="BC141" s="218"/>
      <c r="BD141" s="218"/>
      <c r="BE141" s="218"/>
      <c r="BF141" s="218"/>
      <c r="BG141" s="218"/>
      <c r="BH141" s="218"/>
      <c r="BI141" s="218"/>
      <c r="BJ141" s="218">
        <v>433.21</v>
      </c>
      <c r="BK141" s="218">
        <v>0</v>
      </c>
      <c r="BL141" s="218">
        <v>0</v>
      </c>
      <c r="BM141" s="218">
        <v>19960.64</v>
      </c>
      <c r="BN141" s="218">
        <v>0</v>
      </c>
      <c r="BO141" s="218">
        <v>0</v>
      </c>
      <c r="BP141" s="218">
        <v>200.59</v>
      </c>
      <c r="BQ141" s="218">
        <v>-200.59</v>
      </c>
      <c r="BR141" s="218">
        <v>216.83</v>
      </c>
      <c r="BS141" s="218">
        <v>43.6</v>
      </c>
      <c r="BT141" s="218">
        <v>328.88</v>
      </c>
      <c r="BU141" s="218">
        <v>0</v>
      </c>
    </row>
    <row r="142" spans="1:73" x14ac:dyDescent="0.35">
      <c r="A142" t="s">
        <v>203</v>
      </c>
      <c r="B142" s="218">
        <v>0</v>
      </c>
      <c r="C142" s="218">
        <v>0</v>
      </c>
      <c r="D142" s="218">
        <v>0</v>
      </c>
      <c r="E142" s="218">
        <v>0</v>
      </c>
      <c r="F142" s="218">
        <v>0</v>
      </c>
      <c r="G142" s="218">
        <v>0</v>
      </c>
      <c r="H142" s="218"/>
      <c r="I142" s="218">
        <v>0</v>
      </c>
      <c r="J142" s="218">
        <v>0</v>
      </c>
      <c r="K142" s="218">
        <v>0</v>
      </c>
      <c r="L142" s="218">
        <v>0</v>
      </c>
      <c r="M142" s="218">
        <v>0</v>
      </c>
      <c r="N142" s="218">
        <v>5807.7</v>
      </c>
      <c r="O142" s="218">
        <v>-5540.97</v>
      </c>
      <c r="P142" s="218">
        <v>214.6</v>
      </c>
      <c r="Q142" s="218">
        <v>580.21</v>
      </c>
      <c r="R142" s="218">
        <v>728.5</v>
      </c>
      <c r="S142" s="218">
        <v>953.07</v>
      </c>
      <c r="T142" s="218">
        <v>-820.77</v>
      </c>
      <c r="U142" s="218">
        <v>2032.45</v>
      </c>
      <c r="V142" s="218">
        <v>682.93</v>
      </c>
      <c r="W142" s="218">
        <v>-682.93</v>
      </c>
      <c r="X142" s="218">
        <v>0</v>
      </c>
      <c r="Y142" s="218"/>
      <c r="Z142" s="218"/>
      <c r="AA142" s="218"/>
      <c r="AB142" s="218">
        <v>380.03</v>
      </c>
      <c r="AC142" s="218">
        <v>2996.3999999999996</v>
      </c>
      <c r="AD142" s="218">
        <v>1500.23</v>
      </c>
      <c r="AE142" s="218">
        <v>12628.52</v>
      </c>
      <c r="AF142" s="218"/>
      <c r="AG142" s="218"/>
      <c r="AH142" s="218"/>
      <c r="AI142" s="218"/>
      <c r="AJ142" s="218">
        <v>3419.15</v>
      </c>
      <c r="AK142" s="218"/>
      <c r="AL142" s="218"/>
      <c r="AM142" s="218"/>
      <c r="AN142" s="218"/>
      <c r="AO142" s="218"/>
      <c r="AP142" s="218"/>
      <c r="AQ142" s="218"/>
      <c r="AR142" s="218"/>
      <c r="AS142" s="218"/>
      <c r="AT142" s="218"/>
      <c r="AU142" s="218"/>
      <c r="AV142" s="218"/>
      <c r="AW142" s="218"/>
      <c r="AX142" s="218"/>
      <c r="AY142" s="218"/>
      <c r="AZ142" s="218"/>
      <c r="BA142" s="218"/>
      <c r="BB142" s="218"/>
      <c r="BC142" s="218"/>
      <c r="BD142" s="218"/>
      <c r="BE142" s="218"/>
      <c r="BF142" s="218"/>
      <c r="BG142" s="218"/>
      <c r="BH142" s="218"/>
      <c r="BI142" s="218"/>
      <c r="BJ142" s="218">
        <v>5807.7</v>
      </c>
      <c r="BK142" s="218">
        <v>-5540.97</v>
      </c>
      <c r="BL142" s="218">
        <v>594.63</v>
      </c>
      <c r="BM142" s="218">
        <v>3576.6099999999997</v>
      </c>
      <c r="BN142" s="218">
        <v>2228.73</v>
      </c>
      <c r="BO142" s="218">
        <v>13581.59</v>
      </c>
      <c r="BP142" s="218">
        <v>-820.77</v>
      </c>
      <c r="BQ142" s="218">
        <v>2032.45</v>
      </c>
      <c r="BR142" s="218">
        <v>682.93</v>
      </c>
      <c r="BS142" s="218">
        <v>-682.93</v>
      </c>
      <c r="BT142" s="218">
        <v>3419.15</v>
      </c>
      <c r="BU142" s="218">
        <v>0</v>
      </c>
    </row>
    <row r="143" spans="1:73" x14ac:dyDescent="0.35">
      <c r="A143" t="s">
        <v>204</v>
      </c>
      <c r="B143" s="218">
        <v>0</v>
      </c>
      <c r="C143" s="218">
        <v>0</v>
      </c>
      <c r="D143" s="218">
        <v>0</v>
      </c>
      <c r="E143" s="218">
        <v>0</v>
      </c>
      <c r="F143" s="218">
        <v>0</v>
      </c>
      <c r="G143" s="218">
        <v>0</v>
      </c>
      <c r="H143" s="218"/>
      <c r="I143" s="218">
        <v>0</v>
      </c>
      <c r="J143" s="218">
        <v>0</v>
      </c>
      <c r="K143" s="218">
        <v>0</v>
      </c>
      <c r="L143" s="218">
        <v>0</v>
      </c>
      <c r="M143" s="218">
        <v>0</v>
      </c>
      <c r="N143" s="218"/>
      <c r="O143" s="218"/>
      <c r="P143" s="218"/>
      <c r="Q143" s="218"/>
      <c r="R143" s="218">
        <v>1230.3</v>
      </c>
      <c r="S143" s="218">
        <v>868.1</v>
      </c>
      <c r="T143" s="218">
        <v>-868.1</v>
      </c>
      <c r="U143" s="218">
        <v>3653.23</v>
      </c>
      <c r="V143" s="218">
        <v>1389.13</v>
      </c>
      <c r="W143" s="218">
        <v>957.93</v>
      </c>
      <c r="X143" s="218">
        <v>2364.88</v>
      </c>
      <c r="Y143" s="218"/>
      <c r="Z143" s="218"/>
      <c r="AA143" s="218"/>
      <c r="AB143" s="218"/>
      <c r="AC143" s="218">
        <v>3761.34</v>
      </c>
      <c r="AD143" s="218">
        <v>37.28</v>
      </c>
      <c r="AE143" s="218">
        <v>9307.5</v>
      </c>
      <c r="AF143" s="218"/>
      <c r="AG143" s="218"/>
      <c r="AH143" s="218"/>
      <c r="AI143" s="218"/>
      <c r="AJ143" s="218">
        <v>506.24</v>
      </c>
      <c r="AK143" s="218"/>
      <c r="AL143" s="218"/>
      <c r="AM143" s="218"/>
      <c r="AN143" s="218"/>
      <c r="AO143" s="218"/>
      <c r="AP143" s="218"/>
      <c r="AQ143" s="218"/>
      <c r="AR143" s="218"/>
      <c r="AS143" s="218"/>
      <c r="AT143" s="218"/>
      <c r="AU143" s="218"/>
      <c r="AV143" s="218"/>
      <c r="AW143" s="218"/>
      <c r="AX143" s="218"/>
      <c r="AY143" s="218"/>
      <c r="AZ143" s="218"/>
      <c r="BA143" s="218"/>
      <c r="BB143" s="218"/>
      <c r="BC143" s="218"/>
      <c r="BD143" s="218"/>
      <c r="BE143" s="218"/>
      <c r="BF143" s="218"/>
      <c r="BG143" s="218"/>
      <c r="BH143" s="218"/>
      <c r="BI143" s="218"/>
      <c r="BJ143" s="218">
        <v>0</v>
      </c>
      <c r="BK143" s="218">
        <v>0</v>
      </c>
      <c r="BL143" s="218">
        <v>0</v>
      </c>
      <c r="BM143" s="218">
        <v>3761.34</v>
      </c>
      <c r="BN143" s="218">
        <v>1267.58</v>
      </c>
      <c r="BO143" s="218">
        <v>10175.6</v>
      </c>
      <c r="BP143" s="218">
        <v>-868.1</v>
      </c>
      <c r="BQ143" s="218">
        <v>3653.23</v>
      </c>
      <c r="BR143" s="218">
        <v>1389.13</v>
      </c>
      <c r="BS143" s="218">
        <v>957.93</v>
      </c>
      <c r="BT143" s="218">
        <v>2871.12</v>
      </c>
      <c r="BU143" s="218">
        <v>0</v>
      </c>
    </row>
    <row r="144" spans="1:73" x14ac:dyDescent="0.35">
      <c r="A144" t="s">
        <v>205</v>
      </c>
      <c r="B144" s="218">
        <v>0</v>
      </c>
      <c r="C144" s="218">
        <v>0</v>
      </c>
      <c r="D144" s="218">
        <v>0</v>
      </c>
      <c r="E144" s="218">
        <v>0</v>
      </c>
      <c r="F144" s="218">
        <v>0</v>
      </c>
      <c r="G144" s="218">
        <v>0</v>
      </c>
      <c r="H144" s="218"/>
      <c r="I144" s="218">
        <v>0</v>
      </c>
      <c r="J144" s="218">
        <v>0</v>
      </c>
      <c r="K144" s="218">
        <v>0</v>
      </c>
      <c r="L144" s="218">
        <v>0</v>
      </c>
      <c r="M144" s="218">
        <v>0</v>
      </c>
      <c r="N144" s="218"/>
      <c r="O144" s="218"/>
      <c r="P144" s="218"/>
      <c r="Q144" s="218"/>
      <c r="R144" s="218"/>
      <c r="S144" s="218"/>
      <c r="T144" s="218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18"/>
      <c r="AP144" s="218"/>
      <c r="AQ144" s="218"/>
      <c r="AR144" s="218"/>
      <c r="AS144" s="218"/>
      <c r="AT144" s="218"/>
      <c r="AU144" s="218"/>
      <c r="AV144" s="218"/>
      <c r="AW144" s="218"/>
      <c r="AX144" s="218"/>
      <c r="AY144" s="218"/>
      <c r="AZ144" s="218"/>
      <c r="BA144" s="218"/>
      <c r="BB144" s="218"/>
      <c r="BC144" s="218"/>
      <c r="BD144" s="218"/>
      <c r="BE144" s="218"/>
      <c r="BF144" s="218"/>
      <c r="BG144" s="218"/>
      <c r="BH144" s="218"/>
      <c r="BI144" s="218"/>
      <c r="BJ144" s="218">
        <v>0</v>
      </c>
      <c r="BK144" s="218">
        <v>0</v>
      </c>
      <c r="BL144" s="218">
        <v>0</v>
      </c>
      <c r="BM144" s="218">
        <v>0</v>
      </c>
      <c r="BN144" s="218">
        <v>0</v>
      </c>
      <c r="BO144" s="218">
        <v>0</v>
      </c>
      <c r="BP144" s="218"/>
      <c r="BQ144" s="218">
        <v>0</v>
      </c>
      <c r="BR144" s="218">
        <v>0</v>
      </c>
      <c r="BS144" s="218">
        <v>0</v>
      </c>
      <c r="BT144" s="218">
        <v>0</v>
      </c>
      <c r="BU144" s="218">
        <v>0</v>
      </c>
    </row>
    <row r="145" spans="1:73" x14ac:dyDescent="0.35">
      <c r="A145" t="s">
        <v>206</v>
      </c>
      <c r="B145" s="218">
        <v>0</v>
      </c>
      <c r="C145" s="218">
        <v>0</v>
      </c>
      <c r="D145" s="218">
        <v>0</v>
      </c>
      <c r="E145" s="218">
        <v>0</v>
      </c>
      <c r="F145" s="218">
        <v>0</v>
      </c>
      <c r="G145" s="218">
        <v>0</v>
      </c>
      <c r="H145" s="218">
        <v>0</v>
      </c>
      <c r="I145" s="218">
        <v>0</v>
      </c>
      <c r="J145" s="218">
        <v>0</v>
      </c>
      <c r="K145" s="218">
        <v>0</v>
      </c>
      <c r="L145" s="218">
        <v>0</v>
      </c>
      <c r="M145" s="218">
        <v>0</v>
      </c>
      <c r="N145" s="218"/>
      <c r="O145" s="218"/>
      <c r="P145" s="218"/>
      <c r="Q145" s="218"/>
      <c r="R145" s="218"/>
      <c r="S145" s="218"/>
      <c r="T145" s="218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18"/>
      <c r="AP145" s="218"/>
      <c r="AQ145" s="218"/>
      <c r="AR145" s="218"/>
      <c r="AS145" s="218"/>
      <c r="AT145" s="218"/>
      <c r="AU145" s="218"/>
      <c r="AV145" s="218"/>
      <c r="AW145" s="218"/>
      <c r="AX145" s="218"/>
      <c r="AY145" s="218"/>
      <c r="AZ145" s="218"/>
      <c r="BA145" s="218"/>
      <c r="BB145" s="218"/>
      <c r="BC145" s="218"/>
      <c r="BD145" s="218"/>
      <c r="BE145" s="218"/>
      <c r="BF145" s="218"/>
      <c r="BG145" s="218"/>
      <c r="BH145" s="218"/>
      <c r="BI145" s="218"/>
      <c r="BJ145" s="218">
        <v>0</v>
      </c>
      <c r="BK145" s="218">
        <v>0</v>
      </c>
      <c r="BL145" s="218">
        <v>0</v>
      </c>
      <c r="BM145" s="218">
        <v>0</v>
      </c>
      <c r="BN145" s="218">
        <v>0</v>
      </c>
      <c r="BO145" s="218">
        <v>0</v>
      </c>
      <c r="BP145" s="218">
        <v>0</v>
      </c>
      <c r="BQ145" s="218">
        <v>0</v>
      </c>
      <c r="BR145" s="218">
        <v>0</v>
      </c>
      <c r="BS145" s="218">
        <v>0</v>
      </c>
      <c r="BT145" s="218">
        <v>0</v>
      </c>
      <c r="BU145" s="218">
        <v>0</v>
      </c>
    </row>
    <row r="146" spans="1:73" x14ac:dyDescent="0.35">
      <c r="A146" t="s">
        <v>210</v>
      </c>
      <c r="B146" s="218">
        <v>0</v>
      </c>
      <c r="C146" s="218">
        <v>0</v>
      </c>
      <c r="D146" s="218">
        <v>0</v>
      </c>
      <c r="E146" s="218">
        <v>0</v>
      </c>
      <c r="F146" s="218">
        <v>0</v>
      </c>
      <c r="G146" s="218">
        <v>0</v>
      </c>
      <c r="H146" s="218">
        <v>0</v>
      </c>
      <c r="I146" s="218">
        <v>998.90657276995307</v>
      </c>
      <c r="J146" s="218">
        <v>1544.4632394366197</v>
      </c>
      <c r="K146" s="218">
        <v>1544.4632394366197</v>
      </c>
      <c r="L146" s="218">
        <v>2090.0199061032863</v>
      </c>
      <c r="M146" s="218">
        <v>998.90657276995307</v>
      </c>
      <c r="N146" s="218"/>
      <c r="O146" s="218"/>
      <c r="P146" s="218"/>
      <c r="Q146" s="218"/>
      <c r="R146" s="218"/>
      <c r="S146" s="218"/>
      <c r="T146" s="218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18"/>
      <c r="AP146" s="218"/>
      <c r="AQ146" s="218"/>
      <c r="AR146" s="218"/>
      <c r="AS146" s="218"/>
      <c r="AT146" s="218"/>
      <c r="AU146" s="218"/>
      <c r="AV146" s="218"/>
      <c r="AW146" s="218"/>
      <c r="AX146" s="218"/>
      <c r="AY146" s="218"/>
      <c r="AZ146" s="218"/>
      <c r="BA146" s="218"/>
      <c r="BB146" s="218"/>
      <c r="BC146" s="218"/>
      <c r="BD146" s="218"/>
      <c r="BE146" s="218"/>
      <c r="BF146" s="218"/>
      <c r="BG146" s="218"/>
      <c r="BH146" s="218"/>
      <c r="BI146" s="218"/>
      <c r="BJ146" s="218">
        <v>0</v>
      </c>
      <c r="BK146" s="218">
        <v>0</v>
      </c>
      <c r="BL146" s="218">
        <v>0</v>
      </c>
      <c r="BM146" s="218">
        <v>0</v>
      </c>
      <c r="BN146" s="218">
        <v>0</v>
      </c>
      <c r="BO146" s="218">
        <v>0</v>
      </c>
      <c r="BP146" s="218">
        <v>0</v>
      </c>
      <c r="BQ146" s="218">
        <v>998.90657276995307</v>
      </c>
      <c r="BR146" s="218">
        <v>1544.4632394366197</v>
      </c>
      <c r="BS146" s="218">
        <v>1544.4632394366197</v>
      </c>
      <c r="BT146" s="218">
        <v>2090.0199061032863</v>
      </c>
      <c r="BU146" s="218">
        <v>998.90657276995307</v>
      </c>
    </row>
    <row r="147" spans="1:73" x14ac:dyDescent="0.35">
      <c r="A147" t="s">
        <v>211</v>
      </c>
      <c r="B147" s="218">
        <v>0</v>
      </c>
      <c r="C147" s="218">
        <v>0</v>
      </c>
      <c r="D147" s="218">
        <v>0</v>
      </c>
      <c r="E147" s="218">
        <v>0</v>
      </c>
      <c r="F147" s="218">
        <v>0</v>
      </c>
      <c r="G147" s="218">
        <v>0</v>
      </c>
      <c r="H147" s="218">
        <v>0</v>
      </c>
      <c r="I147" s="218">
        <v>4745.6701408450717</v>
      </c>
      <c r="J147" s="218">
        <v>7337.5361408450717</v>
      </c>
      <c r="K147" s="218">
        <v>7337.5361408450717</v>
      </c>
      <c r="L147" s="218">
        <v>9929.4021408450717</v>
      </c>
      <c r="M147" s="218">
        <v>4745.6701408450717</v>
      </c>
      <c r="N147" s="218"/>
      <c r="O147" s="218"/>
      <c r="P147" s="218"/>
      <c r="Q147" s="218"/>
      <c r="R147" s="218"/>
      <c r="S147" s="218"/>
      <c r="T147" s="218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18"/>
      <c r="AP147" s="218"/>
      <c r="AQ147" s="218"/>
      <c r="AR147" s="218"/>
      <c r="AS147" s="218"/>
      <c r="AT147" s="218"/>
      <c r="AU147" s="218"/>
      <c r="AV147" s="218"/>
      <c r="AW147" s="218"/>
      <c r="AX147" s="218"/>
      <c r="AY147" s="218"/>
      <c r="AZ147" s="218"/>
      <c r="BA147" s="218"/>
      <c r="BB147" s="218"/>
      <c r="BC147" s="218"/>
      <c r="BD147" s="218"/>
      <c r="BE147" s="218"/>
      <c r="BF147" s="218"/>
      <c r="BG147" s="218"/>
      <c r="BH147" s="218"/>
      <c r="BI147" s="218"/>
      <c r="BJ147" s="218">
        <v>0</v>
      </c>
      <c r="BK147" s="218">
        <v>0</v>
      </c>
      <c r="BL147" s="218">
        <v>0</v>
      </c>
      <c r="BM147" s="218">
        <v>0</v>
      </c>
      <c r="BN147" s="218">
        <v>0</v>
      </c>
      <c r="BO147" s="218">
        <v>0</v>
      </c>
      <c r="BP147" s="218">
        <v>0</v>
      </c>
      <c r="BQ147" s="218">
        <v>4745.6701408450717</v>
      </c>
      <c r="BR147" s="218">
        <v>7337.5361408450717</v>
      </c>
      <c r="BS147" s="218">
        <v>7337.5361408450717</v>
      </c>
      <c r="BT147" s="218">
        <v>9929.4021408450717</v>
      </c>
      <c r="BU147" s="218">
        <v>4745.6701408450717</v>
      </c>
    </row>
    <row r="148" spans="1:73" x14ac:dyDescent="0.35">
      <c r="A148" t="s">
        <v>212</v>
      </c>
      <c r="B148" s="218">
        <v>0</v>
      </c>
      <c r="C148" s="218">
        <v>0</v>
      </c>
      <c r="D148" s="218">
        <v>0</v>
      </c>
      <c r="E148" s="218">
        <v>0</v>
      </c>
      <c r="F148" s="218">
        <v>0</v>
      </c>
      <c r="G148" s="218">
        <v>0</v>
      </c>
      <c r="H148" s="218">
        <v>0</v>
      </c>
      <c r="I148" s="218">
        <v>6950.6056338028184</v>
      </c>
      <c r="J148" s="218">
        <v>10746.70563380282</v>
      </c>
      <c r="K148" s="218">
        <v>10746.70563380282</v>
      </c>
      <c r="L148" s="218">
        <v>14542.805633802818</v>
      </c>
      <c r="M148" s="218">
        <v>6950.6056338028184</v>
      </c>
      <c r="N148" s="218"/>
      <c r="O148" s="218"/>
      <c r="P148" s="218"/>
      <c r="Q148" s="218"/>
      <c r="R148" s="218"/>
      <c r="S148" s="218"/>
      <c r="T148" s="218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18"/>
      <c r="AP148" s="218"/>
      <c r="AQ148" s="218"/>
      <c r="AR148" s="218"/>
      <c r="AS148" s="218"/>
      <c r="AT148" s="218"/>
      <c r="AU148" s="218"/>
      <c r="AV148" s="218"/>
      <c r="AW148" s="218"/>
      <c r="AX148" s="218"/>
      <c r="AY148" s="218"/>
      <c r="AZ148" s="218"/>
      <c r="BA148" s="218"/>
      <c r="BB148" s="218"/>
      <c r="BC148" s="218"/>
      <c r="BD148" s="218"/>
      <c r="BE148" s="218"/>
      <c r="BF148" s="218"/>
      <c r="BG148" s="218"/>
      <c r="BH148" s="218"/>
      <c r="BI148" s="218"/>
      <c r="BJ148" s="218">
        <v>0</v>
      </c>
      <c r="BK148" s="218">
        <v>0</v>
      </c>
      <c r="BL148" s="218">
        <v>0</v>
      </c>
      <c r="BM148" s="218">
        <v>0</v>
      </c>
      <c r="BN148" s="218">
        <v>0</v>
      </c>
      <c r="BO148" s="218">
        <v>0</v>
      </c>
      <c r="BP148" s="218">
        <v>0</v>
      </c>
      <c r="BQ148" s="218">
        <v>6950.6056338028184</v>
      </c>
      <c r="BR148" s="218">
        <v>10746.70563380282</v>
      </c>
      <c r="BS148" s="218">
        <v>10746.70563380282</v>
      </c>
      <c r="BT148" s="218">
        <v>14542.805633802818</v>
      </c>
      <c r="BU148" s="218">
        <v>6950.6056338028184</v>
      </c>
    </row>
    <row r="149" spans="1:73" x14ac:dyDescent="0.35">
      <c r="A149" t="s">
        <v>213</v>
      </c>
      <c r="B149" s="218"/>
      <c r="C149" s="218"/>
      <c r="D149" s="218"/>
      <c r="E149" s="218"/>
      <c r="F149" s="218"/>
      <c r="G149" s="218"/>
      <c r="H149" s="218"/>
      <c r="I149" s="218"/>
      <c r="J149" s="218"/>
      <c r="K149" s="218"/>
      <c r="L149" s="218"/>
      <c r="M149" s="218"/>
      <c r="N149" s="218"/>
      <c r="O149" s="218"/>
      <c r="P149" s="218"/>
      <c r="Q149" s="218"/>
      <c r="R149" s="218"/>
      <c r="S149" s="218"/>
      <c r="T149" s="218"/>
      <c r="U149" s="218"/>
      <c r="V149" s="218"/>
      <c r="W149" s="218"/>
      <c r="X149" s="218">
        <v>2037.46</v>
      </c>
      <c r="Y149" s="218"/>
      <c r="Z149" s="218"/>
      <c r="AA149" s="218"/>
      <c r="AB149" s="218"/>
      <c r="AC149" s="218"/>
      <c r="AD149" s="218"/>
      <c r="AE149" s="218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18"/>
      <c r="AP149" s="218"/>
      <c r="AQ149" s="218"/>
      <c r="AR149" s="218"/>
      <c r="AS149" s="218"/>
      <c r="AT149" s="218"/>
      <c r="AU149" s="218"/>
      <c r="AV149" s="218"/>
      <c r="AW149" s="218"/>
      <c r="AX149" s="218"/>
      <c r="AY149" s="218"/>
      <c r="AZ149" s="218"/>
      <c r="BA149" s="218"/>
      <c r="BB149" s="218"/>
      <c r="BC149" s="218"/>
      <c r="BD149" s="218"/>
      <c r="BE149" s="218"/>
      <c r="BF149" s="218"/>
      <c r="BG149" s="218"/>
      <c r="BH149" s="218"/>
      <c r="BI149" s="218"/>
      <c r="BJ149" s="218"/>
      <c r="BK149" s="218"/>
      <c r="BL149" s="218"/>
      <c r="BM149" s="218"/>
      <c r="BN149" s="218"/>
      <c r="BO149" s="218"/>
      <c r="BP149" s="218"/>
      <c r="BQ149" s="218"/>
      <c r="BR149" s="218"/>
      <c r="BS149" s="218"/>
      <c r="BT149" s="218">
        <v>2037.46</v>
      </c>
      <c r="BU149" s="218"/>
    </row>
    <row r="150" spans="1:73" x14ac:dyDescent="0.35">
      <c r="A150" t="s">
        <v>214</v>
      </c>
      <c r="B150" s="218"/>
      <c r="C150" s="218"/>
      <c r="D150" s="218"/>
      <c r="E150" s="218"/>
      <c r="F150" s="218"/>
      <c r="G150" s="218"/>
      <c r="H150" s="218"/>
      <c r="I150" s="218"/>
      <c r="J150" s="218"/>
      <c r="K150" s="218"/>
      <c r="L150" s="218"/>
      <c r="M150" s="218"/>
      <c r="N150" s="218"/>
      <c r="O150" s="218"/>
      <c r="P150" s="218"/>
      <c r="Q150" s="218"/>
      <c r="R150" s="218"/>
      <c r="S150" s="218"/>
      <c r="T150" s="218"/>
      <c r="U150" s="218"/>
      <c r="V150" s="218"/>
      <c r="W150" s="218"/>
      <c r="X150" s="218">
        <v>1757.42</v>
      </c>
      <c r="Y150" s="218"/>
      <c r="Z150" s="218"/>
      <c r="AA150" s="218"/>
      <c r="AB150" s="218"/>
      <c r="AC150" s="218"/>
      <c r="AD150" s="218"/>
      <c r="AE150" s="218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18"/>
      <c r="AP150" s="218"/>
      <c r="AQ150" s="218"/>
      <c r="AR150" s="218"/>
      <c r="AS150" s="218"/>
      <c r="AT150" s="218"/>
      <c r="AU150" s="218"/>
      <c r="AV150" s="218"/>
      <c r="AW150" s="218"/>
      <c r="AX150" s="218"/>
      <c r="AY150" s="218"/>
      <c r="AZ150" s="218"/>
      <c r="BA150" s="218"/>
      <c r="BB150" s="218"/>
      <c r="BC150" s="218"/>
      <c r="BD150" s="218"/>
      <c r="BE150" s="218"/>
      <c r="BF150" s="218"/>
      <c r="BG150" s="218"/>
      <c r="BH150" s="218"/>
      <c r="BI150" s="218"/>
      <c r="BJ150" s="218"/>
      <c r="BK150" s="218"/>
      <c r="BL150" s="218"/>
      <c r="BM150" s="218"/>
      <c r="BN150" s="218"/>
      <c r="BO150" s="218"/>
      <c r="BP150" s="218"/>
      <c r="BQ150" s="218"/>
      <c r="BR150" s="218"/>
      <c r="BS150" s="218"/>
      <c r="BT150" s="218">
        <v>1757.42</v>
      </c>
      <c r="BU150" s="218"/>
    </row>
    <row r="151" spans="1:73" x14ac:dyDescent="0.35">
      <c r="A151" t="s">
        <v>207</v>
      </c>
      <c r="B151" s="218">
        <v>327124.3848</v>
      </c>
      <c r="C151" s="218">
        <v>113374.39499999999</v>
      </c>
      <c r="D151" s="218">
        <v>78545.516000000003</v>
      </c>
      <c r="E151" s="218">
        <v>1277178.5789999999</v>
      </c>
      <c r="F151" s="218">
        <v>225941.91290000005</v>
      </c>
      <c r="G151" s="218">
        <v>527020.28329999989</v>
      </c>
      <c r="H151" s="218">
        <v>225148.63</v>
      </c>
      <c r="I151" s="218">
        <v>162800.01970046954</v>
      </c>
      <c r="J151" s="218">
        <v>248809.11299886345</v>
      </c>
      <c r="K151" s="218">
        <v>258961.13927886338</v>
      </c>
      <c r="L151" s="218">
        <v>337489.2708705907</v>
      </c>
      <c r="M151" s="218">
        <v>160652.78488713619</v>
      </c>
      <c r="N151" s="218">
        <v>158159.46000000002</v>
      </c>
      <c r="O151" s="218">
        <v>658351.00000000012</v>
      </c>
      <c r="P151" s="218">
        <v>230472.07</v>
      </c>
      <c r="Q151" s="218">
        <v>139878.36999999997</v>
      </c>
      <c r="R151" s="218">
        <v>412519.3200000003</v>
      </c>
      <c r="S151" s="218">
        <v>254153.22000000003</v>
      </c>
      <c r="T151" s="218">
        <v>-8956.1499999999978</v>
      </c>
      <c r="U151" s="218">
        <v>362330.85000000003</v>
      </c>
      <c r="V151" s="218">
        <v>246316.86000000007</v>
      </c>
      <c r="W151" s="218">
        <v>302359.13000000006</v>
      </c>
      <c r="X151" s="218">
        <v>406450.8200000003</v>
      </c>
      <c r="Y151" s="218"/>
      <c r="Z151" s="218">
        <v>81827.22</v>
      </c>
      <c r="AA151" s="218">
        <v>27720.760000000006</v>
      </c>
      <c r="AB151" s="218">
        <v>17413.239999999998</v>
      </c>
      <c r="AC151" s="218">
        <v>343844.64000000013</v>
      </c>
      <c r="AD151" s="218">
        <v>56570.499999999993</v>
      </c>
      <c r="AE151" s="218">
        <v>141430.88999999998</v>
      </c>
      <c r="AF151" s="218">
        <v>16990.400000000001</v>
      </c>
      <c r="AG151" s="218">
        <v>12739.41</v>
      </c>
      <c r="AH151" s="218">
        <v>-1269.0500000000002</v>
      </c>
      <c r="AI151" s="218">
        <v>133625.17000000001</v>
      </c>
      <c r="AJ151" s="218">
        <v>264756.33000000007</v>
      </c>
      <c r="AK151" s="218">
        <v>5217.3</v>
      </c>
      <c r="AL151" s="218">
        <v>26542.59</v>
      </c>
      <c r="AM151" s="218">
        <v>25217.399999999998</v>
      </c>
      <c r="AN151" s="218">
        <v>27822.09</v>
      </c>
      <c r="AO151" s="218">
        <v>26702.53</v>
      </c>
      <c r="AP151" s="218">
        <v>29936.960000000003</v>
      </c>
      <c r="AQ151" s="218">
        <v>29297.24</v>
      </c>
      <c r="AR151" s="218">
        <v>43441.599999999999</v>
      </c>
      <c r="AS151" s="218">
        <v>44608.251999999993</v>
      </c>
      <c r="AT151" s="218">
        <v>53638.631999999998</v>
      </c>
      <c r="AU151" s="218">
        <v>52095.880000000005</v>
      </c>
      <c r="AV151" s="218">
        <v>59102.086000000003</v>
      </c>
      <c r="AW151" s="218">
        <v>40516.839999999997</v>
      </c>
      <c r="AX151" s="218">
        <v>26614.379999999997</v>
      </c>
      <c r="AY151" s="218">
        <v>96281.010000000009</v>
      </c>
      <c r="AZ151" s="218">
        <v>44384.63</v>
      </c>
      <c r="BA151" s="218">
        <v>-20788.510000000006</v>
      </c>
      <c r="BB151" s="218">
        <v>84697.920000000013</v>
      </c>
      <c r="BC151" s="218">
        <v>10880.14</v>
      </c>
      <c r="BD151" s="218">
        <v>27148.95</v>
      </c>
      <c r="BE151" s="218">
        <v>36217.75</v>
      </c>
      <c r="BF151" s="218">
        <v>19043.919999999998</v>
      </c>
      <c r="BG151" s="218">
        <v>27133.530000000002</v>
      </c>
      <c r="BH151" s="218">
        <v>63438.919999999991</v>
      </c>
      <c r="BI151" s="218"/>
      <c r="BJ151" s="218">
        <v>620268.03480000002</v>
      </c>
      <c r="BK151" s="218">
        <v>920944.56499999983</v>
      </c>
      <c r="BL151" s="218">
        <v>398637.54599999997</v>
      </c>
      <c r="BM151" s="218">
        <v>1766815.6090000002</v>
      </c>
      <c r="BN151" s="218">
        <v>809666.6128999996</v>
      </c>
      <c r="BO151" s="218">
        <v>962781.77329999942</v>
      </c>
      <c r="BP151" s="218">
        <v>303773.42999999988</v>
      </c>
      <c r="BQ151" s="218">
        <v>618696.28170046944</v>
      </c>
      <c r="BR151" s="218">
        <v>566539.4749988633</v>
      </c>
      <c r="BS151" s="218">
        <v>774174.84927886352</v>
      </c>
      <c r="BT151" s="218">
        <v>1131237.4268705908</v>
      </c>
      <c r="BU151" s="218">
        <v>206386.92488713624</v>
      </c>
    </row>
  </sheetData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E739E-1E2D-4136-AB16-88C25BC79B01}">
  <sheetPr filterMode="1"/>
  <dimension ref="A1:S2438"/>
  <sheetViews>
    <sheetView topLeftCell="A2" workbookViewId="0">
      <pane xSplit="2" topLeftCell="C1" activePane="topRight" state="frozen"/>
      <selection activeCell="A2" sqref="A2"/>
      <selection pane="topRight" activeCell="H339" sqref="H339"/>
    </sheetView>
  </sheetViews>
  <sheetFormatPr defaultRowHeight="14.5" x14ac:dyDescent="0.35"/>
  <cols>
    <col min="1" max="1" width="24.453125" bestFit="1" customWidth="1"/>
    <col min="2" max="2" width="41.54296875" bestFit="1" customWidth="1"/>
    <col min="3" max="4" width="9.1796875" style="33"/>
    <col min="5" max="5" width="18" bestFit="1" customWidth="1"/>
    <col min="6" max="6" width="15.453125" bestFit="1" customWidth="1"/>
    <col min="7" max="7" width="16.81640625" bestFit="1" customWidth="1"/>
    <col min="8" max="8" width="15.7265625" bestFit="1" customWidth="1"/>
    <col min="9" max="9" width="15.81640625" bestFit="1" customWidth="1"/>
    <col min="10" max="10" width="15.7265625" bestFit="1" customWidth="1"/>
    <col min="11" max="11" width="13.7265625" bestFit="1" customWidth="1"/>
    <col min="12" max="12" width="14.81640625" bestFit="1" customWidth="1"/>
    <col min="13" max="13" width="13.7265625" bestFit="1" customWidth="1"/>
    <col min="14" max="14" width="14.54296875" bestFit="1" customWidth="1"/>
    <col min="15" max="15" width="14.81640625" bestFit="1" customWidth="1"/>
    <col min="16" max="16" width="14" bestFit="1" customWidth="1"/>
    <col min="17" max="17" width="16.7265625" bestFit="1" customWidth="1"/>
    <col min="18" max="18" width="13.54296875" bestFit="1" customWidth="1"/>
    <col min="19" max="19" width="14.26953125" bestFit="1" customWidth="1"/>
  </cols>
  <sheetData>
    <row r="1" spans="1:19" x14ac:dyDescent="0.35">
      <c r="A1" s="1"/>
      <c r="B1" s="1"/>
      <c r="C1" s="1"/>
      <c r="D1" s="1"/>
      <c r="E1" s="224"/>
      <c r="F1" s="1"/>
      <c r="G1" s="1"/>
      <c r="H1" s="132"/>
      <c r="I1" s="132"/>
      <c r="J1" s="132"/>
      <c r="K1" s="244"/>
      <c r="L1" s="244"/>
      <c r="M1" s="244"/>
      <c r="N1" s="244"/>
      <c r="O1" s="244"/>
      <c r="P1" s="244"/>
      <c r="Q1" s="244"/>
      <c r="R1" s="244"/>
    </row>
    <row r="2" spans="1:19" x14ac:dyDescent="0.35">
      <c r="A2" s="1" t="s">
        <v>23</v>
      </c>
      <c r="B2" s="102" t="s">
        <v>48</v>
      </c>
      <c r="C2" s="13" t="s">
        <v>208</v>
      </c>
      <c r="D2" s="13" t="s">
        <v>15</v>
      </c>
      <c r="E2" s="13" t="s">
        <v>355</v>
      </c>
      <c r="F2" s="13" t="s">
        <v>356</v>
      </c>
      <c r="G2" s="13" t="s">
        <v>357</v>
      </c>
      <c r="H2" s="13" t="s">
        <v>358</v>
      </c>
      <c r="I2" s="13" t="s">
        <v>359</v>
      </c>
      <c r="J2" s="13" t="s">
        <v>360</v>
      </c>
      <c r="K2" s="13" t="s">
        <v>221</v>
      </c>
      <c r="L2" s="13" t="s">
        <v>222</v>
      </c>
      <c r="M2" s="13" t="s">
        <v>223</v>
      </c>
      <c r="N2" s="13" t="s">
        <v>224</v>
      </c>
      <c r="O2" s="13" t="s">
        <v>225</v>
      </c>
      <c r="P2" s="13" t="s">
        <v>226</v>
      </c>
      <c r="Q2" s="13" t="s">
        <v>209</v>
      </c>
      <c r="R2" s="13" t="s">
        <v>28</v>
      </c>
      <c r="S2" s="13" t="s">
        <v>29</v>
      </c>
    </row>
    <row r="3" spans="1:19" hidden="1" x14ac:dyDescent="0.35">
      <c r="A3" s="1" t="s">
        <v>30</v>
      </c>
      <c r="B3" s="102" t="s">
        <v>84</v>
      </c>
      <c r="C3" s="33" t="str">
        <f t="shared" ref="C3:C66" si="0">MID(B3,5,4)</f>
        <v>3503</v>
      </c>
      <c r="D3" s="33" t="str">
        <f t="shared" ref="D3:D66" si="1">MID(B3,24,4)</f>
        <v>0405</v>
      </c>
      <c r="E3" s="100">
        <v>3334.7487632140851</v>
      </c>
      <c r="F3" s="100">
        <v>2095.1301130140851</v>
      </c>
      <c r="G3" s="100">
        <v>3509.3429392985922</v>
      </c>
      <c r="H3" s="100">
        <v>5726.6889755718321</v>
      </c>
      <c r="I3" s="100">
        <v>2269.7242890985926</v>
      </c>
      <c r="J3" s="100">
        <v>3422.0458512563391</v>
      </c>
      <c r="K3" s="100">
        <v>2269.7242890985926</v>
      </c>
      <c r="L3" s="100">
        <v>2357.0213771408462</v>
      </c>
      <c r="M3" s="100">
        <v>3422.0458512563391</v>
      </c>
      <c r="N3" s="100">
        <v>3422.0458512563391</v>
      </c>
      <c r="O3" s="100">
        <v>4574.3674134140847</v>
      </c>
      <c r="P3" s="100">
        <v>2357.0213771408462</v>
      </c>
      <c r="Q3" s="100">
        <f t="shared" ref="Q3:Q66" si="2">AVERAGE(E3:P3)</f>
        <v>3229.9922575633805</v>
      </c>
      <c r="R3" s="96">
        <f t="shared" ref="R3:R34" si="3">SUM(E3:P3)</f>
        <v>38759.907090760564</v>
      </c>
      <c r="S3" s="32">
        <f t="shared" ref="S3:S34" si="4">SUM(E3:K3)</f>
        <v>22627.405220552115</v>
      </c>
    </row>
    <row r="4" spans="1:19" hidden="1" x14ac:dyDescent="0.35">
      <c r="A4" s="1" t="s">
        <v>30</v>
      </c>
      <c r="B4" s="102" t="s">
        <v>87</v>
      </c>
      <c r="C4" s="33" t="str">
        <f t="shared" si="0"/>
        <v>3504</v>
      </c>
      <c r="D4" s="33" t="str">
        <f t="shared" si="1"/>
        <v>0405</v>
      </c>
      <c r="E4" s="100">
        <v>0</v>
      </c>
      <c r="F4" s="100">
        <v>0</v>
      </c>
      <c r="G4" s="100">
        <v>0</v>
      </c>
      <c r="H4" s="100">
        <v>0</v>
      </c>
      <c r="I4" s="100">
        <v>0</v>
      </c>
      <c r="J4" s="100">
        <v>0</v>
      </c>
      <c r="K4" s="100">
        <v>0</v>
      </c>
      <c r="L4" s="100">
        <v>0</v>
      </c>
      <c r="M4" s="100">
        <v>0</v>
      </c>
      <c r="N4" s="100">
        <v>0</v>
      </c>
      <c r="O4" s="100">
        <v>0</v>
      </c>
      <c r="P4" s="100">
        <v>0</v>
      </c>
      <c r="Q4" s="100">
        <f t="shared" si="2"/>
        <v>0</v>
      </c>
      <c r="R4" s="96">
        <f t="shared" si="3"/>
        <v>0</v>
      </c>
      <c r="S4" s="32">
        <f t="shared" si="4"/>
        <v>0</v>
      </c>
    </row>
    <row r="5" spans="1:19" hidden="1" x14ac:dyDescent="0.35">
      <c r="A5" s="1" t="s">
        <v>30</v>
      </c>
      <c r="B5" s="102" t="s">
        <v>88</v>
      </c>
      <c r="C5" s="33" t="str">
        <f t="shared" si="0"/>
        <v>3505</v>
      </c>
      <c r="D5" s="33" t="str">
        <f t="shared" si="1"/>
        <v>0405</v>
      </c>
      <c r="E5" s="100">
        <v>0</v>
      </c>
      <c r="F5" s="100">
        <v>0</v>
      </c>
      <c r="G5" s="100">
        <v>0</v>
      </c>
      <c r="H5" s="100">
        <v>0</v>
      </c>
      <c r="I5" s="100">
        <v>0</v>
      </c>
      <c r="J5" s="100">
        <v>0</v>
      </c>
      <c r="K5" s="100">
        <v>0</v>
      </c>
      <c r="L5" s="100">
        <v>0</v>
      </c>
      <c r="M5" s="100">
        <v>0</v>
      </c>
      <c r="N5" s="100">
        <v>0</v>
      </c>
      <c r="O5" s="100">
        <v>0</v>
      </c>
      <c r="P5" s="100">
        <v>0</v>
      </c>
      <c r="Q5" s="100">
        <f t="shared" si="2"/>
        <v>0</v>
      </c>
      <c r="R5" s="96">
        <f t="shared" si="3"/>
        <v>0</v>
      </c>
      <c r="S5" s="32">
        <f t="shared" si="4"/>
        <v>0</v>
      </c>
    </row>
    <row r="6" spans="1:19" hidden="1" x14ac:dyDescent="0.35">
      <c r="A6" s="1" t="s">
        <v>30</v>
      </c>
      <c r="B6" s="102" t="s">
        <v>89</v>
      </c>
      <c r="C6" s="33" t="str">
        <f t="shared" si="0"/>
        <v>3506</v>
      </c>
      <c r="D6" s="33" t="str">
        <f t="shared" si="1"/>
        <v>0405</v>
      </c>
      <c r="E6" s="100">
        <v>6713.8682027042278</v>
      </c>
      <c r="F6" s="100">
        <v>4218.1370907042256</v>
      </c>
      <c r="G6" s="100">
        <v>7065.3796269295799</v>
      </c>
      <c r="H6" s="100">
        <v>9209.5993147042263</v>
      </c>
      <c r="I6" s="100">
        <v>4569.6485149295786</v>
      </c>
      <c r="J6" s="100">
        <v>6889.6239148169025</v>
      </c>
      <c r="K6" s="100">
        <v>6889.6239148169025</v>
      </c>
      <c r="L6" s="100">
        <v>4745.4042270422542</v>
      </c>
      <c r="M6" s="100">
        <v>6889.6239148169025</v>
      </c>
      <c r="N6" s="100">
        <v>6889.6239148169025</v>
      </c>
      <c r="O6" s="100">
        <v>9209.5993147042263</v>
      </c>
      <c r="P6" s="100">
        <v>4745.4042270422542</v>
      </c>
      <c r="Q6" s="100">
        <f t="shared" si="2"/>
        <v>6502.9613481690149</v>
      </c>
      <c r="R6" s="96">
        <f t="shared" si="3"/>
        <v>78035.536178028182</v>
      </c>
      <c r="S6" s="32">
        <f t="shared" si="4"/>
        <v>45555.88057960564</v>
      </c>
    </row>
    <row r="7" spans="1:19" hidden="1" x14ac:dyDescent="0.35">
      <c r="A7" s="1" t="s">
        <v>30</v>
      </c>
      <c r="B7" s="102" t="s">
        <v>92</v>
      </c>
      <c r="C7" s="33" t="str">
        <f t="shared" si="0"/>
        <v>3507</v>
      </c>
      <c r="D7" s="33" t="str">
        <f t="shared" si="1"/>
        <v>0405</v>
      </c>
      <c r="E7" s="100">
        <v>1806.6613600000001</v>
      </c>
      <c r="F7" s="100">
        <v>1135.0752</v>
      </c>
      <c r="G7" s="100">
        <v>1901.2509600000001</v>
      </c>
      <c r="H7" s="100">
        <v>3102.5388799999992</v>
      </c>
      <c r="I7" s="100">
        <v>1853.9561600000002</v>
      </c>
      <c r="J7" s="100">
        <v>2478.2475200000003</v>
      </c>
      <c r="K7" s="100">
        <v>1229.6648</v>
      </c>
      <c r="L7" s="100">
        <v>1276.9595999999999</v>
      </c>
      <c r="M7" s="100">
        <v>1853.9561600000002</v>
      </c>
      <c r="N7" s="100">
        <v>1853.9561600000002</v>
      </c>
      <c r="O7" s="100">
        <v>2478.2475200000003</v>
      </c>
      <c r="P7" s="100">
        <v>1276.9595999999999</v>
      </c>
      <c r="Q7" s="100">
        <f t="shared" si="2"/>
        <v>1853.9561600000004</v>
      </c>
      <c r="R7" s="96">
        <f t="shared" si="3"/>
        <v>22247.473920000004</v>
      </c>
      <c r="S7" s="32">
        <f t="shared" si="4"/>
        <v>13507.394880000002</v>
      </c>
    </row>
    <row r="8" spans="1:19" hidden="1" x14ac:dyDescent="0.35">
      <c r="A8" s="1" t="s">
        <v>30</v>
      </c>
      <c r="B8" s="102" t="s">
        <v>95</v>
      </c>
      <c r="C8" s="33" t="str">
        <f t="shared" si="0"/>
        <v>3514</v>
      </c>
      <c r="D8" s="33" t="str">
        <f t="shared" si="1"/>
        <v>0405</v>
      </c>
      <c r="E8" s="100">
        <v>0</v>
      </c>
      <c r="F8" s="100">
        <v>0</v>
      </c>
      <c r="G8" s="100">
        <v>0</v>
      </c>
      <c r="H8" s="100">
        <v>0</v>
      </c>
      <c r="I8" s="100">
        <v>0</v>
      </c>
      <c r="J8" s="100">
        <v>0</v>
      </c>
      <c r="K8" s="100">
        <v>0</v>
      </c>
      <c r="L8" s="100">
        <v>0</v>
      </c>
      <c r="M8" s="100">
        <v>0</v>
      </c>
      <c r="N8" s="100">
        <v>0</v>
      </c>
      <c r="O8" s="100">
        <v>0</v>
      </c>
      <c r="P8" s="100">
        <v>0</v>
      </c>
      <c r="Q8" s="100">
        <f t="shared" si="2"/>
        <v>0</v>
      </c>
      <c r="R8" s="96">
        <f t="shared" si="3"/>
        <v>0</v>
      </c>
      <c r="S8" s="32">
        <f t="shared" si="4"/>
        <v>0</v>
      </c>
    </row>
    <row r="9" spans="1:19" hidden="1" x14ac:dyDescent="0.35">
      <c r="A9" s="1" t="s">
        <v>30</v>
      </c>
      <c r="B9" s="102" t="s">
        <v>96</v>
      </c>
      <c r="C9" s="33" t="str">
        <f t="shared" si="0"/>
        <v>3514</v>
      </c>
      <c r="D9" s="33" t="str">
        <f t="shared" si="1"/>
        <v>0568</v>
      </c>
      <c r="E9" s="100">
        <v>0</v>
      </c>
      <c r="F9" s="100">
        <v>0</v>
      </c>
      <c r="G9" s="100">
        <v>0</v>
      </c>
      <c r="H9" s="100">
        <v>0</v>
      </c>
      <c r="I9" s="100">
        <v>0</v>
      </c>
      <c r="J9" s="100">
        <v>0</v>
      </c>
      <c r="K9" s="100">
        <v>0</v>
      </c>
      <c r="L9" s="100">
        <v>0</v>
      </c>
      <c r="M9" s="100">
        <v>0</v>
      </c>
      <c r="N9" s="100">
        <v>0</v>
      </c>
      <c r="O9" s="100">
        <v>0</v>
      </c>
      <c r="P9" s="100">
        <v>0</v>
      </c>
      <c r="Q9" s="100">
        <f t="shared" si="2"/>
        <v>0</v>
      </c>
      <c r="R9" s="96">
        <f t="shared" si="3"/>
        <v>0</v>
      </c>
      <c r="S9" s="32">
        <f t="shared" si="4"/>
        <v>0</v>
      </c>
    </row>
    <row r="10" spans="1:19" hidden="1" x14ac:dyDescent="0.35">
      <c r="A10" s="1" t="s">
        <v>30</v>
      </c>
      <c r="B10" s="102" t="s">
        <v>97</v>
      </c>
      <c r="C10" s="33" t="str">
        <f t="shared" si="0"/>
        <v>3514</v>
      </c>
      <c r="D10" s="33" t="str">
        <f t="shared" si="1"/>
        <v>0599</v>
      </c>
      <c r="E10" s="100">
        <v>0</v>
      </c>
      <c r="F10" s="100">
        <v>0</v>
      </c>
      <c r="G10" s="100">
        <v>0</v>
      </c>
      <c r="H10" s="100">
        <v>0</v>
      </c>
      <c r="I10" s="100">
        <v>0</v>
      </c>
      <c r="J10" s="100">
        <v>0</v>
      </c>
      <c r="K10" s="100">
        <v>0</v>
      </c>
      <c r="L10" s="100">
        <v>0</v>
      </c>
      <c r="M10" s="100">
        <v>0</v>
      </c>
      <c r="N10" s="100">
        <v>0</v>
      </c>
      <c r="O10" s="100">
        <v>0</v>
      </c>
      <c r="P10" s="100">
        <v>0</v>
      </c>
      <c r="Q10" s="100">
        <f t="shared" si="2"/>
        <v>0</v>
      </c>
      <c r="R10" s="96">
        <f t="shared" si="3"/>
        <v>0</v>
      </c>
      <c r="S10" s="32">
        <f t="shared" si="4"/>
        <v>0</v>
      </c>
    </row>
    <row r="11" spans="1:19" hidden="1" x14ac:dyDescent="0.35">
      <c r="A11" s="1" t="s">
        <v>30</v>
      </c>
      <c r="B11" s="102" t="s">
        <v>98</v>
      </c>
      <c r="C11" s="33" t="str">
        <f t="shared" si="0"/>
        <v>3515</v>
      </c>
      <c r="D11" s="33" t="str">
        <f t="shared" si="1"/>
        <v>0405</v>
      </c>
      <c r="E11" s="100">
        <v>0</v>
      </c>
      <c r="F11" s="100">
        <v>0</v>
      </c>
      <c r="G11" s="100">
        <v>0</v>
      </c>
      <c r="H11" s="100">
        <v>0</v>
      </c>
      <c r="I11" s="100">
        <v>0</v>
      </c>
      <c r="J11" s="100">
        <v>0</v>
      </c>
      <c r="K11" s="100">
        <v>0</v>
      </c>
      <c r="L11" s="100">
        <v>0</v>
      </c>
      <c r="M11" s="100">
        <v>0</v>
      </c>
      <c r="N11" s="100">
        <v>0</v>
      </c>
      <c r="O11" s="100">
        <v>0</v>
      </c>
      <c r="P11" s="100">
        <v>0</v>
      </c>
      <c r="Q11" s="100">
        <f t="shared" si="2"/>
        <v>0</v>
      </c>
      <c r="R11" s="96">
        <f t="shared" si="3"/>
        <v>0</v>
      </c>
      <c r="S11" s="32">
        <f t="shared" si="4"/>
        <v>0</v>
      </c>
    </row>
    <row r="12" spans="1:19" hidden="1" x14ac:dyDescent="0.35">
      <c r="A12" s="1" t="s">
        <v>30</v>
      </c>
      <c r="B12" s="102" t="s">
        <v>99</v>
      </c>
      <c r="C12" s="33" t="str">
        <f t="shared" si="0"/>
        <v>3517</v>
      </c>
      <c r="D12" s="33" t="str">
        <f t="shared" si="1"/>
        <v>0405</v>
      </c>
      <c r="E12" s="100">
        <v>0</v>
      </c>
      <c r="F12" s="100">
        <v>0</v>
      </c>
      <c r="G12" s="100">
        <v>0</v>
      </c>
      <c r="H12" s="100">
        <v>0</v>
      </c>
      <c r="I12" s="100">
        <v>0</v>
      </c>
      <c r="J12" s="100">
        <v>0</v>
      </c>
      <c r="K12" s="100">
        <v>0</v>
      </c>
      <c r="L12" s="100">
        <v>0</v>
      </c>
      <c r="M12" s="100">
        <v>0</v>
      </c>
      <c r="N12" s="100">
        <v>0</v>
      </c>
      <c r="O12" s="100">
        <v>0</v>
      </c>
      <c r="P12" s="100">
        <v>0</v>
      </c>
      <c r="Q12" s="100">
        <f t="shared" si="2"/>
        <v>0</v>
      </c>
      <c r="R12" s="96">
        <f t="shared" si="3"/>
        <v>0</v>
      </c>
      <c r="S12" s="32">
        <f t="shared" si="4"/>
        <v>0</v>
      </c>
    </row>
    <row r="13" spans="1:19" hidden="1" x14ac:dyDescent="0.35">
      <c r="A13" s="1" t="s">
        <v>30</v>
      </c>
      <c r="B13" s="102" t="s">
        <v>100</v>
      </c>
      <c r="C13" s="33" t="str">
        <f t="shared" si="0"/>
        <v>3517</v>
      </c>
      <c r="D13" s="33" t="str">
        <f t="shared" si="1"/>
        <v>0568</v>
      </c>
      <c r="E13" s="100">
        <v>0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100">
        <v>0</v>
      </c>
      <c r="M13" s="100">
        <v>0</v>
      </c>
      <c r="N13" s="100">
        <v>0</v>
      </c>
      <c r="O13" s="100">
        <v>0</v>
      </c>
      <c r="P13" s="100">
        <v>0</v>
      </c>
      <c r="Q13" s="100">
        <f t="shared" si="2"/>
        <v>0</v>
      </c>
      <c r="R13" s="96">
        <f t="shared" si="3"/>
        <v>0</v>
      </c>
      <c r="S13" s="32">
        <f t="shared" si="4"/>
        <v>0</v>
      </c>
    </row>
    <row r="14" spans="1:19" hidden="1" x14ac:dyDescent="0.35">
      <c r="A14" s="1" t="s">
        <v>30</v>
      </c>
      <c r="B14" s="102" t="s">
        <v>101</v>
      </c>
      <c r="C14" s="33" t="str">
        <f t="shared" si="0"/>
        <v>3517</v>
      </c>
      <c r="D14" s="33" t="str">
        <f t="shared" si="1"/>
        <v>0599</v>
      </c>
      <c r="E14" s="100">
        <v>0</v>
      </c>
      <c r="F14" s="100">
        <v>0</v>
      </c>
      <c r="G14" s="100">
        <v>0</v>
      </c>
      <c r="H14" s="100">
        <v>0</v>
      </c>
      <c r="I14" s="100">
        <v>0</v>
      </c>
      <c r="J14" s="100">
        <v>0</v>
      </c>
      <c r="K14" s="100">
        <v>0</v>
      </c>
      <c r="L14" s="100">
        <v>0</v>
      </c>
      <c r="M14" s="100">
        <v>0</v>
      </c>
      <c r="N14" s="100">
        <v>0</v>
      </c>
      <c r="O14" s="100">
        <v>0</v>
      </c>
      <c r="P14" s="100">
        <v>0</v>
      </c>
      <c r="Q14" s="100">
        <f t="shared" si="2"/>
        <v>0</v>
      </c>
      <c r="R14" s="96">
        <f t="shared" si="3"/>
        <v>0</v>
      </c>
      <c r="S14" s="32">
        <f t="shared" si="4"/>
        <v>0</v>
      </c>
    </row>
    <row r="15" spans="1:19" hidden="1" x14ac:dyDescent="0.35">
      <c r="A15" s="1" t="s">
        <v>30</v>
      </c>
      <c r="B15" s="102" t="s">
        <v>102</v>
      </c>
      <c r="C15" s="33" t="str">
        <f t="shared" si="0"/>
        <v>3518</v>
      </c>
      <c r="D15" s="33" t="str">
        <f t="shared" si="1"/>
        <v>0405</v>
      </c>
      <c r="E15" s="100">
        <v>2726.1906566901412</v>
      </c>
      <c r="F15" s="100">
        <v>2617.143030422535</v>
      </c>
      <c r="G15" s="100">
        <v>4383.714575957747</v>
      </c>
      <c r="H15" s="100">
        <v>5714.0956164225336</v>
      </c>
      <c r="I15" s="100">
        <v>4274.6669496901413</v>
      </c>
      <c r="J15" s="100">
        <v>4274.6669496901413</v>
      </c>
      <c r="K15" s="100">
        <v>4274.6669496901413</v>
      </c>
      <c r="L15" s="100">
        <v>2944.285909225352</v>
      </c>
      <c r="M15" s="100">
        <v>4274.6669496901413</v>
      </c>
      <c r="N15" s="100">
        <v>4274.6669496901413</v>
      </c>
      <c r="O15" s="100">
        <v>5714.0956164225336</v>
      </c>
      <c r="P15" s="100">
        <v>2944.285909225352</v>
      </c>
      <c r="Q15" s="100">
        <f t="shared" si="2"/>
        <v>4034.7621719014082</v>
      </c>
      <c r="R15" s="96">
        <f t="shared" si="3"/>
        <v>48417.146062816901</v>
      </c>
      <c r="S15" s="32">
        <f t="shared" si="4"/>
        <v>28265.14472856338</v>
      </c>
    </row>
    <row r="16" spans="1:19" hidden="1" x14ac:dyDescent="0.35">
      <c r="A16" s="1" t="s">
        <v>30</v>
      </c>
      <c r="B16" s="102" t="s">
        <v>105</v>
      </c>
      <c r="C16" s="33" t="str">
        <f t="shared" si="0"/>
        <v>3520</v>
      </c>
      <c r="D16" s="33" t="str">
        <f t="shared" si="1"/>
        <v>0405</v>
      </c>
      <c r="E16" s="100">
        <v>1525.37</v>
      </c>
      <c r="F16" s="100">
        <v>1464.3552</v>
      </c>
      <c r="G16" s="100">
        <v>2452.7949599999997</v>
      </c>
      <c r="H16" s="100">
        <v>3197.1755199999998</v>
      </c>
      <c r="I16" s="100">
        <v>1586.3848</v>
      </c>
      <c r="J16" s="100">
        <v>2391.7801600000003</v>
      </c>
      <c r="K16" s="100">
        <v>1586.3848</v>
      </c>
      <c r="L16" s="100">
        <v>1647.3996</v>
      </c>
      <c r="M16" s="100">
        <v>2391.7801600000003</v>
      </c>
      <c r="N16" s="100">
        <v>2391.7801600000003</v>
      </c>
      <c r="O16" s="100">
        <v>4002.5708799999993</v>
      </c>
      <c r="P16" s="100">
        <v>1647.3996</v>
      </c>
      <c r="Q16" s="100">
        <f t="shared" si="2"/>
        <v>2190.4313200000001</v>
      </c>
      <c r="R16" s="96">
        <f t="shared" si="3"/>
        <v>26285.17584</v>
      </c>
      <c r="S16" s="32">
        <f t="shared" si="4"/>
        <v>14204.245440000001</v>
      </c>
    </row>
    <row r="17" spans="1:19" hidden="1" x14ac:dyDescent="0.35">
      <c r="A17" s="1" t="s">
        <v>30</v>
      </c>
      <c r="B17" s="102" t="s">
        <v>108</v>
      </c>
      <c r="C17" s="33" t="str">
        <f t="shared" si="0"/>
        <v>3521</v>
      </c>
      <c r="D17" s="33" t="str">
        <f t="shared" si="1"/>
        <v>0405</v>
      </c>
      <c r="E17" s="100">
        <v>0</v>
      </c>
      <c r="F17" s="100">
        <v>0</v>
      </c>
      <c r="G17" s="100">
        <v>0</v>
      </c>
      <c r="H17" s="100">
        <v>0</v>
      </c>
      <c r="I17" s="100">
        <v>0</v>
      </c>
      <c r="J17" s="100">
        <v>0</v>
      </c>
      <c r="K17" s="100">
        <v>0</v>
      </c>
      <c r="L17" s="100">
        <v>0</v>
      </c>
      <c r="M17" s="100">
        <v>0</v>
      </c>
      <c r="N17" s="100">
        <v>0</v>
      </c>
      <c r="O17" s="100">
        <v>0</v>
      </c>
      <c r="P17" s="100">
        <v>0</v>
      </c>
      <c r="Q17" s="100">
        <f t="shared" si="2"/>
        <v>0</v>
      </c>
      <c r="R17" s="96">
        <f t="shared" si="3"/>
        <v>0</v>
      </c>
      <c r="S17" s="32">
        <f t="shared" si="4"/>
        <v>0</v>
      </c>
    </row>
    <row r="18" spans="1:19" hidden="1" x14ac:dyDescent="0.35">
      <c r="A18" s="1" t="s">
        <v>30</v>
      </c>
      <c r="B18" s="102" t="s">
        <v>110</v>
      </c>
      <c r="C18" s="33" t="str">
        <f t="shared" si="0"/>
        <v>3522</v>
      </c>
      <c r="D18" s="33" t="str">
        <f t="shared" si="1"/>
        <v>0405</v>
      </c>
      <c r="E18" s="100">
        <v>0</v>
      </c>
      <c r="F18" s="100">
        <v>0</v>
      </c>
      <c r="G18" s="100">
        <v>0</v>
      </c>
      <c r="H18" s="100">
        <v>0</v>
      </c>
      <c r="I18" s="100">
        <v>0</v>
      </c>
      <c r="J18" s="100">
        <v>0</v>
      </c>
      <c r="K18" s="100">
        <v>0</v>
      </c>
      <c r="L18" s="100">
        <v>0</v>
      </c>
      <c r="M18" s="100">
        <v>0</v>
      </c>
      <c r="N18" s="100">
        <v>0</v>
      </c>
      <c r="O18" s="100">
        <v>0</v>
      </c>
      <c r="P18" s="100">
        <v>0</v>
      </c>
      <c r="Q18" s="100">
        <f t="shared" si="2"/>
        <v>0</v>
      </c>
      <c r="R18" s="96">
        <f t="shared" si="3"/>
        <v>0</v>
      </c>
      <c r="S18" s="32">
        <f t="shared" si="4"/>
        <v>0</v>
      </c>
    </row>
    <row r="19" spans="1:19" hidden="1" x14ac:dyDescent="0.35">
      <c r="A19" s="1" t="s">
        <v>30</v>
      </c>
      <c r="B19" s="102" t="s">
        <v>111</v>
      </c>
      <c r="C19" s="33" t="str">
        <f t="shared" si="0"/>
        <v>3529</v>
      </c>
      <c r="D19" s="33" t="str">
        <f t="shared" si="1"/>
        <v>0405</v>
      </c>
      <c r="E19" s="100">
        <v>1525.37</v>
      </c>
      <c r="F19" s="100">
        <v>1464.3552</v>
      </c>
      <c r="G19" s="100">
        <v>2452.7949599999997</v>
      </c>
      <c r="H19" s="100">
        <v>3197.1755199999998</v>
      </c>
      <c r="I19" s="100">
        <v>1586.3848</v>
      </c>
      <c r="J19" s="100">
        <v>2391.7801600000003</v>
      </c>
      <c r="K19" s="100">
        <v>1586.3848</v>
      </c>
      <c r="L19" s="100">
        <v>2452.7949599999997</v>
      </c>
      <c r="M19" s="100">
        <v>3197.1755199999998</v>
      </c>
      <c r="N19" s="100">
        <v>2391.7801600000003</v>
      </c>
      <c r="O19" s="100">
        <v>3197.1755199999998</v>
      </c>
      <c r="P19" s="100">
        <v>1647.3996</v>
      </c>
      <c r="Q19" s="100">
        <f t="shared" si="2"/>
        <v>2257.5476000000003</v>
      </c>
      <c r="R19" s="96">
        <f t="shared" si="3"/>
        <v>27090.571200000006</v>
      </c>
      <c r="S19" s="32">
        <f t="shared" si="4"/>
        <v>14204.245440000001</v>
      </c>
    </row>
    <row r="20" spans="1:19" hidden="1" x14ac:dyDescent="0.35">
      <c r="A20" s="1" t="s">
        <v>30</v>
      </c>
      <c r="B20" s="102" t="s">
        <v>114</v>
      </c>
      <c r="C20" s="33" t="str">
        <f t="shared" si="0"/>
        <v>3530</v>
      </c>
      <c r="D20" s="33" t="str">
        <f t="shared" si="1"/>
        <v>0405</v>
      </c>
      <c r="E20" s="100">
        <v>667.87</v>
      </c>
      <c r="F20" s="100">
        <v>641.15520000000004</v>
      </c>
      <c r="G20" s="100">
        <v>1073.9349599999998</v>
      </c>
      <c r="H20" s="100">
        <v>1399.8555199999998</v>
      </c>
      <c r="I20" s="100">
        <v>694.58479999999997</v>
      </c>
      <c r="J20" s="100">
        <v>1047.2201599999999</v>
      </c>
      <c r="K20" s="100">
        <v>1047.2201599999999</v>
      </c>
      <c r="L20" s="100">
        <v>721.29959999999994</v>
      </c>
      <c r="M20" s="100">
        <v>1399.8555199999998</v>
      </c>
      <c r="N20" s="100">
        <v>1047.2201599999999</v>
      </c>
      <c r="O20" s="100">
        <v>1399.8555199999998</v>
      </c>
      <c r="P20" s="100">
        <v>721.29959999999994</v>
      </c>
      <c r="Q20" s="100">
        <f t="shared" si="2"/>
        <v>988.44759999999985</v>
      </c>
      <c r="R20" s="96">
        <f t="shared" si="3"/>
        <v>11861.371199999998</v>
      </c>
      <c r="S20" s="32">
        <f t="shared" si="4"/>
        <v>6571.840799999999</v>
      </c>
    </row>
    <row r="21" spans="1:19" hidden="1" x14ac:dyDescent="0.35">
      <c r="A21" s="1" t="s">
        <v>30</v>
      </c>
      <c r="B21" s="102" t="s">
        <v>117</v>
      </c>
      <c r="C21" s="33" t="str">
        <f t="shared" si="0"/>
        <v>3535</v>
      </c>
      <c r="D21" s="33" t="str">
        <f t="shared" si="1"/>
        <v>0405</v>
      </c>
      <c r="E21" s="100">
        <v>0</v>
      </c>
      <c r="F21" s="100">
        <v>0</v>
      </c>
      <c r="G21" s="100">
        <v>0</v>
      </c>
      <c r="H21" s="100">
        <v>0</v>
      </c>
      <c r="I21" s="100">
        <v>0</v>
      </c>
      <c r="J21" s="100">
        <v>0</v>
      </c>
      <c r="K21" s="100">
        <v>0</v>
      </c>
      <c r="L21" s="100">
        <v>0</v>
      </c>
      <c r="M21" s="100">
        <v>0</v>
      </c>
      <c r="N21" s="100">
        <v>0</v>
      </c>
      <c r="O21" s="100">
        <v>0</v>
      </c>
      <c r="P21" s="100">
        <v>0</v>
      </c>
      <c r="Q21" s="100">
        <f t="shared" si="2"/>
        <v>0</v>
      </c>
      <c r="R21" s="96">
        <f t="shared" si="3"/>
        <v>0</v>
      </c>
      <c r="S21" s="32">
        <f t="shared" si="4"/>
        <v>0</v>
      </c>
    </row>
    <row r="22" spans="1:19" hidden="1" x14ac:dyDescent="0.35">
      <c r="A22" s="1" t="s">
        <v>30</v>
      </c>
      <c r="B22" s="102" t="s">
        <v>120</v>
      </c>
      <c r="C22" s="33" t="str">
        <f t="shared" si="0"/>
        <v>3537</v>
      </c>
      <c r="D22" s="33" t="str">
        <f t="shared" si="1"/>
        <v>0405</v>
      </c>
      <c r="E22" s="100">
        <v>2247.2575999999999</v>
      </c>
      <c r="F22" s="100">
        <v>881.44139999999993</v>
      </c>
      <c r="G22" s="100">
        <v>2887.5111999999999</v>
      </c>
      <c r="H22" s="100">
        <v>5329.2596000000003</v>
      </c>
      <c r="I22" s="100">
        <v>1028.9216000000001</v>
      </c>
      <c r="J22" s="100">
        <v>5329.2596000000003</v>
      </c>
      <c r="K22" s="100">
        <v>1028.9216000000001</v>
      </c>
      <c r="L22" s="100">
        <v>524.27060000000006</v>
      </c>
      <c r="M22" s="100">
        <v>2887.5111999999999</v>
      </c>
      <c r="N22" s="100">
        <v>3011.0009999999997</v>
      </c>
      <c r="O22" s="100">
        <v>7224.2072000000007</v>
      </c>
      <c r="P22" s="100">
        <v>2887.5111999999999</v>
      </c>
      <c r="Q22" s="100">
        <f t="shared" si="2"/>
        <v>2938.9228166666667</v>
      </c>
      <c r="R22" s="96">
        <f t="shared" si="3"/>
        <v>35267.073799999998</v>
      </c>
      <c r="S22" s="32">
        <f t="shared" si="4"/>
        <v>18732.5726</v>
      </c>
    </row>
    <row r="23" spans="1:19" hidden="1" x14ac:dyDescent="0.35">
      <c r="A23" s="1" t="s">
        <v>30</v>
      </c>
      <c r="B23" s="102" t="s">
        <v>123</v>
      </c>
      <c r="C23" s="33" t="str">
        <f t="shared" si="0"/>
        <v>3540</v>
      </c>
      <c r="D23" s="33" t="str">
        <f t="shared" si="1"/>
        <v>0405</v>
      </c>
      <c r="E23" s="100">
        <v>0</v>
      </c>
      <c r="F23" s="100">
        <v>0</v>
      </c>
      <c r="G23" s="100">
        <v>0</v>
      </c>
      <c r="H23" s="100">
        <v>0</v>
      </c>
      <c r="I23" s="100">
        <v>0</v>
      </c>
      <c r="J23" s="100">
        <v>0</v>
      </c>
      <c r="K23" s="100">
        <v>0</v>
      </c>
      <c r="L23" s="100">
        <v>0</v>
      </c>
      <c r="M23" s="100">
        <v>0</v>
      </c>
      <c r="N23" s="100">
        <v>0</v>
      </c>
      <c r="O23" s="100">
        <v>0</v>
      </c>
      <c r="P23" s="100">
        <v>0</v>
      </c>
      <c r="Q23" s="100">
        <f t="shared" si="2"/>
        <v>0</v>
      </c>
      <c r="R23" s="96">
        <f t="shared" si="3"/>
        <v>0</v>
      </c>
      <c r="S23" s="32">
        <f t="shared" si="4"/>
        <v>0</v>
      </c>
    </row>
    <row r="24" spans="1:19" hidden="1" x14ac:dyDescent="0.35">
      <c r="A24" s="1" t="s">
        <v>30</v>
      </c>
      <c r="B24" s="102" t="s">
        <v>124</v>
      </c>
      <c r="C24" s="33" t="str">
        <f t="shared" si="0"/>
        <v>3542</v>
      </c>
      <c r="D24" s="33" t="str">
        <f t="shared" si="1"/>
        <v>0405</v>
      </c>
      <c r="E24" s="100">
        <v>0</v>
      </c>
      <c r="F24" s="100">
        <v>0</v>
      </c>
      <c r="G24" s="100">
        <v>0</v>
      </c>
      <c r="H24" s="100">
        <v>0</v>
      </c>
      <c r="I24" s="100">
        <v>0</v>
      </c>
      <c r="J24" s="100">
        <v>0</v>
      </c>
      <c r="K24" s="100">
        <v>0</v>
      </c>
      <c r="L24" s="100">
        <v>0</v>
      </c>
      <c r="M24" s="100">
        <v>0</v>
      </c>
      <c r="N24" s="100">
        <v>0</v>
      </c>
      <c r="O24" s="100">
        <v>0</v>
      </c>
      <c r="P24" s="100">
        <v>0</v>
      </c>
      <c r="Q24" s="100">
        <f t="shared" si="2"/>
        <v>0</v>
      </c>
      <c r="R24" s="96">
        <f t="shared" si="3"/>
        <v>0</v>
      </c>
      <c r="S24" s="32">
        <f t="shared" si="4"/>
        <v>0</v>
      </c>
    </row>
    <row r="25" spans="1:19" hidden="1" x14ac:dyDescent="0.35">
      <c r="A25" s="1" t="s">
        <v>30</v>
      </c>
      <c r="B25" s="102" t="s">
        <v>125</v>
      </c>
      <c r="C25" s="33" t="str">
        <f t="shared" si="0"/>
        <v>3542</v>
      </c>
      <c r="D25" s="33" t="str">
        <f t="shared" si="1"/>
        <v>0568</v>
      </c>
      <c r="E25" s="100">
        <v>0</v>
      </c>
      <c r="F25" s="100">
        <v>0</v>
      </c>
      <c r="G25" s="100">
        <v>0</v>
      </c>
      <c r="H25" s="100">
        <v>0</v>
      </c>
      <c r="I25" s="100">
        <v>0</v>
      </c>
      <c r="J25" s="100">
        <v>0</v>
      </c>
      <c r="K25" s="100">
        <v>0</v>
      </c>
      <c r="L25" s="100">
        <v>0</v>
      </c>
      <c r="M25" s="100">
        <v>0</v>
      </c>
      <c r="N25" s="100">
        <v>0</v>
      </c>
      <c r="O25" s="100">
        <v>0</v>
      </c>
      <c r="P25" s="100">
        <v>0</v>
      </c>
      <c r="Q25" s="100">
        <f t="shared" si="2"/>
        <v>0</v>
      </c>
      <c r="R25" s="96">
        <f t="shared" si="3"/>
        <v>0</v>
      </c>
      <c r="S25" s="32">
        <f t="shared" si="4"/>
        <v>0</v>
      </c>
    </row>
    <row r="26" spans="1:19" hidden="1" x14ac:dyDescent="0.35">
      <c r="A26" s="1" t="s">
        <v>30</v>
      </c>
      <c r="B26" s="102" t="s">
        <v>126</v>
      </c>
      <c r="C26" s="33" t="str">
        <f t="shared" si="0"/>
        <v>3542</v>
      </c>
      <c r="D26" s="33" t="str">
        <f t="shared" si="1"/>
        <v>0599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100">
        <v>0</v>
      </c>
      <c r="M26" s="100">
        <v>0</v>
      </c>
      <c r="N26" s="100">
        <v>0</v>
      </c>
      <c r="O26" s="100">
        <v>0</v>
      </c>
      <c r="P26" s="100">
        <v>0</v>
      </c>
      <c r="Q26" s="100">
        <f t="shared" si="2"/>
        <v>0</v>
      </c>
      <c r="R26" s="96">
        <f t="shared" si="3"/>
        <v>0</v>
      </c>
      <c r="S26" s="32">
        <f t="shared" si="4"/>
        <v>0</v>
      </c>
    </row>
    <row r="27" spans="1:19" hidden="1" x14ac:dyDescent="0.35">
      <c r="A27" s="1" t="s">
        <v>30</v>
      </c>
      <c r="B27" s="102" t="s">
        <v>127</v>
      </c>
      <c r="C27" s="33" t="str">
        <f t="shared" si="0"/>
        <v>3544</v>
      </c>
      <c r="D27" s="33" t="str">
        <f t="shared" si="1"/>
        <v>0405</v>
      </c>
      <c r="E27" s="100">
        <v>0</v>
      </c>
      <c r="F27" s="100">
        <v>0</v>
      </c>
      <c r="G27" s="100">
        <v>0</v>
      </c>
      <c r="H27" s="100">
        <v>0</v>
      </c>
      <c r="I27" s="100">
        <v>0</v>
      </c>
      <c r="J27" s="100">
        <v>0</v>
      </c>
      <c r="K27" s="100">
        <v>0</v>
      </c>
      <c r="L27" s="100">
        <v>0</v>
      </c>
      <c r="M27" s="100">
        <v>0</v>
      </c>
      <c r="N27" s="100">
        <v>0</v>
      </c>
      <c r="O27" s="100">
        <v>0</v>
      </c>
      <c r="P27" s="100">
        <v>0</v>
      </c>
      <c r="Q27" s="100">
        <f t="shared" si="2"/>
        <v>0</v>
      </c>
      <c r="R27" s="96">
        <f t="shared" si="3"/>
        <v>0</v>
      </c>
      <c r="S27" s="32">
        <f t="shared" si="4"/>
        <v>0</v>
      </c>
    </row>
    <row r="28" spans="1:19" hidden="1" x14ac:dyDescent="0.35">
      <c r="A28" s="1" t="s">
        <v>30</v>
      </c>
      <c r="B28" s="102" t="s">
        <v>128</v>
      </c>
      <c r="C28" s="33" t="str">
        <f t="shared" si="0"/>
        <v>3544</v>
      </c>
      <c r="D28" s="33" t="str">
        <f t="shared" si="1"/>
        <v>0568</v>
      </c>
      <c r="E28" s="100">
        <v>0</v>
      </c>
      <c r="F28" s="100">
        <v>0</v>
      </c>
      <c r="G28" s="100">
        <v>0</v>
      </c>
      <c r="H28" s="100">
        <v>0</v>
      </c>
      <c r="I28" s="100">
        <v>0</v>
      </c>
      <c r="J28" s="100">
        <v>0</v>
      </c>
      <c r="K28" s="100">
        <v>0</v>
      </c>
      <c r="L28" s="100">
        <v>0</v>
      </c>
      <c r="M28" s="100">
        <v>0</v>
      </c>
      <c r="N28" s="100">
        <v>0</v>
      </c>
      <c r="O28" s="100">
        <v>0</v>
      </c>
      <c r="P28" s="100">
        <v>0</v>
      </c>
      <c r="Q28" s="100">
        <f t="shared" si="2"/>
        <v>0</v>
      </c>
      <c r="R28" s="96">
        <f t="shared" si="3"/>
        <v>0</v>
      </c>
      <c r="S28" s="32">
        <f t="shared" si="4"/>
        <v>0</v>
      </c>
    </row>
    <row r="29" spans="1:19" hidden="1" x14ac:dyDescent="0.35">
      <c r="A29" s="1" t="s">
        <v>30</v>
      </c>
      <c r="B29" s="102" t="s">
        <v>129</v>
      </c>
      <c r="C29" s="33" t="str">
        <f t="shared" si="0"/>
        <v>3544</v>
      </c>
      <c r="D29" s="33" t="str">
        <f t="shared" si="1"/>
        <v>0599</v>
      </c>
      <c r="E29" s="100">
        <v>0</v>
      </c>
      <c r="F29" s="100">
        <v>0</v>
      </c>
      <c r="G29" s="100">
        <v>0</v>
      </c>
      <c r="H29" s="100">
        <v>0</v>
      </c>
      <c r="I29" s="100">
        <v>0</v>
      </c>
      <c r="J29" s="100">
        <v>0</v>
      </c>
      <c r="K29" s="100">
        <v>0</v>
      </c>
      <c r="L29" s="100">
        <v>0</v>
      </c>
      <c r="M29" s="100">
        <v>0</v>
      </c>
      <c r="N29" s="100">
        <v>0</v>
      </c>
      <c r="O29" s="100">
        <v>0</v>
      </c>
      <c r="P29" s="100">
        <v>0</v>
      </c>
      <c r="Q29" s="100">
        <f t="shared" si="2"/>
        <v>0</v>
      </c>
      <c r="R29" s="96">
        <f t="shared" si="3"/>
        <v>0</v>
      </c>
      <c r="S29" s="32">
        <f t="shared" si="4"/>
        <v>0</v>
      </c>
    </row>
    <row r="30" spans="1:19" hidden="1" x14ac:dyDescent="0.35">
      <c r="A30" s="1" t="s">
        <v>30</v>
      </c>
      <c r="B30" s="102" t="s">
        <v>130</v>
      </c>
      <c r="C30" s="33" t="str">
        <f t="shared" si="0"/>
        <v>3545</v>
      </c>
      <c r="D30" s="33" t="str">
        <f t="shared" si="1"/>
        <v>0405</v>
      </c>
      <c r="E30" s="100">
        <v>0</v>
      </c>
      <c r="F30" s="100">
        <v>0</v>
      </c>
      <c r="G30" s="100">
        <v>0</v>
      </c>
      <c r="H30" s="100">
        <v>0</v>
      </c>
      <c r="I30" s="100">
        <v>0</v>
      </c>
      <c r="J30" s="100">
        <v>0</v>
      </c>
      <c r="K30" s="100">
        <v>0</v>
      </c>
      <c r="L30" s="100">
        <v>0</v>
      </c>
      <c r="M30" s="100">
        <v>0</v>
      </c>
      <c r="N30" s="100">
        <v>0</v>
      </c>
      <c r="O30" s="100">
        <v>0</v>
      </c>
      <c r="P30" s="100">
        <v>0</v>
      </c>
      <c r="Q30" s="100">
        <f t="shared" si="2"/>
        <v>0</v>
      </c>
      <c r="R30" s="96">
        <f t="shared" si="3"/>
        <v>0</v>
      </c>
      <c r="S30" s="32">
        <f t="shared" si="4"/>
        <v>0</v>
      </c>
    </row>
    <row r="31" spans="1:19" hidden="1" x14ac:dyDescent="0.35">
      <c r="A31" s="1" t="s">
        <v>30</v>
      </c>
      <c r="B31" s="102" t="s">
        <v>131</v>
      </c>
      <c r="C31" s="33" t="str">
        <f t="shared" si="0"/>
        <v>3545</v>
      </c>
      <c r="D31" s="33" t="str">
        <f t="shared" si="1"/>
        <v>0568</v>
      </c>
      <c r="E31" s="100">
        <v>0</v>
      </c>
      <c r="F31" s="100">
        <v>0</v>
      </c>
      <c r="G31" s="100">
        <v>0</v>
      </c>
      <c r="H31" s="100">
        <v>0</v>
      </c>
      <c r="I31" s="100">
        <v>0</v>
      </c>
      <c r="J31" s="100">
        <v>0</v>
      </c>
      <c r="K31" s="100">
        <v>0</v>
      </c>
      <c r="L31" s="100">
        <v>0</v>
      </c>
      <c r="M31" s="100">
        <v>0</v>
      </c>
      <c r="N31" s="100">
        <v>0</v>
      </c>
      <c r="O31" s="100">
        <v>0</v>
      </c>
      <c r="P31" s="100">
        <v>0</v>
      </c>
      <c r="Q31" s="100">
        <f t="shared" si="2"/>
        <v>0</v>
      </c>
      <c r="R31" s="96">
        <f t="shared" si="3"/>
        <v>0</v>
      </c>
      <c r="S31" s="32">
        <f t="shared" si="4"/>
        <v>0</v>
      </c>
    </row>
    <row r="32" spans="1:19" hidden="1" x14ac:dyDescent="0.35">
      <c r="A32" s="1" t="s">
        <v>30</v>
      </c>
      <c r="B32" s="102" t="s">
        <v>132</v>
      </c>
      <c r="C32" s="33" t="str">
        <f t="shared" si="0"/>
        <v>3545</v>
      </c>
      <c r="D32" s="33" t="str">
        <f t="shared" si="1"/>
        <v>0599</v>
      </c>
      <c r="E32" s="100">
        <v>0</v>
      </c>
      <c r="F32" s="100">
        <v>0</v>
      </c>
      <c r="G32" s="100">
        <v>0</v>
      </c>
      <c r="H32" s="100">
        <v>0</v>
      </c>
      <c r="I32" s="100">
        <v>0</v>
      </c>
      <c r="J32" s="100">
        <v>0</v>
      </c>
      <c r="K32" s="100">
        <v>0</v>
      </c>
      <c r="L32" s="100">
        <v>0</v>
      </c>
      <c r="M32" s="100">
        <v>0</v>
      </c>
      <c r="N32" s="100">
        <v>0</v>
      </c>
      <c r="O32" s="100">
        <v>0</v>
      </c>
      <c r="P32" s="100">
        <v>0</v>
      </c>
      <c r="Q32" s="100">
        <f t="shared" si="2"/>
        <v>0</v>
      </c>
      <c r="R32" s="96">
        <f t="shared" si="3"/>
        <v>0</v>
      </c>
      <c r="S32" s="32">
        <f t="shared" si="4"/>
        <v>0</v>
      </c>
    </row>
    <row r="33" spans="1:19" hidden="1" x14ac:dyDescent="0.35">
      <c r="A33" s="1" t="s">
        <v>30</v>
      </c>
      <c r="B33" s="102" t="s">
        <v>133</v>
      </c>
      <c r="C33" s="33" t="str">
        <f t="shared" si="0"/>
        <v>3547</v>
      </c>
      <c r="D33" s="33" t="str">
        <f t="shared" si="1"/>
        <v>0405</v>
      </c>
      <c r="E33" s="100">
        <v>702.03677981220687</v>
      </c>
      <c r="F33" s="100">
        <v>673.95530861971849</v>
      </c>
      <c r="G33" s="100">
        <v>1128.8751419380285</v>
      </c>
      <c r="H33" s="100">
        <v>1471.4690904863853</v>
      </c>
      <c r="I33" s="100">
        <v>730.11825100469503</v>
      </c>
      <c r="J33" s="100">
        <v>1100.7936707455403</v>
      </c>
      <c r="K33" s="100">
        <v>1100.7936707455403</v>
      </c>
      <c r="L33" s="100">
        <v>1128.8751419380285</v>
      </c>
      <c r="M33" s="100">
        <v>1100.7936707455403</v>
      </c>
      <c r="N33" s="100">
        <v>1100.7936707455403</v>
      </c>
      <c r="O33" s="100">
        <v>1471.4690904863853</v>
      </c>
      <c r="P33" s="100">
        <v>758.19972219718341</v>
      </c>
      <c r="Q33" s="100">
        <f t="shared" si="2"/>
        <v>1039.0144341220662</v>
      </c>
      <c r="R33" s="96">
        <f t="shared" si="3"/>
        <v>12468.173209464794</v>
      </c>
      <c r="S33" s="32">
        <f t="shared" si="4"/>
        <v>6908.0419133521145</v>
      </c>
    </row>
    <row r="34" spans="1:19" hidden="1" x14ac:dyDescent="0.35">
      <c r="A34" s="1" t="s">
        <v>30</v>
      </c>
      <c r="B34" s="102" t="s">
        <v>136</v>
      </c>
      <c r="C34" s="33" t="str">
        <f t="shared" si="0"/>
        <v>4502</v>
      </c>
      <c r="D34" s="33" t="str">
        <f t="shared" si="1"/>
        <v>0405</v>
      </c>
      <c r="E34" s="100">
        <v>0</v>
      </c>
      <c r="F34" s="100">
        <v>0</v>
      </c>
      <c r="G34" s="100">
        <v>0</v>
      </c>
      <c r="H34" s="100">
        <v>0</v>
      </c>
      <c r="I34" s="100">
        <v>0</v>
      </c>
      <c r="J34" s="100">
        <v>0</v>
      </c>
      <c r="K34" s="100">
        <v>0</v>
      </c>
      <c r="L34" s="100">
        <v>0</v>
      </c>
      <c r="M34" s="100">
        <v>0</v>
      </c>
      <c r="N34" s="100">
        <v>0</v>
      </c>
      <c r="O34" s="100">
        <v>0</v>
      </c>
      <c r="P34" s="100">
        <v>0</v>
      </c>
      <c r="Q34" s="100">
        <f t="shared" si="2"/>
        <v>0</v>
      </c>
      <c r="R34" s="96">
        <f t="shared" si="3"/>
        <v>0</v>
      </c>
      <c r="S34" s="32">
        <f t="shared" si="4"/>
        <v>0</v>
      </c>
    </row>
    <row r="35" spans="1:19" hidden="1" x14ac:dyDescent="0.35">
      <c r="A35" s="1" t="s">
        <v>30</v>
      </c>
      <c r="B35" s="102" t="s">
        <v>137</v>
      </c>
      <c r="C35" s="33" t="str">
        <f t="shared" si="0"/>
        <v>4505</v>
      </c>
      <c r="D35" s="33" t="str">
        <f t="shared" si="1"/>
        <v>0405</v>
      </c>
      <c r="E35" s="100">
        <v>0</v>
      </c>
      <c r="F35" s="100">
        <v>0</v>
      </c>
      <c r="G35" s="100">
        <v>0</v>
      </c>
      <c r="H35" s="100">
        <v>0</v>
      </c>
      <c r="I35" s="100">
        <v>0</v>
      </c>
      <c r="J35" s="100">
        <v>0</v>
      </c>
      <c r="K35" s="100">
        <v>0</v>
      </c>
      <c r="L35" s="100">
        <v>0</v>
      </c>
      <c r="M35" s="100">
        <v>0</v>
      </c>
      <c r="N35" s="100">
        <v>0</v>
      </c>
      <c r="O35" s="100">
        <v>0</v>
      </c>
      <c r="P35" s="100">
        <v>0</v>
      </c>
      <c r="Q35" s="100">
        <f t="shared" si="2"/>
        <v>0</v>
      </c>
      <c r="R35" s="96">
        <f t="shared" ref="R35:R66" si="5">SUM(E35:P35)</f>
        <v>0</v>
      </c>
      <c r="S35" s="32">
        <f t="shared" ref="S35:S66" si="6">SUM(E35:K35)</f>
        <v>0</v>
      </c>
    </row>
    <row r="36" spans="1:19" hidden="1" x14ac:dyDescent="0.35">
      <c r="A36" s="1" t="s">
        <v>30</v>
      </c>
      <c r="B36" s="102" t="s">
        <v>138</v>
      </c>
      <c r="C36" s="33" t="str">
        <f t="shared" si="0"/>
        <v>4506</v>
      </c>
      <c r="D36" s="33" t="str">
        <f t="shared" si="1"/>
        <v>0405</v>
      </c>
      <c r="E36" s="100">
        <v>1353.87</v>
      </c>
      <c r="F36" s="100">
        <v>1299.7152000000001</v>
      </c>
      <c r="G36" s="100">
        <v>2177.0229600000002</v>
      </c>
      <c r="H36" s="100">
        <v>2837.7115200000007</v>
      </c>
      <c r="I36" s="100">
        <v>1408.0247999999999</v>
      </c>
      <c r="J36" s="100">
        <v>2122.86816</v>
      </c>
      <c r="K36" s="100">
        <v>2122.86816</v>
      </c>
      <c r="L36" s="100">
        <v>1462.1795999999999</v>
      </c>
      <c r="M36" s="100">
        <v>2122.86816</v>
      </c>
      <c r="N36" s="100">
        <v>2122.86816</v>
      </c>
      <c r="O36" s="100">
        <v>2837.7115200000007</v>
      </c>
      <c r="P36" s="100">
        <v>2177.0229600000002</v>
      </c>
      <c r="Q36" s="100">
        <f t="shared" si="2"/>
        <v>2003.7275999999995</v>
      </c>
      <c r="R36" s="96">
        <f t="shared" si="5"/>
        <v>24044.731199999995</v>
      </c>
      <c r="S36" s="32">
        <f t="shared" si="6"/>
        <v>13322.0808</v>
      </c>
    </row>
    <row r="37" spans="1:19" hidden="1" x14ac:dyDescent="0.35">
      <c r="A37" s="1" t="s">
        <v>30</v>
      </c>
      <c r="B37" s="102" t="s">
        <v>141</v>
      </c>
      <c r="C37" s="33" t="str">
        <f t="shared" si="0"/>
        <v>4509</v>
      </c>
      <c r="D37" s="33" t="str">
        <f t="shared" si="1"/>
        <v>0405</v>
      </c>
      <c r="E37" s="100">
        <v>1046.4600024338029</v>
      </c>
      <c r="F37" s="100">
        <v>657.46178163380284</v>
      </c>
      <c r="G37" s="100">
        <v>1101.2484842366198</v>
      </c>
      <c r="H37" s="100">
        <v>1797.0622031323944</v>
      </c>
      <c r="I37" s="100">
        <v>712.25026343661978</v>
      </c>
      <c r="J37" s="100">
        <v>1435.458223233803</v>
      </c>
      <c r="K37" s="100">
        <v>712.25026343661978</v>
      </c>
      <c r="L37" s="100">
        <v>739.64450433802824</v>
      </c>
      <c r="M37" s="100">
        <v>1073.8542433352113</v>
      </c>
      <c r="N37" s="100">
        <v>1073.8542433352113</v>
      </c>
      <c r="O37" s="100">
        <v>1435.458223233803</v>
      </c>
      <c r="P37" s="100">
        <v>739.64450433802824</v>
      </c>
      <c r="Q37" s="100">
        <f t="shared" si="2"/>
        <v>1043.7205783436623</v>
      </c>
      <c r="R37" s="96">
        <f t="shared" si="5"/>
        <v>12524.646940123946</v>
      </c>
      <c r="S37" s="32">
        <f t="shared" si="6"/>
        <v>7462.1912215436632</v>
      </c>
    </row>
    <row r="38" spans="1:19" hidden="1" x14ac:dyDescent="0.35">
      <c r="A38" s="1" t="s">
        <v>30</v>
      </c>
      <c r="B38" s="102" t="s">
        <v>144</v>
      </c>
      <c r="C38" s="33" t="str">
        <f t="shared" si="0"/>
        <v>4510</v>
      </c>
      <c r="D38" s="33" t="str">
        <f t="shared" si="1"/>
        <v>0405</v>
      </c>
      <c r="E38" s="100">
        <v>0</v>
      </c>
      <c r="F38" s="100">
        <v>0</v>
      </c>
      <c r="G38" s="100">
        <v>0</v>
      </c>
      <c r="H38" s="100">
        <v>0</v>
      </c>
      <c r="I38" s="100">
        <v>0</v>
      </c>
      <c r="J38" s="100">
        <v>0</v>
      </c>
      <c r="K38" s="100">
        <v>0</v>
      </c>
      <c r="L38" s="100">
        <v>0</v>
      </c>
      <c r="M38" s="100">
        <v>0</v>
      </c>
      <c r="N38" s="100">
        <v>0</v>
      </c>
      <c r="O38" s="100">
        <v>0</v>
      </c>
      <c r="P38" s="100">
        <v>0</v>
      </c>
      <c r="Q38" s="100">
        <f t="shared" si="2"/>
        <v>0</v>
      </c>
      <c r="R38" s="96">
        <f t="shared" si="5"/>
        <v>0</v>
      </c>
      <c r="S38" s="32">
        <f t="shared" si="6"/>
        <v>0</v>
      </c>
    </row>
    <row r="39" spans="1:19" hidden="1" x14ac:dyDescent="0.35">
      <c r="A39" s="1" t="s">
        <v>30</v>
      </c>
      <c r="B39" s="102" t="s">
        <v>145</v>
      </c>
      <c r="C39" s="33" t="str">
        <f t="shared" si="0"/>
        <v>4511</v>
      </c>
      <c r="D39" s="33" t="str">
        <f t="shared" si="1"/>
        <v>0405</v>
      </c>
      <c r="E39" s="100">
        <v>0</v>
      </c>
      <c r="F39" s="100">
        <v>0</v>
      </c>
      <c r="G39" s="100">
        <v>0</v>
      </c>
      <c r="H39" s="100">
        <v>0</v>
      </c>
      <c r="I39" s="100">
        <v>0</v>
      </c>
      <c r="J39" s="100">
        <v>0</v>
      </c>
      <c r="K39" s="100">
        <v>0</v>
      </c>
      <c r="L39" s="100">
        <v>0</v>
      </c>
      <c r="M39" s="100">
        <v>0</v>
      </c>
      <c r="N39" s="100">
        <v>0</v>
      </c>
      <c r="O39" s="100">
        <v>0</v>
      </c>
      <c r="P39" s="100">
        <v>0</v>
      </c>
      <c r="Q39" s="100">
        <f t="shared" si="2"/>
        <v>0</v>
      </c>
      <c r="R39" s="96">
        <f t="shared" si="5"/>
        <v>0</v>
      </c>
      <c r="S39" s="32">
        <f t="shared" si="6"/>
        <v>0</v>
      </c>
    </row>
    <row r="40" spans="1:19" hidden="1" x14ac:dyDescent="0.35">
      <c r="A40" s="1" t="s">
        <v>30</v>
      </c>
      <c r="B40" s="102" t="s">
        <v>146</v>
      </c>
      <c r="C40" s="33" t="str">
        <f t="shared" si="0"/>
        <v>4513</v>
      </c>
      <c r="D40" s="33" t="str">
        <f t="shared" si="1"/>
        <v>0405</v>
      </c>
      <c r="E40" s="100">
        <v>2827.8383640214088</v>
      </c>
      <c r="F40" s="100">
        <v>1776.6523753014087</v>
      </c>
      <c r="G40" s="100">
        <v>2975.892728629859</v>
      </c>
      <c r="H40" s="100">
        <v>4856.1831591571836</v>
      </c>
      <c r="I40" s="100">
        <v>1924.7067399098594</v>
      </c>
      <c r="J40" s="100">
        <v>2901.8655463256346</v>
      </c>
      <c r="K40" s="100">
        <v>1924.7067399098594</v>
      </c>
      <c r="L40" s="100">
        <v>1998.7339222140849</v>
      </c>
      <c r="M40" s="100">
        <v>2901.8655463256346</v>
      </c>
      <c r="N40" s="100">
        <v>2901.8655463256346</v>
      </c>
      <c r="O40" s="100">
        <v>3879.0243527414091</v>
      </c>
      <c r="P40" s="100">
        <v>1998.7339222140849</v>
      </c>
      <c r="Q40" s="100">
        <f t="shared" si="2"/>
        <v>2739.0057452563383</v>
      </c>
      <c r="R40" s="96">
        <f t="shared" si="5"/>
        <v>32868.068943076061</v>
      </c>
      <c r="S40" s="32">
        <f t="shared" si="6"/>
        <v>19187.845653255215</v>
      </c>
    </row>
    <row r="41" spans="1:19" hidden="1" x14ac:dyDescent="0.35">
      <c r="A41" s="1" t="s">
        <v>30</v>
      </c>
      <c r="B41" s="102" t="s">
        <v>149</v>
      </c>
      <c r="C41" s="33" t="str">
        <f t="shared" si="0"/>
        <v>4517</v>
      </c>
      <c r="D41" s="33" t="str">
        <f t="shared" si="1"/>
        <v>0405</v>
      </c>
      <c r="E41" s="100">
        <v>0</v>
      </c>
      <c r="F41" s="100">
        <v>0</v>
      </c>
      <c r="G41" s="100">
        <v>0</v>
      </c>
      <c r="H41" s="100">
        <v>0</v>
      </c>
      <c r="I41" s="100">
        <v>0</v>
      </c>
      <c r="J41" s="100">
        <v>0</v>
      </c>
      <c r="K41" s="100">
        <v>0</v>
      </c>
      <c r="L41" s="100">
        <v>0</v>
      </c>
      <c r="M41" s="100">
        <v>0</v>
      </c>
      <c r="N41" s="100">
        <v>0</v>
      </c>
      <c r="O41" s="100">
        <v>0</v>
      </c>
      <c r="P41" s="100">
        <v>0</v>
      </c>
      <c r="Q41" s="100">
        <f t="shared" si="2"/>
        <v>0</v>
      </c>
      <c r="R41" s="96">
        <f t="shared" si="5"/>
        <v>0</v>
      </c>
      <c r="S41" s="32">
        <f t="shared" si="6"/>
        <v>0</v>
      </c>
    </row>
    <row r="42" spans="1:19" hidden="1" x14ac:dyDescent="0.35">
      <c r="A42" s="1" t="s">
        <v>30</v>
      </c>
      <c r="B42" s="102" t="s">
        <v>150</v>
      </c>
      <c r="C42" s="33" t="str">
        <f t="shared" si="0"/>
        <v>4517</v>
      </c>
      <c r="D42" s="33" t="str">
        <f t="shared" si="1"/>
        <v>0568</v>
      </c>
      <c r="E42" s="100">
        <v>0</v>
      </c>
      <c r="F42" s="100">
        <v>0</v>
      </c>
      <c r="G42" s="100">
        <v>0</v>
      </c>
      <c r="H42" s="100">
        <v>0</v>
      </c>
      <c r="I42" s="100">
        <v>0</v>
      </c>
      <c r="J42" s="100">
        <v>0</v>
      </c>
      <c r="K42" s="100">
        <v>0</v>
      </c>
      <c r="L42" s="100">
        <v>0</v>
      </c>
      <c r="M42" s="100">
        <v>0</v>
      </c>
      <c r="N42" s="100">
        <v>0</v>
      </c>
      <c r="O42" s="100">
        <v>0</v>
      </c>
      <c r="P42" s="100">
        <v>0</v>
      </c>
      <c r="Q42" s="100">
        <f t="shared" si="2"/>
        <v>0</v>
      </c>
      <c r="R42" s="96">
        <f t="shared" si="5"/>
        <v>0</v>
      </c>
      <c r="S42" s="32">
        <f t="shared" si="6"/>
        <v>0</v>
      </c>
    </row>
    <row r="43" spans="1:19" hidden="1" x14ac:dyDescent="0.35">
      <c r="A43" s="1" t="s">
        <v>30</v>
      </c>
      <c r="B43" s="102" t="s">
        <v>151</v>
      </c>
      <c r="C43" s="33" t="str">
        <f t="shared" si="0"/>
        <v>4517</v>
      </c>
      <c r="D43" s="33" t="str">
        <f t="shared" si="1"/>
        <v>0599</v>
      </c>
      <c r="E43" s="100">
        <v>0</v>
      </c>
      <c r="F43" s="100">
        <v>0</v>
      </c>
      <c r="G43" s="100">
        <v>0</v>
      </c>
      <c r="H43" s="100">
        <v>0</v>
      </c>
      <c r="I43" s="100">
        <v>0</v>
      </c>
      <c r="J43" s="100">
        <v>0</v>
      </c>
      <c r="K43" s="100">
        <v>0</v>
      </c>
      <c r="L43" s="100">
        <v>0</v>
      </c>
      <c r="M43" s="100">
        <v>0</v>
      </c>
      <c r="N43" s="100">
        <v>0</v>
      </c>
      <c r="O43" s="100">
        <v>0</v>
      </c>
      <c r="P43" s="100">
        <v>0</v>
      </c>
      <c r="Q43" s="100">
        <f t="shared" si="2"/>
        <v>0</v>
      </c>
      <c r="R43" s="96">
        <f t="shared" si="5"/>
        <v>0</v>
      </c>
      <c r="S43" s="32">
        <f t="shared" si="6"/>
        <v>0</v>
      </c>
    </row>
    <row r="44" spans="1:19" hidden="1" x14ac:dyDescent="0.35">
      <c r="A44" s="1" t="s">
        <v>30</v>
      </c>
      <c r="B44" s="102" t="s">
        <v>153</v>
      </c>
      <c r="C44" s="33" t="str">
        <f t="shared" si="0"/>
        <v>4532</v>
      </c>
      <c r="D44" s="33" t="str">
        <f t="shared" si="1"/>
        <v>0405</v>
      </c>
      <c r="E44" s="100">
        <v>0</v>
      </c>
      <c r="F44" s="100">
        <v>0</v>
      </c>
      <c r="G44" s="100">
        <v>0</v>
      </c>
      <c r="H44" s="100">
        <v>0</v>
      </c>
      <c r="I44" s="100">
        <v>0</v>
      </c>
      <c r="J44" s="100">
        <v>0</v>
      </c>
      <c r="K44" s="100">
        <v>0</v>
      </c>
      <c r="L44" s="100">
        <v>0</v>
      </c>
      <c r="M44" s="100">
        <v>0</v>
      </c>
      <c r="N44" s="100">
        <v>0</v>
      </c>
      <c r="O44" s="100">
        <v>0</v>
      </c>
      <c r="P44" s="100">
        <v>0</v>
      </c>
      <c r="Q44" s="100">
        <f t="shared" si="2"/>
        <v>0</v>
      </c>
      <c r="R44" s="96">
        <f t="shared" si="5"/>
        <v>0</v>
      </c>
      <c r="S44" s="32">
        <f t="shared" si="6"/>
        <v>0</v>
      </c>
    </row>
    <row r="45" spans="1:19" hidden="1" x14ac:dyDescent="0.35">
      <c r="A45" s="1" t="s">
        <v>30</v>
      </c>
      <c r="B45" s="102" t="s">
        <v>154</v>
      </c>
      <c r="C45" s="33" t="str">
        <f t="shared" si="0"/>
        <v>4533</v>
      </c>
      <c r="D45" s="33" t="str">
        <f t="shared" si="1"/>
        <v>0405</v>
      </c>
      <c r="E45" s="100">
        <v>0</v>
      </c>
      <c r="F45" s="100">
        <v>0</v>
      </c>
      <c r="G45" s="100">
        <v>0</v>
      </c>
      <c r="H45" s="100">
        <v>0</v>
      </c>
      <c r="I45" s="100">
        <v>0</v>
      </c>
      <c r="J45" s="100">
        <v>0</v>
      </c>
      <c r="K45" s="100">
        <v>0</v>
      </c>
      <c r="L45" s="100">
        <v>0</v>
      </c>
      <c r="M45" s="100">
        <v>0</v>
      </c>
      <c r="N45" s="100">
        <v>0</v>
      </c>
      <c r="O45" s="100">
        <v>0</v>
      </c>
      <c r="P45" s="100">
        <v>0</v>
      </c>
      <c r="Q45" s="100">
        <f t="shared" si="2"/>
        <v>0</v>
      </c>
      <c r="R45" s="96">
        <f t="shared" si="5"/>
        <v>0</v>
      </c>
      <c r="S45" s="32">
        <f t="shared" si="6"/>
        <v>0</v>
      </c>
    </row>
    <row r="46" spans="1:19" hidden="1" x14ac:dyDescent="0.35">
      <c r="A46" s="1" t="s">
        <v>30</v>
      </c>
      <c r="B46" s="102" t="s">
        <v>155</v>
      </c>
      <c r="C46" s="33" t="str">
        <f t="shared" si="0"/>
        <v>4534</v>
      </c>
      <c r="D46" s="33" t="str">
        <f t="shared" si="1"/>
        <v>0405</v>
      </c>
      <c r="E46" s="100">
        <v>3068.7656799661977</v>
      </c>
      <c r="F46" s="100">
        <v>1432.8866988169016</v>
      </c>
      <c r="G46" s="100">
        <v>2400.0852205183096</v>
      </c>
      <c r="H46" s="100">
        <v>3916.5569767661977</v>
      </c>
      <c r="I46" s="100">
        <v>1552.2939237183102</v>
      </c>
      <c r="J46" s="100">
        <v>2340.3816080676056</v>
      </c>
      <c r="K46" s="100">
        <v>1552.2939237183102</v>
      </c>
      <c r="L46" s="100">
        <v>1611.9975361690142</v>
      </c>
      <c r="M46" s="100">
        <v>3128.4692924169017</v>
      </c>
      <c r="N46" s="100">
        <v>2340.3816080676056</v>
      </c>
      <c r="O46" s="100">
        <v>3128.4692924169017</v>
      </c>
      <c r="P46" s="100">
        <v>1611.9975361690142</v>
      </c>
      <c r="Q46" s="100">
        <f t="shared" si="2"/>
        <v>2340.3816080676065</v>
      </c>
      <c r="R46" s="96">
        <f t="shared" si="5"/>
        <v>28084.579296811276</v>
      </c>
      <c r="S46" s="32">
        <f t="shared" si="6"/>
        <v>16263.264031571834</v>
      </c>
    </row>
    <row r="47" spans="1:19" hidden="1" x14ac:dyDescent="0.35">
      <c r="A47" s="1" t="s">
        <v>30</v>
      </c>
      <c r="B47" s="102" t="s">
        <v>158</v>
      </c>
      <c r="C47" s="33" t="str">
        <f t="shared" si="0"/>
        <v>4535</v>
      </c>
      <c r="D47" s="33" t="str">
        <f t="shared" si="1"/>
        <v>0405</v>
      </c>
      <c r="E47" s="100">
        <v>0</v>
      </c>
      <c r="F47" s="100">
        <v>0</v>
      </c>
      <c r="G47" s="100">
        <v>0</v>
      </c>
      <c r="H47" s="100">
        <v>0</v>
      </c>
      <c r="I47" s="100">
        <v>0</v>
      </c>
      <c r="J47" s="100">
        <v>0</v>
      </c>
      <c r="K47" s="100">
        <v>0</v>
      </c>
      <c r="L47" s="100">
        <v>0</v>
      </c>
      <c r="M47" s="100">
        <v>0</v>
      </c>
      <c r="N47" s="100">
        <v>0</v>
      </c>
      <c r="O47" s="100">
        <v>0</v>
      </c>
      <c r="P47" s="100">
        <v>0</v>
      </c>
      <c r="Q47" s="100">
        <f t="shared" si="2"/>
        <v>0</v>
      </c>
      <c r="R47" s="96">
        <f t="shared" si="5"/>
        <v>0</v>
      </c>
      <c r="S47" s="32">
        <f t="shared" si="6"/>
        <v>0</v>
      </c>
    </row>
    <row r="48" spans="1:19" hidden="1" x14ac:dyDescent="0.35">
      <c r="A48" s="1" t="s">
        <v>30</v>
      </c>
      <c r="B48" s="102" t="s">
        <v>159</v>
      </c>
      <c r="C48" s="33" t="str">
        <f t="shared" si="0"/>
        <v>4536</v>
      </c>
      <c r="D48" s="33" t="str">
        <f t="shared" si="1"/>
        <v>0405</v>
      </c>
      <c r="E48" s="100">
        <v>0</v>
      </c>
      <c r="F48" s="100">
        <v>0</v>
      </c>
      <c r="G48" s="100">
        <v>0</v>
      </c>
      <c r="H48" s="100">
        <v>0</v>
      </c>
      <c r="I48" s="100">
        <v>0</v>
      </c>
      <c r="J48" s="100">
        <v>0</v>
      </c>
      <c r="K48" s="100">
        <v>0</v>
      </c>
      <c r="L48" s="100">
        <v>0</v>
      </c>
      <c r="M48" s="100">
        <v>0</v>
      </c>
      <c r="N48" s="100">
        <v>0</v>
      </c>
      <c r="O48" s="100">
        <v>0</v>
      </c>
      <c r="P48" s="100">
        <v>0</v>
      </c>
      <c r="Q48" s="100">
        <f t="shared" si="2"/>
        <v>0</v>
      </c>
      <c r="R48" s="96">
        <f t="shared" si="5"/>
        <v>0</v>
      </c>
      <c r="S48" s="32">
        <f t="shared" si="6"/>
        <v>0</v>
      </c>
    </row>
    <row r="49" spans="1:19" hidden="1" x14ac:dyDescent="0.35">
      <c r="A49" s="1" t="s">
        <v>30</v>
      </c>
      <c r="B49" s="102" t="s">
        <v>160</v>
      </c>
      <c r="C49" s="33" t="str">
        <f t="shared" si="0"/>
        <v>4536</v>
      </c>
      <c r="D49" s="33" t="str">
        <f t="shared" si="1"/>
        <v>0568</v>
      </c>
      <c r="E49" s="100">
        <v>0</v>
      </c>
      <c r="F49" s="100">
        <v>0</v>
      </c>
      <c r="G49" s="100">
        <v>0</v>
      </c>
      <c r="H49" s="100">
        <v>0</v>
      </c>
      <c r="I49" s="100">
        <v>0</v>
      </c>
      <c r="J49" s="100">
        <v>0</v>
      </c>
      <c r="K49" s="100">
        <v>0</v>
      </c>
      <c r="L49" s="100">
        <v>0</v>
      </c>
      <c r="M49" s="100">
        <v>0</v>
      </c>
      <c r="N49" s="100">
        <v>0</v>
      </c>
      <c r="O49" s="100">
        <v>0</v>
      </c>
      <c r="P49" s="100">
        <v>0</v>
      </c>
      <c r="Q49" s="100">
        <f t="shared" si="2"/>
        <v>0</v>
      </c>
      <c r="R49" s="96">
        <f t="shared" si="5"/>
        <v>0</v>
      </c>
      <c r="S49" s="32">
        <f t="shared" si="6"/>
        <v>0</v>
      </c>
    </row>
    <row r="50" spans="1:19" hidden="1" x14ac:dyDescent="0.35">
      <c r="A50" s="1" t="s">
        <v>30</v>
      </c>
      <c r="B50" s="102" t="s">
        <v>161</v>
      </c>
      <c r="C50" s="33" t="str">
        <f t="shared" si="0"/>
        <v>4536</v>
      </c>
      <c r="D50" s="33" t="str">
        <f t="shared" si="1"/>
        <v>0599</v>
      </c>
      <c r="E50" s="100">
        <v>0</v>
      </c>
      <c r="F50" s="100">
        <v>0</v>
      </c>
      <c r="G50" s="100">
        <v>0</v>
      </c>
      <c r="H50" s="100">
        <v>0</v>
      </c>
      <c r="I50" s="100">
        <v>0</v>
      </c>
      <c r="J50" s="100">
        <v>0</v>
      </c>
      <c r="K50" s="100">
        <v>0</v>
      </c>
      <c r="L50" s="100">
        <v>0</v>
      </c>
      <c r="M50" s="100">
        <v>0</v>
      </c>
      <c r="N50" s="100">
        <v>0</v>
      </c>
      <c r="O50" s="100">
        <v>0</v>
      </c>
      <c r="P50" s="100">
        <v>0</v>
      </c>
      <c r="Q50" s="100">
        <f t="shared" si="2"/>
        <v>0</v>
      </c>
      <c r="R50" s="96">
        <f t="shared" si="5"/>
        <v>0</v>
      </c>
      <c r="S50" s="32">
        <f t="shared" si="6"/>
        <v>0</v>
      </c>
    </row>
    <row r="51" spans="1:19" hidden="1" x14ac:dyDescent="0.35">
      <c r="A51" s="1" t="s">
        <v>30</v>
      </c>
      <c r="B51" s="102" t="s">
        <v>162</v>
      </c>
      <c r="C51" s="33" t="str">
        <f t="shared" si="0"/>
        <v>4537</v>
      </c>
      <c r="D51" s="33" t="str">
        <f t="shared" si="1"/>
        <v>0405</v>
      </c>
      <c r="E51" s="100">
        <v>0</v>
      </c>
      <c r="F51" s="100">
        <v>0</v>
      </c>
      <c r="G51" s="100">
        <v>0</v>
      </c>
      <c r="H51" s="100">
        <v>0</v>
      </c>
      <c r="I51" s="100">
        <v>0</v>
      </c>
      <c r="J51" s="100">
        <v>0</v>
      </c>
      <c r="K51" s="100">
        <v>0</v>
      </c>
      <c r="L51" s="100">
        <v>0</v>
      </c>
      <c r="M51" s="100">
        <v>0</v>
      </c>
      <c r="N51" s="100">
        <v>0</v>
      </c>
      <c r="O51" s="100">
        <v>0</v>
      </c>
      <c r="P51" s="100">
        <v>0</v>
      </c>
      <c r="Q51" s="100">
        <f t="shared" si="2"/>
        <v>0</v>
      </c>
      <c r="R51" s="96">
        <f t="shared" si="5"/>
        <v>0</v>
      </c>
      <c r="S51" s="32">
        <f t="shared" si="6"/>
        <v>0</v>
      </c>
    </row>
    <row r="52" spans="1:19" hidden="1" x14ac:dyDescent="0.35">
      <c r="A52" s="1" t="s">
        <v>30</v>
      </c>
      <c r="B52" s="102" t="s">
        <v>163</v>
      </c>
      <c r="C52" s="33" t="str">
        <f t="shared" si="0"/>
        <v>4538</v>
      </c>
      <c r="D52" s="33" t="str">
        <f t="shared" si="1"/>
        <v>0405</v>
      </c>
      <c r="E52" s="100">
        <v>0</v>
      </c>
      <c r="F52" s="100">
        <v>0</v>
      </c>
      <c r="G52" s="100">
        <v>0</v>
      </c>
      <c r="H52" s="100">
        <v>0</v>
      </c>
      <c r="I52" s="100">
        <v>0</v>
      </c>
      <c r="J52" s="100">
        <v>0</v>
      </c>
      <c r="K52" s="100">
        <v>0</v>
      </c>
      <c r="L52" s="100">
        <v>0</v>
      </c>
      <c r="M52" s="100">
        <v>0</v>
      </c>
      <c r="N52" s="100">
        <v>0</v>
      </c>
      <c r="O52" s="100">
        <v>0</v>
      </c>
      <c r="P52" s="100">
        <v>0</v>
      </c>
      <c r="Q52" s="100">
        <f t="shared" si="2"/>
        <v>0</v>
      </c>
      <c r="R52" s="96">
        <f t="shared" si="5"/>
        <v>0</v>
      </c>
      <c r="S52" s="32">
        <f t="shared" si="6"/>
        <v>0</v>
      </c>
    </row>
    <row r="53" spans="1:19" hidden="1" x14ac:dyDescent="0.35">
      <c r="A53" s="1" t="s">
        <v>30</v>
      </c>
      <c r="B53" s="102" t="s">
        <v>164</v>
      </c>
      <c r="C53" s="33" t="str">
        <f t="shared" si="0"/>
        <v>4538</v>
      </c>
      <c r="D53" s="33" t="str">
        <f t="shared" si="1"/>
        <v>0568</v>
      </c>
      <c r="E53" s="100">
        <v>0</v>
      </c>
      <c r="F53" s="100">
        <v>0</v>
      </c>
      <c r="G53" s="100">
        <v>0</v>
      </c>
      <c r="H53" s="100">
        <v>0</v>
      </c>
      <c r="I53" s="100">
        <v>0</v>
      </c>
      <c r="J53" s="100">
        <v>0</v>
      </c>
      <c r="K53" s="100">
        <v>0</v>
      </c>
      <c r="L53" s="100">
        <v>0</v>
      </c>
      <c r="M53" s="100">
        <v>0</v>
      </c>
      <c r="N53" s="100">
        <v>0</v>
      </c>
      <c r="O53" s="100">
        <v>0</v>
      </c>
      <c r="P53" s="100">
        <v>0</v>
      </c>
      <c r="Q53" s="100">
        <f t="shared" si="2"/>
        <v>0</v>
      </c>
      <c r="R53" s="96">
        <f t="shared" si="5"/>
        <v>0</v>
      </c>
      <c r="S53" s="32">
        <f t="shared" si="6"/>
        <v>0</v>
      </c>
    </row>
    <row r="54" spans="1:19" hidden="1" x14ac:dyDescent="0.35">
      <c r="A54" s="1" t="s">
        <v>30</v>
      </c>
      <c r="B54" s="102" t="s">
        <v>165</v>
      </c>
      <c r="C54" s="33" t="str">
        <f t="shared" si="0"/>
        <v>4538</v>
      </c>
      <c r="D54" s="33" t="str">
        <f t="shared" si="1"/>
        <v>0599</v>
      </c>
      <c r="E54" s="100">
        <v>0</v>
      </c>
      <c r="F54" s="100">
        <v>0</v>
      </c>
      <c r="G54" s="100">
        <v>0</v>
      </c>
      <c r="H54" s="100">
        <v>0</v>
      </c>
      <c r="I54" s="100">
        <v>0</v>
      </c>
      <c r="J54" s="100">
        <v>0</v>
      </c>
      <c r="K54" s="100">
        <v>0</v>
      </c>
      <c r="L54" s="100">
        <v>0</v>
      </c>
      <c r="M54" s="100">
        <v>0</v>
      </c>
      <c r="N54" s="100">
        <v>0</v>
      </c>
      <c r="O54" s="100">
        <v>0</v>
      </c>
      <c r="P54" s="100">
        <v>0</v>
      </c>
      <c r="Q54" s="100">
        <f t="shared" si="2"/>
        <v>0</v>
      </c>
      <c r="R54" s="96">
        <f t="shared" si="5"/>
        <v>0</v>
      </c>
      <c r="S54" s="32">
        <f t="shared" si="6"/>
        <v>0</v>
      </c>
    </row>
    <row r="55" spans="1:19" hidden="1" x14ac:dyDescent="0.35">
      <c r="A55" s="1" t="s">
        <v>30</v>
      </c>
      <c r="B55" s="102" t="s">
        <v>166</v>
      </c>
      <c r="C55" s="33" t="str">
        <f t="shared" si="0"/>
        <v>4539</v>
      </c>
      <c r="D55" s="33" t="str">
        <f t="shared" si="1"/>
        <v>0405</v>
      </c>
      <c r="E55" s="100">
        <v>0</v>
      </c>
      <c r="F55" s="100">
        <v>0</v>
      </c>
      <c r="G55" s="100">
        <v>0</v>
      </c>
      <c r="H55" s="100">
        <v>0</v>
      </c>
      <c r="I55" s="100">
        <v>0</v>
      </c>
      <c r="J55" s="100">
        <v>0</v>
      </c>
      <c r="K55" s="100">
        <v>0</v>
      </c>
      <c r="L55" s="100">
        <v>0</v>
      </c>
      <c r="M55" s="100">
        <v>0</v>
      </c>
      <c r="N55" s="100">
        <v>0</v>
      </c>
      <c r="O55" s="100">
        <v>0</v>
      </c>
      <c r="P55" s="100">
        <v>0</v>
      </c>
      <c r="Q55" s="100">
        <f t="shared" si="2"/>
        <v>0</v>
      </c>
      <c r="R55" s="96">
        <f t="shared" si="5"/>
        <v>0</v>
      </c>
      <c r="S55" s="32">
        <f t="shared" si="6"/>
        <v>0</v>
      </c>
    </row>
    <row r="56" spans="1:19" hidden="1" x14ac:dyDescent="0.35">
      <c r="A56" s="1" t="s">
        <v>30</v>
      </c>
      <c r="B56" s="102" t="s">
        <v>167</v>
      </c>
      <c r="C56" s="33" t="str">
        <f t="shared" si="0"/>
        <v>4540</v>
      </c>
      <c r="D56" s="33" t="str">
        <f t="shared" si="1"/>
        <v>0405</v>
      </c>
      <c r="E56" s="100">
        <v>343</v>
      </c>
      <c r="F56" s="100">
        <v>329.28</v>
      </c>
      <c r="G56" s="100">
        <v>551.54399999999998</v>
      </c>
      <c r="H56" s="100">
        <v>718.92799999999988</v>
      </c>
      <c r="I56" s="100">
        <v>356.72</v>
      </c>
      <c r="J56" s="100">
        <v>718.92799999999988</v>
      </c>
      <c r="K56" s="100">
        <v>356.72</v>
      </c>
      <c r="L56" s="100">
        <v>551.54399999999998</v>
      </c>
      <c r="M56" s="100">
        <v>537.82399999999996</v>
      </c>
      <c r="N56" s="100">
        <v>537.82399999999996</v>
      </c>
      <c r="O56" s="100">
        <v>718.92799999999988</v>
      </c>
      <c r="P56" s="100">
        <v>551.54399999999998</v>
      </c>
      <c r="Q56" s="100">
        <f t="shared" si="2"/>
        <v>522.73199999999986</v>
      </c>
      <c r="R56" s="96">
        <f t="shared" si="5"/>
        <v>6272.7839999999987</v>
      </c>
      <c r="S56" s="32">
        <f t="shared" si="6"/>
        <v>3375.12</v>
      </c>
    </row>
    <row r="57" spans="1:19" hidden="1" x14ac:dyDescent="0.35">
      <c r="A57" s="1" t="s">
        <v>30</v>
      </c>
      <c r="B57" s="102" t="s">
        <v>170</v>
      </c>
      <c r="C57" s="33" t="str">
        <f t="shared" si="0"/>
        <v>4541</v>
      </c>
      <c r="D57" s="33" t="str">
        <f t="shared" si="1"/>
        <v>0405</v>
      </c>
      <c r="E57" s="100">
        <v>0</v>
      </c>
      <c r="F57" s="100">
        <v>0</v>
      </c>
      <c r="G57" s="100">
        <v>0</v>
      </c>
      <c r="H57" s="100">
        <v>0</v>
      </c>
      <c r="I57" s="100">
        <v>0</v>
      </c>
      <c r="J57" s="100">
        <v>0</v>
      </c>
      <c r="K57" s="100">
        <v>0</v>
      </c>
      <c r="L57" s="100">
        <v>0</v>
      </c>
      <c r="M57" s="100">
        <v>0</v>
      </c>
      <c r="N57" s="100">
        <v>0</v>
      </c>
      <c r="O57" s="100">
        <v>0</v>
      </c>
      <c r="P57" s="100">
        <v>0</v>
      </c>
      <c r="Q57" s="100">
        <f t="shared" si="2"/>
        <v>0</v>
      </c>
      <c r="R57" s="96">
        <f t="shared" si="5"/>
        <v>0</v>
      </c>
      <c r="S57" s="32">
        <f t="shared" si="6"/>
        <v>0</v>
      </c>
    </row>
    <row r="58" spans="1:19" hidden="1" x14ac:dyDescent="0.35">
      <c r="A58" s="1" t="s">
        <v>30</v>
      </c>
      <c r="B58" s="102" t="s">
        <v>171</v>
      </c>
      <c r="C58" s="33" t="str">
        <f t="shared" si="0"/>
        <v>4542</v>
      </c>
      <c r="D58" s="33" t="str">
        <f t="shared" si="1"/>
        <v>0405</v>
      </c>
      <c r="E58" s="100">
        <v>0</v>
      </c>
      <c r="F58" s="100">
        <v>0</v>
      </c>
      <c r="G58" s="100">
        <v>0</v>
      </c>
      <c r="H58" s="100">
        <v>0</v>
      </c>
      <c r="I58" s="100">
        <v>0</v>
      </c>
      <c r="J58" s="100">
        <v>0</v>
      </c>
      <c r="K58" s="100">
        <v>0</v>
      </c>
      <c r="L58" s="100">
        <v>0</v>
      </c>
      <c r="M58" s="100">
        <v>0</v>
      </c>
      <c r="N58" s="100">
        <v>0</v>
      </c>
      <c r="O58" s="100">
        <v>0</v>
      </c>
      <c r="P58" s="100">
        <v>0</v>
      </c>
      <c r="Q58" s="100">
        <f t="shared" si="2"/>
        <v>0</v>
      </c>
      <c r="R58" s="96">
        <f t="shared" si="5"/>
        <v>0</v>
      </c>
      <c r="S58" s="32">
        <f t="shared" si="6"/>
        <v>0</v>
      </c>
    </row>
    <row r="59" spans="1:19" hidden="1" x14ac:dyDescent="0.35">
      <c r="A59" s="1" t="s">
        <v>30</v>
      </c>
      <c r="B59" s="102" t="s">
        <v>172</v>
      </c>
      <c r="C59" s="33" t="str">
        <f t="shared" si="0"/>
        <v>4543</v>
      </c>
      <c r="D59" s="33" t="str">
        <f t="shared" si="1"/>
        <v>0405</v>
      </c>
      <c r="E59" s="100">
        <v>0</v>
      </c>
      <c r="F59" s="100">
        <v>0</v>
      </c>
      <c r="G59" s="100">
        <v>0</v>
      </c>
      <c r="H59" s="100">
        <v>0</v>
      </c>
      <c r="I59" s="100">
        <v>0</v>
      </c>
      <c r="J59" s="100">
        <v>0</v>
      </c>
      <c r="K59" s="100">
        <v>0</v>
      </c>
      <c r="L59" s="100">
        <v>0</v>
      </c>
      <c r="M59" s="100">
        <v>0</v>
      </c>
      <c r="N59" s="100">
        <v>0</v>
      </c>
      <c r="O59" s="100">
        <v>0</v>
      </c>
      <c r="P59" s="100">
        <v>0</v>
      </c>
      <c r="Q59" s="100">
        <f t="shared" si="2"/>
        <v>0</v>
      </c>
      <c r="R59" s="96">
        <f t="shared" si="5"/>
        <v>0</v>
      </c>
      <c r="S59" s="32">
        <f t="shared" si="6"/>
        <v>0</v>
      </c>
    </row>
    <row r="60" spans="1:19" hidden="1" x14ac:dyDescent="0.35">
      <c r="A60" s="1" t="s">
        <v>30</v>
      </c>
      <c r="B60" s="102" t="s">
        <v>173</v>
      </c>
      <c r="C60" s="33" t="str">
        <f t="shared" si="0"/>
        <v>4544</v>
      </c>
      <c r="D60" s="33" t="str">
        <f t="shared" si="1"/>
        <v>0405</v>
      </c>
      <c r="E60" s="100">
        <v>343</v>
      </c>
      <c r="F60" s="100">
        <v>329.28</v>
      </c>
      <c r="G60" s="100">
        <v>551.54399999999998</v>
      </c>
      <c r="H60" s="100">
        <v>718.92799999999988</v>
      </c>
      <c r="I60" s="100">
        <v>537.82399999999996</v>
      </c>
      <c r="J60" s="100">
        <v>537.82399999999996</v>
      </c>
      <c r="K60" s="100">
        <v>356.72</v>
      </c>
      <c r="L60" s="100">
        <v>370.44</v>
      </c>
      <c r="M60" s="100">
        <v>537.82399999999996</v>
      </c>
      <c r="N60" s="100">
        <v>718.92799999999988</v>
      </c>
      <c r="O60" s="100">
        <v>718.92799999999988</v>
      </c>
      <c r="P60" s="100">
        <v>551.54399999999998</v>
      </c>
      <c r="Q60" s="100">
        <f t="shared" si="2"/>
        <v>522.73199999999997</v>
      </c>
      <c r="R60" s="96">
        <f t="shared" si="5"/>
        <v>6272.7839999999997</v>
      </c>
      <c r="S60" s="32">
        <f t="shared" si="6"/>
        <v>3375.12</v>
      </c>
    </row>
    <row r="61" spans="1:19" hidden="1" x14ac:dyDescent="0.35">
      <c r="A61" s="1" t="s">
        <v>30</v>
      </c>
      <c r="B61" s="102" t="s">
        <v>176</v>
      </c>
      <c r="C61" s="33" t="str">
        <f t="shared" si="0"/>
        <v>4545</v>
      </c>
      <c r="D61" s="33" t="str">
        <f t="shared" si="1"/>
        <v>0405</v>
      </c>
      <c r="E61" s="100">
        <v>667.87</v>
      </c>
      <c r="F61" s="100">
        <v>641.15520000000004</v>
      </c>
      <c r="G61" s="100">
        <v>1073.9349599999998</v>
      </c>
      <c r="H61" s="100">
        <v>1399.8555199999998</v>
      </c>
      <c r="I61" s="100">
        <v>694.58479999999997</v>
      </c>
      <c r="J61" s="100">
        <v>1399.8555199999998</v>
      </c>
      <c r="K61" s="100">
        <v>694.58479999999997</v>
      </c>
      <c r="L61" s="100">
        <v>721.29959999999994</v>
      </c>
      <c r="M61" s="100">
        <v>1399.8555199999998</v>
      </c>
      <c r="N61" s="100">
        <v>1047.2201599999999</v>
      </c>
      <c r="O61" s="100">
        <v>1399.8555199999998</v>
      </c>
      <c r="P61" s="100">
        <v>1073.9349599999998</v>
      </c>
      <c r="Q61" s="100">
        <f t="shared" si="2"/>
        <v>1017.8338799999998</v>
      </c>
      <c r="R61" s="96">
        <f t="shared" si="5"/>
        <v>12214.006559999998</v>
      </c>
      <c r="S61" s="32">
        <f t="shared" si="6"/>
        <v>6571.840799999999</v>
      </c>
    </row>
    <row r="62" spans="1:19" hidden="1" x14ac:dyDescent="0.35">
      <c r="A62" s="1" t="s">
        <v>30</v>
      </c>
      <c r="B62" s="102" t="s">
        <v>179</v>
      </c>
      <c r="C62" s="33" t="str">
        <f t="shared" si="0"/>
        <v>4546</v>
      </c>
      <c r="D62" s="33" t="str">
        <f t="shared" si="1"/>
        <v>0405</v>
      </c>
      <c r="E62" s="100">
        <v>0</v>
      </c>
      <c r="F62" s="100">
        <v>0</v>
      </c>
      <c r="G62" s="100">
        <v>0</v>
      </c>
      <c r="H62" s="100">
        <v>0</v>
      </c>
      <c r="I62" s="100">
        <v>0</v>
      </c>
      <c r="J62" s="100">
        <v>0</v>
      </c>
      <c r="K62" s="100">
        <v>0</v>
      </c>
      <c r="L62" s="100">
        <v>0</v>
      </c>
      <c r="M62" s="100">
        <v>0</v>
      </c>
      <c r="N62" s="100">
        <v>0</v>
      </c>
      <c r="O62" s="100">
        <v>0</v>
      </c>
      <c r="P62" s="100">
        <v>0</v>
      </c>
      <c r="Q62" s="100">
        <f t="shared" si="2"/>
        <v>0</v>
      </c>
      <c r="R62" s="96">
        <f t="shared" si="5"/>
        <v>0</v>
      </c>
      <c r="S62" s="32">
        <f t="shared" si="6"/>
        <v>0</v>
      </c>
    </row>
    <row r="63" spans="1:19" hidden="1" x14ac:dyDescent="0.35">
      <c r="A63" s="1" t="s">
        <v>30</v>
      </c>
      <c r="B63" s="102" t="s">
        <v>180</v>
      </c>
      <c r="C63" s="33" t="str">
        <f t="shared" si="0"/>
        <v>4547</v>
      </c>
      <c r="D63" s="33" t="str">
        <f t="shared" si="1"/>
        <v>0405</v>
      </c>
      <c r="E63" s="100">
        <v>897.29262228732398</v>
      </c>
      <c r="F63" s="100">
        <v>563.74405588732395</v>
      </c>
      <c r="G63" s="100">
        <v>944.27129361126765</v>
      </c>
      <c r="H63" s="100">
        <v>1540.9004194253521</v>
      </c>
      <c r="I63" s="100">
        <v>610.72272721126762</v>
      </c>
      <c r="J63" s="100">
        <v>920.78195794929582</v>
      </c>
      <c r="K63" s="100">
        <v>610.72272721126762</v>
      </c>
      <c r="L63" s="100">
        <v>634.21206287323946</v>
      </c>
      <c r="M63" s="100">
        <v>920.78195794929582</v>
      </c>
      <c r="N63" s="100">
        <v>920.78195794929582</v>
      </c>
      <c r="O63" s="100">
        <v>1230.8411886873241</v>
      </c>
      <c r="P63" s="100">
        <v>634.21206287323946</v>
      </c>
      <c r="Q63" s="100">
        <f t="shared" si="2"/>
        <v>869.10541949295782</v>
      </c>
      <c r="R63" s="96">
        <f t="shared" si="5"/>
        <v>10429.265033915493</v>
      </c>
      <c r="S63" s="32">
        <f t="shared" si="6"/>
        <v>6088.4358035830992</v>
      </c>
    </row>
    <row r="64" spans="1:19" hidden="1" x14ac:dyDescent="0.35">
      <c r="A64" s="1" t="s">
        <v>30</v>
      </c>
      <c r="B64" s="102" t="s">
        <v>183</v>
      </c>
      <c r="C64" s="33" t="str">
        <f t="shared" si="0"/>
        <v>4548</v>
      </c>
      <c r="D64" s="33" t="str">
        <f t="shared" si="1"/>
        <v>0405</v>
      </c>
      <c r="E64" s="100">
        <v>0</v>
      </c>
      <c r="F64" s="100">
        <v>0</v>
      </c>
      <c r="G64" s="100">
        <v>0</v>
      </c>
      <c r="H64" s="100">
        <v>0</v>
      </c>
      <c r="I64" s="100">
        <v>0</v>
      </c>
      <c r="J64" s="100">
        <v>0</v>
      </c>
      <c r="K64" s="100">
        <v>0</v>
      </c>
      <c r="L64" s="100">
        <v>0</v>
      </c>
      <c r="M64" s="100">
        <v>0</v>
      </c>
      <c r="N64" s="100">
        <v>0</v>
      </c>
      <c r="O64" s="100">
        <v>0</v>
      </c>
      <c r="P64" s="100">
        <v>0</v>
      </c>
      <c r="Q64" s="100">
        <f t="shared" si="2"/>
        <v>0</v>
      </c>
      <c r="R64" s="96">
        <f t="shared" si="5"/>
        <v>0</v>
      </c>
      <c r="S64" s="32">
        <f t="shared" si="6"/>
        <v>0</v>
      </c>
    </row>
    <row r="65" spans="1:19" hidden="1" x14ac:dyDescent="0.35">
      <c r="A65" s="1" t="s">
        <v>30</v>
      </c>
      <c r="B65" s="102" t="s">
        <v>184</v>
      </c>
      <c r="C65" s="33" t="str">
        <f t="shared" si="0"/>
        <v>4549</v>
      </c>
      <c r="D65" s="33" t="str">
        <f t="shared" si="1"/>
        <v>0405</v>
      </c>
      <c r="E65" s="100">
        <v>0</v>
      </c>
      <c r="F65" s="100">
        <v>0</v>
      </c>
      <c r="G65" s="100">
        <v>0</v>
      </c>
      <c r="H65" s="100">
        <v>0</v>
      </c>
      <c r="I65" s="100">
        <v>0</v>
      </c>
      <c r="J65" s="100">
        <v>0</v>
      </c>
      <c r="K65" s="100">
        <v>0</v>
      </c>
      <c r="L65" s="100">
        <v>0</v>
      </c>
      <c r="M65" s="100">
        <v>0</v>
      </c>
      <c r="N65" s="100">
        <v>0</v>
      </c>
      <c r="O65" s="100">
        <v>0</v>
      </c>
      <c r="P65" s="100">
        <v>0</v>
      </c>
      <c r="Q65" s="100">
        <f t="shared" si="2"/>
        <v>0</v>
      </c>
      <c r="R65" s="96">
        <f t="shared" si="5"/>
        <v>0</v>
      </c>
      <c r="S65" s="32">
        <f t="shared" si="6"/>
        <v>0</v>
      </c>
    </row>
    <row r="66" spans="1:19" hidden="1" x14ac:dyDescent="0.35">
      <c r="A66" s="1" t="s">
        <v>30</v>
      </c>
      <c r="B66" s="102" t="s">
        <v>185</v>
      </c>
      <c r="C66" s="33" t="str">
        <f t="shared" si="0"/>
        <v>4550</v>
      </c>
      <c r="D66" s="33" t="str">
        <f t="shared" si="1"/>
        <v>0405</v>
      </c>
      <c r="E66" s="100">
        <v>1572.3120000000001</v>
      </c>
      <c r="F66" s="100">
        <v>987.84</v>
      </c>
      <c r="G66" s="100">
        <v>1654.6320000000001</v>
      </c>
      <c r="H66" s="100">
        <v>2700.0959999999995</v>
      </c>
      <c r="I66" s="100">
        <v>1070.1600000000001</v>
      </c>
      <c r="J66" s="100">
        <v>1613.472</v>
      </c>
      <c r="K66" s="100">
        <v>1070.1600000000001</v>
      </c>
      <c r="L66" s="100">
        <v>1111.32</v>
      </c>
      <c r="M66" s="100">
        <v>1613.472</v>
      </c>
      <c r="N66" s="100">
        <v>1613.472</v>
      </c>
      <c r="O66" s="100">
        <v>2156.7840000000001</v>
      </c>
      <c r="P66" s="100">
        <v>1111.32</v>
      </c>
      <c r="Q66" s="100">
        <f t="shared" si="2"/>
        <v>1522.9199999999998</v>
      </c>
      <c r="R66" s="96">
        <f t="shared" si="5"/>
        <v>18275.039999999997</v>
      </c>
      <c r="S66" s="32">
        <f t="shared" si="6"/>
        <v>10668.671999999999</v>
      </c>
    </row>
    <row r="67" spans="1:19" hidden="1" x14ac:dyDescent="0.35">
      <c r="A67" s="1" t="s">
        <v>30</v>
      </c>
      <c r="B67" s="102" t="s">
        <v>188</v>
      </c>
      <c r="C67" s="33" t="str">
        <f t="shared" ref="C67:C127" si="7">MID(B67,5,4)</f>
        <v>4551</v>
      </c>
      <c r="D67" s="33" t="str">
        <f t="shared" ref="D67:D127" si="8">MID(B67,24,4)</f>
        <v>0405</v>
      </c>
      <c r="E67" s="100">
        <v>0</v>
      </c>
      <c r="F67" s="100">
        <v>0</v>
      </c>
      <c r="G67" s="100">
        <v>0</v>
      </c>
      <c r="H67" s="100">
        <v>0</v>
      </c>
      <c r="I67" s="100">
        <v>0</v>
      </c>
      <c r="J67" s="100">
        <v>0</v>
      </c>
      <c r="K67" s="100">
        <v>0</v>
      </c>
      <c r="L67" s="100">
        <v>0</v>
      </c>
      <c r="M67" s="100">
        <v>0</v>
      </c>
      <c r="N67" s="100">
        <v>0</v>
      </c>
      <c r="O67" s="100">
        <v>0</v>
      </c>
      <c r="P67" s="100">
        <v>0</v>
      </c>
      <c r="Q67" s="100">
        <f t="shared" ref="Q67:Q127" si="9">AVERAGE(E67:P67)</f>
        <v>0</v>
      </c>
      <c r="R67" s="96">
        <f t="shared" ref="R67:R98" si="10">SUM(E67:P67)</f>
        <v>0</v>
      </c>
      <c r="S67" s="32">
        <f t="shared" ref="S67:S81" si="11">SUM(E67:K67)</f>
        <v>0</v>
      </c>
    </row>
    <row r="68" spans="1:19" hidden="1" x14ac:dyDescent="0.35">
      <c r="A68" s="1" t="s">
        <v>30</v>
      </c>
      <c r="B68" s="102" t="s">
        <v>189</v>
      </c>
      <c r="C68" s="33" t="str">
        <f t="shared" si="7"/>
        <v>4552</v>
      </c>
      <c r="D68" s="33" t="str">
        <f t="shared" si="8"/>
        <v>0405</v>
      </c>
      <c r="E68" s="100">
        <v>0</v>
      </c>
      <c r="F68" s="100">
        <v>0</v>
      </c>
      <c r="G68" s="100">
        <v>0</v>
      </c>
      <c r="H68" s="100">
        <v>0</v>
      </c>
      <c r="I68" s="100">
        <v>0</v>
      </c>
      <c r="J68" s="100">
        <v>0</v>
      </c>
      <c r="K68" s="100">
        <v>0</v>
      </c>
      <c r="L68" s="100">
        <v>0</v>
      </c>
      <c r="M68" s="100">
        <v>0</v>
      </c>
      <c r="N68" s="100">
        <v>0</v>
      </c>
      <c r="O68" s="100">
        <v>0</v>
      </c>
      <c r="P68" s="100">
        <v>0</v>
      </c>
      <c r="Q68" s="100">
        <f t="shared" si="9"/>
        <v>0</v>
      </c>
      <c r="R68" s="96">
        <f t="shared" si="10"/>
        <v>0</v>
      </c>
      <c r="S68" s="32">
        <f t="shared" si="11"/>
        <v>0</v>
      </c>
    </row>
    <row r="69" spans="1:19" hidden="1" x14ac:dyDescent="0.35">
      <c r="A69" s="1" t="s">
        <v>30</v>
      </c>
      <c r="B69" s="102" t="s">
        <v>190</v>
      </c>
      <c r="C69" s="33" t="str">
        <f t="shared" si="7"/>
        <v>4554</v>
      </c>
      <c r="D69" s="33" t="str">
        <f t="shared" si="8"/>
        <v>0405</v>
      </c>
      <c r="E69" s="100">
        <v>0</v>
      </c>
      <c r="F69" s="100">
        <v>0</v>
      </c>
      <c r="G69" s="100">
        <v>0</v>
      </c>
      <c r="H69" s="100">
        <v>0</v>
      </c>
      <c r="I69" s="100">
        <v>0</v>
      </c>
      <c r="J69" s="100">
        <v>0</v>
      </c>
      <c r="K69" s="100">
        <v>0</v>
      </c>
      <c r="L69" s="100">
        <v>0</v>
      </c>
      <c r="M69" s="100">
        <v>0</v>
      </c>
      <c r="N69" s="100">
        <v>0</v>
      </c>
      <c r="O69" s="100">
        <v>0</v>
      </c>
      <c r="P69" s="100">
        <v>0</v>
      </c>
      <c r="Q69" s="100">
        <f t="shared" si="9"/>
        <v>0</v>
      </c>
      <c r="R69" s="96">
        <f t="shared" si="10"/>
        <v>0</v>
      </c>
      <c r="S69" s="32">
        <f t="shared" si="11"/>
        <v>0</v>
      </c>
    </row>
    <row r="70" spans="1:19" hidden="1" x14ac:dyDescent="0.35">
      <c r="A70" s="1" t="s">
        <v>30</v>
      </c>
      <c r="B70" s="102" t="s">
        <v>191</v>
      </c>
      <c r="C70" s="33" t="str">
        <f t="shared" si="7"/>
        <v>4554</v>
      </c>
      <c r="D70" s="33" t="str">
        <f t="shared" si="8"/>
        <v>0568</v>
      </c>
      <c r="E70" s="100">
        <v>0</v>
      </c>
      <c r="F70" s="100">
        <v>0</v>
      </c>
      <c r="G70" s="100">
        <v>0</v>
      </c>
      <c r="H70" s="100">
        <v>0</v>
      </c>
      <c r="I70" s="100">
        <v>0</v>
      </c>
      <c r="J70" s="100">
        <v>0</v>
      </c>
      <c r="K70" s="100">
        <v>0</v>
      </c>
      <c r="L70" s="100">
        <v>0</v>
      </c>
      <c r="M70" s="100">
        <v>0</v>
      </c>
      <c r="N70" s="100">
        <v>0</v>
      </c>
      <c r="O70" s="100">
        <v>0</v>
      </c>
      <c r="P70" s="100">
        <v>0</v>
      </c>
      <c r="Q70" s="100">
        <f t="shared" si="9"/>
        <v>0</v>
      </c>
      <c r="R70" s="96">
        <f t="shared" si="10"/>
        <v>0</v>
      </c>
      <c r="S70" s="32">
        <f t="shared" si="11"/>
        <v>0</v>
      </c>
    </row>
    <row r="71" spans="1:19" hidden="1" x14ac:dyDescent="0.35">
      <c r="A71" s="1" t="s">
        <v>30</v>
      </c>
      <c r="B71" s="102" t="s">
        <v>192</v>
      </c>
      <c r="C71" s="33" t="str">
        <f t="shared" si="7"/>
        <v>4554</v>
      </c>
      <c r="D71" s="33" t="str">
        <f t="shared" si="8"/>
        <v>0599</v>
      </c>
      <c r="E71" s="100">
        <v>0</v>
      </c>
      <c r="F71" s="100">
        <v>0</v>
      </c>
      <c r="G71" s="100">
        <v>0</v>
      </c>
      <c r="H71" s="100">
        <v>0</v>
      </c>
      <c r="I71" s="100">
        <v>0</v>
      </c>
      <c r="J71" s="100">
        <v>0</v>
      </c>
      <c r="K71" s="100">
        <v>0</v>
      </c>
      <c r="L71" s="100">
        <v>0</v>
      </c>
      <c r="M71" s="100">
        <v>0</v>
      </c>
      <c r="N71" s="100">
        <v>0</v>
      </c>
      <c r="O71" s="100">
        <v>0</v>
      </c>
      <c r="P71" s="100">
        <v>0</v>
      </c>
      <c r="Q71" s="100">
        <f t="shared" si="9"/>
        <v>0</v>
      </c>
      <c r="R71" s="96">
        <f t="shared" si="10"/>
        <v>0</v>
      </c>
      <c r="S71" s="32">
        <f t="shared" si="11"/>
        <v>0</v>
      </c>
    </row>
    <row r="72" spans="1:19" hidden="1" x14ac:dyDescent="0.35">
      <c r="A72" s="1" t="s">
        <v>30</v>
      </c>
      <c r="B72" s="102" t="s">
        <v>193</v>
      </c>
      <c r="C72" s="33" t="str">
        <f t="shared" si="7"/>
        <v>4555</v>
      </c>
      <c r="D72" s="33" t="str">
        <f t="shared" si="8"/>
        <v>0405</v>
      </c>
      <c r="E72" s="100">
        <v>1727.9654835070426</v>
      </c>
      <c r="F72" s="100">
        <v>1085.6327645070426</v>
      </c>
      <c r="G72" s="100">
        <v>2415.5329010281694</v>
      </c>
      <c r="H72" s="100">
        <v>2370.2982025070428</v>
      </c>
      <c r="I72" s="100">
        <v>1176.1021615492959</v>
      </c>
      <c r="J72" s="100">
        <v>1773.2001820281694</v>
      </c>
      <c r="K72" s="100">
        <v>1176.1021615492959</v>
      </c>
      <c r="L72" s="100">
        <v>1221.3368600704227</v>
      </c>
      <c r="M72" s="100">
        <v>1773.2001820281694</v>
      </c>
      <c r="N72" s="100">
        <v>1773.2001820281694</v>
      </c>
      <c r="O72" s="100">
        <v>2370.2982025070428</v>
      </c>
      <c r="P72" s="100">
        <v>1221.3368600704227</v>
      </c>
      <c r="Q72" s="100">
        <f t="shared" si="9"/>
        <v>1673.6838452816903</v>
      </c>
      <c r="R72" s="96">
        <f t="shared" si="10"/>
        <v>20084.206143380285</v>
      </c>
      <c r="S72" s="32">
        <f t="shared" si="11"/>
        <v>11724.833856676058</v>
      </c>
    </row>
    <row r="73" spans="1:19" hidden="1" x14ac:dyDescent="0.35">
      <c r="A73" s="1" t="s">
        <v>30</v>
      </c>
      <c r="B73" s="102" t="s">
        <v>196</v>
      </c>
      <c r="C73" s="33" t="str">
        <f t="shared" si="7"/>
        <v>4556</v>
      </c>
      <c r="D73" s="33" t="str">
        <f t="shared" si="8"/>
        <v>0405</v>
      </c>
      <c r="E73" s="100">
        <v>0</v>
      </c>
      <c r="F73" s="100">
        <v>0</v>
      </c>
      <c r="G73" s="100">
        <v>0</v>
      </c>
      <c r="H73" s="100">
        <v>0</v>
      </c>
      <c r="I73" s="100">
        <v>0</v>
      </c>
      <c r="J73" s="100">
        <v>0</v>
      </c>
      <c r="K73" s="100">
        <v>0</v>
      </c>
      <c r="L73" s="100">
        <v>0</v>
      </c>
      <c r="M73" s="100">
        <v>0</v>
      </c>
      <c r="N73" s="100">
        <v>0</v>
      </c>
      <c r="O73" s="100">
        <v>0</v>
      </c>
      <c r="P73" s="100">
        <v>0</v>
      </c>
      <c r="Q73" s="100">
        <f t="shared" si="9"/>
        <v>0</v>
      </c>
      <c r="R73" s="96">
        <f t="shared" si="10"/>
        <v>0</v>
      </c>
      <c r="S73" s="32">
        <f t="shared" si="11"/>
        <v>0</v>
      </c>
    </row>
    <row r="74" spans="1:19" hidden="1" x14ac:dyDescent="0.35">
      <c r="A74" s="1" t="s">
        <v>30</v>
      </c>
      <c r="B74" s="102" t="s">
        <v>197</v>
      </c>
      <c r="C74" s="33" t="str">
        <f t="shared" si="7"/>
        <v>4556</v>
      </c>
      <c r="D74" s="33" t="str">
        <f t="shared" si="8"/>
        <v>0568</v>
      </c>
      <c r="E74" s="100">
        <v>0</v>
      </c>
      <c r="F74" s="100">
        <v>0</v>
      </c>
      <c r="G74" s="100">
        <v>0</v>
      </c>
      <c r="H74" s="100">
        <v>0</v>
      </c>
      <c r="I74" s="100">
        <v>0</v>
      </c>
      <c r="J74" s="100">
        <v>0</v>
      </c>
      <c r="K74" s="100">
        <v>0</v>
      </c>
      <c r="L74" s="100">
        <v>0</v>
      </c>
      <c r="M74" s="100">
        <v>0</v>
      </c>
      <c r="N74" s="100">
        <v>0</v>
      </c>
      <c r="O74" s="100">
        <v>0</v>
      </c>
      <c r="P74" s="100">
        <v>0</v>
      </c>
      <c r="Q74" s="100">
        <f t="shared" si="9"/>
        <v>0</v>
      </c>
      <c r="R74" s="96">
        <f t="shared" si="10"/>
        <v>0</v>
      </c>
      <c r="S74" s="32">
        <f t="shared" si="11"/>
        <v>0</v>
      </c>
    </row>
    <row r="75" spans="1:19" hidden="1" x14ac:dyDescent="0.35">
      <c r="A75" s="1" t="s">
        <v>30</v>
      </c>
      <c r="B75" s="102" t="s">
        <v>198</v>
      </c>
      <c r="C75" s="33" t="str">
        <f t="shared" si="7"/>
        <v>4556</v>
      </c>
      <c r="D75" s="33" t="str">
        <f t="shared" si="8"/>
        <v>0599</v>
      </c>
      <c r="E75" s="100">
        <v>0</v>
      </c>
      <c r="F75" s="100">
        <v>0</v>
      </c>
      <c r="G75" s="100">
        <v>0</v>
      </c>
      <c r="H75" s="100">
        <v>0</v>
      </c>
      <c r="I75" s="100">
        <v>0</v>
      </c>
      <c r="J75" s="100">
        <v>0</v>
      </c>
      <c r="K75" s="100">
        <v>0</v>
      </c>
      <c r="L75" s="100">
        <v>0</v>
      </c>
      <c r="M75" s="100">
        <v>0</v>
      </c>
      <c r="N75" s="100">
        <v>0</v>
      </c>
      <c r="O75" s="100">
        <v>0</v>
      </c>
      <c r="P75" s="100">
        <v>0</v>
      </c>
      <c r="Q75" s="100">
        <f t="shared" si="9"/>
        <v>0</v>
      </c>
      <c r="R75" s="96">
        <f t="shared" si="10"/>
        <v>0</v>
      </c>
      <c r="S75" s="32">
        <f t="shared" si="11"/>
        <v>0</v>
      </c>
    </row>
    <row r="76" spans="1:19" hidden="1" x14ac:dyDescent="0.35">
      <c r="A76" s="1" t="s">
        <v>30</v>
      </c>
      <c r="B76" s="102" t="s">
        <v>199</v>
      </c>
      <c r="C76" s="33" t="str">
        <f t="shared" si="7"/>
        <v>4990</v>
      </c>
      <c r="D76" s="33" t="str">
        <f t="shared" si="8"/>
        <v>0405</v>
      </c>
      <c r="E76" s="100">
        <v>1629.1746476619726</v>
      </c>
      <c r="F76" s="100">
        <v>1023.5652236619721</v>
      </c>
      <c r="G76" s="100">
        <v>1714.4717496338033</v>
      </c>
      <c r="H76" s="100">
        <v>2234.7840716619726</v>
      </c>
      <c r="I76" s="100">
        <v>1108.862325633803</v>
      </c>
      <c r="J76" s="100">
        <v>1671.8231986478877</v>
      </c>
      <c r="K76" s="100">
        <v>1671.8231986478877</v>
      </c>
      <c r="L76" s="100">
        <v>1151.5108766197186</v>
      </c>
      <c r="M76" s="100">
        <v>1671.8231986478877</v>
      </c>
      <c r="N76" s="100">
        <v>1671.8231986478877</v>
      </c>
      <c r="O76" s="100">
        <v>2234.7840716619726</v>
      </c>
      <c r="P76" s="100">
        <v>1151.5108766197186</v>
      </c>
      <c r="Q76" s="100">
        <f t="shared" si="9"/>
        <v>1577.996386478874</v>
      </c>
      <c r="R76" s="96">
        <f t="shared" si="10"/>
        <v>18935.956637746487</v>
      </c>
      <c r="S76" s="32">
        <f t="shared" si="11"/>
        <v>11054.5044155493</v>
      </c>
    </row>
    <row r="77" spans="1:19" hidden="1" x14ac:dyDescent="0.35">
      <c r="A77" s="1" t="s">
        <v>30</v>
      </c>
      <c r="B77" s="102" t="s">
        <v>200</v>
      </c>
      <c r="C77" s="33" t="str">
        <f t="shared" si="7"/>
        <v>4990</v>
      </c>
      <c r="D77" s="33" t="str">
        <f t="shared" si="8"/>
        <v>0599</v>
      </c>
      <c r="E77" s="100">
        <v>0</v>
      </c>
      <c r="F77" s="100">
        <v>0</v>
      </c>
      <c r="G77" s="100">
        <v>0</v>
      </c>
      <c r="H77" s="100">
        <v>0</v>
      </c>
      <c r="I77" s="100">
        <v>0</v>
      </c>
      <c r="J77" s="100">
        <v>0</v>
      </c>
      <c r="K77" s="100">
        <v>0</v>
      </c>
      <c r="L77" s="100">
        <v>0</v>
      </c>
      <c r="M77" s="100">
        <v>0</v>
      </c>
      <c r="N77" s="100">
        <v>0</v>
      </c>
      <c r="O77" s="100">
        <v>0</v>
      </c>
      <c r="P77" s="100">
        <v>0</v>
      </c>
      <c r="Q77" s="100">
        <f t="shared" si="9"/>
        <v>0</v>
      </c>
      <c r="R77" s="96">
        <f t="shared" si="10"/>
        <v>0</v>
      </c>
      <c r="S77" s="32">
        <f t="shared" si="11"/>
        <v>0</v>
      </c>
    </row>
    <row r="78" spans="1:19" hidden="1" x14ac:dyDescent="0.35">
      <c r="A78" s="1" t="s">
        <v>30</v>
      </c>
      <c r="B78" s="102" t="s">
        <v>201</v>
      </c>
      <c r="C78" s="33" t="str">
        <f t="shared" si="7"/>
        <v>4991</v>
      </c>
      <c r="D78" s="33" t="str">
        <f t="shared" si="8"/>
        <v>0405</v>
      </c>
      <c r="E78" s="100">
        <v>0</v>
      </c>
      <c r="F78" s="100">
        <v>0</v>
      </c>
      <c r="G78" s="100">
        <v>0</v>
      </c>
      <c r="H78" s="100">
        <v>0</v>
      </c>
      <c r="I78" s="100">
        <v>0</v>
      </c>
      <c r="J78" s="100">
        <v>0</v>
      </c>
      <c r="K78" s="100">
        <v>0</v>
      </c>
      <c r="L78" s="100">
        <v>0</v>
      </c>
      <c r="M78" s="100">
        <v>0</v>
      </c>
      <c r="N78" s="100">
        <v>0</v>
      </c>
      <c r="O78" s="100">
        <v>0</v>
      </c>
      <c r="P78" s="100">
        <v>0</v>
      </c>
      <c r="Q78" s="100">
        <f t="shared" si="9"/>
        <v>0</v>
      </c>
      <c r="R78" s="96">
        <f t="shared" si="10"/>
        <v>0</v>
      </c>
      <c r="S78" s="32">
        <f t="shared" si="11"/>
        <v>0</v>
      </c>
    </row>
    <row r="79" spans="1:19" hidden="1" x14ac:dyDescent="0.35">
      <c r="A79" s="1" t="s">
        <v>30</v>
      </c>
      <c r="B79" s="102" t="s">
        <v>202</v>
      </c>
      <c r="C79" s="33" t="str">
        <f t="shared" si="7"/>
        <v>4992</v>
      </c>
      <c r="D79" s="33" t="str">
        <f t="shared" si="8"/>
        <v>0405</v>
      </c>
      <c r="E79" s="100">
        <v>97.551159999999982</v>
      </c>
      <c r="F79" s="100">
        <v>0</v>
      </c>
      <c r="G79" s="100">
        <v>97.551159999999982</v>
      </c>
      <c r="H79" s="100">
        <v>292.65348</v>
      </c>
      <c r="I79" s="100">
        <v>0</v>
      </c>
      <c r="J79" s="100">
        <v>97.551159999999982</v>
      </c>
      <c r="K79" s="100">
        <v>0</v>
      </c>
      <c r="L79" s="100">
        <v>0</v>
      </c>
      <c r="M79" s="100">
        <v>97.551159999999982</v>
      </c>
      <c r="N79" s="100">
        <v>97.551159999999982</v>
      </c>
      <c r="O79" s="100">
        <v>195.10231999999996</v>
      </c>
      <c r="P79" s="100">
        <v>0</v>
      </c>
      <c r="Q79" s="100">
        <f t="shared" si="9"/>
        <v>81.292633333333313</v>
      </c>
      <c r="R79" s="96">
        <f t="shared" si="10"/>
        <v>975.51159999999982</v>
      </c>
      <c r="S79" s="32">
        <f t="shared" si="11"/>
        <v>585.30695999999989</v>
      </c>
    </row>
    <row r="80" spans="1:19" hidden="1" x14ac:dyDescent="0.35">
      <c r="A80" s="1" t="s">
        <v>30</v>
      </c>
      <c r="B80" s="102" t="s">
        <v>203</v>
      </c>
      <c r="C80" s="33" t="str">
        <f t="shared" si="7"/>
        <v>4993</v>
      </c>
      <c r="D80" s="33" t="str">
        <f t="shared" si="8"/>
        <v>0405</v>
      </c>
      <c r="E80" s="100">
        <v>0</v>
      </c>
      <c r="F80" s="100">
        <v>0</v>
      </c>
      <c r="G80" s="100">
        <v>0</v>
      </c>
      <c r="H80" s="100">
        <v>0</v>
      </c>
      <c r="I80" s="100">
        <v>0</v>
      </c>
      <c r="J80" s="100">
        <v>0</v>
      </c>
      <c r="K80" s="100">
        <v>0</v>
      </c>
      <c r="L80" s="100">
        <v>0</v>
      </c>
      <c r="M80" s="100">
        <v>0</v>
      </c>
      <c r="N80" s="100">
        <v>0</v>
      </c>
      <c r="O80" s="100">
        <v>0</v>
      </c>
      <c r="P80" s="100">
        <v>0</v>
      </c>
      <c r="Q80" s="100">
        <f t="shared" si="9"/>
        <v>0</v>
      </c>
      <c r="R80" s="96">
        <f t="shared" si="10"/>
        <v>0</v>
      </c>
      <c r="S80" s="32">
        <f t="shared" si="11"/>
        <v>0</v>
      </c>
    </row>
    <row r="81" spans="1:19" hidden="1" x14ac:dyDescent="0.35">
      <c r="A81" s="1" t="s">
        <v>30</v>
      </c>
      <c r="B81" s="102" t="s">
        <v>204</v>
      </c>
      <c r="C81" s="33" t="str">
        <f t="shared" si="7"/>
        <v>4994</v>
      </c>
      <c r="D81" s="33" t="str">
        <f t="shared" si="8"/>
        <v>0405</v>
      </c>
      <c r="E81" s="100">
        <v>0</v>
      </c>
      <c r="F81" s="100">
        <v>0</v>
      </c>
      <c r="G81" s="100">
        <v>0</v>
      </c>
      <c r="H81" s="100">
        <v>0</v>
      </c>
      <c r="I81" s="100">
        <v>0</v>
      </c>
      <c r="J81" s="100">
        <v>0</v>
      </c>
      <c r="K81" s="100">
        <v>0</v>
      </c>
      <c r="L81" s="100">
        <v>0</v>
      </c>
      <c r="M81" s="100">
        <v>0</v>
      </c>
      <c r="N81" s="100">
        <v>0</v>
      </c>
      <c r="O81" s="100">
        <v>0</v>
      </c>
      <c r="P81" s="100">
        <v>0</v>
      </c>
      <c r="Q81" s="100">
        <f t="shared" si="9"/>
        <v>0</v>
      </c>
      <c r="R81" s="96">
        <f t="shared" si="10"/>
        <v>0</v>
      </c>
      <c r="S81" s="32">
        <f t="shared" si="11"/>
        <v>0</v>
      </c>
    </row>
    <row r="82" spans="1:19" hidden="1" x14ac:dyDescent="0.35">
      <c r="A82" s="1" t="s">
        <v>30</v>
      </c>
      <c r="B82" s="102" t="s">
        <v>205</v>
      </c>
      <c r="C82" s="33" t="str">
        <f t="shared" si="7"/>
        <v>4996</v>
      </c>
      <c r="D82" s="33" t="str">
        <f t="shared" si="8"/>
        <v>0405</v>
      </c>
      <c r="E82" s="100">
        <v>0</v>
      </c>
      <c r="F82" s="100">
        <v>0</v>
      </c>
      <c r="G82" s="100">
        <v>0</v>
      </c>
      <c r="H82" s="100">
        <v>0</v>
      </c>
      <c r="I82" s="100">
        <v>0</v>
      </c>
      <c r="J82" s="100">
        <v>0</v>
      </c>
      <c r="K82" s="100">
        <v>0</v>
      </c>
      <c r="L82" s="100">
        <v>0</v>
      </c>
      <c r="M82" s="100">
        <v>0</v>
      </c>
      <c r="N82" s="100">
        <v>0</v>
      </c>
      <c r="O82" s="100">
        <v>0</v>
      </c>
      <c r="P82" s="100">
        <v>0</v>
      </c>
      <c r="Q82" s="100">
        <f t="shared" si="9"/>
        <v>0</v>
      </c>
      <c r="R82" s="96">
        <f t="shared" si="10"/>
        <v>0</v>
      </c>
      <c r="S82" s="32">
        <f t="shared" ref="S82:S113" si="12">AVERAGE(G82:R82)</f>
        <v>0</v>
      </c>
    </row>
    <row r="83" spans="1:19" hidden="1" x14ac:dyDescent="0.35">
      <c r="A83" s="1" t="s">
        <v>30</v>
      </c>
      <c r="B83" s="102" t="s">
        <v>206</v>
      </c>
      <c r="C83" s="33" t="str">
        <f t="shared" si="7"/>
        <v>4997</v>
      </c>
      <c r="D83" s="33" t="str">
        <f t="shared" si="8"/>
        <v>0405</v>
      </c>
      <c r="E83" s="100">
        <v>0</v>
      </c>
      <c r="F83" s="100">
        <v>0</v>
      </c>
      <c r="G83" s="100">
        <v>0</v>
      </c>
      <c r="H83" s="100">
        <v>0</v>
      </c>
      <c r="I83" s="100">
        <v>0</v>
      </c>
      <c r="J83" s="100">
        <v>0</v>
      </c>
      <c r="K83" s="100">
        <v>0</v>
      </c>
      <c r="L83" s="100">
        <v>0</v>
      </c>
      <c r="M83" s="100">
        <v>0</v>
      </c>
      <c r="N83" s="100">
        <v>0</v>
      </c>
      <c r="O83" s="100">
        <v>0</v>
      </c>
      <c r="P83" s="100">
        <v>0</v>
      </c>
      <c r="Q83" s="100">
        <f t="shared" si="9"/>
        <v>0</v>
      </c>
      <c r="R83" s="96">
        <f t="shared" si="10"/>
        <v>0</v>
      </c>
      <c r="S83" s="32">
        <f t="shared" si="12"/>
        <v>0</v>
      </c>
    </row>
    <row r="84" spans="1:19" hidden="1" x14ac:dyDescent="0.35">
      <c r="A84" s="1" t="s">
        <v>30</v>
      </c>
      <c r="B84" s="102" t="s">
        <v>85</v>
      </c>
      <c r="C84" s="33" t="str">
        <f t="shared" si="7"/>
        <v>3503</v>
      </c>
      <c r="D84" s="33" t="str">
        <f t="shared" si="8"/>
        <v>0568</v>
      </c>
      <c r="E84" s="100">
        <v>5971.5103819030228</v>
      </c>
      <c r="F84" s="100">
        <v>3690.4455844416898</v>
      </c>
      <c r="G84" s="100">
        <v>6279.0475139398313</v>
      </c>
      <c r="H84" s="100">
        <v>10379.871410807284</v>
      </c>
      <c r="I84" s="100">
        <v>3997.9827164784974</v>
      </c>
      <c r="J84" s="100">
        <v>6125.2789479214271</v>
      </c>
      <c r="K84" s="100">
        <v>3997.9827164784974</v>
      </c>
      <c r="L84" s="100">
        <v>4151.7512824969008</v>
      </c>
      <c r="M84" s="100">
        <v>6125.2789479214271</v>
      </c>
      <c r="N84" s="100">
        <v>6125.2789479214271</v>
      </c>
      <c r="O84" s="100">
        <v>8252.5751793643576</v>
      </c>
      <c r="P84" s="100">
        <v>4151.7512824969008</v>
      </c>
      <c r="Q84" s="100">
        <f t="shared" si="9"/>
        <v>5770.7295760142724</v>
      </c>
      <c r="R84" s="96">
        <f t="shared" si="10"/>
        <v>69248.754912171265</v>
      </c>
      <c r="S84" s="32">
        <f t="shared" si="12"/>
        <v>11217.190286167674</v>
      </c>
    </row>
    <row r="85" spans="1:19" hidden="1" x14ac:dyDescent="0.35">
      <c r="A85" s="1" t="s">
        <v>30</v>
      </c>
      <c r="B85" s="102" t="s">
        <v>86</v>
      </c>
      <c r="C85" s="33" t="str">
        <f t="shared" si="7"/>
        <v>3503</v>
      </c>
      <c r="D85" s="33" t="str">
        <f t="shared" si="8"/>
        <v>0599</v>
      </c>
      <c r="E85" s="100">
        <v>3881.0765019619726</v>
      </c>
      <c r="F85" s="100">
        <v>2877.9860996619727</v>
      </c>
      <c r="G85" s="100">
        <v>4120.9086769338046</v>
      </c>
      <c r="H85" s="100">
        <v>5823.4869373859174</v>
      </c>
      <c r="I85" s="100">
        <v>3117.8182746338034</v>
      </c>
      <c r="J85" s="100">
        <v>3944.8468711380292</v>
      </c>
      <c r="K85" s="100">
        <v>3117.8182746338034</v>
      </c>
      <c r="L85" s="100">
        <v>3237.7343621197197</v>
      </c>
      <c r="M85" s="100">
        <v>4000.9925894478883</v>
      </c>
      <c r="N85" s="100">
        <v>4000.9925894478883</v>
      </c>
      <c r="O85" s="100">
        <v>4884.1669042619733</v>
      </c>
      <c r="P85" s="100">
        <v>3237.7343621197197</v>
      </c>
      <c r="Q85" s="100">
        <f t="shared" si="9"/>
        <v>3853.7968703122078</v>
      </c>
      <c r="R85" s="96">
        <f t="shared" si="10"/>
        <v>46245.562443746494</v>
      </c>
      <c r="S85" s="32">
        <f t="shared" si="12"/>
        <v>7465.4882630151042</v>
      </c>
    </row>
    <row r="86" spans="1:19" hidden="1" x14ac:dyDescent="0.35">
      <c r="A86" s="1" t="s">
        <v>30</v>
      </c>
      <c r="B86" s="102" t="s">
        <v>90</v>
      </c>
      <c r="C86" s="33" t="str">
        <f t="shared" si="7"/>
        <v>3506</v>
      </c>
      <c r="D86" s="33" t="str">
        <f t="shared" si="8"/>
        <v>0568</v>
      </c>
      <c r="E86" s="100">
        <v>10563.478742091662</v>
      </c>
      <c r="F86" s="100">
        <v>6391.5858233036615</v>
      </c>
      <c r="G86" s="100">
        <v>11096.110894033636</v>
      </c>
      <c r="H86" s="100">
        <v>14735.37166087966</v>
      </c>
      <c r="I86" s="100">
        <v>6924.2179752456341</v>
      </c>
      <c r="J86" s="100">
        <v>10829.79481806265</v>
      </c>
      <c r="K86" s="100">
        <v>10829.79481806265</v>
      </c>
      <c r="L86" s="100">
        <v>7190.5340512166194</v>
      </c>
      <c r="M86" s="100">
        <v>10829.79481806265</v>
      </c>
      <c r="N86" s="100">
        <v>10829.79481806265</v>
      </c>
      <c r="O86" s="100">
        <v>14735.37166087966</v>
      </c>
      <c r="P86" s="100">
        <v>7190.5340512166194</v>
      </c>
      <c r="Q86" s="100">
        <f t="shared" si="9"/>
        <v>10178.865344259813</v>
      </c>
      <c r="R86" s="96">
        <f t="shared" si="10"/>
        <v>122146.38413111775</v>
      </c>
      <c r="S86" s="32">
        <f t="shared" si="12"/>
        <v>19793.047420091665</v>
      </c>
    </row>
    <row r="87" spans="1:19" hidden="1" x14ac:dyDescent="0.35">
      <c r="A87" s="1" t="s">
        <v>30</v>
      </c>
      <c r="B87" s="102" t="s">
        <v>91</v>
      </c>
      <c r="C87" s="33" t="str">
        <f t="shared" si="7"/>
        <v>3506</v>
      </c>
      <c r="D87" s="33" t="str">
        <f t="shared" si="8"/>
        <v>0599</v>
      </c>
      <c r="E87" s="100">
        <v>8888.4895829859179</v>
      </c>
      <c r="F87" s="100">
        <v>3070.6956709859164</v>
      </c>
      <c r="G87" s="100">
        <v>9144.3808889014108</v>
      </c>
      <c r="H87" s="100">
        <v>14706.283494985917</v>
      </c>
      <c r="I87" s="100">
        <v>3326.5869769014093</v>
      </c>
      <c r="J87" s="100">
        <v>9016.4352359436634</v>
      </c>
      <c r="K87" s="100">
        <v>7533.5909639436622</v>
      </c>
      <c r="L87" s="100">
        <v>3454.5326298591563</v>
      </c>
      <c r="M87" s="100">
        <v>9016.4352359436634</v>
      </c>
      <c r="N87" s="100">
        <v>9016.4352359436634</v>
      </c>
      <c r="O87" s="100">
        <v>14706.283494985917</v>
      </c>
      <c r="P87" s="100">
        <v>3454.5326298591563</v>
      </c>
      <c r="Q87" s="100">
        <f t="shared" si="9"/>
        <v>7944.5568367699534</v>
      </c>
      <c r="R87" s="96">
        <f t="shared" si="10"/>
        <v>95334.682041239445</v>
      </c>
      <c r="S87" s="32">
        <f t="shared" si="12"/>
        <v>15554.561305439749</v>
      </c>
    </row>
    <row r="88" spans="1:19" hidden="1" x14ac:dyDescent="0.35">
      <c r="A88" s="1" t="s">
        <v>30</v>
      </c>
      <c r="B88" s="102" t="s">
        <v>93</v>
      </c>
      <c r="C88" s="33" t="str">
        <f t="shared" si="7"/>
        <v>3507</v>
      </c>
      <c r="D88" s="33" t="str">
        <f t="shared" si="8"/>
        <v>0568</v>
      </c>
      <c r="E88" s="100">
        <v>965.21796480456362</v>
      </c>
      <c r="F88" s="100">
        <v>545.13097684056345</v>
      </c>
      <c r="G88" s="100">
        <v>1010.6455462079437</v>
      </c>
      <c r="H88" s="100">
        <v>1782.6781500308734</v>
      </c>
      <c r="I88" s="100">
        <v>987.93175550625381</v>
      </c>
      <c r="J88" s="100">
        <v>1385.3049527685637</v>
      </c>
      <c r="K88" s="100">
        <v>590.55855824394371</v>
      </c>
      <c r="L88" s="100">
        <v>613.27234894563389</v>
      </c>
      <c r="M88" s="100">
        <v>987.93175550625381</v>
      </c>
      <c r="N88" s="100">
        <v>987.93175550625381</v>
      </c>
      <c r="O88" s="100">
        <v>1385.3049527685637</v>
      </c>
      <c r="P88" s="100">
        <v>613.27234894563389</v>
      </c>
      <c r="Q88" s="100">
        <f t="shared" si="9"/>
        <v>987.93175550625347</v>
      </c>
      <c r="R88" s="96">
        <f t="shared" si="10"/>
        <v>11855.181066075042</v>
      </c>
      <c r="S88" s="32">
        <f t="shared" si="12"/>
        <v>1932.3287455009347</v>
      </c>
    </row>
    <row r="89" spans="1:19" hidden="1" x14ac:dyDescent="0.35">
      <c r="A89" s="102" t="s">
        <v>30</v>
      </c>
      <c r="B89" s="102" t="s">
        <v>94</v>
      </c>
      <c r="C89" s="33" t="str">
        <f t="shared" si="7"/>
        <v>3507</v>
      </c>
      <c r="D89" s="33" t="str">
        <f t="shared" si="8"/>
        <v>0599</v>
      </c>
      <c r="E89" s="100">
        <v>3051.81016</v>
      </c>
      <c r="F89" s="100">
        <v>0</v>
      </c>
      <c r="G89" s="100">
        <v>3051.81016</v>
      </c>
      <c r="H89" s="100">
        <v>9155.4304799999991</v>
      </c>
      <c r="I89" s="100">
        <v>3051.81016</v>
      </c>
      <c r="J89" s="100">
        <v>6103.62032</v>
      </c>
      <c r="K89" s="100">
        <v>0</v>
      </c>
      <c r="L89" s="100">
        <v>0</v>
      </c>
      <c r="M89" s="100">
        <v>3051.81016</v>
      </c>
      <c r="N89" s="100">
        <v>3051.81016</v>
      </c>
      <c r="O89" s="100">
        <v>6103.62032</v>
      </c>
      <c r="P89" s="100">
        <v>0</v>
      </c>
      <c r="Q89" s="100">
        <f t="shared" si="9"/>
        <v>3051.8101600000005</v>
      </c>
      <c r="R89" s="96">
        <f t="shared" si="10"/>
        <v>36621.721920000004</v>
      </c>
      <c r="S89" s="32">
        <f t="shared" si="12"/>
        <v>6103.6203200000009</v>
      </c>
    </row>
    <row r="90" spans="1:19" hidden="1" x14ac:dyDescent="0.35">
      <c r="A90" s="102" t="s">
        <v>30</v>
      </c>
      <c r="B90" s="102" t="s">
        <v>103</v>
      </c>
      <c r="C90" s="33" t="str">
        <f t="shared" si="7"/>
        <v>3518</v>
      </c>
      <c r="D90" s="33" t="str">
        <f t="shared" si="8"/>
        <v>0568</v>
      </c>
      <c r="E90" s="100">
        <v>5841.003605697183</v>
      </c>
      <c r="F90" s="100">
        <v>5607.3634614692955</v>
      </c>
      <c r="G90" s="100">
        <v>8930.9341179610692</v>
      </c>
      <c r="H90" s="100">
        <v>11319.944197541296</v>
      </c>
      <c r="I90" s="100">
        <v>8743.5265089444511</v>
      </c>
      <c r="J90" s="100">
        <v>8697.2939737331817</v>
      </c>
      <c r="K90" s="100">
        <v>8697.2939737331817</v>
      </c>
      <c r="L90" s="100">
        <v>6308.2838941529571</v>
      </c>
      <c r="M90" s="100">
        <v>8651.0614385219142</v>
      </c>
      <c r="N90" s="100">
        <v>8697.2939737331817</v>
      </c>
      <c r="O90" s="100">
        <v>11319.944197541296</v>
      </c>
      <c r="P90" s="100">
        <v>6308.2838941529571</v>
      </c>
      <c r="Q90" s="100">
        <f t="shared" si="9"/>
        <v>8260.1856030984964</v>
      </c>
      <c r="R90" s="96">
        <f t="shared" si="10"/>
        <v>99122.227237181956</v>
      </c>
      <c r="S90" s="32">
        <f t="shared" si="12"/>
        <v>16254.689417524662</v>
      </c>
    </row>
    <row r="91" spans="1:19" hidden="1" x14ac:dyDescent="0.35">
      <c r="A91" s="102" t="s">
        <v>30</v>
      </c>
      <c r="B91" s="102" t="s">
        <v>104</v>
      </c>
      <c r="C91" s="33" t="str">
        <f t="shared" si="7"/>
        <v>3518</v>
      </c>
      <c r="D91" s="33" t="str">
        <f t="shared" si="8"/>
        <v>0599</v>
      </c>
      <c r="E91" s="100">
        <v>5017.13877887324</v>
      </c>
      <c r="F91" s="100">
        <v>4934.8085178591555</v>
      </c>
      <c r="G91" s="100">
        <v>10539.829587414086</v>
      </c>
      <c r="H91" s="100">
        <v>15322.382570659154</v>
      </c>
      <c r="I91" s="100">
        <v>10457.4993264</v>
      </c>
      <c r="J91" s="100">
        <v>10334.21256583662</v>
      </c>
      <c r="K91" s="100">
        <v>10334.21256583662</v>
      </c>
      <c r="L91" s="100">
        <v>5551.6595825915492</v>
      </c>
      <c r="M91" s="100">
        <v>10334.21256583662</v>
      </c>
      <c r="N91" s="100">
        <v>10334.21256583662</v>
      </c>
      <c r="O91" s="100">
        <v>15322.382570659154</v>
      </c>
      <c r="P91" s="100">
        <v>5551.6595825915492</v>
      </c>
      <c r="Q91" s="100">
        <f t="shared" si="9"/>
        <v>9502.8508983661977</v>
      </c>
      <c r="R91" s="96">
        <f t="shared" si="10"/>
        <v>114034.21078039437</v>
      </c>
      <c r="S91" s="32">
        <f t="shared" si="12"/>
        <v>18968.277096868547</v>
      </c>
    </row>
    <row r="92" spans="1:19" hidden="1" x14ac:dyDescent="0.35">
      <c r="A92" s="102" t="s">
        <v>30</v>
      </c>
      <c r="B92" s="102" t="s">
        <v>106</v>
      </c>
      <c r="C92" s="33" t="str">
        <f t="shared" si="7"/>
        <v>3520</v>
      </c>
      <c r="D92" s="33" t="str">
        <f t="shared" si="8"/>
        <v>0568</v>
      </c>
      <c r="E92" s="100">
        <v>2070.5381527816903</v>
      </c>
      <c r="F92" s="100">
        <v>1987.7166266704226</v>
      </c>
      <c r="G92" s="100">
        <v>3426.9765096729575</v>
      </c>
      <c r="H92" s="100">
        <v>4534.9502882304223</v>
      </c>
      <c r="I92" s="100">
        <v>2153.3596788929576</v>
      </c>
      <c r="J92" s="100">
        <v>3344.1549835616902</v>
      </c>
      <c r="K92" s="100">
        <v>2153.3596788929576</v>
      </c>
      <c r="L92" s="100">
        <v>2236.1812050042254</v>
      </c>
      <c r="M92" s="100">
        <v>3344.1549835616902</v>
      </c>
      <c r="N92" s="100">
        <v>3344.1549835616902</v>
      </c>
      <c r="O92" s="100">
        <v>5725.7455928991549</v>
      </c>
      <c r="P92" s="100">
        <v>2236.1812050042254</v>
      </c>
      <c r="Q92" s="100">
        <f t="shared" si="9"/>
        <v>3046.456157394507</v>
      </c>
      <c r="R92" s="96">
        <f t="shared" si="10"/>
        <v>36557.473888734086</v>
      </c>
      <c r="S92" s="32">
        <f t="shared" si="12"/>
        <v>6008.5957629508803</v>
      </c>
    </row>
    <row r="93" spans="1:19" hidden="1" x14ac:dyDescent="0.35">
      <c r="A93" s="102" t="s">
        <v>30</v>
      </c>
      <c r="B93" s="102" t="s">
        <v>107</v>
      </c>
      <c r="C93" s="33" t="str">
        <f t="shared" si="7"/>
        <v>3520</v>
      </c>
      <c r="D93" s="33" t="str">
        <f t="shared" si="8"/>
        <v>0599</v>
      </c>
      <c r="E93" s="100">
        <v>0</v>
      </c>
      <c r="F93" s="100">
        <v>0</v>
      </c>
      <c r="G93" s="100">
        <v>2614.1421600000003</v>
      </c>
      <c r="H93" s="100">
        <v>5228.2843200000007</v>
      </c>
      <c r="I93" s="100">
        <v>0</v>
      </c>
      <c r="J93" s="100">
        <v>2614.1421600000003</v>
      </c>
      <c r="K93" s="100">
        <v>0</v>
      </c>
      <c r="L93" s="100">
        <v>0</v>
      </c>
      <c r="M93" s="100">
        <v>2614.1421600000003</v>
      </c>
      <c r="N93" s="100">
        <v>2614.1421600000003</v>
      </c>
      <c r="O93" s="100">
        <v>7842.4264800000001</v>
      </c>
      <c r="P93" s="100">
        <v>0</v>
      </c>
      <c r="Q93" s="100">
        <f t="shared" si="9"/>
        <v>1960.6066199999998</v>
      </c>
      <c r="R93" s="96">
        <f t="shared" si="10"/>
        <v>23527.279439999998</v>
      </c>
      <c r="S93" s="32">
        <f t="shared" si="12"/>
        <v>4084.5971249999998</v>
      </c>
    </row>
    <row r="94" spans="1:19" hidden="1" x14ac:dyDescent="0.35">
      <c r="A94" s="102" t="s">
        <v>30</v>
      </c>
      <c r="B94" s="102" t="s">
        <v>112</v>
      </c>
      <c r="C94" s="33" t="str">
        <f t="shared" si="7"/>
        <v>3529</v>
      </c>
      <c r="D94" s="33" t="str">
        <f t="shared" si="8"/>
        <v>0568</v>
      </c>
      <c r="E94" s="100">
        <v>1758.6929777042258</v>
      </c>
      <c r="F94" s="100">
        <v>1688.3452585960563</v>
      </c>
      <c r="G94" s="100">
        <v>2925.5294681483942</v>
      </c>
      <c r="H94" s="100">
        <v>3881.3228012680565</v>
      </c>
      <c r="I94" s="100">
        <v>1829.0406968123946</v>
      </c>
      <c r="J94" s="100">
        <v>2855.1817490402259</v>
      </c>
      <c r="K94" s="100">
        <v>1829.0406968123946</v>
      </c>
      <c r="L94" s="100">
        <v>2925.5294681483942</v>
      </c>
      <c r="M94" s="100">
        <v>3881.3228012680565</v>
      </c>
      <c r="N94" s="100">
        <v>2855.1817490402259</v>
      </c>
      <c r="O94" s="100">
        <v>3881.3228012680565</v>
      </c>
      <c r="P94" s="100">
        <v>1899.3884159205636</v>
      </c>
      <c r="Q94" s="100">
        <f t="shared" si="9"/>
        <v>2684.1582403355865</v>
      </c>
      <c r="R94" s="96">
        <f t="shared" si="10"/>
        <v>32209.898884027039</v>
      </c>
      <c r="S94" s="32">
        <f t="shared" si="12"/>
        <v>5304.7431476741158</v>
      </c>
    </row>
    <row r="95" spans="1:19" hidden="1" x14ac:dyDescent="0.35">
      <c r="A95" s="102" t="s">
        <v>30</v>
      </c>
      <c r="B95" s="102" t="s">
        <v>113</v>
      </c>
      <c r="C95" s="33" t="str">
        <f t="shared" si="7"/>
        <v>3529</v>
      </c>
      <c r="D95" s="33" t="str">
        <f t="shared" si="8"/>
        <v>0599</v>
      </c>
      <c r="E95" s="100">
        <v>0</v>
      </c>
      <c r="F95" s="100">
        <v>0</v>
      </c>
      <c r="G95" s="100">
        <v>4145.980160000001</v>
      </c>
      <c r="H95" s="100">
        <v>8291.960320000002</v>
      </c>
      <c r="I95" s="100">
        <v>0</v>
      </c>
      <c r="J95" s="100">
        <v>4145.980160000001</v>
      </c>
      <c r="K95" s="100">
        <v>0</v>
      </c>
      <c r="L95" s="100">
        <v>4145.980160000001</v>
      </c>
      <c r="M95" s="100">
        <v>8291.960320000002</v>
      </c>
      <c r="N95" s="100">
        <v>4145.980160000001</v>
      </c>
      <c r="O95" s="100">
        <v>8291.960320000002</v>
      </c>
      <c r="P95" s="100">
        <v>0</v>
      </c>
      <c r="Q95" s="100">
        <f t="shared" si="9"/>
        <v>3454.983466666667</v>
      </c>
      <c r="R95" s="96">
        <f t="shared" si="10"/>
        <v>41459.801600000006</v>
      </c>
      <c r="S95" s="32">
        <f t="shared" si="12"/>
        <v>7197.8822222222225</v>
      </c>
    </row>
    <row r="96" spans="1:19" hidden="1" x14ac:dyDescent="0.35">
      <c r="A96" s="102" t="s">
        <v>30</v>
      </c>
      <c r="B96" s="102" t="s">
        <v>115</v>
      </c>
      <c r="C96" s="33" t="str">
        <f t="shared" si="7"/>
        <v>3530</v>
      </c>
      <c r="D96" s="33" t="str">
        <f t="shared" si="8"/>
        <v>0568</v>
      </c>
      <c r="E96" s="100">
        <v>986.35583692957744</v>
      </c>
      <c r="F96" s="100">
        <v>946.90160345239428</v>
      </c>
      <c r="G96" s="100">
        <v>1586.0601857827605</v>
      </c>
      <c r="H96" s="100">
        <v>2067.4018342043942</v>
      </c>
      <c r="I96" s="100">
        <v>1025.8100704067606</v>
      </c>
      <c r="J96" s="100">
        <v>1546.6059523055774</v>
      </c>
      <c r="K96" s="100">
        <v>1546.6059523055774</v>
      </c>
      <c r="L96" s="100">
        <v>1065.2643038839435</v>
      </c>
      <c r="M96" s="100">
        <v>2067.4018342043942</v>
      </c>
      <c r="N96" s="100">
        <v>1546.6059523055774</v>
      </c>
      <c r="O96" s="100">
        <v>2067.4018342043942</v>
      </c>
      <c r="P96" s="100">
        <v>1065.2643038839435</v>
      </c>
      <c r="Q96" s="100">
        <f t="shared" si="9"/>
        <v>1459.8066386557746</v>
      </c>
      <c r="R96" s="96">
        <f t="shared" si="10"/>
        <v>17517.679663869294</v>
      </c>
      <c r="S96" s="32">
        <f t="shared" si="12"/>
        <v>2880.159043834366</v>
      </c>
    </row>
    <row r="97" spans="1:19" hidden="1" x14ac:dyDescent="0.35">
      <c r="A97" s="102" t="s">
        <v>30</v>
      </c>
      <c r="B97" s="102" t="s">
        <v>116</v>
      </c>
      <c r="C97" s="33" t="str">
        <f t="shared" si="7"/>
        <v>3530</v>
      </c>
      <c r="D97" s="33" t="str">
        <f t="shared" si="8"/>
        <v>0599</v>
      </c>
      <c r="E97" s="100">
        <v>0</v>
      </c>
      <c r="F97" s="100">
        <v>0</v>
      </c>
      <c r="G97" s="100">
        <v>754.05316000000016</v>
      </c>
      <c r="H97" s="100">
        <v>1508.1063200000003</v>
      </c>
      <c r="I97" s="100">
        <v>0</v>
      </c>
      <c r="J97" s="100">
        <v>754.05316000000016</v>
      </c>
      <c r="K97" s="100">
        <v>754.05316000000016</v>
      </c>
      <c r="L97" s="100">
        <v>0</v>
      </c>
      <c r="M97" s="100">
        <v>1508.1063200000003</v>
      </c>
      <c r="N97" s="100">
        <v>754.05316000000016</v>
      </c>
      <c r="O97" s="100">
        <v>1508.1063200000003</v>
      </c>
      <c r="P97" s="100">
        <v>0</v>
      </c>
      <c r="Q97" s="100">
        <f t="shared" si="9"/>
        <v>628.37763333333351</v>
      </c>
      <c r="R97" s="96">
        <f t="shared" si="10"/>
        <v>7540.5316000000021</v>
      </c>
      <c r="S97" s="32">
        <f t="shared" si="12"/>
        <v>1309.1200694444449</v>
      </c>
    </row>
    <row r="98" spans="1:19" hidden="1" x14ac:dyDescent="0.35">
      <c r="A98" s="102" t="s">
        <v>30</v>
      </c>
      <c r="B98" s="102" t="s">
        <v>118</v>
      </c>
      <c r="C98" s="33" t="str">
        <f t="shared" si="7"/>
        <v>3536</v>
      </c>
      <c r="D98" s="33" t="str">
        <f t="shared" si="8"/>
        <v>0405</v>
      </c>
      <c r="E98" s="100">
        <v>0</v>
      </c>
      <c r="F98" s="100">
        <v>0</v>
      </c>
      <c r="G98" s="100">
        <v>0</v>
      </c>
      <c r="H98" s="100">
        <v>0</v>
      </c>
      <c r="I98" s="100">
        <v>0</v>
      </c>
      <c r="J98" s="100">
        <v>0</v>
      </c>
      <c r="K98" s="100">
        <v>0</v>
      </c>
      <c r="L98" s="100">
        <v>0</v>
      </c>
      <c r="M98" s="100">
        <v>0</v>
      </c>
      <c r="N98" s="100">
        <v>0</v>
      </c>
      <c r="O98" s="100">
        <v>0</v>
      </c>
      <c r="P98" s="100">
        <v>0</v>
      </c>
      <c r="Q98" s="100">
        <f t="shared" si="9"/>
        <v>0</v>
      </c>
      <c r="R98" s="96">
        <f t="shared" si="10"/>
        <v>0</v>
      </c>
      <c r="S98" s="32">
        <f t="shared" si="12"/>
        <v>0</v>
      </c>
    </row>
    <row r="99" spans="1:19" hidden="1" x14ac:dyDescent="0.35">
      <c r="A99" s="102" t="s">
        <v>30</v>
      </c>
      <c r="B99" s="102" t="s">
        <v>210</v>
      </c>
      <c r="C99" s="33" t="str">
        <f t="shared" si="7"/>
        <v>3536</v>
      </c>
      <c r="D99" s="33" t="str">
        <f t="shared" si="8"/>
        <v>0568</v>
      </c>
      <c r="E99" s="100">
        <v>0</v>
      </c>
      <c r="F99" s="100">
        <v>0</v>
      </c>
      <c r="G99" s="100">
        <v>0</v>
      </c>
      <c r="H99" s="100">
        <v>0</v>
      </c>
      <c r="I99" s="100">
        <v>0</v>
      </c>
      <c r="J99" s="100">
        <v>0</v>
      </c>
      <c r="K99" s="100">
        <v>0</v>
      </c>
      <c r="L99" s="100">
        <v>0</v>
      </c>
      <c r="M99" s="100">
        <v>0</v>
      </c>
      <c r="N99" s="100">
        <v>0</v>
      </c>
      <c r="O99" s="100">
        <v>0</v>
      </c>
      <c r="P99" s="100">
        <v>0</v>
      </c>
      <c r="Q99" s="100">
        <f t="shared" si="9"/>
        <v>0</v>
      </c>
      <c r="R99" s="96">
        <f t="shared" ref="R99:R127" si="13">SUM(E99:P99)</f>
        <v>0</v>
      </c>
      <c r="S99" s="32">
        <f t="shared" si="12"/>
        <v>0</v>
      </c>
    </row>
    <row r="100" spans="1:19" hidden="1" x14ac:dyDescent="0.35">
      <c r="A100" s="102" t="s">
        <v>30</v>
      </c>
      <c r="B100" s="102" t="s">
        <v>119</v>
      </c>
      <c r="C100" s="33" t="str">
        <f t="shared" si="7"/>
        <v>3536</v>
      </c>
      <c r="D100" s="33" t="str">
        <f t="shared" si="8"/>
        <v>0599</v>
      </c>
      <c r="E100" s="100">
        <v>0</v>
      </c>
      <c r="F100" s="100">
        <v>0</v>
      </c>
      <c r="G100" s="100">
        <v>0</v>
      </c>
      <c r="H100" s="100">
        <v>0</v>
      </c>
      <c r="I100" s="100">
        <v>0</v>
      </c>
      <c r="J100" s="100">
        <v>0</v>
      </c>
      <c r="K100" s="100">
        <v>0</v>
      </c>
      <c r="L100" s="100">
        <v>0</v>
      </c>
      <c r="M100" s="100">
        <v>0</v>
      </c>
      <c r="N100" s="100">
        <v>0</v>
      </c>
      <c r="O100" s="100">
        <v>0</v>
      </c>
      <c r="P100" s="100">
        <v>0</v>
      </c>
      <c r="Q100" s="100">
        <f t="shared" si="9"/>
        <v>0</v>
      </c>
      <c r="R100" s="96">
        <f t="shared" si="13"/>
        <v>0</v>
      </c>
      <c r="S100" s="32">
        <f t="shared" si="12"/>
        <v>0</v>
      </c>
    </row>
    <row r="101" spans="1:19" hidden="1" x14ac:dyDescent="0.35">
      <c r="A101" s="102" t="s">
        <v>30</v>
      </c>
      <c r="B101" s="102" t="s">
        <v>121</v>
      </c>
      <c r="C101" s="33" t="str">
        <f t="shared" si="7"/>
        <v>3537</v>
      </c>
      <c r="D101" s="33" t="str">
        <f t="shared" si="8"/>
        <v>0568</v>
      </c>
      <c r="E101" s="100">
        <v>4619.0063164851836</v>
      </c>
      <c r="F101" s="100">
        <v>2840.7048103571833</v>
      </c>
      <c r="G101" s="100">
        <v>4855.7317173482816</v>
      </c>
      <c r="H101" s="100">
        <v>6397.3078226131829</v>
      </c>
      <c r="I101" s="100">
        <v>3077.4302112202822</v>
      </c>
      <c r="J101" s="100">
        <v>4737.3690169167321</v>
      </c>
      <c r="K101" s="100">
        <v>4737.3690169167321</v>
      </c>
      <c r="L101" s="100">
        <v>3195.7929116518308</v>
      </c>
      <c r="M101" s="100">
        <v>4737.3690169167321</v>
      </c>
      <c r="N101" s="100">
        <v>4737.3690169167321</v>
      </c>
      <c r="O101" s="100">
        <v>6397.3078226131829</v>
      </c>
      <c r="P101" s="100">
        <v>3195.7929116518308</v>
      </c>
      <c r="Q101" s="100">
        <f t="shared" si="9"/>
        <v>4460.712549300657</v>
      </c>
      <c r="R101" s="96">
        <f t="shared" si="13"/>
        <v>53528.550591607884</v>
      </c>
      <c r="S101" s="32">
        <f t="shared" si="12"/>
        <v>8671.5085504728377</v>
      </c>
    </row>
    <row r="102" spans="1:19" hidden="1" x14ac:dyDescent="0.35">
      <c r="A102" s="102" t="s">
        <v>30</v>
      </c>
      <c r="B102" s="102" t="s">
        <v>122</v>
      </c>
      <c r="C102" s="33" t="str">
        <f t="shared" si="7"/>
        <v>3537</v>
      </c>
      <c r="D102" s="33" t="str">
        <f t="shared" si="8"/>
        <v>0599</v>
      </c>
      <c r="E102" s="100">
        <v>1848.22316</v>
      </c>
      <c r="F102" s="100">
        <v>0</v>
      </c>
      <c r="G102" s="100">
        <v>1848.22316</v>
      </c>
      <c r="H102" s="100">
        <v>3696.44632</v>
      </c>
      <c r="I102" s="100">
        <v>0</v>
      </c>
      <c r="J102" s="100">
        <v>1848.22316</v>
      </c>
      <c r="K102" s="100">
        <v>1848.22316</v>
      </c>
      <c r="L102" s="100">
        <v>0</v>
      </c>
      <c r="M102" s="100">
        <v>1848.22316</v>
      </c>
      <c r="N102" s="100">
        <v>1848.22316</v>
      </c>
      <c r="O102" s="100">
        <v>3696.44632</v>
      </c>
      <c r="P102" s="100">
        <v>0</v>
      </c>
      <c r="Q102" s="100">
        <f t="shared" si="9"/>
        <v>1540.1859666666667</v>
      </c>
      <c r="R102" s="96">
        <f t="shared" si="13"/>
        <v>18482.231599999999</v>
      </c>
      <c r="S102" s="32">
        <f t="shared" si="12"/>
        <v>3054.7021672222218</v>
      </c>
    </row>
    <row r="103" spans="1:19" hidden="1" x14ac:dyDescent="0.35">
      <c r="A103" s="102" t="s">
        <v>30</v>
      </c>
      <c r="B103" s="102" t="s">
        <v>134</v>
      </c>
      <c r="C103" s="33" t="str">
        <f t="shared" si="7"/>
        <v>3547</v>
      </c>
      <c r="D103" s="33" t="str">
        <f t="shared" si="8"/>
        <v>0568</v>
      </c>
      <c r="E103" s="100">
        <v>1232.9447961619719</v>
      </c>
      <c r="F103" s="100">
        <v>1183.6270043154927</v>
      </c>
      <c r="G103" s="100">
        <v>1982.5752322284507</v>
      </c>
      <c r="H103" s="100">
        <v>2584.2522927554928</v>
      </c>
      <c r="I103" s="100">
        <v>1282.2625880084506</v>
      </c>
      <c r="J103" s="100">
        <v>1933.2574403819717</v>
      </c>
      <c r="K103" s="100">
        <v>1933.2574403819717</v>
      </c>
      <c r="L103" s="100">
        <v>1982.5752322284507</v>
      </c>
      <c r="M103" s="100">
        <v>1933.2574403819717</v>
      </c>
      <c r="N103" s="100">
        <v>1933.2574403819717</v>
      </c>
      <c r="O103" s="100">
        <v>2584.2522927554928</v>
      </c>
      <c r="P103" s="100">
        <v>1331.5803798549296</v>
      </c>
      <c r="Q103" s="100">
        <f t="shared" si="9"/>
        <v>1824.7582983197178</v>
      </c>
      <c r="R103" s="96">
        <f t="shared" si="13"/>
        <v>21897.099579836613</v>
      </c>
      <c r="S103" s="32">
        <f t="shared" si="12"/>
        <v>3600.1988047929567</v>
      </c>
    </row>
    <row r="104" spans="1:19" hidden="1" x14ac:dyDescent="0.35">
      <c r="A104" s="102" t="s">
        <v>30</v>
      </c>
      <c r="B104" s="102" t="s">
        <v>135</v>
      </c>
      <c r="C104" s="33" t="str">
        <f t="shared" si="7"/>
        <v>3547</v>
      </c>
      <c r="D104" s="33" t="str">
        <f t="shared" si="8"/>
        <v>0599</v>
      </c>
      <c r="E104" s="100">
        <v>10135.92155892019</v>
      </c>
      <c r="F104" s="100">
        <v>9730.4846965633824</v>
      </c>
      <c r="G104" s="100">
        <v>11844.552026743662</v>
      </c>
      <c r="H104" s="100">
        <v>12336.871907496716</v>
      </c>
      <c r="I104" s="100">
        <v>10541.358421276995</v>
      </c>
      <c r="J104" s="100">
        <v>11332.819671429108</v>
      </c>
      <c r="K104" s="100">
        <v>11830.511291147419</v>
      </c>
      <c r="L104" s="100">
        <v>11950.847519701409</v>
      </c>
      <c r="M104" s="100">
        <v>11154.01453058404</v>
      </c>
      <c r="N104" s="100">
        <v>11439.115164386856</v>
      </c>
      <c r="O104" s="100">
        <v>12336.871907496716</v>
      </c>
      <c r="P104" s="100">
        <v>10840.499790676058</v>
      </c>
      <c r="Q104" s="100">
        <f t="shared" si="9"/>
        <v>11289.489040535211</v>
      </c>
      <c r="R104" s="96">
        <f t="shared" si="13"/>
        <v>135473.86848642252</v>
      </c>
      <c r="S104" s="32">
        <f t="shared" si="12"/>
        <v>21864.234979824727</v>
      </c>
    </row>
    <row r="105" spans="1:19" hidden="1" x14ac:dyDescent="0.35">
      <c r="A105" s="102" t="s">
        <v>30</v>
      </c>
      <c r="B105" s="102" t="s">
        <v>139</v>
      </c>
      <c r="C105" s="33" t="str">
        <f t="shared" si="7"/>
        <v>4506</v>
      </c>
      <c r="D105" s="33" t="str">
        <f t="shared" si="8"/>
        <v>0568</v>
      </c>
      <c r="E105" s="100">
        <v>2959.0675107887323</v>
      </c>
      <c r="F105" s="100">
        <v>2840.7048103571833</v>
      </c>
      <c r="G105" s="100">
        <v>4758.1805573482816</v>
      </c>
      <c r="H105" s="100">
        <v>6202.2055026131829</v>
      </c>
      <c r="I105" s="100">
        <v>3077.4302112202822</v>
      </c>
      <c r="J105" s="100">
        <v>4639.8178569167312</v>
      </c>
      <c r="K105" s="100">
        <v>4639.8178569167312</v>
      </c>
      <c r="L105" s="100">
        <v>3195.7929116518308</v>
      </c>
      <c r="M105" s="100">
        <v>4639.8178569167312</v>
      </c>
      <c r="N105" s="100">
        <v>4639.8178569167312</v>
      </c>
      <c r="O105" s="100">
        <v>6202.2055026131829</v>
      </c>
      <c r="P105" s="100">
        <v>4758.1805573482816</v>
      </c>
      <c r="Q105" s="100">
        <f t="shared" si="9"/>
        <v>4379.4199159673235</v>
      </c>
      <c r="R105" s="96">
        <f t="shared" si="13"/>
        <v>52553.038991607886</v>
      </c>
      <c r="S105" s="32">
        <f t="shared" si="12"/>
        <v>8640.4771315030976</v>
      </c>
    </row>
    <row r="106" spans="1:19" hidden="1" x14ac:dyDescent="0.35">
      <c r="A106" s="102" t="s">
        <v>30</v>
      </c>
      <c r="B106" s="102" t="s">
        <v>140</v>
      </c>
      <c r="C106" s="33" t="str">
        <f t="shared" si="7"/>
        <v>4506</v>
      </c>
      <c r="D106" s="33" t="str">
        <f t="shared" si="8"/>
        <v>0599</v>
      </c>
      <c r="E106" s="100">
        <v>1771.5915492957747</v>
      </c>
      <c r="F106" s="100">
        <v>1700.7278873239436</v>
      </c>
      <c r="G106" s="100">
        <v>3147.5231712676059</v>
      </c>
      <c r="H106" s="100">
        <v>4310.8638073239445</v>
      </c>
      <c r="I106" s="100">
        <v>1842.4552112676058</v>
      </c>
      <c r="J106" s="100">
        <v>3076.659509295775</v>
      </c>
      <c r="K106" s="100">
        <v>3076.659509295775</v>
      </c>
      <c r="L106" s="100">
        <v>1842.4552112676058</v>
      </c>
      <c r="M106" s="100">
        <v>3076.659509295775</v>
      </c>
      <c r="N106" s="100">
        <v>3076.659509295775</v>
      </c>
      <c r="O106" s="100">
        <v>4310.8638073239445</v>
      </c>
      <c r="P106" s="100">
        <v>3218.3868332394372</v>
      </c>
      <c r="Q106" s="100">
        <f t="shared" si="9"/>
        <v>2870.9587929577469</v>
      </c>
      <c r="R106" s="96">
        <f t="shared" si="13"/>
        <v>34451.505515492965</v>
      </c>
      <c r="S106" s="32">
        <f t="shared" si="12"/>
        <v>5691.8041989436633</v>
      </c>
    </row>
    <row r="107" spans="1:19" hidden="1" x14ac:dyDescent="0.35">
      <c r="A107" s="102" t="s">
        <v>30</v>
      </c>
      <c r="B107" s="102" t="s">
        <v>142</v>
      </c>
      <c r="C107" s="33" t="str">
        <f t="shared" si="7"/>
        <v>4509</v>
      </c>
      <c r="D107" s="33" t="str">
        <f t="shared" si="8"/>
        <v>0568</v>
      </c>
      <c r="E107" s="100">
        <v>734.24490273787785</v>
      </c>
      <c r="F107" s="100">
        <v>461.30569805521122</v>
      </c>
      <c r="G107" s="100">
        <v>772.68704424247892</v>
      </c>
      <c r="H107" s="100">
        <v>1260.9022413509106</v>
      </c>
      <c r="I107" s="100">
        <v>499.74783955981218</v>
      </c>
      <c r="J107" s="100">
        <v>1007.1841074205445</v>
      </c>
      <c r="K107" s="100">
        <v>499.74783955981218</v>
      </c>
      <c r="L107" s="100">
        <v>518.9689103121126</v>
      </c>
      <c r="M107" s="100">
        <v>753.46597349017838</v>
      </c>
      <c r="N107" s="100">
        <v>753.46597349017838</v>
      </c>
      <c r="O107" s="100">
        <v>1007.1841074205445</v>
      </c>
      <c r="P107" s="100">
        <v>518.9689103121126</v>
      </c>
      <c r="Q107" s="100">
        <f t="shared" si="9"/>
        <v>732.32279566264776</v>
      </c>
      <c r="R107" s="96">
        <f t="shared" si="13"/>
        <v>8787.8735479517727</v>
      </c>
      <c r="S107" s="32">
        <f t="shared" si="12"/>
        <v>1426.043274231092</v>
      </c>
    </row>
    <row r="108" spans="1:19" hidden="1" x14ac:dyDescent="0.35">
      <c r="A108" s="102" t="s">
        <v>30</v>
      </c>
      <c r="B108" s="102" t="s">
        <v>143</v>
      </c>
      <c r="C108" s="33" t="str">
        <f t="shared" si="7"/>
        <v>4509</v>
      </c>
      <c r="D108" s="33" t="str">
        <f t="shared" si="8"/>
        <v>0599</v>
      </c>
      <c r="E108" s="100">
        <v>9156.2493801464789</v>
      </c>
      <c r="F108" s="100">
        <v>7170.8824130704234</v>
      </c>
      <c r="G108" s="100">
        <v>9491.5618018929581</v>
      </c>
      <c r="H108" s="100">
        <v>12303.67432173521</v>
      </c>
      <c r="I108" s="100">
        <v>7768.4559474929592</v>
      </c>
      <c r="J108" s="100">
        <v>10879.355234546478</v>
      </c>
      <c r="K108" s="100">
        <v>7683.4195531267624</v>
      </c>
      <c r="L108" s="100">
        <v>8067.2427147042272</v>
      </c>
      <c r="M108" s="100">
        <v>9192.775034681692</v>
      </c>
      <c r="N108" s="100">
        <v>9192.775034681692</v>
      </c>
      <c r="O108" s="100">
        <v>10439.869403560564</v>
      </c>
      <c r="P108" s="100">
        <v>7982.2063203380294</v>
      </c>
      <c r="Q108" s="100">
        <f t="shared" si="9"/>
        <v>9110.7055966647877</v>
      </c>
      <c r="R108" s="96">
        <f t="shared" si="13"/>
        <v>109328.46715997746</v>
      </c>
      <c r="S108" s="32">
        <f t="shared" si="12"/>
        <v>17620.0423436169</v>
      </c>
    </row>
    <row r="109" spans="1:19" hidden="1" x14ac:dyDescent="0.35">
      <c r="A109" s="102" t="s">
        <v>30</v>
      </c>
      <c r="B109" s="102" t="s">
        <v>147</v>
      </c>
      <c r="C109" s="33" t="str">
        <f t="shared" si="7"/>
        <v>4513</v>
      </c>
      <c r="D109" s="33" t="str">
        <f t="shared" si="8"/>
        <v>0568</v>
      </c>
      <c r="E109" s="100">
        <v>3401.6532223204504</v>
      </c>
      <c r="F109" s="100">
        <v>2075.8756412484504</v>
      </c>
      <c r="G109" s="100">
        <v>3574.6428590911542</v>
      </c>
      <c r="H109" s="100">
        <v>5966.7135660790973</v>
      </c>
      <c r="I109" s="100">
        <v>2248.8652780191546</v>
      </c>
      <c r="J109" s="100">
        <v>3488.1480407058025</v>
      </c>
      <c r="K109" s="100">
        <v>2248.8652780191546</v>
      </c>
      <c r="L109" s="100">
        <v>2335.3600964045067</v>
      </c>
      <c r="M109" s="100">
        <v>3488.1480407058025</v>
      </c>
      <c r="N109" s="100">
        <v>3488.1480407058025</v>
      </c>
      <c r="O109" s="100">
        <v>4727.4308033924499</v>
      </c>
      <c r="P109" s="100">
        <v>2335.3600964045067</v>
      </c>
      <c r="Q109" s="100">
        <f t="shared" si="9"/>
        <v>3281.6009135913605</v>
      </c>
      <c r="R109" s="96">
        <f t="shared" si="13"/>
        <v>39379.210963096324</v>
      </c>
      <c r="S109" s="32">
        <f t="shared" si="12"/>
        <v>6380.2078313512602</v>
      </c>
    </row>
    <row r="110" spans="1:19" hidden="1" x14ac:dyDescent="0.35">
      <c r="A110" s="102" t="s">
        <v>30</v>
      </c>
      <c r="B110" s="102" t="s">
        <v>148</v>
      </c>
      <c r="C110" s="33" t="str">
        <f t="shared" si="7"/>
        <v>4513</v>
      </c>
      <c r="D110" s="33" t="str">
        <f t="shared" si="8"/>
        <v>0599</v>
      </c>
      <c r="E110" s="100">
        <v>8281.6526859076075</v>
      </c>
      <c r="F110" s="100">
        <v>4388.9908560676058</v>
      </c>
      <c r="G110" s="100">
        <v>8647.4019239132413</v>
      </c>
      <c r="H110" s="100">
        <v>15884.10172658479</v>
      </c>
      <c r="I110" s="100">
        <v>4754.7400940732405</v>
      </c>
      <c r="J110" s="100">
        <v>8386.577276741411</v>
      </c>
      <c r="K110" s="100">
        <v>4754.7400940732405</v>
      </c>
      <c r="L110" s="100">
        <v>4937.6147130760564</v>
      </c>
      <c r="M110" s="100">
        <v>8464.5273049104235</v>
      </c>
      <c r="N110" s="100">
        <v>8464.5273049104235</v>
      </c>
      <c r="O110" s="100">
        <v>12174.314515747608</v>
      </c>
      <c r="P110" s="100">
        <v>4937.6147130760564</v>
      </c>
      <c r="Q110" s="100">
        <f t="shared" si="9"/>
        <v>7839.7336007568092</v>
      </c>
      <c r="R110" s="96">
        <f t="shared" si="13"/>
        <v>94076.803209081714</v>
      </c>
      <c r="S110" s="32">
        <f t="shared" si="12"/>
        <v>15276.891373078752</v>
      </c>
    </row>
    <row r="111" spans="1:19" hidden="1" x14ac:dyDescent="0.35">
      <c r="A111" s="102" t="s">
        <v>30</v>
      </c>
      <c r="B111" s="102" t="s">
        <v>152</v>
      </c>
      <c r="C111" s="33" t="str">
        <f t="shared" si="7"/>
        <v>4531</v>
      </c>
      <c r="D111" s="33" t="str">
        <f t="shared" si="8"/>
        <v>0405</v>
      </c>
      <c r="E111" s="100">
        <v>0</v>
      </c>
      <c r="F111" s="100">
        <v>0</v>
      </c>
      <c r="G111" s="100">
        <v>0</v>
      </c>
      <c r="H111" s="100">
        <v>0</v>
      </c>
      <c r="I111" s="100">
        <v>0</v>
      </c>
      <c r="J111" s="100">
        <v>0</v>
      </c>
      <c r="K111" s="100">
        <v>0</v>
      </c>
      <c r="L111" s="100">
        <v>0</v>
      </c>
      <c r="M111" s="100">
        <v>0</v>
      </c>
      <c r="N111" s="100">
        <v>0</v>
      </c>
      <c r="O111" s="100">
        <v>0</v>
      </c>
      <c r="P111" s="100">
        <v>0</v>
      </c>
      <c r="Q111" s="100">
        <f t="shared" si="9"/>
        <v>0</v>
      </c>
      <c r="R111" s="96">
        <f t="shared" si="13"/>
        <v>0</v>
      </c>
      <c r="S111" s="32">
        <f t="shared" si="12"/>
        <v>0</v>
      </c>
    </row>
    <row r="112" spans="1:19" hidden="1" x14ac:dyDescent="0.35">
      <c r="A112" s="102" t="s">
        <v>30</v>
      </c>
      <c r="B112" s="102" t="s">
        <v>211</v>
      </c>
      <c r="C112" s="33" t="str">
        <f t="shared" si="7"/>
        <v>4531</v>
      </c>
      <c r="D112" s="33" t="str">
        <f t="shared" si="8"/>
        <v>0568</v>
      </c>
      <c r="E112" s="100">
        <v>0</v>
      </c>
      <c r="F112" s="100">
        <v>0</v>
      </c>
      <c r="G112" s="100">
        <v>0</v>
      </c>
      <c r="H112" s="100">
        <v>0</v>
      </c>
      <c r="I112" s="100">
        <v>0</v>
      </c>
      <c r="J112" s="100">
        <v>0</v>
      </c>
      <c r="K112" s="100">
        <v>0</v>
      </c>
      <c r="L112" s="100">
        <v>0</v>
      </c>
      <c r="M112" s="100">
        <v>0</v>
      </c>
      <c r="N112" s="100">
        <v>0</v>
      </c>
      <c r="O112" s="100">
        <v>0</v>
      </c>
      <c r="P112" s="100">
        <v>0</v>
      </c>
      <c r="Q112" s="100">
        <f t="shared" si="9"/>
        <v>0</v>
      </c>
      <c r="R112" s="96">
        <f t="shared" si="13"/>
        <v>0</v>
      </c>
      <c r="S112" s="32">
        <f t="shared" si="12"/>
        <v>0</v>
      </c>
    </row>
    <row r="113" spans="1:19" hidden="1" x14ac:dyDescent="0.35">
      <c r="A113" s="102" t="s">
        <v>30</v>
      </c>
      <c r="B113" s="102" t="s">
        <v>212</v>
      </c>
      <c r="C113" s="33" t="str">
        <f t="shared" si="7"/>
        <v>4531</v>
      </c>
      <c r="D113" s="33" t="str">
        <f t="shared" si="8"/>
        <v>0599</v>
      </c>
      <c r="E113" s="100">
        <v>0</v>
      </c>
      <c r="F113" s="100">
        <v>0</v>
      </c>
      <c r="G113" s="100">
        <v>0</v>
      </c>
      <c r="H113" s="100">
        <v>0</v>
      </c>
      <c r="I113" s="100">
        <v>0</v>
      </c>
      <c r="J113" s="100">
        <v>0</v>
      </c>
      <c r="K113" s="100">
        <v>0</v>
      </c>
      <c r="L113" s="100">
        <v>0</v>
      </c>
      <c r="M113" s="100">
        <v>0</v>
      </c>
      <c r="N113" s="100">
        <v>0</v>
      </c>
      <c r="O113" s="100">
        <v>0</v>
      </c>
      <c r="P113" s="100">
        <v>0</v>
      </c>
      <c r="Q113" s="100">
        <f t="shared" si="9"/>
        <v>0</v>
      </c>
      <c r="R113" s="96">
        <f t="shared" si="13"/>
        <v>0</v>
      </c>
      <c r="S113" s="32">
        <f t="shared" si="12"/>
        <v>0</v>
      </c>
    </row>
    <row r="114" spans="1:19" hidden="1" x14ac:dyDescent="0.35">
      <c r="A114" s="102" t="s">
        <v>30</v>
      </c>
      <c r="B114" s="102" t="s">
        <v>156</v>
      </c>
      <c r="C114" s="33" t="str">
        <f t="shared" si="7"/>
        <v>4534</v>
      </c>
      <c r="D114" s="33" t="str">
        <f t="shared" si="8"/>
        <v>0568</v>
      </c>
      <c r="E114" s="100">
        <v>9261.6860778920563</v>
      </c>
      <c r="F114" s="100">
        <v>7486.6117420529581</v>
      </c>
      <c r="G114" s="100">
        <v>9026.8648279387053</v>
      </c>
      <c r="H114" s="100">
        <v>10178.054851940056</v>
      </c>
      <c r="I114" s="100">
        <v>8110.4960538907044</v>
      </c>
      <c r="J114" s="100">
        <v>8714.9226720198312</v>
      </c>
      <c r="K114" s="100">
        <v>7856.217110228733</v>
      </c>
      <c r="L114" s="100">
        <v>8422.4382098095775</v>
      </c>
      <c r="M114" s="100">
        <v>9573.6282338109304</v>
      </c>
      <c r="N114" s="100">
        <v>8714.9226720198312</v>
      </c>
      <c r="O114" s="100">
        <v>9319.3492901489572</v>
      </c>
      <c r="P114" s="100">
        <v>8422.4382098095775</v>
      </c>
      <c r="Q114" s="100">
        <f t="shared" si="9"/>
        <v>8757.3024959634931</v>
      </c>
      <c r="R114" s="96">
        <f t="shared" si="13"/>
        <v>105087.62995156192</v>
      </c>
      <c r="S114" s="32">
        <f t="shared" ref="S114:S127" si="14">AVERAGE(G114:R114)</f>
        <v>16848.688714928528</v>
      </c>
    </row>
    <row r="115" spans="1:19" hidden="1" x14ac:dyDescent="0.35">
      <c r="A115" s="102" t="s">
        <v>30</v>
      </c>
      <c r="B115" s="102" t="s">
        <v>157</v>
      </c>
      <c r="C115" s="33" t="str">
        <f t="shared" si="7"/>
        <v>4534</v>
      </c>
      <c r="D115" s="33" t="str">
        <f t="shared" si="8"/>
        <v>0599</v>
      </c>
      <c r="E115" s="100">
        <v>17088.461189123005</v>
      </c>
      <c r="F115" s="100">
        <v>12414.977407098591</v>
      </c>
      <c r="G115" s="100">
        <v>15692.900090223475</v>
      </c>
      <c r="H115" s="100">
        <v>18627.710379402815</v>
      </c>
      <c r="I115" s="100">
        <v>13241.512449239437</v>
      </c>
      <c r="J115" s="100">
        <v>14967.562956476997</v>
      </c>
      <c r="K115" s="100">
        <v>13201.536040788733</v>
      </c>
      <c r="L115" s="100">
        <v>13966.849582985915</v>
      </c>
      <c r="M115" s="100">
        <v>17357.729097517371</v>
      </c>
      <c r="N115" s="100">
        <v>15175.609364927699</v>
      </c>
      <c r="O115" s="100">
        <v>16901.659872165259</v>
      </c>
      <c r="P115" s="100">
        <v>13966.849582985915</v>
      </c>
      <c r="Q115" s="100">
        <f t="shared" si="9"/>
        <v>15216.946501077933</v>
      </c>
      <c r="R115" s="96">
        <f t="shared" si="13"/>
        <v>182603.3580129352</v>
      </c>
      <c r="S115" s="32">
        <f t="shared" si="14"/>
        <v>29243.351994227229</v>
      </c>
    </row>
    <row r="116" spans="1:19" hidden="1" x14ac:dyDescent="0.35">
      <c r="A116" s="102" t="s">
        <v>30</v>
      </c>
      <c r="B116" s="102" t="s">
        <v>168</v>
      </c>
      <c r="C116" s="33" t="str">
        <f t="shared" si="7"/>
        <v>4540</v>
      </c>
      <c r="D116" s="33" t="str">
        <f t="shared" si="8"/>
        <v>0568</v>
      </c>
      <c r="E116" s="100">
        <v>467.35019514084496</v>
      </c>
      <c r="F116" s="100">
        <v>448.6561873352112</v>
      </c>
      <c r="G116" s="100">
        <v>751.4991137864788</v>
      </c>
      <c r="H116" s="100">
        <v>979.56600901521108</v>
      </c>
      <c r="I116" s="100">
        <v>486.04420294647883</v>
      </c>
      <c r="J116" s="100">
        <v>979.56600901521108</v>
      </c>
      <c r="K116" s="100">
        <v>486.04420294647883</v>
      </c>
      <c r="L116" s="100">
        <v>751.4991137864788</v>
      </c>
      <c r="M116" s="100">
        <v>732.80510598084493</v>
      </c>
      <c r="N116" s="100">
        <v>732.80510598084493</v>
      </c>
      <c r="O116" s="100">
        <v>979.56600901521108</v>
      </c>
      <c r="P116" s="100">
        <v>751.4991137864788</v>
      </c>
      <c r="Q116" s="100">
        <f t="shared" si="9"/>
        <v>712.24169739464776</v>
      </c>
      <c r="R116" s="96">
        <f t="shared" si="13"/>
        <v>8546.9003687357726</v>
      </c>
      <c r="S116" s="32">
        <f t="shared" si="14"/>
        <v>1407.5030043658451</v>
      </c>
    </row>
    <row r="117" spans="1:19" hidden="1" x14ac:dyDescent="0.35">
      <c r="A117" s="102" t="s">
        <v>30</v>
      </c>
      <c r="B117" s="102" t="s">
        <v>169</v>
      </c>
      <c r="C117" s="33" t="str">
        <f t="shared" si="7"/>
        <v>4540</v>
      </c>
      <c r="D117" s="33" t="str">
        <f t="shared" si="8"/>
        <v>0599</v>
      </c>
      <c r="E117" s="100">
        <v>2067.4809708920184</v>
      </c>
      <c r="F117" s="100">
        <v>2157.3714478873239</v>
      </c>
      <c r="G117" s="100">
        <v>2981.7513218779345</v>
      </c>
      <c r="H117" s="100">
        <v>3356.6788108920182</v>
      </c>
      <c r="I117" s="100">
        <v>2337.1524018779346</v>
      </c>
      <c r="J117" s="100">
        <v>3536.4597648826293</v>
      </c>
      <c r="K117" s="100">
        <v>2337.1524018779346</v>
      </c>
      <c r="L117" s="100">
        <v>3071.6417988732396</v>
      </c>
      <c r="M117" s="100">
        <v>2801.9703678873238</v>
      </c>
      <c r="N117" s="100">
        <v>2891.860844882629</v>
      </c>
      <c r="O117" s="100">
        <v>3446.5692878873238</v>
      </c>
      <c r="P117" s="100">
        <v>3071.6417988732396</v>
      </c>
      <c r="Q117" s="100">
        <f t="shared" si="9"/>
        <v>2838.1442682159627</v>
      </c>
      <c r="R117" s="96">
        <f t="shared" si="13"/>
        <v>34057.731218591551</v>
      </c>
      <c r="S117" s="32">
        <f t="shared" si="14"/>
        <v>5560.7295238849765</v>
      </c>
    </row>
    <row r="118" spans="1:19" hidden="1" x14ac:dyDescent="0.35">
      <c r="A118" s="102" t="s">
        <v>30</v>
      </c>
      <c r="B118" s="102" t="s">
        <v>174</v>
      </c>
      <c r="C118" s="33" t="str">
        <f t="shared" si="7"/>
        <v>4544</v>
      </c>
      <c r="D118" s="33" t="str">
        <f t="shared" si="8"/>
        <v>0568</v>
      </c>
      <c r="E118" s="100">
        <v>460.43773615492955</v>
      </c>
      <c r="F118" s="100">
        <v>442.02022670873242</v>
      </c>
      <c r="G118" s="100">
        <v>740.38387973712668</v>
      </c>
      <c r="H118" s="100">
        <v>965.07749498073247</v>
      </c>
      <c r="I118" s="100">
        <v>721.96637029092949</v>
      </c>
      <c r="J118" s="100">
        <v>721.96637029092949</v>
      </c>
      <c r="K118" s="100">
        <v>478.8552456011268</v>
      </c>
      <c r="L118" s="100">
        <v>497.27275504732393</v>
      </c>
      <c r="M118" s="100">
        <v>721.96637029092949</v>
      </c>
      <c r="N118" s="100">
        <v>965.07749498073247</v>
      </c>
      <c r="O118" s="100">
        <v>965.07749498073247</v>
      </c>
      <c r="P118" s="100">
        <v>740.38387973712668</v>
      </c>
      <c r="Q118" s="100">
        <f t="shared" si="9"/>
        <v>701.70710990011264</v>
      </c>
      <c r="R118" s="96">
        <f t="shared" si="13"/>
        <v>8420.4853188013512</v>
      </c>
      <c r="S118" s="32">
        <f t="shared" si="14"/>
        <v>1386.6849820532627</v>
      </c>
    </row>
    <row r="119" spans="1:19" hidden="1" x14ac:dyDescent="0.35">
      <c r="A119" s="102" t="s">
        <v>30</v>
      </c>
      <c r="B119" s="102" t="s">
        <v>175</v>
      </c>
      <c r="C119" s="33" t="str">
        <f t="shared" si="7"/>
        <v>4544</v>
      </c>
      <c r="D119" s="33" t="str">
        <f t="shared" si="8"/>
        <v>0599</v>
      </c>
      <c r="E119" s="100">
        <v>963.11225352112672</v>
      </c>
      <c r="F119" s="100">
        <v>924.58776338028167</v>
      </c>
      <c r="G119" s="100">
        <v>1375.3460236619719</v>
      </c>
      <c r="H119" s="100">
        <v>1672.0063233802819</v>
      </c>
      <c r="I119" s="100">
        <v>1375.3460236619719</v>
      </c>
      <c r="J119" s="100">
        <v>1298.2970433802816</v>
      </c>
      <c r="K119" s="100">
        <v>1001.6367436619719</v>
      </c>
      <c r="L119" s="100">
        <v>1001.6367436619719</v>
      </c>
      <c r="M119" s="100">
        <v>1336.8215335211266</v>
      </c>
      <c r="N119" s="100">
        <v>1710.5308135211267</v>
      </c>
      <c r="O119" s="100">
        <v>1672.0063233802819</v>
      </c>
      <c r="P119" s="100">
        <v>1375.3460236619719</v>
      </c>
      <c r="Q119" s="100">
        <f t="shared" si="9"/>
        <v>1308.8894676995303</v>
      </c>
      <c r="R119" s="96">
        <f t="shared" si="13"/>
        <v>15706.673612394365</v>
      </c>
      <c r="S119" s="32">
        <f t="shared" si="14"/>
        <v>2569.5447229655711</v>
      </c>
    </row>
    <row r="120" spans="1:19" hidden="1" x14ac:dyDescent="0.35">
      <c r="A120" s="102" t="s">
        <v>30</v>
      </c>
      <c r="B120" s="102" t="s">
        <v>177</v>
      </c>
      <c r="C120" s="33" t="str">
        <f t="shared" si="7"/>
        <v>4545</v>
      </c>
      <c r="D120" s="33" t="str">
        <f t="shared" si="8"/>
        <v>0568</v>
      </c>
      <c r="E120" s="100">
        <v>701.02529271126741</v>
      </c>
      <c r="F120" s="100">
        <v>672.98428100281683</v>
      </c>
      <c r="G120" s="100">
        <v>1127.2486706797183</v>
      </c>
      <c r="H120" s="100">
        <v>1469.3490135228167</v>
      </c>
      <c r="I120" s="100">
        <v>729.06630441971822</v>
      </c>
      <c r="J120" s="100">
        <v>1469.3490135228167</v>
      </c>
      <c r="K120" s="100">
        <v>729.06630441971822</v>
      </c>
      <c r="L120" s="100">
        <v>757.10731612816903</v>
      </c>
      <c r="M120" s="100">
        <v>1469.3490135228167</v>
      </c>
      <c r="N120" s="100">
        <v>1099.2076589712674</v>
      </c>
      <c r="O120" s="100">
        <v>1469.3490135228167</v>
      </c>
      <c r="P120" s="100">
        <v>1127.2486706797183</v>
      </c>
      <c r="Q120" s="100">
        <f t="shared" si="9"/>
        <v>1068.3625460919718</v>
      </c>
      <c r="R120" s="96">
        <f t="shared" si="13"/>
        <v>12820.350553103661</v>
      </c>
      <c r="S120" s="32">
        <f t="shared" si="14"/>
        <v>2111.2545065487675</v>
      </c>
    </row>
    <row r="121" spans="1:19" hidden="1" x14ac:dyDescent="0.35">
      <c r="A121" s="102" t="s">
        <v>30</v>
      </c>
      <c r="B121" s="102" t="s">
        <v>178</v>
      </c>
      <c r="C121" s="33" t="str">
        <f t="shared" si="7"/>
        <v>4545</v>
      </c>
      <c r="D121" s="33" t="str">
        <f t="shared" si="8"/>
        <v>0599</v>
      </c>
      <c r="E121" s="100">
        <v>486.19387323943664</v>
      </c>
      <c r="F121" s="100">
        <v>466.7461183098593</v>
      </c>
      <c r="G121" s="100">
        <v>1400.4619881690144</v>
      </c>
      <c r="H121" s="100">
        <v>2256.3868383098593</v>
      </c>
      <c r="I121" s="100">
        <v>486.19387323943664</v>
      </c>
      <c r="J121" s="100">
        <v>2275.8345932394368</v>
      </c>
      <c r="K121" s="100">
        <v>505.64162816901421</v>
      </c>
      <c r="L121" s="100">
        <v>525.08938309859161</v>
      </c>
      <c r="M121" s="100">
        <v>2275.8345932394368</v>
      </c>
      <c r="N121" s="100">
        <v>1361.5664783098593</v>
      </c>
      <c r="O121" s="100">
        <v>2256.3868383098593</v>
      </c>
      <c r="P121" s="100">
        <v>1400.4619881690144</v>
      </c>
      <c r="Q121" s="100">
        <f t="shared" si="9"/>
        <v>1308.066516150235</v>
      </c>
      <c r="R121" s="96">
        <f t="shared" si="13"/>
        <v>15696.798193802821</v>
      </c>
      <c r="S121" s="32">
        <f t="shared" si="14"/>
        <v>2645.7269093505479</v>
      </c>
    </row>
    <row r="122" spans="1:19" hidden="1" x14ac:dyDescent="0.35">
      <c r="A122" s="102" t="s">
        <v>30</v>
      </c>
      <c r="B122" s="102" t="s">
        <v>181</v>
      </c>
      <c r="C122" s="33" t="str">
        <f t="shared" si="7"/>
        <v>4547</v>
      </c>
      <c r="D122" s="33" t="str">
        <f t="shared" si="8"/>
        <v>0568</v>
      </c>
      <c r="E122" s="100">
        <v>1101.3673541068167</v>
      </c>
      <c r="F122" s="100">
        <v>691.95854708281684</v>
      </c>
      <c r="G122" s="100">
        <v>1159.0305663637182</v>
      </c>
      <c r="H122" s="100">
        <v>1891.3533620263659</v>
      </c>
      <c r="I122" s="100">
        <v>749.62175933971821</v>
      </c>
      <c r="J122" s="100">
        <v>1130.1989602352674</v>
      </c>
      <c r="K122" s="100">
        <v>749.62175933971821</v>
      </c>
      <c r="L122" s="100">
        <v>778.45336546816895</v>
      </c>
      <c r="M122" s="100">
        <v>1130.1989602352674</v>
      </c>
      <c r="N122" s="100">
        <v>1130.1989602352674</v>
      </c>
      <c r="O122" s="100">
        <v>1510.7761611308169</v>
      </c>
      <c r="P122" s="100">
        <v>778.45336546816895</v>
      </c>
      <c r="Q122" s="100">
        <f t="shared" si="9"/>
        <v>1066.7694267526761</v>
      </c>
      <c r="R122" s="96">
        <f t="shared" si="13"/>
        <v>12801.233121032114</v>
      </c>
      <c r="S122" s="32">
        <f t="shared" si="14"/>
        <v>2072.9924806356062</v>
      </c>
    </row>
    <row r="123" spans="1:19" hidden="1" x14ac:dyDescent="0.35">
      <c r="A123" s="102" t="s">
        <v>30</v>
      </c>
      <c r="B123" s="102" t="s">
        <v>182</v>
      </c>
      <c r="C123" s="33" t="str">
        <f t="shared" si="7"/>
        <v>4547</v>
      </c>
      <c r="D123" s="33" t="str">
        <f t="shared" si="8"/>
        <v>0599</v>
      </c>
      <c r="E123" s="100">
        <v>4134.4818067492961</v>
      </c>
      <c r="F123" s="100">
        <v>2334.0493372394371</v>
      </c>
      <c r="G123" s="100">
        <v>4272.8401998760573</v>
      </c>
      <c r="H123" s="100">
        <v>7525.8032534309859</v>
      </c>
      <c r="I123" s="100">
        <v>2528.5534486760566</v>
      </c>
      <c r="J123" s="100">
        <v>4119.4424258478884</v>
      </c>
      <c r="K123" s="100">
        <v>2528.5534486760566</v>
      </c>
      <c r="L123" s="100">
        <v>2625.8055043943664</v>
      </c>
      <c r="M123" s="100">
        <v>4119.4424258478884</v>
      </c>
      <c r="N123" s="100">
        <v>4175.5881441577476</v>
      </c>
      <c r="O123" s="100">
        <v>5822.6228396394372</v>
      </c>
      <c r="P123" s="100">
        <v>2569.6597860845072</v>
      </c>
      <c r="Q123" s="100">
        <f t="shared" si="9"/>
        <v>3896.4035517183106</v>
      </c>
      <c r="R123" s="96">
        <f t="shared" si="13"/>
        <v>46756.842620619725</v>
      </c>
      <c r="S123" s="32">
        <f t="shared" si="14"/>
        <v>7578.4631374140854</v>
      </c>
    </row>
    <row r="124" spans="1:19" hidden="1" x14ac:dyDescent="0.35">
      <c r="A124" s="102" t="s">
        <v>30</v>
      </c>
      <c r="B124" s="102" t="s">
        <v>186</v>
      </c>
      <c r="C124" s="33" t="str">
        <f t="shared" si="7"/>
        <v>4550</v>
      </c>
      <c r="D124" s="33" t="str">
        <f t="shared" si="8"/>
        <v>0568</v>
      </c>
      <c r="E124" s="100">
        <v>1835.6122568446947</v>
      </c>
      <c r="F124" s="100">
        <v>1153.2642451380282</v>
      </c>
      <c r="G124" s="100">
        <v>1931.717610606197</v>
      </c>
      <c r="H124" s="100">
        <v>3152.2556033772767</v>
      </c>
      <c r="I124" s="100">
        <v>1249.3695988995303</v>
      </c>
      <c r="J124" s="100">
        <v>1883.6649337254462</v>
      </c>
      <c r="K124" s="100">
        <v>1249.3695988995303</v>
      </c>
      <c r="L124" s="100">
        <v>1297.4222757802816</v>
      </c>
      <c r="M124" s="100">
        <v>1883.6649337254462</v>
      </c>
      <c r="N124" s="100">
        <v>1883.6649337254462</v>
      </c>
      <c r="O124" s="100">
        <v>2517.9602685513614</v>
      </c>
      <c r="P124" s="100">
        <v>1297.4222757802816</v>
      </c>
      <c r="Q124" s="100">
        <f t="shared" si="9"/>
        <v>1777.949044587793</v>
      </c>
      <c r="R124" s="96">
        <f t="shared" si="13"/>
        <v>21335.388535053517</v>
      </c>
      <c r="S124" s="32">
        <f t="shared" si="14"/>
        <v>3454.9874677260086</v>
      </c>
    </row>
    <row r="125" spans="1:19" hidden="1" x14ac:dyDescent="0.35">
      <c r="A125" s="1" t="s">
        <v>30</v>
      </c>
      <c r="B125" s="102" t="s">
        <v>187</v>
      </c>
      <c r="C125" s="33" t="str">
        <f t="shared" si="7"/>
        <v>4550</v>
      </c>
      <c r="D125" s="33" t="str">
        <f t="shared" si="8"/>
        <v>0599</v>
      </c>
      <c r="E125" s="100">
        <v>2957.2397459154936</v>
      </c>
      <c r="F125" s="100">
        <v>1796.6629859154932</v>
      </c>
      <c r="G125" s="100">
        <v>3106.9616614084512</v>
      </c>
      <c r="H125" s="100">
        <v>5203.532308169014</v>
      </c>
      <c r="I125" s="100">
        <v>1946.3849014084508</v>
      </c>
      <c r="J125" s="100">
        <v>3032.1007036619726</v>
      </c>
      <c r="K125" s="100">
        <v>1946.3849014084508</v>
      </c>
      <c r="L125" s="100">
        <v>2021.2458591549298</v>
      </c>
      <c r="M125" s="100">
        <v>3032.1007036619726</v>
      </c>
      <c r="N125" s="100">
        <v>3032.1007036619726</v>
      </c>
      <c r="O125" s="100">
        <v>4117.8165059154944</v>
      </c>
      <c r="P125" s="100">
        <v>2021.2458591549298</v>
      </c>
      <c r="Q125" s="100">
        <f t="shared" si="9"/>
        <v>2851.1480699530525</v>
      </c>
      <c r="R125" s="96">
        <f t="shared" si="13"/>
        <v>34213.776839436629</v>
      </c>
      <c r="S125" s="32">
        <f t="shared" si="14"/>
        <v>5543.7332514162772</v>
      </c>
    </row>
    <row r="126" spans="1:19" hidden="1" x14ac:dyDescent="0.35">
      <c r="A126" s="1" t="s">
        <v>30</v>
      </c>
      <c r="B126" s="102" t="s">
        <v>194</v>
      </c>
      <c r="C126" s="33" t="str">
        <f t="shared" si="7"/>
        <v>4555</v>
      </c>
      <c r="D126" s="33" t="str">
        <f t="shared" si="8"/>
        <v>0568</v>
      </c>
      <c r="E126" s="100">
        <v>1808.2528213049015</v>
      </c>
      <c r="F126" s="100">
        <v>1136.0750709769015</v>
      </c>
      <c r="G126" s="100">
        <v>2527.7670329236057</v>
      </c>
      <c r="H126" s="100">
        <v>2480.4305716329018</v>
      </c>
      <c r="I126" s="100">
        <v>1230.7479935583099</v>
      </c>
      <c r="J126" s="100">
        <v>1855.5892825956057</v>
      </c>
      <c r="K126" s="100">
        <v>1230.7479935583099</v>
      </c>
      <c r="L126" s="100">
        <v>1278.0844548490143</v>
      </c>
      <c r="M126" s="100">
        <v>1855.5892825956057</v>
      </c>
      <c r="N126" s="100">
        <v>1855.5892825956057</v>
      </c>
      <c r="O126" s="100">
        <v>2480.4305716329018</v>
      </c>
      <c r="P126" s="100">
        <v>1278.0844548490143</v>
      </c>
      <c r="Q126" s="100">
        <f t="shared" si="9"/>
        <v>1751.4490677560564</v>
      </c>
      <c r="R126" s="96">
        <f t="shared" si="13"/>
        <v>21017.388813072677</v>
      </c>
      <c r="S126" s="32">
        <f t="shared" si="14"/>
        <v>3403.4915668016342</v>
      </c>
    </row>
    <row r="127" spans="1:19" hidden="1" x14ac:dyDescent="0.35">
      <c r="A127" s="1" t="s">
        <v>30</v>
      </c>
      <c r="B127" s="102" t="s">
        <v>195</v>
      </c>
      <c r="C127" s="33" t="str">
        <f t="shared" si="7"/>
        <v>4555</v>
      </c>
      <c r="D127" s="33" t="str">
        <f t="shared" si="8"/>
        <v>0599</v>
      </c>
      <c r="E127" s="100">
        <v>10979.408321065728</v>
      </c>
      <c r="F127" s="100">
        <v>9207.6154800000022</v>
      </c>
      <c r="G127" s="100">
        <v>12940.022976145541</v>
      </c>
      <c r="H127" s="100">
        <v>12136.960626920189</v>
      </c>
      <c r="I127" s="100">
        <v>9705.2269812676059</v>
      </c>
      <c r="J127" s="100">
        <v>11093.369177333334</v>
      </c>
      <c r="K127" s="100">
        <v>9705.2269812676059</v>
      </c>
      <c r="L127" s="100">
        <v>10358.567415</v>
      </c>
      <c r="M127" s="100">
        <v>11093.369177333334</v>
      </c>
      <c r="N127" s="100">
        <v>11093.369177333334</v>
      </c>
      <c r="O127" s="100">
        <v>12211.821584666668</v>
      </c>
      <c r="P127" s="100">
        <v>10358.567415</v>
      </c>
      <c r="Q127" s="100">
        <f t="shared" si="9"/>
        <v>10906.960442777779</v>
      </c>
      <c r="R127" s="96">
        <f t="shared" si="13"/>
        <v>130883.52531333335</v>
      </c>
      <c r="S127" s="32">
        <f t="shared" si="14"/>
        <v>21040.582272364896</v>
      </c>
    </row>
    <row r="128" spans="1:19" hidden="1" x14ac:dyDescent="0.35">
      <c r="A128" s="1" t="s">
        <v>1243</v>
      </c>
      <c r="B128" s="102" t="s">
        <v>84</v>
      </c>
      <c r="C128" s="33" t="str">
        <f t="shared" ref="C128:C175" si="15">MID(B128,5,4)</f>
        <v>3503</v>
      </c>
      <c r="D128" s="33" t="str">
        <f t="shared" ref="D128:D175" si="16">MID(B128,24,4)</f>
        <v>0405</v>
      </c>
      <c r="E128" s="100">
        <v>27757.73</v>
      </c>
      <c r="F128" s="100">
        <v>9930.89</v>
      </c>
      <c r="G128" s="100">
        <v>7536.53</v>
      </c>
      <c r="H128" s="100">
        <v>44309.5</v>
      </c>
      <c r="I128" s="100">
        <v>31887.11</v>
      </c>
      <c r="J128" s="100">
        <v>-2135.5700000000002</v>
      </c>
      <c r="K128" s="100">
        <v>16284.31</v>
      </c>
      <c r="L128" s="100">
        <v>-1193.71</v>
      </c>
      <c r="M128" s="100">
        <v>7271.57</v>
      </c>
      <c r="N128" s="100">
        <v>12914.51</v>
      </c>
      <c r="O128" s="100">
        <v>9440.7099999999991</v>
      </c>
      <c r="P128" s="100">
        <v>5756.34</v>
      </c>
      <c r="Q128" s="100">
        <f t="shared" ref="Q128:Q175" si="17">AVERAGE(E128:P128)</f>
        <v>14146.660000000002</v>
      </c>
      <c r="R128" s="96"/>
      <c r="S128" s="32">
        <f t="shared" ref="S128:S159" si="18">SUM(E128:K128)</f>
        <v>135570.5</v>
      </c>
    </row>
    <row r="129" spans="1:19" hidden="1" x14ac:dyDescent="0.35">
      <c r="A129" s="1" t="s">
        <v>1243</v>
      </c>
      <c r="B129" s="102" t="s">
        <v>85</v>
      </c>
      <c r="C129" s="33" t="str">
        <f t="shared" si="15"/>
        <v>3503</v>
      </c>
      <c r="D129" s="33" t="str">
        <f t="shared" si="16"/>
        <v>0568</v>
      </c>
      <c r="E129" s="100"/>
      <c r="F129" s="100"/>
      <c r="G129" s="100"/>
      <c r="H129" s="100"/>
      <c r="I129" s="100">
        <v>6909.21</v>
      </c>
      <c r="J129" s="100">
        <v>-531.47</v>
      </c>
      <c r="K129" s="100">
        <v>12096.79</v>
      </c>
      <c r="L129" s="100">
        <v>3369.13</v>
      </c>
      <c r="M129" s="100">
        <v>-3032.86</v>
      </c>
      <c r="N129" s="100">
        <v>15953.12</v>
      </c>
      <c r="O129" s="100">
        <v>14811.36</v>
      </c>
      <c r="P129" s="100">
        <v>-1444.46</v>
      </c>
      <c r="Q129" s="100">
        <f t="shared" si="17"/>
        <v>6016.3525</v>
      </c>
      <c r="R129" s="96"/>
      <c r="S129" s="32">
        <f t="shared" si="18"/>
        <v>18474.53</v>
      </c>
    </row>
    <row r="130" spans="1:19" hidden="1" x14ac:dyDescent="0.35">
      <c r="A130" s="1" t="s">
        <v>1243</v>
      </c>
      <c r="B130" s="102" t="s">
        <v>86</v>
      </c>
      <c r="C130" s="33" t="str">
        <f t="shared" si="15"/>
        <v>3503</v>
      </c>
      <c r="D130" s="33" t="str">
        <f t="shared" si="16"/>
        <v>0599</v>
      </c>
      <c r="E130" s="100"/>
      <c r="F130" s="100"/>
      <c r="G130" s="100"/>
      <c r="H130" s="100"/>
      <c r="I130" s="100">
        <v>2854.85</v>
      </c>
      <c r="J130" s="100">
        <v>-2854.85</v>
      </c>
      <c r="K130" s="100">
        <v>11332.38</v>
      </c>
      <c r="L130" s="100">
        <v>3587.44</v>
      </c>
      <c r="M130" s="100">
        <v>-1923.99</v>
      </c>
      <c r="N130" s="100">
        <v>5934.97</v>
      </c>
      <c r="O130" s="100">
        <v>7096.8</v>
      </c>
      <c r="P130" s="100">
        <v>227.01</v>
      </c>
      <c r="Q130" s="100">
        <f t="shared" si="17"/>
        <v>3281.8262499999996</v>
      </c>
      <c r="R130" s="96"/>
      <c r="S130" s="32">
        <f t="shared" si="18"/>
        <v>11332.38</v>
      </c>
    </row>
    <row r="131" spans="1:19" hidden="1" x14ac:dyDescent="0.35">
      <c r="A131" s="1" t="s">
        <v>1243</v>
      </c>
      <c r="B131" s="102" t="s">
        <v>89</v>
      </c>
      <c r="C131" s="33" t="str">
        <f t="shared" si="15"/>
        <v>3506</v>
      </c>
      <c r="D131" s="33" t="str">
        <f t="shared" si="16"/>
        <v>0405</v>
      </c>
      <c r="E131" s="100">
        <v>207.94</v>
      </c>
      <c r="F131" s="100">
        <v>41017.370000000003</v>
      </c>
      <c r="G131" s="100">
        <v>693.3</v>
      </c>
      <c r="H131" s="100">
        <v>39657.199999999997</v>
      </c>
      <c r="I131" s="100">
        <v>-18272.52</v>
      </c>
      <c r="J131" s="100">
        <v>8969.9500000000007</v>
      </c>
      <c r="K131" s="100">
        <v>1575.54</v>
      </c>
      <c r="L131" s="100">
        <v>9596.99</v>
      </c>
      <c r="M131" s="100">
        <v>12297.36</v>
      </c>
      <c r="N131" s="100">
        <v>10587.6</v>
      </c>
      <c r="O131" s="100">
        <v>17547.189999999999</v>
      </c>
      <c r="P131" s="100">
        <v>29905.040000000001</v>
      </c>
      <c r="Q131" s="100">
        <f t="shared" si="17"/>
        <v>12815.246666666666</v>
      </c>
      <c r="R131" s="96"/>
      <c r="S131" s="32">
        <f t="shared" si="18"/>
        <v>73848.779999999984</v>
      </c>
    </row>
    <row r="132" spans="1:19" hidden="1" x14ac:dyDescent="0.35">
      <c r="A132" s="1" t="s">
        <v>1243</v>
      </c>
      <c r="B132" s="102" t="s">
        <v>90</v>
      </c>
      <c r="C132" s="33" t="str">
        <f t="shared" si="15"/>
        <v>3506</v>
      </c>
      <c r="D132" s="33" t="str">
        <f t="shared" si="16"/>
        <v>0568</v>
      </c>
      <c r="E132" s="100"/>
      <c r="F132" s="100"/>
      <c r="G132" s="100"/>
      <c r="H132" s="100"/>
      <c r="I132" s="100">
        <v>32609.87</v>
      </c>
      <c r="J132" s="100">
        <v>10883.02</v>
      </c>
      <c r="K132" s="100">
        <v>-5699.38</v>
      </c>
      <c r="L132" s="100">
        <v>18877.830000000002</v>
      </c>
      <c r="M132" s="100">
        <v>9603.6299999999992</v>
      </c>
      <c r="N132" s="100">
        <v>8093.89</v>
      </c>
      <c r="O132" s="100">
        <v>15970.44</v>
      </c>
      <c r="P132" s="100">
        <v>1931.22</v>
      </c>
      <c r="Q132" s="100">
        <f t="shared" si="17"/>
        <v>11533.815000000001</v>
      </c>
      <c r="R132" s="96"/>
      <c r="S132" s="32">
        <f t="shared" si="18"/>
        <v>37793.51</v>
      </c>
    </row>
    <row r="133" spans="1:19" hidden="1" x14ac:dyDescent="0.35">
      <c r="A133" s="1" t="s">
        <v>1243</v>
      </c>
      <c r="B133" s="102" t="s">
        <v>91</v>
      </c>
      <c r="C133" s="33" t="str">
        <f t="shared" si="15"/>
        <v>3506</v>
      </c>
      <c r="D133" s="33" t="str">
        <f t="shared" si="16"/>
        <v>0599</v>
      </c>
      <c r="E133" s="100"/>
      <c r="F133" s="100"/>
      <c r="G133" s="100"/>
      <c r="H133" s="100"/>
      <c r="I133" s="100"/>
      <c r="J133" s="100">
        <v>6158.78</v>
      </c>
      <c r="K133" s="100">
        <v>-2330.14</v>
      </c>
      <c r="L133" s="100">
        <v>11193.83</v>
      </c>
      <c r="M133" s="100">
        <v>8517.9699999999993</v>
      </c>
      <c r="N133" s="100">
        <v>8649.41</v>
      </c>
      <c r="O133" s="100">
        <v>12868.3</v>
      </c>
      <c r="P133" s="100">
        <v>3365.84</v>
      </c>
      <c r="Q133" s="100">
        <f t="shared" si="17"/>
        <v>6917.7128571428557</v>
      </c>
      <c r="R133" s="96"/>
      <c r="S133" s="32">
        <f t="shared" si="18"/>
        <v>3828.64</v>
      </c>
    </row>
    <row r="134" spans="1:19" hidden="1" x14ac:dyDescent="0.35">
      <c r="A134" s="1" t="s">
        <v>1243</v>
      </c>
      <c r="B134" s="102" t="s">
        <v>92</v>
      </c>
      <c r="C134" s="33" t="str">
        <f t="shared" si="15"/>
        <v>3507</v>
      </c>
      <c r="D134" s="33" t="str">
        <f t="shared" si="16"/>
        <v>0405</v>
      </c>
      <c r="E134" s="100">
        <v>6941.64</v>
      </c>
      <c r="F134" s="100">
        <v>40593.32</v>
      </c>
      <c r="G134" s="100">
        <v>14113.86</v>
      </c>
      <c r="H134" s="100">
        <v>-5280.27</v>
      </c>
      <c r="I134" s="100">
        <v>-8901.76</v>
      </c>
      <c r="J134" s="100">
        <v>4401.79</v>
      </c>
      <c r="K134" s="100">
        <v>-2240.3000000000002</v>
      </c>
      <c r="L134" s="100">
        <v>6007.29</v>
      </c>
      <c r="M134" s="100">
        <v>5734.47</v>
      </c>
      <c r="N134" s="100">
        <v>4247.1499999999996</v>
      </c>
      <c r="O134" s="100">
        <v>3707.47</v>
      </c>
      <c r="P134" s="100">
        <v>11925.4</v>
      </c>
      <c r="Q134" s="100">
        <f t="shared" si="17"/>
        <v>6770.8383333333331</v>
      </c>
      <c r="R134" s="96"/>
      <c r="S134" s="32">
        <f t="shared" si="18"/>
        <v>49628.28</v>
      </c>
    </row>
    <row r="135" spans="1:19" hidden="1" x14ac:dyDescent="0.35">
      <c r="A135" s="1" t="s">
        <v>1243</v>
      </c>
      <c r="B135" s="102" t="s">
        <v>93</v>
      </c>
      <c r="C135" s="33" t="str">
        <f t="shared" si="15"/>
        <v>3507</v>
      </c>
      <c r="D135" s="33" t="str">
        <f t="shared" si="16"/>
        <v>0568</v>
      </c>
      <c r="E135" s="100"/>
      <c r="F135" s="100"/>
      <c r="G135" s="100"/>
      <c r="H135" s="100"/>
      <c r="I135" s="100">
        <v>2848.58</v>
      </c>
      <c r="J135" s="100">
        <v>674.55</v>
      </c>
      <c r="K135" s="100">
        <v>-537.12</v>
      </c>
      <c r="L135" s="100">
        <v>2861.83</v>
      </c>
      <c r="M135" s="100">
        <v>2147.33</v>
      </c>
      <c r="N135" s="100">
        <v>2308.36</v>
      </c>
      <c r="O135" s="100">
        <v>1788.34</v>
      </c>
      <c r="P135" s="100">
        <v>0</v>
      </c>
      <c r="Q135" s="100">
        <f t="shared" si="17"/>
        <v>1511.4837500000001</v>
      </c>
      <c r="R135" s="96"/>
      <c r="S135" s="32">
        <f t="shared" si="18"/>
        <v>2986.01</v>
      </c>
    </row>
    <row r="136" spans="1:19" hidden="1" x14ac:dyDescent="0.35">
      <c r="A136" s="1" t="s">
        <v>1243</v>
      </c>
      <c r="B136" s="102" t="s">
        <v>94</v>
      </c>
      <c r="C136" s="33" t="str">
        <f t="shared" si="15"/>
        <v>3507</v>
      </c>
      <c r="D136" s="33" t="str">
        <f t="shared" si="16"/>
        <v>0599</v>
      </c>
      <c r="E136" s="100"/>
      <c r="F136" s="100"/>
      <c r="G136" s="100"/>
      <c r="H136" s="100"/>
      <c r="I136" s="100">
        <v>16159.04</v>
      </c>
      <c r="J136" s="100">
        <v>5403.21</v>
      </c>
      <c r="K136" s="100">
        <v>-2025.43</v>
      </c>
      <c r="L136" s="100">
        <v>11663.05</v>
      </c>
      <c r="M136" s="100">
        <v>7982.54</v>
      </c>
      <c r="N136" s="100">
        <v>3686.09</v>
      </c>
      <c r="O136" s="100">
        <v>1867.24</v>
      </c>
      <c r="P136" s="100">
        <v>0</v>
      </c>
      <c r="Q136" s="100">
        <f t="shared" si="17"/>
        <v>5591.9674999999997</v>
      </c>
      <c r="R136" s="96"/>
      <c r="S136" s="32">
        <f t="shared" si="18"/>
        <v>19536.82</v>
      </c>
    </row>
    <row r="137" spans="1:19" hidden="1" x14ac:dyDescent="0.35">
      <c r="A137" s="1" t="s">
        <v>1243</v>
      </c>
      <c r="B137" s="102" t="s">
        <v>95</v>
      </c>
      <c r="C137" s="33" t="str">
        <f t="shared" si="15"/>
        <v>3514</v>
      </c>
      <c r="D137" s="33" t="str">
        <f t="shared" si="16"/>
        <v>0405</v>
      </c>
      <c r="E137" s="100">
        <v>-186.07</v>
      </c>
      <c r="F137" s="100">
        <v>39930.46</v>
      </c>
      <c r="G137" s="100">
        <v>6948.57</v>
      </c>
      <c r="H137" s="100">
        <v>-10736.76</v>
      </c>
      <c r="I137" s="100">
        <v>-7129.87</v>
      </c>
      <c r="J137" s="100">
        <v>2196.64</v>
      </c>
      <c r="K137" s="100">
        <v>-1146.83</v>
      </c>
      <c r="L137" s="100">
        <v>-1049.81</v>
      </c>
      <c r="M137" s="100">
        <v>0</v>
      </c>
      <c r="N137" s="100">
        <v>0</v>
      </c>
      <c r="O137" s="100">
        <v>0</v>
      </c>
      <c r="P137" s="100">
        <v>0</v>
      </c>
      <c r="Q137" s="100">
        <f t="shared" si="17"/>
        <v>2402.1941666666667</v>
      </c>
      <c r="R137" s="96"/>
      <c r="S137" s="32">
        <f t="shared" si="18"/>
        <v>29876.14</v>
      </c>
    </row>
    <row r="138" spans="1:19" hidden="1" x14ac:dyDescent="0.35">
      <c r="A138" s="1" t="s">
        <v>1243</v>
      </c>
      <c r="B138" s="102" t="s">
        <v>96</v>
      </c>
      <c r="C138" s="33" t="str">
        <f t="shared" si="15"/>
        <v>3514</v>
      </c>
      <c r="D138" s="33" t="str">
        <f t="shared" si="16"/>
        <v>0568</v>
      </c>
      <c r="E138" s="100"/>
      <c r="F138" s="100"/>
      <c r="G138" s="100"/>
      <c r="H138" s="100"/>
      <c r="I138" s="100">
        <v>949.25</v>
      </c>
      <c r="J138" s="100">
        <v>254.14</v>
      </c>
      <c r="K138" s="100"/>
      <c r="L138" s="100">
        <v>-254.14</v>
      </c>
      <c r="M138" s="100">
        <v>0</v>
      </c>
      <c r="N138" s="100">
        <v>0</v>
      </c>
      <c r="O138" s="100">
        <v>0</v>
      </c>
      <c r="P138" s="100">
        <v>0</v>
      </c>
      <c r="Q138" s="100">
        <f t="shared" si="17"/>
        <v>135.60714285714283</v>
      </c>
      <c r="R138" s="96"/>
      <c r="S138" s="32">
        <f t="shared" si="18"/>
        <v>1203.3899999999999</v>
      </c>
    </row>
    <row r="139" spans="1:19" hidden="1" x14ac:dyDescent="0.35">
      <c r="A139" s="1" t="s">
        <v>1243</v>
      </c>
      <c r="B139" s="102" t="s">
        <v>97</v>
      </c>
      <c r="C139" s="33" t="str">
        <f t="shared" si="15"/>
        <v>3514</v>
      </c>
      <c r="D139" s="33" t="str">
        <f t="shared" si="16"/>
        <v>0599</v>
      </c>
      <c r="E139" s="100"/>
      <c r="F139" s="100"/>
      <c r="G139" s="100"/>
      <c r="H139" s="100"/>
      <c r="I139" s="100">
        <v>14631.32</v>
      </c>
      <c r="J139" s="100">
        <v>3758.92</v>
      </c>
      <c r="K139" s="100">
        <v>-2626.56</v>
      </c>
      <c r="L139" s="100">
        <v>-1132.3599999999999</v>
      </c>
      <c r="M139" s="100">
        <v>0</v>
      </c>
      <c r="N139" s="100">
        <v>0</v>
      </c>
      <c r="O139" s="100">
        <v>0</v>
      </c>
      <c r="P139" s="100">
        <v>0</v>
      </c>
      <c r="Q139" s="100">
        <f t="shared" si="17"/>
        <v>1828.9149999999997</v>
      </c>
      <c r="R139" s="96"/>
      <c r="S139" s="32">
        <f t="shared" si="18"/>
        <v>15763.679999999998</v>
      </c>
    </row>
    <row r="140" spans="1:19" hidden="1" x14ac:dyDescent="0.35">
      <c r="A140" s="1" t="s">
        <v>1243</v>
      </c>
      <c r="B140" s="102" t="s">
        <v>99</v>
      </c>
      <c r="C140" s="33" t="str">
        <f t="shared" si="15"/>
        <v>3517</v>
      </c>
      <c r="D140" s="33" t="str">
        <f t="shared" si="16"/>
        <v>0405</v>
      </c>
      <c r="E140" s="100">
        <v>56.44</v>
      </c>
      <c r="F140" s="100">
        <v>67769.7</v>
      </c>
      <c r="G140" s="100">
        <v>14530.58</v>
      </c>
      <c r="H140" s="100">
        <v>-20257.560000000001</v>
      </c>
      <c r="I140" s="100">
        <v>-13164.87</v>
      </c>
      <c r="J140" s="100">
        <v>5704.88</v>
      </c>
      <c r="K140" s="100">
        <v>-3508.85</v>
      </c>
      <c r="L140" s="100">
        <v>0</v>
      </c>
      <c r="M140" s="100">
        <v>0</v>
      </c>
      <c r="N140" s="100">
        <v>0</v>
      </c>
      <c r="O140" s="100">
        <v>0</v>
      </c>
      <c r="P140" s="100">
        <v>0</v>
      </c>
      <c r="Q140" s="100">
        <f t="shared" si="17"/>
        <v>4260.8599999999997</v>
      </c>
      <c r="R140" s="96"/>
      <c r="S140" s="32">
        <f t="shared" si="18"/>
        <v>51130.32</v>
      </c>
    </row>
    <row r="141" spans="1:19" hidden="1" x14ac:dyDescent="0.35">
      <c r="A141" s="1" t="s">
        <v>1243</v>
      </c>
      <c r="B141" s="102" t="s">
        <v>100</v>
      </c>
      <c r="C141" s="33" t="str">
        <f t="shared" si="15"/>
        <v>3517</v>
      </c>
      <c r="D141" s="33" t="str">
        <f t="shared" si="16"/>
        <v>0568</v>
      </c>
      <c r="E141" s="100"/>
      <c r="F141" s="100"/>
      <c r="G141" s="100"/>
      <c r="H141" s="100"/>
      <c r="I141" s="100">
        <v>12850.82</v>
      </c>
      <c r="J141" s="100">
        <v>5575.68</v>
      </c>
      <c r="K141" s="100">
        <v>1248.54</v>
      </c>
      <c r="L141" s="100">
        <v>0</v>
      </c>
      <c r="M141" s="100">
        <v>0</v>
      </c>
      <c r="N141" s="100">
        <v>0</v>
      </c>
      <c r="O141" s="100">
        <v>0</v>
      </c>
      <c r="P141" s="100">
        <v>0</v>
      </c>
      <c r="Q141" s="100">
        <f t="shared" si="17"/>
        <v>2459.38</v>
      </c>
      <c r="R141" s="96"/>
      <c r="S141" s="32">
        <f t="shared" si="18"/>
        <v>19675.04</v>
      </c>
    </row>
    <row r="142" spans="1:19" hidden="1" x14ac:dyDescent="0.35">
      <c r="A142" s="1" t="s">
        <v>1243</v>
      </c>
      <c r="B142" s="102" t="s">
        <v>101</v>
      </c>
      <c r="C142" s="33" t="str">
        <f t="shared" si="15"/>
        <v>3517</v>
      </c>
      <c r="D142" s="33" t="str">
        <f t="shared" si="16"/>
        <v>0599</v>
      </c>
      <c r="E142" s="100"/>
      <c r="F142" s="100"/>
      <c r="G142" s="100"/>
      <c r="H142" s="100"/>
      <c r="I142" s="100">
        <v>17051.560000000001</v>
      </c>
      <c r="J142" s="100">
        <v>12857.36</v>
      </c>
      <c r="K142" s="100">
        <v>-7103.21</v>
      </c>
      <c r="L142" s="100">
        <v>0</v>
      </c>
      <c r="M142" s="100">
        <v>0</v>
      </c>
      <c r="N142" s="100">
        <v>0</v>
      </c>
      <c r="O142" s="100">
        <v>0</v>
      </c>
      <c r="P142" s="100">
        <v>0</v>
      </c>
      <c r="Q142" s="100">
        <f t="shared" si="17"/>
        <v>2850.7137500000003</v>
      </c>
      <c r="R142" s="96"/>
      <c r="S142" s="32">
        <f t="shared" si="18"/>
        <v>22805.710000000003</v>
      </c>
    </row>
    <row r="143" spans="1:19" hidden="1" x14ac:dyDescent="0.35">
      <c r="A143" s="1" t="s">
        <v>1243</v>
      </c>
      <c r="B143" s="102" t="s">
        <v>102</v>
      </c>
      <c r="C143" s="33" t="str">
        <f t="shared" si="15"/>
        <v>3518</v>
      </c>
      <c r="D143" s="33" t="str">
        <f t="shared" si="16"/>
        <v>0405</v>
      </c>
      <c r="E143" s="100">
        <v>82.72</v>
      </c>
      <c r="F143" s="100">
        <v>46313.2</v>
      </c>
      <c r="G143" s="100">
        <v>6792.31</v>
      </c>
      <c r="H143" s="100">
        <v>15043.08</v>
      </c>
      <c r="I143" s="100">
        <v>-15825.59</v>
      </c>
      <c r="J143" s="100">
        <v>6452.48</v>
      </c>
      <c r="K143" s="100">
        <v>-794.29</v>
      </c>
      <c r="L143" s="100">
        <v>15735.49</v>
      </c>
      <c r="M143" s="100">
        <v>7513.63</v>
      </c>
      <c r="N143" s="100">
        <v>4666.79</v>
      </c>
      <c r="O143" s="100">
        <v>10839.69</v>
      </c>
      <c r="P143" s="100">
        <v>24082.16</v>
      </c>
      <c r="Q143" s="100">
        <f t="shared" si="17"/>
        <v>10075.139166666666</v>
      </c>
      <c r="R143" s="96"/>
      <c r="S143" s="32">
        <f t="shared" si="18"/>
        <v>58063.909999999996</v>
      </c>
    </row>
    <row r="144" spans="1:19" hidden="1" x14ac:dyDescent="0.35">
      <c r="A144" s="1" t="s">
        <v>1243</v>
      </c>
      <c r="B144" s="102" t="s">
        <v>103</v>
      </c>
      <c r="C144" s="33" t="str">
        <f t="shared" si="15"/>
        <v>3518</v>
      </c>
      <c r="D144" s="33" t="str">
        <f t="shared" si="16"/>
        <v>0568</v>
      </c>
      <c r="E144" s="100"/>
      <c r="F144" s="100"/>
      <c r="G144" s="100"/>
      <c r="H144" s="100"/>
      <c r="I144" s="100">
        <v>13420.42</v>
      </c>
      <c r="J144" s="100">
        <v>6460.74</v>
      </c>
      <c r="K144" s="100">
        <v>-2917.94</v>
      </c>
      <c r="L144" s="100">
        <v>12669.24</v>
      </c>
      <c r="M144" s="100">
        <v>5722.64</v>
      </c>
      <c r="N144" s="100">
        <v>5771.71</v>
      </c>
      <c r="O144" s="100">
        <v>14862.08</v>
      </c>
      <c r="P144" s="100">
        <v>7004.87</v>
      </c>
      <c r="Q144" s="100">
        <f t="shared" si="17"/>
        <v>7874.22</v>
      </c>
      <c r="R144" s="96"/>
      <c r="S144" s="32">
        <f t="shared" si="18"/>
        <v>16963.22</v>
      </c>
    </row>
    <row r="145" spans="1:19" hidden="1" x14ac:dyDescent="0.35">
      <c r="A145" s="1" t="s">
        <v>1243</v>
      </c>
      <c r="B145" s="102" t="s">
        <v>104</v>
      </c>
      <c r="C145" s="33" t="str">
        <f t="shared" si="15"/>
        <v>3518</v>
      </c>
      <c r="D145" s="33" t="str">
        <f t="shared" si="16"/>
        <v>0599</v>
      </c>
      <c r="E145" s="100"/>
      <c r="F145" s="100"/>
      <c r="G145" s="100"/>
      <c r="H145" s="100"/>
      <c r="I145" s="100">
        <v>22133.39</v>
      </c>
      <c r="J145" s="100">
        <v>5567.12</v>
      </c>
      <c r="K145" s="100">
        <v>-385.19</v>
      </c>
      <c r="L145" s="100">
        <v>15029.41</v>
      </c>
      <c r="M145" s="100">
        <v>6189.78</v>
      </c>
      <c r="N145" s="100">
        <v>7206.84</v>
      </c>
      <c r="O145" s="100">
        <v>11299.84</v>
      </c>
      <c r="P145" s="100">
        <v>5026.47</v>
      </c>
      <c r="Q145" s="100">
        <f t="shared" si="17"/>
        <v>9008.4574999999986</v>
      </c>
      <c r="R145" s="96"/>
      <c r="S145" s="32">
        <f t="shared" si="18"/>
        <v>27315.32</v>
      </c>
    </row>
    <row r="146" spans="1:19" hidden="1" x14ac:dyDescent="0.35">
      <c r="A146" s="1" t="s">
        <v>1243</v>
      </c>
      <c r="B146" s="102" t="s">
        <v>105</v>
      </c>
      <c r="C146" s="33" t="str">
        <f t="shared" si="15"/>
        <v>3520</v>
      </c>
      <c r="D146" s="33" t="str">
        <f t="shared" si="16"/>
        <v>0405</v>
      </c>
      <c r="E146" s="100">
        <v>24890.05</v>
      </c>
      <c r="F146" s="100">
        <v>65727.33</v>
      </c>
      <c r="G146" s="100">
        <v>0</v>
      </c>
      <c r="H146" s="100">
        <v>8394.42</v>
      </c>
      <c r="I146" s="100">
        <v>-34091.97</v>
      </c>
      <c r="J146" s="100">
        <v>5889.83</v>
      </c>
      <c r="K146" s="100">
        <v>-4188.01</v>
      </c>
      <c r="L146" s="100">
        <v>9948.7199999999993</v>
      </c>
      <c r="M146" s="100">
        <v>6803.52</v>
      </c>
      <c r="N146" s="100">
        <v>2922.89</v>
      </c>
      <c r="O146" s="100">
        <v>3313.39</v>
      </c>
      <c r="P146" s="100">
        <v>6412.49</v>
      </c>
      <c r="Q146" s="100">
        <f t="shared" si="17"/>
        <v>8001.8883333333351</v>
      </c>
      <c r="R146" s="96"/>
      <c r="S146" s="32">
        <f t="shared" si="18"/>
        <v>66621.650000000009</v>
      </c>
    </row>
    <row r="147" spans="1:19" hidden="1" x14ac:dyDescent="0.35">
      <c r="A147" s="1" t="s">
        <v>1243</v>
      </c>
      <c r="B147" s="102" t="s">
        <v>106</v>
      </c>
      <c r="C147" s="33" t="str">
        <f t="shared" si="15"/>
        <v>3520</v>
      </c>
      <c r="D147" s="33" t="str">
        <f t="shared" si="16"/>
        <v>0568</v>
      </c>
      <c r="E147" s="100"/>
      <c r="F147" s="100"/>
      <c r="G147" s="100"/>
      <c r="H147" s="100"/>
      <c r="I147" s="100">
        <v>3061.03</v>
      </c>
      <c r="J147" s="100">
        <v>2044.17</v>
      </c>
      <c r="K147" s="100">
        <v>-1235.48</v>
      </c>
      <c r="L147" s="100">
        <v>3186.02</v>
      </c>
      <c r="M147" s="100">
        <v>3260.76</v>
      </c>
      <c r="N147" s="100">
        <v>7603.05</v>
      </c>
      <c r="O147" s="100">
        <v>9003.59</v>
      </c>
      <c r="P147" s="100">
        <v>1522.62</v>
      </c>
      <c r="Q147" s="100">
        <f t="shared" si="17"/>
        <v>3555.72</v>
      </c>
      <c r="R147" s="96"/>
      <c r="S147" s="32">
        <f t="shared" si="18"/>
        <v>3869.7200000000007</v>
      </c>
    </row>
    <row r="148" spans="1:19" hidden="1" x14ac:dyDescent="0.35">
      <c r="A148" s="1" t="s">
        <v>1243</v>
      </c>
      <c r="B148" s="102" t="s">
        <v>107</v>
      </c>
      <c r="C148" s="33" t="str">
        <f t="shared" si="15"/>
        <v>3520</v>
      </c>
      <c r="D148" s="33" t="str">
        <f t="shared" si="16"/>
        <v>0599</v>
      </c>
      <c r="E148" s="100"/>
      <c r="F148" s="100"/>
      <c r="G148" s="100"/>
      <c r="H148" s="100"/>
      <c r="I148" s="100">
        <v>53690.7</v>
      </c>
      <c r="J148" s="100">
        <v>13434.52</v>
      </c>
      <c r="K148" s="100">
        <v>-9772.01</v>
      </c>
      <c r="L148" s="100">
        <v>21943.75</v>
      </c>
      <c r="M148" s="100">
        <v>13194.72</v>
      </c>
      <c r="N148" s="100">
        <v>6886.69</v>
      </c>
      <c r="O148" s="100">
        <v>11502.23</v>
      </c>
      <c r="P148" s="100">
        <v>2586.4</v>
      </c>
      <c r="Q148" s="100">
        <f t="shared" si="17"/>
        <v>14183.374999999998</v>
      </c>
      <c r="R148" s="96"/>
      <c r="S148" s="32">
        <f t="shared" si="18"/>
        <v>57353.21</v>
      </c>
    </row>
    <row r="149" spans="1:19" hidden="1" x14ac:dyDescent="0.35">
      <c r="A149" s="1" t="s">
        <v>1243</v>
      </c>
      <c r="B149" s="102" t="s">
        <v>111</v>
      </c>
      <c r="C149" s="33" t="str">
        <f t="shared" si="15"/>
        <v>3529</v>
      </c>
      <c r="D149" s="33" t="str">
        <f t="shared" si="16"/>
        <v>0405</v>
      </c>
      <c r="E149" s="100">
        <v>167.61</v>
      </c>
      <c r="F149" s="100">
        <v>2682.09</v>
      </c>
      <c r="G149" s="100">
        <v>38763.589999999997</v>
      </c>
      <c r="H149" s="100">
        <v>15602.77</v>
      </c>
      <c r="I149" s="100">
        <v>-12215.67</v>
      </c>
      <c r="J149" s="100">
        <v>2178.9</v>
      </c>
      <c r="K149" s="100">
        <v>-333.2</v>
      </c>
      <c r="L149" s="100">
        <v>6017.54</v>
      </c>
      <c r="M149" s="100">
        <v>4603.59</v>
      </c>
      <c r="N149" s="100">
        <v>3957.77</v>
      </c>
      <c r="O149" s="100">
        <v>5738.48</v>
      </c>
      <c r="P149" s="100">
        <v>3238.94</v>
      </c>
      <c r="Q149" s="100">
        <f t="shared" si="17"/>
        <v>5866.8675000000003</v>
      </c>
      <c r="R149" s="96"/>
      <c r="S149" s="32">
        <f t="shared" si="18"/>
        <v>46846.090000000004</v>
      </c>
    </row>
    <row r="150" spans="1:19" hidden="1" x14ac:dyDescent="0.35">
      <c r="A150" s="1" t="s">
        <v>1243</v>
      </c>
      <c r="B150" s="102" t="s">
        <v>112</v>
      </c>
      <c r="C150" s="33" t="str">
        <f t="shared" si="15"/>
        <v>3529</v>
      </c>
      <c r="D150" s="33" t="str">
        <f t="shared" si="16"/>
        <v>0568</v>
      </c>
      <c r="E150" s="100"/>
      <c r="F150" s="100"/>
      <c r="G150" s="100"/>
      <c r="H150" s="100"/>
      <c r="I150" s="100">
        <v>3416.86</v>
      </c>
      <c r="J150" s="100">
        <v>417.74</v>
      </c>
      <c r="K150" s="100">
        <v>-417.74</v>
      </c>
      <c r="L150" s="100">
        <v>2914.12</v>
      </c>
      <c r="M150" s="100">
        <v>2481.33</v>
      </c>
      <c r="N150" s="100">
        <v>4559.54</v>
      </c>
      <c r="O150" s="100">
        <v>4958.82</v>
      </c>
      <c r="P150" s="100">
        <v>0</v>
      </c>
      <c r="Q150" s="100">
        <f t="shared" si="17"/>
        <v>2291.3337500000002</v>
      </c>
      <c r="R150" s="96"/>
      <c r="S150" s="32">
        <f t="shared" si="18"/>
        <v>3416.8600000000006</v>
      </c>
    </row>
    <row r="151" spans="1:19" hidden="1" x14ac:dyDescent="0.35">
      <c r="A151" s="1" t="s">
        <v>1243</v>
      </c>
      <c r="B151" s="102" t="s">
        <v>113</v>
      </c>
      <c r="C151" s="33" t="str">
        <f t="shared" si="15"/>
        <v>3529</v>
      </c>
      <c r="D151" s="33" t="str">
        <f t="shared" si="16"/>
        <v>0599</v>
      </c>
      <c r="E151" s="100"/>
      <c r="F151" s="100"/>
      <c r="G151" s="100"/>
      <c r="H151" s="100"/>
      <c r="I151" s="100">
        <v>13385.34</v>
      </c>
      <c r="J151" s="100">
        <v>7192.53</v>
      </c>
      <c r="K151" s="100">
        <v>-3570.6</v>
      </c>
      <c r="L151" s="100">
        <v>13764.56</v>
      </c>
      <c r="M151" s="100">
        <v>11951.82</v>
      </c>
      <c r="N151" s="100">
        <v>6165.35</v>
      </c>
      <c r="O151" s="100">
        <v>12078.95</v>
      </c>
      <c r="P151" s="100">
        <v>0</v>
      </c>
      <c r="Q151" s="100">
        <f t="shared" si="17"/>
        <v>7620.9937499999996</v>
      </c>
      <c r="R151" s="96"/>
      <c r="S151" s="32">
        <f t="shared" si="18"/>
        <v>17007.27</v>
      </c>
    </row>
    <row r="152" spans="1:19" hidden="1" x14ac:dyDescent="0.35">
      <c r="A152" s="1" t="s">
        <v>1243</v>
      </c>
      <c r="B152" s="102" t="s">
        <v>114</v>
      </c>
      <c r="C152" s="33" t="str">
        <f t="shared" si="15"/>
        <v>3530</v>
      </c>
      <c r="D152" s="33" t="str">
        <f t="shared" si="16"/>
        <v>0405</v>
      </c>
      <c r="E152" s="100">
        <v>2802.77</v>
      </c>
      <c r="F152" s="100">
        <v>10395.18</v>
      </c>
      <c r="G152" s="100">
        <v>1859.46</v>
      </c>
      <c r="H152" s="100">
        <v>-2874.55</v>
      </c>
      <c r="I152" s="100">
        <v>-2121.92</v>
      </c>
      <c r="J152" s="100">
        <v>1155.22</v>
      </c>
      <c r="K152" s="100">
        <v>-338.48</v>
      </c>
      <c r="L152" s="100">
        <v>1301.7</v>
      </c>
      <c r="M152" s="100">
        <v>2569.27</v>
      </c>
      <c r="N152" s="100">
        <v>476.88</v>
      </c>
      <c r="O152" s="100">
        <v>80.930000000000007</v>
      </c>
      <c r="P152" s="100">
        <v>97.85</v>
      </c>
      <c r="Q152" s="100">
        <f t="shared" si="17"/>
        <v>1283.6925000000001</v>
      </c>
      <c r="R152" s="96"/>
      <c r="S152" s="32">
        <f t="shared" si="18"/>
        <v>10877.68</v>
      </c>
    </row>
    <row r="153" spans="1:19" hidden="1" x14ac:dyDescent="0.35">
      <c r="A153" s="1" t="s">
        <v>1243</v>
      </c>
      <c r="B153" s="102" t="s">
        <v>115</v>
      </c>
      <c r="C153" s="33" t="str">
        <f t="shared" si="15"/>
        <v>3530</v>
      </c>
      <c r="D153" s="33" t="str">
        <f t="shared" si="16"/>
        <v>0568</v>
      </c>
      <c r="E153" s="100"/>
      <c r="F153" s="100"/>
      <c r="G153" s="100"/>
      <c r="H153" s="100"/>
      <c r="I153" s="100">
        <v>4811.2299999999996</v>
      </c>
      <c r="J153" s="100">
        <v>3638.92</v>
      </c>
      <c r="K153" s="100">
        <v>-2065.7600000000002</v>
      </c>
      <c r="L153" s="100">
        <v>6641.72</v>
      </c>
      <c r="M153" s="100">
        <v>3488.96</v>
      </c>
      <c r="N153" s="100">
        <v>2581.83</v>
      </c>
      <c r="O153" s="100">
        <v>3677.01</v>
      </c>
      <c r="P153" s="100">
        <v>0</v>
      </c>
      <c r="Q153" s="100">
        <f t="shared" si="17"/>
        <v>2846.7387500000004</v>
      </c>
      <c r="R153" s="96"/>
      <c r="S153" s="32">
        <f t="shared" si="18"/>
        <v>6384.3899999999994</v>
      </c>
    </row>
    <row r="154" spans="1:19" hidden="1" x14ac:dyDescent="0.35">
      <c r="A154" s="1" t="s">
        <v>1243</v>
      </c>
      <c r="B154" s="102" t="s">
        <v>116</v>
      </c>
      <c r="C154" s="33" t="str">
        <f t="shared" si="15"/>
        <v>3530</v>
      </c>
      <c r="D154" s="33" t="str">
        <f t="shared" si="16"/>
        <v>0599</v>
      </c>
      <c r="E154" s="100"/>
      <c r="F154" s="100"/>
      <c r="G154" s="100"/>
      <c r="H154" s="100"/>
      <c r="I154" s="100">
        <v>961.35</v>
      </c>
      <c r="J154" s="100">
        <v>1048.8399999999999</v>
      </c>
      <c r="K154" s="100">
        <v>321.04000000000002</v>
      </c>
      <c r="L154" s="100">
        <v>1626.54</v>
      </c>
      <c r="M154" s="100">
        <v>1949.64</v>
      </c>
      <c r="N154" s="100">
        <v>1380.43</v>
      </c>
      <c r="O154" s="100">
        <v>2678.9</v>
      </c>
      <c r="P154" s="100">
        <v>0</v>
      </c>
      <c r="Q154" s="100">
        <f t="shared" si="17"/>
        <v>1245.8425</v>
      </c>
      <c r="R154" s="96"/>
      <c r="S154" s="32">
        <f t="shared" si="18"/>
        <v>2331.23</v>
      </c>
    </row>
    <row r="155" spans="1:19" hidden="1" x14ac:dyDescent="0.35">
      <c r="A155" s="1" t="s">
        <v>1243</v>
      </c>
      <c r="B155" s="102" t="s">
        <v>118</v>
      </c>
      <c r="C155" s="33" t="str">
        <f t="shared" si="15"/>
        <v>3536</v>
      </c>
      <c r="D155" s="33" t="str">
        <f t="shared" si="16"/>
        <v>0405</v>
      </c>
      <c r="E155" s="100"/>
      <c r="F155" s="100"/>
      <c r="G155" s="100"/>
      <c r="H155" s="100"/>
      <c r="I155" s="100">
        <v>1207.2</v>
      </c>
      <c r="J155" s="100">
        <v>421.1</v>
      </c>
      <c r="K155" s="100"/>
      <c r="L155" s="100">
        <v>2816.58</v>
      </c>
      <c r="M155" s="100">
        <v>0</v>
      </c>
      <c r="N155" s="100">
        <v>0</v>
      </c>
      <c r="O155" s="100">
        <v>0</v>
      </c>
      <c r="P155" s="100">
        <v>0</v>
      </c>
      <c r="Q155" s="100">
        <f t="shared" si="17"/>
        <v>634.98285714285714</v>
      </c>
      <c r="R155" s="96"/>
      <c r="S155" s="32">
        <f t="shared" si="18"/>
        <v>1628.3000000000002</v>
      </c>
    </row>
    <row r="156" spans="1:19" hidden="1" x14ac:dyDescent="0.35">
      <c r="A156" s="1" t="s">
        <v>1243</v>
      </c>
      <c r="B156" s="102" t="s">
        <v>119</v>
      </c>
      <c r="C156" s="33" t="str">
        <f t="shared" si="15"/>
        <v>3536</v>
      </c>
      <c r="D156" s="33" t="str">
        <f t="shared" si="16"/>
        <v>0599</v>
      </c>
      <c r="E156" s="100"/>
      <c r="F156" s="100"/>
      <c r="G156" s="100"/>
      <c r="H156" s="100"/>
      <c r="I156" s="100"/>
      <c r="J156" s="100">
        <v>232.48</v>
      </c>
      <c r="K156" s="100"/>
      <c r="L156" s="100">
        <v>297.24</v>
      </c>
      <c r="M156" s="100">
        <v>0</v>
      </c>
      <c r="N156" s="100">
        <v>0</v>
      </c>
      <c r="O156" s="100">
        <v>0</v>
      </c>
      <c r="P156" s="100">
        <v>0</v>
      </c>
      <c r="Q156" s="100">
        <f t="shared" si="17"/>
        <v>88.286666666666676</v>
      </c>
      <c r="R156" s="96"/>
      <c r="S156" s="32">
        <f t="shared" si="18"/>
        <v>232.48</v>
      </c>
    </row>
    <row r="157" spans="1:19" hidden="1" x14ac:dyDescent="0.35">
      <c r="A157" s="1" t="s">
        <v>1243</v>
      </c>
      <c r="B157" s="102" t="s">
        <v>120</v>
      </c>
      <c r="C157" s="33" t="str">
        <f t="shared" si="15"/>
        <v>3537</v>
      </c>
      <c r="D157" s="33" t="str">
        <f t="shared" si="16"/>
        <v>0405</v>
      </c>
      <c r="E157" s="100">
        <v>341.11</v>
      </c>
      <c r="F157" s="100">
        <v>31172.35</v>
      </c>
      <c r="G157" s="100">
        <v>5238.67</v>
      </c>
      <c r="H157" s="100">
        <v>-3914.25</v>
      </c>
      <c r="I157" s="100">
        <v>-66.98</v>
      </c>
      <c r="J157" s="100">
        <v>11808.03</v>
      </c>
      <c r="K157" s="100">
        <v>8808.7800000000007</v>
      </c>
      <c r="L157" s="100">
        <v>17222.259999999998</v>
      </c>
      <c r="M157" s="100">
        <v>18583.650000000001</v>
      </c>
      <c r="N157" s="100">
        <v>14227.05</v>
      </c>
      <c r="O157" s="100">
        <v>-9569.4</v>
      </c>
      <c r="P157" s="100">
        <v>8130.03</v>
      </c>
      <c r="Q157" s="100">
        <f t="shared" si="17"/>
        <v>8498.4416666666675</v>
      </c>
      <c r="R157" s="96"/>
      <c r="S157" s="32">
        <f t="shared" si="18"/>
        <v>53387.709999999992</v>
      </c>
    </row>
    <row r="158" spans="1:19" hidden="1" x14ac:dyDescent="0.35">
      <c r="A158" s="1" t="s">
        <v>1243</v>
      </c>
      <c r="B158" s="102" t="s">
        <v>121</v>
      </c>
      <c r="C158" s="33" t="str">
        <f t="shared" si="15"/>
        <v>3537</v>
      </c>
      <c r="D158" s="33" t="str">
        <f t="shared" si="16"/>
        <v>0568</v>
      </c>
      <c r="E158" s="100"/>
      <c r="F158" s="100"/>
      <c r="G158" s="100"/>
      <c r="H158" s="100"/>
      <c r="I158" s="100">
        <v>8697</v>
      </c>
      <c r="J158" s="100">
        <v>4566.3100000000004</v>
      </c>
      <c r="K158" s="100">
        <v>-45.24</v>
      </c>
      <c r="L158" s="100">
        <v>7615.52</v>
      </c>
      <c r="M158" s="100">
        <v>5343.4</v>
      </c>
      <c r="N158" s="100">
        <v>5861.62</v>
      </c>
      <c r="O158" s="100">
        <v>8104.87</v>
      </c>
      <c r="P158" s="100">
        <v>1696.9</v>
      </c>
      <c r="Q158" s="100">
        <f t="shared" si="17"/>
        <v>5230.0475000000006</v>
      </c>
      <c r="R158" s="96"/>
      <c r="S158" s="32">
        <f t="shared" si="18"/>
        <v>13218.070000000002</v>
      </c>
    </row>
    <row r="159" spans="1:19" hidden="1" x14ac:dyDescent="0.35">
      <c r="A159" s="1" t="s">
        <v>1243</v>
      </c>
      <c r="B159" s="102" t="s">
        <v>122</v>
      </c>
      <c r="C159" s="33" t="str">
        <f t="shared" si="15"/>
        <v>3537</v>
      </c>
      <c r="D159" s="33" t="str">
        <f t="shared" si="16"/>
        <v>0599</v>
      </c>
      <c r="E159" s="100"/>
      <c r="F159" s="100"/>
      <c r="G159" s="100"/>
      <c r="H159" s="100"/>
      <c r="I159" s="100">
        <v>3130.11</v>
      </c>
      <c r="J159" s="100">
        <v>2695.31</v>
      </c>
      <c r="K159" s="100">
        <v>62.08</v>
      </c>
      <c r="L159" s="100">
        <v>3674.99</v>
      </c>
      <c r="M159" s="100">
        <v>2446.46</v>
      </c>
      <c r="N159" s="100">
        <v>3183.93</v>
      </c>
      <c r="O159" s="100">
        <v>5365.94</v>
      </c>
      <c r="P159" s="100">
        <v>657.17</v>
      </c>
      <c r="Q159" s="100">
        <f t="shared" si="17"/>
        <v>2651.9987499999997</v>
      </c>
      <c r="R159" s="96"/>
      <c r="S159" s="32">
        <f t="shared" si="18"/>
        <v>5887.5</v>
      </c>
    </row>
    <row r="160" spans="1:19" hidden="1" x14ac:dyDescent="0.35">
      <c r="A160" s="1" t="s">
        <v>1243</v>
      </c>
      <c r="B160" s="102" t="s">
        <v>123</v>
      </c>
      <c r="C160" s="33" t="str">
        <f t="shared" si="15"/>
        <v>3540</v>
      </c>
      <c r="D160" s="33" t="str">
        <f t="shared" si="16"/>
        <v>0405</v>
      </c>
      <c r="E160" s="100">
        <v>0</v>
      </c>
      <c r="F160" s="100">
        <v>0</v>
      </c>
      <c r="G160" s="100">
        <v>1055.0999999999999</v>
      </c>
      <c r="H160" s="100">
        <v>0</v>
      </c>
      <c r="I160" s="100">
        <v>0</v>
      </c>
      <c r="J160" s="100">
        <v>0</v>
      </c>
      <c r="K160" s="100">
        <v>0</v>
      </c>
      <c r="L160" s="100">
        <v>0</v>
      </c>
      <c r="M160" s="100">
        <v>0</v>
      </c>
      <c r="N160" s="100">
        <v>0</v>
      </c>
      <c r="O160" s="100">
        <v>0</v>
      </c>
      <c r="P160" s="100">
        <v>0</v>
      </c>
      <c r="Q160" s="100">
        <f t="shared" si="17"/>
        <v>87.924999999999997</v>
      </c>
      <c r="R160" s="96"/>
      <c r="S160" s="32">
        <f t="shared" ref="S160:S191" si="19">SUM(E160:K160)</f>
        <v>1055.0999999999999</v>
      </c>
    </row>
    <row r="161" spans="1:19" hidden="1" x14ac:dyDescent="0.35">
      <c r="A161" s="1" t="s">
        <v>1243</v>
      </c>
      <c r="B161" s="102" t="s">
        <v>124</v>
      </c>
      <c r="C161" s="33" t="str">
        <f t="shared" si="15"/>
        <v>3542</v>
      </c>
      <c r="D161" s="33" t="str">
        <f t="shared" si="16"/>
        <v>0405</v>
      </c>
      <c r="E161" s="100">
        <v>3439.57</v>
      </c>
      <c r="F161" s="100"/>
      <c r="G161" s="100">
        <v>1770.41</v>
      </c>
      <c r="H161" s="100">
        <v>12763.91</v>
      </c>
      <c r="I161" s="100">
        <v>1771.95</v>
      </c>
      <c r="J161" s="100">
        <v>-406.04</v>
      </c>
      <c r="K161" s="100">
        <v>1350.04</v>
      </c>
      <c r="L161" s="100">
        <v>442.35</v>
      </c>
      <c r="M161" s="100">
        <v>-483.42</v>
      </c>
      <c r="N161" s="100">
        <v>1050.1400000000001</v>
      </c>
      <c r="O161" s="100">
        <v>1305.25</v>
      </c>
      <c r="P161" s="100">
        <v>4420.07</v>
      </c>
      <c r="Q161" s="100">
        <f t="shared" si="17"/>
        <v>2493.1118181818183</v>
      </c>
      <c r="R161" s="96"/>
      <c r="S161" s="32">
        <f t="shared" si="19"/>
        <v>20689.84</v>
      </c>
    </row>
    <row r="162" spans="1:19" hidden="1" x14ac:dyDescent="0.35">
      <c r="A162" s="1" t="s">
        <v>1243</v>
      </c>
      <c r="B162" s="102" t="s">
        <v>125</v>
      </c>
      <c r="C162" s="33" t="str">
        <f t="shared" si="15"/>
        <v>3542</v>
      </c>
      <c r="D162" s="33" t="str">
        <f t="shared" si="16"/>
        <v>0568</v>
      </c>
      <c r="E162" s="100"/>
      <c r="F162" s="100"/>
      <c r="G162" s="100"/>
      <c r="H162" s="100"/>
      <c r="I162" s="100">
        <v>792.2</v>
      </c>
      <c r="J162" s="100">
        <v>-271.14</v>
      </c>
      <c r="K162" s="100">
        <v>831.2</v>
      </c>
      <c r="L162" s="100">
        <v>244.67</v>
      </c>
      <c r="M162" s="100">
        <v>-90.18</v>
      </c>
      <c r="N162" s="100">
        <v>405.67</v>
      </c>
      <c r="O162" s="100">
        <v>982.65</v>
      </c>
      <c r="P162" s="100">
        <v>84.26</v>
      </c>
      <c r="Q162" s="100">
        <f t="shared" si="17"/>
        <v>372.41625000000005</v>
      </c>
      <c r="R162" s="96"/>
      <c r="S162" s="32">
        <f t="shared" si="19"/>
        <v>1352.2600000000002</v>
      </c>
    </row>
    <row r="163" spans="1:19" hidden="1" x14ac:dyDescent="0.35">
      <c r="A163" s="1" t="s">
        <v>1243</v>
      </c>
      <c r="B163" s="102" t="s">
        <v>126</v>
      </c>
      <c r="C163" s="33" t="str">
        <f t="shared" si="15"/>
        <v>3542</v>
      </c>
      <c r="D163" s="33" t="str">
        <f t="shared" si="16"/>
        <v>0599</v>
      </c>
      <c r="E163" s="100"/>
      <c r="F163" s="100"/>
      <c r="G163" s="100"/>
      <c r="H163" s="100"/>
      <c r="I163" s="100">
        <v>5414.91</v>
      </c>
      <c r="J163" s="100">
        <v>-1214.1600000000001</v>
      </c>
      <c r="K163" s="100">
        <v>6340.09</v>
      </c>
      <c r="L163" s="100">
        <v>2246.44</v>
      </c>
      <c r="M163" s="100">
        <v>-1385.41</v>
      </c>
      <c r="N163" s="100">
        <v>6602.33</v>
      </c>
      <c r="O163" s="100">
        <v>3915.34</v>
      </c>
      <c r="P163" s="100">
        <v>-732.48</v>
      </c>
      <c r="Q163" s="100">
        <f t="shared" si="17"/>
        <v>2648.3825000000002</v>
      </c>
      <c r="R163" s="96"/>
      <c r="S163" s="32">
        <f t="shared" si="19"/>
        <v>10540.84</v>
      </c>
    </row>
    <row r="164" spans="1:19" hidden="1" x14ac:dyDescent="0.35">
      <c r="A164" s="1" t="s">
        <v>1243</v>
      </c>
      <c r="B164" s="102" t="s">
        <v>127</v>
      </c>
      <c r="C164" s="33" t="str">
        <f t="shared" si="15"/>
        <v>3544</v>
      </c>
      <c r="D164" s="33" t="str">
        <f t="shared" si="16"/>
        <v>0405</v>
      </c>
      <c r="E164" s="100">
        <v>51.3</v>
      </c>
      <c r="F164" s="100">
        <v>32721.11</v>
      </c>
      <c r="G164" s="100">
        <v>6378.27</v>
      </c>
      <c r="H164" s="100">
        <v>-10396.1</v>
      </c>
      <c r="I164" s="100">
        <v>2090.42</v>
      </c>
      <c r="J164" s="100">
        <v>4582.24</v>
      </c>
      <c r="K164" s="100">
        <v>-4574.03</v>
      </c>
      <c r="L164" s="100">
        <v>-8.2100000000000009</v>
      </c>
      <c r="M164" s="100">
        <v>0</v>
      </c>
      <c r="N164" s="100">
        <v>0</v>
      </c>
      <c r="O164" s="100">
        <v>0</v>
      </c>
      <c r="P164" s="100">
        <v>0</v>
      </c>
      <c r="Q164" s="100">
        <f t="shared" si="17"/>
        <v>2570.4166666666674</v>
      </c>
      <c r="R164" s="96"/>
      <c r="S164" s="32">
        <f t="shared" si="19"/>
        <v>30853.210000000006</v>
      </c>
    </row>
    <row r="165" spans="1:19" hidden="1" x14ac:dyDescent="0.35">
      <c r="A165" s="1" t="s">
        <v>1243</v>
      </c>
      <c r="B165" s="102" t="s">
        <v>128</v>
      </c>
      <c r="C165" s="33" t="str">
        <f t="shared" si="15"/>
        <v>3544</v>
      </c>
      <c r="D165" s="33" t="str">
        <f t="shared" si="16"/>
        <v>0568</v>
      </c>
      <c r="E165" s="100"/>
      <c r="F165" s="100"/>
      <c r="G165" s="100"/>
      <c r="H165" s="100"/>
      <c r="I165" s="100">
        <v>6231.48</v>
      </c>
      <c r="J165" s="100">
        <v>2002.77</v>
      </c>
      <c r="K165" s="100">
        <v>-2002.77</v>
      </c>
      <c r="L165" s="100">
        <v>0</v>
      </c>
      <c r="M165" s="100">
        <v>0</v>
      </c>
      <c r="N165" s="100">
        <v>0</v>
      </c>
      <c r="O165" s="100">
        <v>0</v>
      </c>
      <c r="P165" s="100">
        <v>0</v>
      </c>
      <c r="Q165" s="100">
        <f t="shared" si="17"/>
        <v>778.93499999999995</v>
      </c>
      <c r="R165" s="96"/>
      <c r="S165" s="32">
        <f t="shared" si="19"/>
        <v>6231.48</v>
      </c>
    </row>
    <row r="166" spans="1:19" hidden="1" x14ac:dyDescent="0.35">
      <c r="A166" s="1" t="s">
        <v>1243</v>
      </c>
      <c r="B166" s="102" t="s">
        <v>129</v>
      </c>
      <c r="C166" s="33" t="str">
        <f t="shared" si="15"/>
        <v>3544</v>
      </c>
      <c r="D166" s="33" t="str">
        <f t="shared" si="16"/>
        <v>0599</v>
      </c>
      <c r="E166" s="100"/>
      <c r="F166" s="100"/>
      <c r="G166" s="100"/>
      <c r="H166" s="100"/>
      <c r="I166" s="100">
        <v>6442.51</v>
      </c>
      <c r="J166" s="100">
        <v>1941.75</v>
      </c>
      <c r="K166" s="100">
        <v>-1941.75</v>
      </c>
      <c r="L166" s="100">
        <v>0</v>
      </c>
      <c r="M166" s="100">
        <v>0</v>
      </c>
      <c r="N166" s="100">
        <v>0</v>
      </c>
      <c r="O166" s="100">
        <v>0</v>
      </c>
      <c r="P166" s="100">
        <v>0</v>
      </c>
      <c r="Q166" s="100">
        <f t="shared" si="17"/>
        <v>805.31375000000003</v>
      </c>
      <c r="R166" s="96"/>
      <c r="S166" s="32">
        <f t="shared" si="19"/>
        <v>6442.51</v>
      </c>
    </row>
    <row r="167" spans="1:19" hidden="1" x14ac:dyDescent="0.35">
      <c r="A167" s="1" t="s">
        <v>1243</v>
      </c>
      <c r="B167" s="102" t="s">
        <v>130</v>
      </c>
      <c r="C167" s="33" t="str">
        <f t="shared" si="15"/>
        <v>3545</v>
      </c>
      <c r="D167" s="33" t="str">
        <f t="shared" si="16"/>
        <v>0405</v>
      </c>
      <c r="E167" s="100">
        <v>8428.5300000000007</v>
      </c>
      <c r="F167" s="100">
        <v>-7630.5</v>
      </c>
      <c r="G167" s="100">
        <v>15594.41</v>
      </c>
      <c r="H167" s="100">
        <v>-2805.69</v>
      </c>
      <c r="I167" s="100">
        <v>1211.77</v>
      </c>
      <c r="J167" s="100">
        <v>812.7</v>
      </c>
      <c r="K167" s="100">
        <v>-548.54</v>
      </c>
      <c r="L167" s="100">
        <v>349.67</v>
      </c>
      <c r="M167" s="100">
        <v>980.57</v>
      </c>
      <c r="N167" s="100">
        <v>599.44000000000005</v>
      </c>
      <c r="O167" s="100">
        <v>701.95</v>
      </c>
      <c r="P167" s="100">
        <v>0</v>
      </c>
      <c r="Q167" s="100">
        <f t="shared" si="17"/>
        <v>1474.5258333333338</v>
      </c>
      <c r="R167" s="96"/>
      <c r="S167" s="32">
        <f t="shared" si="19"/>
        <v>15062.680000000004</v>
      </c>
    </row>
    <row r="168" spans="1:19" hidden="1" x14ac:dyDescent="0.35">
      <c r="A168" s="1" t="s">
        <v>1243</v>
      </c>
      <c r="B168" s="102" t="s">
        <v>131</v>
      </c>
      <c r="C168" s="33" t="str">
        <f t="shared" si="15"/>
        <v>3545</v>
      </c>
      <c r="D168" s="33" t="str">
        <f t="shared" si="16"/>
        <v>0568</v>
      </c>
      <c r="E168" s="100"/>
      <c r="F168" s="100"/>
      <c r="G168" s="100"/>
      <c r="H168" s="100"/>
      <c r="I168" s="100">
        <v>3644.59</v>
      </c>
      <c r="J168" s="100">
        <v>1987.25</v>
      </c>
      <c r="K168" s="100">
        <v>-1028.95</v>
      </c>
      <c r="L168" s="100">
        <v>2650.23</v>
      </c>
      <c r="M168" s="100">
        <v>1511.45</v>
      </c>
      <c r="N168" s="100">
        <v>1660.9</v>
      </c>
      <c r="O168" s="100">
        <v>1277.02</v>
      </c>
      <c r="P168" s="100">
        <v>0</v>
      </c>
      <c r="Q168" s="100">
        <f t="shared" si="17"/>
        <v>1462.8112500000002</v>
      </c>
      <c r="R168" s="96"/>
      <c r="S168" s="32">
        <f t="shared" si="19"/>
        <v>4602.8900000000003</v>
      </c>
    </row>
    <row r="169" spans="1:19" hidden="1" x14ac:dyDescent="0.35">
      <c r="A169" s="1" t="s">
        <v>1243</v>
      </c>
      <c r="B169" s="102" t="s">
        <v>132</v>
      </c>
      <c r="C169" s="33" t="str">
        <f t="shared" si="15"/>
        <v>3545</v>
      </c>
      <c r="D169" s="33" t="str">
        <f t="shared" si="16"/>
        <v>0599</v>
      </c>
      <c r="E169" s="100"/>
      <c r="F169" s="100"/>
      <c r="G169" s="100"/>
      <c r="H169" s="100"/>
      <c r="I169" s="100">
        <v>6700.47</v>
      </c>
      <c r="J169" s="100">
        <v>3847.8</v>
      </c>
      <c r="K169" s="100">
        <v>-1950.76</v>
      </c>
      <c r="L169" s="100">
        <v>3920.87</v>
      </c>
      <c r="M169" s="100">
        <v>3462.12</v>
      </c>
      <c r="N169" s="100">
        <v>1999.63</v>
      </c>
      <c r="O169" s="100">
        <v>4598.1400000000003</v>
      </c>
      <c r="P169" s="100">
        <v>0</v>
      </c>
      <c r="Q169" s="100">
        <f t="shared" si="17"/>
        <v>2822.2837500000001</v>
      </c>
      <c r="R169" s="96"/>
      <c r="S169" s="32">
        <f t="shared" si="19"/>
        <v>8597.51</v>
      </c>
    </row>
    <row r="170" spans="1:19" hidden="1" x14ac:dyDescent="0.35">
      <c r="A170" s="1" t="s">
        <v>1243</v>
      </c>
      <c r="B170" s="102" t="s">
        <v>133</v>
      </c>
      <c r="C170" s="33" t="str">
        <f t="shared" si="15"/>
        <v>3547</v>
      </c>
      <c r="D170" s="33" t="str">
        <f t="shared" si="16"/>
        <v>0405</v>
      </c>
      <c r="E170" s="100">
        <v>-105.68</v>
      </c>
      <c r="F170" s="100">
        <v>22935.99</v>
      </c>
      <c r="G170" s="100">
        <v>4236.6099999999997</v>
      </c>
      <c r="H170" s="100">
        <v>-2965.51</v>
      </c>
      <c r="I170" s="100">
        <v>-3043.28</v>
      </c>
      <c r="J170" s="100">
        <v>3122.92</v>
      </c>
      <c r="K170" s="100">
        <v>-2031.89</v>
      </c>
      <c r="L170" s="100">
        <v>4689.8100000000004</v>
      </c>
      <c r="M170" s="100">
        <v>4221.8900000000003</v>
      </c>
      <c r="N170" s="100">
        <v>729.58</v>
      </c>
      <c r="O170" s="100">
        <v>2486.5500000000002</v>
      </c>
      <c r="P170" s="100">
        <v>3509.08</v>
      </c>
      <c r="Q170" s="100">
        <f t="shared" si="17"/>
        <v>3148.8391666666671</v>
      </c>
      <c r="R170" s="96"/>
      <c r="S170" s="32">
        <f t="shared" si="19"/>
        <v>22149.160000000003</v>
      </c>
    </row>
    <row r="171" spans="1:19" hidden="1" x14ac:dyDescent="0.35">
      <c r="A171" s="1" t="s">
        <v>1243</v>
      </c>
      <c r="B171" s="102" t="s">
        <v>134</v>
      </c>
      <c r="C171" s="33" t="str">
        <f t="shared" si="15"/>
        <v>3547</v>
      </c>
      <c r="D171" s="33" t="str">
        <f t="shared" si="16"/>
        <v>0568</v>
      </c>
      <c r="E171" s="100"/>
      <c r="F171" s="100"/>
      <c r="G171" s="100"/>
      <c r="H171" s="100"/>
      <c r="I171" s="100">
        <v>2375.96</v>
      </c>
      <c r="J171" s="100">
        <v>794.14</v>
      </c>
      <c r="K171" s="100">
        <v>9.49</v>
      </c>
      <c r="L171" s="100">
        <v>1131.3699999999999</v>
      </c>
      <c r="M171" s="100">
        <v>1304.07</v>
      </c>
      <c r="N171" s="100">
        <v>1294.1099999999999</v>
      </c>
      <c r="O171" s="100">
        <v>1506.2</v>
      </c>
      <c r="P171" s="100">
        <v>329.1</v>
      </c>
      <c r="Q171" s="100">
        <f t="shared" si="17"/>
        <v>1093.0549999999998</v>
      </c>
      <c r="R171" s="96"/>
      <c r="S171" s="32">
        <f t="shared" si="19"/>
        <v>3179.5899999999997</v>
      </c>
    </row>
    <row r="172" spans="1:19" hidden="1" x14ac:dyDescent="0.35">
      <c r="A172" s="1" t="s">
        <v>1243</v>
      </c>
      <c r="B172" s="102" t="s">
        <v>135</v>
      </c>
      <c r="C172" s="33" t="str">
        <f t="shared" si="15"/>
        <v>3547</v>
      </c>
      <c r="D172" s="33" t="str">
        <f t="shared" si="16"/>
        <v>0599</v>
      </c>
      <c r="E172" s="100"/>
      <c r="F172" s="100"/>
      <c r="G172" s="100"/>
      <c r="H172" s="100"/>
      <c r="I172" s="100">
        <v>10225.85</v>
      </c>
      <c r="J172" s="100">
        <v>7255.65</v>
      </c>
      <c r="K172" s="100">
        <v>-2972.73</v>
      </c>
      <c r="L172" s="100">
        <v>13564.2</v>
      </c>
      <c r="M172" s="100">
        <v>6795.92</v>
      </c>
      <c r="N172" s="100">
        <v>6159.07</v>
      </c>
      <c r="O172" s="100">
        <v>10288.67</v>
      </c>
      <c r="P172" s="100">
        <v>2378.4299999999998</v>
      </c>
      <c r="Q172" s="100">
        <f t="shared" si="17"/>
        <v>6711.8824999999997</v>
      </c>
      <c r="R172" s="96"/>
      <c r="S172" s="32">
        <f t="shared" si="19"/>
        <v>14508.77</v>
      </c>
    </row>
    <row r="173" spans="1:19" hidden="1" x14ac:dyDescent="0.35">
      <c r="A173" s="1" t="s">
        <v>1243</v>
      </c>
      <c r="B173" s="102" t="s">
        <v>138</v>
      </c>
      <c r="C173" s="33" t="str">
        <f t="shared" si="15"/>
        <v>4506</v>
      </c>
      <c r="D173" s="33" t="str">
        <f t="shared" si="16"/>
        <v>0405</v>
      </c>
      <c r="E173" s="100">
        <v>438.76</v>
      </c>
      <c r="F173" s="100">
        <v>43723.12</v>
      </c>
      <c r="G173" s="100">
        <v>11559.77</v>
      </c>
      <c r="H173" s="100">
        <v>-10584.94</v>
      </c>
      <c r="I173" s="100">
        <v>465.93</v>
      </c>
      <c r="J173" s="100">
        <v>4764.5600000000004</v>
      </c>
      <c r="K173" s="100">
        <v>-1905.99</v>
      </c>
      <c r="L173" s="100">
        <v>4735.42</v>
      </c>
      <c r="M173" s="100">
        <v>4326.37</v>
      </c>
      <c r="N173" s="100">
        <v>1842.98</v>
      </c>
      <c r="O173" s="100">
        <v>3067.58</v>
      </c>
      <c r="P173" s="100">
        <v>5002.2299999999996</v>
      </c>
      <c r="Q173" s="100">
        <f t="shared" si="17"/>
        <v>5619.649166666667</v>
      </c>
      <c r="R173" s="96"/>
      <c r="S173" s="32">
        <f t="shared" si="19"/>
        <v>48461.210000000006</v>
      </c>
    </row>
    <row r="174" spans="1:19" hidden="1" x14ac:dyDescent="0.35">
      <c r="A174" s="1" t="s">
        <v>1243</v>
      </c>
      <c r="B174" s="102" t="s">
        <v>139</v>
      </c>
      <c r="C174" s="33" t="str">
        <f t="shared" si="15"/>
        <v>4506</v>
      </c>
      <c r="D174" s="33" t="str">
        <f t="shared" si="16"/>
        <v>0568</v>
      </c>
      <c r="E174" s="100"/>
      <c r="F174" s="100"/>
      <c r="G174" s="100"/>
      <c r="H174" s="100"/>
      <c r="I174" s="100">
        <v>18096.55</v>
      </c>
      <c r="J174" s="100">
        <v>8806.98</v>
      </c>
      <c r="K174" s="100">
        <v>-4791.1400000000003</v>
      </c>
      <c r="L174" s="100">
        <v>16406.63</v>
      </c>
      <c r="M174" s="100">
        <v>7753.26</v>
      </c>
      <c r="N174" s="100">
        <v>5986.82</v>
      </c>
      <c r="O174" s="100">
        <v>11082.1</v>
      </c>
      <c r="P174" s="100">
        <v>6135.36</v>
      </c>
      <c r="Q174" s="100">
        <f t="shared" si="17"/>
        <v>8684.57</v>
      </c>
      <c r="R174" s="96"/>
      <c r="S174" s="32">
        <f t="shared" si="19"/>
        <v>22112.39</v>
      </c>
    </row>
    <row r="175" spans="1:19" hidden="1" x14ac:dyDescent="0.35">
      <c r="A175" s="1" t="s">
        <v>1243</v>
      </c>
      <c r="B175" s="102" t="s">
        <v>140</v>
      </c>
      <c r="C175" s="33" t="str">
        <f t="shared" si="15"/>
        <v>4506</v>
      </c>
      <c r="D175" s="33" t="str">
        <f t="shared" si="16"/>
        <v>0599</v>
      </c>
      <c r="E175" s="100"/>
      <c r="F175" s="100"/>
      <c r="G175" s="100"/>
      <c r="H175" s="100"/>
      <c r="I175" s="100">
        <v>6390.82</v>
      </c>
      <c r="J175" s="100">
        <v>4107.47</v>
      </c>
      <c r="K175" s="100">
        <v>-1188.55</v>
      </c>
      <c r="L175" s="100">
        <v>5586.93</v>
      </c>
      <c r="M175" s="100">
        <v>4870.18</v>
      </c>
      <c r="N175" s="100">
        <v>3856.44</v>
      </c>
      <c r="O175" s="100">
        <v>5822.79</v>
      </c>
      <c r="P175" s="100">
        <v>3339.01</v>
      </c>
      <c r="Q175" s="100">
        <f t="shared" si="17"/>
        <v>4098.1362500000005</v>
      </c>
      <c r="R175" s="96"/>
      <c r="S175" s="32">
        <f t="shared" si="19"/>
        <v>9309.7400000000016</v>
      </c>
    </row>
    <row r="176" spans="1:19" hidden="1" x14ac:dyDescent="0.35">
      <c r="A176" s="1" t="s">
        <v>1243</v>
      </c>
      <c r="B176" s="102" t="s">
        <v>141</v>
      </c>
      <c r="C176" s="33" t="str">
        <f t="shared" ref="C176:C241" si="20">MID(B176,5,4)</f>
        <v>4509</v>
      </c>
      <c r="D176" s="33" t="str">
        <f t="shared" ref="D176:D241" si="21">MID(B176,24,4)</f>
        <v>0405</v>
      </c>
      <c r="E176" s="100">
        <v>2392.66</v>
      </c>
      <c r="F176" s="100">
        <v>0</v>
      </c>
      <c r="G176" s="100">
        <v>626.33000000000004</v>
      </c>
      <c r="H176" s="100">
        <v>11254.07</v>
      </c>
      <c r="I176" s="100">
        <v>1602.07</v>
      </c>
      <c r="J176" s="100">
        <v>-2525.5100000000002</v>
      </c>
      <c r="K176" s="100">
        <v>1621.58</v>
      </c>
      <c r="L176" s="100">
        <v>-273.61</v>
      </c>
      <c r="M176" s="100">
        <v>447.79</v>
      </c>
      <c r="N176" s="100">
        <v>0</v>
      </c>
      <c r="O176" s="100">
        <v>1305.58</v>
      </c>
      <c r="P176" s="100">
        <v>8537.6</v>
      </c>
      <c r="Q176" s="100">
        <f t="shared" ref="Q176:Q241" si="22">AVERAGE(E176:P176)</f>
        <v>2082.3799999999997</v>
      </c>
      <c r="R176" s="96"/>
      <c r="S176" s="32">
        <f t="shared" si="19"/>
        <v>14971.199999999999</v>
      </c>
    </row>
    <row r="177" spans="1:19" hidden="1" x14ac:dyDescent="0.35">
      <c r="A177" s="1" t="s">
        <v>1243</v>
      </c>
      <c r="B177" s="102" t="s">
        <v>142</v>
      </c>
      <c r="C177" s="33" t="str">
        <f t="shared" si="20"/>
        <v>4509</v>
      </c>
      <c r="D177" s="33" t="str">
        <f t="shared" si="21"/>
        <v>0568</v>
      </c>
      <c r="E177" s="100"/>
      <c r="F177" s="100"/>
      <c r="G177" s="100"/>
      <c r="H177" s="100"/>
      <c r="I177" s="100">
        <v>573.39</v>
      </c>
      <c r="J177" s="100">
        <v>371.24</v>
      </c>
      <c r="K177" s="100"/>
      <c r="L177" s="100">
        <v>0</v>
      </c>
      <c r="M177" s="100">
        <v>385.99</v>
      </c>
      <c r="N177" s="100">
        <v>735.79</v>
      </c>
      <c r="O177" s="100">
        <v>1212.76</v>
      </c>
      <c r="P177" s="100">
        <v>615.62</v>
      </c>
      <c r="Q177" s="100">
        <f t="shared" si="22"/>
        <v>556.39857142857147</v>
      </c>
      <c r="R177" s="96"/>
      <c r="S177" s="32">
        <f t="shared" si="19"/>
        <v>944.63</v>
      </c>
    </row>
    <row r="178" spans="1:19" hidden="1" x14ac:dyDescent="0.35">
      <c r="A178" s="1" t="s">
        <v>1243</v>
      </c>
      <c r="B178" s="102" t="s">
        <v>143</v>
      </c>
      <c r="C178" s="33" t="str">
        <f t="shared" si="20"/>
        <v>4509</v>
      </c>
      <c r="D178" s="33" t="str">
        <f t="shared" si="21"/>
        <v>0599</v>
      </c>
      <c r="E178" s="100"/>
      <c r="F178" s="100"/>
      <c r="G178" s="100"/>
      <c r="H178" s="100"/>
      <c r="I178" s="100">
        <v>3490.74</v>
      </c>
      <c r="J178" s="100">
        <v>-427.07</v>
      </c>
      <c r="K178" s="100">
        <v>3778.19</v>
      </c>
      <c r="L178" s="100">
        <v>474.08</v>
      </c>
      <c r="M178" s="100">
        <v>453.44</v>
      </c>
      <c r="N178" s="100">
        <v>799.79</v>
      </c>
      <c r="O178" s="100">
        <v>4811.4799999999996</v>
      </c>
      <c r="P178" s="100">
        <v>276.56</v>
      </c>
      <c r="Q178" s="100">
        <f t="shared" si="22"/>
        <v>1707.1512499999997</v>
      </c>
      <c r="R178" s="96"/>
      <c r="S178" s="32">
        <f t="shared" si="19"/>
        <v>6841.86</v>
      </c>
    </row>
    <row r="179" spans="1:19" hidden="1" x14ac:dyDescent="0.35">
      <c r="A179" s="1" t="s">
        <v>1243</v>
      </c>
      <c r="B179" s="102" t="s">
        <v>146</v>
      </c>
      <c r="C179" s="33" t="str">
        <f t="shared" si="20"/>
        <v>4513</v>
      </c>
      <c r="D179" s="33" t="str">
        <f t="shared" si="21"/>
        <v>0405</v>
      </c>
      <c r="E179" s="100">
        <v>8937.42</v>
      </c>
      <c r="F179" s="100">
        <v>0</v>
      </c>
      <c r="G179" s="100">
        <v>6439.36</v>
      </c>
      <c r="H179" s="100">
        <v>26795.65</v>
      </c>
      <c r="I179" s="100">
        <v>6613.91</v>
      </c>
      <c r="J179" s="100">
        <v>-84.65</v>
      </c>
      <c r="K179" s="100">
        <v>3290.15</v>
      </c>
      <c r="L179" s="100">
        <v>620.71</v>
      </c>
      <c r="M179" s="100">
        <v>2535</v>
      </c>
      <c r="N179" s="100">
        <v>7469.7</v>
      </c>
      <c r="O179" s="100">
        <v>7240.08</v>
      </c>
      <c r="P179" s="100">
        <v>18561.419999999998</v>
      </c>
      <c r="Q179" s="100">
        <f t="shared" si="22"/>
        <v>7368.2291666666652</v>
      </c>
      <c r="R179" s="96"/>
      <c r="S179" s="32">
        <f t="shared" si="19"/>
        <v>51991.839999999997</v>
      </c>
    </row>
    <row r="180" spans="1:19" hidden="1" x14ac:dyDescent="0.35">
      <c r="A180" s="1" t="s">
        <v>1243</v>
      </c>
      <c r="B180" s="102" t="s">
        <v>147</v>
      </c>
      <c r="C180" s="33" t="str">
        <f t="shared" si="20"/>
        <v>4513</v>
      </c>
      <c r="D180" s="33" t="str">
        <f t="shared" si="21"/>
        <v>0568</v>
      </c>
      <c r="E180" s="100"/>
      <c r="F180" s="100"/>
      <c r="G180" s="100"/>
      <c r="H180" s="100"/>
      <c r="I180" s="100">
        <v>3981.71</v>
      </c>
      <c r="J180" s="100">
        <v>-2033.17</v>
      </c>
      <c r="K180" s="100">
        <v>5372.43</v>
      </c>
      <c r="L180" s="100">
        <v>2136.09</v>
      </c>
      <c r="M180" s="100">
        <v>-1078.93</v>
      </c>
      <c r="N180" s="100">
        <v>9472.66</v>
      </c>
      <c r="O180" s="100">
        <v>12636</v>
      </c>
      <c r="P180" s="100">
        <v>-354.29</v>
      </c>
      <c r="Q180" s="100">
        <f t="shared" si="22"/>
        <v>3766.5625</v>
      </c>
      <c r="R180" s="96"/>
      <c r="S180" s="32">
        <f t="shared" si="19"/>
        <v>7320.97</v>
      </c>
    </row>
    <row r="181" spans="1:19" hidden="1" x14ac:dyDescent="0.35">
      <c r="A181" s="1" t="s">
        <v>1243</v>
      </c>
      <c r="B181" s="102" t="s">
        <v>148</v>
      </c>
      <c r="C181" s="33" t="str">
        <f t="shared" si="20"/>
        <v>4513</v>
      </c>
      <c r="D181" s="33" t="str">
        <f t="shared" si="21"/>
        <v>0599</v>
      </c>
      <c r="E181" s="100"/>
      <c r="F181" s="100"/>
      <c r="G181" s="100"/>
      <c r="H181" s="100"/>
      <c r="I181" s="100">
        <v>6087.23</v>
      </c>
      <c r="J181" s="100">
        <v>-790.6</v>
      </c>
      <c r="K181" s="100">
        <v>5672.82</v>
      </c>
      <c r="L181" s="100">
        <v>3065.23</v>
      </c>
      <c r="M181" s="100">
        <v>117.41</v>
      </c>
      <c r="N181" s="100">
        <v>8150.75</v>
      </c>
      <c r="O181" s="100">
        <v>14735.83</v>
      </c>
      <c r="P181" s="100">
        <v>396.32</v>
      </c>
      <c r="Q181" s="100">
        <f t="shared" si="22"/>
        <v>4679.3737499999997</v>
      </c>
      <c r="R181" s="96"/>
      <c r="S181" s="32">
        <f t="shared" si="19"/>
        <v>10969.449999999999</v>
      </c>
    </row>
    <row r="182" spans="1:19" hidden="1" x14ac:dyDescent="0.35">
      <c r="A182" s="1" t="s">
        <v>1243</v>
      </c>
      <c r="B182" s="102" t="s">
        <v>149</v>
      </c>
      <c r="C182" s="33" t="str">
        <f t="shared" si="20"/>
        <v>4517</v>
      </c>
      <c r="D182" s="33" t="str">
        <f t="shared" si="21"/>
        <v>0405</v>
      </c>
      <c r="E182" s="100">
        <v>202.37</v>
      </c>
      <c r="F182" s="100">
        <v>44227.61</v>
      </c>
      <c r="G182" s="100">
        <v>0</v>
      </c>
      <c r="H182" s="100">
        <v>7732.48</v>
      </c>
      <c r="I182" s="100">
        <v>-15992.47</v>
      </c>
      <c r="J182" s="100">
        <v>4518.4399999999996</v>
      </c>
      <c r="K182" s="100">
        <v>-2252.37</v>
      </c>
      <c r="L182" s="100">
        <v>-2266.0700000000002</v>
      </c>
      <c r="M182" s="100">
        <v>0</v>
      </c>
      <c r="N182" s="100">
        <v>0</v>
      </c>
      <c r="O182" s="100">
        <v>0</v>
      </c>
      <c r="P182" s="100">
        <v>0</v>
      </c>
      <c r="Q182" s="100">
        <f t="shared" si="22"/>
        <v>3014.1658333333339</v>
      </c>
      <c r="R182" s="96"/>
      <c r="S182" s="32">
        <f t="shared" si="19"/>
        <v>38436.060000000005</v>
      </c>
    </row>
    <row r="183" spans="1:19" hidden="1" x14ac:dyDescent="0.35">
      <c r="A183" s="1" t="s">
        <v>1243</v>
      </c>
      <c r="B183" s="102" t="s">
        <v>150</v>
      </c>
      <c r="C183" s="33" t="str">
        <f t="shared" si="20"/>
        <v>4517</v>
      </c>
      <c r="D183" s="33" t="str">
        <f t="shared" si="21"/>
        <v>0568</v>
      </c>
      <c r="E183" s="100"/>
      <c r="F183" s="100"/>
      <c r="G183" s="100"/>
      <c r="H183" s="100"/>
      <c r="I183" s="100">
        <v>5967.6</v>
      </c>
      <c r="J183" s="100">
        <v>2858.07</v>
      </c>
      <c r="K183" s="100">
        <v>-1791.31</v>
      </c>
      <c r="L183" s="100">
        <v>-1066.76</v>
      </c>
      <c r="M183" s="100">
        <v>0</v>
      </c>
      <c r="N183" s="100">
        <v>0</v>
      </c>
      <c r="O183" s="100">
        <v>0</v>
      </c>
      <c r="P183" s="100">
        <v>0</v>
      </c>
      <c r="Q183" s="100">
        <f t="shared" si="22"/>
        <v>745.95</v>
      </c>
      <c r="R183" s="96"/>
      <c r="S183" s="32">
        <f t="shared" si="19"/>
        <v>7034.3600000000006</v>
      </c>
    </row>
    <row r="184" spans="1:19" hidden="1" x14ac:dyDescent="0.35">
      <c r="A184" s="1" t="s">
        <v>1243</v>
      </c>
      <c r="B184" s="102" t="s">
        <v>151</v>
      </c>
      <c r="C184" s="33" t="str">
        <f t="shared" si="20"/>
        <v>4517</v>
      </c>
      <c r="D184" s="33" t="str">
        <f t="shared" si="21"/>
        <v>0599</v>
      </c>
      <c r="E184" s="100"/>
      <c r="F184" s="100"/>
      <c r="G184" s="100"/>
      <c r="H184" s="100"/>
      <c r="I184" s="100">
        <v>32474.66</v>
      </c>
      <c r="J184" s="100">
        <v>10825.91</v>
      </c>
      <c r="K184" s="100">
        <v>-6397.81</v>
      </c>
      <c r="L184" s="100">
        <v>-4428.1000000000004</v>
      </c>
      <c r="M184" s="100">
        <v>0</v>
      </c>
      <c r="N184" s="100">
        <v>0</v>
      </c>
      <c r="O184" s="100">
        <v>0</v>
      </c>
      <c r="P184" s="100">
        <v>0</v>
      </c>
      <c r="Q184" s="100">
        <f t="shared" si="22"/>
        <v>4059.3325000000004</v>
      </c>
      <c r="R184" s="96"/>
      <c r="S184" s="32">
        <f t="shared" si="19"/>
        <v>36902.76</v>
      </c>
    </row>
    <row r="185" spans="1:19" hidden="1" x14ac:dyDescent="0.35">
      <c r="A185" s="1" t="s">
        <v>1243</v>
      </c>
      <c r="B185" s="102" t="s">
        <v>152</v>
      </c>
      <c r="C185" s="33" t="str">
        <f t="shared" si="20"/>
        <v>4531</v>
      </c>
      <c r="D185" s="33" t="str">
        <f t="shared" si="21"/>
        <v>0405</v>
      </c>
      <c r="E185" s="100"/>
      <c r="F185" s="100">
        <v>3820.51</v>
      </c>
      <c r="G185" s="100"/>
      <c r="H185" s="100">
        <v>-2085.77</v>
      </c>
      <c r="I185" s="100"/>
      <c r="J185" s="100"/>
      <c r="K185" s="100"/>
      <c r="L185" s="100">
        <v>0</v>
      </c>
      <c r="M185" s="100">
        <v>0</v>
      </c>
      <c r="N185" s="100">
        <v>0</v>
      </c>
      <c r="O185" s="100">
        <v>0</v>
      </c>
      <c r="P185" s="100">
        <v>0</v>
      </c>
      <c r="Q185" s="100">
        <f t="shared" si="22"/>
        <v>247.82000000000002</v>
      </c>
      <c r="R185" s="96"/>
      <c r="S185" s="32">
        <f t="shared" si="19"/>
        <v>1734.7400000000002</v>
      </c>
    </row>
    <row r="186" spans="1:19" hidden="1" x14ac:dyDescent="0.35">
      <c r="A186" s="1" t="s">
        <v>1243</v>
      </c>
      <c r="B186" s="102" t="s">
        <v>153</v>
      </c>
      <c r="C186" s="33" t="str">
        <f t="shared" si="20"/>
        <v>4532</v>
      </c>
      <c r="D186" s="33" t="str">
        <f t="shared" si="21"/>
        <v>0405</v>
      </c>
      <c r="E186" s="100">
        <v>14.91</v>
      </c>
      <c r="F186" s="100">
        <v>15350.18</v>
      </c>
      <c r="G186" s="100">
        <v>4752.04</v>
      </c>
      <c r="H186" s="100">
        <v>-12008.14</v>
      </c>
      <c r="I186" s="100">
        <v>-755.41</v>
      </c>
      <c r="J186" s="100">
        <v>0</v>
      </c>
      <c r="K186" s="100">
        <v>0</v>
      </c>
      <c r="L186" s="100">
        <v>0</v>
      </c>
      <c r="M186" s="100">
        <v>0</v>
      </c>
      <c r="N186" s="100">
        <v>0</v>
      </c>
      <c r="O186" s="100">
        <v>0</v>
      </c>
      <c r="P186" s="100">
        <v>0</v>
      </c>
      <c r="Q186" s="100">
        <f t="shared" si="22"/>
        <v>612.79833333333352</v>
      </c>
      <c r="R186" s="96"/>
      <c r="S186" s="32">
        <f t="shared" si="19"/>
        <v>7353.5800000000017</v>
      </c>
    </row>
    <row r="187" spans="1:19" hidden="1" x14ac:dyDescent="0.35">
      <c r="A187" s="1" t="s">
        <v>1243</v>
      </c>
      <c r="B187" s="102" t="s">
        <v>155</v>
      </c>
      <c r="C187" s="33" t="str">
        <f t="shared" si="20"/>
        <v>4534</v>
      </c>
      <c r="D187" s="33" t="str">
        <f t="shared" si="21"/>
        <v>0405</v>
      </c>
      <c r="E187" s="100">
        <v>16247.44</v>
      </c>
      <c r="F187" s="100">
        <v>0</v>
      </c>
      <c r="G187" s="100">
        <v>3581.94</v>
      </c>
      <c r="H187" s="100">
        <v>22984.9</v>
      </c>
      <c r="I187" s="100">
        <v>14597.74</v>
      </c>
      <c r="J187" s="100">
        <v>-175.59</v>
      </c>
      <c r="K187" s="100">
        <v>5388.81</v>
      </c>
      <c r="L187" s="100">
        <v>-2238.0100000000002</v>
      </c>
      <c r="M187" s="100">
        <v>6523.14</v>
      </c>
      <c r="N187" s="100">
        <v>4337.68</v>
      </c>
      <c r="O187" s="100">
        <v>4673.82</v>
      </c>
      <c r="P187" s="100">
        <v>21673.8</v>
      </c>
      <c r="Q187" s="100">
        <f t="shared" si="22"/>
        <v>8132.9724999999999</v>
      </c>
      <c r="R187" s="96"/>
      <c r="S187" s="32">
        <f t="shared" si="19"/>
        <v>62625.24</v>
      </c>
    </row>
    <row r="188" spans="1:19" hidden="1" x14ac:dyDescent="0.35">
      <c r="A188" s="1" t="s">
        <v>1243</v>
      </c>
      <c r="B188" s="102" t="s">
        <v>156</v>
      </c>
      <c r="C188" s="33" t="str">
        <f t="shared" si="20"/>
        <v>4534</v>
      </c>
      <c r="D188" s="33" t="str">
        <f t="shared" si="21"/>
        <v>0568</v>
      </c>
      <c r="E188" s="100"/>
      <c r="F188" s="100"/>
      <c r="G188" s="100"/>
      <c r="H188" s="100"/>
      <c r="I188" s="100">
        <v>2148.9499999999998</v>
      </c>
      <c r="J188" s="100">
        <v>-321.02999999999997</v>
      </c>
      <c r="K188" s="100">
        <v>2747.3</v>
      </c>
      <c r="L188" s="100">
        <v>588.17999999999995</v>
      </c>
      <c r="M188" s="100">
        <v>-51.4</v>
      </c>
      <c r="N188" s="100">
        <v>3401</v>
      </c>
      <c r="O188" s="100">
        <v>3531.06</v>
      </c>
      <c r="P188" s="100">
        <v>-207.99</v>
      </c>
      <c r="Q188" s="100">
        <f t="shared" si="22"/>
        <v>1479.50875</v>
      </c>
      <c r="R188" s="96"/>
      <c r="S188" s="32">
        <f t="shared" si="19"/>
        <v>4575.22</v>
      </c>
    </row>
    <row r="189" spans="1:19" hidden="1" x14ac:dyDescent="0.35">
      <c r="A189" s="1" t="s">
        <v>1243</v>
      </c>
      <c r="B189" s="102" t="s">
        <v>157</v>
      </c>
      <c r="C189" s="33" t="str">
        <f t="shared" si="20"/>
        <v>4534</v>
      </c>
      <c r="D189" s="33" t="str">
        <f t="shared" si="21"/>
        <v>0599</v>
      </c>
      <c r="E189" s="100"/>
      <c r="F189" s="100"/>
      <c r="G189" s="100"/>
      <c r="H189" s="100"/>
      <c r="I189" s="100">
        <v>6905.6</v>
      </c>
      <c r="J189" s="100">
        <v>9.39</v>
      </c>
      <c r="K189" s="100">
        <v>8195.74</v>
      </c>
      <c r="L189" s="100">
        <v>3153.27</v>
      </c>
      <c r="M189" s="100">
        <v>-2394.08</v>
      </c>
      <c r="N189" s="100">
        <v>11046.31</v>
      </c>
      <c r="O189" s="100">
        <v>10162.969999999999</v>
      </c>
      <c r="P189" s="100">
        <v>-1260.96</v>
      </c>
      <c r="Q189" s="100">
        <f t="shared" si="22"/>
        <v>4477.28</v>
      </c>
      <c r="R189" s="96"/>
      <c r="S189" s="32">
        <f t="shared" si="19"/>
        <v>15110.73</v>
      </c>
    </row>
    <row r="190" spans="1:19" hidden="1" x14ac:dyDescent="0.35">
      <c r="A190" s="1" t="s">
        <v>1243</v>
      </c>
      <c r="B190" s="102" t="s">
        <v>159</v>
      </c>
      <c r="C190" s="33" t="str">
        <f t="shared" si="20"/>
        <v>4536</v>
      </c>
      <c r="D190" s="33" t="str">
        <f t="shared" si="21"/>
        <v>0405</v>
      </c>
      <c r="E190" s="100">
        <v>2747.88</v>
      </c>
      <c r="F190" s="100">
        <v>35713.599999999999</v>
      </c>
      <c r="G190" s="100">
        <v>9453.26</v>
      </c>
      <c r="H190" s="100">
        <v>-7533.78</v>
      </c>
      <c r="I190" s="100">
        <v>-14202.67</v>
      </c>
      <c r="J190" s="100">
        <v>783.94</v>
      </c>
      <c r="K190" s="100">
        <v>-443.52</v>
      </c>
      <c r="L190" s="100">
        <v>-340.42</v>
      </c>
      <c r="M190" s="100">
        <v>0</v>
      </c>
      <c r="N190" s="100">
        <v>0</v>
      </c>
      <c r="O190" s="100">
        <v>0</v>
      </c>
      <c r="P190" s="100">
        <v>0</v>
      </c>
      <c r="Q190" s="100">
        <f t="shared" si="22"/>
        <v>2181.5241666666666</v>
      </c>
      <c r="R190" s="96"/>
      <c r="S190" s="32">
        <f t="shared" si="19"/>
        <v>26518.71</v>
      </c>
    </row>
    <row r="191" spans="1:19" hidden="1" x14ac:dyDescent="0.35">
      <c r="A191" s="1" t="s">
        <v>1243</v>
      </c>
      <c r="B191" s="102" t="s">
        <v>160</v>
      </c>
      <c r="C191" s="33" t="str">
        <f t="shared" si="20"/>
        <v>4536</v>
      </c>
      <c r="D191" s="33" t="str">
        <f t="shared" si="21"/>
        <v>0568</v>
      </c>
      <c r="E191" s="100"/>
      <c r="F191" s="100"/>
      <c r="G191" s="100"/>
      <c r="H191" s="100"/>
      <c r="I191" s="100">
        <v>10105.77</v>
      </c>
      <c r="J191" s="100">
        <v>414.84</v>
      </c>
      <c r="K191" s="100">
        <v>-414.84</v>
      </c>
      <c r="L191" s="100">
        <v>0</v>
      </c>
      <c r="M191" s="100">
        <v>0</v>
      </c>
      <c r="N191" s="100">
        <v>0</v>
      </c>
      <c r="O191" s="100">
        <v>0</v>
      </c>
      <c r="P191" s="100">
        <v>0</v>
      </c>
      <c r="Q191" s="100">
        <f t="shared" si="22"/>
        <v>1263.2212500000001</v>
      </c>
      <c r="R191" s="96"/>
      <c r="S191" s="32">
        <f t="shared" si="19"/>
        <v>10105.77</v>
      </c>
    </row>
    <row r="192" spans="1:19" hidden="1" x14ac:dyDescent="0.35">
      <c r="A192" s="1" t="s">
        <v>1243</v>
      </c>
      <c r="B192" s="102" t="s">
        <v>161</v>
      </c>
      <c r="C192" s="33" t="str">
        <f t="shared" si="20"/>
        <v>4536</v>
      </c>
      <c r="D192" s="33" t="str">
        <f t="shared" si="21"/>
        <v>0599</v>
      </c>
      <c r="E192" s="100"/>
      <c r="F192" s="100"/>
      <c r="G192" s="100"/>
      <c r="H192" s="100"/>
      <c r="I192" s="100">
        <v>11505.23</v>
      </c>
      <c r="J192" s="100">
        <v>0</v>
      </c>
      <c r="K192" s="100"/>
      <c r="L192" s="100">
        <v>0</v>
      </c>
      <c r="M192" s="100">
        <v>0</v>
      </c>
      <c r="N192" s="100">
        <v>0</v>
      </c>
      <c r="O192" s="100">
        <v>0</v>
      </c>
      <c r="P192" s="100">
        <v>0</v>
      </c>
      <c r="Q192" s="100">
        <f t="shared" si="22"/>
        <v>1643.6042857142857</v>
      </c>
      <c r="R192" s="96"/>
      <c r="S192" s="32">
        <f t="shared" ref="S192:S223" si="23">SUM(E192:K192)</f>
        <v>11505.23</v>
      </c>
    </row>
    <row r="193" spans="1:19" hidden="1" x14ac:dyDescent="0.35">
      <c r="A193" s="1" t="s">
        <v>1243</v>
      </c>
      <c r="B193" s="102" t="s">
        <v>163</v>
      </c>
      <c r="C193" s="33" t="str">
        <f t="shared" si="20"/>
        <v>4538</v>
      </c>
      <c r="D193" s="33" t="str">
        <f t="shared" si="21"/>
        <v>0405</v>
      </c>
      <c r="E193" s="100">
        <v>0</v>
      </c>
      <c r="F193" s="100">
        <v>9683.09</v>
      </c>
      <c r="G193" s="100">
        <v>1611.68</v>
      </c>
      <c r="H193" s="100">
        <v>-3256.24</v>
      </c>
      <c r="I193" s="100">
        <v>-1136.4100000000001</v>
      </c>
      <c r="J193" s="100">
        <v>0</v>
      </c>
      <c r="K193" s="100">
        <v>0</v>
      </c>
      <c r="L193" s="100">
        <v>0</v>
      </c>
      <c r="M193" s="100">
        <v>0</v>
      </c>
      <c r="N193" s="100">
        <v>0</v>
      </c>
      <c r="O193" s="100">
        <v>0</v>
      </c>
      <c r="P193" s="100">
        <v>0</v>
      </c>
      <c r="Q193" s="100">
        <f t="shared" si="22"/>
        <v>575.17666666666673</v>
      </c>
      <c r="R193" s="96"/>
      <c r="S193" s="32">
        <f t="shared" si="23"/>
        <v>6902.1200000000008</v>
      </c>
    </row>
    <row r="194" spans="1:19" hidden="1" x14ac:dyDescent="0.35">
      <c r="A194" s="1" t="s">
        <v>1243</v>
      </c>
      <c r="B194" s="102" t="s">
        <v>164</v>
      </c>
      <c r="C194" s="33" t="str">
        <f t="shared" si="20"/>
        <v>4538</v>
      </c>
      <c r="D194" s="33" t="str">
        <f t="shared" si="21"/>
        <v>0568</v>
      </c>
      <c r="E194" s="100"/>
      <c r="F194" s="100"/>
      <c r="G194" s="100"/>
      <c r="H194" s="100"/>
      <c r="I194" s="100">
        <v>750.69</v>
      </c>
      <c r="J194" s="100"/>
      <c r="K194" s="100"/>
      <c r="L194" s="100">
        <v>0</v>
      </c>
      <c r="M194" s="100">
        <v>0</v>
      </c>
      <c r="N194" s="100">
        <v>0</v>
      </c>
      <c r="O194" s="100">
        <v>0</v>
      </c>
      <c r="P194" s="100">
        <v>0</v>
      </c>
      <c r="Q194" s="100">
        <f t="shared" si="22"/>
        <v>125.11500000000001</v>
      </c>
      <c r="R194" s="96"/>
      <c r="S194" s="32">
        <f t="shared" si="23"/>
        <v>750.69</v>
      </c>
    </row>
    <row r="195" spans="1:19" hidden="1" x14ac:dyDescent="0.35">
      <c r="A195" s="1" t="s">
        <v>1243</v>
      </c>
      <c r="B195" s="102" t="s">
        <v>165</v>
      </c>
      <c r="C195" s="33" t="str">
        <f t="shared" si="20"/>
        <v>4538</v>
      </c>
      <c r="D195" s="33" t="str">
        <f t="shared" si="21"/>
        <v>0599</v>
      </c>
      <c r="E195" s="100"/>
      <c r="F195" s="100"/>
      <c r="G195" s="100"/>
      <c r="H195" s="100"/>
      <c r="I195" s="100">
        <v>2534.2800000000002</v>
      </c>
      <c r="J195" s="100"/>
      <c r="K195" s="100"/>
      <c r="L195" s="100">
        <v>0</v>
      </c>
      <c r="M195" s="100">
        <v>0</v>
      </c>
      <c r="N195" s="100">
        <v>0</v>
      </c>
      <c r="O195" s="100">
        <v>0</v>
      </c>
      <c r="P195" s="100">
        <v>0</v>
      </c>
      <c r="Q195" s="100">
        <f t="shared" si="22"/>
        <v>422.38000000000005</v>
      </c>
      <c r="R195" s="96"/>
      <c r="S195" s="32">
        <f t="shared" si="23"/>
        <v>2534.2800000000002</v>
      </c>
    </row>
    <row r="196" spans="1:19" hidden="1" x14ac:dyDescent="0.35">
      <c r="A196" s="1" t="s">
        <v>1243</v>
      </c>
      <c r="B196" s="102" t="s">
        <v>166</v>
      </c>
      <c r="C196" s="33" t="str">
        <f t="shared" si="20"/>
        <v>4539</v>
      </c>
      <c r="D196" s="33" t="str">
        <f t="shared" si="21"/>
        <v>0405</v>
      </c>
      <c r="E196" s="100">
        <v>0</v>
      </c>
      <c r="F196" s="100">
        <v>0</v>
      </c>
      <c r="G196" s="100">
        <v>0</v>
      </c>
      <c r="H196" s="100">
        <v>0</v>
      </c>
      <c r="I196" s="100">
        <v>0</v>
      </c>
      <c r="J196" s="100">
        <v>0</v>
      </c>
      <c r="K196" s="100">
        <v>0</v>
      </c>
      <c r="L196" s="100">
        <v>0</v>
      </c>
      <c r="M196" s="100">
        <v>0</v>
      </c>
      <c r="N196" s="100">
        <v>0</v>
      </c>
      <c r="O196" s="100">
        <v>0</v>
      </c>
      <c r="P196" s="100">
        <v>0</v>
      </c>
      <c r="Q196" s="100">
        <f t="shared" si="22"/>
        <v>0</v>
      </c>
      <c r="R196" s="96"/>
      <c r="S196" s="32">
        <f t="shared" si="23"/>
        <v>0</v>
      </c>
    </row>
    <row r="197" spans="1:19" hidden="1" x14ac:dyDescent="0.35">
      <c r="A197" s="1" t="s">
        <v>1243</v>
      </c>
      <c r="B197" s="102" t="s">
        <v>167</v>
      </c>
      <c r="C197" s="33" t="str">
        <f t="shared" si="20"/>
        <v>4540</v>
      </c>
      <c r="D197" s="33" t="str">
        <f t="shared" si="21"/>
        <v>0405</v>
      </c>
      <c r="E197" s="100">
        <v>0</v>
      </c>
      <c r="F197" s="100">
        <v>9684.23</v>
      </c>
      <c r="G197" s="100">
        <v>1331.26</v>
      </c>
      <c r="H197" s="100">
        <v>2992.37</v>
      </c>
      <c r="I197" s="100">
        <v>-2634.18</v>
      </c>
      <c r="J197" s="100">
        <v>547.91</v>
      </c>
      <c r="K197" s="100">
        <v>0.84</v>
      </c>
      <c r="L197" s="100">
        <v>1945.63</v>
      </c>
      <c r="M197" s="100">
        <v>1458.59</v>
      </c>
      <c r="N197" s="100">
        <v>682.35</v>
      </c>
      <c r="O197" s="100">
        <v>457.45</v>
      </c>
      <c r="P197" s="100">
        <v>1819.17</v>
      </c>
      <c r="Q197" s="100">
        <f t="shared" si="22"/>
        <v>1523.801666666667</v>
      </c>
      <c r="R197" s="96"/>
      <c r="S197" s="32">
        <f t="shared" si="23"/>
        <v>11922.43</v>
      </c>
    </row>
    <row r="198" spans="1:19" hidden="1" x14ac:dyDescent="0.35">
      <c r="A198" s="1" t="s">
        <v>1243</v>
      </c>
      <c r="B198" s="102" t="s">
        <v>168</v>
      </c>
      <c r="C198" s="33" t="str">
        <f t="shared" si="20"/>
        <v>4540</v>
      </c>
      <c r="D198" s="33" t="str">
        <f t="shared" si="21"/>
        <v>0568</v>
      </c>
      <c r="E198" s="100"/>
      <c r="F198" s="100"/>
      <c r="G198" s="100"/>
      <c r="H198" s="100"/>
      <c r="I198" s="100">
        <v>820.84</v>
      </c>
      <c r="J198" s="100">
        <v>77.569999999999993</v>
      </c>
      <c r="K198" s="100">
        <v>57.22</v>
      </c>
      <c r="L198" s="100">
        <v>684.72</v>
      </c>
      <c r="M198" s="100">
        <v>552.45000000000005</v>
      </c>
      <c r="N198" s="100">
        <v>817.47</v>
      </c>
      <c r="O198" s="100">
        <v>1069.28</v>
      </c>
      <c r="P198" s="100">
        <v>548.94000000000005</v>
      </c>
      <c r="Q198" s="100">
        <f t="shared" si="22"/>
        <v>578.56124999999997</v>
      </c>
      <c r="R198" s="96"/>
      <c r="S198" s="32">
        <f t="shared" si="23"/>
        <v>955.63000000000011</v>
      </c>
    </row>
    <row r="199" spans="1:19" hidden="1" x14ac:dyDescent="0.35">
      <c r="A199" s="1" t="s">
        <v>1243</v>
      </c>
      <c r="B199" s="102" t="s">
        <v>169</v>
      </c>
      <c r="C199" s="33" t="str">
        <f t="shared" si="20"/>
        <v>4540</v>
      </c>
      <c r="D199" s="33" t="str">
        <f t="shared" si="21"/>
        <v>0599</v>
      </c>
      <c r="E199" s="100"/>
      <c r="F199" s="100"/>
      <c r="G199" s="100"/>
      <c r="H199" s="100"/>
      <c r="I199" s="100">
        <v>1999.01</v>
      </c>
      <c r="J199" s="100">
        <v>1187.71</v>
      </c>
      <c r="K199" s="100">
        <v>-655.43</v>
      </c>
      <c r="L199" s="100">
        <v>2518.79</v>
      </c>
      <c r="M199" s="100">
        <v>1094.05</v>
      </c>
      <c r="N199" s="100">
        <v>2241.9</v>
      </c>
      <c r="O199" s="100">
        <v>2891.45</v>
      </c>
      <c r="P199" s="100">
        <v>598.76</v>
      </c>
      <c r="Q199" s="100">
        <f t="shared" si="22"/>
        <v>1484.53</v>
      </c>
      <c r="R199" s="96"/>
      <c r="S199" s="32">
        <f t="shared" si="23"/>
        <v>2531.2900000000004</v>
      </c>
    </row>
    <row r="200" spans="1:19" hidden="1" x14ac:dyDescent="0.35">
      <c r="A200" s="1" t="s">
        <v>1243</v>
      </c>
      <c r="B200" s="102" t="s">
        <v>171</v>
      </c>
      <c r="C200" s="33" t="str">
        <f t="shared" si="20"/>
        <v>4542</v>
      </c>
      <c r="D200" s="33" t="str">
        <f t="shared" si="21"/>
        <v>0405</v>
      </c>
      <c r="E200" s="100">
        <v>46.22</v>
      </c>
      <c r="F200" s="100">
        <v>0</v>
      </c>
      <c r="G200" s="100">
        <v>0</v>
      </c>
      <c r="H200" s="100">
        <v>0</v>
      </c>
      <c r="I200" s="100">
        <v>0</v>
      </c>
      <c r="J200" s="100">
        <v>0</v>
      </c>
      <c r="K200" s="100">
        <v>0</v>
      </c>
      <c r="L200" s="100">
        <v>0</v>
      </c>
      <c r="M200" s="100">
        <v>0</v>
      </c>
      <c r="N200" s="100">
        <v>0</v>
      </c>
      <c r="O200" s="100">
        <v>0</v>
      </c>
      <c r="P200" s="100">
        <v>0</v>
      </c>
      <c r="Q200" s="100">
        <f t="shared" si="22"/>
        <v>3.8516666666666666</v>
      </c>
      <c r="R200" s="96"/>
      <c r="S200" s="32">
        <f t="shared" si="23"/>
        <v>46.22</v>
      </c>
    </row>
    <row r="201" spans="1:19" hidden="1" x14ac:dyDescent="0.35">
      <c r="A201" s="1" t="s">
        <v>1243</v>
      </c>
      <c r="B201" s="102" t="s">
        <v>173</v>
      </c>
      <c r="C201" s="33" t="str">
        <f t="shared" si="20"/>
        <v>4544</v>
      </c>
      <c r="D201" s="33" t="str">
        <f t="shared" si="21"/>
        <v>0405</v>
      </c>
      <c r="E201" s="100">
        <v>1905.39</v>
      </c>
      <c r="F201" s="100">
        <v>5212.67</v>
      </c>
      <c r="G201" s="100">
        <v>2503.4499999999998</v>
      </c>
      <c r="H201" s="100">
        <v>-5292.84</v>
      </c>
      <c r="I201" s="100">
        <v>1798.81</v>
      </c>
      <c r="J201" s="100">
        <v>1104.27</v>
      </c>
      <c r="K201" s="100">
        <v>-650.6</v>
      </c>
      <c r="L201" s="100">
        <v>1864.76</v>
      </c>
      <c r="M201" s="100">
        <v>1475.91</v>
      </c>
      <c r="N201" s="100">
        <v>405.01</v>
      </c>
      <c r="O201" s="100">
        <v>1675.21</v>
      </c>
      <c r="P201" s="100">
        <v>3068.96</v>
      </c>
      <c r="Q201" s="100">
        <f t="shared" si="22"/>
        <v>1255.9166666666667</v>
      </c>
      <c r="R201" s="96"/>
      <c r="S201" s="32">
        <f t="shared" si="23"/>
        <v>6581.15</v>
      </c>
    </row>
    <row r="202" spans="1:19" hidden="1" x14ac:dyDescent="0.35">
      <c r="A202" s="1" t="s">
        <v>1243</v>
      </c>
      <c r="B202" s="102" t="s">
        <v>174</v>
      </c>
      <c r="C202" s="33" t="str">
        <f t="shared" si="20"/>
        <v>4544</v>
      </c>
      <c r="D202" s="33" t="str">
        <f t="shared" si="21"/>
        <v>0568</v>
      </c>
      <c r="E202" s="100"/>
      <c r="F202" s="100"/>
      <c r="G202" s="100"/>
      <c r="H202" s="100"/>
      <c r="I202" s="100">
        <v>2377.75</v>
      </c>
      <c r="J202" s="100">
        <v>1186.94</v>
      </c>
      <c r="K202" s="100">
        <v>-531.71</v>
      </c>
      <c r="L202" s="100">
        <v>2545.4499999999998</v>
      </c>
      <c r="M202" s="100">
        <v>1825.13</v>
      </c>
      <c r="N202" s="100">
        <v>1412.52</v>
      </c>
      <c r="O202" s="100">
        <v>1778.91</v>
      </c>
      <c r="P202" s="100">
        <v>0</v>
      </c>
      <c r="Q202" s="100">
        <f t="shared" si="22"/>
        <v>1324.37375</v>
      </c>
      <c r="R202" s="96"/>
      <c r="S202" s="32">
        <f t="shared" si="23"/>
        <v>3032.98</v>
      </c>
    </row>
    <row r="203" spans="1:19" hidden="1" x14ac:dyDescent="0.35">
      <c r="A203" s="1" t="s">
        <v>1243</v>
      </c>
      <c r="B203" s="102" t="s">
        <v>175</v>
      </c>
      <c r="C203" s="33" t="str">
        <f t="shared" si="20"/>
        <v>4544</v>
      </c>
      <c r="D203" s="33" t="str">
        <f t="shared" si="21"/>
        <v>0599</v>
      </c>
      <c r="E203" s="100"/>
      <c r="F203" s="100"/>
      <c r="G203" s="100"/>
      <c r="H203" s="100"/>
      <c r="I203" s="100">
        <v>2368.77</v>
      </c>
      <c r="J203" s="100">
        <v>924.35</v>
      </c>
      <c r="K203" s="100">
        <v>-324.83</v>
      </c>
      <c r="L203" s="100">
        <v>1899.31</v>
      </c>
      <c r="M203" s="100">
        <v>1521.91</v>
      </c>
      <c r="N203" s="100">
        <v>1317.5</v>
      </c>
      <c r="O203" s="100">
        <v>3414.34</v>
      </c>
      <c r="P203" s="100">
        <v>0</v>
      </c>
      <c r="Q203" s="100">
        <f t="shared" si="22"/>
        <v>1390.16875</v>
      </c>
      <c r="R203" s="96"/>
      <c r="S203" s="32">
        <f t="shared" si="23"/>
        <v>2968.29</v>
      </c>
    </row>
    <row r="204" spans="1:19" hidden="1" x14ac:dyDescent="0.35">
      <c r="A204" s="1" t="s">
        <v>1243</v>
      </c>
      <c r="B204" s="102" t="s">
        <v>176</v>
      </c>
      <c r="C204" s="33" t="str">
        <f t="shared" si="20"/>
        <v>4545</v>
      </c>
      <c r="D204" s="33" t="str">
        <f t="shared" si="21"/>
        <v>0405</v>
      </c>
      <c r="E204" s="100">
        <v>5363.39</v>
      </c>
      <c r="F204" s="100">
        <v>11851.54</v>
      </c>
      <c r="G204" s="100">
        <v>6854.38</v>
      </c>
      <c r="H204" s="100">
        <v>-3632.47</v>
      </c>
      <c r="I204" s="100">
        <v>-4563.13</v>
      </c>
      <c r="J204" s="100">
        <v>852.7</v>
      </c>
      <c r="K204" s="100">
        <v>-411.09</v>
      </c>
      <c r="L204" s="100">
        <v>1826.54</v>
      </c>
      <c r="M204" s="100">
        <v>2117.9699999999998</v>
      </c>
      <c r="N204" s="100">
        <v>1077.4000000000001</v>
      </c>
      <c r="O204" s="100">
        <v>886.95</v>
      </c>
      <c r="P204" s="100">
        <v>2315.6799999999998</v>
      </c>
      <c r="Q204" s="100">
        <f t="shared" si="22"/>
        <v>2044.9883333333337</v>
      </c>
      <c r="R204" s="96"/>
      <c r="S204" s="32">
        <f t="shared" si="23"/>
        <v>16315.32</v>
      </c>
    </row>
    <row r="205" spans="1:19" hidden="1" x14ac:dyDescent="0.35">
      <c r="A205" s="1" t="s">
        <v>1243</v>
      </c>
      <c r="B205" s="102" t="s">
        <v>177</v>
      </c>
      <c r="C205" s="33" t="str">
        <f t="shared" si="20"/>
        <v>4545</v>
      </c>
      <c r="D205" s="33" t="str">
        <f t="shared" si="21"/>
        <v>0568</v>
      </c>
      <c r="E205" s="100"/>
      <c r="F205" s="100"/>
      <c r="G205" s="100"/>
      <c r="H205" s="100"/>
      <c r="I205" s="100">
        <v>4779.5600000000004</v>
      </c>
      <c r="J205" s="100">
        <v>1778.83</v>
      </c>
      <c r="K205" s="100">
        <v>-1139.1500000000001</v>
      </c>
      <c r="L205" s="100">
        <v>3867.81</v>
      </c>
      <c r="M205" s="100">
        <v>1850.94</v>
      </c>
      <c r="N205" s="100">
        <v>2109.2199999999998</v>
      </c>
      <c r="O205" s="100">
        <v>2102.0300000000002</v>
      </c>
      <c r="P205" s="100">
        <v>1125.31</v>
      </c>
      <c r="Q205" s="100">
        <f t="shared" si="22"/>
        <v>2059.3187499999999</v>
      </c>
      <c r="R205" s="96"/>
      <c r="S205" s="32">
        <f t="shared" si="23"/>
        <v>5419.24</v>
      </c>
    </row>
    <row r="206" spans="1:19" hidden="1" x14ac:dyDescent="0.35">
      <c r="A206" s="1" t="s">
        <v>1243</v>
      </c>
      <c r="B206" s="102" t="s">
        <v>178</v>
      </c>
      <c r="C206" s="33" t="str">
        <f t="shared" si="20"/>
        <v>4545</v>
      </c>
      <c r="D206" s="33" t="str">
        <f t="shared" si="21"/>
        <v>0599</v>
      </c>
      <c r="E206" s="100"/>
      <c r="F206" s="100"/>
      <c r="G206" s="100"/>
      <c r="H206" s="100"/>
      <c r="I206" s="100">
        <v>4556.95</v>
      </c>
      <c r="J206" s="100">
        <v>1227.2</v>
      </c>
      <c r="K206" s="100">
        <v>-578.33000000000004</v>
      </c>
      <c r="L206" s="100">
        <v>1866.24</v>
      </c>
      <c r="M206" s="100">
        <v>1894.55</v>
      </c>
      <c r="N206" s="100">
        <v>2783.41</v>
      </c>
      <c r="O206" s="100">
        <v>2977.97</v>
      </c>
      <c r="P206" s="100">
        <v>1102.9100000000001</v>
      </c>
      <c r="Q206" s="100">
        <f t="shared" si="22"/>
        <v>1978.8624999999997</v>
      </c>
      <c r="R206" s="96"/>
      <c r="S206" s="32">
        <f t="shared" si="23"/>
        <v>5205.82</v>
      </c>
    </row>
    <row r="207" spans="1:19" hidden="1" x14ac:dyDescent="0.35">
      <c r="A207" s="1" t="s">
        <v>1243</v>
      </c>
      <c r="B207" s="102" t="s">
        <v>180</v>
      </c>
      <c r="C207" s="33" t="str">
        <f t="shared" si="20"/>
        <v>4547</v>
      </c>
      <c r="D207" s="33" t="str">
        <f t="shared" si="21"/>
        <v>0405</v>
      </c>
      <c r="E207" s="100">
        <v>7475.23</v>
      </c>
      <c r="F207" s="100">
        <v>-3253.15</v>
      </c>
      <c r="G207" s="100">
        <v>3066.19</v>
      </c>
      <c r="H207" s="100">
        <v>11661.87</v>
      </c>
      <c r="I207" s="100">
        <v>7152.1</v>
      </c>
      <c r="J207" s="100">
        <v>-884.48</v>
      </c>
      <c r="K207" s="100">
        <v>4493.51</v>
      </c>
      <c r="L207" s="100">
        <v>-37.97</v>
      </c>
      <c r="M207" s="100">
        <v>-728.06</v>
      </c>
      <c r="N207" s="100">
        <v>4489.45</v>
      </c>
      <c r="O207" s="100">
        <v>2428.9499999999998</v>
      </c>
      <c r="P207" s="100">
        <v>5979</v>
      </c>
      <c r="Q207" s="100">
        <f t="shared" si="22"/>
        <v>3486.8866666666659</v>
      </c>
      <c r="R207" s="96"/>
      <c r="S207" s="32">
        <f t="shared" si="23"/>
        <v>29711.269999999997</v>
      </c>
    </row>
    <row r="208" spans="1:19" hidden="1" x14ac:dyDescent="0.35">
      <c r="A208" s="1" t="s">
        <v>1243</v>
      </c>
      <c r="B208" s="102" t="s">
        <v>181</v>
      </c>
      <c r="C208" s="33" t="str">
        <f t="shared" si="20"/>
        <v>4547</v>
      </c>
      <c r="D208" s="33" t="str">
        <f t="shared" si="21"/>
        <v>0568</v>
      </c>
      <c r="E208" s="100"/>
      <c r="F208" s="100"/>
      <c r="G208" s="100"/>
      <c r="H208" s="100"/>
      <c r="I208" s="100">
        <v>342.65</v>
      </c>
      <c r="J208" s="100">
        <v>256.07</v>
      </c>
      <c r="K208" s="100">
        <v>348.02</v>
      </c>
      <c r="L208" s="100">
        <v>534.79</v>
      </c>
      <c r="M208" s="100">
        <v>-213.29</v>
      </c>
      <c r="N208" s="100">
        <v>1121.97</v>
      </c>
      <c r="O208" s="100">
        <v>2154.0300000000002</v>
      </c>
      <c r="P208" s="100">
        <v>-273.35000000000002</v>
      </c>
      <c r="Q208" s="100">
        <f t="shared" si="22"/>
        <v>533.86124999999993</v>
      </c>
      <c r="R208" s="96"/>
      <c r="S208" s="32">
        <f t="shared" si="23"/>
        <v>946.74</v>
      </c>
    </row>
    <row r="209" spans="1:19" hidden="1" x14ac:dyDescent="0.35">
      <c r="A209" s="1" t="s">
        <v>1243</v>
      </c>
      <c r="B209" s="102" t="s">
        <v>182</v>
      </c>
      <c r="C209" s="33" t="str">
        <f t="shared" si="20"/>
        <v>4547</v>
      </c>
      <c r="D209" s="33" t="str">
        <f t="shared" si="21"/>
        <v>0599</v>
      </c>
      <c r="E209" s="100"/>
      <c r="F209" s="100"/>
      <c r="G209" s="100"/>
      <c r="H209" s="100"/>
      <c r="I209" s="100">
        <v>4709.7700000000004</v>
      </c>
      <c r="J209" s="100">
        <v>749.47</v>
      </c>
      <c r="K209" s="100">
        <v>2447.23</v>
      </c>
      <c r="L209" s="100">
        <v>1288.71</v>
      </c>
      <c r="M209" s="100">
        <v>462.68</v>
      </c>
      <c r="N209" s="100">
        <v>4107.83</v>
      </c>
      <c r="O209" s="100">
        <v>11217.26</v>
      </c>
      <c r="P209" s="100">
        <v>-959.41</v>
      </c>
      <c r="Q209" s="100">
        <f t="shared" si="22"/>
        <v>3002.9425000000001</v>
      </c>
      <c r="R209" s="96"/>
      <c r="S209" s="32">
        <f t="shared" si="23"/>
        <v>7906.4700000000012</v>
      </c>
    </row>
    <row r="210" spans="1:19" hidden="1" x14ac:dyDescent="0.35">
      <c r="A210" s="1" t="s">
        <v>1243</v>
      </c>
      <c r="B210" s="102" t="s">
        <v>185</v>
      </c>
      <c r="C210" s="33" t="str">
        <f t="shared" si="20"/>
        <v>4550</v>
      </c>
      <c r="D210" s="33" t="str">
        <f t="shared" si="21"/>
        <v>0405</v>
      </c>
      <c r="E210" s="100">
        <v>8849.41</v>
      </c>
      <c r="F210" s="100">
        <v>-1109.07</v>
      </c>
      <c r="G210" s="100">
        <v>1758.37</v>
      </c>
      <c r="H210" s="100">
        <v>12535.7</v>
      </c>
      <c r="I210" s="100">
        <v>1959.62</v>
      </c>
      <c r="J210" s="100">
        <v>180.04</v>
      </c>
      <c r="K210" s="100">
        <v>1917.24</v>
      </c>
      <c r="L210" s="100">
        <v>533.9</v>
      </c>
      <c r="M210" s="100">
        <v>-745.99</v>
      </c>
      <c r="N210" s="100">
        <v>4717.1400000000003</v>
      </c>
      <c r="O210" s="100">
        <v>390.24</v>
      </c>
      <c r="P210" s="100">
        <v>-2038.64</v>
      </c>
      <c r="Q210" s="100">
        <f t="shared" si="22"/>
        <v>2412.3300000000004</v>
      </c>
      <c r="R210" s="96"/>
      <c r="S210" s="32">
        <f t="shared" si="23"/>
        <v>26091.31</v>
      </c>
    </row>
    <row r="211" spans="1:19" hidden="1" x14ac:dyDescent="0.35">
      <c r="A211" s="1" t="s">
        <v>1243</v>
      </c>
      <c r="B211" s="102" t="s">
        <v>186</v>
      </c>
      <c r="C211" s="33" t="str">
        <f t="shared" si="20"/>
        <v>4550</v>
      </c>
      <c r="D211" s="33" t="str">
        <f t="shared" si="21"/>
        <v>0568</v>
      </c>
      <c r="E211" s="100"/>
      <c r="F211" s="100"/>
      <c r="G211" s="100"/>
      <c r="H211" s="100"/>
      <c r="I211" s="100">
        <v>3378.93</v>
      </c>
      <c r="J211" s="100">
        <v>-965</v>
      </c>
      <c r="K211" s="100">
        <v>4498.05</v>
      </c>
      <c r="L211" s="100">
        <v>1768.59</v>
      </c>
      <c r="M211" s="100">
        <v>-1112.3</v>
      </c>
      <c r="N211" s="100">
        <v>4875.32</v>
      </c>
      <c r="O211" s="100">
        <v>2891.2</v>
      </c>
      <c r="P211" s="100">
        <v>-316.12</v>
      </c>
      <c r="Q211" s="100">
        <f t="shared" si="22"/>
        <v>1877.33375</v>
      </c>
      <c r="R211" s="96"/>
      <c r="S211" s="32">
        <f t="shared" si="23"/>
        <v>6911.98</v>
      </c>
    </row>
    <row r="212" spans="1:19" hidden="1" x14ac:dyDescent="0.35">
      <c r="A212" s="1" t="s">
        <v>1243</v>
      </c>
      <c r="B212" s="102" t="s">
        <v>187</v>
      </c>
      <c r="C212" s="33" t="str">
        <f t="shared" si="20"/>
        <v>4550</v>
      </c>
      <c r="D212" s="33" t="str">
        <f t="shared" si="21"/>
        <v>0599</v>
      </c>
      <c r="E212" s="100"/>
      <c r="F212" s="100"/>
      <c r="G212" s="100"/>
      <c r="H212" s="100"/>
      <c r="I212" s="100">
        <v>2596.0500000000002</v>
      </c>
      <c r="J212" s="100">
        <v>516.6</v>
      </c>
      <c r="K212" s="100">
        <v>1332.87</v>
      </c>
      <c r="L212" s="100">
        <v>928.9</v>
      </c>
      <c r="M212" s="100">
        <v>2222.92</v>
      </c>
      <c r="N212" s="100">
        <v>891.4</v>
      </c>
      <c r="O212" s="100">
        <v>4695.5200000000004</v>
      </c>
      <c r="P212" s="100">
        <v>643.96</v>
      </c>
      <c r="Q212" s="100">
        <f t="shared" si="22"/>
        <v>1728.5275000000001</v>
      </c>
      <c r="R212" s="96"/>
      <c r="S212" s="32">
        <f t="shared" si="23"/>
        <v>4445.5200000000004</v>
      </c>
    </row>
    <row r="213" spans="1:19" hidden="1" x14ac:dyDescent="0.35">
      <c r="A213" s="1" t="s">
        <v>1243</v>
      </c>
      <c r="B213" s="102" t="s">
        <v>188</v>
      </c>
      <c r="C213" s="33" t="str">
        <f t="shared" si="20"/>
        <v>4551</v>
      </c>
      <c r="D213" s="33" t="str">
        <f t="shared" si="21"/>
        <v>0405</v>
      </c>
      <c r="E213" s="100">
        <v>231.27</v>
      </c>
      <c r="F213" s="100">
        <v>4349.16</v>
      </c>
      <c r="G213" s="100">
        <v>505.1</v>
      </c>
      <c r="H213" s="100">
        <v>-3005.74</v>
      </c>
      <c r="I213" s="100">
        <v>0</v>
      </c>
      <c r="J213" s="100">
        <v>0</v>
      </c>
      <c r="K213" s="100">
        <v>0</v>
      </c>
      <c r="L213" s="100">
        <v>0</v>
      </c>
      <c r="M213" s="100">
        <v>0</v>
      </c>
      <c r="N213" s="100">
        <v>0</v>
      </c>
      <c r="O213" s="100">
        <v>0</v>
      </c>
      <c r="P213" s="100">
        <v>0</v>
      </c>
      <c r="Q213" s="100">
        <f t="shared" si="22"/>
        <v>173.31583333333342</v>
      </c>
      <c r="R213" s="96"/>
      <c r="S213" s="32">
        <f t="shared" si="23"/>
        <v>2079.7900000000009</v>
      </c>
    </row>
    <row r="214" spans="1:19" hidden="1" x14ac:dyDescent="0.35">
      <c r="A214" s="1" t="s">
        <v>1243</v>
      </c>
      <c r="B214" s="102" t="s">
        <v>190</v>
      </c>
      <c r="C214" s="33" t="str">
        <f t="shared" si="20"/>
        <v>4554</v>
      </c>
      <c r="D214" s="33" t="str">
        <f t="shared" si="21"/>
        <v>0405</v>
      </c>
      <c r="E214" s="100">
        <v>9493.73</v>
      </c>
      <c r="F214" s="100">
        <v>-2926.38</v>
      </c>
      <c r="G214" s="100">
        <v>1720.52</v>
      </c>
      <c r="H214" s="100">
        <v>16739.7</v>
      </c>
      <c r="I214" s="100">
        <v>5769.51</v>
      </c>
      <c r="J214" s="100">
        <v>-302.32</v>
      </c>
      <c r="K214" s="100">
        <v>0</v>
      </c>
      <c r="L214" s="100">
        <v>302.32</v>
      </c>
      <c r="M214" s="100">
        <v>0</v>
      </c>
      <c r="N214" s="100">
        <v>0</v>
      </c>
      <c r="O214" s="100">
        <v>0</v>
      </c>
      <c r="P214" s="100">
        <v>0</v>
      </c>
      <c r="Q214" s="100">
        <f t="shared" si="22"/>
        <v>2566.4233333333336</v>
      </c>
      <c r="R214" s="96"/>
      <c r="S214" s="32">
        <f t="shared" si="23"/>
        <v>30494.760000000002</v>
      </c>
    </row>
    <row r="215" spans="1:19" hidden="1" x14ac:dyDescent="0.35">
      <c r="A215" s="1" t="s">
        <v>1243</v>
      </c>
      <c r="B215" s="102" t="s">
        <v>191</v>
      </c>
      <c r="C215" s="33" t="str">
        <f t="shared" si="20"/>
        <v>4554</v>
      </c>
      <c r="D215" s="33" t="str">
        <f t="shared" si="21"/>
        <v>0568</v>
      </c>
      <c r="E215" s="100"/>
      <c r="F215" s="100"/>
      <c r="G215" s="100"/>
      <c r="H215" s="100"/>
      <c r="I215" s="100">
        <v>311.88</v>
      </c>
      <c r="J215" s="100">
        <v>-172.99</v>
      </c>
      <c r="K215" s="100"/>
      <c r="L215" s="100">
        <v>172.99</v>
      </c>
      <c r="M215" s="100">
        <v>0</v>
      </c>
      <c r="N215" s="100">
        <v>0</v>
      </c>
      <c r="O215" s="100">
        <v>0</v>
      </c>
      <c r="P215" s="100">
        <v>0</v>
      </c>
      <c r="Q215" s="100">
        <f t="shared" si="22"/>
        <v>44.554285714285712</v>
      </c>
      <c r="R215" s="96"/>
      <c r="S215" s="32">
        <f t="shared" si="23"/>
        <v>138.88999999999999</v>
      </c>
    </row>
    <row r="216" spans="1:19" hidden="1" x14ac:dyDescent="0.35">
      <c r="A216" s="1" t="s">
        <v>1243</v>
      </c>
      <c r="B216" s="102" t="s">
        <v>192</v>
      </c>
      <c r="C216" s="33" t="str">
        <f t="shared" si="20"/>
        <v>4554</v>
      </c>
      <c r="D216" s="33" t="str">
        <f t="shared" si="21"/>
        <v>0599</v>
      </c>
      <c r="E216" s="100"/>
      <c r="F216" s="100"/>
      <c r="G216" s="100"/>
      <c r="H216" s="100"/>
      <c r="I216" s="100">
        <v>3724.22</v>
      </c>
      <c r="J216" s="100">
        <v>-1071.6199999999999</v>
      </c>
      <c r="K216" s="100"/>
      <c r="L216" s="100">
        <v>1071.6199999999999</v>
      </c>
      <c r="M216" s="100">
        <v>0</v>
      </c>
      <c r="N216" s="100">
        <v>0</v>
      </c>
      <c r="O216" s="100">
        <v>0</v>
      </c>
      <c r="P216" s="100">
        <v>0</v>
      </c>
      <c r="Q216" s="100">
        <f t="shared" si="22"/>
        <v>532.03142857142859</v>
      </c>
      <c r="R216" s="96"/>
      <c r="S216" s="32">
        <f t="shared" si="23"/>
        <v>2652.6</v>
      </c>
    </row>
    <row r="217" spans="1:19" hidden="1" x14ac:dyDescent="0.35">
      <c r="A217" s="1" t="s">
        <v>1243</v>
      </c>
      <c r="B217" s="102" t="s">
        <v>193</v>
      </c>
      <c r="C217" s="33" t="str">
        <f t="shared" si="20"/>
        <v>4555</v>
      </c>
      <c r="D217" s="33" t="str">
        <f t="shared" si="21"/>
        <v>0405</v>
      </c>
      <c r="E217" s="100">
        <v>3515.07</v>
      </c>
      <c r="F217" s="100">
        <v>-3515.07</v>
      </c>
      <c r="G217" s="100">
        <v>17257.71</v>
      </c>
      <c r="H217" s="100">
        <v>16289.52</v>
      </c>
      <c r="I217" s="100">
        <v>-1778.18</v>
      </c>
      <c r="J217" s="100">
        <v>2504.73</v>
      </c>
      <c r="K217" s="100">
        <v>-1071.67</v>
      </c>
      <c r="L217" s="100">
        <v>3601.78</v>
      </c>
      <c r="M217" s="100">
        <v>1245.69</v>
      </c>
      <c r="N217" s="100">
        <v>250.27</v>
      </c>
      <c r="O217" s="100">
        <v>1098.03</v>
      </c>
      <c r="P217" s="100">
        <v>15958.41</v>
      </c>
      <c r="Q217" s="100">
        <f t="shared" si="22"/>
        <v>4613.0241666666661</v>
      </c>
      <c r="R217" s="96"/>
      <c r="S217" s="32">
        <f t="shared" si="23"/>
        <v>33202.11</v>
      </c>
    </row>
    <row r="218" spans="1:19" hidden="1" x14ac:dyDescent="0.35">
      <c r="A218" s="1" t="s">
        <v>1243</v>
      </c>
      <c r="B218" s="102" t="s">
        <v>194</v>
      </c>
      <c r="C218" s="33" t="str">
        <f t="shared" si="20"/>
        <v>4555</v>
      </c>
      <c r="D218" s="33" t="str">
        <f t="shared" si="21"/>
        <v>0568</v>
      </c>
      <c r="E218" s="100"/>
      <c r="F218" s="100"/>
      <c r="G218" s="100"/>
      <c r="H218" s="100"/>
      <c r="I218" s="100">
        <v>2537.09</v>
      </c>
      <c r="J218" s="100">
        <v>989.23</v>
      </c>
      <c r="K218" s="100">
        <v>-677.48</v>
      </c>
      <c r="L218" s="100">
        <v>2005.14</v>
      </c>
      <c r="M218" s="100">
        <v>1799.78</v>
      </c>
      <c r="N218" s="100">
        <v>3109.88</v>
      </c>
      <c r="O218" s="100">
        <v>2315.2800000000002</v>
      </c>
      <c r="P218" s="100">
        <v>0</v>
      </c>
      <c r="Q218" s="100">
        <f t="shared" si="22"/>
        <v>1509.865</v>
      </c>
      <c r="R218" s="96"/>
      <c r="S218" s="32">
        <f t="shared" si="23"/>
        <v>2848.84</v>
      </c>
    </row>
    <row r="219" spans="1:19" hidden="1" x14ac:dyDescent="0.35">
      <c r="A219" s="1" t="s">
        <v>1243</v>
      </c>
      <c r="B219" s="102" t="s">
        <v>195</v>
      </c>
      <c r="C219" s="33" t="str">
        <f t="shared" si="20"/>
        <v>4555</v>
      </c>
      <c r="D219" s="33" t="str">
        <f t="shared" si="21"/>
        <v>0599</v>
      </c>
      <c r="E219" s="100"/>
      <c r="F219" s="100"/>
      <c r="G219" s="100"/>
      <c r="H219" s="100"/>
      <c r="I219" s="100">
        <v>10351.68</v>
      </c>
      <c r="J219" s="100">
        <v>3843.6</v>
      </c>
      <c r="K219" s="100">
        <v>-2470.52</v>
      </c>
      <c r="L219" s="100">
        <v>8519.1299999999992</v>
      </c>
      <c r="M219" s="100">
        <v>4341.7</v>
      </c>
      <c r="N219" s="100">
        <v>4809.9399999999996</v>
      </c>
      <c r="O219" s="100">
        <v>7560.52</v>
      </c>
      <c r="P219" s="100">
        <v>0</v>
      </c>
      <c r="Q219" s="100">
        <f t="shared" si="22"/>
        <v>4619.5062500000004</v>
      </c>
      <c r="R219" s="96"/>
      <c r="S219" s="32">
        <f t="shared" si="23"/>
        <v>11724.76</v>
      </c>
    </row>
    <row r="220" spans="1:19" hidden="1" x14ac:dyDescent="0.35">
      <c r="A220" s="1" t="s">
        <v>1243</v>
      </c>
      <c r="B220" s="102" t="s">
        <v>196</v>
      </c>
      <c r="C220" s="33" t="str">
        <f t="shared" si="20"/>
        <v>4556</v>
      </c>
      <c r="D220" s="33" t="str">
        <f t="shared" si="21"/>
        <v>0405</v>
      </c>
      <c r="E220" s="100">
        <v>4160.1899999999996</v>
      </c>
      <c r="F220" s="100">
        <v>92542.99</v>
      </c>
      <c r="G220" s="100">
        <v>24500.04</v>
      </c>
      <c r="H220" s="100">
        <v>-21800.94</v>
      </c>
      <c r="I220" s="100">
        <v>-10706.23</v>
      </c>
      <c r="J220" s="100">
        <v>6834.56</v>
      </c>
      <c r="K220" s="100">
        <v>-1931.4</v>
      </c>
      <c r="L220" s="100">
        <v>7472.47</v>
      </c>
      <c r="M220" s="100">
        <v>7203.1</v>
      </c>
      <c r="N220" s="100">
        <v>5814.65</v>
      </c>
      <c r="O220" s="100">
        <v>8691.6</v>
      </c>
      <c r="P220" s="100">
        <v>4161.54</v>
      </c>
      <c r="Q220" s="100">
        <f t="shared" si="22"/>
        <v>10578.547500000001</v>
      </c>
      <c r="R220" s="96"/>
      <c r="S220" s="32">
        <f t="shared" si="23"/>
        <v>93599.21</v>
      </c>
    </row>
    <row r="221" spans="1:19" hidden="1" x14ac:dyDescent="0.35">
      <c r="A221" s="1" t="s">
        <v>1243</v>
      </c>
      <c r="B221" s="102" t="s">
        <v>197</v>
      </c>
      <c r="C221" s="33" t="str">
        <f t="shared" si="20"/>
        <v>4556</v>
      </c>
      <c r="D221" s="33" t="str">
        <f t="shared" si="21"/>
        <v>0568</v>
      </c>
      <c r="E221" s="100"/>
      <c r="F221" s="100"/>
      <c r="G221" s="100"/>
      <c r="H221" s="100"/>
      <c r="I221" s="100">
        <v>22585.89</v>
      </c>
      <c r="J221" s="100">
        <v>10208.06</v>
      </c>
      <c r="K221" s="100">
        <v>-4446.78</v>
      </c>
      <c r="L221" s="100">
        <v>21179.439999999999</v>
      </c>
      <c r="M221" s="100">
        <v>12805.68</v>
      </c>
      <c r="N221" s="100">
        <v>11245.46</v>
      </c>
      <c r="O221" s="100">
        <v>19504.03</v>
      </c>
      <c r="P221" s="100">
        <v>3780.29</v>
      </c>
      <c r="Q221" s="100">
        <f t="shared" si="22"/>
        <v>12107.758749999999</v>
      </c>
      <c r="R221" s="96"/>
      <c r="S221" s="32">
        <f t="shared" si="23"/>
        <v>28347.17</v>
      </c>
    </row>
    <row r="222" spans="1:19" hidden="1" x14ac:dyDescent="0.35">
      <c r="A222" s="1" t="s">
        <v>1243</v>
      </c>
      <c r="B222" s="102" t="s">
        <v>198</v>
      </c>
      <c r="C222" s="33" t="str">
        <f t="shared" si="20"/>
        <v>4556</v>
      </c>
      <c r="D222" s="33" t="str">
        <f t="shared" si="21"/>
        <v>0599</v>
      </c>
      <c r="E222" s="100"/>
      <c r="F222" s="100"/>
      <c r="G222" s="100"/>
      <c r="H222" s="100"/>
      <c r="I222" s="100">
        <v>11600.28</v>
      </c>
      <c r="J222" s="100">
        <v>8725.4</v>
      </c>
      <c r="K222" s="100">
        <v>-323.19</v>
      </c>
      <c r="L222" s="100">
        <v>9128.77</v>
      </c>
      <c r="M222" s="100">
        <v>9134.83</v>
      </c>
      <c r="N222" s="100">
        <v>10222.459999999999</v>
      </c>
      <c r="O222" s="100">
        <v>13746.46</v>
      </c>
      <c r="P222" s="100">
        <v>4006.86</v>
      </c>
      <c r="Q222" s="100">
        <f t="shared" si="22"/>
        <v>8280.2337499999994</v>
      </c>
      <c r="R222" s="96"/>
      <c r="S222" s="32">
        <f t="shared" si="23"/>
        <v>20002.490000000002</v>
      </c>
    </row>
    <row r="223" spans="1:19" hidden="1" x14ac:dyDescent="0.35">
      <c r="A223" s="1" t="s">
        <v>1243</v>
      </c>
      <c r="B223" s="102" t="s">
        <v>199</v>
      </c>
      <c r="C223" s="33" t="str">
        <f t="shared" si="20"/>
        <v>4990</v>
      </c>
      <c r="D223" s="33" t="str">
        <f t="shared" si="21"/>
        <v>0405</v>
      </c>
      <c r="E223" s="100">
        <v>4930.75</v>
      </c>
      <c r="F223" s="100">
        <v>-4930.75</v>
      </c>
      <c r="G223" s="100">
        <v>7224.4</v>
      </c>
      <c r="H223" s="100">
        <v>2972.57</v>
      </c>
      <c r="I223" s="100">
        <v>34589.519999999997</v>
      </c>
      <c r="J223" s="100">
        <v>19517.330000000002</v>
      </c>
      <c r="K223" s="100">
        <v>-13723.74</v>
      </c>
      <c r="L223" s="100">
        <v>16600.02</v>
      </c>
      <c r="M223" s="100">
        <v>7456.9</v>
      </c>
      <c r="N223" s="100">
        <v>5367.99</v>
      </c>
      <c r="O223" s="100">
        <v>20475.580000000002</v>
      </c>
      <c r="P223" s="100">
        <v>18076.099999999999</v>
      </c>
      <c r="Q223" s="100">
        <f t="shared" si="22"/>
        <v>9879.7225000000017</v>
      </c>
      <c r="R223" s="96"/>
      <c r="S223" s="32">
        <f t="shared" si="23"/>
        <v>50580.08</v>
      </c>
    </row>
    <row r="224" spans="1:19" hidden="1" x14ac:dyDescent="0.35">
      <c r="A224" s="1" t="s">
        <v>1243</v>
      </c>
      <c r="B224" s="102" t="s">
        <v>200</v>
      </c>
      <c r="C224" s="33" t="str">
        <f t="shared" si="20"/>
        <v>4990</v>
      </c>
      <c r="D224" s="33" t="str">
        <f t="shared" si="21"/>
        <v>0599</v>
      </c>
      <c r="E224" s="100"/>
      <c r="F224" s="100"/>
      <c r="G224" s="100"/>
      <c r="H224" s="100"/>
      <c r="I224" s="100">
        <v>-1086.9100000000001</v>
      </c>
      <c r="J224" s="100"/>
      <c r="K224" s="100"/>
      <c r="L224" s="100">
        <v>0</v>
      </c>
      <c r="M224" s="100">
        <v>0</v>
      </c>
      <c r="N224" s="100">
        <v>0</v>
      </c>
      <c r="O224" s="100">
        <v>0</v>
      </c>
      <c r="P224" s="100">
        <v>0</v>
      </c>
      <c r="Q224" s="100">
        <f t="shared" si="22"/>
        <v>-181.15166666666667</v>
      </c>
      <c r="R224" s="96"/>
      <c r="S224" s="32">
        <f t="shared" ref="S224:S257" si="24">SUM(E224:K224)</f>
        <v>-1086.9100000000001</v>
      </c>
    </row>
    <row r="225" spans="1:19" hidden="1" x14ac:dyDescent="0.35">
      <c r="A225" s="1" t="s">
        <v>1243</v>
      </c>
      <c r="B225" s="102" t="s">
        <v>201</v>
      </c>
      <c r="C225" s="33" t="str">
        <f t="shared" si="20"/>
        <v>4991</v>
      </c>
      <c r="D225" s="33" t="str">
        <f t="shared" si="21"/>
        <v>0405</v>
      </c>
      <c r="E225" s="100">
        <v>90.8</v>
      </c>
      <c r="F225" s="100">
        <v>-90.8</v>
      </c>
      <c r="G225" s="100"/>
      <c r="H225" s="100"/>
      <c r="I225" s="100">
        <v>78.44</v>
      </c>
      <c r="J225" s="100">
        <v>435.52</v>
      </c>
      <c r="K225" s="100">
        <v>-435.52</v>
      </c>
      <c r="L225" s="100">
        <v>1438.17</v>
      </c>
      <c r="M225" s="100">
        <v>1456.46</v>
      </c>
      <c r="N225" s="100">
        <v>785.33</v>
      </c>
      <c r="O225" s="100">
        <v>-837.1</v>
      </c>
      <c r="P225" s="100">
        <v>1485.57</v>
      </c>
      <c r="Q225" s="100">
        <f t="shared" si="22"/>
        <v>440.68700000000001</v>
      </c>
      <c r="R225" s="96"/>
      <c r="S225" s="32">
        <f t="shared" si="24"/>
        <v>78.440000000000055</v>
      </c>
    </row>
    <row r="226" spans="1:19" hidden="1" x14ac:dyDescent="0.35">
      <c r="A226" s="1" t="s">
        <v>1243</v>
      </c>
      <c r="B226" s="102" t="s">
        <v>202</v>
      </c>
      <c r="C226" s="33" t="str">
        <f t="shared" si="20"/>
        <v>4992</v>
      </c>
      <c r="D226" s="33" t="str">
        <f t="shared" si="21"/>
        <v>0405</v>
      </c>
      <c r="E226" s="100">
        <v>433.21</v>
      </c>
      <c r="F226" s="100"/>
      <c r="G226" s="100"/>
      <c r="H226" s="100"/>
      <c r="I226" s="100"/>
      <c r="J226" s="100"/>
      <c r="K226" s="100">
        <v>200.59</v>
      </c>
      <c r="L226" s="100">
        <v>-200.59</v>
      </c>
      <c r="M226" s="100">
        <v>216.83</v>
      </c>
      <c r="N226" s="100">
        <v>0</v>
      </c>
      <c r="O226" s="100">
        <v>328.88</v>
      </c>
      <c r="P226" s="100">
        <v>1602.18</v>
      </c>
      <c r="Q226" s="100">
        <f t="shared" si="22"/>
        <v>368.7285714285714</v>
      </c>
      <c r="R226" s="96"/>
      <c r="S226" s="32">
        <f t="shared" si="24"/>
        <v>633.79999999999995</v>
      </c>
    </row>
    <row r="227" spans="1:19" hidden="1" x14ac:dyDescent="0.35">
      <c r="A227" s="1" t="s">
        <v>1243</v>
      </c>
      <c r="B227" s="102" t="s">
        <v>213</v>
      </c>
      <c r="C227" s="33" t="str">
        <f t="shared" ref="C227:C228" si="25">MID(B227,5,4)</f>
        <v>4990</v>
      </c>
      <c r="D227" s="33" t="str">
        <f t="shared" ref="D227:D228" si="26">MID(B227,24,4)</f>
        <v>0568</v>
      </c>
      <c r="E227" s="100"/>
      <c r="F227" s="100"/>
      <c r="G227" s="100"/>
      <c r="H227" s="100"/>
      <c r="I227" s="100"/>
      <c r="J227" s="100"/>
      <c r="K227" s="100"/>
      <c r="L227" s="100"/>
      <c r="M227" s="100"/>
      <c r="N227" s="100"/>
      <c r="O227" s="100">
        <v>2037.46</v>
      </c>
      <c r="P227" s="100">
        <v>1450.86</v>
      </c>
      <c r="Q227" s="100">
        <f t="shared" ref="Q227:Q228" si="27">AVERAGE(E227:P227)</f>
        <v>1744.1599999999999</v>
      </c>
      <c r="R227" s="96"/>
      <c r="S227" s="32">
        <f t="shared" ref="S227:S228" si="28">SUM(E227:K227)</f>
        <v>0</v>
      </c>
    </row>
    <row r="228" spans="1:19" hidden="1" x14ac:dyDescent="0.35">
      <c r="A228" s="1" t="s">
        <v>1243</v>
      </c>
      <c r="B228" s="102" t="s">
        <v>214</v>
      </c>
      <c r="C228" s="33" t="str">
        <f t="shared" si="25"/>
        <v>4993</v>
      </c>
      <c r="D228" s="33" t="str">
        <f t="shared" si="26"/>
        <v>0568</v>
      </c>
      <c r="E228" s="100"/>
      <c r="F228" s="100"/>
      <c r="G228" s="100"/>
      <c r="H228" s="100"/>
      <c r="I228" s="100"/>
      <c r="J228" s="100"/>
      <c r="K228" s="100"/>
      <c r="L228" s="100"/>
      <c r="M228" s="100"/>
      <c r="N228" s="100"/>
      <c r="O228" s="100">
        <v>1757.42</v>
      </c>
      <c r="P228" s="100">
        <v>0</v>
      </c>
      <c r="Q228" s="100">
        <f t="shared" si="27"/>
        <v>878.71</v>
      </c>
      <c r="R228" s="96"/>
      <c r="S228" s="32">
        <f t="shared" si="28"/>
        <v>0</v>
      </c>
    </row>
    <row r="229" spans="1:19" hidden="1" x14ac:dyDescent="0.35">
      <c r="A229" s="1" t="s">
        <v>1243</v>
      </c>
      <c r="B229" s="102" t="s">
        <v>203</v>
      </c>
      <c r="C229" s="33" t="str">
        <f t="shared" si="20"/>
        <v>4993</v>
      </c>
      <c r="D229" s="33" t="str">
        <f t="shared" si="21"/>
        <v>0405</v>
      </c>
      <c r="E229" s="100">
        <v>5807.7</v>
      </c>
      <c r="F229" s="100">
        <v>-5540.97</v>
      </c>
      <c r="G229" s="100">
        <v>214.6</v>
      </c>
      <c r="H229" s="100">
        <v>580.21</v>
      </c>
      <c r="I229" s="100">
        <v>728.5</v>
      </c>
      <c r="J229" s="100">
        <v>953.07</v>
      </c>
      <c r="K229" s="100">
        <v>-820.77</v>
      </c>
      <c r="L229" s="100">
        <v>2032.45</v>
      </c>
      <c r="M229" s="100">
        <v>682.93</v>
      </c>
      <c r="N229" s="100">
        <v>-682.93</v>
      </c>
      <c r="O229" s="100">
        <v>0</v>
      </c>
      <c r="P229" s="100">
        <v>0</v>
      </c>
      <c r="Q229" s="100">
        <f t="shared" si="22"/>
        <v>329.56583333333339</v>
      </c>
      <c r="R229" s="96"/>
      <c r="S229" s="32">
        <f t="shared" si="24"/>
        <v>1922.3399999999997</v>
      </c>
    </row>
    <row r="230" spans="1:19" hidden="1" x14ac:dyDescent="0.35">
      <c r="A230" s="1" t="s">
        <v>1243</v>
      </c>
      <c r="B230" s="102" t="s">
        <v>204</v>
      </c>
      <c r="C230" s="33" t="str">
        <f t="shared" si="20"/>
        <v>4994</v>
      </c>
      <c r="D230" s="33" t="str">
        <f t="shared" si="21"/>
        <v>0405</v>
      </c>
      <c r="E230" s="100"/>
      <c r="F230" s="100"/>
      <c r="G230" s="100"/>
      <c r="H230" s="100"/>
      <c r="I230" s="100">
        <v>1230.3</v>
      </c>
      <c r="J230" s="100">
        <v>868.1</v>
      </c>
      <c r="K230" s="100">
        <v>-868.1</v>
      </c>
      <c r="L230" s="100">
        <v>3653.23</v>
      </c>
      <c r="M230" s="100">
        <v>1389.13</v>
      </c>
      <c r="N230" s="100">
        <v>957.93</v>
      </c>
      <c r="O230" s="100">
        <v>2364.88</v>
      </c>
      <c r="P230" s="100">
        <v>3061.02</v>
      </c>
      <c r="Q230" s="100">
        <f t="shared" si="22"/>
        <v>1582.0612500000002</v>
      </c>
      <c r="R230" s="96"/>
      <c r="S230" s="32">
        <f t="shared" si="24"/>
        <v>1230.3000000000002</v>
      </c>
    </row>
    <row r="231" spans="1:19" hidden="1" x14ac:dyDescent="0.35">
      <c r="A231" s="1" t="s">
        <v>7</v>
      </c>
      <c r="B231" s="102" t="s">
        <v>84</v>
      </c>
      <c r="C231" s="33" t="str">
        <f t="shared" si="20"/>
        <v>3503</v>
      </c>
      <c r="D231" s="33" t="str">
        <f t="shared" si="21"/>
        <v>0405</v>
      </c>
      <c r="E231" s="100">
        <v>1973.5</v>
      </c>
      <c r="F231" s="100">
        <v>441.63999999999987</v>
      </c>
      <c r="G231" s="100">
        <v>540.41999999999996</v>
      </c>
      <c r="H231" s="100">
        <v>13092.82</v>
      </c>
      <c r="I231" s="100">
        <v>3052.99</v>
      </c>
      <c r="J231" s="100">
        <v>8501.07</v>
      </c>
      <c r="K231" s="100">
        <v>745.46</v>
      </c>
      <c r="L231" s="100">
        <v>0</v>
      </c>
      <c r="M231" s="100">
        <v>0</v>
      </c>
      <c r="N231" s="100">
        <v>34033.33</v>
      </c>
      <c r="O231" s="100">
        <v>195.77</v>
      </c>
      <c r="P231" s="100">
        <v>0</v>
      </c>
      <c r="Q231" s="100">
        <f t="shared" si="22"/>
        <v>5214.7499999999991</v>
      </c>
      <c r="R231" s="96">
        <f t="shared" ref="R231:R262" si="29">SUM(E231:P231)</f>
        <v>62576.999999999993</v>
      </c>
      <c r="S231" s="32">
        <f t="shared" si="24"/>
        <v>28347.899999999998</v>
      </c>
    </row>
    <row r="232" spans="1:19" hidden="1" x14ac:dyDescent="0.35">
      <c r="A232" s="1" t="s">
        <v>7</v>
      </c>
      <c r="B232" s="102" t="s">
        <v>87</v>
      </c>
      <c r="C232" s="33" t="str">
        <f t="shared" si="20"/>
        <v>3504</v>
      </c>
      <c r="D232" s="33" t="str">
        <f t="shared" si="21"/>
        <v>0405</v>
      </c>
      <c r="E232" s="100">
        <v>0</v>
      </c>
      <c r="F232" s="100">
        <v>0</v>
      </c>
      <c r="G232" s="100">
        <v>0</v>
      </c>
      <c r="H232" s="100">
        <v>0</v>
      </c>
      <c r="I232" s="100">
        <v>0</v>
      </c>
      <c r="J232" s="100">
        <v>0</v>
      </c>
      <c r="K232" s="100">
        <v>0</v>
      </c>
      <c r="L232" s="100">
        <v>0</v>
      </c>
      <c r="M232" s="100">
        <v>0</v>
      </c>
      <c r="N232" s="100">
        <v>0</v>
      </c>
      <c r="O232" s="100">
        <v>0</v>
      </c>
      <c r="P232" s="100">
        <v>0</v>
      </c>
      <c r="Q232" s="100">
        <f t="shared" si="22"/>
        <v>0</v>
      </c>
      <c r="R232" s="96">
        <f t="shared" si="29"/>
        <v>0</v>
      </c>
      <c r="S232" s="32">
        <f t="shared" si="24"/>
        <v>0</v>
      </c>
    </row>
    <row r="233" spans="1:19" hidden="1" x14ac:dyDescent="0.35">
      <c r="A233" s="1" t="s">
        <v>7</v>
      </c>
      <c r="B233" s="102" t="s">
        <v>88</v>
      </c>
      <c r="C233" s="33" t="str">
        <f t="shared" si="20"/>
        <v>3505</v>
      </c>
      <c r="D233" s="33" t="str">
        <f t="shared" si="21"/>
        <v>0405</v>
      </c>
      <c r="E233" s="100">
        <v>756.04000000000008</v>
      </c>
      <c r="F233" s="100">
        <v>0</v>
      </c>
      <c r="G233" s="100">
        <v>37.369999999999997</v>
      </c>
      <c r="H233" s="100">
        <v>3131.5</v>
      </c>
      <c r="I233" s="100">
        <v>166.81999999999996</v>
      </c>
      <c r="J233" s="100">
        <v>255.04</v>
      </c>
      <c r="K233" s="100">
        <v>0</v>
      </c>
      <c r="L233" s="100">
        <v>0</v>
      </c>
      <c r="M233" s="100">
        <v>0</v>
      </c>
      <c r="N233" s="100">
        <v>0</v>
      </c>
      <c r="O233" s="100">
        <v>0</v>
      </c>
      <c r="P233" s="100">
        <v>0</v>
      </c>
      <c r="Q233" s="100">
        <f t="shared" si="22"/>
        <v>362.23083333333335</v>
      </c>
      <c r="R233" s="96">
        <f t="shared" si="29"/>
        <v>4346.7700000000004</v>
      </c>
      <c r="S233" s="32">
        <f t="shared" si="24"/>
        <v>4346.7700000000004</v>
      </c>
    </row>
    <row r="234" spans="1:19" hidden="1" x14ac:dyDescent="0.35">
      <c r="A234" s="1" t="s">
        <v>7</v>
      </c>
      <c r="B234" s="102" t="s">
        <v>89</v>
      </c>
      <c r="C234" s="33" t="str">
        <f t="shared" si="20"/>
        <v>3506</v>
      </c>
      <c r="D234" s="33" t="str">
        <f t="shared" si="21"/>
        <v>0405</v>
      </c>
      <c r="E234" s="100">
        <v>13834.86</v>
      </c>
      <c r="F234" s="100">
        <v>2586.8200000000006</v>
      </c>
      <c r="G234" s="100">
        <v>307.65999999999985</v>
      </c>
      <c r="H234" s="100">
        <v>39877.520000000004</v>
      </c>
      <c r="I234" s="100">
        <v>3756.1800000000003</v>
      </c>
      <c r="J234" s="100">
        <v>2121.1</v>
      </c>
      <c r="K234" s="100">
        <v>2679.69</v>
      </c>
      <c r="L234" s="100">
        <v>8009.7599999999993</v>
      </c>
      <c r="M234" s="100">
        <v>-357.82</v>
      </c>
      <c r="N234" s="100">
        <v>3800.42</v>
      </c>
      <c r="O234" s="100">
        <v>16906.66</v>
      </c>
      <c r="P234" s="100">
        <v>971.34000000000015</v>
      </c>
      <c r="Q234" s="100">
        <f t="shared" si="22"/>
        <v>7874.515833333332</v>
      </c>
      <c r="R234" s="96">
        <f t="shared" si="29"/>
        <v>94494.189999999988</v>
      </c>
      <c r="S234" s="32">
        <f t="shared" si="24"/>
        <v>65163.83</v>
      </c>
    </row>
    <row r="235" spans="1:19" hidden="1" x14ac:dyDescent="0.35">
      <c r="A235" s="1" t="s">
        <v>7</v>
      </c>
      <c r="B235" s="102" t="s">
        <v>92</v>
      </c>
      <c r="C235" s="33" t="str">
        <f t="shared" si="20"/>
        <v>3507</v>
      </c>
      <c r="D235" s="33" t="str">
        <f t="shared" si="21"/>
        <v>0405</v>
      </c>
      <c r="E235" s="100">
        <v>4431.25</v>
      </c>
      <c r="F235" s="100">
        <v>-378.36</v>
      </c>
      <c r="G235" s="100">
        <v>1943.45</v>
      </c>
      <c r="H235" s="100">
        <v>6270.7</v>
      </c>
      <c r="I235" s="100">
        <v>4468.7</v>
      </c>
      <c r="J235" s="100">
        <v>5286.72</v>
      </c>
      <c r="K235" s="100">
        <v>2690.86</v>
      </c>
      <c r="L235" s="100">
        <v>0</v>
      </c>
      <c r="M235" s="100">
        <v>-819.87</v>
      </c>
      <c r="N235" s="100">
        <v>1164.78</v>
      </c>
      <c r="O235" s="100">
        <v>10174.75</v>
      </c>
      <c r="P235" s="100">
        <v>0</v>
      </c>
      <c r="Q235" s="100">
        <f t="shared" si="22"/>
        <v>2936.0816666666669</v>
      </c>
      <c r="R235" s="96">
        <f t="shared" si="29"/>
        <v>35232.980000000003</v>
      </c>
      <c r="S235" s="32">
        <f t="shared" si="24"/>
        <v>24713.320000000003</v>
      </c>
    </row>
    <row r="236" spans="1:19" hidden="1" x14ac:dyDescent="0.35">
      <c r="A236" s="1" t="s">
        <v>7</v>
      </c>
      <c r="B236" s="102" t="s">
        <v>95</v>
      </c>
      <c r="C236" s="33" t="str">
        <f t="shared" si="20"/>
        <v>3514</v>
      </c>
      <c r="D236" s="33" t="str">
        <f t="shared" si="21"/>
        <v>0405</v>
      </c>
      <c r="E236" s="100">
        <v>1113.56</v>
      </c>
      <c r="F236" s="100">
        <v>5.63</v>
      </c>
      <c r="G236" s="100">
        <v>203.31</v>
      </c>
      <c r="H236" s="100">
        <v>2678.2</v>
      </c>
      <c r="I236" s="100">
        <v>585.48</v>
      </c>
      <c r="J236" s="100">
        <v>377.69</v>
      </c>
      <c r="K236" s="100">
        <v>10.42</v>
      </c>
      <c r="L236" s="100">
        <v>11.73</v>
      </c>
      <c r="M236" s="100">
        <v>18.3</v>
      </c>
      <c r="N236" s="100">
        <v>20.309999999999999</v>
      </c>
      <c r="O236" s="100">
        <v>6698.19</v>
      </c>
      <c r="P236" s="100">
        <v>33.76</v>
      </c>
      <c r="Q236" s="100">
        <f t="shared" si="22"/>
        <v>979.71500000000003</v>
      </c>
      <c r="R236" s="96">
        <f t="shared" si="29"/>
        <v>11756.58</v>
      </c>
      <c r="S236" s="32">
        <f t="shared" si="24"/>
        <v>4974.29</v>
      </c>
    </row>
    <row r="237" spans="1:19" hidden="1" x14ac:dyDescent="0.35">
      <c r="A237" s="1" t="s">
        <v>7</v>
      </c>
      <c r="B237" s="102" t="s">
        <v>99</v>
      </c>
      <c r="C237" s="33" t="str">
        <f t="shared" si="20"/>
        <v>3517</v>
      </c>
      <c r="D237" s="33" t="str">
        <f t="shared" si="21"/>
        <v>0405</v>
      </c>
      <c r="E237" s="100">
        <v>7788.8700000000008</v>
      </c>
      <c r="F237" s="100">
        <v>4751.4299999999994</v>
      </c>
      <c r="G237" s="100">
        <v>1151.7299999999998</v>
      </c>
      <c r="H237" s="100">
        <v>16988.64</v>
      </c>
      <c r="I237" s="100">
        <v>2056.6400000000003</v>
      </c>
      <c r="J237" s="100">
        <v>2073.46</v>
      </c>
      <c r="K237" s="100">
        <v>1283.9000000000001</v>
      </c>
      <c r="L237" s="100">
        <v>27.31</v>
      </c>
      <c r="M237" s="100">
        <v>42</v>
      </c>
      <c r="N237" s="100">
        <v>744.69</v>
      </c>
      <c r="O237" s="100">
        <v>10620.519999999999</v>
      </c>
      <c r="P237" s="100">
        <v>49.65</v>
      </c>
      <c r="Q237" s="100">
        <f t="shared" si="22"/>
        <v>3964.9033333333332</v>
      </c>
      <c r="R237" s="96">
        <f t="shared" si="29"/>
        <v>47578.84</v>
      </c>
      <c r="S237" s="32">
        <f t="shared" si="24"/>
        <v>36094.67</v>
      </c>
    </row>
    <row r="238" spans="1:19" hidden="1" x14ac:dyDescent="0.35">
      <c r="A238" s="1" t="s">
        <v>7</v>
      </c>
      <c r="B238" s="102" t="s">
        <v>102</v>
      </c>
      <c r="C238" s="33" t="str">
        <f t="shared" si="20"/>
        <v>3518</v>
      </c>
      <c r="D238" s="33" t="str">
        <f t="shared" si="21"/>
        <v>0405</v>
      </c>
      <c r="E238" s="100">
        <v>1286.73</v>
      </c>
      <c r="F238" s="100">
        <v>33.590000000000003</v>
      </c>
      <c r="G238" s="100">
        <v>42.2</v>
      </c>
      <c r="H238" s="100">
        <v>13511.609999999999</v>
      </c>
      <c r="I238" s="100">
        <v>2163.37</v>
      </c>
      <c r="J238" s="100">
        <v>8817.6200000000008</v>
      </c>
      <c r="K238" s="100">
        <v>208.25</v>
      </c>
      <c r="L238" s="100">
        <v>46.71</v>
      </c>
      <c r="M238" s="100">
        <v>926</v>
      </c>
      <c r="N238" s="100">
        <v>3048.82</v>
      </c>
      <c r="O238" s="100">
        <v>29533.399999999998</v>
      </c>
      <c r="P238" s="100">
        <v>68.599999999999966</v>
      </c>
      <c r="Q238" s="100">
        <f t="shared" si="22"/>
        <v>4973.9083333333338</v>
      </c>
      <c r="R238" s="96">
        <f t="shared" si="29"/>
        <v>59686.9</v>
      </c>
      <c r="S238" s="32">
        <f t="shared" si="24"/>
        <v>26063.370000000003</v>
      </c>
    </row>
    <row r="239" spans="1:19" hidden="1" x14ac:dyDescent="0.35">
      <c r="A239" s="1" t="s">
        <v>7</v>
      </c>
      <c r="B239" s="102" t="s">
        <v>105</v>
      </c>
      <c r="C239" s="33" t="str">
        <f t="shared" si="20"/>
        <v>3520</v>
      </c>
      <c r="D239" s="33" t="str">
        <f t="shared" si="21"/>
        <v>0405</v>
      </c>
      <c r="E239" s="100">
        <v>454.95</v>
      </c>
      <c r="F239" s="100">
        <v>0.98000000000000043</v>
      </c>
      <c r="G239" s="100">
        <v>3636.28</v>
      </c>
      <c r="H239" s="100">
        <v>21175.91</v>
      </c>
      <c r="I239" s="100">
        <v>2518.83</v>
      </c>
      <c r="J239" s="100">
        <v>1877.46</v>
      </c>
      <c r="K239" s="100">
        <v>0</v>
      </c>
      <c r="L239" s="100">
        <v>0</v>
      </c>
      <c r="M239" s="100">
        <v>-212.69000000000005</v>
      </c>
      <c r="N239" s="100">
        <v>959.39</v>
      </c>
      <c r="O239" s="100">
        <v>24531.040000000001</v>
      </c>
      <c r="P239" s="100">
        <v>1036.94</v>
      </c>
      <c r="Q239" s="100">
        <f t="shared" si="22"/>
        <v>4664.9241666666667</v>
      </c>
      <c r="R239" s="96">
        <f t="shared" si="29"/>
        <v>55979.09</v>
      </c>
      <c r="S239" s="32">
        <f t="shared" si="24"/>
        <v>29664.409999999996</v>
      </c>
    </row>
    <row r="240" spans="1:19" hidden="1" x14ac:dyDescent="0.35">
      <c r="A240" s="1" t="s">
        <v>7</v>
      </c>
      <c r="B240" s="102" t="s">
        <v>110</v>
      </c>
      <c r="C240" s="33" t="str">
        <f t="shared" si="20"/>
        <v>3522</v>
      </c>
      <c r="D240" s="33" t="str">
        <f t="shared" si="21"/>
        <v>0405</v>
      </c>
      <c r="E240" s="100">
        <v>0</v>
      </c>
      <c r="F240" s="100">
        <v>0</v>
      </c>
      <c r="G240" s="100">
        <v>0</v>
      </c>
      <c r="H240" s="100">
        <v>0</v>
      </c>
      <c r="I240" s="100">
        <v>0</v>
      </c>
      <c r="J240" s="100">
        <v>0</v>
      </c>
      <c r="K240" s="100">
        <v>0</v>
      </c>
      <c r="L240" s="100">
        <v>0</v>
      </c>
      <c r="M240" s="100">
        <v>0</v>
      </c>
      <c r="N240" s="100">
        <v>0</v>
      </c>
      <c r="O240" s="100">
        <v>0</v>
      </c>
      <c r="P240" s="100">
        <v>0</v>
      </c>
      <c r="Q240" s="100">
        <f t="shared" si="22"/>
        <v>0</v>
      </c>
      <c r="R240" s="96">
        <f t="shared" si="29"/>
        <v>0</v>
      </c>
      <c r="S240" s="32">
        <f t="shared" si="24"/>
        <v>0</v>
      </c>
    </row>
    <row r="241" spans="1:19" hidden="1" x14ac:dyDescent="0.35">
      <c r="A241" s="1" t="s">
        <v>7</v>
      </c>
      <c r="B241" s="102" t="s">
        <v>111</v>
      </c>
      <c r="C241" s="33" t="str">
        <f t="shared" si="20"/>
        <v>3529</v>
      </c>
      <c r="D241" s="33" t="str">
        <f t="shared" si="21"/>
        <v>0405</v>
      </c>
      <c r="E241" s="100">
        <v>232.39999999999998</v>
      </c>
      <c r="F241" s="100">
        <v>1331.66</v>
      </c>
      <c r="G241" s="100">
        <v>-705.43000000000006</v>
      </c>
      <c r="H241" s="100">
        <v>4665</v>
      </c>
      <c r="I241" s="100">
        <v>2049.15</v>
      </c>
      <c r="J241" s="100">
        <v>13393.53</v>
      </c>
      <c r="K241" s="100">
        <v>0</v>
      </c>
      <c r="L241" s="100">
        <v>0</v>
      </c>
      <c r="M241" s="100">
        <v>-353.93</v>
      </c>
      <c r="N241" s="100">
        <v>0</v>
      </c>
      <c r="O241" s="100">
        <v>8466.5499999999993</v>
      </c>
      <c r="P241" s="100">
        <v>0</v>
      </c>
      <c r="Q241" s="100">
        <f t="shared" si="22"/>
        <v>2423.2441666666668</v>
      </c>
      <c r="R241" s="96">
        <f t="shared" si="29"/>
        <v>29078.93</v>
      </c>
      <c r="S241" s="32">
        <f t="shared" si="24"/>
        <v>20966.310000000001</v>
      </c>
    </row>
    <row r="242" spans="1:19" hidden="1" x14ac:dyDescent="0.35">
      <c r="A242" s="1" t="s">
        <v>7</v>
      </c>
      <c r="B242" s="102" t="s">
        <v>114</v>
      </c>
      <c r="C242" s="33" t="str">
        <f t="shared" ref="C242:C305" si="30">MID(B242,5,4)</f>
        <v>3530</v>
      </c>
      <c r="D242" s="33" t="str">
        <f t="shared" ref="D242:D305" si="31">MID(B242,24,4)</f>
        <v>0405</v>
      </c>
      <c r="E242" s="100">
        <v>611.6</v>
      </c>
      <c r="F242" s="100">
        <v>373.2</v>
      </c>
      <c r="G242" s="100">
        <v>588.5</v>
      </c>
      <c r="H242" s="100">
        <v>1180.7400000000002</v>
      </c>
      <c r="I242" s="100">
        <v>324.61</v>
      </c>
      <c r="J242" s="100">
        <v>5.41</v>
      </c>
      <c r="K242" s="100">
        <v>5.21</v>
      </c>
      <c r="L242" s="100">
        <v>6.77</v>
      </c>
      <c r="M242" s="100">
        <v>3.81</v>
      </c>
      <c r="N242" s="100">
        <v>138.97999999999999</v>
      </c>
      <c r="O242" s="100">
        <v>438.01</v>
      </c>
      <c r="P242" s="100">
        <v>6.77</v>
      </c>
      <c r="Q242" s="100">
        <f t="shared" ref="Q242:Q305" si="32">AVERAGE(E242:P242)</f>
        <v>306.96750000000003</v>
      </c>
      <c r="R242" s="96">
        <f t="shared" si="29"/>
        <v>3683.61</v>
      </c>
      <c r="S242" s="32">
        <f t="shared" si="24"/>
        <v>3089.27</v>
      </c>
    </row>
    <row r="243" spans="1:19" hidden="1" x14ac:dyDescent="0.35">
      <c r="A243" s="1" t="s">
        <v>7</v>
      </c>
      <c r="B243" s="102" t="s">
        <v>117</v>
      </c>
      <c r="C243" s="33" t="str">
        <f t="shared" si="30"/>
        <v>3535</v>
      </c>
      <c r="D243" s="33" t="str">
        <f t="shared" si="31"/>
        <v>0405</v>
      </c>
      <c r="E243" s="100">
        <v>0</v>
      </c>
      <c r="F243" s="100">
        <v>0</v>
      </c>
      <c r="G243" s="100">
        <v>0</v>
      </c>
      <c r="H243" s="100">
        <v>0</v>
      </c>
      <c r="I243" s="100">
        <v>0</v>
      </c>
      <c r="J243" s="100">
        <v>0</v>
      </c>
      <c r="K243" s="100">
        <v>0</v>
      </c>
      <c r="L243" s="100">
        <v>0</v>
      </c>
      <c r="M243" s="100">
        <v>0</v>
      </c>
      <c r="N243" s="100">
        <v>0</v>
      </c>
      <c r="O243" s="100">
        <v>0</v>
      </c>
      <c r="P243" s="100">
        <v>0</v>
      </c>
      <c r="Q243" s="100">
        <f t="shared" si="32"/>
        <v>0</v>
      </c>
      <c r="R243" s="96">
        <f t="shared" si="29"/>
        <v>0</v>
      </c>
      <c r="S243" s="32">
        <f t="shared" si="24"/>
        <v>0</v>
      </c>
    </row>
    <row r="244" spans="1:19" hidden="1" x14ac:dyDescent="0.35">
      <c r="A244" s="1" t="s">
        <v>7</v>
      </c>
      <c r="B244" s="102" t="s">
        <v>120</v>
      </c>
      <c r="C244" s="33" t="str">
        <f t="shared" si="30"/>
        <v>3537</v>
      </c>
      <c r="D244" s="33" t="str">
        <f t="shared" si="31"/>
        <v>0405</v>
      </c>
      <c r="E244" s="100">
        <v>6449.7699999999995</v>
      </c>
      <c r="F244" s="100">
        <v>1176.5999999999999</v>
      </c>
      <c r="G244" s="100">
        <v>469.76</v>
      </c>
      <c r="H244" s="100">
        <v>13522.21</v>
      </c>
      <c r="I244" s="100">
        <v>922.03000000000009</v>
      </c>
      <c r="J244" s="100">
        <v>27.05</v>
      </c>
      <c r="K244" s="100">
        <v>26.05</v>
      </c>
      <c r="L244" s="100">
        <v>1087.31</v>
      </c>
      <c r="M244" s="100">
        <v>31.91</v>
      </c>
      <c r="N244" s="100">
        <v>2048.36</v>
      </c>
      <c r="O244" s="100">
        <v>8918.7900000000009</v>
      </c>
      <c r="P244" s="100">
        <v>54.16</v>
      </c>
      <c r="Q244" s="100">
        <f t="shared" si="32"/>
        <v>2894.5</v>
      </c>
      <c r="R244" s="96">
        <f t="shared" si="29"/>
        <v>34734</v>
      </c>
      <c r="S244" s="32">
        <f t="shared" si="24"/>
        <v>22593.469999999994</v>
      </c>
    </row>
    <row r="245" spans="1:19" hidden="1" x14ac:dyDescent="0.35">
      <c r="A245" s="1" t="s">
        <v>7</v>
      </c>
      <c r="B245" s="102" t="s">
        <v>123</v>
      </c>
      <c r="C245" s="33" t="str">
        <f t="shared" si="30"/>
        <v>3540</v>
      </c>
      <c r="D245" s="33" t="str">
        <f t="shared" si="31"/>
        <v>0405</v>
      </c>
      <c r="E245" s="100">
        <v>770.16000000000008</v>
      </c>
      <c r="F245" s="100">
        <v>1852.3899999999999</v>
      </c>
      <c r="G245" s="100">
        <v>-585.01</v>
      </c>
      <c r="H245" s="100">
        <v>1114.67</v>
      </c>
      <c r="I245" s="100">
        <v>1108.69</v>
      </c>
      <c r="J245" s="100">
        <v>258.02999999999997</v>
      </c>
      <c r="K245" s="100">
        <v>0.25</v>
      </c>
      <c r="L245" s="100">
        <v>0.4</v>
      </c>
      <c r="M245" s="100">
        <v>0</v>
      </c>
      <c r="N245" s="100">
        <v>0</v>
      </c>
      <c r="O245" s="100">
        <v>423.23</v>
      </c>
      <c r="P245" s="100">
        <v>0</v>
      </c>
      <c r="Q245" s="100">
        <f t="shared" si="32"/>
        <v>411.90083333333331</v>
      </c>
      <c r="R245" s="96">
        <f t="shared" si="29"/>
        <v>4942.8099999999995</v>
      </c>
      <c r="S245" s="32">
        <f t="shared" si="24"/>
        <v>4519.1799999999994</v>
      </c>
    </row>
    <row r="246" spans="1:19" hidden="1" x14ac:dyDescent="0.35">
      <c r="A246" s="1" t="s">
        <v>7</v>
      </c>
      <c r="B246" s="102" t="s">
        <v>124</v>
      </c>
      <c r="C246" s="33" t="str">
        <f t="shared" si="30"/>
        <v>3542</v>
      </c>
      <c r="D246" s="33" t="str">
        <f t="shared" si="31"/>
        <v>0405</v>
      </c>
      <c r="E246" s="100">
        <v>1508.17</v>
      </c>
      <c r="F246" s="100">
        <v>69.450000000000045</v>
      </c>
      <c r="G246" s="100">
        <v>198.42</v>
      </c>
      <c r="H246" s="100">
        <v>5682.34</v>
      </c>
      <c r="I246" s="100">
        <v>757.27999999999986</v>
      </c>
      <c r="J246" s="100">
        <v>478.49</v>
      </c>
      <c r="K246" s="100">
        <v>0</v>
      </c>
      <c r="L246" s="100">
        <v>0</v>
      </c>
      <c r="M246" s="100">
        <v>0</v>
      </c>
      <c r="N246" s="100">
        <v>7563.93</v>
      </c>
      <c r="O246" s="100">
        <v>0</v>
      </c>
      <c r="P246" s="100">
        <v>0</v>
      </c>
      <c r="Q246" s="100">
        <f t="shared" si="32"/>
        <v>1354.84</v>
      </c>
      <c r="R246" s="96">
        <f t="shared" si="29"/>
        <v>16258.08</v>
      </c>
      <c r="S246" s="32">
        <f t="shared" si="24"/>
        <v>8694.15</v>
      </c>
    </row>
    <row r="247" spans="1:19" hidden="1" x14ac:dyDescent="0.35">
      <c r="A247" s="1" t="s">
        <v>7</v>
      </c>
      <c r="B247" s="102" t="s">
        <v>127</v>
      </c>
      <c r="C247" s="33" t="str">
        <f t="shared" si="30"/>
        <v>3544</v>
      </c>
      <c r="D247" s="33" t="str">
        <f t="shared" si="31"/>
        <v>0405</v>
      </c>
      <c r="E247" s="100">
        <v>2041.81</v>
      </c>
      <c r="F247" s="100">
        <v>158.60999999999996</v>
      </c>
      <c r="G247" s="100">
        <v>615.59</v>
      </c>
      <c r="H247" s="100">
        <v>6953.9699999999993</v>
      </c>
      <c r="I247" s="100">
        <v>1101.9699999999998</v>
      </c>
      <c r="J247" s="100">
        <v>766.66</v>
      </c>
      <c r="K247" s="100">
        <v>20.84</v>
      </c>
      <c r="L247" s="100">
        <v>183.56</v>
      </c>
      <c r="M247" s="100">
        <v>21.12</v>
      </c>
      <c r="N247" s="100">
        <v>1419.29</v>
      </c>
      <c r="O247" s="100">
        <v>12071.36</v>
      </c>
      <c r="P247" s="100">
        <v>25.720000000000027</v>
      </c>
      <c r="Q247" s="100">
        <f t="shared" si="32"/>
        <v>2115.0416666666665</v>
      </c>
      <c r="R247" s="96">
        <f t="shared" si="29"/>
        <v>25380.5</v>
      </c>
      <c r="S247" s="32">
        <f t="shared" si="24"/>
        <v>11659.449999999999</v>
      </c>
    </row>
    <row r="248" spans="1:19" hidden="1" x14ac:dyDescent="0.35">
      <c r="A248" s="1" t="s">
        <v>7</v>
      </c>
      <c r="B248" s="102" t="s">
        <v>130</v>
      </c>
      <c r="C248" s="33" t="str">
        <f t="shared" si="30"/>
        <v>3545</v>
      </c>
      <c r="D248" s="33" t="str">
        <f t="shared" si="31"/>
        <v>0405</v>
      </c>
      <c r="E248" s="100">
        <v>32.409999999999997</v>
      </c>
      <c r="F248" s="100">
        <v>0</v>
      </c>
      <c r="G248" s="100">
        <v>0</v>
      </c>
      <c r="H248" s="100">
        <v>1718.8000000000002</v>
      </c>
      <c r="I248" s="100">
        <v>377.93</v>
      </c>
      <c r="J248" s="100">
        <v>571.20000000000005</v>
      </c>
      <c r="K248" s="100">
        <v>585.30999999999995</v>
      </c>
      <c r="L248" s="100">
        <v>0</v>
      </c>
      <c r="M248" s="100">
        <v>0</v>
      </c>
      <c r="N248" s="100">
        <v>0</v>
      </c>
      <c r="O248" s="100">
        <v>1101.73</v>
      </c>
      <c r="P248" s="100">
        <v>0</v>
      </c>
      <c r="Q248" s="100">
        <f t="shared" si="32"/>
        <v>365.61500000000001</v>
      </c>
      <c r="R248" s="96">
        <f t="shared" si="29"/>
        <v>4387.38</v>
      </c>
      <c r="S248" s="32">
        <f t="shared" si="24"/>
        <v>3285.65</v>
      </c>
    </row>
    <row r="249" spans="1:19" hidden="1" x14ac:dyDescent="0.35">
      <c r="A249" s="1" t="s">
        <v>7</v>
      </c>
      <c r="B249" s="102" t="s">
        <v>133</v>
      </c>
      <c r="C249" s="33" t="str">
        <f t="shared" si="30"/>
        <v>3547</v>
      </c>
      <c r="D249" s="33" t="str">
        <f t="shared" si="31"/>
        <v>0405</v>
      </c>
      <c r="E249" s="100">
        <v>2131.6400000000003</v>
      </c>
      <c r="F249" s="100">
        <v>5.44</v>
      </c>
      <c r="G249" s="100">
        <v>665.15</v>
      </c>
      <c r="H249" s="100">
        <v>5866.9</v>
      </c>
      <c r="I249" s="100">
        <v>409.90999999999997</v>
      </c>
      <c r="J249" s="100">
        <v>640.82000000000005</v>
      </c>
      <c r="K249" s="100">
        <v>10.42</v>
      </c>
      <c r="L249" s="100">
        <v>16.88</v>
      </c>
      <c r="M249" s="100">
        <v>14.08</v>
      </c>
      <c r="N249" s="100">
        <v>706.12</v>
      </c>
      <c r="O249" s="100">
        <v>8230.7800000000007</v>
      </c>
      <c r="P249" s="100">
        <v>6.77</v>
      </c>
      <c r="Q249" s="100">
        <f t="shared" si="32"/>
        <v>1558.7425000000001</v>
      </c>
      <c r="R249" s="96">
        <f t="shared" si="29"/>
        <v>18704.91</v>
      </c>
      <c r="S249" s="32">
        <f t="shared" si="24"/>
        <v>9730.2800000000007</v>
      </c>
    </row>
    <row r="250" spans="1:19" hidden="1" x14ac:dyDescent="0.35">
      <c r="A250" s="1" t="s">
        <v>7</v>
      </c>
      <c r="B250" s="102" t="s">
        <v>136</v>
      </c>
      <c r="C250" s="33" t="str">
        <f t="shared" si="30"/>
        <v>4502</v>
      </c>
      <c r="D250" s="33" t="str">
        <f t="shared" si="31"/>
        <v>0405</v>
      </c>
      <c r="E250" s="100">
        <v>0</v>
      </c>
      <c r="F250" s="100">
        <v>0</v>
      </c>
      <c r="G250" s="100">
        <v>0</v>
      </c>
      <c r="H250" s="100">
        <v>0</v>
      </c>
      <c r="I250" s="100">
        <v>0</v>
      </c>
      <c r="J250" s="100">
        <v>0</v>
      </c>
      <c r="K250" s="100">
        <v>0</v>
      </c>
      <c r="L250" s="100">
        <v>0</v>
      </c>
      <c r="M250" s="100">
        <v>0</v>
      </c>
      <c r="N250" s="100">
        <v>0</v>
      </c>
      <c r="O250" s="100">
        <v>0</v>
      </c>
      <c r="P250" s="100">
        <v>0</v>
      </c>
      <c r="Q250" s="100">
        <f t="shared" si="32"/>
        <v>0</v>
      </c>
      <c r="R250" s="96">
        <f t="shared" si="29"/>
        <v>0</v>
      </c>
      <c r="S250" s="32">
        <f t="shared" si="24"/>
        <v>0</v>
      </c>
    </row>
    <row r="251" spans="1:19" hidden="1" x14ac:dyDescent="0.35">
      <c r="A251" s="1" t="s">
        <v>7</v>
      </c>
      <c r="B251" s="102" t="s">
        <v>137</v>
      </c>
      <c r="C251" s="33" t="str">
        <f t="shared" si="30"/>
        <v>4505</v>
      </c>
      <c r="D251" s="33" t="str">
        <f t="shared" si="31"/>
        <v>0405</v>
      </c>
      <c r="E251" s="100">
        <v>0</v>
      </c>
      <c r="F251" s="100">
        <v>0</v>
      </c>
      <c r="G251" s="100">
        <v>0</v>
      </c>
      <c r="H251" s="100">
        <v>0</v>
      </c>
      <c r="I251" s="100">
        <v>0</v>
      </c>
      <c r="J251" s="100">
        <v>0</v>
      </c>
      <c r="K251" s="100">
        <v>0</v>
      </c>
      <c r="L251" s="100">
        <v>0</v>
      </c>
      <c r="M251" s="100">
        <v>0</v>
      </c>
      <c r="N251" s="100">
        <v>0</v>
      </c>
      <c r="O251" s="100">
        <v>0</v>
      </c>
      <c r="P251" s="100">
        <v>0</v>
      </c>
      <c r="Q251" s="100">
        <f t="shared" si="32"/>
        <v>0</v>
      </c>
      <c r="R251" s="96">
        <f t="shared" si="29"/>
        <v>0</v>
      </c>
      <c r="S251" s="32">
        <f t="shared" si="24"/>
        <v>0</v>
      </c>
    </row>
    <row r="252" spans="1:19" hidden="1" x14ac:dyDescent="0.35">
      <c r="A252" s="1" t="s">
        <v>7</v>
      </c>
      <c r="B252" s="102" t="s">
        <v>138</v>
      </c>
      <c r="C252" s="33" t="str">
        <f t="shared" si="30"/>
        <v>4506</v>
      </c>
      <c r="D252" s="33" t="str">
        <f t="shared" si="31"/>
        <v>0405</v>
      </c>
      <c r="E252" s="100">
        <v>3135.41</v>
      </c>
      <c r="F252" s="100">
        <v>1225.26</v>
      </c>
      <c r="G252" s="100">
        <v>1212.1999999999998</v>
      </c>
      <c r="H252" s="100">
        <v>9733.4599999999991</v>
      </c>
      <c r="I252" s="100">
        <v>2179.14</v>
      </c>
      <c r="J252" s="100">
        <v>1700.14</v>
      </c>
      <c r="K252" s="100">
        <v>489.47</v>
      </c>
      <c r="L252" s="100">
        <v>49.19</v>
      </c>
      <c r="M252" s="100">
        <v>54.44</v>
      </c>
      <c r="N252" s="100">
        <v>1297.23</v>
      </c>
      <c r="O252" s="100">
        <v>7727.29</v>
      </c>
      <c r="P252" s="100">
        <v>59.310000000000059</v>
      </c>
      <c r="Q252" s="100">
        <f t="shared" si="32"/>
        <v>2405.2116666666666</v>
      </c>
      <c r="R252" s="96">
        <f t="shared" si="29"/>
        <v>28862.539999999997</v>
      </c>
      <c r="S252" s="32">
        <f t="shared" si="24"/>
        <v>19675.079999999998</v>
      </c>
    </row>
    <row r="253" spans="1:19" hidden="1" x14ac:dyDescent="0.35">
      <c r="A253" s="1" t="s">
        <v>7</v>
      </c>
      <c r="B253" s="102" t="s">
        <v>141</v>
      </c>
      <c r="C253" s="33" t="str">
        <f t="shared" si="30"/>
        <v>4509</v>
      </c>
      <c r="D253" s="33" t="str">
        <f t="shared" si="31"/>
        <v>0405</v>
      </c>
      <c r="E253" s="100">
        <v>1640.69</v>
      </c>
      <c r="F253" s="100">
        <v>693.74</v>
      </c>
      <c r="G253" s="100">
        <v>-225.16000000000003</v>
      </c>
      <c r="H253" s="100">
        <v>2954.81</v>
      </c>
      <c r="I253" s="100">
        <v>559.22000000000014</v>
      </c>
      <c r="J253" s="100">
        <v>631.74</v>
      </c>
      <c r="K253" s="100">
        <v>0</v>
      </c>
      <c r="L253" s="100">
        <v>0</v>
      </c>
      <c r="M253" s="100">
        <v>0</v>
      </c>
      <c r="N253" s="100">
        <v>5631.95</v>
      </c>
      <c r="O253" s="100">
        <v>325.32</v>
      </c>
      <c r="P253" s="100">
        <v>527.17999999999995</v>
      </c>
      <c r="Q253" s="100">
        <f t="shared" si="32"/>
        <v>1061.6241666666667</v>
      </c>
      <c r="R253" s="96">
        <f t="shared" si="29"/>
        <v>12739.49</v>
      </c>
      <c r="S253" s="32">
        <f t="shared" si="24"/>
        <v>6255.04</v>
      </c>
    </row>
    <row r="254" spans="1:19" hidden="1" x14ac:dyDescent="0.35">
      <c r="A254" s="1" t="s">
        <v>7</v>
      </c>
      <c r="B254" s="102" t="s">
        <v>146</v>
      </c>
      <c r="C254" s="33" t="str">
        <f t="shared" si="30"/>
        <v>4513</v>
      </c>
      <c r="D254" s="33" t="str">
        <f t="shared" si="31"/>
        <v>0405</v>
      </c>
      <c r="E254" s="100">
        <v>4050.76</v>
      </c>
      <c r="F254" s="100">
        <v>274.59000000000015</v>
      </c>
      <c r="G254" s="100">
        <v>77.78</v>
      </c>
      <c r="H254" s="100">
        <v>14689.83</v>
      </c>
      <c r="I254" s="100">
        <v>2465.4899999999998</v>
      </c>
      <c r="J254" s="100">
        <v>4867.2299999999996</v>
      </c>
      <c r="K254" s="100">
        <v>376.29</v>
      </c>
      <c r="L254" s="100">
        <v>870.53</v>
      </c>
      <c r="M254" s="100">
        <v>0</v>
      </c>
      <c r="N254" s="100">
        <v>13897.09</v>
      </c>
      <c r="O254" s="100">
        <v>1218.4100000000001</v>
      </c>
      <c r="P254" s="100">
        <v>282.52</v>
      </c>
      <c r="Q254" s="100">
        <f t="shared" si="32"/>
        <v>3589.2099999999996</v>
      </c>
      <c r="R254" s="96">
        <f t="shared" si="29"/>
        <v>43070.52</v>
      </c>
      <c r="S254" s="32">
        <f t="shared" si="24"/>
        <v>26801.969999999998</v>
      </c>
    </row>
    <row r="255" spans="1:19" hidden="1" x14ac:dyDescent="0.35">
      <c r="A255" s="1" t="s">
        <v>7</v>
      </c>
      <c r="B255" s="102" t="s">
        <v>149</v>
      </c>
      <c r="C255" s="33" t="str">
        <f t="shared" si="30"/>
        <v>4517</v>
      </c>
      <c r="D255" s="33" t="str">
        <f t="shared" si="31"/>
        <v>0405</v>
      </c>
      <c r="E255" s="100">
        <v>1453.1299999999999</v>
      </c>
      <c r="F255" s="100">
        <v>0</v>
      </c>
      <c r="G255" s="100">
        <v>799.8</v>
      </c>
      <c r="H255" s="100">
        <v>10001.720000000001</v>
      </c>
      <c r="I255" s="100">
        <v>697.84</v>
      </c>
      <c r="J255" s="100">
        <v>355.38</v>
      </c>
      <c r="K255" s="100">
        <v>0</v>
      </c>
      <c r="L255" s="100">
        <v>0</v>
      </c>
      <c r="M255" s="100">
        <v>0</v>
      </c>
      <c r="N255" s="100">
        <v>733.31</v>
      </c>
      <c r="O255" s="100">
        <v>14140.92</v>
      </c>
      <c r="P255" s="100">
        <v>0</v>
      </c>
      <c r="Q255" s="100">
        <f t="shared" si="32"/>
        <v>2348.5083333333332</v>
      </c>
      <c r="R255" s="96">
        <f t="shared" si="29"/>
        <v>28182.1</v>
      </c>
      <c r="S255" s="32">
        <f t="shared" si="24"/>
        <v>13307.87</v>
      </c>
    </row>
    <row r="256" spans="1:19" hidden="1" x14ac:dyDescent="0.35">
      <c r="A256" s="1" t="s">
        <v>7</v>
      </c>
      <c r="B256" s="102" t="s">
        <v>152</v>
      </c>
      <c r="C256" s="33" t="str">
        <f t="shared" si="30"/>
        <v>4531</v>
      </c>
      <c r="D256" s="33" t="str">
        <f t="shared" si="31"/>
        <v>0405</v>
      </c>
      <c r="E256" s="100">
        <v>2826.7799999999997</v>
      </c>
      <c r="F256" s="100">
        <v>5421.6</v>
      </c>
      <c r="G256" s="100">
        <v>-241.33000000000018</v>
      </c>
      <c r="H256" s="100">
        <v>27728.33</v>
      </c>
      <c r="I256" s="100">
        <v>5246.83</v>
      </c>
      <c r="J256" s="100">
        <v>14087.13</v>
      </c>
      <c r="K256" s="100">
        <v>575.82000000000005</v>
      </c>
      <c r="L256" s="100">
        <v>661.74</v>
      </c>
      <c r="M256" s="100">
        <v>66.849999999999994</v>
      </c>
      <c r="N256" s="100">
        <v>2844.33</v>
      </c>
      <c r="O256" s="100">
        <v>34724.780000000006</v>
      </c>
      <c r="P256" s="100">
        <v>0</v>
      </c>
      <c r="Q256" s="100">
        <f t="shared" si="32"/>
        <v>7828.5716666666676</v>
      </c>
      <c r="R256" s="96">
        <f t="shared" si="29"/>
        <v>93942.860000000015</v>
      </c>
      <c r="S256" s="32">
        <f t="shared" si="24"/>
        <v>55645.16</v>
      </c>
    </row>
    <row r="257" spans="1:19" hidden="1" x14ac:dyDescent="0.35">
      <c r="A257" s="1" t="s">
        <v>7</v>
      </c>
      <c r="B257" s="102" t="s">
        <v>153</v>
      </c>
      <c r="C257" s="33" t="str">
        <f t="shared" si="30"/>
        <v>4532</v>
      </c>
      <c r="D257" s="33" t="str">
        <f t="shared" si="31"/>
        <v>0405</v>
      </c>
      <c r="E257" s="100">
        <v>1498.5500000000002</v>
      </c>
      <c r="F257" s="100">
        <v>1289.03</v>
      </c>
      <c r="G257" s="100">
        <v>1056.8599999999999</v>
      </c>
      <c r="H257" s="100">
        <v>2035.4399999999998</v>
      </c>
      <c r="I257" s="100">
        <v>767.89</v>
      </c>
      <c r="J257" s="100">
        <v>6.67</v>
      </c>
      <c r="K257" s="100">
        <v>488.4</v>
      </c>
      <c r="L257" s="100">
        <v>13.54</v>
      </c>
      <c r="M257" s="100">
        <v>14.08</v>
      </c>
      <c r="N257" s="100">
        <v>1560.17</v>
      </c>
      <c r="O257" s="100">
        <v>2620.0100000000002</v>
      </c>
      <c r="P257" s="100">
        <v>13.54</v>
      </c>
      <c r="Q257" s="100">
        <f t="shared" si="32"/>
        <v>947.01499999999999</v>
      </c>
      <c r="R257" s="96">
        <f t="shared" si="29"/>
        <v>11364.18</v>
      </c>
      <c r="S257" s="32">
        <f t="shared" si="24"/>
        <v>7142.8399999999992</v>
      </c>
    </row>
    <row r="258" spans="1:19" hidden="1" x14ac:dyDescent="0.35">
      <c r="A258" s="1" t="s">
        <v>7</v>
      </c>
      <c r="B258" s="102" t="s">
        <v>154</v>
      </c>
      <c r="C258" s="33" t="str">
        <f t="shared" si="30"/>
        <v>4533</v>
      </c>
      <c r="D258" s="33" t="str">
        <f t="shared" si="31"/>
        <v>0405</v>
      </c>
      <c r="E258" s="100">
        <v>0</v>
      </c>
      <c r="F258" s="100">
        <v>0</v>
      </c>
      <c r="G258" s="100">
        <v>0</v>
      </c>
      <c r="H258" s="100">
        <v>0</v>
      </c>
      <c r="I258" s="100">
        <v>0</v>
      </c>
      <c r="J258" s="100">
        <v>0</v>
      </c>
      <c r="K258" s="100">
        <v>0</v>
      </c>
      <c r="L258" s="100">
        <v>0</v>
      </c>
      <c r="M258" s="100">
        <v>0</v>
      </c>
      <c r="N258" s="100">
        <v>0</v>
      </c>
      <c r="O258" s="100">
        <v>0</v>
      </c>
      <c r="P258" s="100">
        <v>0</v>
      </c>
      <c r="Q258" s="100">
        <f t="shared" si="32"/>
        <v>0</v>
      </c>
      <c r="R258" s="96">
        <f t="shared" si="29"/>
        <v>0</v>
      </c>
      <c r="S258" s="32">
        <f t="shared" ref="S258:S279" si="33">SUM(E258:K258)</f>
        <v>0</v>
      </c>
    </row>
    <row r="259" spans="1:19" hidden="1" x14ac:dyDescent="0.35">
      <c r="A259" s="1" t="s">
        <v>7</v>
      </c>
      <c r="B259" s="102" t="s">
        <v>155</v>
      </c>
      <c r="C259" s="33" t="str">
        <f t="shared" si="30"/>
        <v>4534</v>
      </c>
      <c r="D259" s="33" t="str">
        <f t="shared" si="31"/>
        <v>0405</v>
      </c>
      <c r="E259" s="100">
        <v>2992.13</v>
      </c>
      <c r="F259" s="100">
        <v>65.629999999999882</v>
      </c>
      <c r="G259" s="100">
        <v>0</v>
      </c>
      <c r="H259" s="100">
        <v>14055.710000000001</v>
      </c>
      <c r="I259" s="100">
        <v>2673.64</v>
      </c>
      <c r="J259" s="100">
        <v>16944.63</v>
      </c>
      <c r="K259" s="100">
        <v>445.94</v>
      </c>
      <c r="L259" s="100">
        <v>0</v>
      </c>
      <c r="M259" s="100">
        <v>60.15</v>
      </c>
      <c r="N259" s="100">
        <v>19208.96</v>
      </c>
      <c r="O259" s="100">
        <v>1453.76</v>
      </c>
      <c r="P259" s="100">
        <v>1413.56</v>
      </c>
      <c r="Q259" s="100">
        <f t="shared" si="32"/>
        <v>4942.8425000000007</v>
      </c>
      <c r="R259" s="96">
        <f t="shared" si="29"/>
        <v>59314.110000000008</v>
      </c>
      <c r="S259" s="32">
        <f t="shared" si="33"/>
        <v>37177.680000000008</v>
      </c>
    </row>
    <row r="260" spans="1:19" hidden="1" x14ac:dyDescent="0.35">
      <c r="A260" s="1" t="s">
        <v>7</v>
      </c>
      <c r="B260" s="102" t="s">
        <v>158</v>
      </c>
      <c r="C260" s="33" t="str">
        <f t="shared" si="30"/>
        <v>4535</v>
      </c>
      <c r="D260" s="33" t="str">
        <f t="shared" si="31"/>
        <v>0405</v>
      </c>
      <c r="E260" s="100">
        <v>0</v>
      </c>
      <c r="F260" s="100">
        <v>0</v>
      </c>
      <c r="G260" s="100">
        <v>0</v>
      </c>
      <c r="H260" s="100">
        <v>0</v>
      </c>
      <c r="I260" s="100">
        <v>0</v>
      </c>
      <c r="J260" s="100">
        <v>0</v>
      </c>
      <c r="K260" s="100">
        <v>0</v>
      </c>
      <c r="L260" s="100">
        <v>0</v>
      </c>
      <c r="M260" s="100">
        <v>0</v>
      </c>
      <c r="N260" s="100">
        <v>0</v>
      </c>
      <c r="O260" s="100">
        <v>0</v>
      </c>
      <c r="P260" s="100">
        <v>0</v>
      </c>
      <c r="Q260" s="100">
        <f t="shared" si="32"/>
        <v>0</v>
      </c>
      <c r="R260" s="96">
        <f t="shared" si="29"/>
        <v>0</v>
      </c>
      <c r="S260" s="32">
        <f t="shared" si="33"/>
        <v>0</v>
      </c>
    </row>
    <row r="261" spans="1:19" hidden="1" x14ac:dyDescent="0.35">
      <c r="A261" s="1" t="s">
        <v>7</v>
      </c>
      <c r="B261" s="102" t="s">
        <v>159</v>
      </c>
      <c r="C261" s="33" t="str">
        <f t="shared" si="30"/>
        <v>4536</v>
      </c>
      <c r="D261" s="33" t="str">
        <f t="shared" si="31"/>
        <v>0405</v>
      </c>
      <c r="E261" s="100">
        <v>3966.3500000000004</v>
      </c>
      <c r="F261" s="100">
        <v>1868.87</v>
      </c>
      <c r="G261" s="100">
        <v>1995.32</v>
      </c>
      <c r="H261" s="100">
        <v>11516.03</v>
      </c>
      <c r="I261" s="100">
        <v>2934.5699999999997</v>
      </c>
      <c r="J261" s="100">
        <v>3629.46</v>
      </c>
      <c r="K261" s="100">
        <v>1226.8499999999999</v>
      </c>
      <c r="L261" s="100">
        <v>171.98000000000002</v>
      </c>
      <c r="M261" s="100">
        <v>-248.62000000000003</v>
      </c>
      <c r="N261" s="100">
        <v>1138.99</v>
      </c>
      <c r="O261" s="100">
        <v>14375.81</v>
      </c>
      <c r="P261" s="100">
        <v>33.85</v>
      </c>
      <c r="Q261" s="100">
        <f t="shared" si="32"/>
        <v>3550.7883333333334</v>
      </c>
      <c r="R261" s="96">
        <f t="shared" si="29"/>
        <v>42609.46</v>
      </c>
      <c r="S261" s="32">
        <f t="shared" si="33"/>
        <v>27137.449999999997</v>
      </c>
    </row>
    <row r="262" spans="1:19" hidden="1" x14ac:dyDescent="0.35">
      <c r="A262" s="1" t="s">
        <v>7</v>
      </c>
      <c r="B262" s="102" t="s">
        <v>162</v>
      </c>
      <c r="C262" s="33" t="str">
        <f t="shared" si="30"/>
        <v>4537</v>
      </c>
      <c r="D262" s="33" t="str">
        <f t="shared" si="31"/>
        <v>0405</v>
      </c>
      <c r="E262" s="100">
        <v>0</v>
      </c>
      <c r="F262" s="100">
        <v>0</v>
      </c>
      <c r="G262" s="100">
        <v>0</v>
      </c>
      <c r="H262" s="100">
        <v>0</v>
      </c>
      <c r="I262" s="100">
        <v>0</v>
      </c>
      <c r="J262" s="100">
        <v>0</v>
      </c>
      <c r="K262" s="100">
        <v>0</v>
      </c>
      <c r="L262" s="100">
        <v>0</v>
      </c>
      <c r="M262" s="100">
        <v>0</v>
      </c>
      <c r="N262" s="100">
        <v>0</v>
      </c>
      <c r="O262" s="100">
        <v>0</v>
      </c>
      <c r="P262" s="100">
        <v>0</v>
      </c>
      <c r="Q262" s="100">
        <f t="shared" si="32"/>
        <v>0</v>
      </c>
      <c r="R262" s="96">
        <f t="shared" si="29"/>
        <v>0</v>
      </c>
      <c r="S262" s="32">
        <f t="shared" si="33"/>
        <v>0</v>
      </c>
    </row>
    <row r="263" spans="1:19" hidden="1" x14ac:dyDescent="0.35">
      <c r="A263" s="1" t="s">
        <v>7</v>
      </c>
      <c r="B263" s="102" t="s">
        <v>163</v>
      </c>
      <c r="C263" s="33" t="str">
        <f t="shared" si="30"/>
        <v>4538</v>
      </c>
      <c r="D263" s="33" t="str">
        <f t="shared" si="31"/>
        <v>0405</v>
      </c>
      <c r="E263" s="100">
        <v>529.84</v>
      </c>
      <c r="F263" s="100">
        <v>0</v>
      </c>
      <c r="G263" s="100">
        <v>0</v>
      </c>
      <c r="H263" s="100">
        <v>1560.95</v>
      </c>
      <c r="I263" s="100">
        <v>269.89</v>
      </c>
      <c r="J263" s="100">
        <v>0</v>
      </c>
      <c r="K263" s="100">
        <v>397.73</v>
      </c>
      <c r="L263" s="100">
        <v>0</v>
      </c>
      <c r="M263" s="100">
        <v>0</v>
      </c>
      <c r="N263" s="100">
        <v>493.91</v>
      </c>
      <c r="O263" s="100">
        <v>2702.96</v>
      </c>
      <c r="P263" s="100">
        <v>0</v>
      </c>
      <c r="Q263" s="100">
        <f t="shared" si="32"/>
        <v>496.27333333333331</v>
      </c>
      <c r="R263" s="96">
        <f t="shared" ref="R263:R294" si="34">SUM(E263:P263)</f>
        <v>5955.28</v>
      </c>
      <c r="S263" s="32">
        <f t="shared" si="33"/>
        <v>2758.41</v>
      </c>
    </row>
    <row r="264" spans="1:19" hidden="1" x14ac:dyDescent="0.35">
      <c r="A264" s="1" t="s">
        <v>7</v>
      </c>
      <c r="B264" s="102" t="s">
        <v>167</v>
      </c>
      <c r="C264" s="33" t="str">
        <f t="shared" si="30"/>
        <v>4540</v>
      </c>
      <c r="D264" s="33" t="str">
        <f t="shared" si="31"/>
        <v>0405</v>
      </c>
      <c r="E264" s="100">
        <v>394.74</v>
      </c>
      <c r="F264" s="100">
        <v>0</v>
      </c>
      <c r="G264" s="100">
        <v>0</v>
      </c>
      <c r="H264" s="100">
        <v>239.5</v>
      </c>
      <c r="I264" s="100">
        <v>336.46</v>
      </c>
      <c r="J264" s="100">
        <v>0</v>
      </c>
      <c r="K264" s="100">
        <v>283.10000000000002</v>
      </c>
      <c r="L264" s="100">
        <v>0</v>
      </c>
      <c r="M264" s="100">
        <v>0</v>
      </c>
      <c r="N264" s="100">
        <v>0</v>
      </c>
      <c r="O264" s="100">
        <v>2908.07</v>
      </c>
      <c r="P264" s="100">
        <v>0</v>
      </c>
      <c r="Q264" s="100">
        <f t="shared" si="32"/>
        <v>346.82250000000005</v>
      </c>
      <c r="R264" s="96">
        <f t="shared" si="34"/>
        <v>4161.8700000000008</v>
      </c>
      <c r="S264" s="32">
        <f t="shared" si="33"/>
        <v>1253.8000000000002</v>
      </c>
    </row>
    <row r="265" spans="1:19" hidden="1" x14ac:dyDescent="0.35">
      <c r="A265" s="1" t="s">
        <v>7</v>
      </c>
      <c r="B265" s="102" t="s">
        <v>170</v>
      </c>
      <c r="C265" s="33" t="str">
        <f t="shared" si="30"/>
        <v>4541</v>
      </c>
      <c r="D265" s="33" t="str">
        <f t="shared" si="31"/>
        <v>0405</v>
      </c>
      <c r="E265" s="100">
        <v>-12.11</v>
      </c>
      <c r="F265" s="100">
        <v>0</v>
      </c>
      <c r="G265" s="100">
        <v>0</v>
      </c>
      <c r="H265" s="100">
        <v>0</v>
      </c>
      <c r="I265" s="100">
        <v>0</v>
      </c>
      <c r="J265" s="100">
        <v>0</v>
      </c>
      <c r="K265" s="100">
        <v>0</v>
      </c>
      <c r="L265" s="100">
        <v>0</v>
      </c>
      <c r="M265" s="100">
        <v>0</v>
      </c>
      <c r="N265" s="100">
        <v>0</v>
      </c>
      <c r="O265" s="100">
        <v>0</v>
      </c>
      <c r="P265" s="100">
        <v>0</v>
      </c>
      <c r="Q265" s="100">
        <f t="shared" si="32"/>
        <v>-1.0091666666666665</v>
      </c>
      <c r="R265" s="96">
        <f t="shared" si="34"/>
        <v>-12.11</v>
      </c>
      <c r="S265" s="32">
        <f t="shared" si="33"/>
        <v>-12.11</v>
      </c>
    </row>
    <row r="266" spans="1:19" hidden="1" x14ac:dyDescent="0.35">
      <c r="A266" s="1" t="s">
        <v>7</v>
      </c>
      <c r="B266" s="102" t="s">
        <v>171</v>
      </c>
      <c r="C266" s="33" t="str">
        <f t="shared" si="30"/>
        <v>4542</v>
      </c>
      <c r="D266" s="33" t="str">
        <f t="shared" si="31"/>
        <v>0405</v>
      </c>
      <c r="E266" s="100">
        <v>0.54</v>
      </c>
      <c r="F266" s="100">
        <v>719.03</v>
      </c>
      <c r="G266" s="100">
        <v>-336.96999999999997</v>
      </c>
      <c r="H266" s="100">
        <v>949.8599999999999</v>
      </c>
      <c r="I266" s="100">
        <v>193.42000000000002</v>
      </c>
      <c r="J266" s="100">
        <v>478.37</v>
      </c>
      <c r="K266" s="100">
        <v>0</v>
      </c>
      <c r="L266" s="100">
        <v>0</v>
      </c>
      <c r="M266" s="100">
        <v>-158.55000000000001</v>
      </c>
      <c r="N266" s="100">
        <v>0</v>
      </c>
      <c r="O266" s="100">
        <v>1434.35</v>
      </c>
      <c r="P266" s="100">
        <v>0</v>
      </c>
      <c r="Q266" s="100">
        <f t="shared" si="32"/>
        <v>273.33750000000003</v>
      </c>
      <c r="R266" s="96">
        <f t="shared" si="34"/>
        <v>3280.05</v>
      </c>
      <c r="S266" s="32">
        <f t="shared" si="33"/>
        <v>2004.25</v>
      </c>
    </row>
    <row r="267" spans="1:19" hidden="1" x14ac:dyDescent="0.35">
      <c r="A267" s="1" t="s">
        <v>7</v>
      </c>
      <c r="B267" s="102" t="s">
        <v>172</v>
      </c>
      <c r="C267" s="33" t="str">
        <f t="shared" si="30"/>
        <v>4543</v>
      </c>
      <c r="D267" s="33" t="str">
        <f t="shared" si="31"/>
        <v>0405</v>
      </c>
      <c r="E267" s="100">
        <v>0</v>
      </c>
      <c r="F267" s="100">
        <v>0</v>
      </c>
      <c r="G267" s="100">
        <v>0</v>
      </c>
      <c r="H267" s="100">
        <v>100.35</v>
      </c>
      <c r="I267" s="100">
        <v>364.83</v>
      </c>
      <c r="J267" s="100">
        <v>0</v>
      </c>
      <c r="K267" s="100">
        <v>0</v>
      </c>
      <c r="L267" s="100">
        <v>0</v>
      </c>
      <c r="M267" s="100">
        <v>0</v>
      </c>
      <c r="N267" s="100">
        <v>0</v>
      </c>
      <c r="O267" s="100">
        <v>0</v>
      </c>
      <c r="P267" s="100">
        <v>0</v>
      </c>
      <c r="Q267" s="100">
        <f t="shared" si="32"/>
        <v>38.764999999999993</v>
      </c>
      <c r="R267" s="96">
        <f t="shared" si="34"/>
        <v>465.17999999999995</v>
      </c>
      <c r="S267" s="32">
        <f t="shared" si="33"/>
        <v>465.17999999999995</v>
      </c>
    </row>
    <row r="268" spans="1:19" hidden="1" x14ac:dyDescent="0.35">
      <c r="A268" s="1" t="s">
        <v>7</v>
      </c>
      <c r="B268" s="102" t="s">
        <v>173</v>
      </c>
      <c r="C268" s="33" t="str">
        <f t="shared" si="30"/>
        <v>4544</v>
      </c>
      <c r="D268" s="33" t="str">
        <f t="shared" si="31"/>
        <v>0405</v>
      </c>
      <c r="E268" s="100">
        <v>628.65</v>
      </c>
      <c r="F268" s="100">
        <v>0</v>
      </c>
      <c r="G268" s="100">
        <v>0</v>
      </c>
      <c r="H268" s="100">
        <v>2860.83</v>
      </c>
      <c r="I268" s="100">
        <v>185.08</v>
      </c>
      <c r="J268" s="100">
        <v>0</v>
      </c>
      <c r="K268" s="100">
        <v>271.27999999999997</v>
      </c>
      <c r="L268" s="100">
        <v>0</v>
      </c>
      <c r="M268" s="100">
        <v>0</v>
      </c>
      <c r="N268" s="100">
        <v>0</v>
      </c>
      <c r="O268" s="100">
        <v>2406.11</v>
      </c>
      <c r="P268" s="100">
        <v>0</v>
      </c>
      <c r="Q268" s="100">
        <f t="shared" si="32"/>
        <v>529.32916666666677</v>
      </c>
      <c r="R268" s="96">
        <f t="shared" si="34"/>
        <v>6351.9500000000007</v>
      </c>
      <c r="S268" s="32">
        <f t="shared" si="33"/>
        <v>3945.84</v>
      </c>
    </row>
    <row r="269" spans="1:19" hidden="1" x14ac:dyDescent="0.35">
      <c r="A269" s="1" t="s">
        <v>7</v>
      </c>
      <c r="B269" s="102" t="s">
        <v>176</v>
      </c>
      <c r="C269" s="33" t="str">
        <f t="shared" si="30"/>
        <v>4545</v>
      </c>
      <c r="D269" s="33" t="str">
        <f t="shared" si="31"/>
        <v>0405</v>
      </c>
      <c r="E269" s="100">
        <v>800.59999999999991</v>
      </c>
      <c r="F269" s="100">
        <v>0</v>
      </c>
      <c r="G269" s="100">
        <v>427.58</v>
      </c>
      <c r="H269" s="100">
        <v>1940.5900000000001</v>
      </c>
      <c r="I269" s="100">
        <v>426.63999999999993</v>
      </c>
      <c r="J269" s="100">
        <v>0</v>
      </c>
      <c r="K269" s="100">
        <v>304.7</v>
      </c>
      <c r="L269" s="100">
        <v>0</v>
      </c>
      <c r="M269" s="100">
        <v>0</v>
      </c>
      <c r="N269" s="100">
        <v>0</v>
      </c>
      <c r="O269" s="100">
        <v>4354.01</v>
      </c>
      <c r="P269" s="100">
        <v>0</v>
      </c>
      <c r="Q269" s="100">
        <f t="shared" si="32"/>
        <v>687.84333333333325</v>
      </c>
      <c r="R269" s="96">
        <f t="shared" si="34"/>
        <v>8254.119999999999</v>
      </c>
      <c r="S269" s="32">
        <f t="shared" si="33"/>
        <v>3900.1099999999997</v>
      </c>
    </row>
    <row r="270" spans="1:19" hidden="1" x14ac:dyDescent="0.35">
      <c r="A270" s="1" t="s">
        <v>7</v>
      </c>
      <c r="B270" s="102" t="s">
        <v>179</v>
      </c>
      <c r="C270" s="33" t="str">
        <f t="shared" si="30"/>
        <v>4546</v>
      </c>
      <c r="D270" s="33" t="str">
        <f t="shared" si="31"/>
        <v>0405</v>
      </c>
      <c r="E270" s="100">
        <v>0</v>
      </c>
      <c r="F270" s="100">
        <v>0</v>
      </c>
      <c r="G270" s="100">
        <v>0</v>
      </c>
      <c r="H270" s="100">
        <v>0</v>
      </c>
      <c r="I270" s="100">
        <v>0</v>
      </c>
      <c r="J270" s="100">
        <v>0</v>
      </c>
      <c r="K270" s="100">
        <v>0</v>
      </c>
      <c r="L270" s="100">
        <v>0</v>
      </c>
      <c r="M270" s="100">
        <v>0</v>
      </c>
      <c r="N270" s="100">
        <v>0</v>
      </c>
      <c r="O270" s="100">
        <v>0</v>
      </c>
      <c r="P270" s="100">
        <v>0</v>
      </c>
      <c r="Q270" s="100">
        <f t="shared" si="32"/>
        <v>0</v>
      </c>
      <c r="R270" s="96">
        <f t="shared" si="34"/>
        <v>0</v>
      </c>
      <c r="S270" s="32">
        <f t="shared" si="33"/>
        <v>0</v>
      </c>
    </row>
    <row r="271" spans="1:19" hidden="1" x14ac:dyDescent="0.35">
      <c r="A271" s="1" t="s">
        <v>7</v>
      </c>
      <c r="B271" s="102" t="s">
        <v>180</v>
      </c>
      <c r="C271" s="33" t="str">
        <f t="shared" si="30"/>
        <v>4547</v>
      </c>
      <c r="D271" s="33" t="str">
        <f t="shared" si="31"/>
        <v>0405</v>
      </c>
      <c r="E271" s="100">
        <v>2481.8200000000002</v>
      </c>
      <c r="F271" s="100">
        <v>103</v>
      </c>
      <c r="G271" s="100">
        <v>625.77</v>
      </c>
      <c r="H271" s="100">
        <v>6902.6</v>
      </c>
      <c r="I271" s="100">
        <v>924.6</v>
      </c>
      <c r="J271" s="100">
        <v>721.15</v>
      </c>
      <c r="K271" s="100">
        <v>515.32000000000005</v>
      </c>
      <c r="L271" s="100">
        <v>0</v>
      </c>
      <c r="M271" s="100">
        <v>0</v>
      </c>
      <c r="N271" s="100">
        <v>11931.69</v>
      </c>
      <c r="O271" s="100">
        <v>716.92</v>
      </c>
      <c r="P271" s="100">
        <v>414.03</v>
      </c>
      <c r="Q271" s="100">
        <f t="shared" si="32"/>
        <v>2111.4083333333333</v>
      </c>
      <c r="R271" s="96">
        <f t="shared" si="34"/>
        <v>25336.899999999998</v>
      </c>
      <c r="S271" s="32">
        <f t="shared" si="33"/>
        <v>12274.26</v>
      </c>
    </row>
    <row r="272" spans="1:19" hidden="1" x14ac:dyDescent="0.35">
      <c r="A272" s="1" t="s">
        <v>7</v>
      </c>
      <c r="B272" s="102" t="s">
        <v>183</v>
      </c>
      <c r="C272" s="33" t="str">
        <f t="shared" si="30"/>
        <v>4548</v>
      </c>
      <c r="D272" s="33" t="str">
        <f t="shared" si="31"/>
        <v>0405</v>
      </c>
      <c r="E272" s="100">
        <v>0</v>
      </c>
      <c r="F272" s="100">
        <v>0</v>
      </c>
      <c r="G272" s="100">
        <v>0</v>
      </c>
      <c r="H272" s="100">
        <v>0</v>
      </c>
      <c r="I272" s="100">
        <v>0</v>
      </c>
      <c r="J272" s="100">
        <v>0</v>
      </c>
      <c r="K272" s="100">
        <v>0</v>
      </c>
      <c r="L272" s="100">
        <v>0</v>
      </c>
      <c r="M272" s="100">
        <v>0</v>
      </c>
      <c r="N272" s="100">
        <v>0</v>
      </c>
      <c r="O272" s="100">
        <v>0</v>
      </c>
      <c r="P272" s="100">
        <v>0</v>
      </c>
      <c r="Q272" s="100">
        <f t="shared" si="32"/>
        <v>0</v>
      </c>
      <c r="R272" s="96">
        <f t="shared" si="34"/>
        <v>0</v>
      </c>
      <c r="S272" s="32">
        <f t="shared" si="33"/>
        <v>0</v>
      </c>
    </row>
    <row r="273" spans="1:19" hidden="1" x14ac:dyDescent="0.35">
      <c r="A273" s="1" t="s">
        <v>7</v>
      </c>
      <c r="B273" s="102" t="s">
        <v>184</v>
      </c>
      <c r="C273" s="33" t="str">
        <f t="shared" si="30"/>
        <v>4549</v>
      </c>
      <c r="D273" s="33" t="str">
        <f t="shared" si="31"/>
        <v>0405</v>
      </c>
      <c r="E273" s="100">
        <v>1975.1399999999999</v>
      </c>
      <c r="F273" s="100">
        <v>1156.74</v>
      </c>
      <c r="G273" s="100">
        <v>964.29999999999984</v>
      </c>
      <c r="H273" s="100">
        <v>4290.88</v>
      </c>
      <c r="I273" s="100">
        <v>574.15</v>
      </c>
      <c r="J273" s="100">
        <v>7.94</v>
      </c>
      <c r="K273" s="100">
        <v>7.99</v>
      </c>
      <c r="L273" s="100">
        <v>13.54</v>
      </c>
      <c r="M273" s="100">
        <v>14.08</v>
      </c>
      <c r="N273" s="100">
        <v>662.43</v>
      </c>
      <c r="O273" s="100">
        <v>2904.61</v>
      </c>
      <c r="P273" s="100">
        <v>0</v>
      </c>
      <c r="Q273" s="100">
        <f t="shared" si="32"/>
        <v>1047.6500000000003</v>
      </c>
      <c r="R273" s="96">
        <f t="shared" si="34"/>
        <v>12571.800000000003</v>
      </c>
      <c r="S273" s="32">
        <f t="shared" si="33"/>
        <v>8977.1400000000012</v>
      </c>
    </row>
    <row r="274" spans="1:19" hidden="1" x14ac:dyDescent="0.35">
      <c r="A274" s="1" t="s">
        <v>7</v>
      </c>
      <c r="B274" s="102" t="s">
        <v>185</v>
      </c>
      <c r="C274" s="33" t="str">
        <f t="shared" si="30"/>
        <v>4550</v>
      </c>
      <c r="D274" s="33" t="str">
        <f t="shared" si="31"/>
        <v>0405</v>
      </c>
      <c r="E274" s="100">
        <v>1525.91</v>
      </c>
      <c r="F274" s="100">
        <v>213.24</v>
      </c>
      <c r="G274" s="100">
        <v>115.88</v>
      </c>
      <c r="H274" s="100">
        <v>6122.9500000000007</v>
      </c>
      <c r="I274" s="100">
        <v>711.56999999999994</v>
      </c>
      <c r="J274" s="100">
        <v>743.42</v>
      </c>
      <c r="K274" s="100">
        <v>0</v>
      </c>
      <c r="L274" s="100">
        <v>0</v>
      </c>
      <c r="M274" s="100">
        <v>0</v>
      </c>
      <c r="N274" s="100">
        <v>11221.22</v>
      </c>
      <c r="O274" s="100">
        <v>888.91</v>
      </c>
      <c r="P274" s="100">
        <v>219.6</v>
      </c>
      <c r="Q274" s="100">
        <f t="shared" si="32"/>
        <v>1813.5583333333334</v>
      </c>
      <c r="R274" s="96">
        <f t="shared" si="34"/>
        <v>21762.7</v>
      </c>
      <c r="S274" s="32">
        <f t="shared" si="33"/>
        <v>9432.9700000000012</v>
      </c>
    </row>
    <row r="275" spans="1:19" hidden="1" x14ac:dyDescent="0.35">
      <c r="A275" s="1" t="s">
        <v>7</v>
      </c>
      <c r="B275" s="102" t="s">
        <v>188</v>
      </c>
      <c r="C275" s="33" t="str">
        <f t="shared" si="30"/>
        <v>4551</v>
      </c>
      <c r="D275" s="33" t="str">
        <f t="shared" si="31"/>
        <v>0405</v>
      </c>
      <c r="E275" s="100">
        <v>283.17</v>
      </c>
      <c r="F275" s="100">
        <v>0</v>
      </c>
      <c r="G275" s="100">
        <v>0</v>
      </c>
      <c r="H275" s="100">
        <v>306.64999999999998</v>
      </c>
      <c r="I275" s="100">
        <v>0</v>
      </c>
      <c r="J275" s="100">
        <v>123.78</v>
      </c>
      <c r="K275" s="100">
        <v>0</v>
      </c>
      <c r="L275" s="100">
        <v>0</v>
      </c>
      <c r="M275" s="100">
        <v>0</v>
      </c>
      <c r="N275" s="100">
        <v>311.92</v>
      </c>
      <c r="O275" s="100">
        <v>264</v>
      </c>
      <c r="P275" s="100">
        <v>0</v>
      </c>
      <c r="Q275" s="100">
        <f t="shared" si="32"/>
        <v>107.46</v>
      </c>
      <c r="R275" s="96">
        <f t="shared" si="34"/>
        <v>1289.52</v>
      </c>
      <c r="S275" s="32">
        <f t="shared" si="33"/>
        <v>713.59999999999991</v>
      </c>
    </row>
    <row r="276" spans="1:19" hidden="1" x14ac:dyDescent="0.35">
      <c r="A276" s="1" t="s">
        <v>7</v>
      </c>
      <c r="B276" s="102" t="s">
        <v>189</v>
      </c>
      <c r="C276" s="33" t="str">
        <f t="shared" si="30"/>
        <v>4552</v>
      </c>
      <c r="D276" s="33" t="str">
        <f t="shared" si="31"/>
        <v>0405</v>
      </c>
      <c r="E276" s="100">
        <v>0</v>
      </c>
      <c r="F276" s="100">
        <v>0</v>
      </c>
      <c r="G276" s="100">
        <v>0</v>
      </c>
      <c r="H276" s="100">
        <v>0</v>
      </c>
      <c r="I276" s="100">
        <v>0</v>
      </c>
      <c r="J276" s="100">
        <v>0</v>
      </c>
      <c r="K276" s="100">
        <v>0</v>
      </c>
      <c r="L276" s="100">
        <v>0</v>
      </c>
      <c r="M276" s="100">
        <v>0</v>
      </c>
      <c r="N276" s="100">
        <v>0</v>
      </c>
      <c r="O276" s="100">
        <v>0</v>
      </c>
      <c r="P276" s="100">
        <v>0</v>
      </c>
      <c r="Q276" s="100">
        <f t="shared" si="32"/>
        <v>0</v>
      </c>
      <c r="R276" s="96">
        <f t="shared" si="34"/>
        <v>0</v>
      </c>
      <c r="S276" s="32">
        <f t="shared" si="33"/>
        <v>0</v>
      </c>
    </row>
    <row r="277" spans="1:19" hidden="1" x14ac:dyDescent="0.35">
      <c r="A277" s="1" t="s">
        <v>7</v>
      </c>
      <c r="B277" s="102" t="s">
        <v>190</v>
      </c>
      <c r="C277" s="33" t="str">
        <f t="shared" si="30"/>
        <v>4554</v>
      </c>
      <c r="D277" s="33" t="str">
        <f t="shared" si="31"/>
        <v>0405</v>
      </c>
      <c r="E277" s="100">
        <v>1197.3999999999999</v>
      </c>
      <c r="F277" s="100">
        <v>48.639999999999986</v>
      </c>
      <c r="G277" s="100">
        <v>334.85</v>
      </c>
      <c r="H277" s="100">
        <v>2734.5800000000004</v>
      </c>
      <c r="I277" s="100">
        <v>442.91</v>
      </c>
      <c r="J277" s="100">
        <v>154.16</v>
      </c>
      <c r="K277" s="100">
        <v>0</v>
      </c>
      <c r="L277" s="100">
        <v>0</v>
      </c>
      <c r="M277" s="100">
        <v>0</v>
      </c>
      <c r="N277" s="100">
        <v>4093.56</v>
      </c>
      <c r="O277" s="100">
        <v>590.29</v>
      </c>
      <c r="P277" s="100">
        <v>0</v>
      </c>
      <c r="Q277" s="100">
        <f t="shared" si="32"/>
        <v>799.69916666666666</v>
      </c>
      <c r="R277" s="96">
        <f t="shared" si="34"/>
        <v>9596.39</v>
      </c>
      <c r="S277" s="32">
        <f t="shared" si="33"/>
        <v>4912.54</v>
      </c>
    </row>
    <row r="278" spans="1:19" hidden="1" x14ac:dyDescent="0.35">
      <c r="A278" s="1" t="s">
        <v>7</v>
      </c>
      <c r="B278" s="102" t="s">
        <v>193</v>
      </c>
      <c r="C278" s="33" t="str">
        <f t="shared" si="30"/>
        <v>4555</v>
      </c>
      <c r="D278" s="33" t="str">
        <f t="shared" si="31"/>
        <v>0405</v>
      </c>
      <c r="E278" s="100">
        <v>813.59</v>
      </c>
      <c r="F278" s="100">
        <v>1110.5</v>
      </c>
      <c r="G278" s="100">
        <v>448.69</v>
      </c>
      <c r="H278" s="100">
        <v>9046.7200000000012</v>
      </c>
      <c r="I278" s="100">
        <v>1632.9</v>
      </c>
      <c r="J278" s="100">
        <v>1456.1499999999999</v>
      </c>
      <c r="K278" s="100">
        <v>512.65</v>
      </c>
      <c r="L278" s="100">
        <v>20.819999999999993</v>
      </c>
      <c r="M278" s="100">
        <v>-159.59</v>
      </c>
      <c r="N278" s="100">
        <v>0</v>
      </c>
      <c r="O278" s="100">
        <v>7475.39</v>
      </c>
      <c r="P278" s="100">
        <v>0</v>
      </c>
      <c r="Q278" s="100">
        <f t="shared" si="32"/>
        <v>1863.1516666666666</v>
      </c>
      <c r="R278" s="96">
        <f t="shared" si="34"/>
        <v>22357.82</v>
      </c>
      <c r="S278" s="32">
        <f t="shared" si="33"/>
        <v>15021.2</v>
      </c>
    </row>
    <row r="279" spans="1:19" hidden="1" x14ac:dyDescent="0.35">
      <c r="A279" s="1" t="s">
        <v>7</v>
      </c>
      <c r="B279" s="102" t="s">
        <v>196</v>
      </c>
      <c r="C279" s="33" t="str">
        <f t="shared" si="30"/>
        <v>4556</v>
      </c>
      <c r="D279" s="33" t="str">
        <f t="shared" si="31"/>
        <v>0405</v>
      </c>
      <c r="E279" s="100"/>
      <c r="F279" s="100"/>
      <c r="G279" s="100"/>
      <c r="H279" s="100"/>
      <c r="I279" s="100"/>
      <c r="J279" s="100"/>
      <c r="K279" s="100"/>
      <c r="L279" s="100"/>
      <c r="M279" s="100"/>
      <c r="N279" s="100">
        <v>2473.79</v>
      </c>
      <c r="O279" s="100"/>
      <c r="P279" s="100"/>
      <c r="Q279" s="100">
        <f t="shared" si="32"/>
        <v>2473.79</v>
      </c>
      <c r="R279" s="96">
        <f t="shared" si="34"/>
        <v>2473.79</v>
      </c>
      <c r="S279" s="32">
        <f t="shared" si="33"/>
        <v>0</v>
      </c>
    </row>
    <row r="280" spans="1:19" hidden="1" x14ac:dyDescent="0.35">
      <c r="A280" s="1" t="s">
        <v>7</v>
      </c>
      <c r="B280" s="102" t="s">
        <v>199</v>
      </c>
      <c r="C280" s="33" t="str">
        <f t="shared" si="30"/>
        <v>4990</v>
      </c>
      <c r="D280" s="33" t="str">
        <f t="shared" si="31"/>
        <v>0405</v>
      </c>
      <c r="E280" s="33">
        <v>4226.41</v>
      </c>
      <c r="F280" s="33">
        <v>1121.81</v>
      </c>
      <c r="G280" s="100">
        <v>668.2399999999999</v>
      </c>
      <c r="H280" s="100">
        <v>29607.41</v>
      </c>
      <c r="I280" s="100">
        <v>5625.34</v>
      </c>
      <c r="J280" s="100">
        <v>26898.62</v>
      </c>
      <c r="K280" s="100">
        <v>2828.2</v>
      </c>
      <c r="L280" s="100">
        <v>0</v>
      </c>
      <c r="M280" s="100">
        <v>-224.8</v>
      </c>
      <c r="N280" s="100">
        <v>432.6</v>
      </c>
      <c r="O280" s="100">
        <v>18972.64</v>
      </c>
      <c r="P280" s="100">
        <v>0</v>
      </c>
      <c r="Q280" s="100">
        <f t="shared" si="32"/>
        <v>7513.0391666666656</v>
      </c>
      <c r="R280" s="96">
        <f t="shared" si="34"/>
        <v>90156.469999999987</v>
      </c>
      <c r="S280" s="100">
        <f>AVERAGE(G280:R280)</f>
        <v>15206.479930555555</v>
      </c>
    </row>
    <row r="281" spans="1:19" hidden="1" x14ac:dyDescent="0.35">
      <c r="A281" s="1" t="s">
        <v>7</v>
      </c>
      <c r="B281" s="102" t="s">
        <v>201</v>
      </c>
      <c r="C281" s="33" t="str">
        <f t="shared" si="30"/>
        <v>4991</v>
      </c>
      <c r="D281" s="33" t="str">
        <f t="shared" si="31"/>
        <v>0405</v>
      </c>
      <c r="E281" s="33">
        <v>0</v>
      </c>
      <c r="F281" s="33">
        <v>0</v>
      </c>
      <c r="G281" s="100">
        <v>0</v>
      </c>
      <c r="H281" s="100">
        <v>315.52999999999997</v>
      </c>
      <c r="I281" s="100">
        <v>0</v>
      </c>
      <c r="J281" s="100">
        <v>1237.55</v>
      </c>
      <c r="K281" s="100">
        <v>0</v>
      </c>
      <c r="L281" s="100">
        <v>1547.64</v>
      </c>
      <c r="M281" s="100">
        <v>0</v>
      </c>
      <c r="N281" s="100">
        <v>0</v>
      </c>
      <c r="O281" s="100">
        <v>315.60000000000002</v>
      </c>
      <c r="P281" s="100">
        <v>0</v>
      </c>
      <c r="Q281" s="100">
        <f t="shared" si="32"/>
        <v>284.69333333333333</v>
      </c>
      <c r="R281" s="96">
        <f t="shared" si="34"/>
        <v>3416.32</v>
      </c>
      <c r="S281" s="100">
        <f>AVERAGE(G281:R281)</f>
        <v>593.1111111111112</v>
      </c>
    </row>
    <row r="282" spans="1:19" hidden="1" x14ac:dyDescent="0.35">
      <c r="A282" s="1" t="s">
        <v>7</v>
      </c>
      <c r="B282" s="102" t="s">
        <v>202</v>
      </c>
      <c r="C282" s="33" t="str">
        <f t="shared" si="30"/>
        <v>4992</v>
      </c>
      <c r="D282" s="33" t="str">
        <f t="shared" si="31"/>
        <v>0405</v>
      </c>
      <c r="E282" s="100"/>
      <c r="F282" s="100"/>
      <c r="G282" s="100"/>
      <c r="H282" s="100">
        <v>19960.64</v>
      </c>
      <c r="I282" s="100"/>
      <c r="J282" s="100"/>
      <c r="K282" s="100"/>
      <c r="L282" s="100"/>
      <c r="M282" s="100"/>
      <c r="N282" s="100">
        <v>43.6</v>
      </c>
      <c r="O282" s="100"/>
      <c r="P282" s="100"/>
      <c r="Q282" s="100">
        <f t="shared" si="32"/>
        <v>10002.119999999999</v>
      </c>
      <c r="R282" s="96">
        <f t="shared" si="34"/>
        <v>20004.239999999998</v>
      </c>
      <c r="S282" s="32">
        <f>AVERAGE(G282:R282)</f>
        <v>12502.649999999998</v>
      </c>
    </row>
    <row r="283" spans="1:19" hidden="1" x14ac:dyDescent="0.35">
      <c r="A283" s="1" t="s">
        <v>7</v>
      </c>
      <c r="B283" s="102" t="s">
        <v>203</v>
      </c>
      <c r="C283" s="33" t="str">
        <f t="shared" si="30"/>
        <v>4993</v>
      </c>
      <c r="D283" s="33" t="str">
        <f t="shared" si="31"/>
        <v>0405</v>
      </c>
      <c r="E283" s="100"/>
      <c r="F283" s="100"/>
      <c r="G283" s="100">
        <v>380.03</v>
      </c>
      <c r="H283" s="100">
        <v>2996.3999999999996</v>
      </c>
      <c r="I283" s="100">
        <v>1500.23</v>
      </c>
      <c r="J283" s="100">
        <v>12628.52</v>
      </c>
      <c r="K283" s="100"/>
      <c r="L283" s="100"/>
      <c r="M283" s="100"/>
      <c r="N283" s="100"/>
      <c r="O283" s="100">
        <v>3419.15</v>
      </c>
      <c r="P283" s="100"/>
      <c r="Q283" s="100">
        <f t="shared" si="32"/>
        <v>4184.866</v>
      </c>
      <c r="R283" s="96">
        <f t="shared" si="34"/>
        <v>20924.330000000002</v>
      </c>
      <c r="S283" s="32">
        <f>AVERAGE(G283:R283)</f>
        <v>6576.2180000000008</v>
      </c>
    </row>
    <row r="284" spans="1:19" hidden="1" x14ac:dyDescent="0.35">
      <c r="A284" s="1" t="s">
        <v>7</v>
      </c>
      <c r="B284" s="102" t="s">
        <v>204</v>
      </c>
      <c r="C284" s="33" t="str">
        <f t="shared" si="30"/>
        <v>4994</v>
      </c>
      <c r="D284" s="33" t="str">
        <f t="shared" si="31"/>
        <v>0405</v>
      </c>
      <c r="E284" s="100"/>
      <c r="F284" s="100"/>
      <c r="G284" s="100"/>
      <c r="H284" s="100">
        <v>3761.34</v>
      </c>
      <c r="I284" s="100">
        <v>37.28</v>
      </c>
      <c r="J284" s="100">
        <v>9307.5</v>
      </c>
      <c r="K284" s="100"/>
      <c r="L284" s="100"/>
      <c r="M284" s="100"/>
      <c r="N284" s="100"/>
      <c r="O284" s="100">
        <v>506.24</v>
      </c>
      <c r="P284" s="100"/>
      <c r="Q284" s="100">
        <f t="shared" si="32"/>
        <v>3403.09</v>
      </c>
      <c r="R284" s="96">
        <f t="shared" si="34"/>
        <v>13612.36</v>
      </c>
      <c r="S284" s="32">
        <f>AVERAGE(G284:R284)</f>
        <v>5104.6350000000002</v>
      </c>
    </row>
    <row r="285" spans="1:19" hidden="1" x14ac:dyDescent="0.35">
      <c r="A285" s="1" t="s">
        <v>32</v>
      </c>
      <c r="B285" s="102" t="s">
        <v>62</v>
      </c>
      <c r="C285" s="33" t="str">
        <f t="shared" si="30"/>
        <v>1301</v>
      </c>
      <c r="D285" s="33" t="str">
        <f t="shared" si="31"/>
        <v>0401</v>
      </c>
      <c r="E285" s="100">
        <v>0</v>
      </c>
      <c r="F285" s="100">
        <v>0</v>
      </c>
      <c r="G285" s="100">
        <v>0</v>
      </c>
      <c r="H285" s="100">
        <v>0</v>
      </c>
      <c r="I285" s="100">
        <v>0</v>
      </c>
      <c r="J285" s="100">
        <v>0</v>
      </c>
      <c r="K285" s="100">
        <v>0</v>
      </c>
      <c r="L285" s="100">
        <v>0</v>
      </c>
      <c r="M285" s="100">
        <v>0</v>
      </c>
      <c r="N285" s="100">
        <v>0</v>
      </c>
      <c r="O285" s="100">
        <v>0</v>
      </c>
      <c r="P285" s="100">
        <v>0</v>
      </c>
      <c r="Q285" s="100">
        <f t="shared" si="32"/>
        <v>0</v>
      </c>
      <c r="R285" s="96">
        <f t="shared" si="34"/>
        <v>0</v>
      </c>
      <c r="S285" s="32">
        <f t="shared" ref="S285:S317" si="35">SUM(E285:K285)</f>
        <v>0</v>
      </c>
    </row>
    <row r="286" spans="1:19" hidden="1" x14ac:dyDescent="0.35">
      <c r="A286" s="1" t="s">
        <v>32</v>
      </c>
      <c r="B286" s="102" t="s">
        <v>63</v>
      </c>
      <c r="C286" s="33" t="str">
        <f t="shared" si="30"/>
        <v>1301</v>
      </c>
      <c r="D286" s="33" t="str">
        <f t="shared" si="31"/>
        <v>0404</v>
      </c>
      <c r="E286" s="100">
        <v>0</v>
      </c>
      <c r="F286" s="100">
        <v>0</v>
      </c>
      <c r="G286" s="100">
        <v>0</v>
      </c>
      <c r="H286" s="100">
        <v>0</v>
      </c>
      <c r="I286" s="100">
        <v>0</v>
      </c>
      <c r="J286" s="100">
        <v>0</v>
      </c>
      <c r="K286" s="100">
        <v>0</v>
      </c>
      <c r="L286" s="100">
        <v>0</v>
      </c>
      <c r="M286" s="100">
        <v>0</v>
      </c>
      <c r="N286" s="100">
        <v>0</v>
      </c>
      <c r="O286" s="100">
        <v>0</v>
      </c>
      <c r="P286" s="100">
        <v>0</v>
      </c>
      <c r="Q286" s="100">
        <f t="shared" si="32"/>
        <v>0</v>
      </c>
      <c r="R286" s="96">
        <f t="shared" si="34"/>
        <v>0</v>
      </c>
      <c r="S286" s="32">
        <f t="shared" si="35"/>
        <v>0</v>
      </c>
    </row>
    <row r="287" spans="1:19" hidden="1" x14ac:dyDescent="0.35">
      <c r="A287" s="1" t="s">
        <v>32</v>
      </c>
      <c r="B287" s="102" t="s">
        <v>64</v>
      </c>
      <c r="C287" s="33" t="str">
        <f t="shared" si="30"/>
        <v>1301</v>
      </c>
      <c r="D287" s="33" t="str">
        <f t="shared" si="31"/>
        <v>0405</v>
      </c>
      <c r="E287" s="100">
        <v>3575.7357999999999</v>
      </c>
      <c r="F287" s="100">
        <v>4109.2478000000001</v>
      </c>
      <c r="G287" s="100">
        <v>15225.133</v>
      </c>
      <c r="H287" s="100">
        <v>18706.387000000002</v>
      </c>
      <c r="I287" s="100">
        <v>4109.2478000000001</v>
      </c>
      <c r="J287" s="100">
        <v>18303.675600000002</v>
      </c>
      <c r="K287" s="100">
        <v>2088.3898000000004</v>
      </c>
      <c r="L287" s="100">
        <v>5329.2596000000003</v>
      </c>
      <c r="M287" s="100">
        <v>18303.675600000002</v>
      </c>
      <c r="N287" s="100">
        <v>11188.6404</v>
      </c>
      <c r="O287" s="100">
        <v>18706.387000000002</v>
      </c>
      <c r="P287" s="100">
        <v>4980.6540000000014</v>
      </c>
      <c r="Q287" s="100">
        <f t="shared" si="32"/>
        <v>10385.536116666668</v>
      </c>
      <c r="R287" s="96">
        <f t="shared" si="34"/>
        <v>124626.43340000001</v>
      </c>
      <c r="S287" s="32">
        <f t="shared" si="35"/>
        <v>66117.816800000001</v>
      </c>
    </row>
    <row r="288" spans="1:19" hidden="1" x14ac:dyDescent="0.35">
      <c r="A288" s="1" t="s">
        <v>32</v>
      </c>
      <c r="B288" s="102" t="s">
        <v>66</v>
      </c>
      <c r="C288" s="33" t="str">
        <f t="shared" si="30"/>
        <v>1302</v>
      </c>
      <c r="D288" s="33" t="str">
        <f t="shared" si="31"/>
        <v>0401</v>
      </c>
      <c r="E288" s="100">
        <v>0</v>
      </c>
      <c r="F288" s="100">
        <v>0</v>
      </c>
      <c r="G288" s="100">
        <v>0</v>
      </c>
      <c r="H288" s="100">
        <v>0</v>
      </c>
      <c r="I288" s="100">
        <v>0</v>
      </c>
      <c r="J288" s="100">
        <v>0</v>
      </c>
      <c r="K288" s="100">
        <v>0</v>
      </c>
      <c r="L288" s="100">
        <v>0</v>
      </c>
      <c r="M288" s="100">
        <v>0</v>
      </c>
      <c r="N288" s="100">
        <v>0</v>
      </c>
      <c r="O288" s="100">
        <v>0</v>
      </c>
      <c r="P288" s="100">
        <v>0</v>
      </c>
      <c r="Q288" s="100">
        <f t="shared" si="32"/>
        <v>0</v>
      </c>
      <c r="R288" s="96">
        <f t="shared" si="34"/>
        <v>0</v>
      </c>
      <c r="S288" s="32">
        <f t="shared" si="35"/>
        <v>0</v>
      </c>
    </row>
    <row r="289" spans="1:19" hidden="1" x14ac:dyDescent="0.35">
      <c r="A289" s="1" t="s">
        <v>32</v>
      </c>
      <c r="B289" s="102" t="s">
        <v>67</v>
      </c>
      <c r="C289" s="33" t="str">
        <f t="shared" si="30"/>
        <v>1302</v>
      </c>
      <c r="D289" s="33" t="str">
        <f t="shared" si="31"/>
        <v>0405</v>
      </c>
      <c r="E289" s="100">
        <v>15225.133</v>
      </c>
      <c r="F289" s="100">
        <v>2887.5111999999999</v>
      </c>
      <c r="G289" s="100">
        <v>2247.2575999999999</v>
      </c>
      <c r="H289" s="100">
        <v>12361.641599999999</v>
      </c>
      <c r="I289" s="100">
        <v>5329.2596000000003</v>
      </c>
      <c r="J289" s="100">
        <v>5089.2478000000001</v>
      </c>
      <c r="K289" s="100">
        <v>1051.001</v>
      </c>
      <c r="L289" s="100">
        <v>3161.2644</v>
      </c>
      <c r="M289" s="100">
        <v>4109.2478000000001</v>
      </c>
      <c r="N289" s="100">
        <v>4109.2478000000001</v>
      </c>
      <c r="O289" s="100">
        <v>13148.6404</v>
      </c>
      <c r="P289" s="100">
        <v>1050.56</v>
      </c>
      <c r="Q289" s="100">
        <f t="shared" si="32"/>
        <v>5814.1676833333322</v>
      </c>
      <c r="R289" s="96">
        <f t="shared" si="34"/>
        <v>69770.012199999983</v>
      </c>
      <c r="S289" s="32">
        <f t="shared" si="35"/>
        <v>44191.051799999994</v>
      </c>
    </row>
    <row r="290" spans="1:19" hidden="1" x14ac:dyDescent="0.35">
      <c r="A290" s="1" t="s">
        <v>32</v>
      </c>
      <c r="B290" s="102" t="s">
        <v>69</v>
      </c>
      <c r="C290" s="33" t="str">
        <f t="shared" si="30"/>
        <v>1303</v>
      </c>
      <c r="D290" s="33" t="str">
        <f t="shared" si="31"/>
        <v>0401</v>
      </c>
      <c r="E290" s="100">
        <v>0</v>
      </c>
      <c r="F290" s="100">
        <v>0</v>
      </c>
      <c r="G290" s="100">
        <v>0</v>
      </c>
      <c r="H290" s="100">
        <v>0</v>
      </c>
      <c r="I290" s="100">
        <v>0</v>
      </c>
      <c r="J290" s="100">
        <v>0</v>
      </c>
      <c r="K290" s="100">
        <v>0</v>
      </c>
      <c r="L290" s="100">
        <v>0</v>
      </c>
      <c r="M290" s="100">
        <v>0</v>
      </c>
      <c r="N290" s="100">
        <v>0</v>
      </c>
      <c r="O290" s="100">
        <v>0</v>
      </c>
      <c r="P290" s="100">
        <v>0</v>
      </c>
      <c r="Q290" s="100">
        <f t="shared" si="32"/>
        <v>0</v>
      </c>
      <c r="R290" s="96">
        <f t="shared" si="34"/>
        <v>0</v>
      </c>
      <c r="S290" s="32">
        <f t="shared" si="35"/>
        <v>0</v>
      </c>
    </row>
    <row r="291" spans="1:19" hidden="1" x14ac:dyDescent="0.35">
      <c r="A291" s="1" t="s">
        <v>32</v>
      </c>
      <c r="B291" s="102" t="s">
        <v>70</v>
      </c>
      <c r="C291" s="33" t="str">
        <f t="shared" si="30"/>
        <v>1303</v>
      </c>
      <c r="D291" s="33" t="str">
        <f t="shared" si="31"/>
        <v>0405</v>
      </c>
      <c r="E291" s="100">
        <v>2247.2575999999999</v>
      </c>
      <c r="F291" s="100">
        <v>629.72840000000008</v>
      </c>
      <c r="G291" s="100">
        <v>2887.5111999999999</v>
      </c>
      <c r="H291" s="100">
        <v>4207.2575999999999</v>
      </c>
      <c r="I291" s="100">
        <v>1028.9216000000001</v>
      </c>
      <c r="J291" s="100">
        <v>3161.2644</v>
      </c>
      <c r="K291" s="100">
        <v>1051.001</v>
      </c>
      <c r="L291" s="100">
        <v>1080.8126</v>
      </c>
      <c r="M291" s="100">
        <v>3161.2644</v>
      </c>
      <c r="N291" s="100">
        <v>2207.1266000000001</v>
      </c>
      <c r="O291" s="100">
        <v>3867.5111999999999</v>
      </c>
      <c r="P291" s="100">
        <v>1051.001</v>
      </c>
      <c r="Q291" s="100">
        <f t="shared" si="32"/>
        <v>2215.0547999999999</v>
      </c>
      <c r="R291" s="96">
        <f t="shared" si="34"/>
        <v>26580.657599999999</v>
      </c>
      <c r="S291" s="32">
        <f t="shared" si="35"/>
        <v>15212.941799999999</v>
      </c>
    </row>
    <row r="292" spans="1:19" hidden="1" x14ac:dyDescent="0.35">
      <c r="A292" s="1" t="s">
        <v>32</v>
      </c>
      <c r="B292" s="102" t="s">
        <v>72</v>
      </c>
      <c r="C292" s="33" t="str">
        <f t="shared" si="30"/>
        <v>1307</v>
      </c>
      <c r="D292" s="33" t="str">
        <f t="shared" si="31"/>
        <v>0401</v>
      </c>
      <c r="E292" s="100">
        <v>0</v>
      </c>
      <c r="F292" s="100">
        <v>0</v>
      </c>
      <c r="G292" s="100">
        <v>0</v>
      </c>
      <c r="H292" s="100">
        <v>0</v>
      </c>
      <c r="I292" s="100">
        <v>0</v>
      </c>
      <c r="J292" s="100">
        <v>0</v>
      </c>
      <c r="K292" s="100">
        <v>0</v>
      </c>
      <c r="L292" s="100">
        <v>0</v>
      </c>
      <c r="M292" s="100">
        <v>0</v>
      </c>
      <c r="N292" s="100">
        <v>0</v>
      </c>
      <c r="O292" s="100">
        <v>0</v>
      </c>
      <c r="P292" s="100">
        <v>0</v>
      </c>
      <c r="Q292" s="100">
        <f t="shared" si="32"/>
        <v>0</v>
      </c>
      <c r="R292" s="96">
        <f t="shared" si="34"/>
        <v>0</v>
      </c>
      <c r="S292" s="32">
        <f t="shared" si="35"/>
        <v>0</v>
      </c>
    </row>
    <row r="293" spans="1:19" hidden="1" x14ac:dyDescent="0.35">
      <c r="A293" s="1" t="s">
        <v>32</v>
      </c>
      <c r="B293" s="102" t="s">
        <v>73</v>
      </c>
      <c r="C293" s="33" t="str">
        <f t="shared" si="30"/>
        <v>1307</v>
      </c>
      <c r="D293" s="33" t="str">
        <f t="shared" si="31"/>
        <v>0405</v>
      </c>
      <c r="E293" s="100">
        <v>2887.5111999999999</v>
      </c>
      <c r="F293" s="100">
        <v>2247.2575999999999</v>
      </c>
      <c r="G293" s="100">
        <v>7224.2072000000007</v>
      </c>
      <c r="H293" s="100">
        <v>7224.2072000000007</v>
      </c>
      <c r="I293" s="100">
        <v>2887.5111999999999</v>
      </c>
      <c r="J293" s="100">
        <v>4167.1266000000005</v>
      </c>
      <c r="K293" s="100">
        <v>4109.2478000000001</v>
      </c>
      <c r="L293" s="100">
        <v>1028.9216000000001</v>
      </c>
      <c r="M293" s="100">
        <v>2207.1266000000001</v>
      </c>
      <c r="N293" s="100">
        <v>8998.5069999999996</v>
      </c>
      <c r="O293" s="100">
        <v>4109.2478000000001</v>
      </c>
      <c r="P293" s="100">
        <v>3161.2644</v>
      </c>
      <c r="Q293" s="100">
        <f t="shared" si="32"/>
        <v>4187.6780166666667</v>
      </c>
      <c r="R293" s="96">
        <f t="shared" si="34"/>
        <v>50252.136200000001</v>
      </c>
      <c r="S293" s="32">
        <f t="shared" si="35"/>
        <v>30747.068800000001</v>
      </c>
    </row>
    <row r="294" spans="1:19" hidden="1" x14ac:dyDescent="0.35">
      <c r="A294" s="1" t="s">
        <v>32</v>
      </c>
      <c r="B294" s="102" t="s">
        <v>75</v>
      </c>
      <c r="C294" s="33" t="str">
        <f t="shared" si="30"/>
        <v>1308</v>
      </c>
      <c r="D294" s="33" t="str">
        <f t="shared" si="31"/>
        <v>0401</v>
      </c>
      <c r="E294" s="100">
        <v>0</v>
      </c>
      <c r="F294" s="100">
        <v>0</v>
      </c>
      <c r="G294" s="100">
        <v>0</v>
      </c>
      <c r="H294" s="100">
        <v>0</v>
      </c>
      <c r="I294" s="100">
        <v>0</v>
      </c>
      <c r="J294" s="100">
        <v>0</v>
      </c>
      <c r="K294" s="100">
        <v>0</v>
      </c>
      <c r="L294" s="100">
        <v>0</v>
      </c>
      <c r="M294" s="100">
        <v>0</v>
      </c>
      <c r="N294" s="100">
        <v>0</v>
      </c>
      <c r="O294" s="100">
        <v>0</v>
      </c>
      <c r="P294" s="100">
        <v>0</v>
      </c>
      <c r="Q294" s="100">
        <f t="shared" si="32"/>
        <v>0</v>
      </c>
      <c r="R294" s="96">
        <f t="shared" si="34"/>
        <v>0</v>
      </c>
      <c r="S294" s="32">
        <f t="shared" si="35"/>
        <v>0</v>
      </c>
    </row>
    <row r="295" spans="1:19" hidden="1" x14ac:dyDescent="0.35">
      <c r="A295" s="1" t="s">
        <v>32</v>
      </c>
      <c r="B295" s="102" t="s">
        <v>76</v>
      </c>
      <c r="C295" s="33" t="str">
        <f t="shared" si="30"/>
        <v>1308</v>
      </c>
      <c r="D295" s="33" t="str">
        <f t="shared" si="31"/>
        <v>0405</v>
      </c>
      <c r="E295" s="100">
        <v>4109.2478000000001</v>
      </c>
      <c r="F295" s="100">
        <v>2247.2575999999999</v>
      </c>
      <c r="G295" s="100">
        <v>5329.2596000000003</v>
      </c>
      <c r="H295" s="100">
        <v>13148.6404</v>
      </c>
      <c r="I295" s="100">
        <v>2247.2575999999999</v>
      </c>
      <c r="J295" s="100">
        <v>8906.3869999999988</v>
      </c>
      <c r="K295" s="100">
        <v>7224.2072000000007</v>
      </c>
      <c r="L295" s="100">
        <v>4109.2478000000001</v>
      </c>
      <c r="M295" s="100">
        <v>7224.2072000000007</v>
      </c>
      <c r="N295" s="100">
        <v>7224.2072000000007</v>
      </c>
      <c r="O295" s="100">
        <v>8998.5069999999996</v>
      </c>
      <c r="P295" s="100">
        <v>2247.2575999999999</v>
      </c>
      <c r="Q295" s="100">
        <f t="shared" si="32"/>
        <v>6084.6403333333337</v>
      </c>
      <c r="R295" s="96">
        <f t="shared" ref="R295:R302" si="36">SUM(E295:P295)</f>
        <v>73015.684000000008</v>
      </c>
      <c r="S295" s="32">
        <f t="shared" si="35"/>
        <v>43212.257200000007</v>
      </c>
    </row>
    <row r="296" spans="1:19" hidden="1" x14ac:dyDescent="0.35">
      <c r="A296" s="1" t="s">
        <v>32</v>
      </c>
      <c r="B296" s="102" t="s">
        <v>77</v>
      </c>
      <c r="C296" s="33" t="str">
        <f t="shared" si="30"/>
        <v>1309</v>
      </c>
      <c r="D296" s="33" t="str">
        <f t="shared" si="31"/>
        <v>0405</v>
      </c>
      <c r="E296" s="100">
        <v>0</v>
      </c>
      <c r="F296" s="100">
        <v>0</v>
      </c>
      <c r="G296" s="100">
        <v>0</v>
      </c>
      <c r="H296" s="100">
        <v>0</v>
      </c>
      <c r="I296" s="100">
        <v>0</v>
      </c>
      <c r="J296" s="100">
        <v>0</v>
      </c>
      <c r="K296" s="100">
        <v>0</v>
      </c>
      <c r="L296" s="100">
        <v>0</v>
      </c>
      <c r="M296" s="100">
        <v>0</v>
      </c>
      <c r="N296" s="100">
        <v>0</v>
      </c>
      <c r="O296" s="100">
        <v>0</v>
      </c>
      <c r="P296" s="100">
        <v>0</v>
      </c>
      <c r="Q296" s="100">
        <f t="shared" si="32"/>
        <v>0</v>
      </c>
      <c r="R296" s="96">
        <f t="shared" si="36"/>
        <v>0</v>
      </c>
      <c r="S296" s="32">
        <f t="shared" si="35"/>
        <v>0</v>
      </c>
    </row>
    <row r="297" spans="1:19" hidden="1" x14ac:dyDescent="0.35">
      <c r="A297" s="1" t="s">
        <v>32</v>
      </c>
      <c r="B297" s="102" t="s">
        <v>79</v>
      </c>
      <c r="C297" s="33" t="str">
        <f t="shared" si="30"/>
        <v>1310</v>
      </c>
      <c r="D297" s="33" t="str">
        <f t="shared" si="31"/>
        <v>0401</v>
      </c>
      <c r="E297" s="100">
        <v>0</v>
      </c>
      <c r="F297" s="100">
        <v>0</v>
      </c>
      <c r="G297" s="100">
        <v>0</v>
      </c>
      <c r="H297" s="100">
        <v>0</v>
      </c>
      <c r="I297" s="100">
        <v>0</v>
      </c>
      <c r="J297" s="100">
        <v>0</v>
      </c>
      <c r="K297" s="100">
        <v>0</v>
      </c>
      <c r="L297" s="100">
        <v>0</v>
      </c>
      <c r="M297" s="100">
        <v>0</v>
      </c>
      <c r="N297" s="100">
        <v>0</v>
      </c>
      <c r="O297" s="100">
        <v>0</v>
      </c>
      <c r="P297" s="100">
        <v>0</v>
      </c>
      <c r="Q297" s="100">
        <f t="shared" si="32"/>
        <v>0</v>
      </c>
      <c r="R297" s="96">
        <f t="shared" si="36"/>
        <v>0</v>
      </c>
      <c r="S297" s="32">
        <f t="shared" si="35"/>
        <v>0</v>
      </c>
    </row>
    <row r="298" spans="1:19" hidden="1" x14ac:dyDescent="0.35">
      <c r="A298" s="1" t="s">
        <v>32</v>
      </c>
      <c r="B298" s="102" t="s">
        <v>80</v>
      </c>
      <c r="C298" s="33" t="str">
        <f t="shared" si="30"/>
        <v>1310</v>
      </c>
      <c r="D298" s="33" t="str">
        <f t="shared" si="31"/>
        <v>0405</v>
      </c>
      <c r="E298" s="100">
        <v>493.8612</v>
      </c>
      <c r="F298" s="100">
        <v>292.74560000000002</v>
      </c>
      <c r="G298" s="100">
        <v>4847.5111999999999</v>
      </c>
      <c r="H298" s="100">
        <v>2887.5111999999999</v>
      </c>
      <c r="I298" s="100">
        <v>493.8612</v>
      </c>
      <c r="J298" s="100">
        <v>3867.5111999999999</v>
      </c>
      <c r="K298" s="100">
        <v>2247.2575999999999</v>
      </c>
      <c r="L298" s="100">
        <v>2247.2575999999999</v>
      </c>
      <c r="M298" s="100">
        <v>5329.2596000000003</v>
      </c>
      <c r="N298" s="100">
        <v>2887.5111999999999</v>
      </c>
      <c r="O298" s="100">
        <v>2247.2575999999999</v>
      </c>
      <c r="P298" s="100">
        <v>3187.1266000000001</v>
      </c>
      <c r="Q298" s="100">
        <f t="shared" si="32"/>
        <v>2585.7226500000002</v>
      </c>
      <c r="R298" s="96">
        <f t="shared" si="36"/>
        <v>31028.671800000004</v>
      </c>
      <c r="S298" s="32">
        <f t="shared" si="35"/>
        <v>15130.2592</v>
      </c>
    </row>
    <row r="299" spans="1:19" hidden="1" x14ac:dyDescent="0.35">
      <c r="A299" s="1" t="s">
        <v>32</v>
      </c>
      <c r="B299" s="102" t="s">
        <v>81</v>
      </c>
      <c r="C299" s="33" t="str">
        <f t="shared" si="30"/>
        <v>1990</v>
      </c>
      <c r="D299" s="33" t="str">
        <f t="shared" si="31"/>
        <v>0401</v>
      </c>
      <c r="E299" s="100">
        <v>0</v>
      </c>
      <c r="F299" s="100">
        <v>0</v>
      </c>
      <c r="G299" s="100">
        <v>0</v>
      </c>
      <c r="H299" s="100">
        <v>0</v>
      </c>
      <c r="I299" s="100">
        <v>0</v>
      </c>
      <c r="J299" s="100">
        <v>0</v>
      </c>
      <c r="K299" s="100">
        <v>0</v>
      </c>
      <c r="L299" s="100">
        <v>0</v>
      </c>
      <c r="M299" s="100">
        <v>0</v>
      </c>
      <c r="N299" s="100">
        <v>0</v>
      </c>
      <c r="O299" s="100">
        <v>0</v>
      </c>
      <c r="P299" s="100">
        <v>0</v>
      </c>
      <c r="Q299" s="100">
        <f t="shared" si="32"/>
        <v>0</v>
      </c>
      <c r="R299" s="96">
        <f t="shared" si="36"/>
        <v>0</v>
      </c>
      <c r="S299" s="32">
        <f t="shared" si="35"/>
        <v>0</v>
      </c>
    </row>
    <row r="300" spans="1:19" hidden="1" x14ac:dyDescent="0.35">
      <c r="A300" s="1" t="s">
        <v>32</v>
      </c>
      <c r="B300" s="102" t="s">
        <v>82</v>
      </c>
      <c r="C300" s="33" t="str">
        <f t="shared" si="30"/>
        <v>1990</v>
      </c>
      <c r="D300" s="33" t="str">
        <f t="shared" si="31"/>
        <v>0404</v>
      </c>
      <c r="E300" s="100">
        <v>0</v>
      </c>
      <c r="F300" s="100">
        <v>0</v>
      </c>
      <c r="G300" s="100">
        <v>0</v>
      </c>
      <c r="H300" s="100">
        <v>0</v>
      </c>
      <c r="I300" s="100">
        <v>0</v>
      </c>
      <c r="J300" s="100">
        <v>0</v>
      </c>
      <c r="K300" s="100">
        <v>0</v>
      </c>
      <c r="L300" s="100">
        <v>0</v>
      </c>
      <c r="M300" s="100">
        <v>0</v>
      </c>
      <c r="N300" s="100">
        <v>0</v>
      </c>
      <c r="O300" s="100">
        <v>0</v>
      </c>
      <c r="P300" s="100">
        <v>0</v>
      </c>
      <c r="Q300" s="100">
        <f t="shared" si="32"/>
        <v>0</v>
      </c>
      <c r="R300" s="96">
        <f t="shared" si="36"/>
        <v>0</v>
      </c>
      <c r="S300" s="32">
        <f t="shared" si="35"/>
        <v>0</v>
      </c>
    </row>
    <row r="301" spans="1:19" hidden="1" x14ac:dyDescent="0.35">
      <c r="A301" s="1" t="s">
        <v>32</v>
      </c>
      <c r="B301" s="102" t="s">
        <v>83</v>
      </c>
      <c r="C301" s="33" t="str">
        <f t="shared" si="30"/>
        <v>1990</v>
      </c>
      <c r="D301" s="33" t="str">
        <f t="shared" si="31"/>
        <v>0405</v>
      </c>
      <c r="E301" s="100">
        <v>0</v>
      </c>
      <c r="F301" s="100">
        <v>0</v>
      </c>
      <c r="G301" s="100">
        <v>0</v>
      </c>
      <c r="H301" s="100">
        <v>0</v>
      </c>
      <c r="I301" s="100">
        <v>0</v>
      </c>
      <c r="J301" s="100">
        <v>0</v>
      </c>
      <c r="K301" s="100">
        <v>0</v>
      </c>
      <c r="L301" s="100">
        <v>0</v>
      </c>
      <c r="M301" s="100">
        <v>0</v>
      </c>
      <c r="N301" s="100">
        <v>0</v>
      </c>
      <c r="O301" s="100">
        <v>0</v>
      </c>
      <c r="P301" s="100">
        <v>0</v>
      </c>
      <c r="Q301" s="100">
        <f t="shared" si="32"/>
        <v>0</v>
      </c>
      <c r="R301" s="96">
        <f t="shared" si="36"/>
        <v>0</v>
      </c>
      <c r="S301" s="32">
        <f t="shared" si="35"/>
        <v>0</v>
      </c>
    </row>
    <row r="302" spans="1:19" hidden="1" x14ac:dyDescent="0.35">
      <c r="A302" s="1" t="s">
        <v>32</v>
      </c>
      <c r="B302" s="102" t="s">
        <v>109</v>
      </c>
      <c r="C302" s="33" t="str">
        <f t="shared" si="30"/>
        <v>3522</v>
      </c>
      <c r="D302" s="33" t="str">
        <f t="shared" si="31"/>
        <v>0404</v>
      </c>
      <c r="E302" s="100">
        <v>0</v>
      </c>
      <c r="F302" s="100">
        <v>0</v>
      </c>
      <c r="G302" s="100">
        <v>0</v>
      </c>
      <c r="H302" s="100">
        <v>0</v>
      </c>
      <c r="I302" s="100">
        <v>0</v>
      </c>
      <c r="J302" s="100">
        <v>0</v>
      </c>
      <c r="K302" s="100">
        <v>0</v>
      </c>
      <c r="L302" s="100">
        <v>0</v>
      </c>
      <c r="M302" s="100">
        <v>0</v>
      </c>
      <c r="N302" s="100">
        <v>0</v>
      </c>
      <c r="O302" s="100">
        <v>0</v>
      </c>
      <c r="P302" s="100">
        <v>0</v>
      </c>
      <c r="Q302" s="100">
        <f t="shared" si="32"/>
        <v>0</v>
      </c>
      <c r="R302" s="96">
        <f t="shared" si="36"/>
        <v>0</v>
      </c>
      <c r="S302" s="32">
        <f t="shared" si="35"/>
        <v>0</v>
      </c>
    </row>
    <row r="303" spans="1:19" hidden="1" x14ac:dyDescent="0.35">
      <c r="A303" s="1" t="s">
        <v>1244</v>
      </c>
      <c r="B303" s="102" t="s">
        <v>62</v>
      </c>
      <c r="C303" s="33" t="str">
        <f t="shared" si="30"/>
        <v>1301</v>
      </c>
      <c r="D303" s="33" t="str">
        <f t="shared" si="31"/>
        <v>0401</v>
      </c>
      <c r="E303" s="100">
        <v>-4303.16</v>
      </c>
      <c r="F303" s="100">
        <v>-1080</v>
      </c>
      <c r="G303" s="100">
        <v>1092.1400000000001</v>
      </c>
      <c r="H303" s="100">
        <v>-89.34</v>
      </c>
      <c r="I303" s="100">
        <v>14800.78</v>
      </c>
      <c r="J303" s="100">
        <v>602.98</v>
      </c>
      <c r="K303" s="100">
        <v>-602.98</v>
      </c>
      <c r="L303" s="100">
        <v>4159.18</v>
      </c>
      <c r="M303" s="100">
        <v>534.97</v>
      </c>
      <c r="N303" s="100">
        <v>666.88</v>
      </c>
      <c r="O303" s="100">
        <v>13609.19</v>
      </c>
      <c r="P303" s="100">
        <v>0</v>
      </c>
      <c r="Q303" s="100">
        <f t="shared" si="32"/>
        <v>2449.2199999999998</v>
      </c>
      <c r="R303" s="96"/>
      <c r="S303" s="32">
        <f t="shared" si="35"/>
        <v>10420.420000000002</v>
      </c>
    </row>
    <row r="304" spans="1:19" hidden="1" x14ac:dyDescent="0.35">
      <c r="A304" s="1" t="s">
        <v>1244</v>
      </c>
      <c r="B304" s="102" t="s">
        <v>63</v>
      </c>
      <c r="C304" s="33" t="str">
        <f t="shared" si="30"/>
        <v>1301</v>
      </c>
      <c r="D304" s="33" t="str">
        <f t="shared" si="31"/>
        <v>0404</v>
      </c>
      <c r="E304" s="100">
        <v>956.35</v>
      </c>
      <c r="F304" s="100">
        <v>-782.97</v>
      </c>
      <c r="G304" s="100">
        <v>5438.02</v>
      </c>
      <c r="H304" s="100">
        <v>3065.11</v>
      </c>
      <c r="I304" s="100">
        <v>8719.4900000000016</v>
      </c>
      <c r="J304" s="100">
        <v>0</v>
      </c>
      <c r="K304" s="100">
        <v>0</v>
      </c>
      <c r="L304" s="100">
        <v>0</v>
      </c>
      <c r="M304" s="100">
        <v>0</v>
      </c>
      <c r="N304" s="100">
        <v>0</v>
      </c>
      <c r="O304" s="100">
        <v>0</v>
      </c>
      <c r="P304" s="100">
        <v>0</v>
      </c>
      <c r="Q304" s="100">
        <f t="shared" si="32"/>
        <v>1449.6666666666667</v>
      </c>
      <c r="R304" s="96"/>
      <c r="S304" s="32">
        <f t="shared" si="35"/>
        <v>17396</v>
      </c>
    </row>
    <row r="305" spans="1:19" hidden="1" x14ac:dyDescent="0.35">
      <c r="A305" s="1" t="s">
        <v>1244</v>
      </c>
      <c r="B305" s="102" t="s">
        <v>64</v>
      </c>
      <c r="C305" s="33" t="str">
        <f t="shared" si="30"/>
        <v>1301</v>
      </c>
      <c r="D305" s="33" t="str">
        <f t="shared" si="31"/>
        <v>0405</v>
      </c>
      <c r="E305" s="100">
        <v>7450.77</v>
      </c>
      <c r="F305" s="100">
        <v>86041.16</v>
      </c>
      <c r="G305" s="100">
        <v>15535.85</v>
      </c>
      <c r="H305" s="100">
        <v>-50954.49</v>
      </c>
      <c r="I305" s="100">
        <v>29577.79</v>
      </c>
      <c r="J305" s="100">
        <v>8972.68</v>
      </c>
      <c r="K305" s="100">
        <v>4193.1099999999997</v>
      </c>
      <c r="L305" s="100">
        <v>18677.22</v>
      </c>
      <c r="M305" s="100">
        <v>6976.84</v>
      </c>
      <c r="N305" s="100">
        <v>6326.42</v>
      </c>
      <c r="O305" s="100">
        <v>15971.72</v>
      </c>
      <c r="P305" s="100">
        <v>6450.02</v>
      </c>
      <c r="Q305" s="100">
        <f t="shared" si="32"/>
        <v>12934.924166666666</v>
      </c>
      <c r="R305" s="96"/>
      <c r="S305" s="32">
        <f t="shared" si="35"/>
        <v>100816.87000000001</v>
      </c>
    </row>
    <row r="306" spans="1:19" hidden="1" x14ac:dyDescent="0.35">
      <c r="A306" s="1" t="s">
        <v>1244</v>
      </c>
      <c r="B306" s="102" t="s">
        <v>66</v>
      </c>
      <c r="C306" s="33" t="str">
        <f t="shared" ref="C306:C335" si="37">MID(B306,5,4)</f>
        <v>1302</v>
      </c>
      <c r="D306" s="33" t="str">
        <f t="shared" ref="D306:D335" si="38">MID(B306,24,4)</f>
        <v>0401</v>
      </c>
      <c r="E306" s="100">
        <v>503.94</v>
      </c>
      <c r="F306" s="100">
        <v>-3.96</v>
      </c>
      <c r="G306" s="100"/>
      <c r="H306" s="100"/>
      <c r="I306" s="100"/>
      <c r="J306" s="100"/>
      <c r="K306" s="100"/>
      <c r="L306" s="100">
        <v>0</v>
      </c>
      <c r="M306" s="100">
        <v>0</v>
      </c>
      <c r="N306" s="100">
        <v>0</v>
      </c>
      <c r="O306" s="100">
        <v>0</v>
      </c>
      <c r="P306" s="100">
        <v>0</v>
      </c>
      <c r="Q306" s="100">
        <f t="shared" ref="Q306:Q335" si="39">AVERAGE(E306:P306)</f>
        <v>71.425714285714292</v>
      </c>
      <c r="R306" s="96"/>
      <c r="S306" s="32">
        <f t="shared" si="35"/>
        <v>499.98</v>
      </c>
    </row>
    <row r="307" spans="1:19" hidden="1" x14ac:dyDescent="0.35">
      <c r="A307" s="1" t="s">
        <v>1244</v>
      </c>
      <c r="B307" s="102" t="s">
        <v>67</v>
      </c>
      <c r="C307" s="33" t="str">
        <f t="shared" si="37"/>
        <v>1302</v>
      </c>
      <c r="D307" s="33" t="str">
        <f t="shared" si="38"/>
        <v>0405</v>
      </c>
      <c r="E307" s="100">
        <v>13121.4</v>
      </c>
      <c r="F307" s="100">
        <v>169.05</v>
      </c>
      <c r="G307" s="100">
        <v>304.32</v>
      </c>
      <c r="H307" s="100">
        <v>22223.599999999999</v>
      </c>
      <c r="I307" s="100">
        <v>12613.919999999998</v>
      </c>
      <c r="J307" s="100">
        <v>-6040.25</v>
      </c>
      <c r="K307" s="100">
        <v>19088.150000000001</v>
      </c>
      <c r="L307" s="100">
        <v>2946.44</v>
      </c>
      <c r="M307" s="100">
        <v>-2258.09</v>
      </c>
      <c r="N307" s="100">
        <v>12430.67</v>
      </c>
      <c r="O307" s="100">
        <v>18821.29</v>
      </c>
      <c r="P307" s="100">
        <v>-2149.27</v>
      </c>
      <c r="Q307" s="100">
        <f t="shared" si="39"/>
        <v>7605.935833333333</v>
      </c>
      <c r="R307" s="96"/>
      <c r="S307" s="32">
        <f t="shared" si="35"/>
        <v>61480.189999999995</v>
      </c>
    </row>
    <row r="308" spans="1:19" hidden="1" x14ac:dyDescent="0.35">
      <c r="A308" s="1" t="s">
        <v>1244</v>
      </c>
      <c r="B308" s="102" t="s">
        <v>69</v>
      </c>
      <c r="C308" s="33" t="str">
        <f t="shared" si="37"/>
        <v>1303</v>
      </c>
      <c r="D308" s="33" t="str">
        <f t="shared" si="38"/>
        <v>0401</v>
      </c>
      <c r="E308" s="100">
        <v>2131.0100000000002</v>
      </c>
      <c r="F308" s="100">
        <v>-2131.0100000000002</v>
      </c>
      <c r="G308" s="100"/>
      <c r="H308" s="100"/>
      <c r="I308" s="100"/>
      <c r="J308" s="100"/>
      <c r="K308" s="100"/>
      <c r="L308" s="100">
        <v>0</v>
      </c>
      <c r="M308" s="100">
        <v>0</v>
      </c>
      <c r="N308" s="100">
        <v>0</v>
      </c>
      <c r="O308" s="100">
        <v>0</v>
      </c>
      <c r="P308" s="100">
        <v>0</v>
      </c>
      <c r="Q308" s="100">
        <f t="shared" si="39"/>
        <v>0</v>
      </c>
      <c r="R308" s="96"/>
      <c r="S308" s="32">
        <f t="shared" si="35"/>
        <v>0</v>
      </c>
    </row>
    <row r="309" spans="1:19" hidden="1" x14ac:dyDescent="0.35">
      <c r="A309" s="1" t="s">
        <v>1244</v>
      </c>
      <c r="B309" s="102" t="s">
        <v>70</v>
      </c>
      <c r="C309" s="33" t="str">
        <f t="shared" si="37"/>
        <v>1303</v>
      </c>
      <c r="D309" s="33" t="str">
        <f t="shared" si="38"/>
        <v>0405</v>
      </c>
      <c r="E309" s="100">
        <v>2293.12</v>
      </c>
      <c r="F309" s="100">
        <v>251.63</v>
      </c>
      <c r="G309" s="100">
        <v>1102.8699999999999</v>
      </c>
      <c r="H309" s="100">
        <v>154.55000000000001</v>
      </c>
      <c r="I309" s="100">
        <v>202.76999999999998</v>
      </c>
      <c r="J309" s="100">
        <v>642.58000000000004</v>
      </c>
      <c r="K309" s="100">
        <v>-642.58000000000004</v>
      </c>
      <c r="L309" s="100">
        <v>811.1</v>
      </c>
      <c r="M309" s="100">
        <v>1072.45</v>
      </c>
      <c r="N309" s="100">
        <v>692.43</v>
      </c>
      <c r="O309" s="100">
        <v>-880.72</v>
      </c>
      <c r="P309" s="100">
        <v>2700.43</v>
      </c>
      <c r="Q309" s="100">
        <f t="shared" si="39"/>
        <v>700.05250000000012</v>
      </c>
      <c r="R309" s="96"/>
      <c r="S309" s="32">
        <f t="shared" si="35"/>
        <v>4004.9400000000005</v>
      </c>
    </row>
    <row r="310" spans="1:19" hidden="1" x14ac:dyDescent="0.35">
      <c r="A310" s="1" t="s">
        <v>1244</v>
      </c>
      <c r="B310" s="102" t="s">
        <v>73</v>
      </c>
      <c r="C310" s="33" t="str">
        <f t="shared" si="37"/>
        <v>1307</v>
      </c>
      <c r="D310" s="33" t="str">
        <f t="shared" si="38"/>
        <v>0405</v>
      </c>
      <c r="E310" s="100">
        <v>0</v>
      </c>
      <c r="F310" s="100">
        <v>0</v>
      </c>
      <c r="G310" s="100">
        <v>12182.15</v>
      </c>
      <c r="H310" s="100">
        <v>3133.78</v>
      </c>
      <c r="I310" s="100">
        <v>5082.3000000000011</v>
      </c>
      <c r="J310" s="100">
        <v>1264.3699999999999</v>
      </c>
      <c r="K310" s="100">
        <v>-1260.95</v>
      </c>
      <c r="L310" s="100">
        <v>2252.17</v>
      </c>
      <c r="M310" s="100">
        <v>3225.78</v>
      </c>
      <c r="N310" s="100">
        <v>1351.57</v>
      </c>
      <c r="O310" s="100">
        <v>4536.45</v>
      </c>
      <c r="P310" s="100">
        <v>3743.86</v>
      </c>
      <c r="Q310" s="100">
        <f t="shared" si="39"/>
        <v>2959.2899999999995</v>
      </c>
      <c r="R310" s="96"/>
      <c r="S310" s="32">
        <f t="shared" si="35"/>
        <v>20401.650000000001</v>
      </c>
    </row>
    <row r="311" spans="1:19" hidden="1" x14ac:dyDescent="0.35">
      <c r="A311" s="1" t="s">
        <v>1244</v>
      </c>
      <c r="B311" s="102" t="s">
        <v>76</v>
      </c>
      <c r="C311" s="33" t="str">
        <f t="shared" si="37"/>
        <v>1308</v>
      </c>
      <c r="D311" s="33" t="str">
        <f t="shared" si="38"/>
        <v>0405</v>
      </c>
      <c r="E311" s="100">
        <v>3648.71</v>
      </c>
      <c r="F311" s="100">
        <v>14629.35</v>
      </c>
      <c r="G311" s="100">
        <v>8729.2800000000007</v>
      </c>
      <c r="H311" s="100">
        <v>1678.28</v>
      </c>
      <c r="I311" s="100">
        <v>13700.87</v>
      </c>
      <c r="J311" s="100">
        <v>5437.78</v>
      </c>
      <c r="K311" s="100">
        <v>6374.2</v>
      </c>
      <c r="L311" s="100">
        <v>7371.64</v>
      </c>
      <c r="M311" s="100">
        <v>9491.9699999999993</v>
      </c>
      <c r="N311" s="100">
        <v>5665.56</v>
      </c>
      <c r="O311" s="100">
        <v>11380.99</v>
      </c>
      <c r="P311" s="100">
        <v>3858.63</v>
      </c>
      <c r="Q311" s="100">
        <f t="shared" si="39"/>
        <v>7663.9383333333344</v>
      </c>
      <c r="R311" s="96"/>
      <c r="S311" s="32">
        <f t="shared" si="35"/>
        <v>54198.47</v>
      </c>
    </row>
    <row r="312" spans="1:19" hidden="1" x14ac:dyDescent="0.35">
      <c r="A312" s="1" t="s">
        <v>1244</v>
      </c>
      <c r="B312" s="102" t="s">
        <v>79</v>
      </c>
      <c r="C312" s="33" t="str">
        <f t="shared" si="37"/>
        <v>1310</v>
      </c>
      <c r="D312" s="33" t="str">
        <f t="shared" si="38"/>
        <v>0401</v>
      </c>
      <c r="E312" s="100">
        <v>812.24</v>
      </c>
      <c r="F312" s="100">
        <v>-812.24</v>
      </c>
      <c r="G312" s="100"/>
      <c r="H312" s="100"/>
      <c r="I312" s="100"/>
      <c r="J312" s="100"/>
      <c r="K312" s="100"/>
      <c r="L312" s="100">
        <v>0</v>
      </c>
      <c r="M312" s="100">
        <v>0</v>
      </c>
      <c r="N312" s="100">
        <v>0</v>
      </c>
      <c r="O312" s="100">
        <v>0</v>
      </c>
      <c r="P312" s="100">
        <v>0</v>
      </c>
      <c r="Q312" s="100">
        <f t="shared" si="39"/>
        <v>0</v>
      </c>
      <c r="R312" s="96"/>
      <c r="S312" s="32">
        <f t="shared" si="35"/>
        <v>0</v>
      </c>
    </row>
    <row r="313" spans="1:19" hidden="1" x14ac:dyDescent="0.35">
      <c r="A313" s="1" t="s">
        <v>1244</v>
      </c>
      <c r="B313" s="102" t="s">
        <v>80</v>
      </c>
      <c r="C313" s="33" t="str">
        <f t="shared" si="37"/>
        <v>1310</v>
      </c>
      <c r="D313" s="33" t="str">
        <f t="shared" si="38"/>
        <v>0405</v>
      </c>
      <c r="E313" s="100">
        <v>11.07</v>
      </c>
      <c r="F313" s="100">
        <v>1521.79</v>
      </c>
      <c r="G313" s="100">
        <v>1049.92</v>
      </c>
      <c r="H313" s="100">
        <v>2870.83</v>
      </c>
      <c r="I313" s="100">
        <v>-1821.13</v>
      </c>
      <c r="J313" s="100">
        <v>298.72000000000003</v>
      </c>
      <c r="K313" s="100">
        <v>-298.72000000000003</v>
      </c>
      <c r="L313" s="100">
        <v>70.64</v>
      </c>
      <c r="M313" s="100">
        <v>1000.44</v>
      </c>
      <c r="N313" s="100">
        <v>741.63</v>
      </c>
      <c r="O313" s="100">
        <v>3396.83</v>
      </c>
      <c r="P313" s="100">
        <v>5692.24</v>
      </c>
      <c r="Q313" s="100">
        <f t="shared" si="39"/>
        <v>1211.1883333333333</v>
      </c>
      <c r="R313" s="96"/>
      <c r="S313" s="32">
        <f t="shared" si="35"/>
        <v>3632.4799999999996</v>
      </c>
    </row>
    <row r="314" spans="1:19" hidden="1" x14ac:dyDescent="0.35">
      <c r="A314" s="1" t="s">
        <v>1244</v>
      </c>
      <c r="B314" s="102" t="s">
        <v>81</v>
      </c>
      <c r="C314" s="33" t="str">
        <f t="shared" si="37"/>
        <v>1990</v>
      </c>
      <c r="D314" s="33" t="str">
        <f t="shared" si="38"/>
        <v>0401</v>
      </c>
      <c r="E314" s="100">
        <v>11746.49</v>
      </c>
      <c r="F314" s="100">
        <v>-7065.19</v>
      </c>
      <c r="G314" s="100"/>
      <c r="H314" s="100"/>
      <c r="I314" s="100">
        <v>90.83</v>
      </c>
      <c r="J314" s="100"/>
      <c r="K314" s="100"/>
      <c r="L314" s="100">
        <v>11416.98</v>
      </c>
      <c r="M314" s="100">
        <v>1292.03</v>
      </c>
      <c r="N314" s="100">
        <v>980.62</v>
      </c>
      <c r="O314" s="100">
        <v>787.76</v>
      </c>
      <c r="P314" s="100">
        <v>3000.89</v>
      </c>
      <c r="Q314" s="100">
        <f t="shared" si="39"/>
        <v>2781.3012499999995</v>
      </c>
      <c r="R314" s="96"/>
      <c r="S314" s="32">
        <f t="shared" si="35"/>
        <v>4772.13</v>
      </c>
    </row>
    <row r="315" spans="1:19" hidden="1" x14ac:dyDescent="0.35">
      <c r="A315" s="1" t="s">
        <v>1244</v>
      </c>
      <c r="B315" s="102" t="s">
        <v>82</v>
      </c>
      <c r="C315" s="33" t="str">
        <f t="shared" si="37"/>
        <v>1990</v>
      </c>
      <c r="D315" s="33" t="str">
        <f t="shared" si="38"/>
        <v>0404</v>
      </c>
      <c r="E315" s="100"/>
      <c r="F315" s="100"/>
      <c r="G315" s="100"/>
      <c r="H315" s="100"/>
      <c r="I315" s="100"/>
      <c r="J315" s="100">
        <v>2956.78</v>
      </c>
      <c r="K315" s="100">
        <v>-2956.78</v>
      </c>
      <c r="L315" s="100">
        <v>5226.47</v>
      </c>
      <c r="M315" s="100">
        <v>2431.9899999999998</v>
      </c>
      <c r="N315" s="100">
        <v>1772.81</v>
      </c>
      <c r="O315" s="100">
        <v>8352.5300000000007</v>
      </c>
      <c r="P315" s="100">
        <v>7701.34</v>
      </c>
      <c r="Q315" s="100">
        <f t="shared" si="39"/>
        <v>3640.7342857142862</v>
      </c>
      <c r="R315" s="96"/>
      <c r="S315" s="32">
        <f t="shared" si="35"/>
        <v>0</v>
      </c>
    </row>
    <row r="316" spans="1:19" hidden="1" x14ac:dyDescent="0.35">
      <c r="A316" s="1" t="s">
        <v>1244</v>
      </c>
      <c r="B316" s="102" t="s">
        <v>215</v>
      </c>
      <c r="C316" s="33" t="str">
        <f t="shared" ref="C316" si="40">MID(B316,5,4)</f>
        <v>5122</v>
      </c>
      <c r="D316" s="33" t="str">
        <f t="shared" ref="D316" si="41">MID(B316,24,4)</f>
        <v>0405</v>
      </c>
      <c r="E316" s="100"/>
      <c r="F316" s="100"/>
      <c r="G316" s="100"/>
      <c r="H316" s="100"/>
      <c r="I316" s="100"/>
      <c r="J316" s="100"/>
      <c r="K316" s="100"/>
      <c r="L316" s="100"/>
      <c r="M316" s="100"/>
      <c r="N316" s="100"/>
      <c r="O316" s="100">
        <v>38785.82</v>
      </c>
      <c r="P316" s="100">
        <v>8641.0400000000009</v>
      </c>
      <c r="Q316" s="100">
        <f t="shared" ref="Q316" si="42">AVERAGE(E316:P316)</f>
        <v>23713.43</v>
      </c>
      <c r="R316" s="96"/>
      <c r="S316" s="32">
        <f t="shared" ref="S316" si="43">SUM(E316:K316)</f>
        <v>0</v>
      </c>
    </row>
    <row r="317" spans="1:19" hidden="1" x14ac:dyDescent="0.35">
      <c r="A317" s="1" t="s">
        <v>1244</v>
      </c>
      <c r="B317" s="102" t="s">
        <v>83</v>
      </c>
      <c r="C317" s="33" t="str">
        <f t="shared" si="37"/>
        <v>1990</v>
      </c>
      <c r="D317" s="33" t="str">
        <f t="shared" si="38"/>
        <v>0405</v>
      </c>
      <c r="E317" s="100">
        <v>203.15</v>
      </c>
      <c r="F317" s="100">
        <v>-203.15</v>
      </c>
      <c r="G317" s="100">
        <v>417.19</v>
      </c>
      <c r="H317" s="100">
        <v>73.89</v>
      </c>
      <c r="I317" s="100">
        <v>1768.75</v>
      </c>
      <c r="J317" s="100">
        <v>899.43</v>
      </c>
      <c r="K317" s="100">
        <v>-899.43</v>
      </c>
      <c r="L317" s="100">
        <v>1627.61</v>
      </c>
      <c r="M317" s="100">
        <v>4412.68</v>
      </c>
      <c r="N317" s="100">
        <v>1921.62</v>
      </c>
      <c r="O317" s="100">
        <v>-1721.79</v>
      </c>
      <c r="P317" s="100">
        <v>3668.45</v>
      </c>
      <c r="Q317" s="100">
        <f t="shared" si="39"/>
        <v>1014.0333333333332</v>
      </c>
      <c r="R317" s="96"/>
      <c r="S317" s="32">
        <f t="shared" si="35"/>
        <v>2259.83</v>
      </c>
    </row>
    <row r="318" spans="1:19" hidden="1" x14ac:dyDescent="0.35">
      <c r="A318" s="1" t="s">
        <v>25</v>
      </c>
      <c r="B318" s="102" t="s">
        <v>61</v>
      </c>
      <c r="C318" s="33" t="str">
        <f t="shared" si="37"/>
        <v>1301</v>
      </c>
      <c r="D318" s="33" t="str">
        <f t="shared" si="38"/>
        <v>0153</v>
      </c>
      <c r="E318" s="100">
        <v>10089.689999999999</v>
      </c>
      <c r="F318" s="100">
        <v>9408.7800000000025</v>
      </c>
      <c r="G318" s="100">
        <v>6248.13</v>
      </c>
      <c r="H318" s="100">
        <v>23024.080000000002</v>
      </c>
      <c r="I318" s="100">
        <v>10739.65</v>
      </c>
      <c r="J318" s="100">
        <v>7644.6900000000005</v>
      </c>
      <c r="K318" s="100">
        <v>7758.99</v>
      </c>
      <c r="L318" s="100">
        <v>5990.4</v>
      </c>
      <c r="M318" s="100">
        <v>8210.4499999999989</v>
      </c>
      <c r="N318" s="100">
        <v>7767.3</v>
      </c>
      <c r="O318" s="100">
        <v>13606.09</v>
      </c>
      <c r="P318" s="100">
        <v>7659.7700000000013</v>
      </c>
      <c r="Q318" s="100">
        <f t="shared" si="39"/>
        <v>9845.6683333333331</v>
      </c>
      <c r="R318" s="96">
        <f t="shared" ref="R318:R335" si="44">SUM(E318:P318)</f>
        <v>118148.02</v>
      </c>
      <c r="S318" s="32">
        <f t="shared" ref="S318:S335" si="45">AVERAGE(G318:R318)</f>
        <v>18886.93652777778</v>
      </c>
    </row>
    <row r="319" spans="1:19" hidden="1" x14ac:dyDescent="0.35">
      <c r="A319" s="1" t="s">
        <v>25</v>
      </c>
      <c r="B319" s="102" t="s">
        <v>62</v>
      </c>
      <c r="C319" s="33" t="str">
        <f t="shared" si="37"/>
        <v>1301</v>
      </c>
      <c r="D319" s="33" t="str">
        <f t="shared" si="38"/>
        <v>0401</v>
      </c>
      <c r="E319" s="100">
        <v>613.02</v>
      </c>
      <c r="F319" s="100">
        <v>43.069999999999993</v>
      </c>
      <c r="G319" s="100">
        <v>0</v>
      </c>
      <c r="H319" s="100">
        <v>8267.119999999999</v>
      </c>
      <c r="I319" s="100">
        <v>-1201.33</v>
      </c>
      <c r="J319" s="100">
        <v>8008.92</v>
      </c>
      <c r="K319" s="100">
        <v>0</v>
      </c>
      <c r="L319" s="100">
        <v>0</v>
      </c>
      <c r="M319" s="100">
        <v>0</v>
      </c>
      <c r="N319" s="100">
        <v>0</v>
      </c>
      <c r="O319" s="100">
        <v>11687.27</v>
      </c>
      <c r="P319" s="100">
        <v>0</v>
      </c>
      <c r="Q319" s="100">
        <f t="shared" si="39"/>
        <v>2284.8391666666666</v>
      </c>
      <c r="R319" s="96">
        <f t="shared" si="44"/>
        <v>27418.07</v>
      </c>
      <c r="S319" s="32">
        <f t="shared" si="45"/>
        <v>4705.4074305555559</v>
      </c>
    </row>
    <row r="320" spans="1:19" hidden="1" x14ac:dyDescent="0.35">
      <c r="A320" s="1" t="s">
        <v>25</v>
      </c>
      <c r="B320" s="102" t="s">
        <v>63</v>
      </c>
      <c r="C320" s="33" t="str">
        <f t="shared" si="37"/>
        <v>1301</v>
      </c>
      <c r="D320" s="33" t="str">
        <f t="shared" si="38"/>
        <v>0404</v>
      </c>
      <c r="E320" s="100">
        <v>1702.8899999999999</v>
      </c>
      <c r="F320" s="100">
        <v>144.58000000000001</v>
      </c>
      <c r="G320" s="100">
        <v>1884.98</v>
      </c>
      <c r="H320" s="100">
        <v>8605.09</v>
      </c>
      <c r="I320" s="100">
        <v>2334.33</v>
      </c>
      <c r="J320" s="100">
        <v>1293.5999999999999</v>
      </c>
      <c r="K320" s="100">
        <v>0</v>
      </c>
      <c r="L320" s="100">
        <v>0</v>
      </c>
      <c r="M320" s="100">
        <v>0</v>
      </c>
      <c r="N320" s="100">
        <v>846.82</v>
      </c>
      <c r="O320" s="100">
        <v>7999.7</v>
      </c>
      <c r="P320" s="100">
        <v>59.88</v>
      </c>
      <c r="Q320" s="100">
        <f t="shared" si="39"/>
        <v>2072.6558333333337</v>
      </c>
      <c r="R320" s="96">
        <f t="shared" si="44"/>
        <v>24871.870000000003</v>
      </c>
      <c r="S320" s="32">
        <f t="shared" si="45"/>
        <v>4164.0771527777788</v>
      </c>
    </row>
    <row r="321" spans="1:19" hidden="1" x14ac:dyDescent="0.35">
      <c r="A321" s="1" t="s">
        <v>25</v>
      </c>
      <c r="B321" s="102" t="s">
        <v>64</v>
      </c>
      <c r="C321" s="33" t="str">
        <f t="shared" si="37"/>
        <v>1301</v>
      </c>
      <c r="D321" s="33" t="str">
        <f t="shared" si="38"/>
        <v>0405</v>
      </c>
      <c r="E321" s="100">
        <v>31151.960000000003</v>
      </c>
      <c r="F321" s="100">
        <v>6867.8099999999995</v>
      </c>
      <c r="G321" s="100">
        <v>13152.85</v>
      </c>
      <c r="H321" s="100">
        <v>48754.96</v>
      </c>
      <c r="I321" s="100">
        <v>28713.699999999997</v>
      </c>
      <c r="J321" s="100">
        <v>5327.8299999999981</v>
      </c>
      <c r="K321" s="100">
        <v>15275.609999999999</v>
      </c>
      <c r="L321" s="100">
        <v>14914.419999999998</v>
      </c>
      <c r="M321" s="100">
        <v>14634.410000000003</v>
      </c>
      <c r="N321" s="100">
        <v>20104.239999999998</v>
      </c>
      <c r="O321" s="100">
        <v>58578.509999999995</v>
      </c>
      <c r="P321" s="100">
        <v>25027.4</v>
      </c>
      <c r="Q321" s="100">
        <f t="shared" si="39"/>
        <v>23541.974999999995</v>
      </c>
      <c r="R321" s="96">
        <f t="shared" si="44"/>
        <v>282503.69999999995</v>
      </c>
      <c r="S321" s="32">
        <f t="shared" si="45"/>
        <v>45877.467083333329</v>
      </c>
    </row>
    <row r="322" spans="1:19" hidden="1" x14ac:dyDescent="0.35">
      <c r="A322" s="1" t="s">
        <v>25</v>
      </c>
      <c r="B322" s="102" t="s">
        <v>65</v>
      </c>
      <c r="C322" s="33" t="str">
        <f t="shared" si="37"/>
        <v>1302</v>
      </c>
      <c r="D322" s="33" t="str">
        <f t="shared" si="38"/>
        <v>0153</v>
      </c>
      <c r="E322" s="100">
        <v>2492.7200000000003</v>
      </c>
      <c r="F322" s="100">
        <v>370.01</v>
      </c>
      <c r="G322" s="100">
        <v>1229.1300000000001</v>
      </c>
      <c r="H322" s="100">
        <v>7039.17</v>
      </c>
      <c r="I322" s="100">
        <v>1050.3</v>
      </c>
      <c r="J322" s="100">
        <v>564.96</v>
      </c>
      <c r="K322" s="100">
        <v>486.82</v>
      </c>
      <c r="L322" s="100">
        <v>0</v>
      </c>
      <c r="M322" s="100">
        <v>-471.16</v>
      </c>
      <c r="N322" s="100">
        <v>4837.8599999999997</v>
      </c>
      <c r="O322" s="100">
        <v>-233.07</v>
      </c>
      <c r="P322" s="100">
        <v>0</v>
      </c>
      <c r="Q322" s="100">
        <f t="shared" si="39"/>
        <v>1447.2283333333335</v>
      </c>
      <c r="R322" s="96">
        <f t="shared" si="44"/>
        <v>17366.740000000002</v>
      </c>
      <c r="S322" s="32">
        <f t="shared" si="45"/>
        <v>2776.4981944444444</v>
      </c>
    </row>
    <row r="323" spans="1:19" hidden="1" x14ac:dyDescent="0.35">
      <c r="A323" s="1" t="s">
        <v>25</v>
      </c>
      <c r="B323" s="102" t="s">
        <v>67</v>
      </c>
      <c r="C323" s="33" t="str">
        <f t="shared" si="37"/>
        <v>1302</v>
      </c>
      <c r="D323" s="33" t="str">
        <f t="shared" si="38"/>
        <v>0405</v>
      </c>
      <c r="E323" s="100">
        <v>3812.7799999999997</v>
      </c>
      <c r="F323" s="100">
        <v>1353.24</v>
      </c>
      <c r="G323" s="100">
        <v>2215.1</v>
      </c>
      <c r="H323" s="100">
        <v>17112.07</v>
      </c>
      <c r="I323" s="100">
        <v>3699.41</v>
      </c>
      <c r="J323" s="100">
        <v>3584.2799999999997</v>
      </c>
      <c r="K323" s="100">
        <v>361.27</v>
      </c>
      <c r="L323" s="100">
        <v>-98.84999999999998</v>
      </c>
      <c r="M323" s="100">
        <v>-108.79</v>
      </c>
      <c r="N323" s="100">
        <v>11856.85</v>
      </c>
      <c r="O323" s="100">
        <v>26.12</v>
      </c>
      <c r="P323" s="100">
        <v>0</v>
      </c>
      <c r="Q323" s="100">
        <f t="shared" si="39"/>
        <v>3651.1233333333334</v>
      </c>
      <c r="R323" s="96">
        <f t="shared" si="44"/>
        <v>43813.48</v>
      </c>
      <c r="S323" s="32">
        <f t="shared" si="45"/>
        <v>7176.0052777777782</v>
      </c>
    </row>
    <row r="324" spans="1:19" hidden="1" x14ac:dyDescent="0.35">
      <c r="A324" s="1" t="s">
        <v>25</v>
      </c>
      <c r="B324" s="102" t="s">
        <v>68</v>
      </c>
      <c r="C324" s="33" t="str">
        <f t="shared" si="37"/>
        <v>1303</v>
      </c>
      <c r="D324" s="33" t="str">
        <f t="shared" si="38"/>
        <v>0153</v>
      </c>
      <c r="E324" s="100">
        <v>3025.0699999999997</v>
      </c>
      <c r="F324" s="100">
        <v>570.81999999999994</v>
      </c>
      <c r="G324" s="100">
        <v>1025.0100000000002</v>
      </c>
      <c r="H324" s="100">
        <v>1211.29</v>
      </c>
      <c r="I324" s="100">
        <v>1155.48</v>
      </c>
      <c r="J324" s="100">
        <v>550.73000000000013</v>
      </c>
      <c r="K324" s="100">
        <v>174.63</v>
      </c>
      <c r="L324" s="100">
        <v>17.909999999999968</v>
      </c>
      <c r="M324" s="100">
        <v>-464.03</v>
      </c>
      <c r="N324" s="100">
        <v>456.92</v>
      </c>
      <c r="O324" s="100">
        <v>862.31</v>
      </c>
      <c r="P324" s="100">
        <v>0</v>
      </c>
      <c r="Q324" s="100">
        <f t="shared" si="39"/>
        <v>715.51166666666677</v>
      </c>
      <c r="R324" s="96">
        <f t="shared" si="44"/>
        <v>8586.1400000000012</v>
      </c>
      <c r="S324" s="32">
        <f t="shared" si="45"/>
        <v>1190.9918055555556</v>
      </c>
    </row>
    <row r="325" spans="1:19" hidden="1" x14ac:dyDescent="0.35">
      <c r="A325" s="1" t="s">
        <v>25</v>
      </c>
      <c r="B325" s="102" t="s">
        <v>69</v>
      </c>
      <c r="C325" s="33" t="str">
        <f t="shared" si="37"/>
        <v>1303</v>
      </c>
      <c r="D325" s="33" t="str">
        <f t="shared" si="38"/>
        <v>0401</v>
      </c>
      <c r="E325" s="100">
        <v>178.31</v>
      </c>
      <c r="F325" s="100">
        <v>0</v>
      </c>
      <c r="G325" s="100">
        <v>0</v>
      </c>
      <c r="H325" s="100">
        <v>0</v>
      </c>
      <c r="I325" s="100">
        <v>0</v>
      </c>
      <c r="J325" s="100">
        <v>0</v>
      </c>
      <c r="K325" s="100">
        <v>0</v>
      </c>
      <c r="L325" s="100">
        <v>0</v>
      </c>
      <c r="M325" s="100">
        <v>0</v>
      </c>
      <c r="N325" s="100">
        <v>0</v>
      </c>
      <c r="O325" s="100">
        <v>0</v>
      </c>
      <c r="P325" s="100">
        <v>0</v>
      </c>
      <c r="Q325" s="100">
        <f t="shared" si="39"/>
        <v>14.859166666666667</v>
      </c>
      <c r="R325" s="96">
        <f t="shared" si="44"/>
        <v>178.31</v>
      </c>
      <c r="S325" s="32">
        <f t="shared" si="45"/>
        <v>16.097430555555558</v>
      </c>
    </row>
    <row r="326" spans="1:19" hidden="1" x14ac:dyDescent="0.35">
      <c r="A326" s="1" t="s">
        <v>25</v>
      </c>
      <c r="B326" s="102" t="s">
        <v>70</v>
      </c>
      <c r="C326" s="33" t="str">
        <f t="shared" si="37"/>
        <v>1303</v>
      </c>
      <c r="D326" s="33" t="str">
        <f t="shared" si="38"/>
        <v>0405</v>
      </c>
      <c r="E326" s="100">
        <v>2999.9900000000002</v>
      </c>
      <c r="F326" s="100">
        <v>24.370000000000005</v>
      </c>
      <c r="G326" s="100">
        <v>1756.8999999999999</v>
      </c>
      <c r="H326" s="100">
        <v>4533.4799999999996</v>
      </c>
      <c r="I326" s="100">
        <v>1638.34</v>
      </c>
      <c r="J326" s="100">
        <v>3077.6000000000004</v>
      </c>
      <c r="K326" s="100">
        <v>4.0700000000000074</v>
      </c>
      <c r="L326" s="100">
        <v>14.689999999999998</v>
      </c>
      <c r="M326" s="100">
        <v>-85.45</v>
      </c>
      <c r="N326" s="100">
        <v>287.89999999999998</v>
      </c>
      <c r="O326" s="100">
        <v>3992.7400000000002</v>
      </c>
      <c r="P326" s="100">
        <v>0</v>
      </c>
      <c r="Q326" s="100">
        <f t="shared" si="39"/>
        <v>1520.3858333333335</v>
      </c>
      <c r="R326" s="96">
        <f t="shared" si="44"/>
        <v>18244.63</v>
      </c>
      <c r="S326" s="32">
        <f t="shared" si="45"/>
        <v>2915.4404861111107</v>
      </c>
    </row>
    <row r="327" spans="1:19" hidden="1" x14ac:dyDescent="0.35">
      <c r="A327" s="1" t="s">
        <v>25</v>
      </c>
      <c r="B327" s="102" t="s">
        <v>71</v>
      </c>
      <c r="C327" s="33" t="str">
        <f t="shared" si="37"/>
        <v>1307</v>
      </c>
      <c r="D327" s="33" t="str">
        <f t="shared" si="38"/>
        <v>0153</v>
      </c>
      <c r="E327" s="100">
        <v>421.81</v>
      </c>
      <c r="F327" s="100">
        <v>898.87</v>
      </c>
      <c r="G327" s="100">
        <v>410.98</v>
      </c>
      <c r="H327" s="100">
        <v>604.47</v>
      </c>
      <c r="I327" s="100">
        <v>1811.3400000000001</v>
      </c>
      <c r="J327" s="100">
        <v>267.27999999999997</v>
      </c>
      <c r="K327" s="100">
        <v>0</v>
      </c>
      <c r="L327" s="100">
        <v>0</v>
      </c>
      <c r="M327" s="100">
        <v>-145.9</v>
      </c>
      <c r="N327" s="100">
        <v>114.44</v>
      </c>
      <c r="O327" s="100">
        <v>1626.3</v>
      </c>
      <c r="P327" s="100">
        <v>0</v>
      </c>
      <c r="Q327" s="100">
        <f t="shared" si="39"/>
        <v>500.79916666666668</v>
      </c>
      <c r="R327" s="96">
        <f t="shared" si="44"/>
        <v>6009.59</v>
      </c>
      <c r="S327" s="32">
        <f t="shared" si="45"/>
        <v>933.27493055555567</v>
      </c>
    </row>
    <row r="328" spans="1:19" hidden="1" x14ac:dyDescent="0.35">
      <c r="A328" s="1" t="s">
        <v>25</v>
      </c>
      <c r="B328" s="102" t="s">
        <v>73</v>
      </c>
      <c r="C328" s="33" t="str">
        <f t="shared" si="37"/>
        <v>1307</v>
      </c>
      <c r="D328" s="33" t="str">
        <f t="shared" si="38"/>
        <v>0405</v>
      </c>
      <c r="E328" s="100">
        <v>1494.88</v>
      </c>
      <c r="F328" s="100">
        <v>1891.3899999999999</v>
      </c>
      <c r="G328" s="100">
        <v>3284.9099999999994</v>
      </c>
      <c r="H328" s="100">
        <v>3486.03</v>
      </c>
      <c r="I328" s="100">
        <v>8233.0600000000013</v>
      </c>
      <c r="J328" s="100">
        <v>4768.7700000000004</v>
      </c>
      <c r="K328" s="100">
        <v>1.76</v>
      </c>
      <c r="L328" s="100">
        <v>0</v>
      </c>
      <c r="M328" s="100">
        <v>62.29</v>
      </c>
      <c r="N328" s="100">
        <v>218.91</v>
      </c>
      <c r="O328" s="100">
        <v>7773.7699999999995</v>
      </c>
      <c r="P328" s="100">
        <v>67.98</v>
      </c>
      <c r="Q328" s="100">
        <f t="shared" si="39"/>
        <v>2606.9791666666665</v>
      </c>
      <c r="R328" s="96">
        <f t="shared" si="44"/>
        <v>31283.75</v>
      </c>
      <c r="S328" s="32">
        <f t="shared" si="45"/>
        <v>5149.0174305555556</v>
      </c>
    </row>
    <row r="329" spans="1:19" hidden="1" x14ac:dyDescent="0.35">
      <c r="A329" s="1" t="s">
        <v>25</v>
      </c>
      <c r="B329" s="102" t="s">
        <v>74</v>
      </c>
      <c r="C329" s="33" t="str">
        <f t="shared" si="37"/>
        <v>1308</v>
      </c>
      <c r="D329" s="33" t="str">
        <f t="shared" si="38"/>
        <v>0153</v>
      </c>
      <c r="E329" s="100">
        <v>3064.04</v>
      </c>
      <c r="F329" s="100">
        <v>5478.33</v>
      </c>
      <c r="G329" s="100">
        <v>234.79000000000019</v>
      </c>
      <c r="H329" s="100">
        <v>4012.6400000000003</v>
      </c>
      <c r="I329" s="100">
        <v>3883.37</v>
      </c>
      <c r="J329" s="100">
        <v>2907.49</v>
      </c>
      <c r="K329" s="100">
        <v>2534.2399999999998</v>
      </c>
      <c r="L329" s="100">
        <v>4257.7000000000007</v>
      </c>
      <c r="M329" s="100">
        <v>4275.42</v>
      </c>
      <c r="N329" s="100">
        <v>3183.8999999999996</v>
      </c>
      <c r="O329" s="100">
        <v>5530.23</v>
      </c>
      <c r="P329" s="100">
        <v>2456.63</v>
      </c>
      <c r="Q329" s="100">
        <f t="shared" si="39"/>
        <v>3484.8983333333326</v>
      </c>
      <c r="R329" s="96">
        <f t="shared" si="44"/>
        <v>41818.779999999992</v>
      </c>
      <c r="S329" s="32">
        <f t="shared" si="45"/>
        <v>6548.3406944444432</v>
      </c>
    </row>
    <row r="330" spans="1:19" hidden="1" x14ac:dyDescent="0.35">
      <c r="A330" s="1" t="s">
        <v>25</v>
      </c>
      <c r="B330" s="102" t="s">
        <v>75</v>
      </c>
      <c r="C330" s="33" t="str">
        <f t="shared" si="37"/>
        <v>1308</v>
      </c>
      <c r="D330" s="33" t="str">
        <f t="shared" si="38"/>
        <v>0401</v>
      </c>
      <c r="E330" s="100">
        <v>0</v>
      </c>
      <c r="F330" s="100">
        <v>0</v>
      </c>
      <c r="G330" s="100">
        <v>0</v>
      </c>
      <c r="H330" s="100">
        <v>0</v>
      </c>
      <c r="I330" s="100">
        <v>0</v>
      </c>
      <c r="J330" s="100">
        <v>0</v>
      </c>
      <c r="K330" s="100">
        <v>0</v>
      </c>
      <c r="L330" s="100">
        <v>0</v>
      </c>
      <c r="M330" s="100">
        <v>0</v>
      </c>
      <c r="N330" s="100">
        <v>0</v>
      </c>
      <c r="O330" s="100">
        <v>0</v>
      </c>
      <c r="P330" s="100">
        <v>0</v>
      </c>
      <c r="Q330" s="100">
        <f t="shared" si="39"/>
        <v>0</v>
      </c>
      <c r="R330" s="96">
        <f t="shared" si="44"/>
        <v>0</v>
      </c>
      <c r="S330" s="32">
        <f t="shared" si="45"/>
        <v>0</v>
      </c>
    </row>
    <row r="331" spans="1:19" hidden="1" x14ac:dyDescent="0.35">
      <c r="A331" s="1" t="s">
        <v>25</v>
      </c>
      <c r="B331" s="102" t="s">
        <v>76</v>
      </c>
      <c r="C331" s="33" t="str">
        <f t="shared" si="37"/>
        <v>1308</v>
      </c>
      <c r="D331" s="33" t="str">
        <f t="shared" si="38"/>
        <v>0405</v>
      </c>
      <c r="E331" s="100">
        <v>3348.1699999999996</v>
      </c>
      <c r="F331" s="100">
        <v>8296.1200000000008</v>
      </c>
      <c r="G331" s="100">
        <v>4419.6399999999994</v>
      </c>
      <c r="H331" s="100">
        <v>17946.939999999999</v>
      </c>
      <c r="I331" s="100">
        <v>13456.11</v>
      </c>
      <c r="J331" s="100">
        <v>7021.4400000000005</v>
      </c>
      <c r="K331" s="100">
        <v>5247.2300000000005</v>
      </c>
      <c r="L331" s="100">
        <v>4933.3500000000004</v>
      </c>
      <c r="M331" s="100">
        <v>8882</v>
      </c>
      <c r="N331" s="100">
        <v>6649.85</v>
      </c>
      <c r="O331" s="100">
        <v>13343.47</v>
      </c>
      <c r="P331" s="100">
        <v>4129.0199999999995</v>
      </c>
      <c r="Q331" s="100">
        <f t="shared" si="39"/>
        <v>8139.4450000000006</v>
      </c>
      <c r="R331" s="96">
        <f t="shared" si="44"/>
        <v>97673.340000000011</v>
      </c>
      <c r="S331" s="32">
        <f t="shared" si="45"/>
        <v>15986.819583333336</v>
      </c>
    </row>
    <row r="332" spans="1:19" hidden="1" x14ac:dyDescent="0.35">
      <c r="A332" s="1" t="s">
        <v>25</v>
      </c>
      <c r="B332" s="102" t="s">
        <v>78</v>
      </c>
      <c r="C332" s="33" t="str">
        <f t="shared" si="37"/>
        <v>1310</v>
      </c>
      <c r="D332" s="33" t="str">
        <f t="shared" si="38"/>
        <v>0153</v>
      </c>
      <c r="E332" s="100">
        <v>0</v>
      </c>
      <c r="F332" s="100">
        <v>80.53</v>
      </c>
      <c r="G332" s="100">
        <v>67.89</v>
      </c>
      <c r="H332" s="100">
        <v>1908.4299999999998</v>
      </c>
      <c r="I332" s="100">
        <v>1274.5800000000002</v>
      </c>
      <c r="J332" s="100">
        <v>1206.21</v>
      </c>
      <c r="K332" s="100">
        <v>415.89</v>
      </c>
      <c r="L332" s="100">
        <v>0</v>
      </c>
      <c r="M332" s="100">
        <v>0</v>
      </c>
      <c r="N332" s="100">
        <v>0</v>
      </c>
      <c r="O332" s="100">
        <v>3723.43</v>
      </c>
      <c r="P332" s="100">
        <v>517</v>
      </c>
      <c r="Q332" s="100">
        <f t="shared" si="39"/>
        <v>766.16333333333341</v>
      </c>
      <c r="R332" s="96">
        <f t="shared" si="44"/>
        <v>9193.9600000000009</v>
      </c>
      <c r="S332" s="32">
        <f t="shared" si="45"/>
        <v>1589.462777777778</v>
      </c>
    </row>
    <row r="333" spans="1:19" hidden="1" x14ac:dyDescent="0.35">
      <c r="A333" s="1" t="s">
        <v>25</v>
      </c>
      <c r="B333" s="102" t="s">
        <v>80</v>
      </c>
      <c r="C333" s="33" t="str">
        <f t="shared" si="37"/>
        <v>1310</v>
      </c>
      <c r="D333" s="33" t="str">
        <f t="shared" si="38"/>
        <v>0405</v>
      </c>
      <c r="E333" s="100">
        <v>62.72</v>
      </c>
      <c r="F333" s="100">
        <v>0</v>
      </c>
      <c r="G333" s="100">
        <v>348.04</v>
      </c>
      <c r="H333" s="100">
        <v>3510.6600000000003</v>
      </c>
      <c r="I333" s="100">
        <v>1475.9099999999999</v>
      </c>
      <c r="J333" s="100">
        <v>8549.2999999999993</v>
      </c>
      <c r="K333" s="100">
        <v>112.3</v>
      </c>
      <c r="L333" s="100">
        <v>0</v>
      </c>
      <c r="M333" s="100">
        <v>0</v>
      </c>
      <c r="N333" s="100">
        <v>0</v>
      </c>
      <c r="O333" s="100">
        <v>10004.36</v>
      </c>
      <c r="P333" s="100">
        <v>1793.76</v>
      </c>
      <c r="Q333" s="100">
        <f t="shared" si="39"/>
        <v>2154.7541666666666</v>
      </c>
      <c r="R333" s="96">
        <f t="shared" si="44"/>
        <v>25857.05</v>
      </c>
      <c r="S333" s="32">
        <f t="shared" si="45"/>
        <v>4483.8445138888883</v>
      </c>
    </row>
    <row r="334" spans="1:19" hidden="1" x14ac:dyDescent="0.35">
      <c r="A334" s="1" t="s">
        <v>25</v>
      </c>
      <c r="B334" s="102" t="s">
        <v>81</v>
      </c>
      <c r="C334" s="33" t="str">
        <f t="shared" si="37"/>
        <v>1990</v>
      </c>
      <c r="D334" s="33" t="str">
        <f t="shared" si="38"/>
        <v>0401</v>
      </c>
      <c r="E334" s="100">
        <v>44.97</v>
      </c>
      <c r="F334" s="100">
        <v>0</v>
      </c>
      <c r="G334" s="100">
        <v>0</v>
      </c>
      <c r="H334" s="100">
        <v>914.04</v>
      </c>
      <c r="I334" s="100">
        <v>0</v>
      </c>
      <c r="J334" s="100">
        <v>39336.86</v>
      </c>
      <c r="K334" s="100">
        <v>0</v>
      </c>
      <c r="L334" s="100">
        <v>0</v>
      </c>
      <c r="M334" s="100">
        <v>0</v>
      </c>
      <c r="N334" s="100">
        <v>0</v>
      </c>
      <c r="O334" s="100">
        <v>750.27</v>
      </c>
      <c r="P334" s="100">
        <v>0</v>
      </c>
      <c r="Q334" s="100">
        <f t="shared" si="39"/>
        <v>3420.5116666666668</v>
      </c>
      <c r="R334" s="96">
        <f t="shared" si="44"/>
        <v>41046.14</v>
      </c>
      <c r="S334" s="32">
        <f t="shared" si="45"/>
        <v>7122.3184722222213</v>
      </c>
    </row>
    <row r="335" spans="1:19" hidden="1" x14ac:dyDescent="0.35">
      <c r="A335" s="1" t="s">
        <v>25</v>
      </c>
      <c r="B335" s="102" t="s">
        <v>83</v>
      </c>
      <c r="C335" s="33" t="str">
        <f t="shared" si="37"/>
        <v>1990</v>
      </c>
      <c r="D335" s="33" t="str">
        <f t="shared" si="38"/>
        <v>0405</v>
      </c>
      <c r="E335" s="100">
        <v>1560.04</v>
      </c>
      <c r="F335" s="100">
        <v>121.47000000000003</v>
      </c>
      <c r="G335" s="100">
        <v>268.89</v>
      </c>
      <c r="H335" s="100">
        <v>3007.69</v>
      </c>
      <c r="I335" s="100">
        <v>1721.08</v>
      </c>
      <c r="J335" s="100">
        <v>14379.92</v>
      </c>
      <c r="K335" s="100">
        <v>0</v>
      </c>
      <c r="L335" s="100">
        <v>0</v>
      </c>
      <c r="M335" s="100">
        <v>0</v>
      </c>
      <c r="N335" s="100">
        <v>0</v>
      </c>
      <c r="O335" s="100">
        <v>1120.75</v>
      </c>
      <c r="P335" s="100">
        <v>0</v>
      </c>
      <c r="Q335" s="100">
        <f t="shared" si="39"/>
        <v>1848.32</v>
      </c>
      <c r="R335" s="96">
        <f t="shared" si="44"/>
        <v>22179.84</v>
      </c>
      <c r="S335" s="32">
        <f t="shared" si="45"/>
        <v>3710.5408333333339</v>
      </c>
    </row>
    <row r="336" spans="1:19" x14ac:dyDescent="0.35">
      <c r="A336" s="1" t="s">
        <v>1245</v>
      </c>
      <c r="B336" s="102" t="s">
        <v>84</v>
      </c>
      <c r="C336" s="33" t="str">
        <f t="shared" ref="C336:C399" si="46">MID(B336,5,4)</f>
        <v>3503</v>
      </c>
      <c r="D336" s="33" t="str">
        <f t="shared" ref="D336:D399" si="47">MID(B336,24,4)</f>
        <v>0405</v>
      </c>
      <c r="E336">
        <f>IFERROR(VLOOKUP(B336,'[1]HE POR RUBRO 2022'!$B$12:$N$91,2,0),0)</f>
        <v>5319.25</v>
      </c>
      <c r="F336">
        <f>IFERROR(VLOOKUP(B336,'[1]HE POR RUBRO 2022'!$B$12:$N$91,3,0),0)</f>
        <v>2145.86</v>
      </c>
      <c r="G336">
        <f>IFERROR(VLOOKUP(B336,'[1]HE POR RUBRO 2022'!$B$12:$N$91,4,0),0)</f>
        <v>-3910.36</v>
      </c>
      <c r="H336">
        <f>IFERROR(VLOOKUP(B336,'[1]HE POR RUBRO 2022'!$B$12:$N$91,5,0),0)</f>
        <v>7580.08</v>
      </c>
      <c r="I336">
        <f>IFERROR(VLOOKUP(B336,'[1]HE POR RUBRO 2022'!$B$12:$N$91,6,0),0)</f>
        <v>5684.91</v>
      </c>
      <c r="J336">
        <f>IFERROR(VLOOKUP(B336,'[1]HE POR RUBRO 2022'!$B$12:$N$91,7,0),0)</f>
        <v>0</v>
      </c>
      <c r="K336">
        <f>IFERROR(VLOOKUP(B336,'[1]HE POR RUBRO 2022'!$B$12:$N$91,8,0),0)</f>
        <v>0</v>
      </c>
      <c r="L336">
        <f>IFERROR(VLOOKUP(B336,'[1]HE POR RUBRO 2022'!$B$12:$N$91,9,0),0)</f>
        <v>0</v>
      </c>
      <c r="M336">
        <f>IFERROR(VLOOKUP(B336,'[1]HE POR RUBRO 2022'!$B$12:$N$91,10,0),0)</f>
        <v>0</v>
      </c>
      <c r="N336">
        <f>IFERROR(VLOOKUP(B336,'[1]HE POR RUBRO 2022'!$B$12:$N$91,11,0),0)</f>
        <v>0</v>
      </c>
      <c r="O336">
        <f>IFERROR(VLOOKUP(B336,'[1]HE POR RUBRO 2022'!$B$12:$N$91,12,0),0)</f>
        <v>0</v>
      </c>
      <c r="P336">
        <f>IFERROR(VLOOKUP(B336,'[1]HE POR RUBRO 2022'!$B$12:$N$91,13,0),0)</f>
        <v>0</v>
      </c>
      <c r="Q336" s="100">
        <f t="shared" ref="Q336:Q399" si="48">AVERAGE(E336:P336)</f>
        <v>1401.6449999999998</v>
      </c>
      <c r="R336" s="96">
        <f t="shared" ref="R336:R399" si="49">SUM(E336:P336)</f>
        <v>16819.739999999998</v>
      </c>
      <c r="S336" s="32">
        <f t="shared" ref="S336:S399" si="50">AVERAGE(G336:R336)</f>
        <v>2298.0012499999998</v>
      </c>
    </row>
    <row r="337" spans="1:19" x14ac:dyDescent="0.35">
      <c r="A337" s="1" t="s">
        <v>1245</v>
      </c>
      <c r="B337" s="102" t="s">
        <v>85</v>
      </c>
      <c r="C337" s="33" t="str">
        <f t="shared" si="46"/>
        <v>3503</v>
      </c>
      <c r="D337" s="33" t="str">
        <f t="shared" si="47"/>
        <v>0568</v>
      </c>
      <c r="E337">
        <f>IFERROR(VLOOKUP(B337,'[1]HE POR RUBRO 2022'!$B$12:$N$91,2,0),0)</f>
        <v>16629.87</v>
      </c>
      <c r="F337">
        <f>IFERROR(VLOOKUP(B337,'[1]HE POR RUBRO 2022'!$B$12:$N$91,3,0),0)</f>
        <v>7236.25</v>
      </c>
      <c r="G337">
        <f>IFERROR(VLOOKUP(B337,'[1]HE POR RUBRO 2022'!$B$12:$N$91,4,0),0)</f>
        <v>0</v>
      </c>
      <c r="H337">
        <f>IFERROR(VLOOKUP(B337,'[1]HE POR RUBRO 2022'!$B$12:$N$91,5,0),0)</f>
        <v>16753.060000000001</v>
      </c>
      <c r="I337">
        <f>IFERROR(VLOOKUP(B337,'[1]HE POR RUBRO 2022'!$B$12:$N$91,6,0),0)</f>
        <v>12222.13</v>
      </c>
      <c r="J337">
        <f>IFERROR(VLOOKUP(B337,'[1]HE POR RUBRO 2022'!$B$12:$N$91,7,0),0)</f>
        <v>0</v>
      </c>
      <c r="K337">
        <f>IFERROR(VLOOKUP(B337,'[1]HE POR RUBRO 2022'!$B$12:$N$91,8,0),0)</f>
        <v>0</v>
      </c>
      <c r="L337">
        <f>IFERROR(VLOOKUP(B337,'[1]HE POR RUBRO 2022'!$B$12:$N$91,9,0),0)</f>
        <v>0</v>
      </c>
      <c r="M337">
        <f>IFERROR(VLOOKUP(B337,'[1]HE POR RUBRO 2022'!$B$12:$N$91,10,0),0)</f>
        <v>0</v>
      </c>
      <c r="N337">
        <f>IFERROR(VLOOKUP(B337,'[1]HE POR RUBRO 2022'!$B$12:$N$91,11,0),0)</f>
        <v>0</v>
      </c>
      <c r="O337">
        <f>IFERROR(VLOOKUP(B337,'[1]HE POR RUBRO 2022'!$B$12:$N$91,12,0),0)</f>
        <v>0</v>
      </c>
      <c r="P337">
        <f>IFERROR(VLOOKUP(B337,'[1]HE POR RUBRO 2022'!$B$12:$N$91,13,0),0)</f>
        <v>0</v>
      </c>
      <c r="Q337" s="100">
        <f t="shared" si="48"/>
        <v>4403.4425000000001</v>
      </c>
      <c r="R337" s="96">
        <f t="shared" si="49"/>
        <v>52841.31</v>
      </c>
      <c r="S337" s="32">
        <f t="shared" si="50"/>
        <v>7184.9952083333337</v>
      </c>
    </row>
    <row r="338" spans="1:19" x14ac:dyDescent="0.35">
      <c r="A338" s="1" t="s">
        <v>1245</v>
      </c>
      <c r="B338" s="102" t="s">
        <v>86</v>
      </c>
      <c r="C338" s="33" t="str">
        <f t="shared" si="46"/>
        <v>3503</v>
      </c>
      <c r="D338" s="33" t="str">
        <f t="shared" si="47"/>
        <v>0599</v>
      </c>
      <c r="E338">
        <f>IFERROR(VLOOKUP(B338,'[1]HE POR RUBRO 2022'!$B$12:$N$91,2,0),0)</f>
        <v>2964.57</v>
      </c>
      <c r="F338">
        <f>IFERROR(VLOOKUP(B338,'[1]HE POR RUBRO 2022'!$B$12:$N$91,3,0),0)</f>
        <v>1320.49</v>
      </c>
      <c r="G338">
        <f>IFERROR(VLOOKUP(B338,'[1]HE POR RUBRO 2022'!$B$12:$N$91,4,0),0)</f>
        <v>0</v>
      </c>
      <c r="H338">
        <f>IFERROR(VLOOKUP(B338,'[1]HE POR RUBRO 2022'!$B$12:$N$91,5,0),0)</f>
        <v>7935.13</v>
      </c>
      <c r="I338">
        <f>IFERROR(VLOOKUP(B338,'[1]HE POR RUBRO 2022'!$B$12:$N$91,6,0),0)</f>
        <v>10221.24</v>
      </c>
      <c r="J338">
        <f>IFERROR(VLOOKUP(B338,'[1]HE POR RUBRO 2022'!$B$12:$N$91,7,0),0)</f>
        <v>0</v>
      </c>
      <c r="K338">
        <f>IFERROR(VLOOKUP(B338,'[1]HE POR RUBRO 2022'!$B$12:$N$91,8,0),0)</f>
        <v>0</v>
      </c>
      <c r="L338">
        <f>IFERROR(VLOOKUP(B338,'[1]HE POR RUBRO 2022'!$B$12:$N$91,9,0),0)</f>
        <v>0</v>
      </c>
      <c r="M338">
        <f>IFERROR(VLOOKUP(B338,'[1]HE POR RUBRO 2022'!$B$12:$N$91,10,0),0)</f>
        <v>0</v>
      </c>
      <c r="N338">
        <f>IFERROR(VLOOKUP(B338,'[1]HE POR RUBRO 2022'!$B$12:$N$91,11,0),0)</f>
        <v>0</v>
      </c>
      <c r="O338">
        <f>IFERROR(VLOOKUP(B338,'[1]HE POR RUBRO 2022'!$B$12:$N$91,12,0),0)</f>
        <v>0</v>
      </c>
      <c r="P338">
        <f>IFERROR(VLOOKUP(B338,'[1]HE POR RUBRO 2022'!$B$12:$N$91,13,0),0)</f>
        <v>0</v>
      </c>
      <c r="Q338" s="100">
        <f t="shared" si="48"/>
        <v>1870.1191666666666</v>
      </c>
      <c r="R338" s="96">
        <f t="shared" si="49"/>
        <v>22441.43</v>
      </c>
      <c r="S338" s="32">
        <f t="shared" si="50"/>
        <v>3538.993263888889</v>
      </c>
    </row>
    <row r="339" spans="1:19" x14ac:dyDescent="0.35">
      <c r="A339" s="1" t="s">
        <v>1245</v>
      </c>
      <c r="B339" s="102" t="s">
        <v>89</v>
      </c>
      <c r="C339" s="33" t="str">
        <f t="shared" si="46"/>
        <v>3506</v>
      </c>
      <c r="D339" s="33" t="str">
        <f t="shared" si="47"/>
        <v>0405</v>
      </c>
      <c r="E339">
        <f>IFERROR(VLOOKUP(B339,'[1]HE POR RUBRO 2022'!$B$12:$N$91,2,0),0)</f>
        <v>-17205.099999999999</v>
      </c>
      <c r="F339">
        <f>IFERROR(VLOOKUP(B339,'[1]HE POR RUBRO 2022'!$B$12:$N$91,3,0),0)</f>
        <v>9224.2000000000007</v>
      </c>
      <c r="G339">
        <f>IFERROR(VLOOKUP(B339,'[1]HE POR RUBRO 2022'!$B$12:$N$91,4,0),0)</f>
        <v>3137.5</v>
      </c>
      <c r="H339">
        <f>IFERROR(VLOOKUP(B339,'[1]HE POR RUBRO 2022'!$B$12:$N$91,5,0),0)</f>
        <v>3383.27</v>
      </c>
      <c r="I339">
        <f>IFERROR(VLOOKUP(B339,'[1]HE POR RUBRO 2022'!$B$12:$N$91,6,0),0)</f>
        <v>13406.65</v>
      </c>
      <c r="J339">
        <f>IFERROR(VLOOKUP(B339,'[1]HE POR RUBRO 2022'!$B$12:$N$91,7,0),0)</f>
        <v>0</v>
      </c>
      <c r="K339">
        <f>IFERROR(VLOOKUP(B339,'[1]HE POR RUBRO 2022'!$B$12:$N$91,8,0),0)</f>
        <v>0</v>
      </c>
      <c r="L339">
        <f>IFERROR(VLOOKUP(B339,'[1]HE POR RUBRO 2022'!$B$12:$N$91,9,0),0)</f>
        <v>0</v>
      </c>
      <c r="M339">
        <f>IFERROR(VLOOKUP(B339,'[1]HE POR RUBRO 2022'!$B$12:$N$91,10,0),0)</f>
        <v>0</v>
      </c>
      <c r="N339">
        <f>IFERROR(VLOOKUP(B339,'[1]HE POR RUBRO 2022'!$B$12:$N$91,11,0),0)</f>
        <v>0</v>
      </c>
      <c r="O339">
        <f>IFERROR(VLOOKUP(B339,'[1]HE POR RUBRO 2022'!$B$12:$N$91,12,0),0)</f>
        <v>0</v>
      </c>
      <c r="P339">
        <f>IFERROR(VLOOKUP(B339,'[1]HE POR RUBRO 2022'!$B$12:$N$91,13,0),0)</f>
        <v>0</v>
      </c>
      <c r="Q339" s="100">
        <f t="shared" si="48"/>
        <v>995.54333333333352</v>
      </c>
      <c r="R339" s="96">
        <f t="shared" si="49"/>
        <v>11946.520000000002</v>
      </c>
      <c r="S339" s="32">
        <f t="shared" si="50"/>
        <v>2739.1236111111116</v>
      </c>
    </row>
    <row r="340" spans="1:19" x14ac:dyDescent="0.35">
      <c r="A340" s="1" t="s">
        <v>1245</v>
      </c>
      <c r="B340" s="102" t="s">
        <v>90</v>
      </c>
      <c r="C340" s="33" t="str">
        <f t="shared" si="46"/>
        <v>3506</v>
      </c>
      <c r="D340" s="33" t="str">
        <f t="shared" si="47"/>
        <v>0568</v>
      </c>
      <c r="E340">
        <f>IFERROR(VLOOKUP(B340,'[1]HE POR RUBRO 2022'!$B$12:$N$91,2,0),0)</f>
        <v>7978.82</v>
      </c>
      <c r="F340">
        <f>IFERROR(VLOOKUP(B340,'[1]HE POR RUBRO 2022'!$B$12:$N$91,3,0),0)</f>
        <v>15407.51</v>
      </c>
      <c r="G340">
        <f>IFERROR(VLOOKUP(B340,'[1]HE POR RUBRO 2022'!$B$12:$N$91,4,0),0)</f>
        <v>5328.03</v>
      </c>
      <c r="H340">
        <f>IFERROR(VLOOKUP(B340,'[1]HE POR RUBRO 2022'!$B$12:$N$91,5,0),0)</f>
        <v>4075.43</v>
      </c>
      <c r="I340">
        <f>IFERROR(VLOOKUP(B340,'[1]HE POR RUBRO 2022'!$B$12:$N$91,6,0),0)</f>
        <v>25235.66</v>
      </c>
      <c r="J340">
        <f>IFERROR(VLOOKUP(B340,'[1]HE POR RUBRO 2022'!$B$12:$N$91,7,0),0)</f>
        <v>0</v>
      </c>
      <c r="K340">
        <f>IFERROR(VLOOKUP(B340,'[1]HE POR RUBRO 2022'!$B$12:$N$91,8,0),0)</f>
        <v>0</v>
      </c>
      <c r="L340">
        <f>IFERROR(VLOOKUP(B340,'[1]HE POR RUBRO 2022'!$B$12:$N$91,9,0),0)</f>
        <v>0</v>
      </c>
      <c r="M340">
        <f>IFERROR(VLOOKUP(B340,'[1]HE POR RUBRO 2022'!$B$12:$N$91,10,0),0)</f>
        <v>0</v>
      </c>
      <c r="N340">
        <f>IFERROR(VLOOKUP(B340,'[1]HE POR RUBRO 2022'!$B$12:$N$91,11,0),0)</f>
        <v>0</v>
      </c>
      <c r="O340">
        <f>IFERROR(VLOOKUP(B340,'[1]HE POR RUBRO 2022'!$B$12:$N$91,12,0),0)</f>
        <v>0</v>
      </c>
      <c r="P340">
        <f>IFERROR(VLOOKUP(B340,'[1]HE POR RUBRO 2022'!$B$12:$N$91,13,0),0)</f>
        <v>0</v>
      </c>
      <c r="Q340" s="100">
        <f t="shared" si="48"/>
        <v>4835.4541666666664</v>
      </c>
      <c r="R340" s="96">
        <f t="shared" si="49"/>
        <v>58025.45</v>
      </c>
      <c r="S340" s="32">
        <f t="shared" si="50"/>
        <v>8125.0020138888876</v>
      </c>
    </row>
    <row r="341" spans="1:19" x14ac:dyDescent="0.35">
      <c r="A341" s="1" t="s">
        <v>1245</v>
      </c>
      <c r="B341" s="102" t="s">
        <v>91</v>
      </c>
      <c r="C341" s="33" t="str">
        <f t="shared" si="46"/>
        <v>3506</v>
      </c>
      <c r="D341" s="33" t="str">
        <f t="shared" si="47"/>
        <v>0599</v>
      </c>
      <c r="E341">
        <f>IFERROR(VLOOKUP(B341,'[1]HE POR RUBRO 2022'!$B$12:$N$91,2,0),0)</f>
        <v>4645.6899999999996</v>
      </c>
      <c r="F341">
        <f>IFERROR(VLOOKUP(B341,'[1]HE POR RUBRO 2022'!$B$12:$N$91,3,0),0)</f>
        <v>9432.91</v>
      </c>
      <c r="G341">
        <f>IFERROR(VLOOKUP(B341,'[1]HE POR RUBRO 2022'!$B$12:$N$91,4,0),0)</f>
        <v>4969.24</v>
      </c>
      <c r="H341">
        <f>IFERROR(VLOOKUP(B341,'[1]HE POR RUBRO 2022'!$B$12:$N$91,5,0),0)</f>
        <v>4676.3500000000004</v>
      </c>
      <c r="I341">
        <f>IFERROR(VLOOKUP(B341,'[1]HE POR RUBRO 2022'!$B$12:$N$91,6,0),0)</f>
        <v>19087.27</v>
      </c>
      <c r="J341">
        <f>IFERROR(VLOOKUP(B341,'[1]HE POR RUBRO 2022'!$B$12:$N$91,7,0),0)</f>
        <v>0</v>
      </c>
      <c r="K341">
        <f>IFERROR(VLOOKUP(B341,'[1]HE POR RUBRO 2022'!$B$12:$N$91,8,0),0)</f>
        <v>0</v>
      </c>
      <c r="L341">
        <f>IFERROR(VLOOKUP(B341,'[1]HE POR RUBRO 2022'!$B$12:$N$91,9,0),0)</f>
        <v>0</v>
      </c>
      <c r="M341">
        <f>IFERROR(VLOOKUP(B341,'[1]HE POR RUBRO 2022'!$B$12:$N$91,10,0),0)</f>
        <v>0</v>
      </c>
      <c r="N341">
        <f>IFERROR(VLOOKUP(B341,'[1]HE POR RUBRO 2022'!$B$12:$N$91,11,0),0)</f>
        <v>0</v>
      </c>
      <c r="O341">
        <f>IFERROR(VLOOKUP(B341,'[1]HE POR RUBRO 2022'!$B$12:$N$91,12,0),0)</f>
        <v>0</v>
      </c>
      <c r="P341">
        <f>IFERROR(VLOOKUP(B341,'[1]HE POR RUBRO 2022'!$B$12:$N$91,13,0),0)</f>
        <v>0</v>
      </c>
      <c r="Q341" s="100">
        <f t="shared" si="48"/>
        <v>3567.621666666666</v>
      </c>
      <c r="R341" s="96">
        <f t="shared" si="49"/>
        <v>42811.459999999992</v>
      </c>
      <c r="S341" s="32">
        <f t="shared" si="50"/>
        <v>6259.3284722222206</v>
      </c>
    </row>
    <row r="342" spans="1:19" x14ac:dyDescent="0.35">
      <c r="A342" s="1" t="s">
        <v>1245</v>
      </c>
      <c r="B342" s="102" t="s">
        <v>92</v>
      </c>
      <c r="C342" s="33" t="str">
        <f t="shared" si="46"/>
        <v>3507</v>
      </c>
      <c r="D342" s="33" t="str">
        <f t="shared" si="47"/>
        <v>0405</v>
      </c>
      <c r="E342">
        <f>IFERROR(VLOOKUP(B342,'[1]HE POR RUBRO 2022'!$B$12:$N$91,2,0),0)</f>
        <v>-8729.7900000000009</v>
      </c>
      <c r="F342">
        <f>IFERROR(VLOOKUP(B342,'[1]HE POR RUBRO 2022'!$B$12:$N$91,3,0),0)</f>
        <v>1295.25</v>
      </c>
      <c r="G342">
        <f>IFERROR(VLOOKUP(B342,'[1]HE POR RUBRO 2022'!$B$12:$N$91,4,0),0)</f>
        <v>383.09</v>
      </c>
      <c r="H342">
        <f>IFERROR(VLOOKUP(B342,'[1]HE POR RUBRO 2022'!$B$12:$N$91,5,0),0)</f>
        <v>622.66</v>
      </c>
      <c r="I342">
        <f>IFERROR(VLOOKUP(B342,'[1]HE POR RUBRO 2022'!$B$12:$N$91,6,0),0)</f>
        <v>6753.46</v>
      </c>
      <c r="J342">
        <f>IFERROR(VLOOKUP(B342,'[1]HE POR RUBRO 2022'!$B$12:$N$91,7,0),0)</f>
        <v>0</v>
      </c>
      <c r="K342">
        <f>IFERROR(VLOOKUP(B342,'[1]HE POR RUBRO 2022'!$B$12:$N$91,8,0),0)</f>
        <v>0</v>
      </c>
      <c r="L342">
        <f>IFERROR(VLOOKUP(B342,'[1]HE POR RUBRO 2022'!$B$12:$N$91,9,0),0)</f>
        <v>0</v>
      </c>
      <c r="M342">
        <f>IFERROR(VLOOKUP(B342,'[1]HE POR RUBRO 2022'!$B$12:$N$91,10,0),0)</f>
        <v>0</v>
      </c>
      <c r="N342">
        <f>IFERROR(VLOOKUP(B342,'[1]HE POR RUBRO 2022'!$B$12:$N$91,11,0),0)</f>
        <v>0</v>
      </c>
      <c r="O342">
        <f>IFERROR(VLOOKUP(B342,'[1]HE POR RUBRO 2022'!$B$12:$N$91,12,0),0)</f>
        <v>0</v>
      </c>
      <c r="P342">
        <f>IFERROR(VLOOKUP(B342,'[1]HE POR RUBRO 2022'!$B$12:$N$91,13,0),0)</f>
        <v>0</v>
      </c>
      <c r="Q342" s="100">
        <f t="shared" si="48"/>
        <v>27.055833333333265</v>
      </c>
      <c r="R342" s="96">
        <f t="shared" si="49"/>
        <v>324.66999999999916</v>
      </c>
      <c r="S342" s="32">
        <f t="shared" si="50"/>
        <v>675.9113194444443</v>
      </c>
    </row>
    <row r="343" spans="1:19" x14ac:dyDescent="0.35">
      <c r="A343" s="1" t="s">
        <v>1245</v>
      </c>
      <c r="B343" s="102" t="s">
        <v>93</v>
      </c>
      <c r="C343" s="33" t="str">
        <f t="shared" si="46"/>
        <v>3507</v>
      </c>
      <c r="D343" s="33" t="str">
        <f t="shared" si="47"/>
        <v>0568</v>
      </c>
      <c r="E343">
        <f>IFERROR(VLOOKUP(B343,'[1]HE POR RUBRO 2022'!$B$12:$N$91,2,0),0)</f>
        <v>3062.84</v>
      </c>
      <c r="F343">
        <f>IFERROR(VLOOKUP(B343,'[1]HE POR RUBRO 2022'!$B$12:$N$91,3,0),0)</f>
        <v>1714.21</v>
      </c>
      <c r="G343">
        <f>IFERROR(VLOOKUP(B343,'[1]HE POR RUBRO 2022'!$B$12:$N$91,4,0),0)</f>
        <v>0</v>
      </c>
      <c r="H343">
        <f>IFERROR(VLOOKUP(B343,'[1]HE POR RUBRO 2022'!$B$12:$N$91,5,0),0)</f>
        <v>289.16000000000003</v>
      </c>
      <c r="I343">
        <f>IFERROR(VLOOKUP(B343,'[1]HE POR RUBRO 2022'!$B$12:$N$91,6,0),0)</f>
        <v>6623.19</v>
      </c>
      <c r="J343">
        <f>IFERROR(VLOOKUP(B343,'[1]HE POR RUBRO 2022'!$B$12:$N$91,7,0),0)</f>
        <v>0</v>
      </c>
      <c r="K343">
        <f>IFERROR(VLOOKUP(B343,'[1]HE POR RUBRO 2022'!$B$12:$N$91,8,0),0)</f>
        <v>0</v>
      </c>
      <c r="L343">
        <f>IFERROR(VLOOKUP(B343,'[1]HE POR RUBRO 2022'!$B$12:$N$91,9,0),0)</f>
        <v>0</v>
      </c>
      <c r="M343">
        <f>IFERROR(VLOOKUP(B343,'[1]HE POR RUBRO 2022'!$B$12:$N$91,10,0),0)</f>
        <v>0</v>
      </c>
      <c r="N343">
        <f>IFERROR(VLOOKUP(B343,'[1]HE POR RUBRO 2022'!$B$12:$N$91,11,0),0)</f>
        <v>0</v>
      </c>
      <c r="O343">
        <f>IFERROR(VLOOKUP(B343,'[1]HE POR RUBRO 2022'!$B$12:$N$91,12,0),0)</f>
        <v>0</v>
      </c>
      <c r="P343">
        <f>IFERROR(VLOOKUP(B343,'[1]HE POR RUBRO 2022'!$B$12:$N$91,13,0),0)</f>
        <v>0</v>
      </c>
      <c r="Q343" s="100">
        <f t="shared" si="48"/>
        <v>974.11666666666667</v>
      </c>
      <c r="R343" s="96">
        <f t="shared" si="49"/>
        <v>11689.4</v>
      </c>
      <c r="S343" s="32">
        <f t="shared" si="50"/>
        <v>1631.3222222222221</v>
      </c>
    </row>
    <row r="344" spans="1:19" x14ac:dyDescent="0.35">
      <c r="A344" s="1" t="s">
        <v>1245</v>
      </c>
      <c r="B344" s="102" t="s">
        <v>94</v>
      </c>
      <c r="C344" s="33" t="str">
        <f t="shared" si="46"/>
        <v>3507</v>
      </c>
      <c r="D344" s="33" t="str">
        <f t="shared" si="47"/>
        <v>0599</v>
      </c>
      <c r="E344">
        <f>IFERROR(VLOOKUP(B344,'[1]HE POR RUBRO 2022'!$B$12:$N$91,2,0),0)</f>
        <v>5908.95</v>
      </c>
      <c r="F344">
        <f>IFERROR(VLOOKUP(B344,'[1]HE POR RUBRO 2022'!$B$12:$N$91,3,0),0)</f>
        <v>3673.09</v>
      </c>
      <c r="G344">
        <f>IFERROR(VLOOKUP(B344,'[1]HE POR RUBRO 2022'!$B$12:$N$91,4,0),0)</f>
        <v>49.24</v>
      </c>
      <c r="H344">
        <f>IFERROR(VLOOKUP(B344,'[1]HE POR RUBRO 2022'!$B$12:$N$91,5,0),0)</f>
        <v>1363.08</v>
      </c>
      <c r="I344">
        <f>IFERROR(VLOOKUP(B344,'[1]HE POR RUBRO 2022'!$B$12:$N$91,6,0),0)</f>
        <v>21467.83</v>
      </c>
      <c r="J344">
        <f>IFERROR(VLOOKUP(B344,'[1]HE POR RUBRO 2022'!$B$12:$N$91,7,0),0)</f>
        <v>0</v>
      </c>
      <c r="K344">
        <f>IFERROR(VLOOKUP(B344,'[1]HE POR RUBRO 2022'!$B$12:$N$91,8,0),0)</f>
        <v>0</v>
      </c>
      <c r="L344">
        <f>IFERROR(VLOOKUP(B344,'[1]HE POR RUBRO 2022'!$B$12:$N$91,9,0),0)</f>
        <v>0</v>
      </c>
      <c r="M344">
        <f>IFERROR(VLOOKUP(B344,'[1]HE POR RUBRO 2022'!$B$12:$N$91,10,0),0)</f>
        <v>0</v>
      </c>
      <c r="N344">
        <f>IFERROR(VLOOKUP(B344,'[1]HE POR RUBRO 2022'!$B$12:$N$91,11,0),0)</f>
        <v>0</v>
      </c>
      <c r="O344">
        <f>IFERROR(VLOOKUP(B344,'[1]HE POR RUBRO 2022'!$B$12:$N$91,12,0),0)</f>
        <v>0</v>
      </c>
      <c r="P344">
        <f>IFERROR(VLOOKUP(B344,'[1]HE POR RUBRO 2022'!$B$12:$N$91,13,0),0)</f>
        <v>0</v>
      </c>
      <c r="Q344" s="100">
        <f t="shared" si="48"/>
        <v>2705.1825000000003</v>
      </c>
      <c r="R344" s="96">
        <f t="shared" si="49"/>
        <v>32462.190000000002</v>
      </c>
      <c r="S344" s="32">
        <f t="shared" si="50"/>
        <v>4837.2935416666669</v>
      </c>
    </row>
    <row r="345" spans="1:19" x14ac:dyDescent="0.35">
      <c r="A345" s="1" t="s">
        <v>1245</v>
      </c>
      <c r="B345" s="102" t="s">
        <v>95</v>
      </c>
      <c r="C345" s="33" t="str">
        <f t="shared" si="46"/>
        <v>3514</v>
      </c>
      <c r="D345" s="33" t="str">
        <f t="shared" si="47"/>
        <v>0405</v>
      </c>
      <c r="E345">
        <f>IFERROR(VLOOKUP(B345,'[1]HE POR RUBRO 2022'!$B$12:$N$91,2,0),0)</f>
        <v>0</v>
      </c>
      <c r="F345">
        <f>IFERROR(VLOOKUP(B345,'[1]HE POR RUBRO 2022'!$B$12:$N$91,3,0),0)</f>
        <v>0</v>
      </c>
      <c r="G345">
        <f>IFERROR(VLOOKUP(B345,'[1]HE POR RUBRO 2022'!$B$12:$N$91,4,0),0)</f>
        <v>0</v>
      </c>
      <c r="H345">
        <f>IFERROR(VLOOKUP(B345,'[1]HE POR RUBRO 2022'!$B$12:$N$91,5,0),0)</f>
        <v>0</v>
      </c>
      <c r="I345">
        <f>IFERROR(VLOOKUP(B345,'[1]HE POR RUBRO 2022'!$B$12:$N$91,6,0),0)</f>
        <v>0</v>
      </c>
      <c r="J345">
        <f>IFERROR(VLOOKUP(B345,'[1]HE POR RUBRO 2022'!$B$12:$N$91,7,0),0)</f>
        <v>0</v>
      </c>
      <c r="K345">
        <f>IFERROR(VLOOKUP(B345,'[1]HE POR RUBRO 2022'!$B$12:$N$91,8,0),0)</f>
        <v>0</v>
      </c>
      <c r="L345">
        <f>IFERROR(VLOOKUP(B345,'[1]HE POR RUBRO 2022'!$B$12:$N$91,9,0),0)</f>
        <v>0</v>
      </c>
      <c r="M345">
        <f>IFERROR(VLOOKUP(B345,'[1]HE POR RUBRO 2022'!$B$12:$N$91,10,0),0)</f>
        <v>0</v>
      </c>
      <c r="N345">
        <f>IFERROR(VLOOKUP(B345,'[1]HE POR RUBRO 2022'!$B$12:$N$91,11,0),0)</f>
        <v>0</v>
      </c>
      <c r="O345">
        <f>IFERROR(VLOOKUP(B345,'[1]HE POR RUBRO 2022'!$B$12:$N$91,12,0),0)</f>
        <v>0</v>
      </c>
      <c r="P345">
        <f>IFERROR(VLOOKUP(B345,'[1]HE POR RUBRO 2022'!$B$12:$N$91,13,0),0)</f>
        <v>0</v>
      </c>
      <c r="Q345" s="100">
        <f t="shared" si="48"/>
        <v>0</v>
      </c>
      <c r="R345" s="96">
        <f t="shared" si="49"/>
        <v>0</v>
      </c>
      <c r="S345" s="32">
        <f t="shared" si="50"/>
        <v>0</v>
      </c>
    </row>
    <row r="346" spans="1:19" x14ac:dyDescent="0.35">
      <c r="A346" s="1" t="s">
        <v>1245</v>
      </c>
      <c r="B346" s="102" t="s">
        <v>96</v>
      </c>
      <c r="C346" s="33" t="str">
        <f t="shared" si="46"/>
        <v>3514</v>
      </c>
      <c r="D346" s="33" t="str">
        <f t="shared" si="47"/>
        <v>0568</v>
      </c>
      <c r="E346">
        <f>IFERROR(VLOOKUP(B346,'[1]HE POR RUBRO 2022'!$B$12:$N$91,2,0),0)</f>
        <v>0</v>
      </c>
      <c r="F346">
        <f>IFERROR(VLOOKUP(B346,'[1]HE POR RUBRO 2022'!$B$12:$N$91,3,0),0)</f>
        <v>0</v>
      </c>
      <c r="G346">
        <f>IFERROR(VLOOKUP(B346,'[1]HE POR RUBRO 2022'!$B$12:$N$91,4,0),0)</f>
        <v>0</v>
      </c>
      <c r="H346">
        <f>IFERROR(VLOOKUP(B346,'[1]HE POR RUBRO 2022'!$B$12:$N$91,5,0),0)</f>
        <v>0</v>
      </c>
      <c r="I346">
        <f>IFERROR(VLOOKUP(B346,'[1]HE POR RUBRO 2022'!$B$12:$N$91,6,0),0)</f>
        <v>0</v>
      </c>
      <c r="J346">
        <f>IFERROR(VLOOKUP(B346,'[1]HE POR RUBRO 2022'!$B$12:$N$91,7,0),0)</f>
        <v>0</v>
      </c>
      <c r="K346">
        <f>IFERROR(VLOOKUP(B346,'[1]HE POR RUBRO 2022'!$B$12:$N$91,8,0),0)</f>
        <v>0</v>
      </c>
      <c r="L346">
        <f>IFERROR(VLOOKUP(B346,'[1]HE POR RUBRO 2022'!$B$12:$N$91,9,0),0)</f>
        <v>0</v>
      </c>
      <c r="M346">
        <f>IFERROR(VLOOKUP(B346,'[1]HE POR RUBRO 2022'!$B$12:$N$91,10,0),0)</f>
        <v>0</v>
      </c>
      <c r="N346">
        <f>IFERROR(VLOOKUP(B346,'[1]HE POR RUBRO 2022'!$B$12:$N$91,11,0),0)</f>
        <v>0</v>
      </c>
      <c r="O346">
        <f>IFERROR(VLOOKUP(B346,'[1]HE POR RUBRO 2022'!$B$12:$N$91,12,0),0)</f>
        <v>0</v>
      </c>
      <c r="P346">
        <f>IFERROR(VLOOKUP(B346,'[1]HE POR RUBRO 2022'!$B$12:$N$91,13,0),0)</f>
        <v>0</v>
      </c>
      <c r="Q346" s="100">
        <f t="shared" si="48"/>
        <v>0</v>
      </c>
      <c r="R346" s="96">
        <f t="shared" si="49"/>
        <v>0</v>
      </c>
      <c r="S346" s="32">
        <f t="shared" si="50"/>
        <v>0</v>
      </c>
    </row>
    <row r="347" spans="1:19" x14ac:dyDescent="0.35">
      <c r="A347" s="1" t="s">
        <v>1245</v>
      </c>
      <c r="B347" s="102" t="s">
        <v>97</v>
      </c>
      <c r="C347" s="33" t="str">
        <f t="shared" si="46"/>
        <v>3514</v>
      </c>
      <c r="D347" s="33" t="str">
        <f t="shared" si="47"/>
        <v>0599</v>
      </c>
      <c r="E347">
        <f>IFERROR(VLOOKUP(B347,'[1]HE POR RUBRO 2022'!$B$12:$N$91,2,0),0)</f>
        <v>0</v>
      </c>
      <c r="F347">
        <f>IFERROR(VLOOKUP(B347,'[1]HE POR RUBRO 2022'!$B$12:$N$91,3,0),0)</f>
        <v>0</v>
      </c>
      <c r="G347">
        <f>IFERROR(VLOOKUP(B347,'[1]HE POR RUBRO 2022'!$B$12:$N$91,4,0),0)</f>
        <v>0</v>
      </c>
      <c r="H347">
        <f>IFERROR(VLOOKUP(B347,'[1]HE POR RUBRO 2022'!$B$12:$N$91,5,0),0)</f>
        <v>0</v>
      </c>
      <c r="I347">
        <f>IFERROR(VLOOKUP(B347,'[1]HE POR RUBRO 2022'!$B$12:$N$91,6,0),0)</f>
        <v>0</v>
      </c>
      <c r="J347">
        <f>IFERROR(VLOOKUP(B347,'[1]HE POR RUBRO 2022'!$B$12:$N$91,7,0),0)</f>
        <v>0</v>
      </c>
      <c r="K347">
        <f>IFERROR(VLOOKUP(B347,'[1]HE POR RUBRO 2022'!$B$12:$N$91,8,0),0)</f>
        <v>0</v>
      </c>
      <c r="L347">
        <f>IFERROR(VLOOKUP(B347,'[1]HE POR RUBRO 2022'!$B$12:$N$91,9,0),0)</f>
        <v>0</v>
      </c>
      <c r="M347">
        <f>IFERROR(VLOOKUP(B347,'[1]HE POR RUBRO 2022'!$B$12:$N$91,10,0),0)</f>
        <v>0</v>
      </c>
      <c r="N347">
        <f>IFERROR(VLOOKUP(B347,'[1]HE POR RUBRO 2022'!$B$12:$N$91,11,0),0)</f>
        <v>0</v>
      </c>
      <c r="O347">
        <f>IFERROR(VLOOKUP(B347,'[1]HE POR RUBRO 2022'!$B$12:$N$91,12,0),0)</f>
        <v>0</v>
      </c>
      <c r="P347">
        <f>IFERROR(VLOOKUP(B347,'[1]HE POR RUBRO 2022'!$B$12:$N$91,13,0),0)</f>
        <v>0</v>
      </c>
      <c r="Q347" s="100">
        <f t="shared" si="48"/>
        <v>0</v>
      </c>
      <c r="R347" s="96">
        <f t="shared" si="49"/>
        <v>0</v>
      </c>
      <c r="S347" s="32">
        <f t="shared" si="50"/>
        <v>0</v>
      </c>
    </row>
    <row r="348" spans="1:19" x14ac:dyDescent="0.35">
      <c r="A348" s="1" t="s">
        <v>1245</v>
      </c>
      <c r="B348" s="102" t="s">
        <v>99</v>
      </c>
      <c r="C348" s="33" t="str">
        <f t="shared" si="46"/>
        <v>3517</v>
      </c>
      <c r="D348" s="33" t="str">
        <f t="shared" si="47"/>
        <v>0405</v>
      </c>
      <c r="E348">
        <f>IFERROR(VLOOKUP(B348,'[1]HE POR RUBRO 2022'!$B$12:$N$91,2,0),0)</f>
        <v>0</v>
      </c>
      <c r="F348">
        <f>IFERROR(VLOOKUP(B348,'[1]HE POR RUBRO 2022'!$B$12:$N$91,3,0),0)</f>
        <v>0</v>
      </c>
      <c r="G348">
        <f>IFERROR(VLOOKUP(B348,'[1]HE POR RUBRO 2022'!$B$12:$N$91,4,0),0)</f>
        <v>0</v>
      </c>
      <c r="H348">
        <f>IFERROR(VLOOKUP(B348,'[1]HE POR RUBRO 2022'!$B$12:$N$91,5,0),0)</f>
        <v>0</v>
      </c>
      <c r="I348">
        <f>IFERROR(VLOOKUP(B348,'[1]HE POR RUBRO 2022'!$B$12:$N$91,6,0),0)</f>
        <v>0</v>
      </c>
      <c r="J348">
        <f>IFERROR(VLOOKUP(B348,'[1]HE POR RUBRO 2022'!$B$12:$N$91,7,0),0)</f>
        <v>0</v>
      </c>
      <c r="K348">
        <f>IFERROR(VLOOKUP(B348,'[1]HE POR RUBRO 2022'!$B$12:$N$91,8,0),0)</f>
        <v>0</v>
      </c>
      <c r="L348">
        <f>IFERROR(VLOOKUP(B348,'[1]HE POR RUBRO 2022'!$B$12:$N$91,9,0),0)</f>
        <v>0</v>
      </c>
      <c r="M348">
        <f>IFERROR(VLOOKUP(B348,'[1]HE POR RUBRO 2022'!$B$12:$N$91,10,0),0)</f>
        <v>0</v>
      </c>
      <c r="N348">
        <f>IFERROR(VLOOKUP(B348,'[1]HE POR RUBRO 2022'!$B$12:$N$91,11,0),0)</f>
        <v>0</v>
      </c>
      <c r="O348">
        <f>IFERROR(VLOOKUP(B348,'[1]HE POR RUBRO 2022'!$B$12:$N$91,12,0),0)</f>
        <v>0</v>
      </c>
      <c r="P348">
        <f>IFERROR(VLOOKUP(B348,'[1]HE POR RUBRO 2022'!$B$12:$N$91,13,0),0)</f>
        <v>0</v>
      </c>
      <c r="Q348" s="100">
        <f t="shared" si="48"/>
        <v>0</v>
      </c>
      <c r="R348" s="96">
        <f t="shared" si="49"/>
        <v>0</v>
      </c>
      <c r="S348" s="32">
        <f t="shared" si="50"/>
        <v>0</v>
      </c>
    </row>
    <row r="349" spans="1:19" x14ac:dyDescent="0.35">
      <c r="A349" s="1" t="s">
        <v>1245</v>
      </c>
      <c r="B349" s="102" t="s">
        <v>100</v>
      </c>
      <c r="C349" s="33" t="str">
        <f t="shared" si="46"/>
        <v>3517</v>
      </c>
      <c r="D349" s="33" t="str">
        <f t="shared" si="47"/>
        <v>0568</v>
      </c>
      <c r="E349">
        <f>IFERROR(VLOOKUP(B349,'[1]HE POR RUBRO 2022'!$B$12:$N$91,2,0),0)</f>
        <v>0</v>
      </c>
      <c r="F349">
        <f>IFERROR(VLOOKUP(B349,'[1]HE POR RUBRO 2022'!$B$12:$N$91,3,0),0)</f>
        <v>0</v>
      </c>
      <c r="G349">
        <f>IFERROR(VLOOKUP(B349,'[1]HE POR RUBRO 2022'!$B$12:$N$91,4,0),0)</f>
        <v>0</v>
      </c>
      <c r="H349">
        <f>IFERROR(VLOOKUP(B349,'[1]HE POR RUBRO 2022'!$B$12:$N$91,5,0),0)</f>
        <v>0</v>
      </c>
      <c r="I349">
        <f>IFERROR(VLOOKUP(B349,'[1]HE POR RUBRO 2022'!$B$12:$N$91,6,0),0)</f>
        <v>0</v>
      </c>
      <c r="J349">
        <f>IFERROR(VLOOKUP(B349,'[1]HE POR RUBRO 2022'!$B$12:$N$91,7,0),0)</f>
        <v>0</v>
      </c>
      <c r="K349">
        <f>IFERROR(VLOOKUP(B349,'[1]HE POR RUBRO 2022'!$B$12:$N$91,8,0),0)</f>
        <v>0</v>
      </c>
      <c r="L349">
        <f>IFERROR(VLOOKUP(B349,'[1]HE POR RUBRO 2022'!$B$12:$N$91,9,0),0)</f>
        <v>0</v>
      </c>
      <c r="M349">
        <f>IFERROR(VLOOKUP(B349,'[1]HE POR RUBRO 2022'!$B$12:$N$91,10,0),0)</f>
        <v>0</v>
      </c>
      <c r="N349">
        <f>IFERROR(VLOOKUP(B349,'[1]HE POR RUBRO 2022'!$B$12:$N$91,11,0),0)</f>
        <v>0</v>
      </c>
      <c r="O349">
        <f>IFERROR(VLOOKUP(B349,'[1]HE POR RUBRO 2022'!$B$12:$N$91,12,0),0)</f>
        <v>0</v>
      </c>
      <c r="P349">
        <f>IFERROR(VLOOKUP(B349,'[1]HE POR RUBRO 2022'!$B$12:$N$91,13,0),0)</f>
        <v>0</v>
      </c>
      <c r="Q349" s="100">
        <f t="shared" si="48"/>
        <v>0</v>
      </c>
      <c r="R349" s="96">
        <f t="shared" si="49"/>
        <v>0</v>
      </c>
      <c r="S349" s="32">
        <f t="shared" si="50"/>
        <v>0</v>
      </c>
    </row>
    <row r="350" spans="1:19" x14ac:dyDescent="0.35">
      <c r="A350" s="1" t="s">
        <v>1245</v>
      </c>
      <c r="B350" s="102" t="s">
        <v>101</v>
      </c>
      <c r="C350" s="33" t="str">
        <f t="shared" si="46"/>
        <v>3517</v>
      </c>
      <c r="D350" s="33" t="str">
        <f t="shared" si="47"/>
        <v>0599</v>
      </c>
      <c r="E350">
        <f>IFERROR(VLOOKUP(B350,'[1]HE POR RUBRO 2022'!$B$12:$N$91,2,0),0)</f>
        <v>0</v>
      </c>
      <c r="F350">
        <f>IFERROR(VLOOKUP(B350,'[1]HE POR RUBRO 2022'!$B$12:$N$91,3,0),0)</f>
        <v>0</v>
      </c>
      <c r="G350">
        <f>IFERROR(VLOOKUP(B350,'[1]HE POR RUBRO 2022'!$B$12:$N$91,4,0),0)</f>
        <v>0</v>
      </c>
      <c r="H350">
        <f>IFERROR(VLOOKUP(B350,'[1]HE POR RUBRO 2022'!$B$12:$N$91,5,0),0)</f>
        <v>0</v>
      </c>
      <c r="I350">
        <f>IFERROR(VLOOKUP(B350,'[1]HE POR RUBRO 2022'!$B$12:$N$91,6,0),0)</f>
        <v>0</v>
      </c>
      <c r="J350">
        <f>IFERROR(VLOOKUP(B350,'[1]HE POR RUBRO 2022'!$B$12:$N$91,7,0),0)</f>
        <v>0</v>
      </c>
      <c r="K350">
        <f>IFERROR(VLOOKUP(B350,'[1]HE POR RUBRO 2022'!$B$12:$N$91,8,0),0)</f>
        <v>0</v>
      </c>
      <c r="L350">
        <f>IFERROR(VLOOKUP(B350,'[1]HE POR RUBRO 2022'!$B$12:$N$91,9,0),0)</f>
        <v>0</v>
      </c>
      <c r="M350">
        <f>IFERROR(VLOOKUP(B350,'[1]HE POR RUBRO 2022'!$B$12:$N$91,10,0),0)</f>
        <v>0</v>
      </c>
      <c r="N350">
        <f>IFERROR(VLOOKUP(B350,'[1]HE POR RUBRO 2022'!$B$12:$N$91,11,0),0)</f>
        <v>0</v>
      </c>
      <c r="O350">
        <f>IFERROR(VLOOKUP(B350,'[1]HE POR RUBRO 2022'!$B$12:$N$91,12,0),0)</f>
        <v>0</v>
      </c>
      <c r="P350">
        <f>IFERROR(VLOOKUP(B350,'[1]HE POR RUBRO 2022'!$B$12:$N$91,13,0),0)</f>
        <v>0</v>
      </c>
      <c r="Q350" s="100">
        <f t="shared" si="48"/>
        <v>0</v>
      </c>
      <c r="R350" s="96">
        <f t="shared" si="49"/>
        <v>0</v>
      </c>
      <c r="S350" s="32">
        <f t="shared" si="50"/>
        <v>0</v>
      </c>
    </row>
    <row r="351" spans="1:19" x14ac:dyDescent="0.35">
      <c r="A351" s="1" t="s">
        <v>1245</v>
      </c>
      <c r="B351" s="102" t="s">
        <v>102</v>
      </c>
      <c r="C351" s="33" t="str">
        <f t="shared" si="46"/>
        <v>3518</v>
      </c>
      <c r="D351" s="33" t="str">
        <f t="shared" si="47"/>
        <v>0405</v>
      </c>
      <c r="E351">
        <f>IFERROR(VLOOKUP(B351,'[1]HE POR RUBRO 2022'!$B$12:$N$91,2,0),0)</f>
        <v>-14263.31</v>
      </c>
      <c r="F351">
        <f>IFERROR(VLOOKUP(B351,'[1]HE POR RUBRO 2022'!$B$12:$N$91,3,0),0)</f>
        <v>9741.43</v>
      </c>
      <c r="G351">
        <f>IFERROR(VLOOKUP(B351,'[1]HE POR RUBRO 2022'!$B$12:$N$91,4,0),0)</f>
        <v>2011.08</v>
      </c>
      <c r="H351">
        <f>IFERROR(VLOOKUP(B351,'[1]HE POR RUBRO 2022'!$B$12:$N$91,5,0),0)</f>
        <v>2157.92</v>
      </c>
      <c r="I351">
        <f>IFERROR(VLOOKUP(B351,'[1]HE POR RUBRO 2022'!$B$12:$N$91,6,0),0)</f>
        <v>6040.54</v>
      </c>
      <c r="J351">
        <f>IFERROR(VLOOKUP(B351,'[1]HE POR RUBRO 2022'!$B$12:$N$91,7,0),0)</f>
        <v>0</v>
      </c>
      <c r="K351">
        <f>IFERROR(VLOOKUP(B351,'[1]HE POR RUBRO 2022'!$B$12:$N$91,8,0),0)</f>
        <v>0</v>
      </c>
      <c r="L351">
        <f>IFERROR(VLOOKUP(B351,'[1]HE POR RUBRO 2022'!$B$12:$N$91,9,0),0)</f>
        <v>0</v>
      </c>
      <c r="M351">
        <f>IFERROR(VLOOKUP(B351,'[1]HE POR RUBRO 2022'!$B$12:$N$91,10,0),0)</f>
        <v>0</v>
      </c>
      <c r="N351">
        <f>IFERROR(VLOOKUP(B351,'[1]HE POR RUBRO 2022'!$B$12:$N$91,11,0),0)</f>
        <v>0</v>
      </c>
      <c r="O351">
        <f>IFERROR(VLOOKUP(B351,'[1]HE POR RUBRO 2022'!$B$12:$N$91,12,0),0)</f>
        <v>0</v>
      </c>
      <c r="P351">
        <f>IFERROR(VLOOKUP(B351,'[1]HE POR RUBRO 2022'!$B$12:$N$91,13,0),0)</f>
        <v>0</v>
      </c>
      <c r="Q351" s="100">
        <f t="shared" si="48"/>
        <v>473.97166666666675</v>
      </c>
      <c r="R351" s="96">
        <f t="shared" si="49"/>
        <v>5687.6600000000008</v>
      </c>
      <c r="S351" s="32">
        <f t="shared" si="50"/>
        <v>1364.2643055555557</v>
      </c>
    </row>
    <row r="352" spans="1:19" x14ac:dyDescent="0.35">
      <c r="A352" s="1" t="s">
        <v>1245</v>
      </c>
      <c r="B352" s="102" t="s">
        <v>103</v>
      </c>
      <c r="C352" s="33" t="str">
        <f t="shared" si="46"/>
        <v>3518</v>
      </c>
      <c r="D352" s="33" t="str">
        <f t="shared" si="47"/>
        <v>0568</v>
      </c>
      <c r="E352">
        <f>IFERROR(VLOOKUP(B352,'[1]HE POR RUBRO 2022'!$B$12:$N$91,2,0),0)</f>
        <v>-364.06</v>
      </c>
      <c r="F352">
        <f>IFERROR(VLOOKUP(B352,'[1]HE POR RUBRO 2022'!$B$12:$N$91,3,0),0)</f>
        <v>14313.05</v>
      </c>
      <c r="G352">
        <f>IFERROR(VLOOKUP(B352,'[1]HE POR RUBRO 2022'!$B$12:$N$91,4,0),0)</f>
        <v>2607.92</v>
      </c>
      <c r="H352">
        <f>IFERROR(VLOOKUP(B352,'[1]HE POR RUBRO 2022'!$B$12:$N$91,5,0),0)</f>
        <v>5205.88</v>
      </c>
      <c r="I352">
        <f>IFERROR(VLOOKUP(B352,'[1]HE POR RUBRO 2022'!$B$12:$N$91,6,0),0)</f>
        <v>39691.07</v>
      </c>
      <c r="J352">
        <f>IFERROR(VLOOKUP(B352,'[1]HE POR RUBRO 2022'!$B$12:$N$91,7,0),0)</f>
        <v>0</v>
      </c>
      <c r="K352">
        <f>IFERROR(VLOOKUP(B352,'[1]HE POR RUBRO 2022'!$B$12:$N$91,8,0),0)</f>
        <v>0</v>
      </c>
      <c r="L352">
        <f>IFERROR(VLOOKUP(B352,'[1]HE POR RUBRO 2022'!$B$12:$N$91,9,0),0)</f>
        <v>0</v>
      </c>
      <c r="M352">
        <f>IFERROR(VLOOKUP(B352,'[1]HE POR RUBRO 2022'!$B$12:$N$91,10,0),0)</f>
        <v>0</v>
      </c>
      <c r="N352">
        <f>IFERROR(VLOOKUP(B352,'[1]HE POR RUBRO 2022'!$B$12:$N$91,11,0),0)</f>
        <v>0</v>
      </c>
      <c r="O352">
        <f>IFERROR(VLOOKUP(B352,'[1]HE POR RUBRO 2022'!$B$12:$N$91,12,0),0)</f>
        <v>0</v>
      </c>
      <c r="P352">
        <f>IFERROR(VLOOKUP(B352,'[1]HE POR RUBRO 2022'!$B$12:$N$91,13,0),0)</f>
        <v>0</v>
      </c>
      <c r="Q352" s="100">
        <f t="shared" si="48"/>
        <v>5121.1549999999997</v>
      </c>
      <c r="R352" s="96">
        <f t="shared" si="49"/>
        <v>61453.86</v>
      </c>
      <c r="S352" s="32">
        <f t="shared" si="50"/>
        <v>9506.6570833333335</v>
      </c>
    </row>
    <row r="353" spans="1:19" x14ac:dyDescent="0.35">
      <c r="A353" s="1" t="s">
        <v>1245</v>
      </c>
      <c r="B353" s="102" t="s">
        <v>104</v>
      </c>
      <c r="C353" s="33" t="str">
        <f t="shared" si="46"/>
        <v>3518</v>
      </c>
      <c r="D353" s="33" t="str">
        <f t="shared" si="47"/>
        <v>0599</v>
      </c>
      <c r="E353">
        <f>IFERROR(VLOOKUP(B353,'[1]HE POR RUBRO 2022'!$B$12:$N$91,2,0),0)</f>
        <v>5346.37</v>
      </c>
      <c r="F353">
        <f>IFERROR(VLOOKUP(B353,'[1]HE POR RUBRO 2022'!$B$12:$N$91,3,0),0)</f>
        <v>13731.34</v>
      </c>
      <c r="G353">
        <f>IFERROR(VLOOKUP(B353,'[1]HE POR RUBRO 2022'!$B$12:$N$91,4,0),0)</f>
        <v>1293.4100000000001</v>
      </c>
      <c r="H353">
        <f>IFERROR(VLOOKUP(B353,'[1]HE POR RUBRO 2022'!$B$12:$N$91,5,0),0)</f>
        <v>5166.58</v>
      </c>
      <c r="I353">
        <f>IFERROR(VLOOKUP(B353,'[1]HE POR RUBRO 2022'!$B$12:$N$91,6,0),0)</f>
        <v>25029.31</v>
      </c>
      <c r="J353">
        <f>IFERROR(VLOOKUP(B353,'[1]HE POR RUBRO 2022'!$B$12:$N$91,7,0),0)</f>
        <v>0</v>
      </c>
      <c r="K353">
        <f>IFERROR(VLOOKUP(B353,'[1]HE POR RUBRO 2022'!$B$12:$N$91,8,0),0)</f>
        <v>0</v>
      </c>
      <c r="L353">
        <f>IFERROR(VLOOKUP(B353,'[1]HE POR RUBRO 2022'!$B$12:$N$91,9,0),0)</f>
        <v>0</v>
      </c>
      <c r="M353">
        <f>IFERROR(VLOOKUP(B353,'[1]HE POR RUBRO 2022'!$B$12:$N$91,10,0),0)</f>
        <v>0</v>
      </c>
      <c r="N353">
        <f>IFERROR(VLOOKUP(B353,'[1]HE POR RUBRO 2022'!$B$12:$N$91,11,0),0)</f>
        <v>0</v>
      </c>
      <c r="O353">
        <f>IFERROR(VLOOKUP(B353,'[1]HE POR RUBRO 2022'!$B$12:$N$91,12,0),0)</f>
        <v>0</v>
      </c>
      <c r="P353">
        <f>IFERROR(VLOOKUP(B353,'[1]HE POR RUBRO 2022'!$B$12:$N$91,13,0),0)</f>
        <v>0</v>
      </c>
      <c r="Q353" s="100">
        <f t="shared" si="48"/>
        <v>4213.9174999999996</v>
      </c>
      <c r="R353" s="96">
        <f t="shared" si="49"/>
        <v>50567.009999999995</v>
      </c>
      <c r="S353" s="32">
        <f t="shared" si="50"/>
        <v>7189.1856249999992</v>
      </c>
    </row>
    <row r="354" spans="1:19" x14ac:dyDescent="0.35">
      <c r="A354" s="1" t="s">
        <v>1245</v>
      </c>
      <c r="B354" s="102" t="s">
        <v>105</v>
      </c>
      <c r="C354" s="33" t="str">
        <f t="shared" si="46"/>
        <v>3520</v>
      </c>
      <c r="D354" s="33" t="str">
        <f t="shared" si="47"/>
        <v>0405</v>
      </c>
      <c r="E354">
        <f>IFERROR(VLOOKUP(B354,'[1]HE POR RUBRO 2022'!$B$12:$N$91,2,0),0)</f>
        <v>-4584.78</v>
      </c>
      <c r="F354">
        <f>IFERROR(VLOOKUP(B354,'[1]HE POR RUBRO 2022'!$B$12:$N$91,3,0),0)</f>
        <v>2606.6999999999998</v>
      </c>
      <c r="G354">
        <f>IFERROR(VLOOKUP(B354,'[1]HE POR RUBRO 2022'!$B$12:$N$91,4,0),0)</f>
        <v>0</v>
      </c>
      <c r="H354">
        <f>IFERROR(VLOOKUP(B354,'[1]HE POR RUBRO 2022'!$B$12:$N$91,5,0),0)</f>
        <v>0</v>
      </c>
      <c r="I354">
        <f>IFERROR(VLOOKUP(B354,'[1]HE POR RUBRO 2022'!$B$12:$N$91,6,0),0)</f>
        <v>4474.71</v>
      </c>
      <c r="J354">
        <f>IFERROR(VLOOKUP(B354,'[1]HE POR RUBRO 2022'!$B$12:$N$91,7,0),0)</f>
        <v>0</v>
      </c>
      <c r="K354">
        <f>IFERROR(VLOOKUP(B354,'[1]HE POR RUBRO 2022'!$B$12:$N$91,8,0),0)</f>
        <v>0</v>
      </c>
      <c r="L354">
        <f>IFERROR(VLOOKUP(B354,'[1]HE POR RUBRO 2022'!$B$12:$N$91,9,0),0)</f>
        <v>0</v>
      </c>
      <c r="M354">
        <f>IFERROR(VLOOKUP(B354,'[1]HE POR RUBRO 2022'!$B$12:$N$91,10,0),0)</f>
        <v>0</v>
      </c>
      <c r="N354">
        <f>IFERROR(VLOOKUP(B354,'[1]HE POR RUBRO 2022'!$B$12:$N$91,11,0),0)</f>
        <v>0</v>
      </c>
      <c r="O354">
        <f>IFERROR(VLOOKUP(B354,'[1]HE POR RUBRO 2022'!$B$12:$N$91,12,0),0)</f>
        <v>0</v>
      </c>
      <c r="P354">
        <f>IFERROR(VLOOKUP(B354,'[1]HE POR RUBRO 2022'!$B$12:$N$91,13,0),0)</f>
        <v>0</v>
      </c>
      <c r="Q354" s="100">
        <f t="shared" si="48"/>
        <v>208.05250000000001</v>
      </c>
      <c r="R354" s="96">
        <f t="shared" si="49"/>
        <v>2496.63</v>
      </c>
      <c r="S354" s="32">
        <f t="shared" si="50"/>
        <v>598.28270833333329</v>
      </c>
    </row>
    <row r="355" spans="1:19" x14ac:dyDescent="0.35">
      <c r="A355" s="1" t="s">
        <v>1245</v>
      </c>
      <c r="B355" s="102" t="s">
        <v>106</v>
      </c>
      <c r="C355" s="33" t="str">
        <f t="shared" si="46"/>
        <v>3520</v>
      </c>
      <c r="D355" s="33" t="str">
        <f t="shared" si="47"/>
        <v>0568</v>
      </c>
      <c r="E355">
        <f>IFERROR(VLOOKUP(B355,'[1]HE POR RUBRO 2022'!$B$12:$N$91,2,0),0)</f>
        <v>2382.37</v>
      </c>
      <c r="F355">
        <f>IFERROR(VLOOKUP(B355,'[1]HE POR RUBRO 2022'!$B$12:$N$91,3,0),0)</f>
        <v>6106.37</v>
      </c>
      <c r="G355">
        <f>IFERROR(VLOOKUP(B355,'[1]HE POR RUBRO 2022'!$B$12:$N$91,4,0),0)</f>
        <v>1441.09</v>
      </c>
      <c r="H355">
        <f>IFERROR(VLOOKUP(B355,'[1]HE POR RUBRO 2022'!$B$12:$N$91,5,0),0)</f>
        <v>636.66999999999996</v>
      </c>
      <c r="I355">
        <f>IFERROR(VLOOKUP(B355,'[1]HE POR RUBRO 2022'!$B$12:$N$91,6,0),0)</f>
        <v>13543.7</v>
      </c>
      <c r="J355">
        <f>IFERROR(VLOOKUP(B355,'[1]HE POR RUBRO 2022'!$B$12:$N$91,7,0),0)</f>
        <v>0</v>
      </c>
      <c r="K355">
        <f>IFERROR(VLOOKUP(B355,'[1]HE POR RUBRO 2022'!$B$12:$N$91,8,0),0)</f>
        <v>0</v>
      </c>
      <c r="L355">
        <f>IFERROR(VLOOKUP(B355,'[1]HE POR RUBRO 2022'!$B$12:$N$91,9,0),0)</f>
        <v>0</v>
      </c>
      <c r="M355">
        <f>IFERROR(VLOOKUP(B355,'[1]HE POR RUBRO 2022'!$B$12:$N$91,10,0),0)</f>
        <v>0</v>
      </c>
      <c r="N355">
        <f>IFERROR(VLOOKUP(B355,'[1]HE POR RUBRO 2022'!$B$12:$N$91,11,0),0)</f>
        <v>0</v>
      </c>
      <c r="O355">
        <f>IFERROR(VLOOKUP(B355,'[1]HE POR RUBRO 2022'!$B$12:$N$91,12,0),0)</f>
        <v>0</v>
      </c>
      <c r="P355">
        <f>IFERROR(VLOOKUP(B355,'[1]HE POR RUBRO 2022'!$B$12:$N$91,13,0),0)</f>
        <v>0</v>
      </c>
      <c r="Q355" s="100">
        <f t="shared" si="48"/>
        <v>2009.1833333333334</v>
      </c>
      <c r="R355" s="96">
        <f t="shared" si="49"/>
        <v>24110.2</v>
      </c>
      <c r="S355" s="32">
        <f t="shared" si="50"/>
        <v>3478.4036111111113</v>
      </c>
    </row>
    <row r="356" spans="1:19" x14ac:dyDescent="0.35">
      <c r="A356" s="1" t="s">
        <v>1245</v>
      </c>
      <c r="B356" s="102" t="s">
        <v>107</v>
      </c>
      <c r="C356" s="33" t="str">
        <f t="shared" si="46"/>
        <v>3520</v>
      </c>
      <c r="D356" s="33" t="str">
        <f t="shared" si="47"/>
        <v>0599</v>
      </c>
      <c r="E356">
        <f>IFERROR(VLOOKUP(B356,'[1]HE POR RUBRO 2022'!$B$12:$N$91,2,0),0)</f>
        <v>4601.3900000000003</v>
      </c>
      <c r="F356">
        <f>IFERROR(VLOOKUP(B356,'[1]HE POR RUBRO 2022'!$B$12:$N$91,3,0),0)</f>
        <v>6958.86</v>
      </c>
      <c r="G356">
        <f>IFERROR(VLOOKUP(B356,'[1]HE POR RUBRO 2022'!$B$12:$N$91,4,0),0)</f>
        <v>1804.65</v>
      </c>
      <c r="H356">
        <f>IFERROR(VLOOKUP(B356,'[1]HE POR RUBRO 2022'!$B$12:$N$91,5,0),0)</f>
        <v>820.51</v>
      </c>
      <c r="I356">
        <f>IFERROR(VLOOKUP(B356,'[1]HE POR RUBRO 2022'!$B$12:$N$91,6,0),0)</f>
        <v>17640.189999999999</v>
      </c>
      <c r="J356">
        <f>IFERROR(VLOOKUP(B356,'[1]HE POR RUBRO 2022'!$B$12:$N$91,7,0),0)</f>
        <v>0</v>
      </c>
      <c r="K356">
        <f>IFERROR(VLOOKUP(B356,'[1]HE POR RUBRO 2022'!$B$12:$N$91,8,0),0)</f>
        <v>0</v>
      </c>
      <c r="L356">
        <f>IFERROR(VLOOKUP(B356,'[1]HE POR RUBRO 2022'!$B$12:$N$91,9,0),0)</f>
        <v>0</v>
      </c>
      <c r="M356">
        <f>IFERROR(VLOOKUP(B356,'[1]HE POR RUBRO 2022'!$B$12:$N$91,10,0),0)</f>
        <v>0</v>
      </c>
      <c r="N356">
        <f>IFERROR(VLOOKUP(B356,'[1]HE POR RUBRO 2022'!$B$12:$N$91,11,0),0)</f>
        <v>0</v>
      </c>
      <c r="O356">
        <f>IFERROR(VLOOKUP(B356,'[1]HE POR RUBRO 2022'!$B$12:$N$91,12,0),0)</f>
        <v>0</v>
      </c>
      <c r="P356">
        <f>IFERROR(VLOOKUP(B356,'[1]HE POR RUBRO 2022'!$B$12:$N$91,13,0),0)</f>
        <v>0</v>
      </c>
      <c r="Q356" s="100">
        <f t="shared" si="48"/>
        <v>2652.1333333333332</v>
      </c>
      <c r="R356" s="96">
        <f t="shared" si="49"/>
        <v>31825.599999999999</v>
      </c>
      <c r="S356" s="32">
        <f t="shared" si="50"/>
        <v>4561.9236111111104</v>
      </c>
    </row>
    <row r="357" spans="1:19" x14ac:dyDescent="0.35">
      <c r="A357" s="1" t="s">
        <v>1245</v>
      </c>
      <c r="B357" s="102" t="s">
        <v>111</v>
      </c>
      <c r="C357" s="33" t="str">
        <f t="shared" si="46"/>
        <v>3529</v>
      </c>
      <c r="D357" s="33" t="str">
        <f t="shared" si="47"/>
        <v>0405</v>
      </c>
      <c r="E357">
        <f>IFERROR(VLOOKUP(B357,'[1]HE POR RUBRO 2022'!$B$12:$N$91,2,0),0)</f>
        <v>-2335.9699999999998</v>
      </c>
      <c r="F357">
        <f>IFERROR(VLOOKUP(B357,'[1]HE POR RUBRO 2022'!$B$12:$N$91,3,0),0)</f>
        <v>1849.51</v>
      </c>
      <c r="G357">
        <f>IFERROR(VLOOKUP(B357,'[1]HE POR RUBRO 2022'!$B$12:$N$91,4,0),0)</f>
        <v>0</v>
      </c>
      <c r="H357">
        <f>IFERROR(VLOOKUP(B357,'[1]HE POR RUBRO 2022'!$B$12:$N$91,5,0),0)</f>
        <v>1468.35</v>
      </c>
      <c r="I357">
        <f>IFERROR(VLOOKUP(B357,'[1]HE POR RUBRO 2022'!$B$12:$N$91,6,0),0)</f>
        <v>1963.81</v>
      </c>
      <c r="J357">
        <f>IFERROR(VLOOKUP(B357,'[1]HE POR RUBRO 2022'!$B$12:$N$91,7,0),0)</f>
        <v>0</v>
      </c>
      <c r="K357">
        <f>IFERROR(VLOOKUP(B357,'[1]HE POR RUBRO 2022'!$B$12:$N$91,8,0),0)</f>
        <v>0</v>
      </c>
      <c r="L357">
        <f>IFERROR(VLOOKUP(B357,'[1]HE POR RUBRO 2022'!$B$12:$N$91,9,0),0)</f>
        <v>0</v>
      </c>
      <c r="M357">
        <f>IFERROR(VLOOKUP(B357,'[1]HE POR RUBRO 2022'!$B$12:$N$91,10,0),0)</f>
        <v>0</v>
      </c>
      <c r="N357">
        <f>IFERROR(VLOOKUP(B357,'[1]HE POR RUBRO 2022'!$B$12:$N$91,11,0),0)</f>
        <v>0</v>
      </c>
      <c r="O357">
        <f>IFERROR(VLOOKUP(B357,'[1]HE POR RUBRO 2022'!$B$12:$N$91,12,0),0)</f>
        <v>0</v>
      </c>
      <c r="P357">
        <f>IFERROR(VLOOKUP(B357,'[1]HE POR RUBRO 2022'!$B$12:$N$91,13,0),0)</f>
        <v>0</v>
      </c>
      <c r="Q357" s="100">
        <f t="shared" si="48"/>
        <v>245.47499999999999</v>
      </c>
      <c r="R357" s="96">
        <f t="shared" si="49"/>
        <v>2945.7</v>
      </c>
      <c r="S357" s="32">
        <f t="shared" si="50"/>
        <v>551.9445833333333</v>
      </c>
    </row>
    <row r="358" spans="1:19" x14ac:dyDescent="0.35">
      <c r="A358" s="1" t="s">
        <v>1245</v>
      </c>
      <c r="B358" s="102" t="s">
        <v>112</v>
      </c>
      <c r="C358" s="33" t="str">
        <f t="shared" si="46"/>
        <v>3529</v>
      </c>
      <c r="D358" s="33" t="str">
        <f t="shared" si="47"/>
        <v>0568</v>
      </c>
      <c r="E358">
        <f>IFERROR(VLOOKUP(B358,'[1]HE POR RUBRO 2022'!$B$12:$N$91,2,0),0)</f>
        <v>1984.05</v>
      </c>
      <c r="F358">
        <f>IFERROR(VLOOKUP(B358,'[1]HE POR RUBRO 2022'!$B$12:$N$91,3,0),0)</f>
        <v>2739.76</v>
      </c>
      <c r="G358">
        <f>IFERROR(VLOOKUP(B358,'[1]HE POR RUBRO 2022'!$B$12:$N$91,4,0),0)</f>
        <v>0</v>
      </c>
      <c r="H358">
        <f>IFERROR(VLOOKUP(B358,'[1]HE POR RUBRO 2022'!$B$12:$N$91,5,0),0)</f>
        <v>989.93</v>
      </c>
      <c r="I358">
        <f>IFERROR(VLOOKUP(B358,'[1]HE POR RUBRO 2022'!$B$12:$N$91,6,0),0)</f>
        <v>6384.73</v>
      </c>
      <c r="J358">
        <f>IFERROR(VLOOKUP(B358,'[1]HE POR RUBRO 2022'!$B$12:$N$91,7,0),0)</f>
        <v>0</v>
      </c>
      <c r="K358">
        <f>IFERROR(VLOOKUP(B358,'[1]HE POR RUBRO 2022'!$B$12:$N$91,8,0),0)</f>
        <v>0</v>
      </c>
      <c r="L358">
        <f>IFERROR(VLOOKUP(B358,'[1]HE POR RUBRO 2022'!$B$12:$N$91,9,0),0)</f>
        <v>0</v>
      </c>
      <c r="M358">
        <f>IFERROR(VLOOKUP(B358,'[1]HE POR RUBRO 2022'!$B$12:$N$91,10,0),0)</f>
        <v>0</v>
      </c>
      <c r="N358">
        <f>IFERROR(VLOOKUP(B358,'[1]HE POR RUBRO 2022'!$B$12:$N$91,11,0),0)</f>
        <v>0</v>
      </c>
      <c r="O358">
        <f>IFERROR(VLOOKUP(B358,'[1]HE POR RUBRO 2022'!$B$12:$N$91,12,0),0)</f>
        <v>0</v>
      </c>
      <c r="P358">
        <f>IFERROR(VLOOKUP(B358,'[1]HE POR RUBRO 2022'!$B$12:$N$91,13,0),0)</f>
        <v>0</v>
      </c>
      <c r="Q358" s="100">
        <f t="shared" si="48"/>
        <v>1008.2058333333334</v>
      </c>
      <c r="R358" s="96">
        <f t="shared" si="49"/>
        <v>12098.470000000001</v>
      </c>
      <c r="S358" s="32">
        <f t="shared" si="50"/>
        <v>1706.7779861111112</v>
      </c>
    </row>
    <row r="359" spans="1:19" x14ac:dyDescent="0.35">
      <c r="A359" s="1" t="s">
        <v>1245</v>
      </c>
      <c r="B359" s="102" t="s">
        <v>113</v>
      </c>
      <c r="C359" s="33" t="str">
        <f t="shared" si="46"/>
        <v>3529</v>
      </c>
      <c r="D359" s="33" t="str">
        <f t="shared" si="47"/>
        <v>0599</v>
      </c>
      <c r="E359">
        <f>IFERROR(VLOOKUP(B359,'[1]HE POR RUBRO 2022'!$B$12:$N$91,2,0),0)</f>
        <v>4834.46</v>
      </c>
      <c r="F359">
        <f>IFERROR(VLOOKUP(B359,'[1]HE POR RUBRO 2022'!$B$12:$N$91,3,0),0)</f>
        <v>9300.82</v>
      </c>
      <c r="G359">
        <f>IFERROR(VLOOKUP(B359,'[1]HE POR RUBRO 2022'!$B$12:$N$91,4,0),0)</f>
        <v>0</v>
      </c>
      <c r="H359">
        <f>IFERROR(VLOOKUP(B359,'[1]HE POR RUBRO 2022'!$B$12:$N$91,5,0),0)</f>
        <v>3197.25</v>
      </c>
      <c r="I359">
        <f>IFERROR(VLOOKUP(B359,'[1]HE POR RUBRO 2022'!$B$12:$N$91,6,0),0)</f>
        <v>13155.56</v>
      </c>
      <c r="J359">
        <f>IFERROR(VLOOKUP(B359,'[1]HE POR RUBRO 2022'!$B$12:$N$91,7,0),0)</f>
        <v>0</v>
      </c>
      <c r="K359">
        <f>IFERROR(VLOOKUP(B359,'[1]HE POR RUBRO 2022'!$B$12:$N$91,8,0),0)</f>
        <v>0</v>
      </c>
      <c r="L359">
        <f>IFERROR(VLOOKUP(B359,'[1]HE POR RUBRO 2022'!$B$12:$N$91,9,0),0)</f>
        <v>0</v>
      </c>
      <c r="M359">
        <f>IFERROR(VLOOKUP(B359,'[1]HE POR RUBRO 2022'!$B$12:$N$91,10,0),0)</f>
        <v>0</v>
      </c>
      <c r="N359">
        <f>IFERROR(VLOOKUP(B359,'[1]HE POR RUBRO 2022'!$B$12:$N$91,11,0),0)</f>
        <v>0</v>
      </c>
      <c r="O359">
        <f>IFERROR(VLOOKUP(B359,'[1]HE POR RUBRO 2022'!$B$12:$N$91,12,0),0)</f>
        <v>0</v>
      </c>
      <c r="P359">
        <f>IFERROR(VLOOKUP(B359,'[1]HE POR RUBRO 2022'!$B$12:$N$91,13,0),0)</f>
        <v>0</v>
      </c>
      <c r="Q359" s="100">
        <f t="shared" si="48"/>
        <v>2540.6741666666662</v>
      </c>
      <c r="R359" s="96">
        <f t="shared" si="49"/>
        <v>30488.089999999997</v>
      </c>
      <c r="S359" s="32">
        <f t="shared" si="50"/>
        <v>4115.1311805555551</v>
      </c>
    </row>
    <row r="360" spans="1:19" x14ac:dyDescent="0.35">
      <c r="A360" s="1" t="s">
        <v>1245</v>
      </c>
      <c r="B360" s="102" t="s">
        <v>114</v>
      </c>
      <c r="C360" s="33" t="str">
        <f t="shared" si="46"/>
        <v>3530</v>
      </c>
      <c r="D360" s="33" t="str">
        <f t="shared" si="47"/>
        <v>0405</v>
      </c>
      <c r="E360">
        <f>IFERROR(VLOOKUP(B360,'[1]HE POR RUBRO 2022'!$B$12:$N$91,2,0),0)</f>
        <v>10.41</v>
      </c>
      <c r="F360">
        <f>IFERROR(VLOOKUP(B360,'[1]HE POR RUBRO 2022'!$B$12:$N$91,3,0),0)</f>
        <v>14.09</v>
      </c>
      <c r="G360">
        <f>IFERROR(VLOOKUP(B360,'[1]HE POR RUBRO 2022'!$B$12:$N$91,4,0),0)</f>
        <v>428.14</v>
      </c>
      <c r="H360">
        <f>IFERROR(VLOOKUP(B360,'[1]HE POR RUBRO 2022'!$B$12:$N$91,5,0),0)</f>
        <v>461.19</v>
      </c>
      <c r="I360">
        <f>IFERROR(VLOOKUP(B360,'[1]HE POR RUBRO 2022'!$B$12:$N$91,6,0),0)</f>
        <v>1607.85</v>
      </c>
      <c r="J360">
        <f>IFERROR(VLOOKUP(B360,'[1]HE POR RUBRO 2022'!$B$12:$N$91,7,0),0)</f>
        <v>0</v>
      </c>
      <c r="K360">
        <f>IFERROR(VLOOKUP(B360,'[1]HE POR RUBRO 2022'!$B$12:$N$91,8,0),0)</f>
        <v>0</v>
      </c>
      <c r="L360">
        <f>IFERROR(VLOOKUP(B360,'[1]HE POR RUBRO 2022'!$B$12:$N$91,9,0),0)</f>
        <v>0</v>
      </c>
      <c r="M360">
        <f>IFERROR(VLOOKUP(B360,'[1]HE POR RUBRO 2022'!$B$12:$N$91,10,0),0)</f>
        <v>0</v>
      </c>
      <c r="N360">
        <f>IFERROR(VLOOKUP(B360,'[1]HE POR RUBRO 2022'!$B$12:$N$91,11,0),0)</f>
        <v>0</v>
      </c>
      <c r="O360">
        <f>IFERROR(VLOOKUP(B360,'[1]HE POR RUBRO 2022'!$B$12:$N$91,12,0),0)</f>
        <v>0</v>
      </c>
      <c r="P360">
        <f>IFERROR(VLOOKUP(B360,'[1]HE POR RUBRO 2022'!$B$12:$N$91,13,0),0)</f>
        <v>0</v>
      </c>
      <c r="Q360" s="100">
        <f t="shared" si="48"/>
        <v>210.14</v>
      </c>
      <c r="R360" s="96">
        <f t="shared" si="49"/>
        <v>2521.6799999999998</v>
      </c>
      <c r="S360" s="32">
        <f t="shared" si="50"/>
        <v>435.75</v>
      </c>
    </row>
    <row r="361" spans="1:19" x14ac:dyDescent="0.35">
      <c r="A361" s="1" t="s">
        <v>1245</v>
      </c>
      <c r="B361" s="102" t="s">
        <v>115</v>
      </c>
      <c r="C361" s="33" t="str">
        <f t="shared" si="46"/>
        <v>3530</v>
      </c>
      <c r="D361" s="33" t="str">
        <f t="shared" si="47"/>
        <v>0568</v>
      </c>
      <c r="E361">
        <f>IFERROR(VLOOKUP(B361,'[1]HE POR RUBRO 2022'!$B$12:$N$91,2,0),0)</f>
        <v>1972.91</v>
      </c>
      <c r="F361">
        <f>IFERROR(VLOOKUP(B361,'[1]HE POR RUBRO 2022'!$B$12:$N$91,3,0),0)</f>
        <v>4160.9399999999996</v>
      </c>
      <c r="G361">
        <f>IFERROR(VLOOKUP(B361,'[1]HE POR RUBRO 2022'!$B$12:$N$91,4,0),0)</f>
        <v>862.73</v>
      </c>
      <c r="H361">
        <f>IFERROR(VLOOKUP(B361,'[1]HE POR RUBRO 2022'!$B$12:$N$91,5,0),0)</f>
        <v>435.66</v>
      </c>
      <c r="I361">
        <f>IFERROR(VLOOKUP(B361,'[1]HE POR RUBRO 2022'!$B$12:$N$91,6,0),0)</f>
        <v>6840.18</v>
      </c>
      <c r="J361">
        <f>IFERROR(VLOOKUP(B361,'[1]HE POR RUBRO 2022'!$B$12:$N$91,7,0),0)</f>
        <v>0</v>
      </c>
      <c r="K361">
        <f>IFERROR(VLOOKUP(B361,'[1]HE POR RUBRO 2022'!$B$12:$N$91,8,0),0)</f>
        <v>0</v>
      </c>
      <c r="L361">
        <f>IFERROR(VLOOKUP(B361,'[1]HE POR RUBRO 2022'!$B$12:$N$91,9,0),0)</f>
        <v>0</v>
      </c>
      <c r="M361">
        <f>IFERROR(VLOOKUP(B361,'[1]HE POR RUBRO 2022'!$B$12:$N$91,10,0),0)</f>
        <v>0</v>
      </c>
      <c r="N361">
        <f>IFERROR(VLOOKUP(B361,'[1]HE POR RUBRO 2022'!$B$12:$N$91,11,0),0)</f>
        <v>0</v>
      </c>
      <c r="O361">
        <f>IFERROR(VLOOKUP(B361,'[1]HE POR RUBRO 2022'!$B$12:$N$91,12,0),0)</f>
        <v>0</v>
      </c>
      <c r="P361">
        <f>IFERROR(VLOOKUP(B361,'[1]HE POR RUBRO 2022'!$B$12:$N$91,13,0),0)</f>
        <v>0</v>
      </c>
      <c r="Q361" s="100">
        <f t="shared" si="48"/>
        <v>1189.3683333333333</v>
      </c>
      <c r="R361" s="96">
        <f t="shared" si="49"/>
        <v>14272.42</v>
      </c>
      <c r="S361" s="32">
        <f t="shared" si="50"/>
        <v>1966.6965277777779</v>
      </c>
    </row>
    <row r="362" spans="1:19" x14ac:dyDescent="0.35">
      <c r="A362" s="1" t="s">
        <v>1245</v>
      </c>
      <c r="B362" s="102" t="s">
        <v>116</v>
      </c>
      <c r="C362" s="33" t="str">
        <f t="shared" si="46"/>
        <v>3530</v>
      </c>
      <c r="D362" s="33" t="str">
        <f t="shared" si="47"/>
        <v>0599</v>
      </c>
      <c r="E362">
        <f>IFERROR(VLOOKUP(B362,'[1]HE POR RUBRO 2022'!$B$12:$N$91,2,0),0)</f>
        <v>893.38</v>
      </c>
      <c r="F362">
        <f>IFERROR(VLOOKUP(B362,'[1]HE POR RUBRO 2022'!$B$12:$N$91,3,0),0)</f>
        <v>301.69</v>
      </c>
      <c r="G362">
        <f>IFERROR(VLOOKUP(B362,'[1]HE POR RUBRO 2022'!$B$12:$N$91,4,0),0)</f>
        <v>430.58</v>
      </c>
      <c r="H362">
        <f>IFERROR(VLOOKUP(B362,'[1]HE POR RUBRO 2022'!$B$12:$N$91,5,0),0)</f>
        <v>1060.92</v>
      </c>
      <c r="I362">
        <f>IFERROR(VLOOKUP(B362,'[1]HE POR RUBRO 2022'!$B$12:$N$91,6,0),0)</f>
        <v>1845.8</v>
      </c>
      <c r="J362">
        <f>IFERROR(VLOOKUP(B362,'[1]HE POR RUBRO 2022'!$B$12:$N$91,7,0),0)</f>
        <v>0</v>
      </c>
      <c r="K362">
        <f>IFERROR(VLOOKUP(B362,'[1]HE POR RUBRO 2022'!$B$12:$N$91,8,0),0)</f>
        <v>0</v>
      </c>
      <c r="L362">
        <f>IFERROR(VLOOKUP(B362,'[1]HE POR RUBRO 2022'!$B$12:$N$91,9,0),0)</f>
        <v>0</v>
      </c>
      <c r="M362">
        <f>IFERROR(VLOOKUP(B362,'[1]HE POR RUBRO 2022'!$B$12:$N$91,10,0),0)</f>
        <v>0</v>
      </c>
      <c r="N362">
        <f>IFERROR(VLOOKUP(B362,'[1]HE POR RUBRO 2022'!$B$12:$N$91,11,0),0)</f>
        <v>0</v>
      </c>
      <c r="O362">
        <f>IFERROR(VLOOKUP(B362,'[1]HE POR RUBRO 2022'!$B$12:$N$91,12,0),0)</f>
        <v>0</v>
      </c>
      <c r="P362">
        <f>IFERROR(VLOOKUP(B362,'[1]HE POR RUBRO 2022'!$B$12:$N$91,13,0),0)</f>
        <v>0</v>
      </c>
      <c r="Q362" s="100">
        <f t="shared" si="48"/>
        <v>377.69749999999999</v>
      </c>
      <c r="R362" s="96">
        <f t="shared" si="49"/>
        <v>4532.37</v>
      </c>
      <c r="S362" s="32">
        <f t="shared" si="50"/>
        <v>687.28062499999999</v>
      </c>
    </row>
    <row r="363" spans="1:19" x14ac:dyDescent="0.35">
      <c r="A363" s="1" t="s">
        <v>1245</v>
      </c>
      <c r="B363" s="102" t="s">
        <v>118</v>
      </c>
      <c r="C363" s="33" t="str">
        <f t="shared" si="46"/>
        <v>3536</v>
      </c>
      <c r="D363" s="33" t="str">
        <f t="shared" si="47"/>
        <v>0405</v>
      </c>
      <c r="E363">
        <f>IFERROR(VLOOKUP(B363,'[1]HE POR RUBRO 2022'!$B$12:$N$91,2,0),0)</f>
        <v>0</v>
      </c>
      <c r="F363">
        <f>IFERROR(VLOOKUP(B363,'[1]HE POR RUBRO 2022'!$B$12:$N$91,3,0),0)</f>
        <v>0</v>
      </c>
      <c r="G363">
        <f>IFERROR(VLOOKUP(B363,'[1]HE POR RUBRO 2022'!$B$12:$N$91,4,0),0)</f>
        <v>0</v>
      </c>
      <c r="H363">
        <f>IFERROR(VLOOKUP(B363,'[1]HE POR RUBRO 2022'!$B$12:$N$91,5,0),0)</f>
        <v>0</v>
      </c>
      <c r="I363">
        <f>IFERROR(VLOOKUP(B363,'[1]HE POR RUBRO 2022'!$B$12:$N$91,6,0),0)</f>
        <v>0</v>
      </c>
      <c r="J363">
        <f>IFERROR(VLOOKUP(B363,'[1]HE POR RUBRO 2022'!$B$12:$N$91,7,0),0)</f>
        <v>0</v>
      </c>
      <c r="K363">
        <f>IFERROR(VLOOKUP(B363,'[1]HE POR RUBRO 2022'!$B$12:$N$91,8,0),0)</f>
        <v>0</v>
      </c>
      <c r="L363">
        <f>IFERROR(VLOOKUP(B363,'[1]HE POR RUBRO 2022'!$B$12:$N$91,9,0),0)</f>
        <v>0</v>
      </c>
      <c r="M363">
        <f>IFERROR(VLOOKUP(B363,'[1]HE POR RUBRO 2022'!$B$12:$N$91,10,0),0)</f>
        <v>0</v>
      </c>
      <c r="N363">
        <f>IFERROR(VLOOKUP(B363,'[1]HE POR RUBRO 2022'!$B$12:$N$91,11,0),0)</f>
        <v>0</v>
      </c>
      <c r="O363">
        <f>IFERROR(VLOOKUP(B363,'[1]HE POR RUBRO 2022'!$B$12:$N$91,12,0),0)</f>
        <v>0</v>
      </c>
      <c r="P363">
        <f>IFERROR(VLOOKUP(B363,'[1]HE POR RUBRO 2022'!$B$12:$N$91,13,0),0)</f>
        <v>0</v>
      </c>
      <c r="Q363" s="100">
        <f t="shared" si="48"/>
        <v>0</v>
      </c>
      <c r="R363" s="96">
        <f t="shared" si="49"/>
        <v>0</v>
      </c>
      <c r="S363" s="32">
        <f t="shared" si="50"/>
        <v>0</v>
      </c>
    </row>
    <row r="364" spans="1:19" x14ac:dyDescent="0.35">
      <c r="A364" s="1" t="s">
        <v>1245</v>
      </c>
      <c r="B364" s="102" t="s">
        <v>119</v>
      </c>
      <c r="C364" s="33" t="str">
        <f t="shared" si="46"/>
        <v>3536</v>
      </c>
      <c r="D364" s="33" t="str">
        <f t="shared" si="47"/>
        <v>0599</v>
      </c>
      <c r="E364">
        <f>IFERROR(VLOOKUP(B364,'[1]HE POR RUBRO 2022'!$B$12:$N$91,2,0),0)</f>
        <v>0</v>
      </c>
      <c r="F364">
        <f>IFERROR(VLOOKUP(B364,'[1]HE POR RUBRO 2022'!$B$12:$N$91,3,0),0)</f>
        <v>0</v>
      </c>
      <c r="G364">
        <f>IFERROR(VLOOKUP(B364,'[1]HE POR RUBRO 2022'!$B$12:$N$91,4,0),0)</f>
        <v>0</v>
      </c>
      <c r="H364">
        <f>IFERROR(VLOOKUP(B364,'[1]HE POR RUBRO 2022'!$B$12:$N$91,5,0),0)</f>
        <v>0</v>
      </c>
      <c r="I364">
        <f>IFERROR(VLOOKUP(B364,'[1]HE POR RUBRO 2022'!$B$12:$N$91,6,0),0)</f>
        <v>0</v>
      </c>
      <c r="J364">
        <f>IFERROR(VLOOKUP(B364,'[1]HE POR RUBRO 2022'!$B$12:$N$91,7,0),0)</f>
        <v>0</v>
      </c>
      <c r="K364">
        <f>IFERROR(VLOOKUP(B364,'[1]HE POR RUBRO 2022'!$B$12:$N$91,8,0),0)</f>
        <v>0</v>
      </c>
      <c r="L364">
        <f>IFERROR(VLOOKUP(B364,'[1]HE POR RUBRO 2022'!$B$12:$N$91,9,0),0)</f>
        <v>0</v>
      </c>
      <c r="M364">
        <f>IFERROR(VLOOKUP(B364,'[1]HE POR RUBRO 2022'!$B$12:$N$91,10,0),0)</f>
        <v>0</v>
      </c>
      <c r="N364">
        <f>IFERROR(VLOOKUP(B364,'[1]HE POR RUBRO 2022'!$B$12:$N$91,11,0),0)</f>
        <v>0</v>
      </c>
      <c r="O364">
        <f>IFERROR(VLOOKUP(B364,'[1]HE POR RUBRO 2022'!$B$12:$N$91,12,0),0)</f>
        <v>0</v>
      </c>
      <c r="P364">
        <f>IFERROR(VLOOKUP(B364,'[1]HE POR RUBRO 2022'!$B$12:$N$91,13,0),0)</f>
        <v>0</v>
      </c>
      <c r="Q364" s="100">
        <f t="shared" si="48"/>
        <v>0</v>
      </c>
      <c r="R364" s="96">
        <f t="shared" si="49"/>
        <v>0</v>
      </c>
      <c r="S364" s="32">
        <f t="shared" si="50"/>
        <v>0</v>
      </c>
    </row>
    <row r="365" spans="1:19" x14ac:dyDescent="0.35">
      <c r="A365" s="1" t="s">
        <v>1245</v>
      </c>
      <c r="B365" s="102" t="s">
        <v>120</v>
      </c>
      <c r="C365" s="33" t="str">
        <f t="shared" si="46"/>
        <v>3537</v>
      </c>
      <c r="D365" s="33" t="str">
        <f t="shared" si="47"/>
        <v>0405</v>
      </c>
      <c r="E365">
        <f>IFERROR(VLOOKUP(B365,'[1]HE POR RUBRO 2022'!$B$12:$N$91,2,0),0)</f>
        <v>-8130.03</v>
      </c>
      <c r="F365">
        <f>IFERROR(VLOOKUP(B365,'[1]HE POR RUBRO 2022'!$B$12:$N$91,3,0),0)</f>
        <v>0</v>
      </c>
      <c r="G365">
        <f>IFERROR(VLOOKUP(B365,'[1]HE POR RUBRO 2022'!$B$12:$N$91,4,0),0)</f>
        <v>0</v>
      </c>
      <c r="H365">
        <f>IFERROR(VLOOKUP(B365,'[1]HE POR RUBRO 2022'!$B$12:$N$91,5,0),0)</f>
        <v>0</v>
      </c>
      <c r="I365">
        <f>IFERROR(VLOOKUP(B365,'[1]HE POR RUBRO 2022'!$B$12:$N$91,6,0),0)</f>
        <v>0</v>
      </c>
      <c r="J365">
        <f>IFERROR(VLOOKUP(B365,'[1]HE POR RUBRO 2022'!$B$12:$N$91,7,0),0)</f>
        <v>0</v>
      </c>
      <c r="K365">
        <f>IFERROR(VLOOKUP(B365,'[1]HE POR RUBRO 2022'!$B$12:$N$91,8,0),0)</f>
        <v>0</v>
      </c>
      <c r="L365">
        <f>IFERROR(VLOOKUP(B365,'[1]HE POR RUBRO 2022'!$B$12:$N$91,9,0),0)</f>
        <v>0</v>
      </c>
      <c r="M365">
        <f>IFERROR(VLOOKUP(B365,'[1]HE POR RUBRO 2022'!$B$12:$N$91,10,0),0)</f>
        <v>0</v>
      </c>
      <c r="N365">
        <f>IFERROR(VLOOKUP(B365,'[1]HE POR RUBRO 2022'!$B$12:$N$91,11,0),0)</f>
        <v>0</v>
      </c>
      <c r="O365">
        <f>IFERROR(VLOOKUP(B365,'[1]HE POR RUBRO 2022'!$B$12:$N$91,12,0),0)</f>
        <v>0</v>
      </c>
      <c r="P365">
        <f>IFERROR(VLOOKUP(B365,'[1]HE POR RUBRO 2022'!$B$12:$N$91,13,0),0)</f>
        <v>0</v>
      </c>
      <c r="Q365" s="100">
        <f t="shared" si="48"/>
        <v>-677.50249999999994</v>
      </c>
      <c r="R365" s="96">
        <f t="shared" si="49"/>
        <v>-8130.03</v>
      </c>
      <c r="S365" s="32">
        <f t="shared" si="50"/>
        <v>-733.96104166666657</v>
      </c>
    </row>
    <row r="366" spans="1:19" x14ac:dyDescent="0.35">
      <c r="A366" s="1" t="s">
        <v>1245</v>
      </c>
      <c r="B366" s="102" t="s">
        <v>121</v>
      </c>
      <c r="C366" s="33" t="str">
        <f t="shared" si="46"/>
        <v>3537</v>
      </c>
      <c r="D366" s="33" t="str">
        <f t="shared" si="47"/>
        <v>0568</v>
      </c>
      <c r="E366">
        <f>IFERROR(VLOOKUP(B366,'[1]HE POR RUBRO 2022'!$B$12:$N$91,2,0),0)</f>
        <v>2678.13</v>
      </c>
      <c r="F366">
        <f>IFERROR(VLOOKUP(B366,'[1]HE POR RUBRO 2022'!$B$12:$N$91,3,0),0)</f>
        <v>6303.82</v>
      </c>
      <c r="G366">
        <f>IFERROR(VLOOKUP(B366,'[1]HE POR RUBRO 2022'!$B$12:$N$91,4,0),0)</f>
        <v>1567.52</v>
      </c>
      <c r="H366">
        <f>IFERROR(VLOOKUP(B366,'[1]HE POR RUBRO 2022'!$B$12:$N$91,5,0),0)</f>
        <v>1751.2</v>
      </c>
      <c r="I366">
        <f>IFERROR(VLOOKUP(B366,'[1]HE POR RUBRO 2022'!$B$12:$N$91,6,0),0)</f>
        <v>8134.16</v>
      </c>
      <c r="J366">
        <f>IFERROR(VLOOKUP(B366,'[1]HE POR RUBRO 2022'!$B$12:$N$91,7,0),0)</f>
        <v>0</v>
      </c>
      <c r="K366">
        <f>IFERROR(VLOOKUP(B366,'[1]HE POR RUBRO 2022'!$B$12:$N$91,8,0),0)</f>
        <v>0</v>
      </c>
      <c r="L366">
        <f>IFERROR(VLOOKUP(B366,'[1]HE POR RUBRO 2022'!$B$12:$N$91,9,0),0)</f>
        <v>0</v>
      </c>
      <c r="M366">
        <f>IFERROR(VLOOKUP(B366,'[1]HE POR RUBRO 2022'!$B$12:$N$91,10,0),0)</f>
        <v>0</v>
      </c>
      <c r="N366">
        <f>IFERROR(VLOOKUP(B366,'[1]HE POR RUBRO 2022'!$B$12:$N$91,11,0),0)</f>
        <v>0</v>
      </c>
      <c r="O366">
        <f>IFERROR(VLOOKUP(B366,'[1]HE POR RUBRO 2022'!$B$12:$N$91,12,0),0)</f>
        <v>0</v>
      </c>
      <c r="P366">
        <f>IFERROR(VLOOKUP(B366,'[1]HE POR RUBRO 2022'!$B$12:$N$91,13,0),0)</f>
        <v>0</v>
      </c>
      <c r="Q366" s="100">
        <f t="shared" si="48"/>
        <v>1702.9025000000001</v>
      </c>
      <c r="R366" s="96">
        <f t="shared" si="49"/>
        <v>20434.830000000002</v>
      </c>
      <c r="S366" s="32">
        <f t="shared" si="50"/>
        <v>2799.2177083333336</v>
      </c>
    </row>
    <row r="367" spans="1:19" x14ac:dyDescent="0.35">
      <c r="A367" s="1" t="s">
        <v>1245</v>
      </c>
      <c r="B367" s="102" t="s">
        <v>122</v>
      </c>
      <c r="C367" s="33" t="str">
        <f t="shared" si="46"/>
        <v>3537</v>
      </c>
      <c r="D367" s="33" t="str">
        <f t="shared" si="47"/>
        <v>0599</v>
      </c>
      <c r="E367">
        <f>IFERROR(VLOOKUP(B367,'[1]HE POR RUBRO 2022'!$B$12:$N$91,2,0),0)</f>
        <v>1357.11</v>
      </c>
      <c r="F367">
        <f>IFERROR(VLOOKUP(B367,'[1]HE POR RUBRO 2022'!$B$12:$N$91,3,0),0)</f>
        <v>3683.19</v>
      </c>
      <c r="G367">
        <f>IFERROR(VLOOKUP(B367,'[1]HE POR RUBRO 2022'!$B$12:$N$91,4,0),0)</f>
        <v>1389.95</v>
      </c>
      <c r="H367">
        <f>IFERROR(VLOOKUP(B367,'[1]HE POR RUBRO 2022'!$B$12:$N$91,5,0),0)</f>
        <v>1360.02</v>
      </c>
      <c r="I367">
        <f>IFERROR(VLOOKUP(B367,'[1]HE POR RUBRO 2022'!$B$12:$N$91,6,0),0)</f>
        <v>3930.94</v>
      </c>
      <c r="J367">
        <f>IFERROR(VLOOKUP(B367,'[1]HE POR RUBRO 2022'!$B$12:$N$91,7,0),0)</f>
        <v>0</v>
      </c>
      <c r="K367">
        <f>IFERROR(VLOOKUP(B367,'[1]HE POR RUBRO 2022'!$B$12:$N$91,8,0),0)</f>
        <v>0</v>
      </c>
      <c r="L367">
        <f>IFERROR(VLOOKUP(B367,'[1]HE POR RUBRO 2022'!$B$12:$N$91,9,0),0)</f>
        <v>0</v>
      </c>
      <c r="M367">
        <f>IFERROR(VLOOKUP(B367,'[1]HE POR RUBRO 2022'!$B$12:$N$91,10,0),0)</f>
        <v>0</v>
      </c>
      <c r="N367">
        <f>IFERROR(VLOOKUP(B367,'[1]HE POR RUBRO 2022'!$B$12:$N$91,11,0),0)</f>
        <v>0</v>
      </c>
      <c r="O367">
        <f>IFERROR(VLOOKUP(B367,'[1]HE POR RUBRO 2022'!$B$12:$N$91,12,0),0)</f>
        <v>0</v>
      </c>
      <c r="P367">
        <f>IFERROR(VLOOKUP(B367,'[1]HE POR RUBRO 2022'!$B$12:$N$91,13,0),0)</f>
        <v>0</v>
      </c>
      <c r="Q367" s="100">
        <f t="shared" si="48"/>
        <v>976.76750000000004</v>
      </c>
      <c r="R367" s="96">
        <f t="shared" si="49"/>
        <v>11721.210000000001</v>
      </c>
      <c r="S367" s="32">
        <f t="shared" si="50"/>
        <v>1614.9072916666667</v>
      </c>
    </row>
    <row r="368" spans="1:19" x14ac:dyDescent="0.35">
      <c r="A368" s="1" t="s">
        <v>1245</v>
      </c>
      <c r="B368" s="102" t="s">
        <v>123</v>
      </c>
      <c r="C368" s="33" t="str">
        <f t="shared" si="46"/>
        <v>3540</v>
      </c>
      <c r="D368" s="33" t="str">
        <f t="shared" si="47"/>
        <v>0405</v>
      </c>
      <c r="E368">
        <f>IFERROR(VLOOKUP(B368,'[1]HE POR RUBRO 2022'!$B$12:$N$91,2,0),0)</f>
        <v>0</v>
      </c>
      <c r="F368">
        <f>IFERROR(VLOOKUP(B368,'[1]HE POR RUBRO 2022'!$B$12:$N$91,3,0),0)</f>
        <v>0</v>
      </c>
      <c r="G368">
        <f>IFERROR(VLOOKUP(B368,'[1]HE POR RUBRO 2022'!$B$12:$N$91,4,0),0)</f>
        <v>0</v>
      </c>
      <c r="H368">
        <f>IFERROR(VLOOKUP(B368,'[1]HE POR RUBRO 2022'!$B$12:$N$91,5,0),0)</f>
        <v>0</v>
      </c>
      <c r="I368">
        <f>IFERROR(VLOOKUP(B368,'[1]HE POR RUBRO 2022'!$B$12:$N$91,6,0),0)</f>
        <v>0</v>
      </c>
      <c r="J368">
        <f>IFERROR(VLOOKUP(B368,'[1]HE POR RUBRO 2022'!$B$12:$N$91,7,0),0)</f>
        <v>0</v>
      </c>
      <c r="K368">
        <f>IFERROR(VLOOKUP(B368,'[1]HE POR RUBRO 2022'!$B$12:$N$91,8,0),0)</f>
        <v>0</v>
      </c>
      <c r="L368">
        <f>IFERROR(VLOOKUP(B368,'[1]HE POR RUBRO 2022'!$B$12:$N$91,9,0),0)</f>
        <v>0</v>
      </c>
      <c r="M368">
        <f>IFERROR(VLOOKUP(B368,'[1]HE POR RUBRO 2022'!$B$12:$N$91,10,0),0)</f>
        <v>0</v>
      </c>
      <c r="N368">
        <f>IFERROR(VLOOKUP(B368,'[1]HE POR RUBRO 2022'!$B$12:$N$91,11,0),0)</f>
        <v>0</v>
      </c>
      <c r="O368">
        <f>IFERROR(VLOOKUP(B368,'[1]HE POR RUBRO 2022'!$B$12:$N$91,12,0),0)</f>
        <v>0</v>
      </c>
      <c r="P368">
        <f>IFERROR(VLOOKUP(B368,'[1]HE POR RUBRO 2022'!$B$12:$N$91,13,0),0)</f>
        <v>0</v>
      </c>
      <c r="Q368" s="100">
        <f t="shared" si="48"/>
        <v>0</v>
      </c>
      <c r="R368" s="96">
        <f t="shared" si="49"/>
        <v>0</v>
      </c>
      <c r="S368" s="32">
        <f t="shared" si="50"/>
        <v>0</v>
      </c>
    </row>
    <row r="369" spans="1:19" x14ac:dyDescent="0.35">
      <c r="A369" s="1" t="s">
        <v>1245</v>
      </c>
      <c r="B369" s="102" t="s">
        <v>124</v>
      </c>
      <c r="C369" s="33" t="str">
        <f t="shared" si="46"/>
        <v>3542</v>
      </c>
      <c r="D369" s="33" t="str">
        <f t="shared" si="47"/>
        <v>0405</v>
      </c>
      <c r="E369">
        <f>IFERROR(VLOOKUP(B369,'[1]HE POR RUBRO 2022'!$B$12:$N$91,2,0),0)</f>
        <v>-1774.29</v>
      </c>
      <c r="F369">
        <f>IFERROR(VLOOKUP(B369,'[1]HE POR RUBRO 2022'!$B$12:$N$91,3,0),0)</f>
        <v>797.61</v>
      </c>
      <c r="G369">
        <f>IFERROR(VLOOKUP(B369,'[1]HE POR RUBRO 2022'!$B$12:$N$91,4,0),0)</f>
        <v>-1110.58</v>
      </c>
      <c r="H369">
        <f>IFERROR(VLOOKUP(B369,'[1]HE POR RUBRO 2022'!$B$12:$N$91,5,0),0)</f>
        <v>0</v>
      </c>
      <c r="I369">
        <f>IFERROR(VLOOKUP(B369,'[1]HE POR RUBRO 2022'!$B$12:$N$91,6,0),0)</f>
        <v>0</v>
      </c>
      <c r="J369">
        <f>IFERROR(VLOOKUP(B369,'[1]HE POR RUBRO 2022'!$B$12:$N$91,7,0),0)</f>
        <v>0</v>
      </c>
      <c r="K369">
        <f>IFERROR(VLOOKUP(B369,'[1]HE POR RUBRO 2022'!$B$12:$N$91,8,0),0)</f>
        <v>0</v>
      </c>
      <c r="L369">
        <f>IFERROR(VLOOKUP(B369,'[1]HE POR RUBRO 2022'!$B$12:$N$91,9,0),0)</f>
        <v>0</v>
      </c>
      <c r="M369">
        <f>IFERROR(VLOOKUP(B369,'[1]HE POR RUBRO 2022'!$B$12:$N$91,10,0),0)</f>
        <v>0</v>
      </c>
      <c r="N369">
        <f>IFERROR(VLOOKUP(B369,'[1]HE POR RUBRO 2022'!$B$12:$N$91,11,0),0)</f>
        <v>0</v>
      </c>
      <c r="O369">
        <f>IFERROR(VLOOKUP(B369,'[1]HE POR RUBRO 2022'!$B$12:$N$91,12,0),0)</f>
        <v>0</v>
      </c>
      <c r="P369">
        <f>IFERROR(VLOOKUP(B369,'[1]HE POR RUBRO 2022'!$B$12:$N$91,13,0),0)</f>
        <v>0</v>
      </c>
      <c r="Q369" s="100">
        <f t="shared" si="48"/>
        <v>-173.9383333333333</v>
      </c>
      <c r="R369" s="96">
        <f t="shared" si="49"/>
        <v>-2087.2599999999998</v>
      </c>
      <c r="S369" s="32">
        <f t="shared" si="50"/>
        <v>-280.98152777777773</v>
      </c>
    </row>
    <row r="370" spans="1:19" x14ac:dyDescent="0.35">
      <c r="A370" s="1" t="s">
        <v>1245</v>
      </c>
      <c r="B370" s="102" t="s">
        <v>125</v>
      </c>
      <c r="C370" s="33" t="str">
        <f t="shared" si="46"/>
        <v>3542</v>
      </c>
      <c r="D370" s="33" t="str">
        <f t="shared" si="47"/>
        <v>0568</v>
      </c>
      <c r="E370">
        <f>IFERROR(VLOOKUP(B370,'[1]HE POR RUBRO 2022'!$B$12:$N$91,2,0),0)</f>
        <v>933.94</v>
      </c>
      <c r="F370">
        <f>IFERROR(VLOOKUP(B370,'[1]HE POR RUBRO 2022'!$B$12:$N$91,3,0),0)</f>
        <v>137.9</v>
      </c>
      <c r="G370">
        <f>IFERROR(VLOOKUP(B370,'[1]HE POR RUBRO 2022'!$B$12:$N$91,4,0),0)</f>
        <v>0</v>
      </c>
      <c r="H370">
        <f>IFERROR(VLOOKUP(B370,'[1]HE POR RUBRO 2022'!$B$12:$N$91,5,0),0)</f>
        <v>0</v>
      </c>
      <c r="I370">
        <f>IFERROR(VLOOKUP(B370,'[1]HE POR RUBRO 2022'!$B$12:$N$91,6,0),0)</f>
        <v>0</v>
      </c>
      <c r="J370">
        <f>IFERROR(VLOOKUP(B370,'[1]HE POR RUBRO 2022'!$B$12:$N$91,7,0),0)</f>
        <v>0</v>
      </c>
      <c r="K370">
        <f>IFERROR(VLOOKUP(B370,'[1]HE POR RUBRO 2022'!$B$12:$N$91,8,0),0)</f>
        <v>0</v>
      </c>
      <c r="L370">
        <f>IFERROR(VLOOKUP(B370,'[1]HE POR RUBRO 2022'!$B$12:$N$91,9,0),0)</f>
        <v>0</v>
      </c>
      <c r="M370">
        <f>IFERROR(VLOOKUP(B370,'[1]HE POR RUBRO 2022'!$B$12:$N$91,10,0),0)</f>
        <v>0</v>
      </c>
      <c r="N370">
        <f>IFERROR(VLOOKUP(B370,'[1]HE POR RUBRO 2022'!$B$12:$N$91,11,0),0)</f>
        <v>0</v>
      </c>
      <c r="O370">
        <f>IFERROR(VLOOKUP(B370,'[1]HE POR RUBRO 2022'!$B$12:$N$91,12,0),0)</f>
        <v>0</v>
      </c>
      <c r="P370">
        <f>IFERROR(VLOOKUP(B370,'[1]HE POR RUBRO 2022'!$B$12:$N$91,13,0),0)</f>
        <v>0</v>
      </c>
      <c r="Q370" s="100">
        <f t="shared" si="48"/>
        <v>89.320000000000007</v>
      </c>
      <c r="R370" s="96">
        <f t="shared" si="49"/>
        <v>1071.8400000000001</v>
      </c>
      <c r="S370" s="32">
        <f t="shared" si="50"/>
        <v>96.763333333333335</v>
      </c>
    </row>
    <row r="371" spans="1:19" x14ac:dyDescent="0.35">
      <c r="A371" s="1" t="s">
        <v>1245</v>
      </c>
      <c r="B371" s="102" t="s">
        <v>126</v>
      </c>
      <c r="C371" s="33" t="str">
        <f t="shared" si="46"/>
        <v>3542</v>
      </c>
      <c r="D371" s="33" t="str">
        <f t="shared" si="47"/>
        <v>0599</v>
      </c>
      <c r="E371">
        <f>IFERROR(VLOOKUP(B371,'[1]HE POR RUBRO 2022'!$B$12:$N$91,2,0),0)</f>
        <v>3026.22</v>
      </c>
      <c r="F371">
        <f>IFERROR(VLOOKUP(B371,'[1]HE POR RUBRO 2022'!$B$12:$N$91,3,0),0)</f>
        <v>389.28</v>
      </c>
      <c r="G371">
        <f>IFERROR(VLOOKUP(B371,'[1]HE POR RUBRO 2022'!$B$12:$N$91,4,0),0)</f>
        <v>-430.42</v>
      </c>
      <c r="H371">
        <f>IFERROR(VLOOKUP(B371,'[1]HE POR RUBRO 2022'!$B$12:$N$91,5,0),0)</f>
        <v>0</v>
      </c>
      <c r="I371">
        <f>IFERROR(VLOOKUP(B371,'[1]HE POR RUBRO 2022'!$B$12:$N$91,6,0),0)</f>
        <v>0</v>
      </c>
      <c r="J371">
        <f>IFERROR(VLOOKUP(B371,'[1]HE POR RUBRO 2022'!$B$12:$N$91,7,0),0)</f>
        <v>0</v>
      </c>
      <c r="K371">
        <f>IFERROR(VLOOKUP(B371,'[1]HE POR RUBRO 2022'!$B$12:$N$91,8,0),0)</f>
        <v>0</v>
      </c>
      <c r="L371">
        <f>IFERROR(VLOOKUP(B371,'[1]HE POR RUBRO 2022'!$B$12:$N$91,9,0),0)</f>
        <v>0</v>
      </c>
      <c r="M371">
        <f>IFERROR(VLOOKUP(B371,'[1]HE POR RUBRO 2022'!$B$12:$N$91,10,0),0)</f>
        <v>0</v>
      </c>
      <c r="N371">
        <f>IFERROR(VLOOKUP(B371,'[1]HE POR RUBRO 2022'!$B$12:$N$91,11,0),0)</f>
        <v>0</v>
      </c>
      <c r="O371">
        <f>IFERROR(VLOOKUP(B371,'[1]HE POR RUBRO 2022'!$B$12:$N$91,12,0),0)</f>
        <v>0</v>
      </c>
      <c r="P371">
        <f>IFERROR(VLOOKUP(B371,'[1]HE POR RUBRO 2022'!$B$12:$N$91,13,0),0)</f>
        <v>0</v>
      </c>
      <c r="Q371" s="100">
        <f t="shared" si="48"/>
        <v>248.75666666666666</v>
      </c>
      <c r="R371" s="96">
        <f t="shared" si="49"/>
        <v>2985.08</v>
      </c>
      <c r="S371" s="32">
        <f t="shared" si="50"/>
        <v>233.61805555555554</v>
      </c>
    </row>
    <row r="372" spans="1:19" x14ac:dyDescent="0.35">
      <c r="A372" s="1" t="s">
        <v>1245</v>
      </c>
      <c r="B372" s="102" t="s">
        <v>127</v>
      </c>
      <c r="C372" s="33" t="str">
        <f t="shared" si="46"/>
        <v>3544</v>
      </c>
      <c r="D372" s="33" t="str">
        <f t="shared" si="47"/>
        <v>0405</v>
      </c>
      <c r="E372">
        <f>IFERROR(VLOOKUP(B372,'[1]HE POR RUBRO 2022'!$B$12:$N$91,2,0),0)</f>
        <v>0</v>
      </c>
      <c r="F372">
        <f>IFERROR(VLOOKUP(B372,'[1]HE POR RUBRO 2022'!$B$12:$N$91,3,0),0)</f>
        <v>0</v>
      </c>
      <c r="G372">
        <f>IFERROR(VLOOKUP(B372,'[1]HE POR RUBRO 2022'!$B$12:$N$91,4,0),0)</f>
        <v>0</v>
      </c>
      <c r="H372">
        <f>IFERROR(VLOOKUP(B372,'[1]HE POR RUBRO 2022'!$B$12:$N$91,5,0),0)</f>
        <v>0</v>
      </c>
      <c r="I372">
        <f>IFERROR(VLOOKUP(B372,'[1]HE POR RUBRO 2022'!$B$12:$N$91,6,0),0)</f>
        <v>0</v>
      </c>
      <c r="J372">
        <f>IFERROR(VLOOKUP(B372,'[1]HE POR RUBRO 2022'!$B$12:$N$91,7,0),0)</f>
        <v>0</v>
      </c>
      <c r="K372">
        <f>IFERROR(VLOOKUP(B372,'[1]HE POR RUBRO 2022'!$B$12:$N$91,8,0),0)</f>
        <v>0</v>
      </c>
      <c r="L372">
        <f>IFERROR(VLOOKUP(B372,'[1]HE POR RUBRO 2022'!$B$12:$N$91,9,0),0)</f>
        <v>0</v>
      </c>
      <c r="M372">
        <f>IFERROR(VLOOKUP(B372,'[1]HE POR RUBRO 2022'!$B$12:$N$91,10,0),0)</f>
        <v>0</v>
      </c>
      <c r="N372">
        <f>IFERROR(VLOOKUP(B372,'[1]HE POR RUBRO 2022'!$B$12:$N$91,11,0),0)</f>
        <v>0</v>
      </c>
      <c r="O372">
        <f>IFERROR(VLOOKUP(B372,'[1]HE POR RUBRO 2022'!$B$12:$N$91,12,0),0)</f>
        <v>0</v>
      </c>
      <c r="P372">
        <f>IFERROR(VLOOKUP(B372,'[1]HE POR RUBRO 2022'!$B$12:$N$91,13,0),0)</f>
        <v>0</v>
      </c>
      <c r="Q372" s="100">
        <f t="shared" si="48"/>
        <v>0</v>
      </c>
      <c r="R372" s="96">
        <f t="shared" si="49"/>
        <v>0</v>
      </c>
      <c r="S372" s="32">
        <f t="shared" si="50"/>
        <v>0</v>
      </c>
    </row>
    <row r="373" spans="1:19" x14ac:dyDescent="0.35">
      <c r="A373" s="1" t="s">
        <v>1245</v>
      </c>
      <c r="B373" s="102" t="s">
        <v>128</v>
      </c>
      <c r="C373" s="33" t="str">
        <f t="shared" si="46"/>
        <v>3544</v>
      </c>
      <c r="D373" s="33" t="str">
        <f t="shared" si="47"/>
        <v>0568</v>
      </c>
      <c r="E373">
        <f>IFERROR(VLOOKUP(B373,'[1]HE POR RUBRO 2022'!$B$12:$N$91,2,0),0)</f>
        <v>0</v>
      </c>
      <c r="F373">
        <f>IFERROR(VLOOKUP(B373,'[1]HE POR RUBRO 2022'!$B$12:$N$91,3,0),0)</f>
        <v>0</v>
      </c>
      <c r="G373">
        <f>IFERROR(VLOOKUP(B373,'[1]HE POR RUBRO 2022'!$B$12:$N$91,4,0),0)</f>
        <v>0</v>
      </c>
      <c r="H373">
        <f>IFERROR(VLOOKUP(B373,'[1]HE POR RUBRO 2022'!$B$12:$N$91,5,0),0)</f>
        <v>0</v>
      </c>
      <c r="I373">
        <f>IFERROR(VLOOKUP(B373,'[1]HE POR RUBRO 2022'!$B$12:$N$91,6,0),0)</f>
        <v>0</v>
      </c>
      <c r="J373">
        <f>IFERROR(VLOOKUP(B373,'[1]HE POR RUBRO 2022'!$B$12:$N$91,7,0),0)</f>
        <v>0</v>
      </c>
      <c r="K373">
        <f>IFERROR(VLOOKUP(B373,'[1]HE POR RUBRO 2022'!$B$12:$N$91,8,0),0)</f>
        <v>0</v>
      </c>
      <c r="L373">
        <f>IFERROR(VLOOKUP(B373,'[1]HE POR RUBRO 2022'!$B$12:$N$91,9,0),0)</f>
        <v>0</v>
      </c>
      <c r="M373">
        <f>IFERROR(VLOOKUP(B373,'[1]HE POR RUBRO 2022'!$B$12:$N$91,10,0),0)</f>
        <v>0</v>
      </c>
      <c r="N373">
        <f>IFERROR(VLOOKUP(B373,'[1]HE POR RUBRO 2022'!$B$12:$N$91,11,0),0)</f>
        <v>0</v>
      </c>
      <c r="O373">
        <f>IFERROR(VLOOKUP(B373,'[1]HE POR RUBRO 2022'!$B$12:$N$91,12,0),0)</f>
        <v>0</v>
      </c>
      <c r="P373">
        <f>IFERROR(VLOOKUP(B373,'[1]HE POR RUBRO 2022'!$B$12:$N$91,13,0),0)</f>
        <v>0</v>
      </c>
      <c r="Q373" s="100">
        <f t="shared" si="48"/>
        <v>0</v>
      </c>
      <c r="R373" s="96">
        <f t="shared" si="49"/>
        <v>0</v>
      </c>
      <c r="S373" s="32">
        <f t="shared" si="50"/>
        <v>0</v>
      </c>
    </row>
    <row r="374" spans="1:19" x14ac:dyDescent="0.35">
      <c r="A374" s="1" t="s">
        <v>1245</v>
      </c>
      <c r="B374" s="102" t="s">
        <v>129</v>
      </c>
      <c r="C374" s="33" t="str">
        <f t="shared" si="46"/>
        <v>3544</v>
      </c>
      <c r="D374" s="33" t="str">
        <f t="shared" si="47"/>
        <v>0599</v>
      </c>
      <c r="E374">
        <f>IFERROR(VLOOKUP(B374,'[1]HE POR RUBRO 2022'!$B$12:$N$91,2,0),0)</f>
        <v>0</v>
      </c>
      <c r="F374">
        <f>IFERROR(VLOOKUP(B374,'[1]HE POR RUBRO 2022'!$B$12:$N$91,3,0),0)</f>
        <v>0</v>
      </c>
      <c r="G374">
        <f>IFERROR(VLOOKUP(B374,'[1]HE POR RUBRO 2022'!$B$12:$N$91,4,0),0)</f>
        <v>0</v>
      </c>
      <c r="H374">
        <f>IFERROR(VLOOKUP(B374,'[1]HE POR RUBRO 2022'!$B$12:$N$91,5,0),0)</f>
        <v>0</v>
      </c>
      <c r="I374">
        <f>IFERROR(VLOOKUP(B374,'[1]HE POR RUBRO 2022'!$B$12:$N$91,6,0),0)</f>
        <v>0</v>
      </c>
      <c r="J374">
        <f>IFERROR(VLOOKUP(B374,'[1]HE POR RUBRO 2022'!$B$12:$N$91,7,0),0)</f>
        <v>0</v>
      </c>
      <c r="K374">
        <f>IFERROR(VLOOKUP(B374,'[1]HE POR RUBRO 2022'!$B$12:$N$91,8,0),0)</f>
        <v>0</v>
      </c>
      <c r="L374">
        <f>IFERROR(VLOOKUP(B374,'[1]HE POR RUBRO 2022'!$B$12:$N$91,9,0),0)</f>
        <v>0</v>
      </c>
      <c r="M374">
        <f>IFERROR(VLOOKUP(B374,'[1]HE POR RUBRO 2022'!$B$12:$N$91,10,0),0)</f>
        <v>0</v>
      </c>
      <c r="N374">
        <f>IFERROR(VLOOKUP(B374,'[1]HE POR RUBRO 2022'!$B$12:$N$91,11,0),0)</f>
        <v>0</v>
      </c>
      <c r="O374">
        <f>IFERROR(VLOOKUP(B374,'[1]HE POR RUBRO 2022'!$B$12:$N$91,12,0),0)</f>
        <v>0</v>
      </c>
      <c r="P374">
        <f>IFERROR(VLOOKUP(B374,'[1]HE POR RUBRO 2022'!$B$12:$N$91,13,0),0)</f>
        <v>0</v>
      </c>
      <c r="Q374" s="100">
        <f t="shared" si="48"/>
        <v>0</v>
      </c>
      <c r="R374" s="96">
        <f t="shared" si="49"/>
        <v>0</v>
      </c>
      <c r="S374" s="32">
        <f t="shared" si="50"/>
        <v>0</v>
      </c>
    </row>
    <row r="375" spans="1:19" x14ac:dyDescent="0.35">
      <c r="A375" s="1" t="s">
        <v>1245</v>
      </c>
      <c r="B375" s="102" t="s">
        <v>130</v>
      </c>
      <c r="C375" s="33" t="str">
        <f t="shared" si="46"/>
        <v>3545</v>
      </c>
      <c r="D375" s="33" t="str">
        <f t="shared" si="47"/>
        <v>0405</v>
      </c>
      <c r="E375">
        <f>IFERROR(VLOOKUP(B375,'[1]HE POR RUBRO 2022'!$B$12:$N$91,2,0),0)</f>
        <v>0</v>
      </c>
      <c r="F375">
        <f>IFERROR(VLOOKUP(B375,'[1]HE POR RUBRO 2022'!$B$12:$N$91,3,0),0)</f>
        <v>0</v>
      </c>
      <c r="G375">
        <f>IFERROR(VLOOKUP(B375,'[1]HE POR RUBRO 2022'!$B$12:$N$91,4,0),0)</f>
        <v>0</v>
      </c>
      <c r="H375">
        <f>IFERROR(VLOOKUP(B375,'[1]HE POR RUBRO 2022'!$B$12:$N$91,5,0),0)</f>
        <v>0</v>
      </c>
      <c r="I375">
        <f>IFERROR(VLOOKUP(B375,'[1]HE POR RUBRO 2022'!$B$12:$N$91,6,0),0)</f>
        <v>0</v>
      </c>
      <c r="J375">
        <f>IFERROR(VLOOKUP(B375,'[1]HE POR RUBRO 2022'!$B$12:$N$91,7,0),0)</f>
        <v>0</v>
      </c>
      <c r="K375">
        <f>IFERROR(VLOOKUP(B375,'[1]HE POR RUBRO 2022'!$B$12:$N$91,8,0),0)</f>
        <v>0</v>
      </c>
      <c r="L375">
        <f>IFERROR(VLOOKUP(B375,'[1]HE POR RUBRO 2022'!$B$12:$N$91,9,0),0)</f>
        <v>0</v>
      </c>
      <c r="M375">
        <f>IFERROR(VLOOKUP(B375,'[1]HE POR RUBRO 2022'!$B$12:$N$91,10,0),0)</f>
        <v>0</v>
      </c>
      <c r="N375">
        <f>IFERROR(VLOOKUP(B375,'[1]HE POR RUBRO 2022'!$B$12:$N$91,11,0),0)</f>
        <v>0</v>
      </c>
      <c r="O375">
        <f>IFERROR(VLOOKUP(B375,'[1]HE POR RUBRO 2022'!$B$12:$N$91,12,0),0)</f>
        <v>0</v>
      </c>
      <c r="P375">
        <f>IFERROR(VLOOKUP(B375,'[1]HE POR RUBRO 2022'!$B$12:$N$91,13,0),0)</f>
        <v>0</v>
      </c>
      <c r="Q375" s="100">
        <f t="shared" si="48"/>
        <v>0</v>
      </c>
      <c r="R375" s="96">
        <f t="shared" si="49"/>
        <v>0</v>
      </c>
      <c r="S375" s="32">
        <f t="shared" si="50"/>
        <v>0</v>
      </c>
    </row>
    <row r="376" spans="1:19" x14ac:dyDescent="0.35">
      <c r="A376" s="1" t="s">
        <v>1245</v>
      </c>
      <c r="B376" s="102" t="s">
        <v>131</v>
      </c>
      <c r="C376" s="33" t="str">
        <f t="shared" si="46"/>
        <v>3545</v>
      </c>
      <c r="D376" s="33" t="str">
        <f t="shared" si="47"/>
        <v>0568</v>
      </c>
      <c r="E376">
        <f>IFERROR(VLOOKUP(B376,'[1]HE POR RUBRO 2022'!$B$12:$N$91,2,0),0)</f>
        <v>0</v>
      </c>
      <c r="F376">
        <f>IFERROR(VLOOKUP(B376,'[1]HE POR RUBRO 2022'!$B$12:$N$91,3,0),0)</f>
        <v>0</v>
      </c>
      <c r="G376">
        <f>IFERROR(VLOOKUP(B376,'[1]HE POR RUBRO 2022'!$B$12:$N$91,4,0),0)</f>
        <v>0</v>
      </c>
      <c r="H376">
        <f>IFERROR(VLOOKUP(B376,'[1]HE POR RUBRO 2022'!$B$12:$N$91,5,0),0)</f>
        <v>0</v>
      </c>
      <c r="I376">
        <f>IFERROR(VLOOKUP(B376,'[1]HE POR RUBRO 2022'!$B$12:$N$91,6,0),0)</f>
        <v>0</v>
      </c>
      <c r="J376">
        <f>IFERROR(VLOOKUP(B376,'[1]HE POR RUBRO 2022'!$B$12:$N$91,7,0),0)</f>
        <v>0</v>
      </c>
      <c r="K376">
        <f>IFERROR(VLOOKUP(B376,'[1]HE POR RUBRO 2022'!$B$12:$N$91,8,0),0)</f>
        <v>0</v>
      </c>
      <c r="L376">
        <f>IFERROR(VLOOKUP(B376,'[1]HE POR RUBRO 2022'!$B$12:$N$91,9,0),0)</f>
        <v>0</v>
      </c>
      <c r="M376">
        <f>IFERROR(VLOOKUP(B376,'[1]HE POR RUBRO 2022'!$B$12:$N$91,10,0),0)</f>
        <v>0</v>
      </c>
      <c r="N376">
        <f>IFERROR(VLOOKUP(B376,'[1]HE POR RUBRO 2022'!$B$12:$N$91,11,0),0)</f>
        <v>0</v>
      </c>
      <c r="O376">
        <f>IFERROR(VLOOKUP(B376,'[1]HE POR RUBRO 2022'!$B$12:$N$91,12,0),0)</f>
        <v>0</v>
      </c>
      <c r="P376">
        <f>IFERROR(VLOOKUP(B376,'[1]HE POR RUBRO 2022'!$B$12:$N$91,13,0),0)</f>
        <v>0</v>
      </c>
      <c r="Q376" s="100">
        <f t="shared" si="48"/>
        <v>0</v>
      </c>
      <c r="R376" s="96">
        <f t="shared" si="49"/>
        <v>0</v>
      </c>
      <c r="S376" s="32">
        <f t="shared" si="50"/>
        <v>0</v>
      </c>
    </row>
    <row r="377" spans="1:19" x14ac:dyDescent="0.35">
      <c r="A377" s="1" t="s">
        <v>1245</v>
      </c>
      <c r="B377" s="102" t="s">
        <v>132</v>
      </c>
      <c r="C377" s="33" t="str">
        <f t="shared" si="46"/>
        <v>3545</v>
      </c>
      <c r="D377" s="33" t="str">
        <f t="shared" si="47"/>
        <v>0599</v>
      </c>
      <c r="E377">
        <f>IFERROR(VLOOKUP(B377,'[1]HE POR RUBRO 2022'!$B$12:$N$91,2,0),0)</f>
        <v>0</v>
      </c>
      <c r="F377">
        <f>IFERROR(VLOOKUP(B377,'[1]HE POR RUBRO 2022'!$B$12:$N$91,3,0),0)</f>
        <v>0</v>
      </c>
      <c r="G377">
        <f>IFERROR(VLOOKUP(B377,'[1]HE POR RUBRO 2022'!$B$12:$N$91,4,0),0)</f>
        <v>0</v>
      </c>
      <c r="H377">
        <f>IFERROR(VLOOKUP(B377,'[1]HE POR RUBRO 2022'!$B$12:$N$91,5,0),0)</f>
        <v>0</v>
      </c>
      <c r="I377">
        <f>IFERROR(VLOOKUP(B377,'[1]HE POR RUBRO 2022'!$B$12:$N$91,6,0),0)</f>
        <v>0</v>
      </c>
      <c r="J377">
        <f>IFERROR(VLOOKUP(B377,'[1]HE POR RUBRO 2022'!$B$12:$N$91,7,0),0)</f>
        <v>0</v>
      </c>
      <c r="K377">
        <f>IFERROR(VLOOKUP(B377,'[1]HE POR RUBRO 2022'!$B$12:$N$91,8,0),0)</f>
        <v>0</v>
      </c>
      <c r="L377">
        <f>IFERROR(VLOOKUP(B377,'[1]HE POR RUBRO 2022'!$B$12:$N$91,9,0),0)</f>
        <v>0</v>
      </c>
      <c r="M377">
        <f>IFERROR(VLOOKUP(B377,'[1]HE POR RUBRO 2022'!$B$12:$N$91,10,0),0)</f>
        <v>0</v>
      </c>
      <c r="N377">
        <f>IFERROR(VLOOKUP(B377,'[1]HE POR RUBRO 2022'!$B$12:$N$91,11,0),0)</f>
        <v>0</v>
      </c>
      <c r="O377">
        <f>IFERROR(VLOOKUP(B377,'[1]HE POR RUBRO 2022'!$B$12:$N$91,12,0),0)</f>
        <v>0</v>
      </c>
      <c r="P377">
        <f>IFERROR(VLOOKUP(B377,'[1]HE POR RUBRO 2022'!$B$12:$N$91,13,0),0)</f>
        <v>0</v>
      </c>
      <c r="Q377" s="100">
        <f t="shared" si="48"/>
        <v>0</v>
      </c>
      <c r="R377" s="96">
        <f t="shared" si="49"/>
        <v>0</v>
      </c>
      <c r="S377" s="32">
        <f t="shared" si="50"/>
        <v>0</v>
      </c>
    </row>
    <row r="378" spans="1:19" x14ac:dyDescent="0.35">
      <c r="A378" s="1" t="s">
        <v>1245</v>
      </c>
      <c r="B378" s="102" t="s">
        <v>133</v>
      </c>
      <c r="C378" s="33" t="str">
        <f t="shared" si="46"/>
        <v>3547</v>
      </c>
      <c r="D378" s="33" t="str">
        <f t="shared" si="47"/>
        <v>0405</v>
      </c>
      <c r="E378">
        <f>IFERROR(VLOOKUP(B378,'[1]HE POR RUBRO 2022'!$B$12:$N$91,2,0),0)</f>
        <v>-2275.41</v>
      </c>
      <c r="F378">
        <f>IFERROR(VLOOKUP(B378,'[1]HE POR RUBRO 2022'!$B$12:$N$91,3,0),0)</f>
        <v>1985.01</v>
      </c>
      <c r="G378">
        <f>IFERROR(VLOOKUP(B378,'[1]HE POR RUBRO 2022'!$B$12:$N$91,4,0),0)</f>
        <v>669.42</v>
      </c>
      <c r="H378">
        <f>IFERROR(VLOOKUP(B378,'[1]HE POR RUBRO 2022'!$B$12:$N$91,5,0),0)</f>
        <v>782.8</v>
      </c>
      <c r="I378">
        <f>IFERROR(VLOOKUP(B378,'[1]HE POR RUBRO 2022'!$B$12:$N$91,6,0),0)</f>
        <v>2451.5300000000002</v>
      </c>
      <c r="J378">
        <f>IFERROR(VLOOKUP(B378,'[1]HE POR RUBRO 2022'!$B$12:$N$91,7,0),0)</f>
        <v>0</v>
      </c>
      <c r="K378">
        <f>IFERROR(VLOOKUP(B378,'[1]HE POR RUBRO 2022'!$B$12:$N$91,8,0),0)</f>
        <v>0</v>
      </c>
      <c r="L378">
        <f>IFERROR(VLOOKUP(B378,'[1]HE POR RUBRO 2022'!$B$12:$N$91,9,0),0)</f>
        <v>0</v>
      </c>
      <c r="M378">
        <f>IFERROR(VLOOKUP(B378,'[1]HE POR RUBRO 2022'!$B$12:$N$91,10,0),0)</f>
        <v>0</v>
      </c>
      <c r="N378">
        <f>IFERROR(VLOOKUP(B378,'[1]HE POR RUBRO 2022'!$B$12:$N$91,11,0),0)</f>
        <v>0</v>
      </c>
      <c r="O378">
        <f>IFERROR(VLOOKUP(B378,'[1]HE POR RUBRO 2022'!$B$12:$N$91,12,0),0)</f>
        <v>0</v>
      </c>
      <c r="P378">
        <f>IFERROR(VLOOKUP(B378,'[1]HE POR RUBRO 2022'!$B$12:$N$91,13,0),0)</f>
        <v>0</v>
      </c>
      <c r="Q378" s="100">
        <f t="shared" si="48"/>
        <v>301.11250000000001</v>
      </c>
      <c r="R378" s="96">
        <f t="shared" si="49"/>
        <v>3613.3500000000004</v>
      </c>
      <c r="S378" s="32">
        <f t="shared" si="50"/>
        <v>651.51770833333342</v>
      </c>
    </row>
    <row r="379" spans="1:19" x14ac:dyDescent="0.35">
      <c r="A379" s="1" t="s">
        <v>1245</v>
      </c>
      <c r="B379" s="102" t="s">
        <v>134</v>
      </c>
      <c r="C379" s="33" t="str">
        <f t="shared" si="46"/>
        <v>3547</v>
      </c>
      <c r="D379" s="33" t="str">
        <f t="shared" si="47"/>
        <v>0568</v>
      </c>
      <c r="E379">
        <f>IFERROR(VLOOKUP(B379,'[1]HE POR RUBRO 2022'!$B$12:$N$91,2,0),0)</f>
        <v>491.18</v>
      </c>
      <c r="F379">
        <f>IFERROR(VLOOKUP(B379,'[1]HE POR RUBRO 2022'!$B$12:$N$91,3,0),0)</f>
        <v>1720.93</v>
      </c>
      <c r="G379">
        <f>IFERROR(VLOOKUP(B379,'[1]HE POR RUBRO 2022'!$B$12:$N$91,4,0),0)</f>
        <v>672.62</v>
      </c>
      <c r="H379">
        <f>IFERROR(VLOOKUP(B379,'[1]HE POR RUBRO 2022'!$B$12:$N$91,5,0),0)</f>
        <v>736.57</v>
      </c>
      <c r="I379">
        <f>IFERROR(VLOOKUP(B379,'[1]HE POR RUBRO 2022'!$B$12:$N$91,6,0),0)</f>
        <v>6076.3</v>
      </c>
      <c r="J379">
        <f>IFERROR(VLOOKUP(B379,'[1]HE POR RUBRO 2022'!$B$12:$N$91,7,0),0)</f>
        <v>0</v>
      </c>
      <c r="K379">
        <f>IFERROR(VLOOKUP(B379,'[1]HE POR RUBRO 2022'!$B$12:$N$91,8,0),0)</f>
        <v>0</v>
      </c>
      <c r="L379">
        <f>IFERROR(VLOOKUP(B379,'[1]HE POR RUBRO 2022'!$B$12:$N$91,9,0),0)</f>
        <v>0</v>
      </c>
      <c r="M379">
        <f>IFERROR(VLOOKUP(B379,'[1]HE POR RUBRO 2022'!$B$12:$N$91,10,0),0)</f>
        <v>0</v>
      </c>
      <c r="N379">
        <f>IFERROR(VLOOKUP(B379,'[1]HE POR RUBRO 2022'!$B$12:$N$91,11,0),0)</f>
        <v>0</v>
      </c>
      <c r="O379">
        <f>IFERROR(VLOOKUP(B379,'[1]HE POR RUBRO 2022'!$B$12:$N$91,12,0),0)</f>
        <v>0</v>
      </c>
      <c r="P379">
        <f>IFERROR(VLOOKUP(B379,'[1]HE POR RUBRO 2022'!$B$12:$N$91,13,0),0)</f>
        <v>0</v>
      </c>
      <c r="Q379" s="100">
        <f t="shared" si="48"/>
        <v>808.13333333333333</v>
      </c>
      <c r="R379" s="96">
        <f t="shared" si="49"/>
        <v>9697.6</v>
      </c>
      <c r="S379" s="32">
        <f t="shared" si="50"/>
        <v>1499.2686111111113</v>
      </c>
    </row>
    <row r="380" spans="1:19" x14ac:dyDescent="0.35">
      <c r="A380" s="1" t="s">
        <v>1245</v>
      </c>
      <c r="B380" s="102" t="s">
        <v>135</v>
      </c>
      <c r="C380" s="33" t="str">
        <f t="shared" si="46"/>
        <v>3547</v>
      </c>
      <c r="D380" s="33" t="str">
        <f t="shared" si="47"/>
        <v>0599</v>
      </c>
      <c r="E380">
        <f>IFERROR(VLOOKUP(B380,'[1]HE POR RUBRO 2022'!$B$12:$N$91,2,0),0)</f>
        <v>3624.06</v>
      </c>
      <c r="F380">
        <f>IFERROR(VLOOKUP(B380,'[1]HE POR RUBRO 2022'!$B$12:$N$91,3,0),0)</f>
        <v>8140.85</v>
      </c>
      <c r="G380">
        <f>IFERROR(VLOOKUP(B380,'[1]HE POR RUBRO 2022'!$B$12:$N$91,4,0),0)</f>
        <v>1931.86</v>
      </c>
      <c r="H380">
        <f>IFERROR(VLOOKUP(B380,'[1]HE POR RUBRO 2022'!$B$12:$N$91,5,0),0)</f>
        <v>2041.9</v>
      </c>
      <c r="I380">
        <f>IFERROR(VLOOKUP(B380,'[1]HE POR RUBRO 2022'!$B$12:$N$91,6,0),0)</f>
        <v>11404.41</v>
      </c>
      <c r="J380">
        <f>IFERROR(VLOOKUP(B380,'[1]HE POR RUBRO 2022'!$B$12:$N$91,7,0),0)</f>
        <v>0</v>
      </c>
      <c r="K380">
        <f>IFERROR(VLOOKUP(B380,'[1]HE POR RUBRO 2022'!$B$12:$N$91,8,0),0)</f>
        <v>0</v>
      </c>
      <c r="L380">
        <f>IFERROR(VLOOKUP(B380,'[1]HE POR RUBRO 2022'!$B$12:$N$91,9,0),0)</f>
        <v>0</v>
      </c>
      <c r="M380">
        <f>IFERROR(VLOOKUP(B380,'[1]HE POR RUBRO 2022'!$B$12:$N$91,10,0),0)</f>
        <v>0</v>
      </c>
      <c r="N380">
        <f>IFERROR(VLOOKUP(B380,'[1]HE POR RUBRO 2022'!$B$12:$N$91,11,0),0)</f>
        <v>0</v>
      </c>
      <c r="O380">
        <f>IFERROR(VLOOKUP(B380,'[1]HE POR RUBRO 2022'!$B$12:$N$91,12,0),0)</f>
        <v>0</v>
      </c>
      <c r="P380">
        <f>IFERROR(VLOOKUP(B380,'[1]HE POR RUBRO 2022'!$B$12:$N$91,13,0),0)</f>
        <v>0</v>
      </c>
      <c r="Q380" s="100">
        <f t="shared" si="48"/>
        <v>2261.9233333333336</v>
      </c>
      <c r="R380" s="96">
        <f t="shared" si="49"/>
        <v>27143.08</v>
      </c>
      <c r="S380" s="32">
        <f t="shared" si="50"/>
        <v>3731.9311111111115</v>
      </c>
    </row>
    <row r="381" spans="1:19" x14ac:dyDescent="0.35">
      <c r="A381" s="1" t="s">
        <v>1245</v>
      </c>
      <c r="B381" s="102" t="s">
        <v>138</v>
      </c>
      <c r="C381" s="33" t="str">
        <f t="shared" si="46"/>
        <v>4506</v>
      </c>
      <c r="D381" s="33" t="str">
        <f t="shared" si="47"/>
        <v>0405</v>
      </c>
      <c r="E381">
        <f>IFERROR(VLOOKUP(B381,'[1]HE POR RUBRO 2022'!$B$12:$N$91,2,0),0)</f>
        <v>-630.66999999999996</v>
      </c>
      <c r="F381">
        <f>IFERROR(VLOOKUP(B381,'[1]HE POR RUBRO 2022'!$B$12:$N$91,3,0),0)</f>
        <v>1843.02</v>
      </c>
      <c r="G381">
        <f>IFERROR(VLOOKUP(B381,'[1]HE POR RUBRO 2022'!$B$12:$N$91,4,0),0)</f>
        <v>1237.6099999999999</v>
      </c>
      <c r="H381">
        <f>IFERROR(VLOOKUP(B381,'[1]HE POR RUBRO 2022'!$B$12:$N$91,5,0),0)</f>
        <v>1256.3800000000001</v>
      </c>
      <c r="I381">
        <f>IFERROR(VLOOKUP(B381,'[1]HE POR RUBRO 2022'!$B$12:$N$91,6,0),0)</f>
        <v>2074.16</v>
      </c>
      <c r="J381">
        <f>IFERROR(VLOOKUP(B381,'[1]HE POR RUBRO 2022'!$B$12:$N$91,7,0),0)</f>
        <v>0</v>
      </c>
      <c r="K381">
        <f>IFERROR(VLOOKUP(B381,'[1]HE POR RUBRO 2022'!$B$12:$N$91,8,0),0)</f>
        <v>0</v>
      </c>
      <c r="L381">
        <f>IFERROR(VLOOKUP(B381,'[1]HE POR RUBRO 2022'!$B$12:$N$91,9,0),0)</f>
        <v>0</v>
      </c>
      <c r="M381">
        <f>IFERROR(VLOOKUP(B381,'[1]HE POR RUBRO 2022'!$B$12:$N$91,10,0),0)</f>
        <v>0</v>
      </c>
      <c r="N381">
        <f>IFERROR(VLOOKUP(B381,'[1]HE POR RUBRO 2022'!$B$12:$N$91,11,0),0)</f>
        <v>0</v>
      </c>
      <c r="O381">
        <f>IFERROR(VLOOKUP(B381,'[1]HE POR RUBRO 2022'!$B$12:$N$91,12,0),0)</f>
        <v>0</v>
      </c>
      <c r="P381">
        <f>IFERROR(VLOOKUP(B381,'[1]HE POR RUBRO 2022'!$B$12:$N$91,13,0),0)</f>
        <v>0</v>
      </c>
      <c r="Q381" s="100">
        <f t="shared" si="48"/>
        <v>481.70833333333331</v>
      </c>
      <c r="R381" s="96">
        <f t="shared" si="49"/>
        <v>5780.5</v>
      </c>
      <c r="S381" s="32">
        <f t="shared" si="50"/>
        <v>902.52986111111113</v>
      </c>
    </row>
    <row r="382" spans="1:19" x14ac:dyDescent="0.35">
      <c r="A382" s="1" t="s">
        <v>1245</v>
      </c>
      <c r="B382" s="102" t="s">
        <v>139</v>
      </c>
      <c r="C382" s="33" t="str">
        <f t="shared" si="46"/>
        <v>4506</v>
      </c>
      <c r="D382" s="33" t="str">
        <f t="shared" si="47"/>
        <v>0568</v>
      </c>
      <c r="E382">
        <f>IFERROR(VLOOKUP(B382,'[1]HE POR RUBRO 2022'!$B$12:$N$91,2,0),0)</f>
        <v>5529.11</v>
      </c>
      <c r="F382">
        <f>IFERROR(VLOOKUP(B382,'[1]HE POR RUBRO 2022'!$B$12:$N$91,3,0),0)</f>
        <v>5875.33</v>
      </c>
      <c r="G382">
        <f>IFERROR(VLOOKUP(B382,'[1]HE POR RUBRO 2022'!$B$12:$N$91,4,0),0)</f>
        <v>2648.62</v>
      </c>
      <c r="H382">
        <f>IFERROR(VLOOKUP(B382,'[1]HE POR RUBRO 2022'!$B$12:$N$91,5,0),0)</f>
        <v>2796.36</v>
      </c>
      <c r="I382">
        <f>IFERROR(VLOOKUP(B382,'[1]HE POR RUBRO 2022'!$B$12:$N$91,6,0),0)</f>
        <v>12809.62</v>
      </c>
      <c r="J382">
        <f>IFERROR(VLOOKUP(B382,'[1]HE POR RUBRO 2022'!$B$12:$N$91,7,0),0)</f>
        <v>0</v>
      </c>
      <c r="K382">
        <f>IFERROR(VLOOKUP(B382,'[1]HE POR RUBRO 2022'!$B$12:$N$91,8,0),0)</f>
        <v>0</v>
      </c>
      <c r="L382">
        <f>IFERROR(VLOOKUP(B382,'[1]HE POR RUBRO 2022'!$B$12:$N$91,9,0),0)</f>
        <v>0</v>
      </c>
      <c r="M382">
        <f>IFERROR(VLOOKUP(B382,'[1]HE POR RUBRO 2022'!$B$12:$N$91,10,0),0)</f>
        <v>0</v>
      </c>
      <c r="N382">
        <f>IFERROR(VLOOKUP(B382,'[1]HE POR RUBRO 2022'!$B$12:$N$91,11,0),0)</f>
        <v>0</v>
      </c>
      <c r="O382">
        <f>IFERROR(VLOOKUP(B382,'[1]HE POR RUBRO 2022'!$B$12:$N$91,12,0),0)</f>
        <v>0</v>
      </c>
      <c r="P382">
        <f>IFERROR(VLOOKUP(B382,'[1]HE POR RUBRO 2022'!$B$12:$N$91,13,0),0)</f>
        <v>0</v>
      </c>
      <c r="Q382" s="100">
        <f t="shared" si="48"/>
        <v>2471.5866666666666</v>
      </c>
      <c r="R382" s="96">
        <f t="shared" si="49"/>
        <v>29659.040000000001</v>
      </c>
      <c r="S382" s="32">
        <f t="shared" si="50"/>
        <v>4198.7688888888888</v>
      </c>
    </row>
    <row r="383" spans="1:19" x14ac:dyDescent="0.35">
      <c r="A383" s="1" t="s">
        <v>1245</v>
      </c>
      <c r="B383" s="102" t="s">
        <v>140</v>
      </c>
      <c r="C383" s="33" t="str">
        <f t="shared" si="46"/>
        <v>4506</v>
      </c>
      <c r="D383" s="33" t="str">
        <f t="shared" si="47"/>
        <v>0599</v>
      </c>
      <c r="E383">
        <f>IFERROR(VLOOKUP(B383,'[1]HE POR RUBRO 2022'!$B$12:$N$91,2,0),0)</f>
        <v>970.97</v>
      </c>
      <c r="F383">
        <f>IFERROR(VLOOKUP(B383,'[1]HE POR RUBRO 2022'!$B$12:$N$91,3,0),0)</f>
        <v>3417.55</v>
      </c>
      <c r="G383">
        <f>IFERROR(VLOOKUP(B383,'[1]HE POR RUBRO 2022'!$B$12:$N$91,4,0),0)</f>
        <v>1263.8399999999999</v>
      </c>
      <c r="H383">
        <f>IFERROR(VLOOKUP(B383,'[1]HE POR RUBRO 2022'!$B$12:$N$91,5,0),0)</f>
        <v>1853.15</v>
      </c>
      <c r="I383">
        <f>IFERROR(VLOOKUP(B383,'[1]HE POR RUBRO 2022'!$B$12:$N$91,6,0),0)</f>
        <v>6388.73</v>
      </c>
      <c r="J383">
        <f>IFERROR(VLOOKUP(B383,'[1]HE POR RUBRO 2022'!$B$12:$N$91,7,0),0)</f>
        <v>0</v>
      </c>
      <c r="K383">
        <f>IFERROR(VLOOKUP(B383,'[1]HE POR RUBRO 2022'!$B$12:$N$91,8,0),0)</f>
        <v>0</v>
      </c>
      <c r="L383">
        <f>IFERROR(VLOOKUP(B383,'[1]HE POR RUBRO 2022'!$B$12:$N$91,9,0),0)</f>
        <v>0</v>
      </c>
      <c r="M383">
        <f>IFERROR(VLOOKUP(B383,'[1]HE POR RUBRO 2022'!$B$12:$N$91,10,0),0)</f>
        <v>0</v>
      </c>
      <c r="N383">
        <f>IFERROR(VLOOKUP(B383,'[1]HE POR RUBRO 2022'!$B$12:$N$91,11,0),0)</f>
        <v>0</v>
      </c>
      <c r="O383">
        <f>IFERROR(VLOOKUP(B383,'[1]HE POR RUBRO 2022'!$B$12:$N$91,12,0),0)</f>
        <v>0</v>
      </c>
      <c r="P383">
        <f>IFERROR(VLOOKUP(B383,'[1]HE POR RUBRO 2022'!$B$12:$N$91,13,0),0)</f>
        <v>0</v>
      </c>
      <c r="Q383" s="100">
        <f t="shared" si="48"/>
        <v>1157.8533333333332</v>
      </c>
      <c r="R383" s="96">
        <f t="shared" si="49"/>
        <v>13894.24</v>
      </c>
      <c r="S383" s="32">
        <f t="shared" si="50"/>
        <v>2046.4844444444443</v>
      </c>
    </row>
    <row r="384" spans="1:19" x14ac:dyDescent="0.35">
      <c r="A384" s="1" t="s">
        <v>1245</v>
      </c>
      <c r="B384" s="102" t="s">
        <v>141</v>
      </c>
      <c r="C384" s="33" t="str">
        <f t="shared" si="46"/>
        <v>4509</v>
      </c>
      <c r="D384" s="33" t="str">
        <f t="shared" si="47"/>
        <v>0405</v>
      </c>
      <c r="E384">
        <f>IFERROR(VLOOKUP(B384,'[1]HE POR RUBRO 2022'!$B$12:$N$91,2,0),0)</f>
        <v>-4984.45</v>
      </c>
      <c r="F384">
        <f>IFERROR(VLOOKUP(B384,'[1]HE POR RUBRO 2022'!$B$12:$N$91,3,0),0)</f>
        <v>2064.67</v>
      </c>
      <c r="G384">
        <f>IFERROR(VLOOKUP(B384,'[1]HE POR RUBRO 2022'!$B$12:$N$91,4,0),0)</f>
        <v>-2487.65</v>
      </c>
      <c r="H384">
        <f>IFERROR(VLOOKUP(B384,'[1]HE POR RUBRO 2022'!$B$12:$N$91,5,0),0)</f>
        <v>1726.44</v>
      </c>
      <c r="I384">
        <f>IFERROR(VLOOKUP(B384,'[1]HE POR RUBRO 2022'!$B$12:$N$91,6,0),0)</f>
        <v>1001.49</v>
      </c>
      <c r="J384">
        <f>IFERROR(VLOOKUP(B384,'[1]HE POR RUBRO 2022'!$B$12:$N$91,7,0),0)</f>
        <v>0</v>
      </c>
      <c r="K384">
        <f>IFERROR(VLOOKUP(B384,'[1]HE POR RUBRO 2022'!$B$12:$N$91,8,0),0)</f>
        <v>0</v>
      </c>
      <c r="L384">
        <f>IFERROR(VLOOKUP(B384,'[1]HE POR RUBRO 2022'!$B$12:$N$91,9,0),0)</f>
        <v>0</v>
      </c>
      <c r="M384">
        <f>IFERROR(VLOOKUP(B384,'[1]HE POR RUBRO 2022'!$B$12:$N$91,10,0),0)</f>
        <v>0</v>
      </c>
      <c r="N384">
        <f>IFERROR(VLOOKUP(B384,'[1]HE POR RUBRO 2022'!$B$12:$N$91,11,0),0)</f>
        <v>0</v>
      </c>
      <c r="O384">
        <f>IFERROR(VLOOKUP(B384,'[1]HE POR RUBRO 2022'!$B$12:$N$91,12,0),0)</f>
        <v>0</v>
      </c>
      <c r="P384">
        <f>IFERROR(VLOOKUP(B384,'[1]HE POR RUBRO 2022'!$B$12:$N$91,13,0),0)</f>
        <v>0</v>
      </c>
      <c r="Q384" s="100">
        <f t="shared" si="48"/>
        <v>-223.29166666666666</v>
      </c>
      <c r="R384" s="96">
        <f t="shared" si="49"/>
        <v>-2679.5</v>
      </c>
      <c r="S384" s="32">
        <f t="shared" si="50"/>
        <v>-221.87597222222223</v>
      </c>
    </row>
    <row r="385" spans="1:19" x14ac:dyDescent="0.35">
      <c r="A385" s="1" t="s">
        <v>1245</v>
      </c>
      <c r="B385" s="102" t="s">
        <v>142</v>
      </c>
      <c r="C385" s="33" t="str">
        <f t="shared" si="46"/>
        <v>4509</v>
      </c>
      <c r="D385" s="33" t="str">
        <f t="shared" si="47"/>
        <v>0568</v>
      </c>
      <c r="E385">
        <f>IFERROR(VLOOKUP(B385,'[1]HE POR RUBRO 2022'!$B$12:$N$91,2,0),0)</f>
        <v>3117.21</v>
      </c>
      <c r="F385">
        <f>IFERROR(VLOOKUP(B385,'[1]HE POR RUBRO 2022'!$B$12:$N$91,3,0),0)</f>
        <v>-276.52</v>
      </c>
      <c r="G385">
        <f>IFERROR(VLOOKUP(B385,'[1]HE POR RUBRO 2022'!$B$12:$N$91,4,0),0)</f>
        <v>0</v>
      </c>
      <c r="H385">
        <f>IFERROR(VLOOKUP(B385,'[1]HE POR RUBRO 2022'!$B$12:$N$91,5,0),0)</f>
        <v>3839.21</v>
      </c>
      <c r="I385">
        <f>IFERROR(VLOOKUP(B385,'[1]HE POR RUBRO 2022'!$B$12:$N$91,6,0),0)</f>
        <v>2185.42</v>
      </c>
      <c r="J385">
        <f>IFERROR(VLOOKUP(B385,'[1]HE POR RUBRO 2022'!$B$12:$N$91,7,0),0)</f>
        <v>0</v>
      </c>
      <c r="K385">
        <f>IFERROR(VLOOKUP(B385,'[1]HE POR RUBRO 2022'!$B$12:$N$91,8,0),0)</f>
        <v>0</v>
      </c>
      <c r="L385">
        <f>IFERROR(VLOOKUP(B385,'[1]HE POR RUBRO 2022'!$B$12:$N$91,9,0),0)</f>
        <v>0</v>
      </c>
      <c r="M385">
        <f>IFERROR(VLOOKUP(B385,'[1]HE POR RUBRO 2022'!$B$12:$N$91,10,0),0)</f>
        <v>0</v>
      </c>
      <c r="N385">
        <f>IFERROR(VLOOKUP(B385,'[1]HE POR RUBRO 2022'!$B$12:$N$91,11,0),0)</f>
        <v>0</v>
      </c>
      <c r="O385">
        <f>IFERROR(VLOOKUP(B385,'[1]HE POR RUBRO 2022'!$B$12:$N$91,12,0),0)</f>
        <v>0</v>
      </c>
      <c r="P385">
        <f>IFERROR(VLOOKUP(B385,'[1]HE POR RUBRO 2022'!$B$12:$N$91,13,0),0)</f>
        <v>0</v>
      </c>
      <c r="Q385" s="100">
        <f t="shared" si="48"/>
        <v>738.77666666666664</v>
      </c>
      <c r="R385" s="96">
        <f t="shared" si="49"/>
        <v>8865.32</v>
      </c>
      <c r="S385" s="32">
        <f t="shared" si="50"/>
        <v>1302.3938888888888</v>
      </c>
    </row>
    <row r="386" spans="1:19" x14ac:dyDescent="0.35">
      <c r="A386" s="1" t="s">
        <v>1245</v>
      </c>
      <c r="B386" s="102" t="s">
        <v>143</v>
      </c>
      <c r="C386" s="33" t="str">
        <f t="shared" si="46"/>
        <v>4509</v>
      </c>
      <c r="D386" s="33" t="str">
        <f t="shared" si="47"/>
        <v>0599</v>
      </c>
      <c r="E386">
        <f>IFERROR(VLOOKUP(B386,'[1]HE POR RUBRO 2022'!$B$12:$N$91,2,0),0)</f>
        <v>2721.16</v>
      </c>
      <c r="F386">
        <f>IFERROR(VLOOKUP(B386,'[1]HE POR RUBRO 2022'!$B$12:$N$91,3,0),0)</f>
        <v>475.25</v>
      </c>
      <c r="G386">
        <f>IFERROR(VLOOKUP(B386,'[1]HE POR RUBRO 2022'!$B$12:$N$91,4,0),0)</f>
        <v>0</v>
      </c>
      <c r="H386">
        <f>IFERROR(VLOOKUP(B386,'[1]HE POR RUBRO 2022'!$B$12:$N$91,5,0),0)</f>
        <v>4282.17</v>
      </c>
      <c r="I386">
        <f>IFERROR(VLOOKUP(B386,'[1]HE POR RUBRO 2022'!$B$12:$N$91,6,0),0)</f>
        <v>4460.01</v>
      </c>
      <c r="J386">
        <f>IFERROR(VLOOKUP(B386,'[1]HE POR RUBRO 2022'!$B$12:$N$91,7,0),0)</f>
        <v>0</v>
      </c>
      <c r="K386">
        <f>IFERROR(VLOOKUP(B386,'[1]HE POR RUBRO 2022'!$B$12:$N$91,8,0),0)</f>
        <v>0</v>
      </c>
      <c r="L386">
        <f>IFERROR(VLOOKUP(B386,'[1]HE POR RUBRO 2022'!$B$12:$N$91,9,0),0)</f>
        <v>0</v>
      </c>
      <c r="M386">
        <f>IFERROR(VLOOKUP(B386,'[1]HE POR RUBRO 2022'!$B$12:$N$91,10,0),0)</f>
        <v>0</v>
      </c>
      <c r="N386">
        <f>IFERROR(VLOOKUP(B386,'[1]HE POR RUBRO 2022'!$B$12:$N$91,11,0),0)</f>
        <v>0</v>
      </c>
      <c r="O386">
        <f>IFERROR(VLOOKUP(B386,'[1]HE POR RUBRO 2022'!$B$12:$N$91,12,0),0)</f>
        <v>0</v>
      </c>
      <c r="P386">
        <f>IFERROR(VLOOKUP(B386,'[1]HE POR RUBRO 2022'!$B$12:$N$91,13,0),0)</f>
        <v>0</v>
      </c>
      <c r="Q386" s="100">
        <f t="shared" si="48"/>
        <v>994.88250000000005</v>
      </c>
      <c r="R386" s="96">
        <f t="shared" si="49"/>
        <v>11938.59</v>
      </c>
      <c r="S386" s="32">
        <f t="shared" si="50"/>
        <v>1806.3043749999999</v>
      </c>
    </row>
    <row r="387" spans="1:19" x14ac:dyDescent="0.35">
      <c r="A387" s="1" t="s">
        <v>1245</v>
      </c>
      <c r="B387" s="102" t="s">
        <v>146</v>
      </c>
      <c r="C387" s="33" t="str">
        <f t="shared" si="46"/>
        <v>4513</v>
      </c>
      <c r="D387" s="33" t="str">
        <f t="shared" si="47"/>
        <v>0405</v>
      </c>
      <c r="E387">
        <f>IFERROR(VLOOKUP(B387,'[1]HE POR RUBRO 2022'!$B$12:$N$91,2,0),0)</f>
        <v>-13252.98</v>
      </c>
      <c r="F387">
        <f>IFERROR(VLOOKUP(B387,'[1]HE POR RUBRO 2022'!$B$12:$N$91,3,0),0)</f>
        <v>3892.79</v>
      </c>
      <c r="G387">
        <f>IFERROR(VLOOKUP(B387,'[1]HE POR RUBRO 2022'!$B$12:$N$91,4,0),0)</f>
        <v>-5483.63</v>
      </c>
      <c r="H387">
        <f>IFERROR(VLOOKUP(B387,'[1]HE POR RUBRO 2022'!$B$12:$N$91,5,0),0)</f>
        <v>2727.05</v>
      </c>
      <c r="I387">
        <f>IFERROR(VLOOKUP(B387,'[1]HE POR RUBRO 2022'!$B$12:$N$91,6,0),0)</f>
        <v>3523.22</v>
      </c>
      <c r="J387">
        <f>IFERROR(VLOOKUP(B387,'[1]HE POR RUBRO 2022'!$B$12:$N$91,7,0),0)</f>
        <v>0</v>
      </c>
      <c r="K387">
        <f>IFERROR(VLOOKUP(B387,'[1]HE POR RUBRO 2022'!$B$12:$N$91,8,0),0)</f>
        <v>0</v>
      </c>
      <c r="L387">
        <f>IFERROR(VLOOKUP(B387,'[1]HE POR RUBRO 2022'!$B$12:$N$91,9,0),0)</f>
        <v>0</v>
      </c>
      <c r="M387">
        <f>IFERROR(VLOOKUP(B387,'[1]HE POR RUBRO 2022'!$B$12:$N$91,10,0),0)</f>
        <v>0</v>
      </c>
      <c r="N387">
        <f>IFERROR(VLOOKUP(B387,'[1]HE POR RUBRO 2022'!$B$12:$N$91,11,0),0)</f>
        <v>0</v>
      </c>
      <c r="O387">
        <f>IFERROR(VLOOKUP(B387,'[1]HE POR RUBRO 2022'!$B$12:$N$91,12,0),0)</f>
        <v>0</v>
      </c>
      <c r="P387">
        <f>IFERROR(VLOOKUP(B387,'[1]HE POR RUBRO 2022'!$B$12:$N$91,13,0),0)</f>
        <v>0</v>
      </c>
      <c r="Q387" s="100">
        <f t="shared" si="48"/>
        <v>-716.12916666666672</v>
      </c>
      <c r="R387" s="96">
        <f t="shared" si="49"/>
        <v>-8593.5500000000011</v>
      </c>
      <c r="S387" s="32">
        <f t="shared" si="50"/>
        <v>-711.91993055555565</v>
      </c>
    </row>
    <row r="388" spans="1:19" x14ac:dyDescent="0.35">
      <c r="A388" s="1" t="s">
        <v>1245</v>
      </c>
      <c r="B388" s="102" t="s">
        <v>147</v>
      </c>
      <c r="C388" s="33" t="str">
        <f t="shared" si="46"/>
        <v>4513</v>
      </c>
      <c r="D388" s="33" t="str">
        <f t="shared" si="47"/>
        <v>0568</v>
      </c>
      <c r="E388">
        <f>IFERROR(VLOOKUP(B388,'[1]HE POR RUBRO 2022'!$B$12:$N$91,2,0),0)</f>
        <v>13925.13</v>
      </c>
      <c r="F388">
        <f>IFERROR(VLOOKUP(B388,'[1]HE POR RUBRO 2022'!$B$12:$N$91,3,0),0)</f>
        <v>314.38</v>
      </c>
      <c r="G388">
        <f>IFERROR(VLOOKUP(B388,'[1]HE POR RUBRO 2022'!$B$12:$N$91,4,0),0)</f>
        <v>0</v>
      </c>
      <c r="H388">
        <f>IFERROR(VLOOKUP(B388,'[1]HE POR RUBRO 2022'!$B$12:$N$91,5,0),0)</f>
        <v>16762.740000000002</v>
      </c>
      <c r="I388">
        <f>IFERROR(VLOOKUP(B388,'[1]HE POR RUBRO 2022'!$B$12:$N$91,6,0),0)</f>
        <v>8281.44</v>
      </c>
      <c r="J388">
        <f>IFERROR(VLOOKUP(B388,'[1]HE POR RUBRO 2022'!$B$12:$N$91,7,0),0)</f>
        <v>0</v>
      </c>
      <c r="K388">
        <f>IFERROR(VLOOKUP(B388,'[1]HE POR RUBRO 2022'!$B$12:$N$91,8,0),0)</f>
        <v>0</v>
      </c>
      <c r="L388">
        <f>IFERROR(VLOOKUP(B388,'[1]HE POR RUBRO 2022'!$B$12:$N$91,9,0),0)</f>
        <v>0</v>
      </c>
      <c r="M388">
        <f>IFERROR(VLOOKUP(B388,'[1]HE POR RUBRO 2022'!$B$12:$N$91,10,0),0)</f>
        <v>0</v>
      </c>
      <c r="N388">
        <f>IFERROR(VLOOKUP(B388,'[1]HE POR RUBRO 2022'!$B$12:$N$91,11,0),0)</f>
        <v>0</v>
      </c>
      <c r="O388">
        <f>IFERROR(VLOOKUP(B388,'[1]HE POR RUBRO 2022'!$B$12:$N$91,12,0),0)</f>
        <v>0</v>
      </c>
      <c r="P388">
        <f>IFERROR(VLOOKUP(B388,'[1]HE POR RUBRO 2022'!$B$12:$N$91,13,0),0)</f>
        <v>0</v>
      </c>
      <c r="Q388" s="100">
        <f t="shared" si="48"/>
        <v>3273.6408333333334</v>
      </c>
      <c r="R388" s="96">
        <f t="shared" si="49"/>
        <v>39283.69</v>
      </c>
      <c r="S388" s="32">
        <f t="shared" si="50"/>
        <v>5633.4592361111108</v>
      </c>
    </row>
    <row r="389" spans="1:19" x14ac:dyDescent="0.35">
      <c r="A389" s="1" t="s">
        <v>1245</v>
      </c>
      <c r="B389" s="102" t="s">
        <v>148</v>
      </c>
      <c r="C389" s="33" t="str">
        <f t="shared" si="46"/>
        <v>4513</v>
      </c>
      <c r="D389" s="33" t="str">
        <f t="shared" si="47"/>
        <v>0599</v>
      </c>
      <c r="E389">
        <f>IFERROR(VLOOKUP(B389,'[1]HE POR RUBRO 2022'!$B$12:$N$91,2,0),0)</f>
        <v>16596.669999999998</v>
      </c>
      <c r="F389">
        <f>IFERROR(VLOOKUP(B389,'[1]HE POR RUBRO 2022'!$B$12:$N$91,3,0),0)</f>
        <v>2609.09</v>
      </c>
      <c r="G389">
        <f>IFERROR(VLOOKUP(B389,'[1]HE POR RUBRO 2022'!$B$12:$N$91,4,0),0)</f>
        <v>-171.08</v>
      </c>
      <c r="H389">
        <f>IFERROR(VLOOKUP(B389,'[1]HE POR RUBRO 2022'!$B$12:$N$91,5,0),0)</f>
        <v>22677.29</v>
      </c>
      <c r="I389">
        <f>IFERROR(VLOOKUP(B389,'[1]HE POR RUBRO 2022'!$B$12:$N$91,6,0),0)</f>
        <v>14743.69</v>
      </c>
      <c r="J389">
        <f>IFERROR(VLOOKUP(B389,'[1]HE POR RUBRO 2022'!$B$12:$N$91,7,0),0)</f>
        <v>0</v>
      </c>
      <c r="K389">
        <f>IFERROR(VLOOKUP(B389,'[1]HE POR RUBRO 2022'!$B$12:$N$91,8,0),0)</f>
        <v>0</v>
      </c>
      <c r="L389">
        <f>IFERROR(VLOOKUP(B389,'[1]HE POR RUBRO 2022'!$B$12:$N$91,9,0),0)</f>
        <v>0</v>
      </c>
      <c r="M389">
        <f>IFERROR(VLOOKUP(B389,'[1]HE POR RUBRO 2022'!$B$12:$N$91,10,0),0)</f>
        <v>0</v>
      </c>
      <c r="N389">
        <f>IFERROR(VLOOKUP(B389,'[1]HE POR RUBRO 2022'!$B$12:$N$91,11,0),0)</f>
        <v>0</v>
      </c>
      <c r="O389">
        <f>IFERROR(VLOOKUP(B389,'[1]HE POR RUBRO 2022'!$B$12:$N$91,12,0),0)</f>
        <v>0</v>
      </c>
      <c r="P389">
        <f>IFERROR(VLOOKUP(B389,'[1]HE POR RUBRO 2022'!$B$12:$N$91,13,0),0)</f>
        <v>0</v>
      </c>
      <c r="Q389" s="100">
        <f t="shared" si="48"/>
        <v>4704.6383333333333</v>
      </c>
      <c r="R389" s="96">
        <f t="shared" si="49"/>
        <v>56455.66</v>
      </c>
      <c r="S389" s="32">
        <f t="shared" si="50"/>
        <v>8200.8498611111117</v>
      </c>
    </row>
    <row r="390" spans="1:19" x14ac:dyDescent="0.35">
      <c r="A390" s="1" t="s">
        <v>1245</v>
      </c>
      <c r="B390" s="102" t="s">
        <v>149</v>
      </c>
      <c r="C390" s="33" t="str">
        <f t="shared" si="46"/>
        <v>4517</v>
      </c>
      <c r="D390" s="33" t="str">
        <f t="shared" si="47"/>
        <v>0405</v>
      </c>
      <c r="E390">
        <f>IFERROR(VLOOKUP(B390,'[1]HE POR RUBRO 2022'!$B$12:$N$91,2,0),0)</f>
        <v>0</v>
      </c>
      <c r="F390">
        <f>IFERROR(VLOOKUP(B390,'[1]HE POR RUBRO 2022'!$B$12:$N$91,3,0),0)</f>
        <v>0</v>
      </c>
      <c r="G390">
        <f>IFERROR(VLOOKUP(B390,'[1]HE POR RUBRO 2022'!$B$12:$N$91,4,0),0)</f>
        <v>0</v>
      </c>
      <c r="H390">
        <f>IFERROR(VLOOKUP(B390,'[1]HE POR RUBRO 2022'!$B$12:$N$91,5,0),0)</f>
        <v>0</v>
      </c>
      <c r="I390">
        <f>IFERROR(VLOOKUP(B390,'[1]HE POR RUBRO 2022'!$B$12:$N$91,6,0),0)</f>
        <v>0</v>
      </c>
      <c r="J390">
        <f>IFERROR(VLOOKUP(B390,'[1]HE POR RUBRO 2022'!$B$12:$N$91,7,0),0)</f>
        <v>0</v>
      </c>
      <c r="K390">
        <f>IFERROR(VLOOKUP(B390,'[1]HE POR RUBRO 2022'!$B$12:$N$91,8,0),0)</f>
        <v>0</v>
      </c>
      <c r="L390">
        <f>IFERROR(VLOOKUP(B390,'[1]HE POR RUBRO 2022'!$B$12:$N$91,9,0),0)</f>
        <v>0</v>
      </c>
      <c r="M390">
        <f>IFERROR(VLOOKUP(B390,'[1]HE POR RUBRO 2022'!$B$12:$N$91,10,0),0)</f>
        <v>0</v>
      </c>
      <c r="N390">
        <f>IFERROR(VLOOKUP(B390,'[1]HE POR RUBRO 2022'!$B$12:$N$91,11,0),0)</f>
        <v>0</v>
      </c>
      <c r="O390">
        <f>IFERROR(VLOOKUP(B390,'[1]HE POR RUBRO 2022'!$B$12:$N$91,12,0),0)</f>
        <v>0</v>
      </c>
      <c r="P390">
        <f>IFERROR(VLOOKUP(B390,'[1]HE POR RUBRO 2022'!$B$12:$N$91,13,0),0)</f>
        <v>0</v>
      </c>
      <c r="Q390" s="100">
        <f t="shared" si="48"/>
        <v>0</v>
      </c>
      <c r="R390" s="96">
        <f t="shared" si="49"/>
        <v>0</v>
      </c>
      <c r="S390" s="32">
        <f t="shared" si="50"/>
        <v>0</v>
      </c>
    </row>
    <row r="391" spans="1:19" x14ac:dyDescent="0.35">
      <c r="A391" s="1" t="s">
        <v>1245</v>
      </c>
      <c r="B391" s="102" t="s">
        <v>150</v>
      </c>
      <c r="C391" s="33" t="str">
        <f t="shared" si="46"/>
        <v>4517</v>
      </c>
      <c r="D391" s="33" t="str">
        <f t="shared" si="47"/>
        <v>0568</v>
      </c>
      <c r="E391">
        <f>IFERROR(VLOOKUP(B391,'[1]HE POR RUBRO 2022'!$B$12:$N$91,2,0),0)</f>
        <v>0</v>
      </c>
      <c r="F391">
        <f>IFERROR(VLOOKUP(B391,'[1]HE POR RUBRO 2022'!$B$12:$N$91,3,0),0)</f>
        <v>0</v>
      </c>
      <c r="G391">
        <f>IFERROR(VLOOKUP(B391,'[1]HE POR RUBRO 2022'!$B$12:$N$91,4,0),0)</f>
        <v>0</v>
      </c>
      <c r="H391">
        <f>IFERROR(VLOOKUP(B391,'[1]HE POR RUBRO 2022'!$B$12:$N$91,5,0),0)</f>
        <v>0</v>
      </c>
      <c r="I391">
        <f>IFERROR(VLOOKUP(B391,'[1]HE POR RUBRO 2022'!$B$12:$N$91,6,0),0)</f>
        <v>0</v>
      </c>
      <c r="J391">
        <f>IFERROR(VLOOKUP(B391,'[1]HE POR RUBRO 2022'!$B$12:$N$91,7,0),0)</f>
        <v>0</v>
      </c>
      <c r="K391">
        <f>IFERROR(VLOOKUP(B391,'[1]HE POR RUBRO 2022'!$B$12:$N$91,8,0),0)</f>
        <v>0</v>
      </c>
      <c r="L391">
        <f>IFERROR(VLOOKUP(B391,'[1]HE POR RUBRO 2022'!$B$12:$N$91,9,0),0)</f>
        <v>0</v>
      </c>
      <c r="M391">
        <f>IFERROR(VLOOKUP(B391,'[1]HE POR RUBRO 2022'!$B$12:$N$91,10,0),0)</f>
        <v>0</v>
      </c>
      <c r="N391">
        <f>IFERROR(VLOOKUP(B391,'[1]HE POR RUBRO 2022'!$B$12:$N$91,11,0),0)</f>
        <v>0</v>
      </c>
      <c r="O391">
        <f>IFERROR(VLOOKUP(B391,'[1]HE POR RUBRO 2022'!$B$12:$N$91,12,0),0)</f>
        <v>0</v>
      </c>
      <c r="P391">
        <f>IFERROR(VLOOKUP(B391,'[1]HE POR RUBRO 2022'!$B$12:$N$91,13,0),0)</f>
        <v>0</v>
      </c>
      <c r="Q391" s="100">
        <f t="shared" si="48"/>
        <v>0</v>
      </c>
      <c r="R391" s="96">
        <f t="shared" si="49"/>
        <v>0</v>
      </c>
      <c r="S391" s="32">
        <f t="shared" si="50"/>
        <v>0</v>
      </c>
    </row>
    <row r="392" spans="1:19" x14ac:dyDescent="0.35">
      <c r="A392" s="1" t="s">
        <v>1245</v>
      </c>
      <c r="B392" s="102" t="s">
        <v>151</v>
      </c>
      <c r="C392" s="33" t="str">
        <f t="shared" si="46"/>
        <v>4517</v>
      </c>
      <c r="D392" s="33" t="str">
        <f t="shared" si="47"/>
        <v>0599</v>
      </c>
      <c r="E392">
        <f>IFERROR(VLOOKUP(B392,'[1]HE POR RUBRO 2022'!$B$12:$N$91,2,0),0)</f>
        <v>0</v>
      </c>
      <c r="F392">
        <f>IFERROR(VLOOKUP(B392,'[1]HE POR RUBRO 2022'!$B$12:$N$91,3,0),0)</f>
        <v>0</v>
      </c>
      <c r="G392">
        <f>IFERROR(VLOOKUP(B392,'[1]HE POR RUBRO 2022'!$B$12:$N$91,4,0),0)</f>
        <v>0</v>
      </c>
      <c r="H392">
        <f>IFERROR(VLOOKUP(B392,'[1]HE POR RUBRO 2022'!$B$12:$N$91,5,0),0)</f>
        <v>0</v>
      </c>
      <c r="I392">
        <f>IFERROR(VLOOKUP(B392,'[1]HE POR RUBRO 2022'!$B$12:$N$91,6,0),0)</f>
        <v>0</v>
      </c>
      <c r="J392">
        <f>IFERROR(VLOOKUP(B392,'[1]HE POR RUBRO 2022'!$B$12:$N$91,7,0),0)</f>
        <v>0</v>
      </c>
      <c r="K392">
        <f>IFERROR(VLOOKUP(B392,'[1]HE POR RUBRO 2022'!$B$12:$N$91,8,0),0)</f>
        <v>0</v>
      </c>
      <c r="L392">
        <f>IFERROR(VLOOKUP(B392,'[1]HE POR RUBRO 2022'!$B$12:$N$91,9,0),0)</f>
        <v>0</v>
      </c>
      <c r="M392">
        <f>IFERROR(VLOOKUP(B392,'[1]HE POR RUBRO 2022'!$B$12:$N$91,10,0),0)</f>
        <v>0</v>
      </c>
      <c r="N392">
        <f>IFERROR(VLOOKUP(B392,'[1]HE POR RUBRO 2022'!$B$12:$N$91,11,0),0)</f>
        <v>0</v>
      </c>
      <c r="O392">
        <f>IFERROR(VLOOKUP(B392,'[1]HE POR RUBRO 2022'!$B$12:$N$91,12,0),0)</f>
        <v>0</v>
      </c>
      <c r="P392">
        <f>IFERROR(VLOOKUP(B392,'[1]HE POR RUBRO 2022'!$B$12:$N$91,13,0),0)</f>
        <v>0</v>
      </c>
      <c r="Q392" s="100">
        <f t="shared" si="48"/>
        <v>0</v>
      </c>
      <c r="R392" s="96">
        <f t="shared" si="49"/>
        <v>0</v>
      </c>
      <c r="S392" s="32">
        <f t="shared" si="50"/>
        <v>0</v>
      </c>
    </row>
    <row r="393" spans="1:19" x14ac:dyDescent="0.35">
      <c r="A393" s="1" t="s">
        <v>1245</v>
      </c>
      <c r="B393" s="102" t="s">
        <v>152</v>
      </c>
      <c r="C393" s="33" t="str">
        <f t="shared" si="46"/>
        <v>4531</v>
      </c>
      <c r="D393" s="33" t="str">
        <f t="shared" si="47"/>
        <v>0405</v>
      </c>
      <c r="E393">
        <f>IFERROR(VLOOKUP(B393,'[1]HE POR RUBRO 2022'!$B$12:$N$91,2,0),0)</f>
        <v>0</v>
      </c>
      <c r="F393">
        <f>IFERROR(VLOOKUP(B393,'[1]HE POR RUBRO 2022'!$B$12:$N$91,3,0),0)</f>
        <v>0</v>
      </c>
      <c r="G393">
        <f>IFERROR(VLOOKUP(B393,'[1]HE POR RUBRO 2022'!$B$12:$N$91,4,0),0)</f>
        <v>0</v>
      </c>
      <c r="H393">
        <f>IFERROR(VLOOKUP(B393,'[1]HE POR RUBRO 2022'!$B$12:$N$91,5,0),0)</f>
        <v>0</v>
      </c>
      <c r="I393">
        <f>IFERROR(VLOOKUP(B393,'[1]HE POR RUBRO 2022'!$B$12:$N$91,6,0),0)</f>
        <v>0</v>
      </c>
      <c r="J393">
        <f>IFERROR(VLOOKUP(B393,'[1]HE POR RUBRO 2022'!$B$12:$N$91,7,0),0)</f>
        <v>0</v>
      </c>
      <c r="K393">
        <f>IFERROR(VLOOKUP(B393,'[1]HE POR RUBRO 2022'!$B$12:$N$91,8,0),0)</f>
        <v>0</v>
      </c>
      <c r="L393">
        <f>IFERROR(VLOOKUP(B393,'[1]HE POR RUBRO 2022'!$B$12:$N$91,9,0),0)</f>
        <v>0</v>
      </c>
      <c r="M393">
        <f>IFERROR(VLOOKUP(B393,'[1]HE POR RUBRO 2022'!$B$12:$N$91,10,0),0)</f>
        <v>0</v>
      </c>
      <c r="N393">
        <f>IFERROR(VLOOKUP(B393,'[1]HE POR RUBRO 2022'!$B$12:$N$91,11,0),0)</f>
        <v>0</v>
      </c>
      <c r="O393">
        <f>IFERROR(VLOOKUP(B393,'[1]HE POR RUBRO 2022'!$B$12:$N$91,12,0),0)</f>
        <v>0</v>
      </c>
      <c r="P393">
        <f>IFERROR(VLOOKUP(B393,'[1]HE POR RUBRO 2022'!$B$12:$N$91,13,0),0)</f>
        <v>0</v>
      </c>
      <c r="Q393" s="100">
        <f t="shared" si="48"/>
        <v>0</v>
      </c>
      <c r="R393" s="96">
        <f t="shared" si="49"/>
        <v>0</v>
      </c>
      <c r="S393" s="32">
        <f t="shared" si="50"/>
        <v>0</v>
      </c>
    </row>
    <row r="394" spans="1:19" x14ac:dyDescent="0.35">
      <c r="A394" s="1" t="s">
        <v>1245</v>
      </c>
      <c r="B394" s="102" t="s">
        <v>153</v>
      </c>
      <c r="C394" s="33" t="str">
        <f t="shared" si="46"/>
        <v>4532</v>
      </c>
      <c r="D394" s="33" t="str">
        <f t="shared" si="47"/>
        <v>0405</v>
      </c>
      <c r="E394">
        <f>IFERROR(VLOOKUP(B394,'[1]HE POR RUBRO 2022'!$B$12:$N$91,2,0),0)</f>
        <v>0</v>
      </c>
      <c r="F394">
        <f>IFERROR(VLOOKUP(B394,'[1]HE POR RUBRO 2022'!$B$12:$N$91,3,0),0)</f>
        <v>0</v>
      </c>
      <c r="G394">
        <f>IFERROR(VLOOKUP(B394,'[1]HE POR RUBRO 2022'!$B$12:$N$91,4,0),0)</f>
        <v>0</v>
      </c>
      <c r="H394">
        <f>IFERROR(VLOOKUP(B394,'[1]HE POR RUBRO 2022'!$B$12:$N$91,5,0),0)</f>
        <v>0</v>
      </c>
      <c r="I394">
        <f>IFERROR(VLOOKUP(B394,'[1]HE POR RUBRO 2022'!$B$12:$N$91,6,0),0)</f>
        <v>0</v>
      </c>
      <c r="J394">
        <f>IFERROR(VLOOKUP(B394,'[1]HE POR RUBRO 2022'!$B$12:$N$91,7,0),0)</f>
        <v>0</v>
      </c>
      <c r="K394">
        <f>IFERROR(VLOOKUP(B394,'[1]HE POR RUBRO 2022'!$B$12:$N$91,8,0),0)</f>
        <v>0</v>
      </c>
      <c r="L394">
        <f>IFERROR(VLOOKUP(B394,'[1]HE POR RUBRO 2022'!$B$12:$N$91,9,0),0)</f>
        <v>0</v>
      </c>
      <c r="M394">
        <f>IFERROR(VLOOKUP(B394,'[1]HE POR RUBRO 2022'!$B$12:$N$91,10,0),0)</f>
        <v>0</v>
      </c>
      <c r="N394">
        <f>IFERROR(VLOOKUP(B394,'[1]HE POR RUBRO 2022'!$B$12:$N$91,11,0),0)</f>
        <v>0</v>
      </c>
      <c r="O394">
        <f>IFERROR(VLOOKUP(B394,'[1]HE POR RUBRO 2022'!$B$12:$N$91,12,0),0)</f>
        <v>0</v>
      </c>
      <c r="P394">
        <f>IFERROR(VLOOKUP(B394,'[1]HE POR RUBRO 2022'!$B$12:$N$91,13,0),0)</f>
        <v>0</v>
      </c>
      <c r="Q394" s="100">
        <f t="shared" si="48"/>
        <v>0</v>
      </c>
      <c r="R394" s="96">
        <f t="shared" si="49"/>
        <v>0</v>
      </c>
      <c r="S394" s="32">
        <f t="shared" si="50"/>
        <v>0</v>
      </c>
    </row>
    <row r="395" spans="1:19" x14ac:dyDescent="0.35">
      <c r="A395" s="1" t="s">
        <v>1245</v>
      </c>
      <c r="B395" s="102" t="s">
        <v>155</v>
      </c>
      <c r="C395" s="33" t="str">
        <f t="shared" si="46"/>
        <v>4534</v>
      </c>
      <c r="D395" s="33" t="str">
        <f t="shared" si="47"/>
        <v>0405</v>
      </c>
      <c r="E395">
        <f>IFERROR(VLOOKUP(B395,'[1]HE POR RUBRO 2022'!$B$12:$N$91,2,0),0)</f>
        <v>-15159.48</v>
      </c>
      <c r="F395">
        <f>IFERROR(VLOOKUP(B395,'[1]HE POR RUBRO 2022'!$B$12:$N$91,3,0),0)</f>
        <v>4403.3999999999996</v>
      </c>
      <c r="G395">
        <f>IFERROR(VLOOKUP(B395,'[1]HE POR RUBRO 2022'!$B$12:$N$91,4,0),0)</f>
        <v>-3725.08</v>
      </c>
      <c r="H395">
        <f>IFERROR(VLOOKUP(B395,'[1]HE POR RUBRO 2022'!$B$12:$N$91,5,0),0)</f>
        <v>3327.9</v>
      </c>
      <c r="I395">
        <f>IFERROR(VLOOKUP(B395,'[1]HE POR RUBRO 2022'!$B$12:$N$91,6,0),0)</f>
        <v>4048.65</v>
      </c>
      <c r="J395">
        <f>IFERROR(VLOOKUP(B395,'[1]HE POR RUBRO 2022'!$B$12:$N$91,7,0),0)</f>
        <v>0</v>
      </c>
      <c r="K395">
        <f>IFERROR(VLOOKUP(B395,'[1]HE POR RUBRO 2022'!$B$12:$N$91,8,0),0)</f>
        <v>0</v>
      </c>
      <c r="L395">
        <f>IFERROR(VLOOKUP(B395,'[1]HE POR RUBRO 2022'!$B$12:$N$91,9,0),0)</f>
        <v>0</v>
      </c>
      <c r="M395">
        <f>IFERROR(VLOOKUP(B395,'[1]HE POR RUBRO 2022'!$B$12:$N$91,10,0),0)</f>
        <v>0</v>
      </c>
      <c r="N395">
        <f>IFERROR(VLOOKUP(B395,'[1]HE POR RUBRO 2022'!$B$12:$N$91,11,0),0)</f>
        <v>0</v>
      </c>
      <c r="O395">
        <f>IFERROR(VLOOKUP(B395,'[1]HE POR RUBRO 2022'!$B$12:$N$91,12,0),0)</f>
        <v>0</v>
      </c>
      <c r="P395">
        <f>IFERROR(VLOOKUP(B395,'[1]HE POR RUBRO 2022'!$B$12:$N$91,13,0),0)</f>
        <v>0</v>
      </c>
      <c r="Q395" s="100">
        <f t="shared" si="48"/>
        <v>-592.05083333333334</v>
      </c>
      <c r="R395" s="96">
        <f t="shared" si="49"/>
        <v>-7104.6100000000006</v>
      </c>
      <c r="S395" s="32">
        <f t="shared" si="50"/>
        <v>-337.09923611111111</v>
      </c>
    </row>
    <row r="396" spans="1:19" x14ac:dyDescent="0.35">
      <c r="A396" s="1" t="s">
        <v>1245</v>
      </c>
      <c r="B396" s="102" t="s">
        <v>156</v>
      </c>
      <c r="C396" s="33" t="str">
        <f t="shared" si="46"/>
        <v>4534</v>
      </c>
      <c r="D396" s="33" t="str">
        <f t="shared" si="47"/>
        <v>0568</v>
      </c>
      <c r="E396">
        <f>IFERROR(VLOOKUP(B396,'[1]HE POR RUBRO 2022'!$B$12:$N$91,2,0),0)</f>
        <v>4405.6499999999996</v>
      </c>
      <c r="F396">
        <f>IFERROR(VLOOKUP(B396,'[1]HE POR RUBRO 2022'!$B$12:$N$91,3,0),0)</f>
        <v>805.91</v>
      </c>
      <c r="G396">
        <f>IFERROR(VLOOKUP(B396,'[1]HE POR RUBRO 2022'!$B$12:$N$91,4,0),0)</f>
        <v>0</v>
      </c>
      <c r="H396">
        <f>IFERROR(VLOOKUP(B396,'[1]HE POR RUBRO 2022'!$B$12:$N$91,5,0),0)</f>
        <v>4350.95</v>
      </c>
      <c r="I396">
        <f>IFERROR(VLOOKUP(B396,'[1]HE POR RUBRO 2022'!$B$12:$N$91,6,0),0)</f>
        <v>5132.46</v>
      </c>
      <c r="J396">
        <f>IFERROR(VLOOKUP(B396,'[1]HE POR RUBRO 2022'!$B$12:$N$91,7,0),0)</f>
        <v>0</v>
      </c>
      <c r="K396">
        <f>IFERROR(VLOOKUP(B396,'[1]HE POR RUBRO 2022'!$B$12:$N$91,8,0),0)</f>
        <v>0</v>
      </c>
      <c r="L396">
        <f>IFERROR(VLOOKUP(B396,'[1]HE POR RUBRO 2022'!$B$12:$N$91,9,0),0)</f>
        <v>0</v>
      </c>
      <c r="M396">
        <f>IFERROR(VLOOKUP(B396,'[1]HE POR RUBRO 2022'!$B$12:$N$91,10,0),0)</f>
        <v>0</v>
      </c>
      <c r="N396">
        <f>IFERROR(VLOOKUP(B396,'[1]HE POR RUBRO 2022'!$B$12:$N$91,11,0),0)</f>
        <v>0</v>
      </c>
      <c r="O396">
        <f>IFERROR(VLOOKUP(B396,'[1]HE POR RUBRO 2022'!$B$12:$N$91,12,0),0)</f>
        <v>0</v>
      </c>
      <c r="P396">
        <f>IFERROR(VLOOKUP(B396,'[1]HE POR RUBRO 2022'!$B$12:$N$91,13,0),0)</f>
        <v>0</v>
      </c>
      <c r="Q396" s="100">
        <f t="shared" si="48"/>
        <v>1224.5808333333332</v>
      </c>
      <c r="R396" s="96">
        <f t="shared" si="49"/>
        <v>14694.969999999998</v>
      </c>
      <c r="S396" s="32">
        <f t="shared" si="50"/>
        <v>2116.9134027777777</v>
      </c>
    </row>
    <row r="397" spans="1:19" x14ac:dyDescent="0.35">
      <c r="A397" s="1" t="s">
        <v>1245</v>
      </c>
      <c r="B397" s="102" t="s">
        <v>157</v>
      </c>
      <c r="C397" s="33" t="str">
        <f t="shared" si="46"/>
        <v>4534</v>
      </c>
      <c r="D397" s="33" t="str">
        <f t="shared" si="47"/>
        <v>0599</v>
      </c>
      <c r="E397">
        <f>IFERROR(VLOOKUP(B397,'[1]HE POR RUBRO 2022'!$B$12:$N$91,2,0),0)</f>
        <v>8530.2999999999993</v>
      </c>
      <c r="F397">
        <f>IFERROR(VLOOKUP(B397,'[1]HE POR RUBRO 2022'!$B$12:$N$91,3,0),0)</f>
        <v>-110.44</v>
      </c>
      <c r="G397">
        <f>IFERROR(VLOOKUP(B397,'[1]HE POR RUBRO 2022'!$B$12:$N$91,4,0),0)</f>
        <v>0</v>
      </c>
      <c r="H397">
        <f>IFERROR(VLOOKUP(B397,'[1]HE POR RUBRO 2022'!$B$12:$N$91,5,0),0)</f>
        <v>3904.81</v>
      </c>
      <c r="I397">
        <f>IFERROR(VLOOKUP(B397,'[1]HE POR RUBRO 2022'!$B$12:$N$91,6,0),0)</f>
        <v>6656.49</v>
      </c>
      <c r="J397">
        <f>IFERROR(VLOOKUP(B397,'[1]HE POR RUBRO 2022'!$B$12:$N$91,7,0),0)</f>
        <v>0</v>
      </c>
      <c r="K397">
        <f>IFERROR(VLOOKUP(B397,'[1]HE POR RUBRO 2022'!$B$12:$N$91,8,0),0)</f>
        <v>0</v>
      </c>
      <c r="L397">
        <f>IFERROR(VLOOKUP(B397,'[1]HE POR RUBRO 2022'!$B$12:$N$91,9,0),0)</f>
        <v>0</v>
      </c>
      <c r="M397">
        <f>IFERROR(VLOOKUP(B397,'[1]HE POR RUBRO 2022'!$B$12:$N$91,10,0),0)</f>
        <v>0</v>
      </c>
      <c r="N397">
        <f>IFERROR(VLOOKUP(B397,'[1]HE POR RUBRO 2022'!$B$12:$N$91,11,0),0)</f>
        <v>0</v>
      </c>
      <c r="O397">
        <f>IFERROR(VLOOKUP(B397,'[1]HE POR RUBRO 2022'!$B$12:$N$91,12,0),0)</f>
        <v>0</v>
      </c>
      <c r="P397">
        <f>IFERROR(VLOOKUP(B397,'[1]HE POR RUBRO 2022'!$B$12:$N$91,13,0),0)</f>
        <v>0</v>
      </c>
      <c r="Q397" s="100">
        <f t="shared" si="48"/>
        <v>1581.7633333333331</v>
      </c>
      <c r="R397" s="96">
        <f t="shared" si="49"/>
        <v>18981.159999999996</v>
      </c>
      <c r="S397" s="32">
        <f t="shared" si="50"/>
        <v>2593.6852777777772</v>
      </c>
    </row>
    <row r="398" spans="1:19" x14ac:dyDescent="0.35">
      <c r="A398" s="1" t="s">
        <v>1245</v>
      </c>
      <c r="B398" s="102" t="s">
        <v>159</v>
      </c>
      <c r="C398" s="33" t="str">
        <f t="shared" si="46"/>
        <v>4536</v>
      </c>
      <c r="D398" s="33" t="str">
        <f t="shared" si="47"/>
        <v>0405</v>
      </c>
      <c r="E398">
        <f>IFERROR(VLOOKUP(B398,'[1]HE POR RUBRO 2022'!$B$12:$N$91,2,0),0)</f>
        <v>0</v>
      </c>
      <c r="F398">
        <f>IFERROR(VLOOKUP(B398,'[1]HE POR RUBRO 2022'!$B$12:$N$91,3,0),0)</f>
        <v>0</v>
      </c>
      <c r="G398">
        <f>IFERROR(VLOOKUP(B398,'[1]HE POR RUBRO 2022'!$B$12:$N$91,4,0),0)</f>
        <v>0</v>
      </c>
      <c r="H398">
        <f>IFERROR(VLOOKUP(B398,'[1]HE POR RUBRO 2022'!$B$12:$N$91,5,0),0)</f>
        <v>0</v>
      </c>
      <c r="I398">
        <f>IFERROR(VLOOKUP(B398,'[1]HE POR RUBRO 2022'!$B$12:$N$91,6,0),0)</f>
        <v>0</v>
      </c>
      <c r="J398">
        <f>IFERROR(VLOOKUP(B398,'[1]HE POR RUBRO 2022'!$B$12:$N$91,7,0),0)</f>
        <v>0</v>
      </c>
      <c r="K398">
        <f>IFERROR(VLOOKUP(B398,'[1]HE POR RUBRO 2022'!$B$12:$N$91,8,0),0)</f>
        <v>0</v>
      </c>
      <c r="L398">
        <f>IFERROR(VLOOKUP(B398,'[1]HE POR RUBRO 2022'!$B$12:$N$91,9,0),0)</f>
        <v>0</v>
      </c>
      <c r="M398">
        <f>IFERROR(VLOOKUP(B398,'[1]HE POR RUBRO 2022'!$B$12:$N$91,10,0),0)</f>
        <v>0</v>
      </c>
      <c r="N398">
        <f>IFERROR(VLOOKUP(B398,'[1]HE POR RUBRO 2022'!$B$12:$N$91,11,0),0)</f>
        <v>0</v>
      </c>
      <c r="O398">
        <f>IFERROR(VLOOKUP(B398,'[1]HE POR RUBRO 2022'!$B$12:$N$91,12,0),0)</f>
        <v>0</v>
      </c>
      <c r="P398">
        <f>IFERROR(VLOOKUP(B398,'[1]HE POR RUBRO 2022'!$B$12:$N$91,13,0),0)</f>
        <v>0</v>
      </c>
      <c r="Q398" s="100">
        <f t="shared" si="48"/>
        <v>0</v>
      </c>
      <c r="R398" s="96">
        <f t="shared" si="49"/>
        <v>0</v>
      </c>
      <c r="S398" s="32">
        <f t="shared" si="50"/>
        <v>0</v>
      </c>
    </row>
    <row r="399" spans="1:19" x14ac:dyDescent="0.35">
      <c r="A399" s="1" t="s">
        <v>1245</v>
      </c>
      <c r="B399" s="102" t="s">
        <v>160</v>
      </c>
      <c r="C399" s="33" t="str">
        <f t="shared" si="46"/>
        <v>4536</v>
      </c>
      <c r="D399" s="33" t="str">
        <f t="shared" si="47"/>
        <v>0568</v>
      </c>
      <c r="E399">
        <f>IFERROR(VLOOKUP(B399,'[1]HE POR RUBRO 2022'!$B$12:$N$91,2,0),0)</f>
        <v>0</v>
      </c>
      <c r="F399">
        <f>IFERROR(VLOOKUP(B399,'[1]HE POR RUBRO 2022'!$B$12:$N$91,3,0),0)</f>
        <v>0</v>
      </c>
      <c r="G399">
        <f>IFERROR(VLOOKUP(B399,'[1]HE POR RUBRO 2022'!$B$12:$N$91,4,0),0)</f>
        <v>0</v>
      </c>
      <c r="H399">
        <f>IFERROR(VLOOKUP(B399,'[1]HE POR RUBRO 2022'!$B$12:$N$91,5,0),0)</f>
        <v>0</v>
      </c>
      <c r="I399">
        <f>IFERROR(VLOOKUP(B399,'[1]HE POR RUBRO 2022'!$B$12:$N$91,6,0),0)</f>
        <v>0</v>
      </c>
      <c r="J399">
        <f>IFERROR(VLOOKUP(B399,'[1]HE POR RUBRO 2022'!$B$12:$N$91,7,0),0)</f>
        <v>0</v>
      </c>
      <c r="K399">
        <f>IFERROR(VLOOKUP(B399,'[1]HE POR RUBRO 2022'!$B$12:$N$91,8,0),0)</f>
        <v>0</v>
      </c>
      <c r="L399">
        <f>IFERROR(VLOOKUP(B399,'[1]HE POR RUBRO 2022'!$B$12:$N$91,9,0),0)</f>
        <v>0</v>
      </c>
      <c r="M399">
        <f>IFERROR(VLOOKUP(B399,'[1]HE POR RUBRO 2022'!$B$12:$N$91,10,0),0)</f>
        <v>0</v>
      </c>
      <c r="N399">
        <f>IFERROR(VLOOKUP(B399,'[1]HE POR RUBRO 2022'!$B$12:$N$91,11,0),0)</f>
        <v>0</v>
      </c>
      <c r="O399">
        <f>IFERROR(VLOOKUP(B399,'[1]HE POR RUBRO 2022'!$B$12:$N$91,12,0),0)</f>
        <v>0</v>
      </c>
      <c r="P399">
        <f>IFERROR(VLOOKUP(B399,'[1]HE POR RUBRO 2022'!$B$12:$N$91,13,0),0)</f>
        <v>0</v>
      </c>
      <c r="Q399" s="100">
        <f t="shared" si="48"/>
        <v>0</v>
      </c>
      <c r="R399" s="96">
        <f t="shared" si="49"/>
        <v>0</v>
      </c>
      <c r="S399" s="32">
        <f t="shared" si="50"/>
        <v>0</v>
      </c>
    </row>
    <row r="400" spans="1:19" x14ac:dyDescent="0.35">
      <c r="A400" s="1" t="s">
        <v>1245</v>
      </c>
      <c r="B400" s="102" t="s">
        <v>161</v>
      </c>
      <c r="C400" s="33" t="str">
        <f t="shared" ref="C400:C453" si="51">MID(B400,5,4)</f>
        <v>4536</v>
      </c>
      <c r="D400" s="33" t="str">
        <f t="shared" ref="D400:D453" si="52">MID(B400,24,4)</f>
        <v>0599</v>
      </c>
      <c r="E400">
        <f>IFERROR(VLOOKUP(B400,'[1]HE POR RUBRO 2022'!$B$12:$N$91,2,0),0)</f>
        <v>0</v>
      </c>
      <c r="F400">
        <f>IFERROR(VLOOKUP(B400,'[1]HE POR RUBRO 2022'!$B$12:$N$91,3,0),0)</f>
        <v>0</v>
      </c>
      <c r="G400">
        <f>IFERROR(VLOOKUP(B400,'[1]HE POR RUBRO 2022'!$B$12:$N$91,4,0),0)</f>
        <v>0</v>
      </c>
      <c r="H400">
        <f>IFERROR(VLOOKUP(B400,'[1]HE POR RUBRO 2022'!$B$12:$N$91,5,0),0)</f>
        <v>0</v>
      </c>
      <c r="I400">
        <f>IFERROR(VLOOKUP(B400,'[1]HE POR RUBRO 2022'!$B$12:$N$91,6,0),0)</f>
        <v>0</v>
      </c>
      <c r="J400">
        <f>IFERROR(VLOOKUP(B400,'[1]HE POR RUBRO 2022'!$B$12:$N$91,7,0),0)</f>
        <v>0</v>
      </c>
      <c r="K400">
        <f>IFERROR(VLOOKUP(B400,'[1]HE POR RUBRO 2022'!$B$12:$N$91,8,0),0)</f>
        <v>0</v>
      </c>
      <c r="L400">
        <f>IFERROR(VLOOKUP(B400,'[1]HE POR RUBRO 2022'!$B$12:$N$91,9,0),0)</f>
        <v>0</v>
      </c>
      <c r="M400">
        <f>IFERROR(VLOOKUP(B400,'[1]HE POR RUBRO 2022'!$B$12:$N$91,10,0),0)</f>
        <v>0</v>
      </c>
      <c r="N400">
        <f>IFERROR(VLOOKUP(B400,'[1]HE POR RUBRO 2022'!$B$12:$N$91,11,0),0)</f>
        <v>0</v>
      </c>
      <c r="O400">
        <f>IFERROR(VLOOKUP(B400,'[1]HE POR RUBRO 2022'!$B$12:$N$91,12,0),0)</f>
        <v>0</v>
      </c>
      <c r="P400">
        <f>IFERROR(VLOOKUP(B400,'[1]HE POR RUBRO 2022'!$B$12:$N$91,13,0),0)</f>
        <v>0</v>
      </c>
      <c r="Q400" s="100">
        <f t="shared" ref="Q400:Q453" si="53">AVERAGE(E400:P400)</f>
        <v>0</v>
      </c>
      <c r="R400" s="96">
        <f t="shared" ref="R400:R453" si="54">SUM(E400:P400)</f>
        <v>0</v>
      </c>
      <c r="S400" s="32">
        <f t="shared" ref="S400:S453" si="55">AVERAGE(G400:R400)</f>
        <v>0</v>
      </c>
    </row>
    <row r="401" spans="1:19" x14ac:dyDescent="0.35">
      <c r="A401" s="1" t="s">
        <v>1245</v>
      </c>
      <c r="B401" s="102" t="s">
        <v>163</v>
      </c>
      <c r="C401" s="33" t="str">
        <f t="shared" si="51"/>
        <v>4538</v>
      </c>
      <c r="D401" s="33" t="str">
        <f t="shared" si="52"/>
        <v>0405</v>
      </c>
      <c r="E401">
        <f>IFERROR(VLOOKUP(B401,'[1]HE POR RUBRO 2022'!$B$12:$N$91,2,0),0)</f>
        <v>0</v>
      </c>
      <c r="F401">
        <f>IFERROR(VLOOKUP(B401,'[1]HE POR RUBRO 2022'!$B$12:$N$91,3,0),0)</f>
        <v>0</v>
      </c>
      <c r="G401">
        <f>IFERROR(VLOOKUP(B401,'[1]HE POR RUBRO 2022'!$B$12:$N$91,4,0),0)</f>
        <v>0</v>
      </c>
      <c r="H401">
        <f>IFERROR(VLOOKUP(B401,'[1]HE POR RUBRO 2022'!$B$12:$N$91,5,0),0)</f>
        <v>0</v>
      </c>
      <c r="I401">
        <f>IFERROR(VLOOKUP(B401,'[1]HE POR RUBRO 2022'!$B$12:$N$91,6,0),0)</f>
        <v>0</v>
      </c>
      <c r="J401">
        <f>IFERROR(VLOOKUP(B401,'[1]HE POR RUBRO 2022'!$B$12:$N$91,7,0),0)</f>
        <v>0</v>
      </c>
      <c r="K401">
        <f>IFERROR(VLOOKUP(B401,'[1]HE POR RUBRO 2022'!$B$12:$N$91,8,0),0)</f>
        <v>0</v>
      </c>
      <c r="L401">
        <f>IFERROR(VLOOKUP(B401,'[1]HE POR RUBRO 2022'!$B$12:$N$91,9,0),0)</f>
        <v>0</v>
      </c>
      <c r="M401">
        <f>IFERROR(VLOOKUP(B401,'[1]HE POR RUBRO 2022'!$B$12:$N$91,10,0),0)</f>
        <v>0</v>
      </c>
      <c r="N401">
        <f>IFERROR(VLOOKUP(B401,'[1]HE POR RUBRO 2022'!$B$12:$N$91,11,0),0)</f>
        <v>0</v>
      </c>
      <c r="O401">
        <f>IFERROR(VLOOKUP(B401,'[1]HE POR RUBRO 2022'!$B$12:$N$91,12,0),0)</f>
        <v>0</v>
      </c>
      <c r="P401">
        <f>IFERROR(VLOOKUP(B401,'[1]HE POR RUBRO 2022'!$B$12:$N$91,13,0),0)</f>
        <v>0</v>
      </c>
      <c r="Q401" s="100">
        <f t="shared" si="53"/>
        <v>0</v>
      </c>
      <c r="R401" s="96">
        <f t="shared" si="54"/>
        <v>0</v>
      </c>
      <c r="S401" s="32">
        <f t="shared" si="55"/>
        <v>0</v>
      </c>
    </row>
    <row r="402" spans="1:19" x14ac:dyDescent="0.35">
      <c r="A402" s="1" t="s">
        <v>1245</v>
      </c>
      <c r="B402" s="102" t="s">
        <v>164</v>
      </c>
      <c r="C402" s="33" t="str">
        <f t="shared" si="51"/>
        <v>4538</v>
      </c>
      <c r="D402" s="33" t="str">
        <f t="shared" si="52"/>
        <v>0568</v>
      </c>
      <c r="E402">
        <f>IFERROR(VLOOKUP(B402,'[1]HE POR RUBRO 2022'!$B$12:$N$91,2,0),0)</f>
        <v>0</v>
      </c>
      <c r="F402">
        <f>IFERROR(VLOOKUP(B402,'[1]HE POR RUBRO 2022'!$B$12:$N$91,3,0),0)</f>
        <v>0</v>
      </c>
      <c r="G402">
        <f>IFERROR(VLOOKUP(B402,'[1]HE POR RUBRO 2022'!$B$12:$N$91,4,0),0)</f>
        <v>0</v>
      </c>
      <c r="H402">
        <f>IFERROR(VLOOKUP(B402,'[1]HE POR RUBRO 2022'!$B$12:$N$91,5,0),0)</f>
        <v>0</v>
      </c>
      <c r="I402">
        <f>IFERROR(VLOOKUP(B402,'[1]HE POR RUBRO 2022'!$B$12:$N$91,6,0),0)</f>
        <v>0</v>
      </c>
      <c r="J402">
        <f>IFERROR(VLOOKUP(B402,'[1]HE POR RUBRO 2022'!$B$12:$N$91,7,0),0)</f>
        <v>0</v>
      </c>
      <c r="K402">
        <f>IFERROR(VLOOKUP(B402,'[1]HE POR RUBRO 2022'!$B$12:$N$91,8,0),0)</f>
        <v>0</v>
      </c>
      <c r="L402">
        <f>IFERROR(VLOOKUP(B402,'[1]HE POR RUBRO 2022'!$B$12:$N$91,9,0),0)</f>
        <v>0</v>
      </c>
      <c r="M402">
        <f>IFERROR(VLOOKUP(B402,'[1]HE POR RUBRO 2022'!$B$12:$N$91,10,0),0)</f>
        <v>0</v>
      </c>
      <c r="N402">
        <f>IFERROR(VLOOKUP(B402,'[1]HE POR RUBRO 2022'!$B$12:$N$91,11,0),0)</f>
        <v>0</v>
      </c>
      <c r="O402">
        <f>IFERROR(VLOOKUP(B402,'[1]HE POR RUBRO 2022'!$B$12:$N$91,12,0),0)</f>
        <v>0</v>
      </c>
      <c r="P402">
        <f>IFERROR(VLOOKUP(B402,'[1]HE POR RUBRO 2022'!$B$12:$N$91,13,0),0)</f>
        <v>0</v>
      </c>
      <c r="Q402" s="100">
        <f t="shared" si="53"/>
        <v>0</v>
      </c>
      <c r="R402" s="96">
        <f t="shared" si="54"/>
        <v>0</v>
      </c>
      <c r="S402" s="32">
        <f t="shared" si="55"/>
        <v>0</v>
      </c>
    </row>
    <row r="403" spans="1:19" x14ac:dyDescent="0.35">
      <c r="A403" s="1" t="s">
        <v>1245</v>
      </c>
      <c r="B403" s="102" t="s">
        <v>165</v>
      </c>
      <c r="C403" s="33" t="str">
        <f t="shared" si="51"/>
        <v>4538</v>
      </c>
      <c r="D403" s="33" t="str">
        <f t="shared" si="52"/>
        <v>0599</v>
      </c>
      <c r="E403">
        <f>IFERROR(VLOOKUP(B403,'[1]HE POR RUBRO 2022'!$B$12:$N$91,2,0),0)</f>
        <v>0</v>
      </c>
      <c r="F403">
        <f>IFERROR(VLOOKUP(B403,'[1]HE POR RUBRO 2022'!$B$12:$N$91,3,0),0)</f>
        <v>0</v>
      </c>
      <c r="G403">
        <f>IFERROR(VLOOKUP(B403,'[1]HE POR RUBRO 2022'!$B$12:$N$91,4,0),0)</f>
        <v>0</v>
      </c>
      <c r="H403">
        <f>IFERROR(VLOOKUP(B403,'[1]HE POR RUBRO 2022'!$B$12:$N$91,5,0),0)</f>
        <v>0</v>
      </c>
      <c r="I403">
        <f>IFERROR(VLOOKUP(B403,'[1]HE POR RUBRO 2022'!$B$12:$N$91,6,0),0)</f>
        <v>0</v>
      </c>
      <c r="J403">
        <f>IFERROR(VLOOKUP(B403,'[1]HE POR RUBRO 2022'!$B$12:$N$91,7,0),0)</f>
        <v>0</v>
      </c>
      <c r="K403">
        <f>IFERROR(VLOOKUP(B403,'[1]HE POR RUBRO 2022'!$B$12:$N$91,8,0),0)</f>
        <v>0</v>
      </c>
      <c r="L403">
        <f>IFERROR(VLOOKUP(B403,'[1]HE POR RUBRO 2022'!$B$12:$N$91,9,0),0)</f>
        <v>0</v>
      </c>
      <c r="M403">
        <f>IFERROR(VLOOKUP(B403,'[1]HE POR RUBRO 2022'!$B$12:$N$91,10,0),0)</f>
        <v>0</v>
      </c>
      <c r="N403">
        <f>IFERROR(VLOOKUP(B403,'[1]HE POR RUBRO 2022'!$B$12:$N$91,11,0),0)</f>
        <v>0</v>
      </c>
      <c r="O403">
        <f>IFERROR(VLOOKUP(B403,'[1]HE POR RUBRO 2022'!$B$12:$N$91,12,0),0)</f>
        <v>0</v>
      </c>
      <c r="P403">
        <f>IFERROR(VLOOKUP(B403,'[1]HE POR RUBRO 2022'!$B$12:$N$91,13,0),0)</f>
        <v>0</v>
      </c>
      <c r="Q403" s="100">
        <f t="shared" si="53"/>
        <v>0</v>
      </c>
      <c r="R403" s="96">
        <f t="shared" si="54"/>
        <v>0</v>
      </c>
      <c r="S403" s="32">
        <f t="shared" si="55"/>
        <v>0</v>
      </c>
    </row>
    <row r="404" spans="1:19" x14ac:dyDescent="0.35">
      <c r="A404" s="1" t="s">
        <v>1245</v>
      </c>
      <c r="B404" s="102" t="s">
        <v>166</v>
      </c>
      <c r="C404" s="33" t="str">
        <f t="shared" si="51"/>
        <v>4539</v>
      </c>
      <c r="D404" s="33" t="str">
        <f t="shared" si="52"/>
        <v>0405</v>
      </c>
      <c r="E404">
        <f>IFERROR(VLOOKUP(B404,'[1]HE POR RUBRO 2022'!$B$12:$N$91,2,0),0)</f>
        <v>0</v>
      </c>
      <c r="F404">
        <f>IFERROR(VLOOKUP(B404,'[1]HE POR RUBRO 2022'!$B$12:$N$91,3,0),0)</f>
        <v>0</v>
      </c>
      <c r="G404">
        <f>IFERROR(VLOOKUP(B404,'[1]HE POR RUBRO 2022'!$B$12:$N$91,4,0),0)</f>
        <v>0</v>
      </c>
      <c r="H404">
        <f>IFERROR(VLOOKUP(B404,'[1]HE POR RUBRO 2022'!$B$12:$N$91,5,0),0)</f>
        <v>0</v>
      </c>
      <c r="I404">
        <f>IFERROR(VLOOKUP(B404,'[1]HE POR RUBRO 2022'!$B$12:$N$91,6,0),0)</f>
        <v>0</v>
      </c>
      <c r="J404">
        <f>IFERROR(VLOOKUP(B404,'[1]HE POR RUBRO 2022'!$B$12:$N$91,7,0),0)</f>
        <v>0</v>
      </c>
      <c r="K404">
        <f>IFERROR(VLOOKUP(B404,'[1]HE POR RUBRO 2022'!$B$12:$N$91,8,0),0)</f>
        <v>0</v>
      </c>
      <c r="L404">
        <f>IFERROR(VLOOKUP(B404,'[1]HE POR RUBRO 2022'!$B$12:$N$91,9,0),0)</f>
        <v>0</v>
      </c>
      <c r="M404">
        <f>IFERROR(VLOOKUP(B404,'[1]HE POR RUBRO 2022'!$B$12:$N$91,10,0),0)</f>
        <v>0</v>
      </c>
      <c r="N404">
        <f>IFERROR(VLOOKUP(B404,'[1]HE POR RUBRO 2022'!$B$12:$N$91,11,0),0)</f>
        <v>0</v>
      </c>
      <c r="O404">
        <f>IFERROR(VLOOKUP(B404,'[1]HE POR RUBRO 2022'!$B$12:$N$91,12,0),0)</f>
        <v>0</v>
      </c>
      <c r="P404">
        <f>IFERROR(VLOOKUP(B404,'[1]HE POR RUBRO 2022'!$B$12:$N$91,13,0),0)</f>
        <v>0</v>
      </c>
      <c r="Q404" s="100">
        <f t="shared" si="53"/>
        <v>0</v>
      </c>
      <c r="R404" s="96">
        <f t="shared" si="54"/>
        <v>0</v>
      </c>
      <c r="S404" s="32">
        <f t="shared" si="55"/>
        <v>0</v>
      </c>
    </row>
    <row r="405" spans="1:19" x14ac:dyDescent="0.35">
      <c r="A405" s="1" t="s">
        <v>1245</v>
      </c>
      <c r="B405" s="102" t="s">
        <v>167</v>
      </c>
      <c r="C405" s="33" t="str">
        <f t="shared" si="51"/>
        <v>4540</v>
      </c>
      <c r="D405" s="33" t="str">
        <f t="shared" si="52"/>
        <v>0405</v>
      </c>
      <c r="E405">
        <f>IFERROR(VLOOKUP(B405,'[1]HE POR RUBRO 2022'!$B$12:$N$91,2,0),0)</f>
        <v>-1120.6400000000001</v>
      </c>
      <c r="F405">
        <f>IFERROR(VLOOKUP(B405,'[1]HE POR RUBRO 2022'!$B$12:$N$91,3,0),0)</f>
        <v>49.74</v>
      </c>
      <c r="G405">
        <f>IFERROR(VLOOKUP(B405,'[1]HE POR RUBRO 2022'!$B$12:$N$91,4,0),0)</f>
        <v>0</v>
      </c>
      <c r="H405">
        <f>IFERROR(VLOOKUP(B405,'[1]HE POR RUBRO 2022'!$B$12:$N$91,5,0),0)</f>
        <v>202.92</v>
      </c>
      <c r="I405">
        <f>IFERROR(VLOOKUP(B405,'[1]HE POR RUBRO 2022'!$B$12:$N$91,6,0),0)</f>
        <v>429.92</v>
      </c>
      <c r="J405">
        <f>IFERROR(VLOOKUP(B405,'[1]HE POR RUBRO 2022'!$B$12:$N$91,7,0),0)</f>
        <v>0</v>
      </c>
      <c r="K405">
        <f>IFERROR(VLOOKUP(B405,'[1]HE POR RUBRO 2022'!$B$12:$N$91,8,0),0)</f>
        <v>0</v>
      </c>
      <c r="L405">
        <f>IFERROR(VLOOKUP(B405,'[1]HE POR RUBRO 2022'!$B$12:$N$91,9,0),0)</f>
        <v>0</v>
      </c>
      <c r="M405">
        <f>IFERROR(VLOOKUP(B405,'[1]HE POR RUBRO 2022'!$B$12:$N$91,10,0),0)</f>
        <v>0</v>
      </c>
      <c r="N405">
        <f>IFERROR(VLOOKUP(B405,'[1]HE POR RUBRO 2022'!$B$12:$N$91,11,0),0)</f>
        <v>0</v>
      </c>
      <c r="O405">
        <f>IFERROR(VLOOKUP(B405,'[1]HE POR RUBRO 2022'!$B$12:$N$91,12,0),0)</f>
        <v>0</v>
      </c>
      <c r="P405">
        <f>IFERROR(VLOOKUP(B405,'[1]HE POR RUBRO 2022'!$B$12:$N$91,13,0),0)</f>
        <v>0</v>
      </c>
      <c r="Q405" s="100">
        <f t="shared" si="53"/>
        <v>-36.50500000000001</v>
      </c>
      <c r="R405" s="96">
        <f t="shared" si="54"/>
        <v>-438.06000000000012</v>
      </c>
      <c r="S405" s="32">
        <f t="shared" si="55"/>
        <v>13.189583333333326</v>
      </c>
    </row>
    <row r="406" spans="1:19" x14ac:dyDescent="0.35">
      <c r="A406" s="1" t="s">
        <v>1245</v>
      </c>
      <c r="B406" s="102" t="s">
        <v>168</v>
      </c>
      <c r="C406" s="33" t="str">
        <f t="shared" si="51"/>
        <v>4540</v>
      </c>
      <c r="D406" s="33" t="str">
        <f t="shared" si="52"/>
        <v>0568</v>
      </c>
      <c r="E406">
        <f>IFERROR(VLOOKUP(B406,'[1]HE POR RUBRO 2022'!$B$12:$N$91,2,0),0)</f>
        <v>357.96</v>
      </c>
      <c r="F406">
        <f>IFERROR(VLOOKUP(B406,'[1]HE POR RUBRO 2022'!$B$12:$N$91,3,0),0)</f>
        <v>81.06</v>
      </c>
      <c r="G406">
        <f>IFERROR(VLOOKUP(B406,'[1]HE POR RUBRO 2022'!$B$12:$N$91,4,0),0)</f>
        <v>0</v>
      </c>
      <c r="H406">
        <f>IFERROR(VLOOKUP(B406,'[1]HE POR RUBRO 2022'!$B$12:$N$91,5,0),0)</f>
        <v>596.6</v>
      </c>
      <c r="I406">
        <f>IFERROR(VLOOKUP(B406,'[1]HE POR RUBRO 2022'!$B$12:$N$91,6,0),0)</f>
        <v>1521.35</v>
      </c>
      <c r="J406">
        <f>IFERROR(VLOOKUP(B406,'[1]HE POR RUBRO 2022'!$B$12:$N$91,7,0),0)</f>
        <v>0</v>
      </c>
      <c r="K406">
        <f>IFERROR(VLOOKUP(B406,'[1]HE POR RUBRO 2022'!$B$12:$N$91,8,0),0)</f>
        <v>0</v>
      </c>
      <c r="L406">
        <f>IFERROR(VLOOKUP(B406,'[1]HE POR RUBRO 2022'!$B$12:$N$91,9,0),0)</f>
        <v>0</v>
      </c>
      <c r="M406">
        <f>IFERROR(VLOOKUP(B406,'[1]HE POR RUBRO 2022'!$B$12:$N$91,10,0),0)</f>
        <v>0</v>
      </c>
      <c r="N406">
        <f>IFERROR(VLOOKUP(B406,'[1]HE POR RUBRO 2022'!$B$12:$N$91,11,0),0)</f>
        <v>0</v>
      </c>
      <c r="O406">
        <f>IFERROR(VLOOKUP(B406,'[1]HE POR RUBRO 2022'!$B$12:$N$91,12,0),0)</f>
        <v>0</v>
      </c>
      <c r="P406">
        <f>IFERROR(VLOOKUP(B406,'[1]HE POR RUBRO 2022'!$B$12:$N$91,13,0),0)</f>
        <v>0</v>
      </c>
      <c r="Q406" s="100">
        <f t="shared" si="53"/>
        <v>213.08083333333332</v>
      </c>
      <c r="R406" s="96">
        <f t="shared" si="54"/>
        <v>2556.9699999999998</v>
      </c>
      <c r="S406" s="32">
        <f t="shared" si="55"/>
        <v>407.33340277777779</v>
      </c>
    </row>
    <row r="407" spans="1:19" x14ac:dyDescent="0.35">
      <c r="A407" s="1" t="s">
        <v>1245</v>
      </c>
      <c r="B407" s="102" t="s">
        <v>169</v>
      </c>
      <c r="C407" s="33" t="str">
        <f t="shared" si="51"/>
        <v>4540</v>
      </c>
      <c r="D407" s="33" t="str">
        <f t="shared" si="52"/>
        <v>0599</v>
      </c>
      <c r="E407">
        <f>IFERROR(VLOOKUP(B407,'[1]HE POR RUBRO 2022'!$B$12:$N$91,2,0),0)</f>
        <v>888.79</v>
      </c>
      <c r="F407">
        <f>IFERROR(VLOOKUP(B407,'[1]HE POR RUBRO 2022'!$B$12:$N$91,3,0),0)</f>
        <v>1451.07</v>
      </c>
      <c r="G407">
        <f>IFERROR(VLOOKUP(B407,'[1]HE POR RUBRO 2022'!$B$12:$N$91,4,0),0)</f>
        <v>0</v>
      </c>
      <c r="H407">
        <f>IFERROR(VLOOKUP(B407,'[1]HE POR RUBRO 2022'!$B$12:$N$91,5,0),0)</f>
        <v>521.99</v>
      </c>
      <c r="I407">
        <f>IFERROR(VLOOKUP(B407,'[1]HE POR RUBRO 2022'!$B$12:$N$91,6,0),0)</f>
        <v>3276.59</v>
      </c>
      <c r="J407">
        <f>IFERROR(VLOOKUP(B407,'[1]HE POR RUBRO 2022'!$B$12:$N$91,7,0),0)</f>
        <v>0</v>
      </c>
      <c r="K407">
        <f>IFERROR(VLOOKUP(B407,'[1]HE POR RUBRO 2022'!$B$12:$N$91,8,0),0)</f>
        <v>0</v>
      </c>
      <c r="L407">
        <f>IFERROR(VLOOKUP(B407,'[1]HE POR RUBRO 2022'!$B$12:$N$91,9,0),0)</f>
        <v>0</v>
      </c>
      <c r="M407">
        <f>IFERROR(VLOOKUP(B407,'[1]HE POR RUBRO 2022'!$B$12:$N$91,10,0),0)</f>
        <v>0</v>
      </c>
      <c r="N407">
        <f>IFERROR(VLOOKUP(B407,'[1]HE POR RUBRO 2022'!$B$12:$N$91,11,0),0)</f>
        <v>0</v>
      </c>
      <c r="O407">
        <f>IFERROR(VLOOKUP(B407,'[1]HE POR RUBRO 2022'!$B$12:$N$91,12,0),0)</f>
        <v>0</v>
      </c>
      <c r="P407">
        <f>IFERROR(VLOOKUP(B407,'[1]HE POR RUBRO 2022'!$B$12:$N$91,13,0),0)</f>
        <v>0</v>
      </c>
      <c r="Q407" s="100">
        <f t="shared" si="53"/>
        <v>511.53666666666663</v>
      </c>
      <c r="R407" s="96">
        <f t="shared" si="54"/>
        <v>6138.44</v>
      </c>
      <c r="S407" s="32">
        <f t="shared" si="55"/>
        <v>870.71305555555557</v>
      </c>
    </row>
    <row r="408" spans="1:19" x14ac:dyDescent="0.35">
      <c r="A408" s="1" t="s">
        <v>1245</v>
      </c>
      <c r="B408" s="102" t="s">
        <v>171</v>
      </c>
      <c r="C408" s="33" t="str">
        <f t="shared" si="51"/>
        <v>4542</v>
      </c>
      <c r="D408" s="33" t="str">
        <f t="shared" si="52"/>
        <v>0405</v>
      </c>
      <c r="E408">
        <f>IFERROR(VLOOKUP(B408,'[1]HE POR RUBRO 2022'!$B$12:$N$91,2,0),0)</f>
        <v>0</v>
      </c>
      <c r="F408">
        <f>IFERROR(VLOOKUP(B408,'[1]HE POR RUBRO 2022'!$B$12:$N$91,3,0),0)</f>
        <v>0</v>
      </c>
      <c r="G408">
        <f>IFERROR(VLOOKUP(B408,'[1]HE POR RUBRO 2022'!$B$12:$N$91,4,0),0)</f>
        <v>0</v>
      </c>
      <c r="H408">
        <f>IFERROR(VLOOKUP(B408,'[1]HE POR RUBRO 2022'!$B$12:$N$91,5,0),0)</f>
        <v>0</v>
      </c>
      <c r="I408">
        <f>IFERROR(VLOOKUP(B408,'[1]HE POR RUBRO 2022'!$B$12:$N$91,6,0),0)</f>
        <v>0</v>
      </c>
      <c r="J408">
        <f>IFERROR(VLOOKUP(B408,'[1]HE POR RUBRO 2022'!$B$12:$N$91,7,0),0)</f>
        <v>0</v>
      </c>
      <c r="K408">
        <f>IFERROR(VLOOKUP(B408,'[1]HE POR RUBRO 2022'!$B$12:$N$91,8,0),0)</f>
        <v>0</v>
      </c>
      <c r="L408">
        <f>IFERROR(VLOOKUP(B408,'[1]HE POR RUBRO 2022'!$B$12:$N$91,9,0),0)</f>
        <v>0</v>
      </c>
      <c r="M408">
        <f>IFERROR(VLOOKUP(B408,'[1]HE POR RUBRO 2022'!$B$12:$N$91,10,0),0)</f>
        <v>0</v>
      </c>
      <c r="N408">
        <f>IFERROR(VLOOKUP(B408,'[1]HE POR RUBRO 2022'!$B$12:$N$91,11,0),0)</f>
        <v>0</v>
      </c>
      <c r="O408">
        <f>IFERROR(VLOOKUP(B408,'[1]HE POR RUBRO 2022'!$B$12:$N$91,12,0),0)</f>
        <v>0</v>
      </c>
      <c r="P408">
        <f>IFERROR(VLOOKUP(B408,'[1]HE POR RUBRO 2022'!$B$12:$N$91,13,0),0)</f>
        <v>0</v>
      </c>
      <c r="Q408" s="100">
        <f t="shared" si="53"/>
        <v>0</v>
      </c>
      <c r="R408" s="96">
        <f t="shared" si="54"/>
        <v>0</v>
      </c>
      <c r="S408" s="32">
        <f t="shared" si="55"/>
        <v>0</v>
      </c>
    </row>
    <row r="409" spans="1:19" x14ac:dyDescent="0.35">
      <c r="A409" s="1" t="s">
        <v>1245</v>
      </c>
      <c r="B409" s="102" t="s">
        <v>173</v>
      </c>
      <c r="C409" s="33" t="str">
        <f t="shared" si="51"/>
        <v>4544</v>
      </c>
      <c r="D409" s="33" t="str">
        <f t="shared" si="52"/>
        <v>0405</v>
      </c>
      <c r="E409">
        <f>IFERROR(VLOOKUP(B409,'[1]HE POR RUBRO 2022'!$B$12:$N$91,2,0),0)</f>
        <v>-2088.61</v>
      </c>
      <c r="F409">
        <f>IFERROR(VLOOKUP(B409,'[1]HE POR RUBRO 2022'!$B$12:$N$91,3,0),0)</f>
        <v>1106.68</v>
      </c>
      <c r="G409">
        <f>IFERROR(VLOOKUP(B409,'[1]HE POR RUBRO 2022'!$B$12:$N$91,4,0),0)</f>
        <v>0</v>
      </c>
      <c r="H409">
        <f>IFERROR(VLOOKUP(B409,'[1]HE POR RUBRO 2022'!$B$12:$N$91,5,0),0)</f>
        <v>89.37</v>
      </c>
      <c r="I409">
        <f>IFERROR(VLOOKUP(B409,'[1]HE POR RUBRO 2022'!$B$12:$N$91,6,0),0)</f>
        <v>1139.06</v>
      </c>
      <c r="J409">
        <f>IFERROR(VLOOKUP(B409,'[1]HE POR RUBRO 2022'!$B$12:$N$91,7,0),0)</f>
        <v>0</v>
      </c>
      <c r="K409">
        <f>IFERROR(VLOOKUP(B409,'[1]HE POR RUBRO 2022'!$B$12:$N$91,8,0),0)</f>
        <v>0</v>
      </c>
      <c r="L409">
        <f>IFERROR(VLOOKUP(B409,'[1]HE POR RUBRO 2022'!$B$12:$N$91,9,0),0)</f>
        <v>0</v>
      </c>
      <c r="M409">
        <f>IFERROR(VLOOKUP(B409,'[1]HE POR RUBRO 2022'!$B$12:$N$91,10,0),0)</f>
        <v>0</v>
      </c>
      <c r="N409">
        <f>IFERROR(VLOOKUP(B409,'[1]HE POR RUBRO 2022'!$B$12:$N$91,11,0),0)</f>
        <v>0</v>
      </c>
      <c r="O409">
        <f>IFERROR(VLOOKUP(B409,'[1]HE POR RUBRO 2022'!$B$12:$N$91,12,0),0)</f>
        <v>0</v>
      </c>
      <c r="P409">
        <f>IFERROR(VLOOKUP(B409,'[1]HE POR RUBRO 2022'!$B$12:$N$91,13,0),0)</f>
        <v>0</v>
      </c>
      <c r="Q409" s="100">
        <f t="shared" si="53"/>
        <v>20.541666666666657</v>
      </c>
      <c r="R409" s="96">
        <f t="shared" si="54"/>
        <v>246.49999999999989</v>
      </c>
      <c r="S409" s="32">
        <f t="shared" si="55"/>
        <v>124.62263888888886</v>
      </c>
    </row>
    <row r="410" spans="1:19" x14ac:dyDescent="0.35">
      <c r="A410" s="1" t="s">
        <v>1245</v>
      </c>
      <c r="B410" s="102" t="s">
        <v>174</v>
      </c>
      <c r="C410" s="33" t="str">
        <f t="shared" si="51"/>
        <v>4544</v>
      </c>
      <c r="D410" s="33" t="str">
        <f t="shared" si="52"/>
        <v>0568</v>
      </c>
      <c r="E410">
        <f>IFERROR(VLOOKUP(B410,'[1]HE POR RUBRO 2022'!$B$12:$N$91,2,0),0)</f>
        <v>1204.03</v>
      </c>
      <c r="F410">
        <f>IFERROR(VLOOKUP(B410,'[1]HE POR RUBRO 2022'!$B$12:$N$91,3,0),0)</f>
        <v>1633.39</v>
      </c>
      <c r="G410">
        <f>IFERROR(VLOOKUP(B410,'[1]HE POR RUBRO 2022'!$B$12:$N$91,4,0),0)</f>
        <v>0</v>
      </c>
      <c r="H410">
        <f>IFERROR(VLOOKUP(B410,'[1]HE POR RUBRO 2022'!$B$12:$N$91,5,0),0)</f>
        <v>307.02999999999997</v>
      </c>
      <c r="I410">
        <f>IFERROR(VLOOKUP(B410,'[1]HE POR RUBRO 2022'!$B$12:$N$91,6,0),0)</f>
        <v>3639.56</v>
      </c>
      <c r="J410">
        <f>IFERROR(VLOOKUP(B410,'[1]HE POR RUBRO 2022'!$B$12:$N$91,7,0),0)</f>
        <v>0</v>
      </c>
      <c r="K410">
        <f>IFERROR(VLOOKUP(B410,'[1]HE POR RUBRO 2022'!$B$12:$N$91,8,0),0)</f>
        <v>0</v>
      </c>
      <c r="L410">
        <f>IFERROR(VLOOKUP(B410,'[1]HE POR RUBRO 2022'!$B$12:$N$91,9,0),0)</f>
        <v>0</v>
      </c>
      <c r="M410">
        <f>IFERROR(VLOOKUP(B410,'[1]HE POR RUBRO 2022'!$B$12:$N$91,10,0),0)</f>
        <v>0</v>
      </c>
      <c r="N410">
        <f>IFERROR(VLOOKUP(B410,'[1]HE POR RUBRO 2022'!$B$12:$N$91,11,0),0)</f>
        <v>0</v>
      </c>
      <c r="O410">
        <f>IFERROR(VLOOKUP(B410,'[1]HE POR RUBRO 2022'!$B$12:$N$91,12,0),0)</f>
        <v>0</v>
      </c>
      <c r="P410">
        <f>IFERROR(VLOOKUP(B410,'[1]HE POR RUBRO 2022'!$B$12:$N$91,13,0),0)</f>
        <v>0</v>
      </c>
      <c r="Q410" s="100">
        <f t="shared" si="53"/>
        <v>565.33416666666665</v>
      </c>
      <c r="R410" s="96">
        <f t="shared" si="54"/>
        <v>6784.01</v>
      </c>
      <c r="S410" s="32">
        <f t="shared" si="55"/>
        <v>941.3278472222222</v>
      </c>
    </row>
    <row r="411" spans="1:19" x14ac:dyDescent="0.35">
      <c r="A411" s="1" t="s">
        <v>1245</v>
      </c>
      <c r="B411" s="102" t="s">
        <v>175</v>
      </c>
      <c r="C411" s="33" t="str">
        <f t="shared" si="51"/>
        <v>4544</v>
      </c>
      <c r="D411" s="33" t="str">
        <f t="shared" si="52"/>
        <v>0599</v>
      </c>
      <c r="E411">
        <f>IFERROR(VLOOKUP(B411,'[1]HE POR RUBRO 2022'!$B$12:$N$91,2,0),0)</f>
        <v>2230.0500000000002</v>
      </c>
      <c r="F411">
        <f>IFERROR(VLOOKUP(B411,'[1]HE POR RUBRO 2022'!$B$12:$N$91,3,0),0)</f>
        <v>877.76</v>
      </c>
      <c r="G411">
        <f>IFERROR(VLOOKUP(B411,'[1]HE POR RUBRO 2022'!$B$12:$N$91,4,0),0)</f>
        <v>0</v>
      </c>
      <c r="H411">
        <f>IFERROR(VLOOKUP(B411,'[1]HE POR RUBRO 2022'!$B$12:$N$91,5,0),0)</f>
        <v>551.82000000000005</v>
      </c>
      <c r="I411">
        <f>IFERROR(VLOOKUP(B411,'[1]HE POR RUBRO 2022'!$B$12:$N$91,6,0),0)</f>
        <v>4680.72</v>
      </c>
      <c r="J411">
        <f>IFERROR(VLOOKUP(B411,'[1]HE POR RUBRO 2022'!$B$12:$N$91,7,0),0)</f>
        <v>0</v>
      </c>
      <c r="K411">
        <f>IFERROR(VLOOKUP(B411,'[1]HE POR RUBRO 2022'!$B$12:$N$91,8,0),0)</f>
        <v>0</v>
      </c>
      <c r="L411">
        <f>IFERROR(VLOOKUP(B411,'[1]HE POR RUBRO 2022'!$B$12:$N$91,9,0),0)</f>
        <v>0</v>
      </c>
      <c r="M411">
        <f>IFERROR(VLOOKUP(B411,'[1]HE POR RUBRO 2022'!$B$12:$N$91,10,0),0)</f>
        <v>0</v>
      </c>
      <c r="N411">
        <f>IFERROR(VLOOKUP(B411,'[1]HE POR RUBRO 2022'!$B$12:$N$91,11,0),0)</f>
        <v>0</v>
      </c>
      <c r="O411">
        <f>IFERROR(VLOOKUP(B411,'[1]HE POR RUBRO 2022'!$B$12:$N$91,12,0),0)</f>
        <v>0</v>
      </c>
      <c r="P411">
        <f>IFERROR(VLOOKUP(B411,'[1]HE POR RUBRO 2022'!$B$12:$N$91,13,0),0)</f>
        <v>0</v>
      </c>
      <c r="Q411" s="100">
        <f t="shared" si="53"/>
        <v>695.0291666666667</v>
      </c>
      <c r="R411" s="96">
        <f t="shared" si="54"/>
        <v>8340.35</v>
      </c>
      <c r="S411" s="32">
        <f t="shared" si="55"/>
        <v>1188.9932638888888</v>
      </c>
    </row>
    <row r="412" spans="1:19" x14ac:dyDescent="0.35">
      <c r="A412" s="1" t="s">
        <v>1245</v>
      </c>
      <c r="B412" s="102" t="s">
        <v>176</v>
      </c>
      <c r="C412" s="33" t="str">
        <f t="shared" si="51"/>
        <v>4545</v>
      </c>
      <c r="D412" s="33" t="str">
        <f t="shared" si="52"/>
        <v>0405</v>
      </c>
      <c r="E412">
        <f>IFERROR(VLOOKUP(B412,'[1]HE POR RUBRO 2022'!$B$12:$N$91,2,0),0)</f>
        <v>-1352.13</v>
      </c>
      <c r="F412">
        <f>IFERROR(VLOOKUP(B412,'[1]HE POR RUBRO 2022'!$B$12:$N$91,3,0),0)</f>
        <v>907.56</v>
      </c>
      <c r="G412">
        <f>IFERROR(VLOOKUP(B412,'[1]HE POR RUBRO 2022'!$B$12:$N$91,4,0),0)</f>
        <v>0</v>
      </c>
      <c r="H412">
        <f>IFERROR(VLOOKUP(B412,'[1]HE POR RUBRO 2022'!$B$12:$N$91,5,0),0)</f>
        <v>680.44</v>
      </c>
      <c r="I412">
        <f>IFERROR(VLOOKUP(B412,'[1]HE POR RUBRO 2022'!$B$12:$N$91,6,0),0)</f>
        <v>1033.46</v>
      </c>
      <c r="J412">
        <f>IFERROR(VLOOKUP(B412,'[1]HE POR RUBRO 2022'!$B$12:$N$91,7,0),0)</f>
        <v>0</v>
      </c>
      <c r="K412">
        <f>IFERROR(VLOOKUP(B412,'[1]HE POR RUBRO 2022'!$B$12:$N$91,8,0),0)</f>
        <v>0</v>
      </c>
      <c r="L412">
        <f>IFERROR(VLOOKUP(B412,'[1]HE POR RUBRO 2022'!$B$12:$N$91,9,0),0)</f>
        <v>0</v>
      </c>
      <c r="M412">
        <f>IFERROR(VLOOKUP(B412,'[1]HE POR RUBRO 2022'!$B$12:$N$91,10,0),0)</f>
        <v>0</v>
      </c>
      <c r="N412">
        <f>IFERROR(VLOOKUP(B412,'[1]HE POR RUBRO 2022'!$B$12:$N$91,11,0),0)</f>
        <v>0</v>
      </c>
      <c r="O412">
        <f>IFERROR(VLOOKUP(B412,'[1]HE POR RUBRO 2022'!$B$12:$N$91,12,0),0)</f>
        <v>0</v>
      </c>
      <c r="P412">
        <f>IFERROR(VLOOKUP(B412,'[1]HE POR RUBRO 2022'!$B$12:$N$91,13,0),0)</f>
        <v>0</v>
      </c>
      <c r="Q412" s="100">
        <f t="shared" si="53"/>
        <v>105.77749999999999</v>
      </c>
      <c r="R412" s="96">
        <f t="shared" si="54"/>
        <v>1269.33</v>
      </c>
      <c r="S412" s="32">
        <f t="shared" si="55"/>
        <v>257.41729166666664</v>
      </c>
    </row>
    <row r="413" spans="1:19" x14ac:dyDescent="0.35">
      <c r="A413" s="1" t="s">
        <v>1245</v>
      </c>
      <c r="B413" s="102" t="s">
        <v>177</v>
      </c>
      <c r="C413" s="33" t="str">
        <f t="shared" si="51"/>
        <v>4545</v>
      </c>
      <c r="D413" s="33" t="str">
        <f t="shared" si="52"/>
        <v>0568</v>
      </c>
      <c r="E413">
        <f>IFERROR(VLOOKUP(B413,'[1]HE POR RUBRO 2022'!$B$12:$N$91,2,0),0)</f>
        <v>1414.49</v>
      </c>
      <c r="F413">
        <f>IFERROR(VLOOKUP(B413,'[1]HE POR RUBRO 2022'!$B$12:$N$91,3,0),0)</f>
        <v>1802.3</v>
      </c>
      <c r="G413">
        <f>IFERROR(VLOOKUP(B413,'[1]HE POR RUBRO 2022'!$B$12:$N$91,4,0),0)</f>
        <v>0</v>
      </c>
      <c r="H413">
        <f>IFERROR(VLOOKUP(B413,'[1]HE POR RUBRO 2022'!$B$12:$N$91,5,0),0)</f>
        <v>651.6</v>
      </c>
      <c r="I413">
        <f>IFERROR(VLOOKUP(B413,'[1]HE POR RUBRO 2022'!$B$12:$N$91,6,0),0)</f>
        <v>6069.11</v>
      </c>
      <c r="J413">
        <f>IFERROR(VLOOKUP(B413,'[1]HE POR RUBRO 2022'!$B$12:$N$91,7,0),0)</f>
        <v>0</v>
      </c>
      <c r="K413">
        <f>IFERROR(VLOOKUP(B413,'[1]HE POR RUBRO 2022'!$B$12:$N$91,8,0),0)</f>
        <v>0</v>
      </c>
      <c r="L413">
        <f>IFERROR(VLOOKUP(B413,'[1]HE POR RUBRO 2022'!$B$12:$N$91,9,0),0)</f>
        <v>0</v>
      </c>
      <c r="M413">
        <f>IFERROR(VLOOKUP(B413,'[1]HE POR RUBRO 2022'!$B$12:$N$91,10,0),0)</f>
        <v>0</v>
      </c>
      <c r="N413">
        <f>IFERROR(VLOOKUP(B413,'[1]HE POR RUBRO 2022'!$B$12:$N$91,11,0),0)</f>
        <v>0</v>
      </c>
      <c r="O413">
        <f>IFERROR(VLOOKUP(B413,'[1]HE POR RUBRO 2022'!$B$12:$N$91,12,0),0)</f>
        <v>0</v>
      </c>
      <c r="P413">
        <f>IFERROR(VLOOKUP(B413,'[1]HE POR RUBRO 2022'!$B$12:$N$91,13,0),0)</f>
        <v>0</v>
      </c>
      <c r="Q413" s="100">
        <f t="shared" si="53"/>
        <v>828.125</v>
      </c>
      <c r="R413" s="96">
        <f t="shared" si="54"/>
        <v>9937.5</v>
      </c>
      <c r="S413" s="32">
        <f t="shared" si="55"/>
        <v>1457.1945833333332</v>
      </c>
    </row>
    <row r="414" spans="1:19" x14ac:dyDescent="0.35">
      <c r="A414" s="1" t="s">
        <v>1245</v>
      </c>
      <c r="B414" s="102" t="s">
        <v>178</v>
      </c>
      <c r="C414" s="33" t="str">
        <f t="shared" si="51"/>
        <v>4545</v>
      </c>
      <c r="D414" s="33" t="str">
        <f t="shared" si="52"/>
        <v>0599</v>
      </c>
      <c r="E414">
        <f>IFERROR(VLOOKUP(B414,'[1]HE POR RUBRO 2022'!$B$12:$N$91,2,0),0)</f>
        <v>1022.42</v>
      </c>
      <c r="F414">
        <f>IFERROR(VLOOKUP(B414,'[1]HE POR RUBRO 2022'!$B$12:$N$91,3,0),0)</f>
        <v>997.17</v>
      </c>
      <c r="G414">
        <f>IFERROR(VLOOKUP(B414,'[1]HE POR RUBRO 2022'!$B$12:$N$91,4,0),0)</f>
        <v>0</v>
      </c>
      <c r="H414">
        <f>IFERROR(VLOOKUP(B414,'[1]HE POR RUBRO 2022'!$B$12:$N$91,5,0),0)</f>
        <v>765.17</v>
      </c>
      <c r="I414">
        <f>IFERROR(VLOOKUP(B414,'[1]HE POR RUBRO 2022'!$B$12:$N$91,6,0),0)</f>
        <v>3515.65</v>
      </c>
      <c r="J414">
        <f>IFERROR(VLOOKUP(B414,'[1]HE POR RUBRO 2022'!$B$12:$N$91,7,0),0)</f>
        <v>0</v>
      </c>
      <c r="K414">
        <f>IFERROR(VLOOKUP(B414,'[1]HE POR RUBRO 2022'!$B$12:$N$91,8,0),0)</f>
        <v>0</v>
      </c>
      <c r="L414">
        <f>IFERROR(VLOOKUP(B414,'[1]HE POR RUBRO 2022'!$B$12:$N$91,9,0),0)</f>
        <v>0</v>
      </c>
      <c r="M414">
        <f>IFERROR(VLOOKUP(B414,'[1]HE POR RUBRO 2022'!$B$12:$N$91,10,0),0)</f>
        <v>0</v>
      </c>
      <c r="N414">
        <f>IFERROR(VLOOKUP(B414,'[1]HE POR RUBRO 2022'!$B$12:$N$91,11,0),0)</f>
        <v>0</v>
      </c>
      <c r="O414">
        <f>IFERROR(VLOOKUP(B414,'[1]HE POR RUBRO 2022'!$B$12:$N$91,12,0),0)</f>
        <v>0</v>
      </c>
      <c r="P414">
        <f>IFERROR(VLOOKUP(B414,'[1]HE POR RUBRO 2022'!$B$12:$N$91,13,0),0)</f>
        <v>0</v>
      </c>
      <c r="Q414" s="100">
        <f t="shared" si="53"/>
        <v>525.03416666666669</v>
      </c>
      <c r="R414" s="96">
        <f t="shared" si="54"/>
        <v>6300.41</v>
      </c>
      <c r="S414" s="32">
        <f t="shared" si="55"/>
        <v>925.52201388888886</v>
      </c>
    </row>
    <row r="415" spans="1:19" x14ac:dyDescent="0.35">
      <c r="A415" s="1" t="s">
        <v>1245</v>
      </c>
      <c r="B415" s="102" t="s">
        <v>180</v>
      </c>
      <c r="C415" s="33" t="str">
        <f t="shared" si="51"/>
        <v>4547</v>
      </c>
      <c r="D415" s="33" t="str">
        <f t="shared" si="52"/>
        <v>0405</v>
      </c>
      <c r="E415">
        <f>IFERROR(VLOOKUP(B415,'[1]HE POR RUBRO 2022'!$B$12:$N$91,2,0),0)</f>
        <v>-2901.67</v>
      </c>
      <c r="F415">
        <f>IFERROR(VLOOKUP(B415,'[1]HE POR RUBRO 2022'!$B$12:$N$91,3,0),0)</f>
        <v>3562.64</v>
      </c>
      <c r="G415">
        <f>IFERROR(VLOOKUP(B415,'[1]HE POR RUBRO 2022'!$B$12:$N$91,4,0),0)</f>
        <v>-4128.3999999999996</v>
      </c>
      <c r="H415">
        <f>IFERROR(VLOOKUP(B415,'[1]HE POR RUBRO 2022'!$B$12:$N$91,5,0),0)</f>
        <v>1157.5899999999999</v>
      </c>
      <c r="I415">
        <f>IFERROR(VLOOKUP(B415,'[1]HE POR RUBRO 2022'!$B$12:$N$91,6,0),0)</f>
        <v>974.4</v>
      </c>
      <c r="J415">
        <f>IFERROR(VLOOKUP(B415,'[1]HE POR RUBRO 2022'!$B$12:$N$91,7,0),0)</f>
        <v>0</v>
      </c>
      <c r="K415">
        <f>IFERROR(VLOOKUP(B415,'[1]HE POR RUBRO 2022'!$B$12:$N$91,8,0),0)</f>
        <v>0</v>
      </c>
      <c r="L415">
        <f>IFERROR(VLOOKUP(B415,'[1]HE POR RUBRO 2022'!$B$12:$N$91,9,0),0)</f>
        <v>0</v>
      </c>
      <c r="M415">
        <f>IFERROR(VLOOKUP(B415,'[1]HE POR RUBRO 2022'!$B$12:$N$91,10,0),0)</f>
        <v>0</v>
      </c>
      <c r="N415">
        <f>IFERROR(VLOOKUP(B415,'[1]HE POR RUBRO 2022'!$B$12:$N$91,11,0),0)</f>
        <v>0</v>
      </c>
      <c r="O415">
        <f>IFERROR(VLOOKUP(B415,'[1]HE POR RUBRO 2022'!$B$12:$N$91,12,0),0)</f>
        <v>0</v>
      </c>
      <c r="P415">
        <f>IFERROR(VLOOKUP(B415,'[1]HE POR RUBRO 2022'!$B$12:$N$91,13,0),0)</f>
        <v>0</v>
      </c>
      <c r="Q415" s="100">
        <f t="shared" si="53"/>
        <v>-111.28666666666668</v>
      </c>
      <c r="R415" s="96">
        <f t="shared" si="54"/>
        <v>-1335.44</v>
      </c>
      <c r="S415" s="32">
        <f t="shared" si="55"/>
        <v>-286.92805555555555</v>
      </c>
    </row>
    <row r="416" spans="1:19" x14ac:dyDescent="0.35">
      <c r="A416" s="1" t="s">
        <v>1245</v>
      </c>
      <c r="B416" s="102" t="s">
        <v>181</v>
      </c>
      <c r="C416" s="33" t="str">
        <f t="shared" si="51"/>
        <v>4547</v>
      </c>
      <c r="D416" s="33" t="str">
        <f t="shared" si="52"/>
        <v>0568</v>
      </c>
      <c r="E416">
        <f>IFERROR(VLOOKUP(B416,'[1]HE POR RUBRO 2022'!$B$12:$N$91,2,0),0)</f>
        <v>2444.0300000000002</v>
      </c>
      <c r="F416">
        <f>IFERROR(VLOOKUP(B416,'[1]HE POR RUBRO 2022'!$B$12:$N$91,3,0),0)</f>
        <v>347.16</v>
      </c>
      <c r="G416">
        <f>IFERROR(VLOOKUP(B416,'[1]HE POR RUBRO 2022'!$B$12:$N$91,4,0),0)</f>
        <v>0</v>
      </c>
      <c r="H416">
        <f>IFERROR(VLOOKUP(B416,'[1]HE POR RUBRO 2022'!$B$12:$N$91,5,0),0)</f>
        <v>1815.77</v>
      </c>
      <c r="I416">
        <f>IFERROR(VLOOKUP(B416,'[1]HE POR RUBRO 2022'!$B$12:$N$91,6,0),0)</f>
        <v>2167.73</v>
      </c>
      <c r="J416">
        <f>IFERROR(VLOOKUP(B416,'[1]HE POR RUBRO 2022'!$B$12:$N$91,7,0),0)</f>
        <v>0</v>
      </c>
      <c r="K416">
        <f>IFERROR(VLOOKUP(B416,'[1]HE POR RUBRO 2022'!$B$12:$N$91,8,0),0)</f>
        <v>0</v>
      </c>
      <c r="L416">
        <f>IFERROR(VLOOKUP(B416,'[1]HE POR RUBRO 2022'!$B$12:$N$91,9,0),0)</f>
        <v>0</v>
      </c>
      <c r="M416">
        <f>IFERROR(VLOOKUP(B416,'[1]HE POR RUBRO 2022'!$B$12:$N$91,10,0),0)</f>
        <v>0</v>
      </c>
      <c r="N416">
        <f>IFERROR(VLOOKUP(B416,'[1]HE POR RUBRO 2022'!$B$12:$N$91,11,0),0)</f>
        <v>0</v>
      </c>
      <c r="O416">
        <f>IFERROR(VLOOKUP(B416,'[1]HE POR RUBRO 2022'!$B$12:$N$91,12,0),0)</f>
        <v>0</v>
      </c>
      <c r="P416">
        <f>IFERROR(VLOOKUP(B416,'[1]HE POR RUBRO 2022'!$B$12:$N$91,13,0),0)</f>
        <v>0</v>
      </c>
      <c r="Q416" s="100">
        <f t="shared" si="53"/>
        <v>564.5575</v>
      </c>
      <c r="R416" s="96">
        <f t="shared" si="54"/>
        <v>6774.6900000000005</v>
      </c>
      <c r="S416" s="32">
        <f t="shared" si="55"/>
        <v>943.56229166666674</v>
      </c>
    </row>
    <row r="417" spans="1:19" x14ac:dyDescent="0.35">
      <c r="A417" s="1" t="s">
        <v>1245</v>
      </c>
      <c r="B417" s="102" t="s">
        <v>182</v>
      </c>
      <c r="C417" s="33" t="str">
        <f t="shared" si="51"/>
        <v>4547</v>
      </c>
      <c r="D417" s="33" t="str">
        <f t="shared" si="52"/>
        <v>0599</v>
      </c>
      <c r="E417">
        <f>IFERROR(VLOOKUP(B417,'[1]HE POR RUBRO 2022'!$B$12:$N$91,2,0),0)</f>
        <v>10204.15</v>
      </c>
      <c r="F417">
        <f>IFERROR(VLOOKUP(B417,'[1]HE POR RUBRO 2022'!$B$12:$N$91,3,0),0)</f>
        <v>1058</v>
      </c>
      <c r="G417">
        <f>IFERROR(VLOOKUP(B417,'[1]HE POR RUBRO 2022'!$B$12:$N$91,4,0),0)</f>
        <v>0</v>
      </c>
      <c r="H417">
        <f>IFERROR(VLOOKUP(B417,'[1]HE POR RUBRO 2022'!$B$12:$N$91,5,0),0)</f>
        <v>9256.7900000000009</v>
      </c>
      <c r="I417">
        <f>IFERROR(VLOOKUP(B417,'[1]HE POR RUBRO 2022'!$B$12:$N$91,6,0),0)</f>
        <v>7622.66</v>
      </c>
      <c r="J417">
        <f>IFERROR(VLOOKUP(B417,'[1]HE POR RUBRO 2022'!$B$12:$N$91,7,0),0)</f>
        <v>0</v>
      </c>
      <c r="K417">
        <f>IFERROR(VLOOKUP(B417,'[1]HE POR RUBRO 2022'!$B$12:$N$91,8,0),0)</f>
        <v>0</v>
      </c>
      <c r="L417">
        <f>IFERROR(VLOOKUP(B417,'[1]HE POR RUBRO 2022'!$B$12:$N$91,9,0),0)</f>
        <v>0</v>
      </c>
      <c r="M417">
        <f>IFERROR(VLOOKUP(B417,'[1]HE POR RUBRO 2022'!$B$12:$N$91,10,0),0)</f>
        <v>0</v>
      </c>
      <c r="N417">
        <f>IFERROR(VLOOKUP(B417,'[1]HE POR RUBRO 2022'!$B$12:$N$91,11,0),0)</f>
        <v>0</v>
      </c>
      <c r="O417">
        <f>IFERROR(VLOOKUP(B417,'[1]HE POR RUBRO 2022'!$B$12:$N$91,12,0),0)</f>
        <v>0</v>
      </c>
      <c r="P417">
        <f>IFERROR(VLOOKUP(B417,'[1]HE POR RUBRO 2022'!$B$12:$N$91,13,0),0)</f>
        <v>0</v>
      </c>
      <c r="Q417" s="100">
        <f t="shared" si="53"/>
        <v>2345.1333333333337</v>
      </c>
      <c r="R417" s="96">
        <f t="shared" si="54"/>
        <v>28141.600000000002</v>
      </c>
      <c r="S417" s="32">
        <f t="shared" si="55"/>
        <v>3947.1819444444445</v>
      </c>
    </row>
    <row r="418" spans="1:19" x14ac:dyDescent="0.35">
      <c r="A418" s="1" t="s">
        <v>1245</v>
      </c>
      <c r="B418" s="102" t="s">
        <v>185</v>
      </c>
      <c r="C418" s="33" t="str">
        <f t="shared" si="51"/>
        <v>4550</v>
      </c>
      <c r="D418" s="33" t="str">
        <f t="shared" si="52"/>
        <v>0405</v>
      </c>
      <c r="E418">
        <f>IFERROR(VLOOKUP(B418,'[1]HE POR RUBRO 2022'!$B$12:$N$91,2,0),0)</f>
        <v>5739.77</v>
      </c>
      <c r="F418">
        <f>IFERROR(VLOOKUP(B418,'[1]HE POR RUBRO 2022'!$B$12:$N$91,3,0),0)</f>
        <v>-498.67</v>
      </c>
      <c r="G418">
        <f>IFERROR(VLOOKUP(B418,'[1]HE POR RUBRO 2022'!$B$12:$N$91,4,0),0)</f>
        <v>0</v>
      </c>
      <c r="H418">
        <f>IFERROR(VLOOKUP(B418,'[1]HE POR RUBRO 2022'!$B$12:$N$91,5,0),0)</f>
        <v>2744</v>
      </c>
      <c r="I418">
        <f>IFERROR(VLOOKUP(B418,'[1]HE POR RUBRO 2022'!$B$12:$N$91,6,0),0)</f>
        <v>1282.05</v>
      </c>
      <c r="J418">
        <f>IFERROR(VLOOKUP(B418,'[1]HE POR RUBRO 2022'!$B$12:$N$91,7,0),0)</f>
        <v>0</v>
      </c>
      <c r="K418">
        <f>IFERROR(VLOOKUP(B418,'[1]HE POR RUBRO 2022'!$B$12:$N$91,8,0),0)</f>
        <v>0</v>
      </c>
      <c r="L418">
        <f>IFERROR(VLOOKUP(B418,'[1]HE POR RUBRO 2022'!$B$12:$N$91,9,0),0)</f>
        <v>0</v>
      </c>
      <c r="M418">
        <f>IFERROR(VLOOKUP(B418,'[1]HE POR RUBRO 2022'!$B$12:$N$91,10,0),0)</f>
        <v>0</v>
      </c>
      <c r="N418">
        <f>IFERROR(VLOOKUP(B418,'[1]HE POR RUBRO 2022'!$B$12:$N$91,11,0),0)</f>
        <v>0</v>
      </c>
      <c r="O418">
        <f>IFERROR(VLOOKUP(B418,'[1]HE POR RUBRO 2022'!$B$12:$N$91,12,0),0)</f>
        <v>0</v>
      </c>
      <c r="P418">
        <f>IFERROR(VLOOKUP(B418,'[1]HE POR RUBRO 2022'!$B$12:$N$91,13,0),0)</f>
        <v>0</v>
      </c>
      <c r="Q418" s="100">
        <f t="shared" si="53"/>
        <v>772.26249999999993</v>
      </c>
      <c r="R418" s="96">
        <f t="shared" si="54"/>
        <v>9267.15</v>
      </c>
      <c r="S418" s="32">
        <f t="shared" si="55"/>
        <v>1172.121875</v>
      </c>
    </row>
    <row r="419" spans="1:19" x14ac:dyDescent="0.35">
      <c r="A419" s="1" t="s">
        <v>1245</v>
      </c>
      <c r="B419" s="102" t="s">
        <v>186</v>
      </c>
      <c r="C419" s="33" t="str">
        <f t="shared" si="51"/>
        <v>4550</v>
      </c>
      <c r="D419" s="33" t="str">
        <f t="shared" si="52"/>
        <v>0568</v>
      </c>
      <c r="E419">
        <f>IFERROR(VLOOKUP(B419,'[1]HE POR RUBRO 2022'!$B$12:$N$91,2,0),0)</f>
        <v>4376.0600000000004</v>
      </c>
      <c r="F419">
        <f>IFERROR(VLOOKUP(B419,'[1]HE POR RUBRO 2022'!$B$12:$N$91,3,0),0)</f>
        <v>297.75</v>
      </c>
      <c r="G419">
        <f>IFERROR(VLOOKUP(B419,'[1]HE POR RUBRO 2022'!$B$12:$N$91,4,0),0)</f>
        <v>0</v>
      </c>
      <c r="H419">
        <f>IFERROR(VLOOKUP(B419,'[1]HE POR RUBRO 2022'!$B$12:$N$91,5,0),0)</f>
        <v>8749.18</v>
      </c>
      <c r="I419">
        <f>IFERROR(VLOOKUP(B419,'[1]HE POR RUBRO 2022'!$B$12:$N$91,6,0),0)</f>
        <v>3511.89</v>
      </c>
      <c r="J419">
        <f>IFERROR(VLOOKUP(B419,'[1]HE POR RUBRO 2022'!$B$12:$N$91,7,0),0)</f>
        <v>0</v>
      </c>
      <c r="K419">
        <f>IFERROR(VLOOKUP(B419,'[1]HE POR RUBRO 2022'!$B$12:$N$91,8,0),0)</f>
        <v>0</v>
      </c>
      <c r="L419">
        <f>IFERROR(VLOOKUP(B419,'[1]HE POR RUBRO 2022'!$B$12:$N$91,9,0),0)</f>
        <v>0</v>
      </c>
      <c r="M419">
        <f>IFERROR(VLOOKUP(B419,'[1]HE POR RUBRO 2022'!$B$12:$N$91,10,0),0)</f>
        <v>0</v>
      </c>
      <c r="N419">
        <f>IFERROR(VLOOKUP(B419,'[1]HE POR RUBRO 2022'!$B$12:$N$91,11,0),0)</f>
        <v>0</v>
      </c>
      <c r="O419">
        <f>IFERROR(VLOOKUP(B419,'[1]HE POR RUBRO 2022'!$B$12:$N$91,12,0),0)</f>
        <v>0</v>
      </c>
      <c r="P419">
        <f>IFERROR(VLOOKUP(B419,'[1]HE POR RUBRO 2022'!$B$12:$N$91,13,0),0)</f>
        <v>0</v>
      </c>
      <c r="Q419" s="100">
        <f t="shared" si="53"/>
        <v>1411.24</v>
      </c>
      <c r="R419" s="96">
        <f t="shared" si="54"/>
        <v>16934.88</v>
      </c>
      <c r="S419" s="32">
        <f t="shared" si="55"/>
        <v>2550.5991666666669</v>
      </c>
    </row>
    <row r="420" spans="1:19" x14ac:dyDescent="0.35">
      <c r="A420" s="1" t="s">
        <v>1245</v>
      </c>
      <c r="B420" s="102" t="s">
        <v>187</v>
      </c>
      <c r="C420" s="33" t="str">
        <f t="shared" si="51"/>
        <v>4550</v>
      </c>
      <c r="D420" s="33" t="str">
        <f t="shared" si="52"/>
        <v>0599</v>
      </c>
      <c r="E420">
        <f>IFERROR(VLOOKUP(B420,'[1]HE POR RUBRO 2022'!$B$12:$N$91,2,0),0)</f>
        <v>1687.61</v>
      </c>
      <c r="F420">
        <f>IFERROR(VLOOKUP(B420,'[1]HE POR RUBRO 2022'!$B$12:$N$91,3,0),0)</f>
        <v>2208.44</v>
      </c>
      <c r="G420">
        <f>IFERROR(VLOOKUP(B420,'[1]HE POR RUBRO 2022'!$B$12:$N$91,4,0),0)</f>
        <v>0</v>
      </c>
      <c r="H420">
        <f>IFERROR(VLOOKUP(B420,'[1]HE POR RUBRO 2022'!$B$12:$N$91,5,0),0)</f>
        <v>5861.71</v>
      </c>
      <c r="I420">
        <f>IFERROR(VLOOKUP(B420,'[1]HE POR RUBRO 2022'!$B$12:$N$91,6,0),0)</f>
        <v>4905.3</v>
      </c>
      <c r="J420">
        <f>IFERROR(VLOOKUP(B420,'[1]HE POR RUBRO 2022'!$B$12:$N$91,7,0),0)</f>
        <v>0</v>
      </c>
      <c r="K420">
        <f>IFERROR(VLOOKUP(B420,'[1]HE POR RUBRO 2022'!$B$12:$N$91,8,0),0)</f>
        <v>0</v>
      </c>
      <c r="L420">
        <f>IFERROR(VLOOKUP(B420,'[1]HE POR RUBRO 2022'!$B$12:$N$91,9,0),0)</f>
        <v>0</v>
      </c>
      <c r="M420">
        <f>IFERROR(VLOOKUP(B420,'[1]HE POR RUBRO 2022'!$B$12:$N$91,10,0),0)</f>
        <v>0</v>
      </c>
      <c r="N420">
        <f>IFERROR(VLOOKUP(B420,'[1]HE POR RUBRO 2022'!$B$12:$N$91,11,0),0)</f>
        <v>0</v>
      </c>
      <c r="O420">
        <f>IFERROR(VLOOKUP(B420,'[1]HE POR RUBRO 2022'!$B$12:$N$91,12,0),0)</f>
        <v>0</v>
      </c>
      <c r="P420">
        <f>IFERROR(VLOOKUP(B420,'[1]HE POR RUBRO 2022'!$B$12:$N$91,13,0),0)</f>
        <v>0</v>
      </c>
      <c r="Q420" s="100">
        <f t="shared" si="53"/>
        <v>1221.9216666666669</v>
      </c>
      <c r="R420" s="96">
        <f t="shared" si="54"/>
        <v>14663.060000000001</v>
      </c>
      <c r="S420" s="32">
        <f t="shared" si="55"/>
        <v>2220.9993055555556</v>
      </c>
    </row>
    <row r="421" spans="1:19" x14ac:dyDescent="0.35">
      <c r="A421" s="1" t="s">
        <v>1245</v>
      </c>
      <c r="B421" s="102" t="s">
        <v>188</v>
      </c>
      <c r="C421" s="33" t="str">
        <f t="shared" si="51"/>
        <v>4551</v>
      </c>
      <c r="D421" s="33" t="str">
        <f t="shared" si="52"/>
        <v>0405</v>
      </c>
      <c r="E421">
        <f>IFERROR(VLOOKUP(B421,'[1]HE POR RUBRO 2022'!$B$12:$N$91,2,0),0)</f>
        <v>0</v>
      </c>
      <c r="F421">
        <f>IFERROR(VLOOKUP(B421,'[1]HE POR RUBRO 2022'!$B$12:$N$91,3,0),0)</f>
        <v>0</v>
      </c>
      <c r="G421">
        <f>IFERROR(VLOOKUP(B421,'[1]HE POR RUBRO 2022'!$B$12:$N$91,4,0),0)</f>
        <v>0</v>
      </c>
      <c r="H421">
        <f>IFERROR(VLOOKUP(B421,'[1]HE POR RUBRO 2022'!$B$12:$N$91,5,0),0)</f>
        <v>0</v>
      </c>
      <c r="I421">
        <f>IFERROR(VLOOKUP(B421,'[1]HE POR RUBRO 2022'!$B$12:$N$91,6,0),0)</f>
        <v>0</v>
      </c>
      <c r="J421">
        <f>IFERROR(VLOOKUP(B421,'[1]HE POR RUBRO 2022'!$B$12:$N$91,7,0),0)</f>
        <v>0</v>
      </c>
      <c r="K421">
        <f>IFERROR(VLOOKUP(B421,'[1]HE POR RUBRO 2022'!$B$12:$N$91,8,0),0)</f>
        <v>0</v>
      </c>
      <c r="L421">
        <f>IFERROR(VLOOKUP(B421,'[1]HE POR RUBRO 2022'!$B$12:$N$91,9,0),0)</f>
        <v>0</v>
      </c>
      <c r="M421">
        <f>IFERROR(VLOOKUP(B421,'[1]HE POR RUBRO 2022'!$B$12:$N$91,10,0),0)</f>
        <v>0</v>
      </c>
      <c r="N421">
        <f>IFERROR(VLOOKUP(B421,'[1]HE POR RUBRO 2022'!$B$12:$N$91,11,0),0)</f>
        <v>0</v>
      </c>
      <c r="O421">
        <f>IFERROR(VLOOKUP(B421,'[1]HE POR RUBRO 2022'!$B$12:$N$91,12,0),0)</f>
        <v>0</v>
      </c>
      <c r="P421">
        <f>IFERROR(VLOOKUP(B421,'[1]HE POR RUBRO 2022'!$B$12:$N$91,13,0),0)</f>
        <v>0</v>
      </c>
      <c r="Q421" s="100">
        <f t="shared" si="53"/>
        <v>0</v>
      </c>
      <c r="R421" s="96">
        <f t="shared" si="54"/>
        <v>0</v>
      </c>
      <c r="S421" s="32">
        <f t="shared" si="55"/>
        <v>0</v>
      </c>
    </row>
    <row r="422" spans="1:19" x14ac:dyDescent="0.35">
      <c r="A422" s="1" t="s">
        <v>1245</v>
      </c>
      <c r="B422" s="102" t="s">
        <v>190</v>
      </c>
      <c r="C422" s="33" t="str">
        <f t="shared" si="51"/>
        <v>4554</v>
      </c>
      <c r="D422" s="33" t="str">
        <f t="shared" si="52"/>
        <v>0405</v>
      </c>
      <c r="E422">
        <f>IFERROR(VLOOKUP(B422,'[1]HE POR RUBRO 2022'!$B$12:$N$91,2,0),0)</f>
        <v>0</v>
      </c>
      <c r="F422">
        <f>IFERROR(VLOOKUP(B422,'[1]HE POR RUBRO 2022'!$B$12:$N$91,3,0),0)</f>
        <v>0</v>
      </c>
      <c r="G422">
        <f>IFERROR(VLOOKUP(B422,'[1]HE POR RUBRO 2022'!$B$12:$N$91,4,0),0)</f>
        <v>0</v>
      </c>
      <c r="H422">
        <f>IFERROR(VLOOKUP(B422,'[1]HE POR RUBRO 2022'!$B$12:$N$91,5,0),0)</f>
        <v>0</v>
      </c>
      <c r="I422">
        <f>IFERROR(VLOOKUP(B422,'[1]HE POR RUBRO 2022'!$B$12:$N$91,6,0),0)</f>
        <v>0</v>
      </c>
      <c r="J422">
        <f>IFERROR(VLOOKUP(B422,'[1]HE POR RUBRO 2022'!$B$12:$N$91,7,0),0)</f>
        <v>0</v>
      </c>
      <c r="K422">
        <f>IFERROR(VLOOKUP(B422,'[1]HE POR RUBRO 2022'!$B$12:$N$91,8,0),0)</f>
        <v>0</v>
      </c>
      <c r="L422">
        <f>IFERROR(VLOOKUP(B422,'[1]HE POR RUBRO 2022'!$B$12:$N$91,9,0),0)</f>
        <v>0</v>
      </c>
      <c r="M422">
        <f>IFERROR(VLOOKUP(B422,'[1]HE POR RUBRO 2022'!$B$12:$N$91,10,0),0)</f>
        <v>0</v>
      </c>
      <c r="N422">
        <f>IFERROR(VLOOKUP(B422,'[1]HE POR RUBRO 2022'!$B$12:$N$91,11,0),0)</f>
        <v>0</v>
      </c>
      <c r="O422">
        <f>IFERROR(VLOOKUP(B422,'[1]HE POR RUBRO 2022'!$B$12:$N$91,12,0),0)</f>
        <v>0</v>
      </c>
      <c r="P422">
        <f>IFERROR(VLOOKUP(B422,'[1]HE POR RUBRO 2022'!$B$12:$N$91,13,0),0)</f>
        <v>0</v>
      </c>
      <c r="Q422" s="100">
        <f t="shared" si="53"/>
        <v>0</v>
      </c>
      <c r="R422" s="96">
        <f t="shared" si="54"/>
        <v>0</v>
      </c>
      <c r="S422" s="32">
        <f t="shared" si="55"/>
        <v>0</v>
      </c>
    </row>
    <row r="423" spans="1:19" x14ac:dyDescent="0.35">
      <c r="A423" s="1" t="s">
        <v>1245</v>
      </c>
      <c r="B423" s="102" t="s">
        <v>191</v>
      </c>
      <c r="C423" s="33" t="str">
        <f t="shared" si="51"/>
        <v>4554</v>
      </c>
      <c r="D423" s="33" t="str">
        <f t="shared" si="52"/>
        <v>0568</v>
      </c>
      <c r="E423">
        <f>IFERROR(VLOOKUP(B423,'[1]HE POR RUBRO 2022'!$B$12:$N$91,2,0),0)</f>
        <v>0</v>
      </c>
      <c r="F423">
        <f>IFERROR(VLOOKUP(B423,'[1]HE POR RUBRO 2022'!$B$12:$N$91,3,0),0)</f>
        <v>0</v>
      </c>
      <c r="G423">
        <f>IFERROR(VLOOKUP(B423,'[1]HE POR RUBRO 2022'!$B$12:$N$91,4,0),0)</f>
        <v>0</v>
      </c>
      <c r="H423">
        <f>IFERROR(VLOOKUP(B423,'[1]HE POR RUBRO 2022'!$B$12:$N$91,5,0),0)</f>
        <v>0</v>
      </c>
      <c r="I423">
        <f>IFERROR(VLOOKUP(B423,'[1]HE POR RUBRO 2022'!$B$12:$N$91,6,0),0)</f>
        <v>0</v>
      </c>
      <c r="J423">
        <f>IFERROR(VLOOKUP(B423,'[1]HE POR RUBRO 2022'!$B$12:$N$91,7,0),0)</f>
        <v>0</v>
      </c>
      <c r="K423">
        <f>IFERROR(VLOOKUP(B423,'[1]HE POR RUBRO 2022'!$B$12:$N$91,8,0),0)</f>
        <v>0</v>
      </c>
      <c r="L423">
        <f>IFERROR(VLOOKUP(B423,'[1]HE POR RUBRO 2022'!$B$12:$N$91,9,0),0)</f>
        <v>0</v>
      </c>
      <c r="M423">
        <f>IFERROR(VLOOKUP(B423,'[1]HE POR RUBRO 2022'!$B$12:$N$91,10,0),0)</f>
        <v>0</v>
      </c>
      <c r="N423">
        <f>IFERROR(VLOOKUP(B423,'[1]HE POR RUBRO 2022'!$B$12:$N$91,11,0),0)</f>
        <v>0</v>
      </c>
      <c r="O423">
        <f>IFERROR(VLOOKUP(B423,'[1]HE POR RUBRO 2022'!$B$12:$N$91,12,0),0)</f>
        <v>0</v>
      </c>
      <c r="P423">
        <f>IFERROR(VLOOKUP(B423,'[1]HE POR RUBRO 2022'!$B$12:$N$91,13,0),0)</f>
        <v>0</v>
      </c>
      <c r="Q423" s="100">
        <f t="shared" si="53"/>
        <v>0</v>
      </c>
      <c r="R423" s="96">
        <f t="shared" si="54"/>
        <v>0</v>
      </c>
      <c r="S423" s="32">
        <f t="shared" si="55"/>
        <v>0</v>
      </c>
    </row>
    <row r="424" spans="1:19" x14ac:dyDescent="0.35">
      <c r="A424" s="1" t="s">
        <v>1245</v>
      </c>
      <c r="B424" s="102" t="s">
        <v>192</v>
      </c>
      <c r="C424" s="33" t="str">
        <f t="shared" si="51"/>
        <v>4554</v>
      </c>
      <c r="D424" s="33" t="str">
        <f t="shared" si="52"/>
        <v>0599</v>
      </c>
      <c r="E424">
        <f>IFERROR(VLOOKUP(B424,'[1]HE POR RUBRO 2022'!$B$12:$N$91,2,0),0)</f>
        <v>0</v>
      </c>
      <c r="F424">
        <f>IFERROR(VLOOKUP(B424,'[1]HE POR RUBRO 2022'!$B$12:$N$91,3,0),0)</f>
        <v>0</v>
      </c>
      <c r="G424">
        <f>IFERROR(VLOOKUP(B424,'[1]HE POR RUBRO 2022'!$B$12:$N$91,4,0),0)</f>
        <v>0</v>
      </c>
      <c r="H424">
        <f>IFERROR(VLOOKUP(B424,'[1]HE POR RUBRO 2022'!$B$12:$N$91,5,0),0)</f>
        <v>0</v>
      </c>
      <c r="I424">
        <f>IFERROR(VLOOKUP(B424,'[1]HE POR RUBRO 2022'!$B$12:$N$91,6,0),0)</f>
        <v>0</v>
      </c>
      <c r="J424">
        <f>IFERROR(VLOOKUP(B424,'[1]HE POR RUBRO 2022'!$B$12:$N$91,7,0),0)</f>
        <v>0</v>
      </c>
      <c r="K424">
        <f>IFERROR(VLOOKUP(B424,'[1]HE POR RUBRO 2022'!$B$12:$N$91,8,0),0)</f>
        <v>0</v>
      </c>
      <c r="L424">
        <f>IFERROR(VLOOKUP(B424,'[1]HE POR RUBRO 2022'!$B$12:$N$91,9,0),0)</f>
        <v>0</v>
      </c>
      <c r="M424">
        <f>IFERROR(VLOOKUP(B424,'[1]HE POR RUBRO 2022'!$B$12:$N$91,10,0),0)</f>
        <v>0</v>
      </c>
      <c r="N424">
        <f>IFERROR(VLOOKUP(B424,'[1]HE POR RUBRO 2022'!$B$12:$N$91,11,0),0)</f>
        <v>0</v>
      </c>
      <c r="O424">
        <f>IFERROR(VLOOKUP(B424,'[1]HE POR RUBRO 2022'!$B$12:$N$91,12,0),0)</f>
        <v>0</v>
      </c>
      <c r="P424">
        <f>IFERROR(VLOOKUP(B424,'[1]HE POR RUBRO 2022'!$B$12:$N$91,13,0),0)</f>
        <v>0</v>
      </c>
      <c r="Q424" s="100">
        <f t="shared" si="53"/>
        <v>0</v>
      </c>
      <c r="R424" s="96">
        <f t="shared" si="54"/>
        <v>0</v>
      </c>
      <c r="S424" s="32">
        <f t="shared" si="55"/>
        <v>0</v>
      </c>
    </row>
    <row r="425" spans="1:19" x14ac:dyDescent="0.35">
      <c r="A425" s="1" t="s">
        <v>1245</v>
      </c>
      <c r="B425" s="102" t="s">
        <v>193</v>
      </c>
      <c r="C425" s="33" t="str">
        <f t="shared" si="51"/>
        <v>4555</v>
      </c>
      <c r="D425" s="33" t="str">
        <f t="shared" si="52"/>
        <v>0405</v>
      </c>
      <c r="E425">
        <f>IFERROR(VLOOKUP(B425,'[1]HE POR RUBRO 2022'!$B$12:$N$91,2,0),0)</f>
        <v>-15400.01</v>
      </c>
      <c r="F425">
        <f>IFERROR(VLOOKUP(B425,'[1]HE POR RUBRO 2022'!$B$12:$N$91,3,0),0)</f>
        <v>-558.4</v>
      </c>
      <c r="G425">
        <f>IFERROR(VLOOKUP(B425,'[1]HE POR RUBRO 2022'!$B$12:$N$91,4,0),0)</f>
        <v>0</v>
      </c>
      <c r="H425">
        <f>IFERROR(VLOOKUP(B425,'[1]HE POR RUBRO 2022'!$B$12:$N$91,5,0),0)</f>
        <v>0</v>
      </c>
      <c r="I425">
        <f>IFERROR(VLOOKUP(B425,'[1]HE POR RUBRO 2022'!$B$12:$N$91,6,0),0)</f>
        <v>0</v>
      </c>
      <c r="J425">
        <f>IFERROR(VLOOKUP(B425,'[1]HE POR RUBRO 2022'!$B$12:$N$91,7,0),0)</f>
        <v>0</v>
      </c>
      <c r="K425">
        <f>IFERROR(VLOOKUP(B425,'[1]HE POR RUBRO 2022'!$B$12:$N$91,8,0),0)</f>
        <v>0</v>
      </c>
      <c r="L425">
        <f>IFERROR(VLOOKUP(B425,'[1]HE POR RUBRO 2022'!$B$12:$N$91,9,0),0)</f>
        <v>0</v>
      </c>
      <c r="M425">
        <f>IFERROR(VLOOKUP(B425,'[1]HE POR RUBRO 2022'!$B$12:$N$91,10,0),0)</f>
        <v>0</v>
      </c>
      <c r="N425">
        <f>IFERROR(VLOOKUP(B425,'[1]HE POR RUBRO 2022'!$B$12:$N$91,11,0),0)</f>
        <v>0</v>
      </c>
      <c r="O425">
        <f>IFERROR(VLOOKUP(B425,'[1]HE POR RUBRO 2022'!$B$12:$N$91,12,0),0)</f>
        <v>0</v>
      </c>
      <c r="P425">
        <f>IFERROR(VLOOKUP(B425,'[1]HE POR RUBRO 2022'!$B$12:$N$91,13,0),0)</f>
        <v>0</v>
      </c>
      <c r="Q425" s="100">
        <f t="shared" si="53"/>
        <v>-1329.8675000000001</v>
      </c>
      <c r="R425" s="96">
        <f t="shared" si="54"/>
        <v>-15958.41</v>
      </c>
      <c r="S425" s="32">
        <f t="shared" si="55"/>
        <v>-1440.6897916666667</v>
      </c>
    </row>
    <row r="426" spans="1:19" x14ac:dyDescent="0.35">
      <c r="A426" s="1" t="s">
        <v>1245</v>
      </c>
      <c r="B426" s="102" t="s">
        <v>194</v>
      </c>
      <c r="C426" s="33" t="str">
        <f t="shared" si="51"/>
        <v>4555</v>
      </c>
      <c r="D426" s="33" t="str">
        <f t="shared" si="52"/>
        <v>0568</v>
      </c>
      <c r="E426">
        <f>IFERROR(VLOOKUP(B426,'[1]HE POR RUBRO 2022'!$B$12:$N$91,2,0),0)</f>
        <v>205.32</v>
      </c>
      <c r="F426">
        <f>IFERROR(VLOOKUP(B426,'[1]HE POR RUBRO 2022'!$B$12:$N$91,3,0),0)</f>
        <v>-205.32</v>
      </c>
      <c r="G426">
        <f>IFERROR(VLOOKUP(B426,'[1]HE POR RUBRO 2022'!$B$12:$N$91,4,0),0)</f>
        <v>0</v>
      </c>
      <c r="H426">
        <f>IFERROR(VLOOKUP(B426,'[1]HE POR RUBRO 2022'!$B$12:$N$91,5,0),0)</f>
        <v>0</v>
      </c>
      <c r="I426">
        <f>IFERROR(VLOOKUP(B426,'[1]HE POR RUBRO 2022'!$B$12:$N$91,6,0),0)</f>
        <v>0</v>
      </c>
      <c r="J426">
        <f>IFERROR(VLOOKUP(B426,'[1]HE POR RUBRO 2022'!$B$12:$N$91,7,0),0)</f>
        <v>0</v>
      </c>
      <c r="K426">
        <f>IFERROR(VLOOKUP(B426,'[1]HE POR RUBRO 2022'!$B$12:$N$91,8,0),0)</f>
        <v>0</v>
      </c>
      <c r="L426">
        <f>IFERROR(VLOOKUP(B426,'[1]HE POR RUBRO 2022'!$B$12:$N$91,9,0),0)</f>
        <v>0</v>
      </c>
      <c r="M426">
        <f>IFERROR(VLOOKUP(B426,'[1]HE POR RUBRO 2022'!$B$12:$N$91,10,0),0)</f>
        <v>0</v>
      </c>
      <c r="N426">
        <f>IFERROR(VLOOKUP(B426,'[1]HE POR RUBRO 2022'!$B$12:$N$91,11,0),0)</f>
        <v>0</v>
      </c>
      <c r="O426">
        <f>IFERROR(VLOOKUP(B426,'[1]HE POR RUBRO 2022'!$B$12:$N$91,12,0),0)</f>
        <v>0</v>
      </c>
      <c r="P426">
        <f>IFERROR(VLOOKUP(B426,'[1]HE POR RUBRO 2022'!$B$12:$N$91,13,0),0)</f>
        <v>0</v>
      </c>
      <c r="Q426" s="100">
        <f t="shared" si="53"/>
        <v>0</v>
      </c>
      <c r="R426" s="96">
        <f t="shared" si="54"/>
        <v>0</v>
      </c>
      <c r="S426" s="32">
        <f t="shared" si="55"/>
        <v>0</v>
      </c>
    </row>
    <row r="427" spans="1:19" x14ac:dyDescent="0.35">
      <c r="A427" s="1" t="s">
        <v>1245</v>
      </c>
      <c r="B427" s="102" t="s">
        <v>195</v>
      </c>
      <c r="C427" s="33" t="str">
        <f t="shared" si="51"/>
        <v>4555</v>
      </c>
      <c r="D427" s="33" t="str">
        <f t="shared" si="52"/>
        <v>0599</v>
      </c>
      <c r="E427">
        <f>IFERROR(VLOOKUP(B427,'[1]HE POR RUBRO 2022'!$B$12:$N$91,2,0),0)</f>
        <v>1053.19</v>
      </c>
      <c r="F427">
        <f>IFERROR(VLOOKUP(B427,'[1]HE POR RUBRO 2022'!$B$12:$N$91,3,0),0)</f>
        <v>-1053.19</v>
      </c>
      <c r="G427">
        <f>IFERROR(VLOOKUP(B427,'[1]HE POR RUBRO 2022'!$B$12:$N$91,4,0),0)</f>
        <v>0</v>
      </c>
      <c r="H427">
        <f>IFERROR(VLOOKUP(B427,'[1]HE POR RUBRO 2022'!$B$12:$N$91,5,0),0)</f>
        <v>0</v>
      </c>
      <c r="I427">
        <f>IFERROR(VLOOKUP(B427,'[1]HE POR RUBRO 2022'!$B$12:$N$91,6,0),0)</f>
        <v>0</v>
      </c>
      <c r="J427">
        <f>IFERROR(VLOOKUP(B427,'[1]HE POR RUBRO 2022'!$B$12:$N$91,7,0),0)</f>
        <v>0</v>
      </c>
      <c r="K427">
        <f>IFERROR(VLOOKUP(B427,'[1]HE POR RUBRO 2022'!$B$12:$N$91,8,0),0)</f>
        <v>0</v>
      </c>
      <c r="L427">
        <f>IFERROR(VLOOKUP(B427,'[1]HE POR RUBRO 2022'!$B$12:$N$91,9,0),0)</f>
        <v>0</v>
      </c>
      <c r="M427">
        <f>IFERROR(VLOOKUP(B427,'[1]HE POR RUBRO 2022'!$B$12:$N$91,10,0),0)</f>
        <v>0</v>
      </c>
      <c r="N427">
        <f>IFERROR(VLOOKUP(B427,'[1]HE POR RUBRO 2022'!$B$12:$N$91,11,0),0)</f>
        <v>0</v>
      </c>
      <c r="O427">
        <f>IFERROR(VLOOKUP(B427,'[1]HE POR RUBRO 2022'!$B$12:$N$91,12,0),0)</f>
        <v>0</v>
      </c>
      <c r="P427">
        <f>IFERROR(VLOOKUP(B427,'[1]HE POR RUBRO 2022'!$B$12:$N$91,13,0),0)</f>
        <v>0</v>
      </c>
      <c r="Q427" s="100">
        <f t="shared" si="53"/>
        <v>0</v>
      </c>
      <c r="R427" s="96">
        <f t="shared" si="54"/>
        <v>0</v>
      </c>
      <c r="S427" s="32">
        <f t="shared" si="55"/>
        <v>0</v>
      </c>
    </row>
    <row r="428" spans="1:19" x14ac:dyDescent="0.35">
      <c r="A428" s="1" t="s">
        <v>1245</v>
      </c>
      <c r="B428" s="102" t="s">
        <v>196</v>
      </c>
      <c r="C428" s="33" t="str">
        <f t="shared" si="51"/>
        <v>4556</v>
      </c>
      <c r="D428" s="33" t="str">
        <f t="shared" si="52"/>
        <v>0405</v>
      </c>
      <c r="E428">
        <f>IFERROR(VLOOKUP(B428,'[1]HE POR RUBRO 2022'!$B$12:$N$91,2,0),0)</f>
        <v>932.79</v>
      </c>
      <c r="F428">
        <f>IFERROR(VLOOKUP(B428,'[1]HE POR RUBRO 2022'!$B$12:$N$91,3,0),0)</f>
        <v>4595.83</v>
      </c>
      <c r="G428">
        <f>IFERROR(VLOOKUP(B428,'[1]HE POR RUBRO 2022'!$B$12:$N$91,4,0),0)</f>
        <v>2628.9</v>
      </c>
      <c r="H428">
        <f>IFERROR(VLOOKUP(B428,'[1]HE POR RUBRO 2022'!$B$12:$N$91,5,0),0)</f>
        <v>5303.17</v>
      </c>
      <c r="I428">
        <f>IFERROR(VLOOKUP(B428,'[1]HE POR RUBRO 2022'!$B$12:$N$91,6,0),0)</f>
        <v>4706.68</v>
      </c>
      <c r="J428">
        <f>IFERROR(VLOOKUP(B428,'[1]HE POR RUBRO 2022'!$B$12:$N$91,7,0),0)</f>
        <v>0</v>
      </c>
      <c r="K428">
        <f>IFERROR(VLOOKUP(B428,'[1]HE POR RUBRO 2022'!$B$12:$N$91,8,0),0)</f>
        <v>0</v>
      </c>
      <c r="L428">
        <f>IFERROR(VLOOKUP(B428,'[1]HE POR RUBRO 2022'!$B$12:$N$91,9,0),0)</f>
        <v>0</v>
      </c>
      <c r="M428">
        <f>IFERROR(VLOOKUP(B428,'[1]HE POR RUBRO 2022'!$B$12:$N$91,10,0),0)</f>
        <v>0</v>
      </c>
      <c r="N428">
        <f>IFERROR(VLOOKUP(B428,'[1]HE POR RUBRO 2022'!$B$12:$N$91,11,0),0)</f>
        <v>0</v>
      </c>
      <c r="O428">
        <f>IFERROR(VLOOKUP(B428,'[1]HE POR RUBRO 2022'!$B$12:$N$91,12,0),0)</f>
        <v>0</v>
      </c>
      <c r="P428">
        <f>IFERROR(VLOOKUP(B428,'[1]HE POR RUBRO 2022'!$B$12:$N$91,13,0),0)</f>
        <v>0</v>
      </c>
      <c r="Q428" s="100">
        <f t="shared" si="53"/>
        <v>1513.9475000000002</v>
      </c>
      <c r="R428" s="96">
        <f t="shared" si="54"/>
        <v>18167.370000000003</v>
      </c>
      <c r="S428" s="32">
        <f t="shared" si="55"/>
        <v>2693.3389583333337</v>
      </c>
    </row>
    <row r="429" spans="1:19" x14ac:dyDescent="0.35">
      <c r="A429" s="1" t="s">
        <v>1245</v>
      </c>
      <c r="B429" s="102" t="s">
        <v>197</v>
      </c>
      <c r="C429" s="33" t="str">
        <f t="shared" si="51"/>
        <v>4556</v>
      </c>
      <c r="D429" s="33" t="str">
        <f t="shared" si="52"/>
        <v>0568</v>
      </c>
      <c r="E429">
        <f>IFERROR(VLOOKUP(B429,'[1]HE POR RUBRO 2022'!$B$12:$N$91,2,0),0)</f>
        <v>9436.8799999999992</v>
      </c>
      <c r="F429">
        <f>IFERROR(VLOOKUP(B429,'[1]HE POR RUBRO 2022'!$B$12:$N$91,3,0),0)</f>
        <v>17755.95</v>
      </c>
      <c r="G429">
        <f>IFERROR(VLOOKUP(B429,'[1]HE POR RUBRO 2022'!$B$12:$N$91,4,0),0)</f>
        <v>5110.8599999999997</v>
      </c>
      <c r="H429">
        <f>IFERROR(VLOOKUP(B429,'[1]HE POR RUBRO 2022'!$B$12:$N$91,5,0),0)</f>
        <v>9553.75</v>
      </c>
      <c r="I429">
        <f>IFERROR(VLOOKUP(B429,'[1]HE POR RUBRO 2022'!$B$12:$N$91,6,0),0)</f>
        <v>32425.51</v>
      </c>
      <c r="J429">
        <f>IFERROR(VLOOKUP(B429,'[1]HE POR RUBRO 2022'!$B$12:$N$91,7,0),0)</f>
        <v>0</v>
      </c>
      <c r="K429">
        <f>IFERROR(VLOOKUP(B429,'[1]HE POR RUBRO 2022'!$B$12:$N$91,8,0),0)</f>
        <v>0</v>
      </c>
      <c r="L429">
        <f>IFERROR(VLOOKUP(B429,'[1]HE POR RUBRO 2022'!$B$12:$N$91,9,0),0)</f>
        <v>0</v>
      </c>
      <c r="M429">
        <f>IFERROR(VLOOKUP(B429,'[1]HE POR RUBRO 2022'!$B$12:$N$91,10,0),0)</f>
        <v>0</v>
      </c>
      <c r="N429">
        <f>IFERROR(VLOOKUP(B429,'[1]HE POR RUBRO 2022'!$B$12:$N$91,11,0),0)</f>
        <v>0</v>
      </c>
      <c r="O429">
        <f>IFERROR(VLOOKUP(B429,'[1]HE POR RUBRO 2022'!$B$12:$N$91,12,0),0)</f>
        <v>0</v>
      </c>
      <c r="P429">
        <f>IFERROR(VLOOKUP(B429,'[1]HE POR RUBRO 2022'!$B$12:$N$91,13,0),0)</f>
        <v>0</v>
      </c>
      <c r="Q429" s="100">
        <f t="shared" si="53"/>
        <v>6190.2458333333334</v>
      </c>
      <c r="R429" s="96">
        <f t="shared" si="54"/>
        <v>74282.95</v>
      </c>
      <c r="S429" s="32">
        <f t="shared" si="55"/>
        <v>10630.276319444443</v>
      </c>
    </row>
    <row r="430" spans="1:19" x14ac:dyDescent="0.35">
      <c r="A430" s="1" t="s">
        <v>1245</v>
      </c>
      <c r="B430" s="102" t="s">
        <v>198</v>
      </c>
      <c r="C430" s="33" t="str">
        <f t="shared" si="51"/>
        <v>4556</v>
      </c>
      <c r="D430" s="33" t="str">
        <f t="shared" si="52"/>
        <v>0599</v>
      </c>
      <c r="E430">
        <f>IFERROR(VLOOKUP(B430,'[1]HE POR RUBRO 2022'!$B$12:$N$91,2,0),0)</f>
        <v>3947.8</v>
      </c>
      <c r="F430">
        <f>IFERROR(VLOOKUP(B430,'[1]HE POR RUBRO 2022'!$B$12:$N$91,3,0),0)</f>
        <v>6924.94</v>
      </c>
      <c r="G430">
        <f>IFERROR(VLOOKUP(B430,'[1]HE POR RUBRO 2022'!$B$12:$N$91,4,0),0)</f>
        <v>2914.16</v>
      </c>
      <c r="H430">
        <f>IFERROR(VLOOKUP(B430,'[1]HE POR RUBRO 2022'!$B$12:$N$91,5,0),0)</f>
        <v>8039.53</v>
      </c>
      <c r="I430">
        <f>IFERROR(VLOOKUP(B430,'[1]HE POR RUBRO 2022'!$B$12:$N$91,6,0),0)</f>
        <v>17188.03</v>
      </c>
      <c r="J430">
        <f>IFERROR(VLOOKUP(B430,'[1]HE POR RUBRO 2022'!$B$12:$N$91,7,0),0)</f>
        <v>0</v>
      </c>
      <c r="K430">
        <f>IFERROR(VLOOKUP(B430,'[1]HE POR RUBRO 2022'!$B$12:$N$91,8,0),0)</f>
        <v>0</v>
      </c>
      <c r="L430">
        <f>IFERROR(VLOOKUP(B430,'[1]HE POR RUBRO 2022'!$B$12:$N$91,9,0),0)</f>
        <v>0</v>
      </c>
      <c r="M430">
        <f>IFERROR(VLOOKUP(B430,'[1]HE POR RUBRO 2022'!$B$12:$N$91,10,0),0)</f>
        <v>0</v>
      </c>
      <c r="N430">
        <f>IFERROR(VLOOKUP(B430,'[1]HE POR RUBRO 2022'!$B$12:$N$91,11,0),0)</f>
        <v>0</v>
      </c>
      <c r="O430">
        <f>IFERROR(VLOOKUP(B430,'[1]HE POR RUBRO 2022'!$B$12:$N$91,12,0),0)</f>
        <v>0</v>
      </c>
      <c r="P430">
        <f>IFERROR(VLOOKUP(B430,'[1]HE POR RUBRO 2022'!$B$12:$N$91,13,0),0)</f>
        <v>0</v>
      </c>
      <c r="Q430" s="100">
        <f t="shared" si="53"/>
        <v>3251.2049999999999</v>
      </c>
      <c r="R430" s="96">
        <f t="shared" si="54"/>
        <v>39014.46</v>
      </c>
      <c r="S430" s="32">
        <f t="shared" si="55"/>
        <v>5867.2820833333326</v>
      </c>
    </row>
    <row r="431" spans="1:19" x14ac:dyDescent="0.35">
      <c r="A431" s="1" t="s">
        <v>1245</v>
      </c>
      <c r="B431" s="102" t="s">
        <v>199</v>
      </c>
      <c r="C431" s="33" t="str">
        <f t="shared" si="51"/>
        <v>4990</v>
      </c>
      <c r="D431" s="33" t="str">
        <f t="shared" si="52"/>
        <v>0405</v>
      </c>
      <c r="E431">
        <f>IFERROR(VLOOKUP(B431,'[1]HE POR RUBRO 2022'!$B$12:$N$91,2,0),0)</f>
        <v>-14739.94</v>
      </c>
      <c r="F431">
        <f>IFERROR(VLOOKUP(B431,'[1]HE POR RUBRO 2022'!$B$12:$N$91,3,0),0)</f>
        <v>12362.84</v>
      </c>
      <c r="G431">
        <f>IFERROR(VLOOKUP(B431,'[1]HE POR RUBRO 2022'!$B$12:$N$91,4,0),0)</f>
        <v>1345.86</v>
      </c>
      <c r="H431">
        <f>IFERROR(VLOOKUP(B431,'[1]HE POR RUBRO 2022'!$B$12:$N$91,5,0),0)</f>
        <v>1393.44</v>
      </c>
      <c r="I431">
        <f>IFERROR(VLOOKUP(B431,'[1]HE POR RUBRO 2022'!$B$12:$N$91,6,0),0)</f>
        <v>20892.669999999998</v>
      </c>
      <c r="J431">
        <f>IFERROR(VLOOKUP(B431,'[1]HE POR RUBRO 2022'!$B$12:$N$91,7,0),0)</f>
        <v>0</v>
      </c>
      <c r="K431">
        <f>IFERROR(VLOOKUP(B431,'[1]HE POR RUBRO 2022'!$B$12:$N$91,8,0),0)</f>
        <v>0</v>
      </c>
      <c r="L431">
        <f>IFERROR(VLOOKUP(B431,'[1]HE POR RUBRO 2022'!$B$12:$N$91,9,0),0)</f>
        <v>0</v>
      </c>
      <c r="M431">
        <f>IFERROR(VLOOKUP(B431,'[1]HE POR RUBRO 2022'!$B$12:$N$91,10,0),0)</f>
        <v>0</v>
      </c>
      <c r="N431">
        <f>IFERROR(VLOOKUP(B431,'[1]HE POR RUBRO 2022'!$B$12:$N$91,11,0),0)</f>
        <v>0</v>
      </c>
      <c r="O431">
        <f>IFERROR(VLOOKUP(B431,'[1]HE POR RUBRO 2022'!$B$12:$N$91,12,0),0)</f>
        <v>0</v>
      </c>
      <c r="P431">
        <f>IFERROR(VLOOKUP(B431,'[1]HE POR RUBRO 2022'!$B$12:$N$91,13,0),0)</f>
        <v>0</v>
      </c>
      <c r="Q431" s="100">
        <f t="shared" si="53"/>
        <v>1771.2391666666665</v>
      </c>
      <c r="R431" s="96">
        <f t="shared" si="54"/>
        <v>21254.87</v>
      </c>
      <c r="S431" s="32">
        <f t="shared" si="55"/>
        <v>3888.1732638888884</v>
      </c>
    </row>
    <row r="432" spans="1:19" x14ac:dyDescent="0.35">
      <c r="A432" s="1" t="s">
        <v>1245</v>
      </c>
      <c r="B432" s="102" t="s">
        <v>200</v>
      </c>
      <c r="C432" s="33" t="str">
        <f t="shared" si="51"/>
        <v>4990</v>
      </c>
      <c r="D432" s="33" t="str">
        <f t="shared" si="52"/>
        <v>0599</v>
      </c>
      <c r="E432">
        <f>IFERROR(VLOOKUP(B432,'[1]HE POR RUBRO 2022'!$B$12:$N$91,2,0),0)</f>
        <v>0</v>
      </c>
      <c r="F432">
        <f>IFERROR(VLOOKUP(B432,'[1]HE POR RUBRO 2022'!$B$12:$N$91,3,0),0)</f>
        <v>0</v>
      </c>
      <c r="G432">
        <f>IFERROR(VLOOKUP(B432,'[1]HE POR RUBRO 2022'!$B$12:$N$91,4,0),0)</f>
        <v>0</v>
      </c>
      <c r="H432">
        <f>IFERROR(VLOOKUP(B432,'[1]HE POR RUBRO 2022'!$B$12:$N$91,5,0),0)</f>
        <v>0</v>
      </c>
      <c r="I432">
        <f>IFERROR(VLOOKUP(B432,'[1]HE POR RUBRO 2022'!$B$12:$N$91,6,0),0)</f>
        <v>0</v>
      </c>
      <c r="J432">
        <f>IFERROR(VLOOKUP(B432,'[1]HE POR RUBRO 2022'!$B$12:$N$91,7,0),0)</f>
        <v>0</v>
      </c>
      <c r="K432">
        <f>IFERROR(VLOOKUP(B432,'[1]HE POR RUBRO 2022'!$B$12:$N$91,8,0),0)</f>
        <v>0</v>
      </c>
      <c r="L432">
        <f>IFERROR(VLOOKUP(B432,'[1]HE POR RUBRO 2022'!$B$12:$N$91,9,0),0)</f>
        <v>0</v>
      </c>
      <c r="M432">
        <f>IFERROR(VLOOKUP(B432,'[1]HE POR RUBRO 2022'!$B$12:$N$91,10,0),0)</f>
        <v>0</v>
      </c>
      <c r="N432">
        <f>IFERROR(VLOOKUP(B432,'[1]HE POR RUBRO 2022'!$B$12:$N$91,11,0),0)</f>
        <v>0</v>
      </c>
      <c r="O432">
        <f>IFERROR(VLOOKUP(B432,'[1]HE POR RUBRO 2022'!$B$12:$N$91,12,0),0)</f>
        <v>0</v>
      </c>
      <c r="P432">
        <f>IFERROR(VLOOKUP(B432,'[1]HE POR RUBRO 2022'!$B$12:$N$91,13,0),0)</f>
        <v>0</v>
      </c>
      <c r="Q432" s="100">
        <f t="shared" si="53"/>
        <v>0</v>
      </c>
      <c r="R432" s="96">
        <f t="shared" si="54"/>
        <v>0</v>
      </c>
      <c r="S432" s="32">
        <f t="shared" si="55"/>
        <v>0</v>
      </c>
    </row>
    <row r="433" spans="1:19" x14ac:dyDescent="0.35">
      <c r="A433" s="1" t="s">
        <v>1245</v>
      </c>
      <c r="B433" s="102" t="s">
        <v>201</v>
      </c>
      <c r="C433" s="33" t="str">
        <f t="shared" si="51"/>
        <v>4991</v>
      </c>
      <c r="D433" s="33" t="str">
        <f t="shared" si="52"/>
        <v>0405</v>
      </c>
      <c r="E433">
        <f>IFERROR(VLOOKUP(B433,'[1]HE POR RUBRO 2022'!$B$12:$N$91,2,0),0)</f>
        <v>-818.51</v>
      </c>
      <c r="F433">
        <f>IFERROR(VLOOKUP(B433,'[1]HE POR RUBRO 2022'!$B$12:$N$91,3,0),0)</f>
        <v>-458.44</v>
      </c>
      <c r="G433">
        <f>IFERROR(VLOOKUP(B433,'[1]HE POR RUBRO 2022'!$B$12:$N$91,4,0),0)</f>
        <v>0</v>
      </c>
      <c r="H433">
        <f>IFERROR(VLOOKUP(B433,'[1]HE POR RUBRO 2022'!$B$12:$N$91,5,0),0)</f>
        <v>0</v>
      </c>
      <c r="I433">
        <f>IFERROR(VLOOKUP(B433,'[1]HE POR RUBRO 2022'!$B$12:$N$91,6,0),0)</f>
        <v>2.73</v>
      </c>
      <c r="J433">
        <f>IFERROR(VLOOKUP(B433,'[1]HE POR RUBRO 2022'!$B$12:$N$91,7,0),0)</f>
        <v>0</v>
      </c>
      <c r="K433">
        <f>IFERROR(VLOOKUP(B433,'[1]HE POR RUBRO 2022'!$B$12:$N$91,8,0),0)</f>
        <v>0</v>
      </c>
      <c r="L433">
        <f>IFERROR(VLOOKUP(B433,'[1]HE POR RUBRO 2022'!$B$12:$N$91,9,0),0)</f>
        <v>0</v>
      </c>
      <c r="M433">
        <f>IFERROR(VLOOKUP(B433,'[1]HE POR RUBRO 2022'!$B$12:$N$91,10,0),0)</f>
        <v>0</v>
      </c>
      <c r="N433">
        <f>IFERROR(VLOOKUP(B433,'[1]HE POR RUBRO 2022'!$B$12:$N$91,11,0),0)</f>
        <v>0</v>
      </c>
      <c r="O433">
        <f>IFERROR(VLOOKUP(B433,'[1]HE POR RUBRO 2022'!$B$12:$N$91,12,0),0)</f>
        <v>0</v>
      </c>
      <c r="P433">
        <f>IFERROR(VLOOKUP(B433,'[1]HE POR RUBRO 2022'!$B$12:$N$91,13,0),0)</f>
        <v>0</v>
      </c>
      <c r="Q433" s="100">
        <f t="shared" si="53"/>
        <v>-106.185</v>
      </c>
      <c r="R433" s="96">
        <f t="shared" si="54"/>
        <v>-1274.22</v>
      </c>
      <c r="S433" s="32">
        <f t="shared" si="55"/>
        <v>-114.80624999999999</v>
      </c>
    </row>
    <row r="434" spans="1:19" x14ac:dyDescent="0.35">
      <c r="A434" s="1" t="s">
        <v>1245</v>
      </c>
      <c r="B434" s="102" t="s">
        <v>202</v>
      </c>
      <c r="C434" s="33" t="str">
        <f t="shared" si="51"/>
        <v>4992</v>
      </c>
      <c r="D434" s="33" t="str">
        <f t="shared" si="52"/>
        <v>0405</v>
      </c>
      <c r="E434">
        <f>IFERROR(VLOOKUP(B434,'[1]HE POR RUBRO 2022'!$B$12:$N$91,2,0),0)</f>
        <v>-624.45000000000005</v>
      </c>
      <c r="F434">
        <f>IFERROR(VLOOKUP(B434,'[1]HE POR RUBRO 2022'!$B$12:$N$91,3,0),0)</f>
        <v>-272.12</v>
      </c>
      <c r="G434">
        <f>IFERROR(VLOOKUP(B434,'[1]HE POR RUBRO 2022'!$B$12:$N$91,4,0),0)</f>
        <v>0</v>
      </c>
      <c r="H434">
        <f>IFERROR(VLOOKUP(B434,'[1]HE POR RUBRO 2022'!$B$12:$N$91,5,0),0)</f>
        <v>0</v>
      </c>
      <c r="I434">
        <f>IFERROR(VLOOKUP(B434,'[1]HE POR RUBRO 2022'!$B$12:$N$91,6,0),0)</f>
        <v>39.619999999999997</v>
      </c>
      <c r="J434">
        <f>IFERROR(VLOOKUP(B434,'[1]HE POR RUBRO 2022'!$B$12:$N$91,7,0),0)</f>
        <v>0</v>
      </c>
      <c r="K434">
        <f>IFERROR(VLOOKUP(B434,'[1]HE POR RUBRO 2022'!$B$12:$N$91,8,0),0)</f>
        <v>0</v>
      </c>
      <c r="L434">
        <f>IFERROR(VLOOKUP(B434,'[1]HE POR RUBRO 2022'!$B$12:$N$91,9,0),0)</f>
        <v>0</v>
      </c>
      <c r="M434">
        <f>IFERROR(VLOOKUP(B434,'[1]HE POR RUBRO 2022'!$B$12:$N$91,10,0),0)</f>
        <v>0</v>
      </c>
      <c r="N434">
        <f>IFERROR(VLOOKUP(B434,'[1]HE POR RUBRO 2022'!$B$12:$N$91,11,0),0)</f>
        <v>0</v>
      </c>
      <c r="O434">
        <f>IFERROR(VLOOKUP(B434,'[1]HE POR RUBRO 2022'!$B$12:$N$91,12,0),0)</f>
        <v>0</v>
      </c>
      <c r="P434">
        <f>IFERROR(VLOOKUP(B434,'[1]HE POR RUBRO 2022'!$B$12:$N$91,13,0),0)</f>
        <v>0</v>
      </c>
      <c r="Q434" s="100">
        <f t="shared" si="53"/>
        <v>-71.412500000000009</v>
      </c>
      <c r="R434" s="96">
        <f t="shared" si="54"/>
        <v>-856.95</v>
      </c>
      <c r="S434" s="32">
        <f t="shared" si="55"/>
        <v>-74.061875000000001</v>
      </c>
    </row>
    <row r="435" spans="1:19" x14ac:dyDescent="0.35">
      <c r="A435" s="1" t="s">
        <v>1245</v>
      </c>
      <c r="B435" s="102" t="s">
        <v>213</v>
      </c>
      <c r="C435" s="33" t="str">
        <f t="shared" si="51"/>
        <v>4990</v>
      </c>
      <c r="D435" s="33" t="str">
        <f t="shared" si="52"/>
        <v>0568</v>
      </c>
      <c r="E435">
        <f>IFERROR(VLOOKUP(B435,'[1]HE POR RUBRO 2022'!$B$12:$N$91,2,0),0)</f>
        <v>-333.99</v>
      </c>
      <c r="F435">
        <f>IFERROR(VLOOKUP(B435,'[1]HE POR RUBRO 2022'!$B$12:$N$91,3,0),0)</f>
        <v>-284.29000000000002</v>
      </c>
      <c r="G435">
        <f>IFERROR(VLOOKUP(B435,'[1]HE POR RUBRO 2022'!$B$12:$N$91,4,0),0)</f>
        <v>0</v>
      </c>
      <c r="H435">
        <f>IFERROR(VLOOKUP(B435,'[1]HE POR RUBRO 2022'!$B$12:$N$91,5,0),0)</f>
        <v>0</v>
      </c>
      <c r="I435">
        <f>IFERROR(VLOOKUP(B435,'[1]HE POR RUBRO 2022'!$B$12:$N$91,6,0),0)</f>
        <v>2008.96</v>
      </c>
      <c r="J435">
        <f>IFERROR(VLOOKUP(B435,'[1]HE POR RUBRO 2022'!$B$12:$N$91,7,0),0)</f>
        <v>0</v>
      </c>
      <c r="K435">
        <f>IFERROR(VLOOKUP(B435,'[1]HE POR RUBRO 2022'!$B$12:$N$91,8,0),0)</f>
        <v>0</v>
      </c>
      <c r="L435">
        <f>IFERROR(VLOOKUP(B435,'[1]HE POR RUBRO 2022'!$B$12:$N$91,9,0),0)</f>
        <v>0</v>
      </c>
      <c r="M435">
        <f>IFERROR(VLOOKUP(B435,'[1]HE POR RUBRO 2022'!$B$12:$N$91,10,0),0)</f>
        <v>0</v>
      </c>
      <c r="N435">
        <f>IFERROR(VLOOKUP(B435,'[1]HE POR RUBRO 2022'!$B$12:$N$91,11,0),0)</f>
        <v>0</v>
      </c>
      <c r="O435">
        <f>IFERROR(VLOOKUP(B435,'[1]HE POR RUBRO 2022'!$B$12:$N$91,12,0),0)</f>
        <v>0</v>
      </c>
      <c r="P435">
        <f>IFERROR(VLOOKUP(B435,'[1]HE POR RUBRO 2022'!$B$12:$N$91,13,0),0)</f>
        <v>0</v>
      </c>
      <c r="Q435" s="100">
        <f t="shared" si="53"/>
        <v>115.89</v>
      </c>
      <c r="R435" s="96">
        <f t="shared" si="54"/>
        <v>1390.68</v>
      </c>
      <c r="S435" s="32">
        <f t="shared" si="55"/>
        <v>292.96083333333331</v>
      </c>
    </row>
    <row r="436" spans="1:19" x14ac:dyDescent="0.35">
      <c r="A436" s="1" t="s">
        <v>1245</v>
      </c>
      <c r="B436" s="102" t="s">
        <v>214</v>
      </c>
      <c r="C436" s="33" t="str">
        <f t="shared" si="51"/>
        <v>4993</v>
      </c>
      <c r="D436" s="33" t="str">
        <f t="shared" si="52"/>
        <v>0568</v>
      </c>
      <c r="E436">
        <f>IFERROR(VLOOKUP(B436,'[1]HE POR RUBRO 2022'!$B$12:$N$91,2,0),0)</f>
        <v>982.49</v>
      </c>
      <c r="F436">
        <f>IFERROR(VLOOKUP(B436,'[1]HE POR RUBRO 2022'!$B$12:$N$91,3,0),0)</f>
        <v>-851.94</v>
      </c>
      <c r="G436">
        <f>IFERROR(VLOOKUP(B436,'[1]HE POR RUBRO 2022'!$B$12:$N$91,4,0),0)</f>
        <v>0</v>
      </c>
      <c r="H436">
        <f>IFERROR(VLOOKUP(B436,'[1]HE POR RUBRO 2022'!$B$12:$N$91,5,0),0)</f>
        <v>0</v>
      </c>
      <c r="I436">
        <f>IFERROR(VLOOKUP(B436,'[1]HE POR RUBRO 2022'!$B$12:$N$91,6,0),0)</f>
        <v>852.7</v>
      </c>
      <c r="J436">
        <f>IFERROR(VLOOKUP(B436,'[1]HE POR RUBRO 2022'!$B$12:$N$91,7,0),0)</f>
        <v>0</v>
      </c>
      <c r="K436">
        <f>IFERROR(VLOOKUP(B436,'[1]HE POR RUBRO 2022'!$B$12:$N$91,8,0),0)</f>
        <v>0</v>
      </c>
      <c r="L436">
        <f>IFERROR(VLOOKUP(B436,'[1]HE POR RUBRO 2022'!$B$12:$N$91,9,0),0)</f>
        <v>0</v>
      </c>
      <c r="M436">
        <f>IFERROR(VLOOKUP(B436,'[1]HE POR RUBRO 2022'!$B$12:$N$91,10,0),0)</f>
        <v>0</v>
      </c>
      <c r="N436">
        <f>IFERROR(VLOOKUP(B436,'[1]HE POR RUBRO 2022'!$B$12:$N$91,11,0),0)</f>
        <v>0</v>
      </c>
      <c r="O436">
        <f>IFERROR(VLOOKUP(B436,'[1]HE POR RUBRO 2022'!$B$12:$N$91,12,0),0)</f>
        <v>0</v>
      </c>
      <c r="P436">
        <f>IFERROR(VLOOKUP(B436,'[1]HE POR RUBRO 2022'!$B$12:$N$91,13,0),0)</f>
        <v>0</v>
      </c>
      <c r="Q436" s="100">
        <f t="shared" si="53"/>
        <v>81.9375</v>
      </c>
      <c r="R436" s="96">
        <f t="shared" si="54"/>
        <v>983.25</v>
      </c>
      <c r="S436" s="32">
        <f t="shared" si="55"/>
        <v>159.82395833333334</v>
      </c>
    </row>
    <row r="437" spans="1:19" x14ac:dyDescent="0.35">
      <c r="A437" s="1" t="s">
        <v>1245</v>
      </c>
      <c r="B437" s="102" t="s">
        <v>203</v>
      </c>
      <c r="C437" s="33" t="str">
        <f t="shared" si="51"/>
        <v>4993</v>
      </c>
      <c r="D437" s="33" t="str">
        <f t="shared" si="52"/>
        <v>0405</v>
      </c>
      <c r="E437">
        <f>IFERROR(VLOOKUP(B437,'[1]HE POR RUBRO 2022'!$B$12:$N$91,2,0),0)</f>
        <v>0</v>
      </c>
      <c r="F437">
        <f>IFERROR(VLOOKUP(B437,'[1]HE POR RUBRO 2022'!$B$12:$N$91,3,0),0)</f>
        <v>0</v>
      </c>
      <c r="G437">
        <f>IFERROR(VLOOKUP(B437,'[1]HE POR RUBRO 2022'!$B$12:$N$91,4,0),0)</f>
        <v>0</v>
      </c>
      <c r="H437">
        <f>IFERROR(VLOOKUP(B437,'[1]HE POR RUBRO 2022'!$B$12:$N$91,5,0),0)</f>
        <v>0</v>
      </c>
      <c r="I437">
        <f>IFERROR(VLOOKUP(B437,'[1]HE POR RUBRO 2022'!$B$12:$N$91,6,0),0)</f>
        <v>0</v>
      </c>
      <c r="J437">
        <f>IFERROR(VLOOKUP(B437,'[1]HE POR RUBRO 2022'!$B$12:$N$91,7,0),0)</f>
        <v>0</v>
      </c>
      <c r="K437">
        <f>IFERROR(VLOOKUP(B437,'[1]HE POR RUBRO 2022'!$B$12:$N$91,8,0),0)</f>
        <v>0</v>
      </c>
      <c r="L437">
        <f>IFERROR(VLOOKUP(B437,'[1]HE POR RUBRO 2022'!$B$12:$N$91,9,0),0)</f>
        <v>0</v>
      </c>
      <c r="M437">
        <f>IFERROR(VLOOKUP(B437,'[1]HE POR RUBRO 2022'!$B$12:$N$91,10,0),0)</f>
        <v>0</v>
      </c>
      <c r="N437">
        <f>IFERROR(VLOOKUP(B437,'[1]HE POR RUBRO 2022'!$B$12:$N$91,11,0),0)</f>
        <v>0</v>
      </c>
      <c r="O437">
        <f>IFERROR(VLOOKUP(B437,'[1]HE POR RUBRO 2022'!$B$12:$N$91,12,0),0)</f>
        <v>0</v>
      </c>
      <c r="P437">
        <f>IFERROR(VLOOKUP(B437,'[1]HE POR RUBRO 2022'!$B$12:$N$91,13,0),0)</f>
        <v>0</v>
      </c>
      <c r="Q437" s="100">
        <f t="shared" si="53"/>
        <v>0</v>
      </c>
      <c r="R437" s="96">
        <f t="shared" si="54"/>
        <v>0</v>
      </c>
      <c r="S437" s="32">
        <f t="shared" si="55"/>
        <v>0</v>
      </c>
    </row>
    <row r="438" spans="1:19" x14ac:dyDescent="0.35">
      <c r="A438" s="1" t="s">
        <v>1245</v>
      </c>
      <c r="B438" s="102" t="s">
        <v>204</v>
      </c>
      <c r="C438" s="33" t="str">
        <f t="shared" si="51"/>
        <v>4994</v>
      </c>
      <c r="D438" s="33" t="str">
        <f t="shared" si="52"/>
        <v>0405</v>
      </c>
      <c r="E438">
        <f>IFERROR(VLOOKUP(B438,'[1]HE POR RUBRO 2022'!$B$12:$N$91,2,0),0)</f>
        <v>-2019.64</v>
      </c>
      <c r="F438">
        <f>IFERROR(VLOOKUP(B438,'[1]HE POR RUBRO 2022'!$B$12:$N$91,3,0),0)</f>
        <v>2315.1</v>
      </c>
      <c r="G438">
        <f>IFERROR(VLOOKUP(B438,'[1]HE POR RUBRO 2022'!$B$12:$N$91,4,0),0)</f>
        <v>0</v>
      </c>
      <c r="H438">
        <f>IFERROR(VLOOKUP(B438,'[1]HE POR RUBRO 2022'!$B$12:$N$91,5,0),0)</f>
        <v>0</v>
      </c>
      <c r="I438">
        <f>IFERROR(VLOOKUP(B438,'[1]HE POR RUBRO 2022'!$B$12:$N$91,6,0),0)</f>
        <v>978.03</v>
      </c>
      <c r="J438">
        <f>IFERROR(VLOOKUP(B438,'[1]HE POR RUBRO 2022'!$B$12:$N$91,7,0),0)</f>
        <v>0</v>
      </c>
      <c r="K438">
        <f>IFERROR(VLOOKUP(B438,'[1]HE POR RUBRO 2022'!$B$12:$N$91,8,0),0)</f>
        <v>0</v>
      </c>
      <c r="L438">
        <f>IFERROR(VLOOKUP(B438,'[1]HE POR RUBRO 2022'!$B$12:$N$91,9,0),0)</f>
        <v>0</v>
      </c>
      <c r="M438">
        <f>IFERROR(VLOOKUP(B438,'[1]HE POR RUBRO 2022'!$B$12:$N$91,10,0),0)</f>
        <v>0</v>
      </c>
      <c r="N438">
        <f>IFERROR(VLOOKUP(B438,'[1]HE POR RUBRO 2022'!$B$12:$N$91,11,0),0)</f>
        <v>0</v>
      </c>
      <c r="O438">
        <f>IFERROR(VLOOKUP(B438,'[1]HE POR RUBRO 2022'!$B$12:$N$91,12,0),0)</f>
        <v>0</v>
      </c>
      <c r="P438">
        <f>IFERROR(VLOOKUP(B438,'[1]HE POR RUBRO 2022'!$B$12:$N$91,13,0),0)</f>
        <v>0</v>
      </c>
      <c r="Q438" s="100">
        <f t="shared" si="53"/>
        <v>106.12416666666665</v>
      </c>
      <c r="R438" s="96">
        <f t="shared" si="54"/>
        <v>1273.4899999999998</v>
      </c>
      <c r="S438" s="32">
        <f t="shared" si="55"/>
        <v>196.47034722222222</v>
      </c>
    </row>
    <row r="439" spans="1:19" x14ac:dyDescent="0.35">
      <c r="A439" s="1" t="s">
        <v>1246</v>
      </c>
      <c r="B439" s="102" t="s">
        <v>62</v>
      </c>
      <c r="C439" s="33" t="str">
        <f t="shared" si="51"/>
        <v>1301</v>
      </c>
      <c r="D439" s="33" t="str">
        <f t="shared" si="52"/>
        <v>0401</v>
      </c>
      <c r="E439">
        <f>IFERROR(VLOOKUP(B439,'[1]HE POR RUBRO 2022'!$B$12:$N$91,2,0),0)</f>
        <v>565.61</v>
      </c>
      <c r="F439">
        <f>IFERROR(VLOOKUP(B439,'[1]HE POR RUBRO 2022'!$B$12:$N$91,3,0),0)</f>
        <v>1637.2</v>
      </c>
      <c r="G439">
        <f>IFERROR(VLOOKUP(B439,'[1]HE POR RUBRO 2022'!$B$12:$N$91,4,0),0)</f>
        <v>514.73</v>
      </c>
      <c r="H439">
        <f>IFERROR(VLOOKUP(B439,'[1]HE POR RUBRO 2022'!$B$12:$N$91,5,0),0)</f>
        <v>531.11</v>
      </c>
      <c r="I439">
        <f>IFERROR(VLOOKUP(B439,'[1]HE POR RUBRO 2022'!$B$12:$N$91,6,0),0)</f>
        <v>983</v>
      </c>
      <c r="J439">
        <f>IFERROR(VLOOKUP(B439,'[1]HE POR RUBRO 2022'!$B$12:$N$91,7,0),0)</f>
        <v>0</v>
      </c>
      <c r="K439">
        <f>IFERROR(VLOOKUP(B439,'[1]HE POR RUBRO 2022'!$B$12:$N$91,8,0),0)</f>
        <v>0</v>
      </c>
      <c r="L439">
        <f>IFERROR(VLOOKUP(B439,'[1]HE POR RUBRO 2022'!$B$12:$N$91,9,0),0)</f>
        <v>0</v>
      </c>
      <c r="M439">
        <f>IFERROR(VLOOKUP(B439,'[1]HE POR RUBRO 2022'!$B$12:$N$91,10,0),0)</f>
        <v>0</v>
      </c>
      <c r="N439">
        <f>IFERROR(VLOOKUP(B439,'[1]HE POR RUBRO 2022'!$B$12:$N$91,11,0),0)</f>
        <v>0</v>
      </c>
      <c r="O439">
        <f>IFERROR(VLOOKUP(B439,'[1]HE POR RUBRO 2022'!$B$12:$N$91,12,0),0)</f>
        <v>0</v>
      </c>
      <c r="P439">
        <f>IFERROR(VLOOKUP(B439,'[1]HE POR RUBRO 2022'!$B$12:$N$91,13,0),0)</f>
        <v>0</v>
      </c>
      <c r="Q439" s="100">
        <f t="shared" si="53"/>
        <v>352.63749999999999</v>
      </c>
      <c r="R439" s="96">
        <f t="shared" si="54"/>
        <v>4231.6499999999996</v>
      </c>
      <c r="S439" s="32">
        <f t="shared" si="55"/>
        <v>551.09395833333326</v>
      </c>
    </row>
    <row r="440" spans="1:19" x14ac:dyDescent="0.35">
      <c r="A440" s="1" t="s">
        <v>1246</v>
      </c>
      <c r="B440" s="102" t="s">
        <v>63</v>
      </c>
      <c r="C440" s="33" t="str">
        <f t="shared" si="51"/>
        <v>1301</v>
      </c>
      <c r="D440" s="33" t="str">
        <f t="shared" si="52"/>
        <v>0404</v>
      </c>
      <c r="E440">
        <f>IFERROR(VLOOKUP(B440,'[1]HE POR RUBRO 2022'!$B$12:$N$91,2,0),0)</f>
        <v>0</v>
      </c>
      <c r="F440">
        <f>IFERROR(VLOOKUP(B440,'[1]HE POR RUBRO 2022'!$B$12:$N$91,3,0),0)</f>
        <v>0</v>
      </c>
      <c r="G440">
        <f>IFERROR(VLOOKUP(B440,'[1]HE POR RUBRO 2022'!$B$12:$N$91,4,0),0)</f>
        <v>0</v>
      </c>
      <c r="H440">
        <f>IFERROR(VLOOKUP(B440,'[1]HE POR RUBRO 2022'!$B$12:$N$91,5,0),0)</f>
        <v>0</v>
      </c>
      <c r="I440">
        <f>IFERROR(VLOOKUP(B440,'[1]HE POR RUBRO 2022'!$B$12:$N$91,6,0),0)</f>
        <v>0</v>
      </c>
      <c r="J440">
        <f>IFERROR(VLOOKUP(B440,'[1]HE POR RUBRO 2022'!$B$12:$N$91,7,0),0)</f>
        <v>0</v>
      </c>
      <c r="K440">
        <f>IFERROR(VLOOKUP(B440,'[1]HE POR RUBRO 2022'!$B$12:$N$91,8,0),0)</f>
        <v>0</v>
      </c>
      <c r="L440">
        <f>IFERROR(VLOOKUP(B440,'[1]HE POR RUBRO 2022'!$B$12:$N$91,9,0),0)</f>
        <v>0</v>
      </c>
      <c r="M440">
        <f>IFERROR(VLOOKUP(B440,'[1]HE POR RUBRO 2022'!$B$12:$N$91,10,0),0)</f>
        <v>0</v>
      </c>
      <c r="N440">
        <f>IFERROR(VLOOKUP(B440,'[1]HE POR RUBRO 2022'!$B$12:$N$91,11,0),0)</f>
        <v>0</v>
      </c>
      <c r="O440">
        <f>IFERROR(VLOOKUP(B440,'[1]HE POR RUBRO 2022'!$B$12:$N$91,12,0),0)</f>
        <v>0</v>
      </c>
      <c r="P440">
        <f>IFERROR(VLOOKUP(B440,'[1]HE POR RUBRO 2022'!$B$12:$N$91,13,0),0)</f>
        <v>0</v>
      </c>
      <c r="Q440" s="100">
        <f t="shared" si="53"/>
        <v>0</v>
      </c>
      <c r="R440" s="96">
        <f t="shared" si="54"/>
        <v>0</v>
      </c>
      <c r="S440" s="32">
        <f t="shared" si="55"/>
        <v>0</v>
      </c>
    </row>
    <row r="441" spans="1:19" x14ac:dyDescent="0.35">
      <c r="A441" s="1" t="s">
        <v>1246</v>
      </c>
      <c r="B441" s="102" t="s">
        <v>64</v>
      </c>
      <c r="C441" s="33" t="str">
        <f t="shared" si="51"/>
        <v>1301</v>
      </c>
      <c r="D441" s="33" t="str">
        <f t="shared" si="52"/>
        <v>0405</v>
      </c>
      <c r="E441">
        <f>IFERROR(VLOOKUP(B441,'[1]HE POR RUBRO 2022'!$B$12:$N$91,2,0),0)</f>
        <v>4286.45</v>
      </c>
      <c r="F441">
        <f>IFERROR(VLOOKUP(B441,'[1]HE POR RUBRO 2022'!$B$12:$N$91,3,0),0)</f>
        <v>9590.2800000000007</v>
      </c>
      <c r="G441">
        <f>IFERROR(VLOOKUP(B441,'[1]HE POR RUBRO 2022'!$B$12:$N$91,4,0),0)</f>
        <v>10516.22</v>
      </c>
      <c r="H441">
        <f>IFERROR(VLOOKUP(B441,'[1]HE POR RUBRO 2022'!$B$12:$N$91,5,0),0)</f>
        <v>13388.74</v>
      </c>
      <c r="I441">
        <f>IFERROR(VLOOKUP(B441,'[1]HE POR RUBRO 2022'!$B$12:$N$91,6,0),0)</f>
        <v>21752.74</v>
      </c>
      <c r="J441">
        <f>IFERROR(VLOOKUP(B441,'[1]HE POR RUBRO 2022'!$B$12:$N$91,7,0),0)</f>
        <v>0</v>
      </c>
      <c r="K441">
        <f>IFERROR(VLOOKUP(B441,'[1]HE POR RUBRO 2022'!$B$12:$N$91,8,0),0)</f>
        <v>0</v>
      </c>
      <c r="L441">
        <f>IFERROR(VLOOKUP(B441,'[1]HE POR RUBRO 2022'!$B$12:$N$91,9,0),0)</f>
        <v>0</v>
      </c>
      <c r="M441">
        <f>IFERROR(VLOOKUP(B441,'[1]HE POR RUBRO 2022'!$B$12:$N$91,10,0),0)</f>
        <v>0</v>
      </c>
      <c r="N441">
        <f>IFERROR(VLOOKUP(B441,'[1]HE POR RUBRO 2022'!$B$12:$N$91,11,0),0)</f>
        <v>0</v>
      </c>
      <c r="O441">
        <f>IFERROR(VLOOKUP(B441,'[1]HE POR RUBRO 2022'!$B$12:$N$91,12,0),0)</f>
        <v>0</v>
      </c>
      <c r="P441">
        <f>IFERROR(VLOOKUP(B441,'[1]HE POR RUBRO 2022'!$B$12:$N$91,13,0),0)</f>
        <v>0</v>
      </c>
      <c r="Q441" s="100">
        <f t="shared" si="53"/>
        <v>4961.2024999999994</v>
      </c>
      <c r="R441" s="96">
        <f t="shared" si="54"/>
        <v>59534.429999999993</v>
      </c>
      <c r="S441" s="32">
        <f t="shared" si="55"/>
        <v>9179.4443749999991</v>
      </c>
    </row>
    <row r="442" spans="1:19" x14ac:dyDescent="0.35">
      <c r="A442" s="1" t="s">
        <v>1246</v>
      </c>
      <c r="B442" s="102" t="s">
        <v>66</v>
      </c>
      <c r="C442" s="33" t="str">
        <f t="shared" si="51"/>
        <v>1302</v>
      </c>
      <c r="D442" s="33" t="str">
        <f t="shared" si="52"/>
        <v>0401</v>
      </c>
      <c r="E442">
        <f>IFERROR(VLOOKUP(B442,'[1]HE POR RUBRO 2022'!$B$12:$N$91,2,0),0)</f>
        <v>0</v>
      </c>
      <c r="F442">
        <f>IFERROR(VLOOKUP(B442,'[1]HE POR RUBRO 2022'!$B$12:$N$91,3,0),0)</f>
        <v>0</v>
      </c>
      <c r="G442">
        <f>IFERROR(VLOOKUP(B442,'[1]HE POR RUBRO 2022'!$B$12:$N$91,4,0),0)</f>
        <v>0</v>
      </c>
      <c r="H442">
        <f>IFERROR(VLOOKUP(B442,'[1]HE POR RUBRO 2022'!$B$12:$N$91,5,0),0)</f>
        <v>0</v>
      </c>
      <c r="I442">
        <f>IFERROR(VLOOKUP(B442,'[1]HE POR RUBRO 2022'!$B$12:$N$91,6,0),0)</f>
        <v>0</v>
      </c>
      <c r="J442">
        <f>IFERROR(VLOOKUP(B442,'[1]HE POR RUBRO 2022'!$B$12:$N$91,7,0),0)</f>
        <v>0</v>
      </c>
      <c r="K442">
        <f>IFERROR(VLOOKUP(B442,'[1]HE POR RUBRO 2022'!$B$12:$N$91,8,0),0)</f>
        <v>0</v>
      </c>
      <c r="L442">
        <f>IFERROR(VLOOKUP(B442,'[1]HE POR RUBRO 2022'!$B$12:$N$91,9,0),0)</f>
        <v>0</v>
      </c>
      <c r="M442">
        <f>IFERROR(VLOOKUP(B442,'[1]HE POR RUBRO 2022'!$B$12:$N$91,10,0),0)</f>
        <v>0</v>
      </c>
      <c r="N442">
        <f>IFERROR(VLOOKUP(B442,'[1]HE POR RUBRO 2022'!$B$12:$N$91,11,0),0)</f>
        <v>0</v>
      </c>
      <c r="O442">
        <f>IFERROR(VLOOKUP(B442,'[1]HE POR RUBRO 2022'!$B$12:$N$91,12,0),0)</f>
        <v>0</v>
      </c>
      <c r="P442">
        <f>IFERROR(VLOOKUP(B442,'[1]HE POR RUBRO 2022'!$B$12:$N$91,13,0),0)</f>
        <v>0</v>
      </c>
      <c r="Q442" s="100">
        <f t="shared" si="53"/>
        <v>0</v>
      </c>
      <c r="R442" s="96">
        <f t="shared" si="54"/>
        <v>0</v>
      </c>
      <c r="S442" s="32">
        <f t="shared" si="55"/>
        <v>0</v>
      </c>
    </row>
    <row r="443" spans="1:19" x14ac:dyDescent="0.35">
      <c r="A443" s="1" t="s">
        <v>1246</v>
      </c>
      <c r="B443" s="102" t="s">
        <v>67</v>
      </c>
      <c r="C443" s="33" t="str">
        <f t="shared" si="51"/>
        <v>1302</v>
      </c>
      <c r="D443" s="33" t="str">
        <f t="shared" si="52"/>
        <v>0405</v>
      </c>
      <c r="E443">
        <f>IFERROR(VLOOKUP(B443,'[1]HE POR RUBRO 2022'!$B$12:$N$91,2,0),0)</f>
        <v>5034.7299999999996</v>
      </c>
      <c r="F443">
        <f>IFERROR(VLOOKUP(B443,'[1]HE POR RUBRO 2022'!$B$12:$N$91,3,0),0)</f>
        <v>3607.63</v>
      </c>
      <c r="G443">
        <f>IFERROR(VLOOKUP(B443,'[1]HE POR RUBRO 2022'!$B$12:$N$91,4,0),0)</f>
        <v>122.66</v>
      </c>
      <c r="H443">
        <f>IFERROR(VLOOKUP(B443,'[1]HE POR RUBRO 2022'!$B$12:$N$91,5,0),0)</f>
        <v>2771.88</v>
      </c>
      <c r="I443">
        <f>IFERROR(VLOOKUP(B443,'[1]HE POR RUBRO 2022'!$B$12:$N$91,6,0),0)</f>
        <v>3226.98</v>
      </c>
      <c r="J443">
        <f>IFERROR(VLOOKUP(B443,'[1]HE POR RUBRO 2022'!$B$12:$N$91,7,0),0)</f>
        <v>0</v>
      </c>
      <c r="K443">
        <f>IFERROR(VLOOKUP(B443,'[1]HE POR RUBRO 2022'!$B$12:$N$91,8,0),0)</f>
        <v>0</v>
      </c>
      <c r="L443">
        <f>IFERROR(VLOOKUP(B443,'[1]HE POR RUBRO 2022'!$B$12:$N$91,9,0),0)</f>
        <v>0</v>
      </c>
      <c r="M443">
        <f>IFERROR(VLOOKUP(B443,'[1]HE POR RUBRO 2022'!$B$12:$N$91,10,0),0)</f>
        <v>0</v>
      </c>
      <c r="N443">
        <f>IFERROR(VLOOKUP(B443,'[1]HE POR RUBRO 2022'!$B$12:$N$91,11,0),0)</f>
        <v>0</v>
      </c>
      <c r="O443">
        <f>IFERROR(VLOOKUP(B443,'[1]HE POR RUBRO 2022'!$B$12:$N$91,12,0),0)</f>
        <v>0</v>
      </c>
      <c r="P443">
        <f>IFERROR(VLOOKUP(B443,'[1]HE POR RUBRO 2022'!$B$12:$N$91,13,0),0)</f>
        <v>0</v>
      </c>
      <c r="Q443" s="100">
        <f t="shared" si="53"/>
        <v>1230.3233333333335</v>
      </c>
      <c r="R443" s="96">
        <f t="shared" si="54"/>
        <v>14763.880000000001</v>
      </c>
      <c r="S443" s="32">
        <f t="shared" si="55"/>
        <v>1842.9769444444446</v>
      </c>
    </row>
    <row r="444" spans="1:19" x14ac:dyDescent="0.35">
      <c r="A444" s="1" t="s">
        <v>1246</v>
      </c>
      <c r="B444" s="102" t="s">
        <v>69</v>
      </c>
      <c r="C444" s="33" t="str">
        <f t="shared" si="51"/>
        <v>1303</v>
      </c>
      <c r="D444" s="33" t="str">
        <f t="shared" si="52"/>
        <v>0401</v>
      </c>
      <c r="E444">
        <f>IFERROR(VLOOKUP(B444,'[1]HE POR RUBRO 2022'!$B$12:$N$91,2,0),0)</f>
        <v>0</v>
      </c>
      <c r="F444">
        <f>IFERROR(VLOOKUP(B444,'[1]HE POR RUBRO 2022'!$B$12:$N$91,3,0),0)</f>
        <v>0</v>
      </c>
      <c r="G444">
        <f>IFERROR(VLOOKUP(B444,'[1]HE POR RUBRO 2022'!$B$12:$N$91,4,0),0)</f>
        <v>0</v>
      </c>
      <c r="H444">
        <f>IFERROR(VLOOKUP(B444,'[1]HE POR RUBRO 2022'!$B$12:$N$91,5,0),0)</f>
        <v>0</v>
      </c>
      <c r="I444">
        <f>IFERROR(VLOOKUP(B444,'[1]HE POR RUBRO 2022'!$B$12:$N$91,6,0),0)</f>
        <v>0</v>
      </c>
      <c r="J444">
        <f>IFERROR(VLOOKUP(B444,'[1]HE POR RUBRO 2022'!$B$12:$N$91,7,0),0)</f>
        <v>0</v>
      </c>
      <c r="K444">
        <f>IFERROR(VLOOKUP(B444,'[1]HE POR RUBRO 2022'!$B$12:$N$91,8,0),0)</f>
        <v>0</v>
      </c>
      <c r="L444">
        <f>IFERROR(VLOOKUP(B444,'[1]HE POR RUBRO 2022'!$B$12:$N$91,9,0),0)</f>
        <v>0</v>
      </c>
      <c r="M444">
        <f>IFERROR(VLOOKUP(B444,'[1]HE POR RUBRO 2022'!$B$12:$N$91,10,0),0)</f>
        <v>0</v>
      </c>
      <c r="N444">
        <f>IFERROR(VLOOKUP(B444,'[1]HE POR RUBRO 2022'!$B$12:$N$91,11,0),0)</f>
        <v>0</v>
      </c>
      <c r="O444">
        <f>IFERROR(VLOOKUP(B444,'[1]HE POR RUBRO 2022'!$B$12:$N$91,12,0),0)</f>
        <v>0</v>
      </c>
      <c r="P444">
        <f>IFERROR(VLOOKUP(B444,'[1]HE POR RUBRO 2022'!$B$12:$N$91,13,0),0)</f>
        <v>0</v>
      </c>
      <c r="Q444" s="100">
        <f t="shared" si="53"/>
        <v>0</v>
      </c>
      <c r="R444" s="96">
        <f t="shared" si="54"/>
        <v>0</v>
      </c>
      <c r="S444" s="32">
        <f t="shared" si="55"/>
        <v>0</v>
      </c>
    </row>
    <row r="445" spans="1:19" x14ac:dyDescent="0.35">
      <c r="A445" s="1" t="s">
        <v>1246</v>
      </c>
      <c r="B445" s="102" t="s">
        <v>70</v>
      </c>
      <c r="C445" s="33" t="str">
        <f t="shared" si="51"/>
        <v>1303</v>
      </c>
      <c r="D445" s="33" t="str">
        <f t="shared" si="52"/>
        <v>0405</v>
      </c>
      <c r="E445">
        <f>IFERROR(VLOOKUP(B445,'[1]HE POR RUBRO 2022'!$B$12:$N$91,2,0),0)</f>
        <v>-1442.54</v>
      </c>
      <c r="F445">
        <f>IFERROR(VLOOKUP(B445,'[1]HE POR RUBRO 2022'!$B$12:$N$91,3,0),0)</f>
        <v>-346.43</v>
      </c>
      <c r="G445">
        <f>IFERROR(VLOOKUP(B445,'[1]HE POR RUBRO 2022'!$B$12:$N$91,4,0),0)</f>
        <v>2644.19</v>
      </c>
      <c r="H445">
        <f>IFERROR(VLOOKUP(B445,'[1]HE POR RUBRO 2022'!$B$12:$N$91,5,0),0)</f>
        <v>2724.45</v>
      </c>
      <c r="I445">
        <f>IFERROR(VLOOKUP(B445,'[1]HE POR RUBRO 2022'!$B$12:$N$91,6,0),0)</f>
        <v>-56.78</v>
      </c>
      <c r="J445">
        <f>IFERROR(VLOOKUP(B445,'[1]HE POR RUBRO 2022'!$B$12:$N$91,7,0),0)</f>
        <v>0</v>
      </c>
      <c r="K445">
        <f>IFERROR(VLOOKUP(B445,'[1]HE POR RUBRO 2022'!$B$12:$N$91,8,0),0)</f>
        <v>0</v>
      </c>
      <c r="L445">
        <f>IFERROR(VLOOKUP(B445,'[1]HE POR RUBRO 2022'!$B$12:$N$91,9,0),0)</f>
        <v>0</v>
      </c>
      <c r="M445">
        <f>IFERROR(VLOOKUP(B445,'[1]HE POR RUBRO 2022'!$B$12:$N$91,10,0),0)</f>
        <v>0</v>
      </c>
      <c r="N445">
        <f>IFERROR(VLOOKUP(B445,'[1]HE POR RUBRO 2022'!$B$12:$N$91,11,0),0)</f>
        <v>0</v>
      </c>
      <c r="O445">
        <f>IFERROR(VLOOKUP(B445,'[1]HE POR RUBRO 2022'!$B$12:$N$91,12,0),0)</f>
        <v>0</v>
      </c>
      <c r="P445">
        <f>IFERROR(VLOOKUP(B445,'[1]HE POR RUBRO 2022'!$B$12:$N$91,13,0),0)</f>
        <v>0</v>
      </c>
      <c r="Q445" s="100">
        <f t="shared" si="53"/>
        <v>293.57416666666666</v>
      </c>
      <c r="R445" s="96">
        <f t="shared" si="54"/>
        <v>3522.89</v>
      </c>
      <c r="S445" s="32">
        <f t="shared" si="55"/>
        <v>760.69368055555549</v>
      </c>
    </row>
    <row r="446" spans="1:19" x14ac:dyDescent="0.35">
      <c r="A446" s="1" t="s">
        <v>1246</v>
      </c>
      <c r="B446" s="102" t="s">
        <v>73</v>
      </c>
      <c r="C446" s="33" t="str">
        <f t="shared" si="51"/>
        <v>1307</v>
      </c>
      <c r="D446" s="33" t="str">
        <f t="shared" si="52"/>
        <v>0405</v>
      </c>
      <c r="E446">
        <f>IFERROR(VLOOKUP(B446,'[1]HE POR RUBRO 2022'!$B$12:$N$91,2,0),0)</f>
        <v>-2804.25</v>
      </c>
      <c r="F446">
        <f>IFERROR(VLOOKUP(B446,'[1]HE POR RUBRO 2022'!$B$12:$N$91,3,0),0)</f>
        <v>699.58</v>
      </c>
      <c r="G446">
        <f>IFERROR(VLOOKUP(B446,'[1]HE POR RUBRO 2022'!$B$12:$N$91,4,0),0)</f>
        <v>0</v>
      </c>
      <c r="H446">
        <f>IFERROR(VLOOKUP(B446,'[1]HE POR RUBRO 2022'!$B$12:$N$91,5,0),0)</f>
        <v>7930.17</v>
      </c>
      <c r="I446">
        <f>IFERROR(VLOOKUP(B446,'[1]HE POR RUBRO 2022'!$B$12:$N$91,6,0),0)</f>
        <v>-5178.4399999999996</v>
      </c>
      <c r="J446">
        <f>IFERROR(VLOOKUP(B446,'[1]HE POR RUBRO 2022'!$B$12:$N$91,7,0),0)</f>
        <v>0</v>
      </c>
      <c r="K446">
        <f>IFERROR(VLOOKUP(B446,'[1]HE POR RUBRO 2022'!$B$12:$N$91,8,0),0)</f>
        <v>0</v>
      </c>
      <c r="L446">
        <f>IFERROR(VLOOKUP(B446,'[1]HE POR RUBRO 2022'!$B$12:$N$91,9,0),0)</f>
        <v>0</v>
      </c>
      <c r="M446">
        <f>IFERROR(VLOOKUP(B446,'[1]HE POR RUBRO 2022'!$B$12:$N$91,10,0),0)</f>
        <v>0</v>
      </c>
      <c r="N446">
        <f>IFERROR(VLOOKUP(B446,'[1]HE POR RUBRO 2022'!$B$12:$N$91,11,0),0)</f>
        <v>0</v>
      </c>
      <c r="O446">
        <f>IFERROR(VLOOKUP(B446,'[1]HE POR RUBRO 2022'!$B$12:$N$91,12,0),0)</f>
        <v>0</v>
      </c>
      <c r="P446">
        <f>IFERROR(VLOOKUP(B446,'[1]HE POR RUBRO 2022'!$B$12:$N$91,13,0),0)</f>
        <v>0</v>
      </c>
      <c r="Q446" s="100">
        <f t="shared" si="53"/>
        <v>53.921666666666702</v>
      </c>
      <c r="R446" s="96">
        <f t="shared" si="54"/>
        <v>647.0600000000004</v>
      </c>
      <c r="S446" s="32">
        <f t="shared" si="55"/>
        <v>287.72597222222231</v>
      </c>
    </row>
    <row r="447" spans="1:19" x14ac:dyDescent="0.35">
      <c r="A447" s="1" t="s">
        <v>1246</v>
      </c>
      <c r="B447" s="102" t="s">
        <v>76</v>
      </c>
      <c r="C447" s="33" t="str">
        <f t="shared" si="51"/>
        <v>1308</v>
      </c>
      <c r="D447" s="33" t="str">
        <f t="shared" si="52"/>
        <v>0405</v>
      </c>
      <c r="E447">
        <f>IFERROR(VLOOKUP(B447,'[1]HE POR RUBRO 2022'!$B$12:$N$91,2,0),0)</f>
        <v>2916.3</v>
      </c>
      <c r="F447">
        <f>IFERROR(VLOOKUP(B447,'[1]HE POR RUBRO 2022'!$B$12:$N$91,3,0),0)</f>
        <v>2536.59</v>
      </c>
      <c r="G447">
        <f>IFERROR(VLOOKUP(B447,'[1]HE POR RUBRO 2022'!$B$12:$N$91,4,0),0)</f>
        <v>4519.01</v>
      </c>
      <c r="H447">
        <f>IFERROR(VLOOKUP(B447,'[1]HE POR RUBRO 2022'!$B$12:$N$91,5,0),0)</f>
        <v>5377.73</v>
      </c>
      <c r="I447">
        <f>IFERROR(VLOOKUP(B447,'[1]HE POR RUBRO 2022'!$B$12:$N$91,6,0),0)</f>
        <v>8916.39</v>
      </c>
      <c r="J447">
        <f>IFERROR(VLOOKUP(B447,'[1]HE POR RUBRO 2022'!$B$12:$N$91,7,0),0)</f>
        <v>0</v>
      </c>
      <c r="K447">
        <f>IFERROR(VLOOKUP(B447,'[1]HE POR RUBRO 2022'!$B$12:$N$91,8,0),0)</f>
        <v>0</v>
      </c>
      <c r="L447">
        <f>IFERROR(VLOOKUP(B447,'[1]HE POR RUBRO 2022'!$B$12:$N$91,9,0),0)</f>
        <v>0</v>
      </c>
      <c r="M447">
        <f>IFERROR(VLOOKUP(B447,'[1]HE POR RUBRO 2022'!$B$12:$N$91,10,0),0)</f>
        <v>0</v>
      </c>
      <c r="N447">
        <f>IFERROR(VLOOKUP(B447,'[1]HE POR RUBRO 2022'!$B$12:$N$91,11,0),0)</f>
        <v>0</v>
      </c>
      <c r="O447">
        <f>IFERROR(VLOOKUP(B447,'[1]HE POR RUBRO 2022'!$B$12:$N$91,12,0),0)</f>
        <v>0</v>
      </c>
      <c r="P447">
        <f>IFERROR(VLOOKUP(B447,'[1]HE POR RUBRO 2022'!$B$12:$N$91,13,0),0)</f>
        <v>0</v>
      </c>
      <c r="Q447" s="100">
        <f t="shared" si="53"/>
        <v>2022.1683333333333</v>
      </c>
      <c r="R447" s="96">
        <f t="shared" si="54"/>
        <v>24266.02</v>
      </c>
      <c r="S447" s="32">
        <f t="shared" si="55"/>
        <v>3758.4431944444441</v>
      </c>
    </row>
    <row r="448" spans="1:19" x14ac:dyDescent="0.35">
      <c r="A448" s="1" t="s">
        <v>1246</v>
      </c>
      <c r="B448" s="102" t="s">
        <v>79</v>
      </c>
      <c r="C448" s="33" t="str">
        <f t="shared" si="51"/>
        <v>1310</v>
      </c>
      <c r="D448" s="33" t="str">
        <f t="shared" si="52"/>
        <v>0401</v>
      </c>
      <c r="E448">
        <f>IFERROR(VLOOKUP(B448,'[1]HE POR RUBRO 2022'!$B$12:$N$91,2,0),0)</f>
        <v>0</v>
      </c>
      <c r="F448">
        <f>IFERROR(VLOOKUP(B448,'[1]HE POR RUBRO 2022'!$B$12:$N$91,3,0),0)</f>
        <v>0</v>
      </c>
      <c r="G448">
        <f>IFERROR(VLOOKUP(B448,'[1]HE POR RUBRO 2022'!$B$12:$N$91,4,0),0)</f>
        <v>0</v>
      </c>
      <c r="H448">
        <f>IFERROR(VLOOKUP(B448,'[1]HE POR RUBRO 2022'!$B$12:$N$91,5,0),0)</f>
        <v>0</v>
      </c>
      <c r="I448">
        <f>IFERROR(VLOOKUP(B448,'[1]HE POR RUBRO 2022'!$B$12:$N$91,6,0),0)</f>
        <v>0</v>
      </c>
      <c r="J448">
        <f>IFERROR(VLOOKUP(B448,'[1]HE POR RUBRO 2022'!$B$12:$N$91,7,0),0)</f>
        <v>0</v>
      </c>
      <c r="K448">
        <f>IFERROR(VLOOKUP(B448,'[1]HE POR RUBRO 2022'!$B$12:$N$91,8,0),0)</f>
        <v>0</v>
      </c>
      <c r="L448">
        <f>IFERROR(VLOOKUP(B448,'[1]HE POR RUBRO 2022'!$B$12:$N$91,9,0),0)</f>
        <v>0</v>
      </c>
      <c r="M448">
        <f>IFERROR(VLOOKUP(B448,'[1]HE POR RUBRO 2022'!$B$12:$N$91,10,0),0)</f>
        <v>0</v>
      </c>
      <c r="N448">
        <f>IFERROR(VLOOKUP(B448,'[1]HE POR RUBRO 2022'!$B$12:$N$91,11,0),0)</f>
        <v>0</v>
      </c>
      <c r="O448">
        <f>IFERROR(VLOOKUP(B448,'[1]HE POR RUBRO 2022'!$B$12:$N$91,12,0),0)</f>
        <v>0</v>
      </c>
      <c r="P448">
        <f>IFERROR(VLOOKUP(B448,'[1]HE POR RUBRO 2022'!$B$12:$N$91,13,0),0)</f>
        <v>0</v>
      </c>
      <c r="Q448" s="100">
        <f t="shared" si="53"/>
        <v>0</v>
      </c>
      <c r="R448" s="96">
        <f t="shared" si="54"/>
        <v>0</v>
      </c>
      <c r="S448" s="32">
        <f t="shared" si="55"/>
        <v>0</v>
      </c>
    </row>
    <row r="449" spans="1:19" x14ac:dyDescent="0.35">
      <c r="A449" s="1" t="s">
        <v>1246</v>
      </c>
      <c r="B449" s="102" t="s">
        <v>80</v>
      </c>
      <c r="C449" s="33" t="str">
        <f t="shared" si="51"/>
        <v>1310</v>
      </c>
      <c r="D449" s="33" t="str">
        <f t="shared" si="52"/>
        <v>0405</v>
      </c>
      <c r="E449">
        <f>IFERROR(VLOOKUP(B449,'[1]HE POR RUBRO 2022'!$B$12:$N$91,2,0),0)</f>
        <v>-5692.24</v>
      </c>
      <c r="F449">
        <f>IFERROR(VLOOKUP(B449,'[1]HE POR RUBRO 2022'!$B$12:$N$91,3,0),0)</f>
        <v>634.98</v>
      </c>
      <c r="G449">
        <f>IFERROR(VLOOKUP(B449,'[1]HE POR RUBRO 2022'!$B$12:$N$91,4,0),0)</f>
        <v>0</v>
      </c>
      <c r="H449">
        <f>IFERROR(VLOOKUP(B449,'[1]HE POR RUBRO 2022'!$B$12:$N$91,5,0),0)</f>
        <v>0</v>
      </c>
      <c r="I449">
        <f>IFERROR(VLOOKUP(B449,'[1]HE POR RUBRO 2022'!$B$12:$N$91,6,0),0)</f>
        <v>4128.8999999999996</v>
      </c>
      <c r="J449">
        <f>IFERROR(VLOOKUP(B449,'[1]HE POR RUBRO 2022'!$B$12:$N$91,7,0),0)</f>
        <v>0</v>
      </c>
      <c r="K449">
        <f>IFERROR(VLOOKUP(B449,'[1]HE POR RUBRO 2022'!$B$12:$N$91,8,0),0)</f>
        <v>0</v>
      </c>
      <c r="L449">
        <f>IFERROR(VLOOKUP(B449,'[1]HE POR RUBRO 2022'!$B$12:$N$91,9,0),0)</f>
        <v>0</v>
      </c>
      <c r="M449">
        <f>IFERROR(VLOOKUP(B449,'[1]HE POR RUBRO 2022'!$B$12:$N$91,10,0),0)</f>
        <v>0</v>
      </c>
      <c r="N449">
        <f>IFERROR(VLOOKUP(B449,'[1]HE POR RUBRO 2022'!$B$12:$N$91,11,0),0)</f>
        <v>0</v>
      </c>
      <c r="O449">
        <f>IFERROR(VLOOKUP(B449,'[1]HE POR RUBRO 2022'!$B$12:$N$91,12,0),0)</f>
        <v>0</v>
      </c>
      <c r="P449">
        <f>IFERROR(VLOOKUP(B449,'[1]HE POR RUBRO 2022'!$B$12:$N$91,13,0),0)</f>
        <v>0</v>
      </c>
      <c r="Q449" s="100">
        <f t="shared" si="53"/>
        <v>-77.363333333333387</v>
      </c>
      <c r="R449" s="96">
        <f t="shared" si="54"/>
        <v>-928.36000000000058</v>
      </c>
      <c r="S449" s="32">
        <f t="shared" si="55"/>
        <v>260.26472222222213</v>
      </c>
    </row>
    <row r="450" spans="1:19" x14ac:dyDescent="0.35">
      <c r="A450" s="1" t="s">
        <v>1246</v>
      </c>
      <c r="B450" s="102" t="s">
        <v>81</v>
      </c>
      <c r="C450" s="33" t="str">
        <f t="shared" si="51"/>
        <v>1990</v>
      </c>
      <c r="D450" s="33" t="str">
        <f t="shared" si="52"/>
        <v>0401</v>
      </c>
      <c r="E450">
        <f>IFERROR(VLOOKUP(B450,'[1]HE POR RUBRO 2022'!$B$12:$N$91,2,0),0)</f>
        <v>-2536.5</v>
      </c>
      <c r="F450">
        <f>IFERROR(VLOOKUP(B450,'[1]HE POR RUBRO 2022'!$B$12:$N$91,3,0),0)</f>
        <v>1155.51</v>
      </c>
      <c r="G450">
        <f>IFERROR(VLOOKUP(B450,'[1]HE POR RUBRO 2022'!$B$12:$N$91,4,0),0)</f>
        <v>0</v>
      </c>
      <c r="H450">
        <f>IFERROR(VLOOKUP(B450,'[1]HE POR RUBRO 2022'!$B$12:$N$91,5,0),0)</f>
        <v>0</v>
      </c>
      <c r="I450">
        <f>IFERROR(VLOOKUP(B450,'[1]HE POR RUBRO 2022'!$B$12:$N$91,6,0),0)</f>
        <v>1188.48</v>
      </c>
      <c r="J450">
        <f>IFERROR(VLOOKUP(B450,'[1]HE POR RUBRO 2022'!$B$12:$N$91,7,0),0)</f>
        <v>0</v>
      </c>
      <c r="K450">
        <f>IFERROR(VLOOKUP(B450,'[1]HE POR RUBRO 2022'!$B$12:$N$91,8,0),0)</f>
        <v>0</v>
      </c>
      <c r="L450">
        <f>IFERROR(VLOOKUP(B450,'[1]HE POR RUBRO 2022'!$B$12:$N$91,9,0),0)</f>
        <v>0</v>
      </c>
      <c r="M450">
        <f>IFERROR(VLOOKUP(B450,'[1]HE POR RUBRO 2022'!$B$12:$N$91,10,0),0)</f>
        <v>0</v>
      </c>
      <c r="N450">
        <f>IFERROR(VLOOKUP(B450,'[1]HE POR RUBRO 2022'!$B$12:$N$91,11,0),0)</f>
        <v>0</v>
      </c>
      <c r="O450">
        <f>IFERROR(VLOOKUP(B450,'[1]HE POR RUBRO 2022'!$B$12:$N$91,12,0),0)</f>
        <v>0</v>
      </c>
      <c r="P450">
        <f>IFERROR(VLOOKUP(B450,'[1]HE POR RUBRO 2022'!$B$12:$N$91,13,0),0)</f>
        <v>0</v>
      </c>
      <c r="Q450" s="100">
        <f t="shared" si="53"/>
        <v>-16.0425</v>
      </c>
      <c r="R450" s="96">
        <f t="shared" si="54"/>
        <v>-192.51</v>
      </c>
      <c r="S450" s="32">
        <f t="shared" si="55"/>
        <v>81.660624999999996</v>
      </c>
    </row>
    <row r="451" spans="1:19" x14ac:dyDescent="0.35">
      <c r="A451" s="1" t="s">
        <v>1246</v>
      </c>
      <c r="B451" s="102" t="s">
        <v>82</v>
      </c>
      <c r="C451" s="33" t="str">
        <f t="shared" si="51"/>
        <v>1990</v>
      </c>
      <c r="D451" s="33" t="str">
        <f t="shared" si="52"/>
        <v>0404</v>
      </c>
      <c r="E451">
        <f>IFERROR(VLOOKUP(B451,'[1]HE POR RUBRO 2022'!$B$12:$N$91,2,0),0)</f>
        <v>-4723.12</v>
      </c>
      <c r="F451">
        <f>IFERROR(VLOOKUP(B451,'[1]HE POR RUBRO 2022'!$B$12:$N$91,3,0),0)</f>
        <v>2053.34</v>
      </c>
      <c r="G451">
        <f>IFERROR(VLOOKUP(B451,'[1]HE POR RUBRO 2022'!$B$12:$N$91,4,0),0)</f>
        <v>0</v>
      </c>
      <c r="H451">
        <f>IFERROR(VLOOKUP(B451,'[1]HE POR RUBRO 2022'!$B$12:$N$91,5,0),0)</f>
        <v>0</v>
      </c>
      <c r="I451">
        <f>IFERROR(VLOOKUP(B451,'[1]HE POR RUBRO 2022'!$B$12:$N$91,6,0),0)</f>
        <v>7068.1</v>
      </c>
      <c r="J451">
        <f>IFERROR(VLOOKUP(B451,'[1]HE POR RUBRO 2022'!$B$12:$N$91,7,0),0)</f>
        <v>0</v>
      </c>
      <c r="K451">
        <f>IFERROR(VLOOKUP(B451,'[1]HE POR RUBRO 2022'!$B$12:$N$91,8,0),0)</f>
        <v>0</v>
      </c>
      <c r="L451">
        <f>IFERROR(VLOOKUP(B451,'[1]HE POR RUBRO 2022'!$B$12:$N$91,9,0),0)</f>
        <v>0</v>
      </c>
      <c r="M451">
        <f>IFERROR(VLOOKUP(B451,'[1]HE POR RUBRO 2022'!$B$12:$N$91,10,0),0)</f>
        <v>0</v>
      </c>
      <c r="N451">
        <f>IFERROR(VLOOKUP(B451,'[1]HE POR RUBRO 2022'!$B$12:$N$91,11,0),0)</f>
        <v>0</v>
      </c>
      <c r="O451">
        <f>IFERROR(VLOOKUP(B451,'[1]HE POR RUBRO 2022'!$B$12:$N$91,12,0),0)</f>
        <v>0</v>
      </c>
      <c r="P451">
        <f>IFERROR(VLOOKUP(B451,'[1]HE POR RUBRO 2022'!$B$12:$N$91,13,0),0)</f>
        <v>0</v>
      </c>
      <c r="Q451" s="100">
        <f t="shared" si="53"/>
        <v>366.5266666666667</v>
      </c>
      <c r="R451" s="96">
        <f t="shared" si="54"/>
        <v>4398.3200000000006</v>
      </c>
      <c r="S451" s="32">
        <f t="shared" si="55"/>
        <v>986.07888888888886</v>
      </c>
    </row>
    <row r="452" spans="1:19" x14ac:dyDescent="0.35">
      <c r="A452" s="1" t="s">
        <v>1246</v>
      </c>
      <c r="B452" s="102" t="s">
        <v>215</v>
      </c>
      <c r="C452" s="33" t="str">
        <f t="shared" si="51"/>
        <v>5122</v>
      </c>
      <c r="D452" s="33" t="str">
        <f t="shared" si="52"/>
        <v>0405</v>
      </c>
      <c r="E452">
        <f>IFERROR(VLOOKUP(B452,'[1]HE POR RUBRO 2022'!$B$12:$N$91,2,0),0)</f>
        <v>8865.41</v>
      </c>
      <c r="F452">
        <f>IFERROR(VLOOKUP(B452,'[1]HE POR RUBRO 2022'!$B$12:$N$91,3,0),0)</f>
        <v>14242.4</v>
      </c>
      <c r="G452">
        <f>IFERROR(VLOOKUP(B452,'[1]HE POR RUBRO 2022'!$B$12:$N$91,4,0),0)</f>
        <v>12180.63</v>
      </c>
      <c r="H452">
        <f>IFERROR(VLOOKUP(B452,'[1]HE POR RUBRO 2022'!$B$12:$N$91,5,0),0)</f>
        <v>11285.98</v>
      </c>
      <c r="I452">
        <f>IFERROR(VLOOKUP(B452,'[1]HE POR RUBRO 2022'!$B$12:$N$91,6,0),0)</f>
        <v>16760.75</v>
      </c>
      <c r="J452">
        <f>IFERROR(VLOOKUP(B452,'[1]HE POR RUBRO 2022'!$B$12:$N$91,7,0),0)</f>
        <v>0</v>
      </c>
      <c r="K452">
        <f>IFERROR(VLOOKUP(B452,'[1]HE POR RUBRO 2022'!$B$12:$N$91,8,0),0)</f>
        <v>0</v>
      </c>
      <c r="L452">
        <f>IFERROR(VLOOKUP(B452,'[1]HE POR RUBRO 2022'!$B$12:$N$91,9,0),0)</f>
        <v>0</v>
      </c>
      <c r="M452">
        <f>IFERROR(VLOOKUP(B452,'[1]HE POR RUBRO 2022'!$B$12:$N$91,10,0),0)</f>
        <v>0</v>
      </c>
      <c r="N452">
        <f>IFERROR(VLOOKUP(B452,'[1]HE POR RUBRO 2022'!$B$12:$N$91,11,0),0)</f>
        <v>0</v>
      </c>
      <c r="O452">
        <f>IFERROR(VLOOKUP(B452,'[1]HE POR RUBRO 2022'!$B$12:$N$91,12,0),0)</f>
        <v>0</v>
      </c>
      <c r="P452">
        <f>IFERROR(VLOOKUP(B452,'[1]HE POR RUBRO 2022'!$B$12:$N$91,13,0),0)</f>
        <v>0</v>
      </c>
      <c r="Q452" s="100">
        <f t="shared" si="53"/>
        <v>5277.9308333333329</v>
      </c>
      <c r="R452" s="96">
        <f t="shared" si="54"/>
        <v>63335.17</v>
      </c>
      <c r="S452" s="32">
        <f t="shared" si="55"/>
        <v>9070.0384027777782</v>
      </c>
    </row>
    <row r="453" spans="1:19" x14ac:dyDescent="0.35">
      <c r="A453" s="1" t="s">
        <v>1246</v>
      </c>
      <c r="B453" s="102" t="s">
        <v>83</v>
      </c>
      <c r="C453" s="33" t="str">
        <f t="shared" si="51"/>
        <v>1990</v>
      </c>
      <c r="D453" s="33" t="str">
        <f t="shared" si="52"/>
        <v>0405</v>
      </c>
      <c r="E453">
        <f>IFERROR(VLOOKUP(B453,'[1]HE POR RUBRO 2022'!$B$12:$N$91,2,0),0)</f>
        <v>-3027.76</v>
      </c>
      <c r="F453">
        <f>IFERROR(VLOOKUP(B453,'[1]HE POR RUBRO 2022'!$B$12:$N$91,3,0),0)</f>
        <v>525.07000000000005</v>
      </c>
      <c r="G453">
        <f>IFERROR(VLOOKUP(B453,'[1]HE POR RUBRO 2022'!$B$12:$N$91,4,0),0)</f>
        <v>0</v>
      </c>
      <c r="H453">
        <f>IFERROR(VLOOKUP(B453,'[1]HE POR RUBRO 2022'!$B$12:$N$91,5,0),0)</f>
        <v>0</v>
      </c>
      <c r="I453">
        <f>IFERROR(VLOOKUP(B453,'[1]HE POR RUBRO 2022'!$B$12:$N$91,6,0),0)</f>
        <v>0</v>
      </c>
      <c r="J453">
        <f>IFERROR(VLOOKUP(B453,'[1]HE POR RUBRO 2022'!$B$12:$N$91,7,0),0)</f>
        <v>0</v>
      </c>
      <c r="K453">
        <f>IFERROR(VLOOKUP(B453,'[1]HE POR RUBRO 2022'!$B$12:$N$91,8,0),0)</f>
        <v>0</v>
      </c>
      <c r="L453">
        <f>IFERROR(VLOOKUP(B453,'[1]HE POR RUBRO 2022'!$B$12:$N$91,9,0),0)</f>
        <v>0</v>
      </c>
      <c r="M453">
        <f>IFERROR(VLOOKUP(B453,'[1]HE POR RUBRO 2022'!$B$12:$N$91,10,0),0)</f>
        <v>0</v>
      </c>
      <c r="N453">
        <f>IFERROR(VLOOKUP(B453,'[1]HE POR RUBRO 2022'!$B$12:$N$91,11,0),0)</f>
        <v>0</v>
      </c>
      <c r="O453">
        <f>IFERROR(VLOOKUP(B453,'[1]HE POR RUBRO 2022'!$B$12:$N$91,12,0),0)</f>
        <v>0</v>
      </c>
      <c r="P453">
        <f>IFERROR(VLOOKUP(B453,'[1]HE POR RUBRO 2022'!$B$12:$N$91,13,0),0)</f>
        <v>0</v>
      </c>
      <c r="Q453" s="100">
        <f t="shared" si="53"/>
        <v>-208.5575</v>
      </c>
      <c r="R453" s="96">
        <f t="shared" si="54"/>
        <v>-2502.69</v>
      </c>
      <c r="S453" s="32">
        <f t="shared" si="55"/>
        <v>-225.93729166666665</v>
      </c>
    </row>
    <row r="2419" spans="1:18" x14ac:dyDescent="0.35">
      <c r="A2419" s="102"/>
      <c r="B2419" s="102"/>
      <c r="E2419" s="100"/>
      <c r="F2419" s="100"/>
      <c r="G2419" s="100"/>
      <c r="H2419" s="100"/>
      <c r="I2419" s="100"/>
      <c r="J2419" s="100"/>
      <c r="K2419" s="100"/>
      <c r="L2419" s="100"/>
      <c r="M2419" s="100"/>
      <c r="N2419" s="100"/>
      <c r="O2419" s="100"/>
      <c r="P2419" s="100"/>
      <c r="Q2419" s="100"/>
      <c r="R2419" s="158">
        <f t="shared" ref="R2419:R2436" si="56">SUM(K2419:P2419)</f>
        <v>0</v>
      </c>
    </row>
    <row r="2420" spans="1:18" x14ac:dyDescent="0.35">
      <c r="A2420" s="102"/>
      <c r="B2420" s="102"/>
      <c r="E2420" s="100"/>
      <c r="F2420" s="100"/>
      <c r="G2420" s="100"/>
      <c r="H2420" s="100"/>
      <c r="I2420" s="100"/>
      <c r="J2420" s="100"/>
      <c r="K2420" s="100"/>
      <c r="L2420" s="100"/>
      <c r="M2420" s="100"/>
      <c r="N2420" s="100"/>
      <c r="O2420" s="100"/>
      <c r="P2420" s="100"/>
      <c r="Q2420" s="100"/>
      <c r="R2420" s="158">
        <f t="shared" si="56"/>
        <v>0</v>
      </c>
    </row>
    <row r="2421" spans="1:18" x14ac:dyDescent="0.35">
      <c r="A2421" s="102"/>
      <c r="B2421" s="102"/>
      <c r="E2421" s="100"/>
      <c r="F2421" s="100"/>
      <c r="G2421" s="100"/>
      <c r="H2421" s="100"/>
      <c r="I2421" s="100"/>
      <c r="J2421" s="100"/>
      <c r="K2421" s="100"/>
      <c r="L2421" s="100"/>
      <c r="M2421" s="100"/>
      <c r="N2421" s="100"/>
      <c r="O2421" s="100"/>
      <c r="P2421" s="100"/>
      <c r="Q2421" s="100"/>
      <c r="R2421" s="158">
        <f t="shared" si="56"/>
        <v>0</v>
      </c>
    </row>
    <row r="2422" spans="1:18" x14ac:dyDescent="0.35">
      <c r="A2422" s="102"/>
      <c r="B2422" s="102"/>
      <c r="E2422" s="100"/>
      <c r="F2422" s="100"/>
      <c r="G2422" s="100"/>
      <c r="H2422" s="100"/>
      <c r="I2422" s="100"/>
      <c r="J2422" s="100"/>
      <c r="K2422" s="100"/>
      <c r="L2422" s="100"/>
      <c r="M2422" s="100"/>
      <c r="N2422" s="100"/>
      <c r="O2422" s="100"/>
      <c r="P2422" s="100"/>
      <c r="Q2422" s="100"/>
      <c r="R2422" s="158">
        <f t="shared" si="56"/>
        <v>0</v>
      </c>
    </row>
    <row r="2423" spans="1:18" x14ac:dyDescent="0.35">
      <c r="A2423" s="102"/>
      <c r="B2423" s="102"/>
      <c r="E2423" s="100"/>
      <c r="F2423" s="100"/>
      <c r="G2423" s="100"/>
      <c r="H2423" s="100"/>
      <c r="I2423" s="100"/>
      <c r="J2423" s="100"/>
      <c r="K2423" s="100"/>
      <c r="L2423" s="100"/>
      <c r="M2423" s="100"/>
      <c r="N2423" s="100"/>
      <c r="O2423" s="100"/>
      <c r="P2423" s="100"/>
      <c r="Q2423" s="100"/>
      <c r="R2423" s="158">
        <f t="shared" si="56"/>
        <v>0</v>
      </c>
    </row>
    <row r="2424" spans="1:18" x14ac:dyDescent="0.35">
      <c r="A2424" s="102"/>
      <c r="B2424" s="102"/>
      <c r="E2424" s="100"/>
      <c r="F2424" s="100"/>
      <c r="G2424" s="100"/>
      <c r="H2424" s="100"/>
      <c r="I2424" s="100"/>
      <c r="J2424" s="100"/>
      <c r="K2424" s="100"/>
      <c r="L2424" s="100"/>
      <c r="M2424" s="100"/>
      <c r="N2424" s="100"/>
      <c r="O2424" s="100"/>
      <c r="P2424" s="100"/>
      <c r="Q2424" s="100"/>
      <c r="R2424" s="158">
        <f t="shared" si="56"/>
        <v>0</v>
      </c>
    </row>
    <row r="2425" spans="1:18" x14ac:dyDescent="0.35">
      <c r="A2425" s="102"/>
      <c r="B2425" s="102"/>
      <c r="E2425" s="100"/>
      <c r="F2425" s="100"/>
      <c r="G2425" s="100"/>
      <c r="H2425" s="100"/>
      <c r="I2425" s="100"/>
      <c r="J2425" s="100"/>
      <c r="K2425" s="100"/>
      <c r="L2425" s="100"/>
      <c r="M2425" s="100"/>
      <c r="N2425" s="100"/>
      <c r="O2425" s="100"/>
      <c r="P2425" s="100"/>
      <c r="Q2425" s="100"/>
      <c r="R2425" s="158">
        <f t="shared" si="56"/>
        <v>0</v>
      </c>
    </row>
    <row r="2426" spans="1:18" x14ac:dyDescent="0.35">
      <c r="A2426" s="102"/>
      <c r="B2426" s="102"/>
      <c r="E2426" s="100"/>
      <c r="F2426" s="100"/>
      <c r="G2426" s="100"/>
      <c r="H2426" s="100"/>
      <c r="I2426" s="100"/>
      <c r="J2426" s="100"/>
      <c r="K2426" s="100"/>
      <c r="L2426" s="100"/>
      <c r="M2426" s="100"/>
      <c r="N2426" s="100"/>
      <c r="O2426" s="100"/>
      <c r="P2426" s="100"/>
      <c r="Q2426" s="100"/>
      <c r="R2426" s="158">
        <f t="shared" si="56"/>
        <v>0</v>
      </c>
    </row>
    <row r="2427" spans="1:18" x14ac:dyDescent="0.35">
      <c r="A2427" s="102"/>
      <c r="B2427" s="102"/>
      <c r="E2427" s="100"/>
      <c r="F2427" s="100"/>
      <c r="G2427" s="100"/>
      <c r="H2427" s="100"/>
      <c r="I2427" s="100"/>
      <c r="J2427" s="100"/>
      <c r="K2427" s="100"/>
      <c r="L2427" s="100"/>
      <c r="M2427" s="100"/>
      <c r="N2427" s="100"/>
      <c r="O2427" s="100"/>
      <c r="P2427" s="100"/>
      <c r="Q2427" s="100"/>
      <c r="R2427" s="158">
        <f t="shared" si="56"/>
        <v>0</v>
      </c>
    </row>
    <row r="2428" spans="1:18" x14ac:dyDescent="0.35">
      <c r="A2428" s="102"/>
      <c r="B2428" s="102"/>
      <c r="E2428" s="100"/>
      <c r="F2428" s="100"/>
      <c r="G2428" s="100"/>
      <c r="H2428" s="100"/>
      <c r="I2428" s="100"/>
      <c r="J2428" s="100"/>
      <c r="K2428" s="100"/>
      <c r="L2428" s="100"/>
      <c r="M2428" s="100"/>
      <c r="N2428" s="100"/>
      <c r="O2428" s="100"/>
      <c r="P2428" s="100"/>
      <c r="Q2428" s="100"/>
      <c r="R2428" s="158">
        <f t="shared" si="56"/>
        <v>0</v>
      </c>
    </row>
    <row r="2429" spans="1:18" x14ac:dyDescent="0.35">
      <c r="A2429" s="102"/>
      <c r="B2429" s="102"/>
      <c r="E2429" s="100"/>
      <c r="F2429" s="100"/>
      <c r="G2429" s="100"/>
      <c r="H2429" s="100"/>
      <c r="I2429" s="100"/>
      <c r="J2429" s="100"/>
      <c r="K2429" s="100"/>
      <c r="L2429" s="100"/>
      <c r="M2429" s="100"/>
      <c r="N2429" s="100"/>
      <c r="O2429" s="100"/>
      <c r="P2429" s="100"/>
      <c r="Q2429" s="100"/>
      <c r="R2429" s="158">
        <f t="shared" si="56"/>
        <v>0</v>
      </c>
    </row>
    <row r="2430" spans="1:18" x14ac:dyDescent="0.35">
      <c r="A2430" s="102"/>
      <c r="B2430" s="102"/>
      <c r="E2430" s="100"/>
      <c r="F2430" s="100"/>
      <c r="G2430" s="100"/>
      <c r="H2430" s="100"/>
      <c r="I2430" s="100"/>
      <c r="J2430" s="100"/>
      <c r="K2430" s="100"/>
      <c r="L2430" s="100"/>
      <c r="M2430" s="100"/>
      <c r="N2430" s="100"/>
      <c r="O2430" s="100"/>
      <c r="P2430" s="100"/>
      <c r="Q2430" s="100"/>
      <c r="R2430" s="158">
        <f t="shared" si="56"/>
        <v>0</v>
      </c>
    </row>
    <row r="2431" spans="1:18" x14ac:dyDescent="0.35">
      <c r="A2431" s="102"/>
      <c r="B2431" s="102"/>
      <c r="E2431" s="100"/>
      <c r="F2431" s="100"/>
      <c r="G2431" s="100"/>
      <c r="H2431" s="100"/>
      <c r="I2431" s="100"/>
      <c r="J2431" s="100"/>
      <c r="K2431" s="100"/>
      <c r="L2431" s="100"/>
      <c r="M2431" s="100"/>
      <c r="N2431" s="100"/>
      <c r="O2431" s="100"/>
      <c r="P2431" s="100"/>
      <c r="Q2431" s="100"/>
      <c r="R2431" s="158">
        <f t="shared" si="56"/>
        <v>0</v>
      </c>
    </row>
    <row r="2432" spans="1:18" x14ac:dyDescent="0.35">
      <c r="A2432" s="102"/>
      <c r="B2432" s="102"/>
      <c r="E2432" s="100"/>
      <c r="F2432" s="100"/>
      <c r="G2432" s="100"/>
      <c r="H2432" s="100"/>
      <c r="I2432" s="100"/>
      <c r="J2432" s="100"/>
      <c r="K2432" s="100"/>
      <c r="L2432" s="100"/>
      <c r="M2432" s="100"/>
      <c r="N2432" s="100"/>
      <c r="O2432" s="100"/>
      <c r="P2432" s="100"/>
      <c r="Q2432" s="100"/>
      <c r="R2432" s="158">
        <f t="shared" si="56"/>
        <v>0</v>
      </c>
    </row>
    <row r="2433" spans="1:18" x14ac:dyDescent="0.35">
      <c r="A2433" s="102"/>
      <c r="B2433" s="102"/>
      <c r="E2433" s="100"/>
      <c r="F2433" s="100"/>
      <c r="G2433" s="100"/>
      <c r="H2433" s="100"/>
      <c r="I2433" s="100"/>
      <c r="J2433" s="100"/>
      <c r="K2433" s="100"/>
      <c r="L2433" s="100"/>
      <c r="M2433" s="100"/>
      <c r="N2433" s="100"/>
      <c r="O2433" s="100"/>
      <c r="P2433" s="100"/>
      <c r="Q2433" s="100"/>
      <c r="R2433" s="158">
        <f t="shared" si="56"/>
        <v>0</v>
      </c>
    </row>
    <row r="2434" spans="1:18" x14ac:dyDescent="0.35">
      <c r="A2434" s="102"/>
      <c r="B2434" s="102"/>
      <c r="E2434" s="100"/>
      <c r="F2434" s="100"/>
      <c r="G2434" s="100"/>
      <c r="H2434" s="100"/>
      <c r="I2434" s="100"/>
      <c r="J2434" s="100"/>
      <c r="K2434" s="100"/>
      <c r="L2434" s="100"/>
      <c r="M2434" s="100"/>
      <c r="N2434" s="100"/>
      <c r="O2434" s="100"/>
      <c r="P2434" s="100"/>
      <c r="Q2434" s="100"/>
      <c r="R2434" s="158">
        <f t="shared" si="56"/>
        <v>0</v>
      </c>
    </row>
    <row r="2435" spans="1:18" x14ac:dyDescent="0.35">
      <c r="A2435" s="102"/>
      <c r="B2435" s="102"/>
      <c r="E2435" s="100"/>
      <c r="F2435" s="100"/>
      <c r="G2435" s="100"/>
      <c r="H2435" s="100"/>
      <c r="I2435" s="100"/>
      <c r="J2435" s="100"/>
      <c r="K2435" s="100"/>
      <c r="L2435" s="100"/>
      <c r="M2435" s="100"/>
      <c r="N2435" s="100"/>
      <c r="O2435" s="100"/>
      <c r="P2435" s="100"/>
      <c r="Q2435" s="100"/>
      <c r="R2435" s="158">
        <f t="shared" si="56"/>
        <v>0</v>
      </c>
    </row>
    <row r="2436" spans="1:18" x14ac:dyDescent="0.35">
      <c r="A2436" s="102"/>
      <c r="B2436" s="102"/>
      <c r="E2436" s="100"/>
      <c r="F2436" s="100"/>
      <c r="G2436" s="100"/>
      <c r="H2436" s="100"/>
      <c r="I2436" s="100"/>
      <c r="J2436" s="100"/>
      <c r="K2436" s="100"/>
      <c r="L2436" s="100"/>
      <c r="M2436" s="100"/>
      <c r="N2436" s="100"/>
      <c r="O2436" s="100"/>
      <c r="P2436" s="100"/>
      <c r="Q2436" s="100"/>
      <c r="R2436" s="158">
        <f t="shared" si="56"/>
        <v>0</v>
      </c>
    </row>
    <row r="2437" spans="1:18" x14ac:dyDescent="0.35">
      <c r="A2437" s="102"/>
      <c r="B2437" s="102"/>
      <c r="E2437" s="100"/>
      <c r="F2437" s="100"/>
      <c r="G2437" s="100"/>
      <c r="H2437" s="100"/>
      <c r="I2437" s="100"/>
      <c r="J2437" s="100"/>
      <c r="K2437" s="100"/>
      <c r="L2437" s="100"/>
      <c r="M2437" s="100"/>
      <c r="N2437" s="100"/>
      <c r="O2437" s="100"/>
      <c r="P2437" s="100"/>
      <c r="Q2437" s="100"/>
      <c r="R2437" s="158">
        <f>IFERROR(AVERAGE(K2437:P2437),0)</f>
        <v>0</v>
      </c>
    </row>
    <row r="2438" spans="1:18" x14ac:dyDescent="0.35">
      <c r="R2438" s="32">
        <f>SUM(R2432:R2437)</f>
        <v>0</v>
      </c>
    </row>
  </sheetData>
  <autoFilter ref="A2:S453" xr:uid="{CEE4AC29-44BE-4AA7-B49D-14628C86382E}">
    <filterColumn colId="0">
      <filters>
        <filter val="DISTRIBUIÇÃO - REAL 2022"/>
        <filter val="LOGÍSTICA - REAL 2022"/>
      </filters>
    </filterColumn>
  </autoFilter>
  <mergeCells count="1">
    <mergeCell ref="K1:R1"/>
  </mergeCells>
  <phoneticPr fontId="13" type="noConversion"/>
  <pageMargins left="0.511811024" right="0.511811024" top="0.78740157499999996" bottom="0.78740157499999996" header="0.31496062000000002" footer="0.31496062000000002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E1D3C-95D8-4ADB-A061-E78B96B5D221}">
  <dimension ref="B2:XDV49"/>
  <sheetViews>
    <sheetView showGridLines="0" zoomScale="90" zoomScaleNormal="90" workbookViewId="0">
      <selection activeCell="E43" sqref="E43"/>
    </sheetView>
  </sheetViews>
  <sheetFormatPr defaultColWidth="9.1796875" defaultRowHeight="14.5" x14ac:dyDescent="0.35"/>
  <cols>
    <col min="1" max="1" width="2.54296875" customWidth="1"/>
    <col min="2" max="2" width="6.453125" bestFit="1" customWidth="1"/>
    <col min="3" max="3" width="23.6328125" bestFit="1" customWidth="1"/>
    <col min="4" max="5" width="23.54296875" bestFit="1" customWidth="1"/>
    <col min="6" max="6" width="20.26953125" bestFit="1" customWidth="1"/>
    <col min="7" max="9" width="20.1796875" bestFit="1" customWidth="1"/>
    <col min="10" max="10" width="9.54296875" bestFit="1" customWidth="1"/>
    <col min="11" max="12" width="11" bestFit="1" customWidth="1"/>
    <col min="13" max="13" width="9.81640625" bestFit="1" customWidth="1"/>
    <col min="14" max="14" width="21" bestFit="1" customWidth="1"/>
    <col min="15" max="15" width="11.26953125" bestFit="1" customWidth="1"/>
    <col min="16" max="16" width="12.7265625" bestFit="1" customWidth="1"/>
    <col min="17" max="17" width="11.54296875" bestFit="1" customWidth="1"/>
    <col min="18" max="18" width="11.7265625" bestFit="1" customWidth="1"/>
    <col min="19" max="19" width="11.54296875" bestFit="1" customWidth="1"/>
    <col min="20" max="20" width="9.81640625" bestFit="1" customWidth="1"/>
    <col min="21" max="21" width="10.7265625" bestFit="1" customWidth="1"/>
    <col min="22" max="22" width="9.81640625" bestFit="1" customWidth="1"/>
    <col min="23" max="23" width="10.453125" bestFit="1" customWidth="1"/>
    <col min="24" max="24" width="10.7265625" bestFit="1" customWidth="1"/>
    <col min="25" max="25" width="9.81640625" bestFit="1" customWidth="1"/>
    <col min="26" max="26" width="16.26953125" bestFit="1" customWidth="1"/>
    <col min="27" max="27" width="11.26953125" bestFit="1" customWidth="1"/>
    <col min="28" max="28" width="12.7265625" bestFit="1" customWidth="1"/>
    <col min="29" max="29" width="11.54296875" bestFit="1" customWidth="1"/>
    <col min="30" max="30" width="11.7265625" bestFit="1" customWidth="1"/>
    <col min="31" max="31" width="11.54296875" bestFit="1" customWidth="1"/>
    <col min="32" max="32" width="9.81640625" bestFit="1" customWidth="1"/>
    <col min="33" max="33" width="10.7265625" bestFit="1" customWidth="1"/>
    <col min="34" max="34" width="9.54296875" bestFit="1" customWidth="1"/>
    <col min="35" max="35" width="10.453125" bestFit="1" customWidth="1"/>
    <col min="36" max="36" width="10.7265625" bestFit="1" customWidth="1"/>
    <col min="37" max="37" width="9.81640625" bestFit="1" customWidth="1"/>
    <col min="38" max="38" width="20" bestFit="1" customWidth="1"/>
    <col min="39" max="39" width="11.26953125" bestFit="1" customWidth="1"/>
    <col min="40" max="40" width="12.7265625" bestFit="1" customWidth="1"/>
    <col min="41" max="41" width="11.54296875" bestFit="1" customWidth="1"/>
    <col min="42" max="42" width="11.7265625" bestFit="1" customWidth="1"/>
    <col min="43" max="43" width="11.54296875" bestFit="1" customWidth="1"/>
    <col min="44" max="44" width="9.81640625" bestFit="1" customWidth="1"/>
    <col min="45" max="45" width="10.7265625" bestFit="1" customWidth="1"/>
    <col min="46" max="46" width="9.81640625" bestFit="1" customWidth="1"/>
    <col min="47" max="47" width="10.453125" bestFit="1" customWidth="1"/>
    <col min="48" max="48" width="10.7265625" bestFit="1" customWidth="1"/>
    <col min="49" max="49" width="9.81640625" bestFit="1" customWidth="1"/>
    <col min="50" max="68" width="11.1796875" bestFit="1" customWidth="1"/>
    <col min="69" max="137" width="12.7265625" bestFit="1" customWidth="1"/>
    <col min="138" max="143" width="13.81640625" bestFit="1" customWidth="1"/>
    <col min="144" max="144" width="24.7265625" bestFit="1" customWidth="1"/>
    <col min="145" max="145" width="22.81640625" bestFit="1" customWidth="1"/>
    <col min="146" max="146" width="11.1796875" bestFit="1" customWidth="1"/>
    <col min="147" max="149" width="12.7265625" bestFit="1" customWidth="1"/>
    <col min="150" max="151" width="13.81640625" bestFit="1" customWidth="1"/>
    <col min="152" max="152" width="26.1796875" bestFit="1" customWidth="1"/>
    <col min="153" max="153" width="18.1796875" bestFit="1" customWidth="1"/>
    <col min="154" max="157" width="11.1796875" bestFit="1" customWidth="1"/>
    <col min="158" max="163" width="12.7265625" bestFit="1" customWidth="1"/>
    <col min="164" max="164" width="13.81640625" bestFit="1" customWidth="1"/>
    <col min="165" max="165" width="21.453125" bestFit="1" customWidth="1"/>
    <col min="166" max="166" width="12.54296875" bestFit="1" customWidth="1"/>
    <col min="167" max="202" width="13.26953125" customWidth="1"/>
  </cols>
  <sheetData>
    <row r="2" spans="2:164" x14ac:dyDescent="0.35"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  <c r="AP2" s="30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30"/>
      <c r="BP2" s="30"/>
      <c r="BQ2" s="30"/>
      <c r="BR2" s="30"/>
      <c r="BS2" s="30"/>
      <c r="BT2" s="30"/>
      <c r="BU2" s="30"/>
      <c r="BV2" s="30"/>
      <c r="BW2" s="30"/>
      <c r="BX2" s="30"/>
      <c r="BY2" s="30"/>
      <c r="BZ2" s="30"/>
      <c r="CA2" s="30"/>
      <c r="CB2" s="30"/>
      <c r="CC2" s="30"/>
      <c r="CD2" s="30"/>
      <c r="CE2" s="30"/>
      <c r="CF2" s="30"/>
      <c r="CG2" s="30"/>
      <c r="CH2" s="30"/>
      <c r="CI2" s="30"/>
      <c r="CJ2" s="30"/>
      <c r="CK2" s="30"/>
      <c r="CL2" s="30"/>
      <c r="CM2" s="30"/>
      <c r="CN2" s="30"/>
      <c r="CO2" s="30"/>
      <c r="CP2" s="30"/>
      <c r="CQ2" s="30"/>
      <c r="CR2" s="30"/>
      <c r="CS2" s="30"/>
      <c r="CT2" s="30"/>
      <c r="CU2" s="30"/>
      <c r="CV2" s="30"/>
      <c r="CW2" s="30"/>
      <c r="CX2" s="30"/>
      <c r="CY2" s="30"/>
      <c r="CZ2" s="30"/>
      <c r="DA2" s="30"/>
      <c r="DB2" s="30"/>
      <c r="DC2" s="30"/>
      <c r="DD2" s="30"/>
      <c r="DE2" s="30"/>
      <c r="DF2" s="30"/>
      <c r="DG2" s="30"/>
      <c r="DH2" s="30"/>
      <c r="DI2" s="30"/>
      <c r="DJ2" s="30"/>
      <c r="DK2" s="30"/>
      <c r="DL2" s="30"/>
      <c r="DM2" s="30"/>
      <c r="DN2" s="30"/>
      <c r="DO2" s="30"/>
      <c r="DP2" s="30"/>
      <c r="DQ2" s="30"/>
      <c r="DR2" s="30"/>
      <c r="DS2" s="30"/>
      <c r="DT2" s="30"/>
      <c r="DU2" s="30"/>
      <c r="DV2" s="30"/>
      <c r="DW2" s="30"/>
      <c r="DX2" s="30"/>
      <c r="DY2" s="30"/>
      <c r="DZ2" s="30"/>
      <c r="EA2" s="30"/>
      <c r="EB2" s="30"/>
      <c r="EC2" s="30"/>
      <c r="ED2" s="30"/>
      <c r="EE2" s="30"/>
      <c r="EF2" s="30"/>
      <c r="EG2" s="30"/>
      <c r="EH2" s="30"/>
      <c r="EI2" s="30"/>
      <c r="EJ2" s="30"/>
      <c r="EK2" s="30"/>
      <c r="EL2" s="30"/>
      <c r="EM2" s="30"/>
      <c r="EN2" s="30"/>
      <c r="EO2" s="30"/>
      <c r="EP2" s="30"/>
      <c r="EQ2" s="30"/>
      <c r="ER2" s="30"/>
      <c r="ES2" s="30"/>
      <c r="ET2" s="30"/>
      <c r="EU2" s="30"/>
      <c r="EV2" s="30"/>
      <c r="EW2" s="30"/>
      <c r="EX2" s="30"/>
      <c r="EY2" s="30"/>
      <c r="EZ2" s="30"/>
      <c r="FA2" s="30"/>
      <c r="FB2" s="30"/>
      <c r="FC2" s="30"/>
      <c r="FD2" s="30"/>
      <c r="FE2" s="30"/>
      <c r="FF2" s="30"/>
      <c r="FG2" s="30"/>
      <c r="FH2" s="30"/>
    </row>
    <row r="3" spans="2:164" x14ac:dyDescent="0.35">
      <c r="C3" s="30" t="s">
        <v>1</v>
      </c>
    </row>
    <row r="4" spans="2:164" x14ac:dyDescent="0.35">
      <c r="B4" s="124" t="s">
        <v>6</v>
      </c>
      <c r="C4" s="165" t="s">
        <v>30</v>
      </c>
      <c r="D4" s="165" t="s">
        <v>1243</v>
      </c>
      <c r="E4" s="165" t="s">
        <v>1245</v>
      </c>
      <c r="F4" s="225" t="s">
        <v>32</v>
      </c>
      <c r="G4" s="225" t="s">
        <v>1244</v>
      </c>
      <c r="H4" s="225" t="s">
        <v>1246</v>
      </c>
    </row>
    <row r="5" spans="2:164" x14ac:dyDescent="0.35">
      <c r="B5" s="31" t="s">
        <v>1247</v>
      </c>
      <c r="C5" s="217">
        <v>184272.4509854574</v>
      </c>
      <c r="D5" s="217">
        <v>158159.46000000002</v>
      </c>
      <c r="E5" s="217">
        <v>49480.090000000004</v>
      </c>
      <c r="F5" s="217">
        <v>28538.746600000002</v>
      </c>
      <c r="G5" s="217">
        <v>38575.089999999997</v>
      </c>
      <c r="H5" s="217">
        <v>1442.0899999999988</v>
      </c>
      <c r="I5" s="215">
        <f>SUM(E5,H5)</f>
        <v>50922.18</v>
      </c>
    </row>
    <row r="6" spans="2:164" x14ac:dyDescent="0.35">
      <c r="B6" s="31" t="s">
        <v>1248</v>
      </c>
      <c r="C6" s="217">
        <v>130785.82532333751</v>
      </c>
      <c r="D6" s="217">
        <v>658351.00000000012</v>
      </c>
      <c r="E6" s="217">
        <v>227900.36</v>
      </c>
      <c r="F6" s="217">
        <v>12413.7482</v>
      </c>
      <c r="G6" s="217">
        <v>90534.46</v>
      </c>
      <c r="H6" s="217">
        <v>36336.149999999994</v>
      </c>
      <c r="I6" s="215">
        <f t="shared" ref="I6:I16" si="0">SUM(E6,H6)</f>
        <v>264236.51</v>
      </c>
    </row>
    <row r="7" spans="2:164" x14ac:dyDescent="0.35">
      <c r="B7" s="31" t="s">
        <v>1249</v>
      </c>
      <c r="C7" s="217">
        <v>224097.61526825198</v>
      </c>
      <c r="D7" s="217">
        <v>230472.07</v>
      </c>
      <c r="E7" s="217">
        <v>26680.719999999998</v>
      </c>
      <c r="F7" s="217">
        <v>37760.879800000002</v>
      </c>
      <c r="G7" s="217">
        <v>45851.74</v>
      </c>
      <c r="H7" s="217">
        <v>30497.439999999999</v>
      </c>
      <c r="I7" s="215">
        <f t="shared" si="0"/>
        <v>57178.159999999996</v>
      </c>
    </row>
    <row r="8" spans="2:164" x14ac:dyDescent="0.35">
      <c r="B8" s="31" t="s">
        <v>1250</v>
      </c>
      <c r="C8" s="217">
        <v>315307.79533138109</v>
      </c>
      <c r="D8" s="217">
        <v>139878.36999999997</v>
      </c>
      <c r="E8" s="217">
        <v>202697.89</v>
      </c>
      <c r="F8" s="217">
        <v>58535.645000000011</v>
      </c>
      <c r="G8" s="217">
        <v>-17843.790000000008</v>
      </c>
      <c r="H8" s="217">
        <v>44010.06</v>
      </c>
      <c r="I8" s="215">
        <f t="shared" si="0"/>
        <v>246707.95</v>
      </c>
    </row>
    <row r="9" spans="2:164" x14ac:dyDescent="0.35">
      <c r="B9" s="31" t="s">
        <v>1251</v>
      </c>
      <c r="C9" s="217">
        <v>155352.65421125939</v>
      </c>
      <c r="D9" s="217">
        <v>412519.3200000003</v>
      </c>
      <c r="E9" s="217">
        <v>487086.88999999996</v>
      </c>
      <c r="F9" s="217">
        <v>16096.059000000001</v>
      </c>
      <c r="G9" s="217">
        <v>84736.37000000001</v>
      </c>
      <c r="H9" s="217">
        <v>58790.119999999995</v>
      </c>
      <c r="I9" s="215">
        <f t="shared" si="0"/>
        <v>545877.01</v>
      </c>
    </row>
    <row r="10" spans="2:164" x14ac:dyDescent="0.35">
      <c r="B10" s="31" t="s">
        <v>1252</v>
      </c>
      <c r="C10" s="217">
        <v>226964.06861365514</v>
      </c>
      <c r="D10" s="217">
        <v>254153.22000000003</v>
      </c>
      <c r="E10" s="217">
        <v>0</v>
      </c>
      <c r="F10" s="217">
        <v>43495.212600000006</v>
      </c>
      <c r="G10" s="217">
        <v>15035.07</v>
      </c>
      <c r="H10" s="217">
        <v>0</v>
      </c>
      <c r="I10" s="215">
        <f t="shared" si="0"/>
        <v>0</v>
      </c>
    </row>
    <row r="11" spans="2:164" x14ac:dyDescent="0.35">
      <c r="B11" s="31" t="s">
        <v>308</v>
      </c>
      <c r="C11" s="217">
        <v>171905.31371804868</v>
      </c>
      <c r="D11" s="217">
        <v>-8956.1499999999978</v>
      </c>
      <c r="E11" s="217">
        <v>0</v>
      </c>
      <c r="F11" s="217">
        <v>17771.1044</v>
      </c>
      <c r="G11" s="217">
        <v>22994.02</v>
      </c>
      <c r="H11" s="217">
        <v>0</v>
      </c>
      <c r="I11" s="215">
        <f t="shared" si="0"/>
        <v>0</v>
      </c>
    </row>
    <row r="12" spans="2:164" x14ac:dyDescent="0.35">
      <c r="B12" s="31" t="s">
        <v>309</v>
      </c>
      <c r="C12" s="217">
        <v>155633.01726508618</v>
      </c>
      <c r="D12" s="217">
        <v>362330.85000000003</v>
      </c>
      <c r="E12" s="217">
        <v>0</v>
      </c>
      <c r="F12" s="217">
        <v>16956.763600000002</v>
      </c>
      <c r="G12" s="217">
        <v>54559.45</v>
      </c>
      <c r="H12" s="217">
        <v>0</v>
      </c>
      <c r="I12" s="215">
        <f t="shared" si="0"/>
        <v>0</v>
      </c>
    </row>
    <row r="13" spans="2:164" x14ac:dyDescent="0.35">
      <c r="B13" s="31" t="s">
        <v>310</v>
      </c>
      <c r="C13" s="217">
        <v>228574.1318045402</v>
      </c>
      <c r="D13" s="217">
        <v>246316.86000000007</v>
      </c>
      <c r="E13" s="217">
        <v>0</v>
      </c>
      <c r="F13" s="217">
        <v>40334.781200000005</v>
      </c>
      <c r="G13" s="217">
        <v>28181.059999999998</v>
      </c>
      <c r="H13" s="217">
        <v>0</v>
      </c>
      <c r="I13" s="215">
        <f t="shared" si="0"/>
        <v>0</v>
      </c>
    </row>
    <row r="14" spans="2:164" x14ac:dyDescent="0.35">
      <c r="B14" s="31" t="s">
        <v>311</v>
      </c>
      <c r="C14" s="217">
        <v>216901.9565912114</v>
      </c>
      <c r="D14" s="217">
        <v>302359.13000000006</v>
      </c>
      <c r="E14" s="217">
        <v>0</v>
      </c>
      <c r="F14" s="217">
        <v>36615.240200000007</v>
      </c>
      <c r="G14" s="217">
        <v>32550.210000000003</v>
      </c>
      <c r="H14" s="217">
        <v>0</v>
      </c>
      <c r="I14" s="215">
        <f t="shared" si="0"/>
        <v>0</v>
      </c>
    </row>
    <row r="15" spans="2:164" x14ac:dyDescent="0.35">
      <c r="B15" s="31" t="s">
        <v>312</v>
      </c>
      <c r="C15" s="217">
        <v>297152.52393897902</v>
      </c>
      <c r="D15" s="217">
        <v>406450.8200000003</v>
      </c>
      <c r="E15" s="217">
        <v>0</v>
      </c>
      <c r="F15" s="217">
        <v>51077.550999999992</v>
      </c>
      <c r="G15" s="217">
        <v>113040.06999999999</v>
      </c>
      <c r="H15" s="217">
        <v>0</v>
      </c>
      <c r="I15" s="215">
        <f t="shared" si="0"/>
        <v>0</v>
      </c>
    </row>
    <row r="16" spans="2:164" x14ac:dyDescent="0.35">
      <c r="B16" s="31" t="s">
        <v>313</v>
      </c>
      <c r="C16" s="217">
        <v>155794.77753102258</v>
      </c>
      <c r="D16" s="217">
        <v>252023.42999999996</v>
      </c>
      <c r="E16" s="217">
        <v>0</v>
      </c>
      <c r="F16" s="217">
        <v>15677.863600000001</v>
      </c>
      <c r="G16" s="217">
        <v>43307.630000000005</v>
      </c>
      <c r="H16" s="217">
        <v>0</v>
      </c>
      <c r="I16" s="215">
        <f t="shared" si="0"/>
        <v>0</v>
      </c>
    </row>
    <row r="17" spans="2:16350" x14ac:dyDescent="0.35">
      <c r="B17" s="157" t="s">
        <v>34</v>
      </c>
      <c r="C17" s="164">
        <f t="shared" ref="C17:H17" si="1">AVERAGE(C5:C16)</f>
        <v>205228.51088185256</v>
      </c>
      <c r="D17" s="164">
        <f t="shared" si="1"/>
        <v>284504.86500000005</v>
      </c>
      <c r="E17" s="164">
        <f t="shared" si="1"/>
        <v>82820.495833333334</v>
      </c>
      <c r="F17" s="164">
        <f t="shared" si="1"/>
        <v>31272.799600000002</v>
      </c>
      <c r="G17" s="164">
        <f t="shared" si="1"/>
        <v>45960.115000000013</v>
      </c>
      <c r="H17" s="164">
        <f t="shared" si="1"/>
        <v>14256.321666666665</v>
      </c>
    </row>
    <row r="18" spans="2:16350" x14ac:dyDescent="0.35">
      <c r="C18" s="128"/>
      <c r="D18" s="128"/>
      <c r="F18" s="128"/>
      <c r="G18" s="128"/>
    </row>
    <row r="19" spans="2:16350" x14ac:dyDescent="0.35">
      <c r="C19" s="216"/>
      <c r="D19" s="128"/>
      <c r="E19" s="128"/>
      <c r="F19" s="216"/>
      <c r="G19" s="128"/>
    </row>
    <row r="20" spans="2:16350" s="123" customFormat="1" x14ac:dyDescent="0.35">
      <c r="B20" s="157" t="s">
        <v>6</v>
      </c>
      <c r="C20" s="165" t="s">
        <v>1254</v>
      </c>
      <c r="D20" s="166" t="s">
        <v>1243</v>
      </c>
      <c r="E20" s="167" t="s">
        <v>1253</v>
      </c>
      <c r="F20" s="157" t="s">
        <v>8</v>
      </c>
      <c r="G20" s="157" t="s">
        <v>9</v>
      </c>
      <c r="H20" s="157" t="s">
        <v>1255</v>
      </c>
      <c r="I20" s="157" t="s">
        <v>1256</v>
      </c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</row>
    <row r="21" spans="2:16350" x14ac:dyDescent="0.35">
      <c r="B21" s="31" t="s">
        <v>1247</v>
      </c>
      <c r="C21" s="128">
        <f>C5</f>
        <v>184272.4509854574</v>
      </c>
      <c r="D21" s="128">
        <f>D5</f>
        <v>158159.46000000002</v>
      </c>
      <c r="E21" s="128">
        <f>E5</f>
        <v>49480.090000000004</v>
      </c>
      <c r="F21" s="168">
        <f>IF(E21="","",(E21-C21))</f>
        <v>-134792.3609854574</v>
      </c>
      <c r="G21" s="95">
        <f>IF(E21="","",(F21/C21))</f>
        <v>-0.73148406212980299</v>
      </c>
      <c r="H21" s="168">
        <f t="shared" ref="H21:H31" si="2">IF(E21="","",(E21-D21))</f>
        <v>-108679.37000000002</v>
      </c>
      <c r="I21" s="95">
        <f t="shared" ref="I21:I31" si="3">IF(E21="","",(H21/E21))</f>
        <v>-2.1964262797420138</v>
      </c>
    </row>
    <row r="22" spans="2:16350" x14ac:dyDescent="0.35">
      <c r="B22" s="31" t="s">
        <v>1248</v>
      </c>
      <c r="C22" s="128">
        <f t="shared" ref="C22:E25" si="4">C6</f>
        <v>130785.82532333751</v>
      </c>
      <c r="D22" s="128">
        <f t="shared" si="4"/>
        <v>658351.00000000012</v>
      </c>
      <c r="E22" s="128">
        <f t="shared" si="4"/>
        <v>227900.36</v>
      </c>
      <c r="F22" s="168">
        <f t="shared" ref="F22:F32" si="5">IF(E22="","",(E22-C22))</f>
        <v>97114.534676662472</v>
      </c>
      <c r="G22" s="95">
        <f t="shared" ref="G22:G32" si="6">IF(E22="","",(F22/C22))</f>
        <v>0.74254633051073682</v>
      </c>
      <c r="H22" s="168">
        <f t="shared" si="2"/>
        <v>-430450.64000000013</v>
      </c>
      <c r="I22" s="95">
        <f t="shared" si="3"/>
        <v>-1.888766827748759</v>
      </c>
      <c r="AX22" s="171"/>
      <c r="AY22" s="171"/>
      <c r="AZ22" s="171"/>
      <c r="BA22" s="171"/>
      <c r="BB22" s="171"/>
      <c r="BC22" s="171"/>
      <c r="BD22" s="171"/>
      <c r="BE22" s="171"/>
      <c r="BF22" s="171"/>
      <c r="BG22" s="171"/>
      <c r="BH22" s="171"/>
      <c r="BI22" s="171"/>
      <c r="BJ22" s="171"/>
      <c r="BK22" s="171"/>
      <c r="BL22" s="171"/>
      <c r="BM22" s="171"/>
      <c r="BN22" s="171"/>
      <c r="BO22" s="171"/>
      <c r="BP22" s="171"/>
      <c r="BQ22" s="171"/>
      <c r="BR22" s="171"/>
      <c r="BS22" s="171"/>
      <c r="BT22" s="171"/>
      <c r="BU22" s="171"/>
      <c r="BV22" s="171"/>
      <c r="BW22" s="171"/>
      <c r="BX22" s="171"/>
      <c r="BY22" s="171"/>
      <c r="BZ22" s="171"/>
      <c r="CA22" s="171"/>
      <c r="CB22" s="171"/>
      <c r="CC22" s="171"/>
      <c r="CD22" s="171"/>
      <c r="CE22" s="171"/>
      <c r="CF22" s="171"/>
      <c r="CG22" s="171"/>
      <c r="CH22" s="171"/>
      <c r="CI22" s="171"/>
      <c r="CJ22" s="171"/>
      <c r="CK22" s="171"/>
      <c r="CL22" s="171"/>
      <c r="CM22" s="171"/>
      <c r="CN22" s="171"/>
      <c r="CO22" s="171"/>
      <c r="CP22" s="171"/>
      <c r="CQ22" s="171"/>
      <c r="CR22" s="171"/>
      <c r="CS22" s="171"/>
      <c r="CT22" s="171"/>
      <c r="CU22" s="171"/>
      <c r="CV22" s="171"/>
      <c r="CW22" s="171"/>
      <c r="CX22" s="171"/>
      <c r="CY22" s="171"/>
      <c r="CZ22" s="171"/>
      <c r="DA22" s="171"/>
      <c r="DB22" s="171"/>
      <c r="DC22" s="171"/>
      <c r="DD22" s="171"/>
      <c r="DE22" s="171"/>
      <c r="DF22" s="171"/>
      <c r="DG22" s="171"/>
      <c r="DH22" s="171"/>
      <c r="DI22" s="171"/>
      <c r="DJ22" s="171"/>
      <c r="DK22" s="171"/>
      <c r="DL22" s="171"/>
      <c r="DM22" s="171"/>
      <c r="DN22" s="171"/>
      <c r="DO22" s="171"/>
      <c r="DP22" s="171"/>
      <c r="DQ22" s="171"/>
      <c r="DR22" s="171"/>
      <c r="DS22" s="171"/>
      <c r="DT22" s="171"/>
      <c r="DU22" s="171"/>
      <c r="DV22" s="171"/>
      <c r="DW22" s="171"/>
      <c r="DX22" s="171"/>
      <c r="DY22" s="171"/>
      <c r="DZ22" s="171"/>
      <c r="EA22" s="171"/>
      <c r="EB22" s="171"/>
      <c r="EC22" s="171"/>
      <c r="ED22" s="171"/>
      <c r="EE22" s="171"/>
      <c r="EF22" s="171"/>
      <c r="EG22" s="171"/>
      <c r="EH22" s="171"/>
      <c r="EI22" s="171"/>
      <c r="EJ22" s="171"/>
      <c r="EK22" s="171"/>
      <c r="EL22" s="171"/>
      <c r="EM22" s="171"/>
      <c r="EN22" s="171"/>
      <c r="EO22" s="171"/>
      <c r="EP22" s="171"/>
      <c r="EQ22" s="171"/>
      <c r="ER22" s="171"/>
      <c r="ES22" s="171"/>
      <c r="ET22" s="171"/>
      <c r="EU22" s="171"/>
      <c r="EV22" s="171"/>
      <c r="EW22" s="171"/>
      <c r="EX22" s="171"/>
      <c r="EY22" s="171"/>
      <c r="EZ22" s="171"/>
      <c r="FA22" s="171"/>
      <c r="FB22" s="171"/>
      <c r="FC22" s="171"/>
      <c r="FD22" s="171"/>
      <c r="FE22" s="171"/>
      <c r="FF22" s="171"/>
      <c r="FG22" s="171"/>
      <c r="FH22" s="171"/>
      <c r="FI22" s="171"/>
      <c r="FJ22" s="171"/>
      <c r="FK22" s="123"/>
      <c r="FL22" s="123"/>
      <c r="FM22" s="123"/>
      <c r="FN22" s="123"/>
      <c r="FO22" s="123"/>
      <c r="FP22" s="123"/>
      <c r="FQ22" s="123"/>
      <c r="FR22" s="123"/>
      <c r="FS22" s="123"/>
      <c r="FT22" s="123"/>
      <c r="FU22" s="123"/>
      <c r="FV22" s="123"/>
      <c r="FW22" s="123"/>
      <c r="FX22" s="123"/>
      <c r="FY22" s="123"/>
      <c r="FZ22" s="123"/>
      <c r="GA22" s="123"/>
      <c r="GB22" s="123"/>
      <c r="GC22" s="123"/>
      <c r="GD22" s="123"/>
      <c r="GE22" s="123"/>
      <c r="GF22" s="123"/>
      <c r="GG22" s="123"/>
      <c r="GH22" s="123"/>
      <c r="GI22" s="123"/>
      <c r="GJ22" s="123"/>
      <c r="GK22" s="123"/>
      <c r="GL22" s="123"/>
      <c r="GM22" s="123"/>
      <c r="GN22" s="123"/>
      <c r="GO22" s="123"/>
      <c r="GP22" s="123"/>
      <c r="GQ22" s="123"/>
      <c r="GR22" s="123"/>
      <c r="GS22" s="123"/>
      <c r="GT22" s="123"/>
      <c r="GU22" s="123"/>
      <c r="GV22" s="123"/>
      <c r="GW22" s="123"/>
      <c r="GX22" s="123"/>
      <c r="GY22" s="123"/>
      <c r="GZ22" s="123"/>
      <c r="HA22" s="123"/>
      <c r="HB22" s="123"/>
      <c r="HC22" s="123"/>
      <c r="HD22" s="123"/>
      <c r="HE22" s="123"/>
      <c r="HF22" s="123"/>
      <c r="HG22" s="123"/>
      <c r="HH22" s="123"/>
      <c r="HI22" s="123"/>
      <c r="HJ22" s="123"/>
      <c r="HK22" s="123"/>
      <c r="HL22" s="123"/>
      <c r="HM22" s="123"/>
      <c r="HN22" s="123"/>
      <c r="HO22" s="123"/>
      <c r="HP22" s="123"/>
      <c r="HQ22" s="123"/>
      <c r="HR22" s="123"/>
      <c r="HS22" s="123"/>
      <c r="HT22" s="123"/>
      <c r="HU22" s="123"/>
      <c r="HV22" s="123"/>
      <c r="HW22" s="123"/>
      <c r="HX22" s="123"/>
      <c r="HY22" s="123"/>
      <c r="HZ22" s="123"/>
      <c r="IA22" s="123"/>
      <c r="IB22" s="123"/>
      <c r="IC22" s="123"/>
      <c r="ID22" s="123"/>
      <c r="IE22" s="123"/>
      <c r="IF22" s="123"/>
      <c r="IG22" s="123"/>
      <c r="IH22" s="123"/>
      <c r="II22" s="123"/>
      <c r="IJ22" s="123"/>
      <c r="IK22" s="123"/>
      <c r="IL22" s="123"/>
      <c r="IM22" s="123"/>
      <c r="IN22" s="123"/>
      <c r="IO22" s="123"/>
      <c r="IP22" s="123"/>
      <c r="IQ22" s="123"/>
      <c r="IR22" s="123"/>
      <c r="IS22" s="123"/>
      <c r="IT22" s="123"/>
      <c r="IU22" s="123"/>
      <c r="IV22" s="123"/>
      <c r="IW22" s="123"/>
      <c r="IX22" s="123"/>
      <c r="IY22" s="123"/>
      <c r="IZ22" s="123"/>
      <c r="JA22" s="123"/>
      <c r="JB22" s="123"/>
      <c r="JC22" s="123"/>
      <c r="JD22" s="123"/>
      <c r="JE22" s="123"/>
      <c r="JF22" s="123"/>
      <c r="JG22" s="123"/>
      <c r="JH22" s="123"/>
      <c r="JI22" s="123"/>
      <c r="JJ22" s="123"/>
      <c r="JK22" s="123"/>
      <c r="JL22" s="123"/>
      <c r="JM22" s="123"/>
      <c r="JN22" s="123"/>
      <c r="JO22" s="123"/>
      <c r="JP22" s="123"/>
      <c r="JQ22" s="123"/>
      <c r="JR22" s="123"/>
      <c r="JS22" s="123"/>
      <c r="JT22" s="123"/>
      <c r="JU22" s="123"/>
      <c r="JV22" s="123"/>
      <c r="JW22" s="123"/>
      <c r="JX22" s="123"/>
      <c r="JY22" s="123"/>
      <c r="JZ22" s="123"/>
      <c r="KA22" s="123"/>
      <c r="KB22" s="123"/>
      <c r="KC22" s="123"/>
      <c r="KD22" s="123"/>
      <c r="KE22" s="123"/>
      <c r="KF22" s="123"/>
      <c r="KG22" s="123"/>
      <c r="KH22" s="123"/>
      <c r="KI22" s="123"/>
      <c r="KJ22" s="123"/>
      <c r="KK22" s="123"/>
      <c r="KL22" s="123"/>
      <c r="KM22" s="123"/>
      <c r="KN22" s="123"/>
      <c r="KO22" s="123"/>
      <c r="KP22" s="123"/>
      <c r="KQ22" s="123"/>
      <c r="KR22" s="123"/>
      <c r="KS22" s="123"/>
      <c r="KT22" s="123"/>
      <c r="KU22" s="123"/>
      <c r="KV22" s="123"/>
      <c r="KW22" s="123"/>
      <c r="KX22" s="123"/>
      <c r="KY22" s="123"/>
      <c r="KZ22" s="123"/>
      <c r="LA22" s="123"/>
      <c r="LB22" s="123"/>
      <c r="LC22" s="123"/>
      <c r="LD22" s="123"/>
      <c r="LE22" s="123"/>
      <c r="LF22" s="123"/>
      <c r="LG22" s="123"/>
      <c r="LH22" s="123"/>
      <c r="LI22" s="123"/>
      <c r="LJ22" s="123"/>
      <c r="LK22" s="123"/>
      <c r="LL22" s="123"/>
      <c r="LM22" s="123"/>
      <c r="LN22" s="123"/>
      <c r="LO22" s="123"/>
      <c r="LP22" s="123"/>
      <c r="LQ22" s="123"/>
      <c r="LR22" s="123"/>
      <c r="LS22" s="123"/>
      <c r="LT22" s="123"/>
      <c r="LU22" s="123"/>
      <c r="LV22" s="123"/>
      <c r="LW22" s="123"/>
      <c r="LX22" s="123"/>
      <c r="LY22" s="123"/>
      <c r="LZ22" s="123"/>
      <c r="MA22" s="123"/>
      <c r="MB22" s="123"/>
      <c r="MC22" s="123"/>
      <c r="MD22" s="123"/>
      <c r="ME22" s="123"/>
      <c r="MF22" s="123"/>
      <c r="MG22" s="123"/>
      <c r="MH22" s="123"/>
      <c r="MI22" s="123"/>
      <c r="MJ22" s="123"/>
      <c r="MK22" s="123"/>
      <c r="ML22" s="123"/>
      <c r="MM22" s="123"/>
      <c r="MN22" s="123"/>
      <c r="MO22" s="123"/>
      <c r="MP22" s="123"/>
      <c r="MQ22" s="123"/>
      <c r="MR22" s="123"/>
      <c r="MS22" s="123"/>
      <c r="MT22" s="123"/>
      <c r="MU22" s="123"/>
      <c r="MV22" s="123"/>
      <c r="MW22" s="123"/>
      <c r="MX22" s="123"/>
      <c r="MY22" s="123"/>
      <c r="MZ22" s="123"/>
      <c r="NA22" s="123"/>
      <c r="NB22" s="123"/>
      <c r="NC22" s="123"/>
      <c r="ND22" s="123"/>
      <c r="NE22" s="123"/>
      <c r="NF22" s="123"/>
      <c r="NG22" s="123"/>
      <c r="NH22" s="123"/>
      <c r="NI22" s="123"/>
      <c r="NJ22" s="123"/>
      <c r="NK22" s="123"/>
      <c r="NL22" s="123"/>
      <c r="NM22" s="123"/>
      <c r="NN22" s="123"/>
      <c r="NO22" s="123"/>
      <c r="NP22" s="123"/>
      <c r="NQ22" s="123"/>
      <c r="NR22" s="123"/>
      <c r="NS22" s="123"/>
      <c r="NT22" s="123"/>
      <c r="NU22" s="123"/>
      <c r="NV22" s="123"/>
      <c r="NW22" s="123"/>
      <c r="NX22" s="123"/>
      <c r="NY22" s="123"/>
      <c r="NZ22" s="123"/>
      <c r="OA22" s="123"/>
      <c r="OB22" s="123"/>
      <c r="OC22" s="123"/>
      <c r="OD22" s="123"/>
      <c r="OE22" s="123"/>
      <c r="OF22" s="123"/>
      <c r="OG22" s="123"/>
      <c r="OH22" s="123"/>
      <c r="OI22" s="123"/>
      <c r="OJ22" s="123"/>
      <c r="OK22" s="123"/>
      <c r="OL22" s="123"/>
      <c r="OM22" s="123"/>
      <c r="ON22" s="123"/>
      <c r="OO22" s="123"/>
      <c r="OP22" s="123"/>
      <c r="OQ22" s="123"/>
      <c r="OR22" s="123"/>
      <c r="OS22" s="123"/>
      <c r="OT22" s="123"/>
      <c r="OU22" s="123"/>
      <c r="OV22" s="123"/>
      <c r="OW22" s="123"/>
      <c r="OX22" s="123"/>
      <c r="OY22" s="123"/>
      <c r="OZ22" s="123"/>
      <c r="PA22" s="123"/>
      <c r="PB22" s="123"/>
      <c r="PC22" s="123"/>
      <c r="PD22" s="123"/>
      <c r="PE22" s="123"/>
      <c r="PF22" s="123"/>
      <c r="PG22" s="123"/>
      <c r="PH22" s="123"/>
      <c r="PI22" s="123"/>
      <c r="PJ22" s="123"/>
      <c r="PK22" s="123"/>
      <c r="PL22" s="123"/>
      <c r="PM22" s="123"/>
      <c r="PN22" s="123"/>
      <c r="PO22" s="123"/>
      <c r="PP22" s="123"/>
      <c r="PQ22" s="123"/>
      <c r="PR22" s="123"/>
      <c r="PS22" s="123"/>
      <c r="PT22" s="123"/>
      <c r="PU22" s="123"/>
      <c r="PV22" s="123"/>
      <c r="PW22" s="123"/>
      <c r="PX22" s="123"/>
      <c r="PY22" s="123"/>
      <c r="PZ22" s="123"/>
      <c r="QA22" s="123"/>
      <c r="QB22" s="123"/>
      <c r="QC22" s="123"/>
      <c r="QD22" s="123"/>
      <c r="QE22" s="123"/>
      <c r="QF22" s="123"/>
      <c r="QG22" s="123"/>
      <c r="QH22" s="123"/>
      <c r="QI22" s="123"/>
      <c r="QJ22" s="123"/>
      <c r="QK22" s="123"/>
      <c r="QL22" s="123"/>
      <c r="QM22" s="123"/>
      <c r="QN22" s="123"/>
      <c r="QO22" s="123"/>
      <c r="QP22" s="123"/>
      <c r="QQ22" s="123"/>
      <c r="QR22" s="123"/>
      <c r="QS22" s="123"/>
      <c r="QT22" s="123"/>
      <c r="QU22" s="123"/>
      <c r="QV22" s="123"/>
      <c r="QW22" s="123"/>
      <c r="QX22" s="123"/>
      <c r="QY22" s="123"/>
      <c r="QZ22" s="123"/>
      <c r="RA22" s="123"/>
      <c r="RB22" s="123"/>
      <c r="RC22" s="123"/>
      <c r="RD22" s="123"/>
      <c r="RE22" s="123"/>
      <c r="RF22" s="123"/>
      <c r="RG22" s="123"/>
      <c r="RH22" s="123"/>
      <c r="RI22" s="123"/>
      <c r="RJ22" s="123"/>
      <c r="RK22" s="123"/>
      <c r="RL22" s="123"/>
      <c r="RM22" s="123"/>
      <c r="RN22" s="123"/>
      <c r="RO22" s="123"/>
      <c r="RP22" s="123"/>
      <c r="RQ22" s="123"/>
      <c r="RR22" s="123"/>
      <c r="RS22" s="123"/>
      <c r="RT22" s="123"/>
      <c r="RU22" s="123"/>
      <c r="RV22" s="123"/>
      <c r="RW22" s="123"/>
      <c r="RX22" s="123"/>
      <c r="RY22" s="123"/>
      <c r="RZ22" s="123"/>
      <c r="SA22" s="123"/>
      <c r="SB22" s="123"/>
      <c r="SC22" s="123"/>
      <c r="SD22" s="123"/>
      <c r="SE22" s="123"/>
      <c r="SF22" s="123"/>
      <c r="SG22" s="123"/>
      <c r="SH22" s="123"/>
      <c r="SI22" s="123"/>
      <c r="SJ22" s="123"/>
      <c r="SK22" s="123"/>
      <c r="SL22" s="123"/>
      <c r="SM22" s="123"/>
      <c r="SN22" s="123"/>
      <c r="SO22" s="123"/>
      <c r="SP22" s="123"/>
      <c r="SQ22" s="123"/>
      <c r="SR22" s="123"/>
      <c r="SS22" s="123"/>
      <c r="ST22" s="123"/>
      <c r="SU22" s="123"/>
      <c r="SV22" s="123"/>
      <c r="SW22" s="123"/>
      <c r="SX22" s="123"/>
      <c r="SY22" s="123"/>
      <c r="SZ22" s="123"/>
      <c r="TA22" s="123"/>
      <c r="TB22" s="123"/>
      <c r="TC22" s="123"/>
      <c r="TD22" s="123"/>
      <c r="TE22" s="123"/>
      <c r="TF22" s="123"/>
      <c r="TG22" s="123"/>
      <c r="TH22" s="123"/>
      <c r="TI22" s="123"/>
      <c r="TJ22" s="123"/>
      <c r="TK22" s="123"/>
      <c r="TL22" s="123"/>
      <c r="TM22" s="123"/>
      <c r="TN22" s="123"/>
      <c r="TO22" s="123"/>
      <c r="TP22" s="123"/>
      <c r="TQ22" s="123"/>
      <c r="TR22" s="123"/>
      <c r="TS22" s="123"/>
      <c r="TT22" s="123"/>
      <c r="TU22" s="123"/>
      <c r="TV22" s="123"/>
      <c r="TW22" s="123"/>
      <c r="TX22" s="123"/>
      <c r="TY22" s="123"/>
      <c r="TZ22" s="123"/>
      <c r="UA22" s="123"/>
      <c r="UB22" s="123"/>
      <c r="UC22" s="123"/>
      <c r="UD22" s="123"/>
      <c r="UE22" s="123"/>
      <c r="UF22" s="123"/>
      <c r="UG22" s="123"/>
      <c r="UH22" s="123"/>
      <c r="UI22" s="123"/>
      <c r="UJ22" s="123"/>
      <c r="UK22" s="123"/>
      <c r="UL22" s="123"/>
      <c r="UM22" s="123"/>
      <c r="UN22" s="123"/>
      <c r="UO22" s="123"/>
      <c r="UP22" s="123"/>
      <c r="UQ22" s="123"/>
      <c r="UR22" s="123"/>
      <c r="US22" s="123"/>
      <c r="UT22" s="123"/>
      <c r="UU22" s="123"/>
      <c r="UV22" s="123"/>
      <c r="UW22" s="123"/>
      <c r="UX22" s="123"/>
      <c r="UY22" s="123"/>
      <c r="UZ22" s="123"/>
      <c r="VA22" s="123"/>
      <c r="VB22" s="123"/>
      <c r="VC22" s="123"/>
      <c r="VD22" s="123"/>
      <c r="VE22" s="123"/>
      <c r="VF22" s="123"/>
      <c r="VG22" s="123"/>
      <c r="VH22" s="123"/>
      <c r="VI22" s="123"/>
      <c r="VJ22" s="123"/>
      <c r="VK22" s="123"/>
      <c r="VL22" s="123"/>
      <c r="VM22" s="123"/>
      <c r="VN22" s="123"/>
      <c r="VO22" s="123"/>
      <c r="VP22" s="123"/>
      <c r="VQ22" s="123"/>
      <c r="VR22" s="123"/>
      <c r="VS22" s="123"/>
      <c r="VT22" s="123"/>
      <c r="VU22" s="123"/>
      <c r="VV22" s="123"/>
      <c r="VW22" s="123"/>
      <c r="VX22" s="123"/>
      <c r="VY22" s="123"/>
      <c r="VZ22" s="123"/>
      <c r="WA22" s="123"/>
      <c r="WB22" s="123"/>
      <c r="WC22" s="123"/>
      <c r="WD22" s="123"/>
      <c r="WE22" s="123"/>
      <c r="WF22" s="123"/>
      <c r="WG22" s="123"/>
      <c r="WH22" s="123"/>
      <c r="WI22" s="123"/>
      <c r="WJ22" s="123"/>
      <c r="WK22" s="123"/>
      <c r="WL22" s="123"/>
      <c r="WM22" s="123"/>
      <c r="WN22" s="123"/>
      <c r="WO22" s="123"/>
      <c r="WP22" s="123"/>
      <c r="WQ22" s="123"/>
      <c r="WR22" s="123"/>
      <c r="WS22" s="123"/>
      <c r="WT22" s="123"/>
      <c r="WU22" s="123"/>
      <c r="WV22" s="123"/>
      <c r="WW22" s="123"/>
      <c r="WX22" s="123"/>
      <c r="WY22" s="123"/>
      <c r="WZ22" s="123"/>
      <c r="XA22" s="123"/>
      <c r="XB22" s="123"/>
      <c r="XC22" s="123"/>
      <c r="XD22" s="123"/>
      <c r="XE22" s="123"/>
      <c r="XF22" s="123"/>
      <c r="XG22" s="123"/>
      <c r="XH22" s="123"/>
      <c r="XI22" s="123"/>
      <c r="XJ22" s="123"/>
      <c r="XK22" s="123"/>
      <c r="XL22" s="123"/>
      <c r="XM22" s="123"/>
      <c r="XN22" s="123"/>
      <c r="XO22" s="123"/>
      <c r="XP22" s="123"/>
      <c r="XQ22" s="123"/>
      <c r="XR22" s="123"/>
      <c r="XS22" s="123"/>
      <c r="XT22" s="123"/>
      <c r="XU22" s="123"/>
      <c r="XV22" s="123"/>
      <c r="XW22" s="123"/>
      <c r="XX22" s="123"/>
      <c r="XY22" s="123"/>
      <c r="XZ22" s="123"/>
      <c r="YA22" s="123"/>
      <c r="YB22" s="123"/>
      <c r="YC22" s="123"/>
      <c r="YD22" s="123"/>
      <c r="YE22" s="123"/>
      <c r="YF22" s="123"/>
      <c r="YG22" s="123"/>
      <c r="YH22" s="123"/>
      <c r="YI22" s="123"/>
      <c r="YJ22" s="123"/>
      <c r="YK22" s="123"/>
      <c r="YL22" s="123"/>
      <c r="YM22" s="123"/>
      <c r="YN22" s="123"/>
      <c r="YO22" s="123"/>
      <c r="YP22" s="123"/>
      <c r="YQ22" s="123"/>
      <c r="YR22" s="123"/>
      <c r="YS22" s="123"/>
      <c r="YT22" s="123"/>
      <c r="YU22" s="123"/>
      <c r="YV22" s="123"/>
      <c r="YW22" s="123"/>
      <c r="YX22" s="123"/>
      <c r="YY22" s="123"/>
      <c r="YZ22" s="123"/>
      <c r="ZA22" s="123"/>
      <c r="ZB22" s="123"/>
      <c r="ZC22" s="123"/>
      <c r="ZD22" s="123"/>
      <c r="ZE22" s="123"/>
      <c r="ZF22" s="123"/>
      <c r="ZG22" s="123"/>
      <c r="ZH22" s="123"/>
      <c r="ZI22" s="123"/>
      <c r="ZJ22" s="123"/>
      <c r="ZK22" s="123"/>
      <c r="ZL22" s="123"/>
      <c r="ZM22" s="123"/>
      <c r="ZN22" s="123"/>
      <c r="ZO22" s="123"/>
      <c r="ZP22" s="123"/>
      <c r="ZQ22" s="123"/>
      <c r="ZR22" s="123"/>
      <c r="ZS22" s="123"/>
      <c r="ZT22" s="123"/>
      <c r="ZU22" s="123"/>
      <c r="ZV22" s="123"/>
      <c r="ZW22" s="123"/>
      <c r="ZX22" s="123"/>
      <c r="ZY22" s="123"/>
      <c r="ZZ22" s="123"/>
      <c r="AAA22" s="123"/>
      <c r="AAB22" s="123"/>
      <c r="AAC22" s="123"/>
      <c r="AAD22" s="123"/>
      <c r="AAE22" s="123"/>
      <c r="AAF22" s="123"/>
      <c r="AAG22" s="123"/>
      <c r="AAH22" s="123"/>
      <c r="AAI22" s="123"/>
      <c r="AAJ22" s="123"/>
      <c r="AAK22" s="123"/>
      <c r="AAL22" s="123"/>
      <c r="AAM22" s="123"/>
      <c r="AAN22" s="123"/>
      <c r="AAO22" s="123"/>
      <c r="AAP22" s="123"/>
      <c r="AAQ22" s="123"/>
      <c r="AAR22" s="123"/>
      <c r="AAS22" s="123"/>
      <c r="AAT22" s="123"/>
      <c r="AAU22" s="123"/>
      <c r="AAV22" s="123"/>
      <c r="AAW22" s="123"/>
      <c r="AAX22" s="123"/>
      <c r="AAY22" s="123"/>
      <c r="AAZ22" s="123"/>
      <c r="ABA22" s="123"/>
      <c r="ABB22" s="123"/>
      <c r="ABC22" s="123"/>
      <c r="ABD22" s="123"/>
      <c r="ABE22" s="123"/>
      <c r="ABF22" s="123"/>
      <c r="ABG22" s="123"/>
      <c r="ABH22" s="123"/>
      <c r="ABI22" s="123"/>
      <c r="ABJ22" s="123"/>
      <c r="ABK22" s="123"/>
      <c r="ABL22" s="123"/>
      <c r="ABM22" s="123"/>
      <c r="ABN22" s="123"/>
      <c r="ABO22" s="123"/>
      <c r="ABP22" s="123"/>
      <c r="ABQ22" s="123"/>
      <c r="ABR22" s="123"/>
      <c r="ABS22" s="123"/>
      <c r="ABT22" s="123"/>
      <c r="ABU22" s="123"/>
      <c r="ABV22" s="123"/>
      <c r="ABW22" s="123"/>
      <c r="ABX22" s="123"/>
      <c r="ABY22" s="123"/>
      <c r="ABZ22" s="123"/>
      <c r="ACA22" s="123"/>
      <c r="ACB22" s="123"/>
      <c r="ACC22" s="123"/>
      <c r="ACD22" s="123"/>
      <c r="ACE22" s="123"/>
      <c r="ACF22" s="123"/>
      <c r="ACG22" s="123"/>
      <c r="ACH22" s="123"/>
      <c r="ACI22" s="123"/>
      <c r="ACJ22" s="123"/>
      <c r="ACK22" s="123"/>
      <c r="ACL22" s="123"/>
      <c r="ACM22" s="123"/>
      <c r="ACN22" s="123"/>
      <c r="ACO22" s="123"/>
      <c r="ACP22" s="123"/>
      <c r="ACQ22" s="123"/>
      <c r="ACR22" s="123"/>
      <c r="ACS22" s="123"/>
      <c r="ACT22" s="123"/>
      <c r="ACU22" s="123"/>
      <c r="ACV22" s="123"/>
      <c r="ACW22" s="123"/>
      <c r="ACX22" s="123"/>
      <c r="ACY22" s="123"/>
      <c r="ACZ22" s="123"/>
      <c r="ADA22" s="123"/>
      <c r="ADB22" s="123"/>
      <c r="ADC22" s="123"/>
      <c r="ADD22" s="123"/>
      <c r="ADE22" s="123"/>
      <c r="ADF22" s="123"/>
      <c r="ADG22" s="123"/>
      <c r="ADH22" s="123"/>
      <c r="ADI22" s="123"/>
      <c r="ADJ22" s="123"/>
      <c r="ADK22" s="123"/>
      <c r="ADL22" s="123"/>
      <c r="ADM22" s="123"/>
      <c r="ADN22" s="123"/>
      <c r="ADO22" s="123"/>
      <c r="ADP22" s="123"/>
      <c r="ADQ22" s="123"/>
      <c r="ADR22" s="123"/>
      <c r="ADS22" s="123"/>
      <c r="ADT22" s="123"/>
      <c r="ADU22" s="123"/>
      <c r="ADV22" s="123"/>
      <c r="ADW22" s="123"/>
      <c r="ADX22" s="123"/>
      <c r="ADY22" s="123"/>
      <c r="ADZ22" s="123"/>
      <c r="AEA22" s="123"/>
      <c r="AEB22" s="123"/>
      <c r="AEC22" s="123"/>
      <c r="AED22" s="123"/>
      <c r="AEE22" s="123"/>
      <c r="AEF22" s="123"/>
      <c r="AEG22" s="123"/>
      <c r="AEH22" s="123"/>
      <c r="AEI22" s="123"/>
      <c r="AEJ22" s="123"/>
      <c r="AEK22" s="123"/>
      <c r="AEL22" s="123"/>
      <c r="AEM22" s="123"/>
      <c r="AEN22" s="123"/>
      <c r="AEO22" s="123"/>
      <c r="AEP22" s="123"/>
      <c r="AEQ22" s="123"/>
      <c r="AER22" s="123"/>
      <c r="AES22" s="123"/>
      <c r="AET22" s="123"/>
      <c r="AEU22" s="123"/>
      <c r="AEV22" s="123"/>
      <c r="AEW22" s="123"/>
      <c r="AEX22" s="123"/>
      <c r="AEY22" s="123"/>
      <c r="AEZ22" s="123"/>
      <c r="AFA22" s="123"/>
      <c r="AFB22" s="123"/>
      <c r="AFC22" s="123"/>
      <c r="AFD22" s="123"/>
      <c r="AFE22" s="123"/>
      <c r="AFF22" s="123"/>
      <c r="AFG22" s="123"/>
      <c r="AFH22" s="123"/>
      <c r="AFI22" s="123"/>
      <c r="AFJ22" s="123"/>
      <c r="AFK22" s="123"/>
      <c r="AFL22" s="123"/>
      <c r="AFM22" s="123"/>
      <c r="AFN22" s="123"/>
      <c r="AFO22" s="123"/>
      <c r="AFP22" s="123"/>
      <c r="AFQ22" s="123"/>
      <c r="AFR22" s="123"/>
      <c r="AFS22" s="123"/>
      <c r="AFT22" s="123"/>
      <c r="AFU22" s="123"/>
      <c r="AFV22" s="123"/>
      <c r="AFW22" s="123"/>
      <c r="AFX22" s="123"/>
      <c r="AFY22" s="123"/>
      <c r="AFZ22" s="123"/>
      <c r="AGA22" s="123"/>
      <c r="AGB22" s="123"/>
      <c r="AGC22" s="123"/>
      <c r="AGD22" s="123"/>
      <c r="AGE22" s="123"/>
      <c r="AGF22" s="123"/>
      <c r="AGG22" s="123"/>
      <c r="AGH22" s="123"/>
      <c r="AGI22" s="123"/>
      <c r="AGJ22" s="123"/>
      <c r="AGK22" s="123"/>
      <c r="AGL22" s="123"/>
      <c r="AGM22" s="123"/>
      <c r="AGN22" s="123"/>
      <c r="AGO22" s="123"/>
      <c r="AGP22" s="123"/>
      <c r="AGQ22" s="123"/>
      <c r="AGR22" s="123"/>
      <c r="AGS22" s="123"/>
      <c r="AGT22" s="123"/>
      <c r="AGU22" s="123"/>
      <c r="AGV22" s="123"/>
      <c r="AGW22" s="123"/>
      <c r="AGX22" s="123"/>
      <c r="AGY22" s="123"/>
      <c r="AGZ22" s="123"/>
      <c r="AHA22" s="123"/>
      <c r="AHB22" s="123"/>
      <c r="AHC22" s="123"/>
      <c r="AHD22" s="123"/>
      <c r="AHE22" s="123"/>
      <c r="AHF22" s="123"/>
      <c r="AHG22" s="123"/>
      <c r="AHH22" s="123"/>
      <c r="AHI22" s="123"/>
      <c r="AHJ22" s="123"/>
      <c r="AHK22" s="123"/>
      <c r="AHL22" s="123"/>
      <c r="AHM22" s="123"/>
      <c r="AHN22" s="123"/>
      <c r="AHO22" s="123"/>
      <c r="AHP22" s="123"/>
      <c r="AHQ22" s="123"/>
      <c r="AHR22" s="123"/>
      <c r="AHS22" s="123"/>
      <c r="AHT22" s="123"/>
      <c r="AHU22" s="123"/>
      <c r="AHV22" s="123"/>
      <c r="AHW22" s="123"/>
      <c r="AHX22" s="123"/>
      <c r="AHY22" s="123"/>
      <c r="AHZ22" s="123"/>
      <c r="AIA22" s="123"/>
      <c r="AIB22" s="123"/>
      <c r="AIC22" s="123"/>
      <c r="AID22" s="123"/>
      <c r="AIE22" s="123"/>
      <c r="AIF22" s="123"/>
      <c r="AIG22" s="123"/>
      <c r="AIH22" s="123"/>
      <c r="AII22" s="123"/>
      <c r="AIJ22" s="123"/>
      <c r="AIK22" s="123"/>
      <c r="AIL22" s="123"/>
      <c r="AIM22" s="123"/>
      <c r="AIN22" s="123"/>
      <c r="AIO22" s="123"/>
      <c r="AIP22" s="123"/>
      <c r="AIQ22" s="123"/>
      <c r="AIR22" s="123"/>
      <c r="AIS22" s="123"/>
      <c r="AIT22" s="123"/>
      <c r="AIU22" s="123"/>
      <c r="AIV22" s="123"/>
      <c r="AIW22" s="123"/>
      <c r="AIX22" s="123"/>
      <c r="AIY22" s="123"/>
      <c r="AIZ22" s="123"/>
      <c r="AJA22" s="123"/>
      <c r="AJB22" s="123"/>
      <c r="AJC22" s="123"/>
      <c r="AJD22" s="123"/>
      <c r="AJE22" s="123"/>
      <c r="AJF22" s="123"/>
      <c r="AJG22" s="123"/>
      <c r="AJH22" s="123"/>
      <c r="AJI22" s="123"/>
      <c r="AJJ22" s="123"/>
      <c r="AJK22" s="123"/>
      <c r="AJL22" s="123"/>
      <c r="AJM22" s="123"/>
      <c r="AJN22" s="123"/>
      <c r="AJO22" s="123"/>
      <c r="AJP22" s="123"/>
      <c r="AJQ22" s="123"/>
      <c r="AJR22" s="123"/>
      <c r="AJS22" s="123"/>
      <c r="AJT22" s="123"/>
      <c r="AJU22" s="123"/>
      <c r="AJV22" s="123"/>
      <c r="AJW22" s="123"/>
      <c r="AJX22" s="123"/>
      <c r="AJY22" s="123"/>
      <c r="AJZ22" s="123"/>
      <c r="AKA22" s="123"/>
      <c r="AKB22" s="123"/>
      <c r="AKC22" s="123"/>
      <c r="AKD22" s="123"/>
      <c r="AKE22" s="123"/>
      <c r="AKF22" s="123"/>
      <c r="AKG22" s="123"/>
      <c r="AKH22" s="123"/>
      <c r="AKI22" s="123"/>
      <c r="AKJ22" s="123"/>
      <c r="AKK22" s="123"/>
      <c r="AKL22" s="123"/>
      <c r="AKM22" s="123"/>
      <c r="AKN22" s="123"/>
      <c r="AKO22" s="123"/>
      <c r="AKP22" s="123"/>
      <c r="AKQ22" s="123"/>
      <c r="AKR22" s="123"/>
      <c r="AKS22" s="123"/>
      <c r="AKT22" s="123"/>
      <c r="AKU22" s="123"/>
      <c r="AKV22" s="123"/>
      <c r="AKW22" s="123"/>
      <c r="AKX22" s="123"/>
      <c r="AKY22" s="123"/>
      <c r="AKZ22" s="123"/>
      <c r="ALA22" s="123"/>
      <c r="ALB22" s="123"/>
      <c r="ALC22" s="123"/>
      <c r="ALD22" s="123"/>
      <c r="ALE22" s="123"/>
      <c r="ALF22" s="123"/>
      <c r="ALG22" s="123"/>
      <c r="ALH22" s="123"/>
      <c r="ALI22" s="123"/>
      <c r="ALJ22" s="123"/>
      <c r="ALK22" s="123"/>
      <c r="ALL22" s="123"/>
      <c r="ALM22" s="123"/>
      <c r="ALN22" s="123"/>
      <c r="ALO22" s="123"/>
      <c r="ALP22" s="123"/>
      <c r="ALQ22" s="123"/>
      <c r="ALR22" s="123"/>
      <c r="ALS22" s="123"/>
      <c r="ALT22" s="123"/>
      <c r="ALU22" s="123"/>
      <c r="ALV22" s="123"/>
      <c r="ALW22" s="123"/>
      <c r="ALX22" s="123"/>
      <c r="ALY22" s="123"/>
      <c r="ALZ22" s="123"/>
      <c r="AMA22" s="123"/>
      <c r="AMB22" s="123"/>
      <c r="AMC22" s="123"/>
      <c r="AMD22" s="123"/>
      <c r="AME22" s="123"/>
      <c r="AMF22" s="123"/>
      <c r="AMG22" s="123"/>
      <c r="AMH22" s="123"/>
      <c r="AMI22" s="123"/>
      <c r="AMJ22" s="123"/>
      <c r="AMK22" s="123"/>
      <c r="AML22" s="123"/>
      <c r="AMM22" s="123"/>
      <c r="AMN22" s="123"/>
      <c r="AMO22" s="123"/>
      <c r="AMP22" s="123"/>
      <c r="AMQ22" s="123"/>
      <c r="AMR22" s="123"/>
      <c r="AMS22" s="123"/>
      <c r="AMT22" s="123"/>
      <c r="AMU22" s="123"/>
      <c r="AMV22" s="123"/>
      <c r="AMW22" s="123"/>
      <c r="AMX22" s="123"/>
      <c r="AMY22" s="123"/>
      <c r="AMZ22" s="123"/>
      <c r="ANA22" s="123"/>
      <c r="ANB22" s="123"/>
      <c r="ANC22" s="123"/>
      <c r="AND22" s="123"/>
      <c r="ANE22" s="123"/>
      <c r="ANF22" s="123"/>
      <c r="ANG22" s="123"/>
      <c r="ANH22" s="123"/>
      <c r="ANI22" s="123"/>
      <c r="ANJ22" s="123"/>
      <c r="ANK22" s="123"/>
      <c r="ANL22" s="123"/>
      <c r="ANM22" s="123"/>
      <c r="ANN22" s="123"/>
      <c r="ANO22" s="123"/>
      <c r="ANP22" s="123"/>
      <c r="ANQ22" s="123"/>
      <c r="ANR22" s="123"/>
      <c r="ANS22" s="123"/>
      <c r="ANT22" s="123"/>
      <c r="ANU22" s="123"/>
      <c r="ANV22" s="123"/>
      <c r="ANW22" s="123"/>
      <c r="ANX22" s="123"/>
      <c r="ANY22" s="123"/>
      <c r="ANZ22" s="123"/>
      <c r="AOA22" s="123"/>
      <c r="AOB22" s="123"/>
      <c r="AOC22" s="123"/>
      <c r="AOD22" s="123"/>
      <c r="AOE22" s="123"/>
      <c r="AOF22" s="123"/>
      <c r="AOG22" s="123"/>
      <c r="AOH22" s="123"/>
      <c r="AOI22" s="123"/>
      <c r="AOJ22" s="123"/>
      <c r="AOK22" s="123"/>
      <c r="AOL22" s="123"/>
      <c r="AOM22" s="123"/>
      <c r="AON22" s="123"/>
      <c r="AOO22" s="123"/>
      <c r="AOP22" s="123"/>
      <c r="AOQ22" s="123"/>
      <c r="AOR22" s="123"/>
      <c r="AOS22" s="123"/>
      <c r="AOT22" s="123"/>
      <c r="AOU22" s="123"/>
      <c r="AOV22" s="123"/>
      <c r="AOW22" s="123"/>
      <c r="AOX22" s="123"/>
      <c r="AOY22" s="123"/>
      <c r="AOZ22" s="123"/>
      <c r="APA22" s="123"/>
      <c r="APB22" s="123"/>
      <c r="APC22" s="123"/>
      <c r="APD22" s="123"/>
      <c r="APE22" s="123"/>
      <c r="APF22" s="123"/>
      <c r="APG22" s="123"/>
      <c r="APH22" s="123"/>
      <c r="API22" s="123"/>
      <c r="APJ22" s="123"/>
      <c r="APK22" s="123"/>
      <c r="APL22" s="123"/>
      <c r="APM22" s="123"/>
      <c r="APN22" s="123"/>
      <c r="APO22" s="123"/>
      <c r="APP22" s="123"/>
      <c r="APQ22" s="123"/>
      <c r="APR22" s="123"/>
      <c r="APS22" s="123"/>
      <c r="APT22" s="123"/>
      <c r="APU22" s="123"/>
      <c r="APV22" s="123"/>
      <c r="APW22" s="123"/>
      <c r="APX22" s="123"/>
      <c r="APY22" s="123"/>
      <c r="APZ22" s="123"/>
      <c r="AQA22" s="123"/>
      <c r="AQB22" s="123"/>
      <c r="AQC22" s="123"/>
      <c r="AQD22" s="123"/>
      <c r="AQE22" s="123"/>
      <c r="AQF22" s="123"/>
      <c r="AQG22" s="123"/>
      <c r="AQH22" s="123"/>
      <c r="AQI22" s="123"/>
      <c r="AQJ22" s="123"/>
      <c r="AQK22" s="123"/>
      <c r="AQL22" s="123"/>
      <c r="AQM22" s="123"/>
      <c r="AQN22" s="123"/>
      <c r="AQO22" s="123"/>
      <c r="AQP22" s="123"/>
      <c r="AQQ22" s="123"/>
      <c r="AQR22" s="123"/>
      <c r="AQS22" s="123"/>
      <c r="AQT22" s="123"/>
      <c r="AQU22" s="123"/>
      <c r="AQV22" s="123"/>
      <c r="AQW22" s="123"/>
      <c r="AQX22" s="123"/>
      <c r="AQY22" s="123"/>
      <c r="AQZ22" s="123"/>
      <c r="ARA22" s="123"/>
      <c r="ARB22" s="123"/>
      <c r="ARC22" s="123"/>
      <c r="ARD22" s="123"/>
      <c r="ARE22" s="123"/>
      <c r="ARF22" s="123"/>
      <c r="ARG22" s="123"/>
      <c r="ARH22" s="123"/>
      <c r="ARI22" s="123"/>
      <c r="ARJ22" s="123"/>
      <c r="ARK22" s="123"/>
      <c r="ARL22" s="123"/>
      <c r="ARM22" s="123"/>
      <c r="ARN22" s="123"/>
      <c r="ARO22" s="123"/>
      <c r="ARP22" s="123"/>
      <c r="ARQ22" s="123"/>
      <c r="ARR22" s="123"/>
      <c r="ARS22" s="123"/>
      <c r="ART22" s="123"/>
      <c r="ARU22" s="123"/>
      <c r="ARV22" s="123"/>
      <c r="ARW22" s="123"/>
      <c r="ARX22" s="123"/>
      <c r="ARY22" s="123"/>
      <c r="ARZ22" s="123"/>
      <c r="ASA22" s="123"/>
      <c r="ASB22" s="123"/>
      <c r="ASC22" s="123"/>
      <c r="ASD22" s="123"/>
      <c r="ASE22" s="123"/>
      <c r="ASF22" s="123"/>
      <c r="ASG22" s="123"/>
      <c r="ASH22" s="123"/>
      <c r="ASI22" s="123"/>
      <c r="ASJ22" s="123"/>
      <c r="ASK22" s="123"/>
      <c r="ASL22" s="123"/>
      <c r="ASM22" s="123"/>
      <c r="ASN22" s="123"/>
      <c r="ASO22" s="123"/>
      <c r="ASP22" s="123"/>
      <c r="ASQ22" s="123"/>
      <c r="ASR22" s="123"/>
      <c r="ASS22" s="123"/>
      <c r="AST22" s="123"/>
      <c r="ASU22" s="123"/>
      <c r="ASV22" s="123"/>
      <c r="ASW22" s="123"/>
      <c r="ASX22" s="123"/>
      <c r="ASY22" s="123"/>
      <c r="ASZ22" s="123"/>
      <c r="ATA22" s="123"/>
      <c r="ATB22" s="123"/>
      <c r="ATC22" s="123"/>
      <c r="ATD22" s="123"/>
      <c r="ATE22" s="123"/>
      <c r="ATF22" s="123"/>
      <c r="ATG22" s="123"/>
      <c r="ATH22" s="123"/>
      <c r="ATI22" s="123"/>
      <c r="ATJ22" s="123"/>
      <c r="ATK22" s="123"/>
      <c r="ATL22" s="123"/>
      <c r="ATM22" s="123"/>
      <c r="ATN22" s="123"/>
      <c r="ATO22" s="123"/>
      <c r="ATP22" s="123"/>
      <c r="ATQ22" s="123"/>
      <c r="ATR22" s="123"/>
      <c r="ATS22" s="123"/>
      <c r="ATT22" s="123"/>
      <c r="ATU22" s="123"/>
      <c r="ATV22" s="123"/>
      <c r="ATW22" s="123"/>
      <c r="ATX22" s="123"/>
      <c r="ATY22" s="123"/>
      <c r="ATZ22" s="123"/>
      <c r="AUA22" s="123"/>
      <c r="AUB22" s="123"/>
      <c r="AUC22" s="123"/>
      <c r="AUD22" s="123"/>
      <c r="AUE22" s="123"/>
      <c r="AUF22" s="123"/>
      <c r="AUG22" s="123"/>
      <c r="AUH22" s="123"/>
      <c r="AUI22" s="123"/>
      <c r="AUJ22" s="123"/>
      <c r="AUK22" s="123"/>
      <c r="AUL22" s="123"/>
      <c r="AUM22" s="123"/>
      <c r="AUN22" s="123"/>
      <c r="AUO22" s="123"/>
      <c r="AUP22" s="123"/>
      <c r="AUQ22" s="123"/>
      <c r="AUR22" s="123"/>
      <c r="AUS22" s="123"/>
      <c r="AUT22" s="123"/>
      <c r="AUU22" s="123"/>
      <c r="AUV22" s="123"/>
      <c r="AUW22" s="123"/>
      <c r="AUX22" s="123"/>
      <c r="AUY22" s="123"/>
      <c r="AUZ22" s="123"/>
      <c r="AVA22" s="123"/>
      <c r="AVB22" s="123"/>
      <c r="AVC22" s="123"/>
      <c r="AVD22" s="123"/>
      <c r="AVE22" s="123"/>
      <c r="AVF22" s="123"/>
      <c r="AVG22" s="123"/>
      <c r="AVH22" s="123"/>
      <c r="AVI22" s="123"/>
      <c r="AVJ22" s="123"/>
      <c r="AVK22" s="123"/>
      <c r="AVL22" s="123"/>
      <c r="AVM22" s="123"/>
      <c r="AVN22" s="123"/>
      <c r="AVO22" s="123"/>
      <c r="AVP22" s="123"/>
      <c r="AVQ22" s="123"/>
      <c r="AVR22" s="123"/>
      <c r="AVS22" s="123"/>
      <c r="AVT22" s="123"/>
      <c r="AVU22" s="123"/>
      <c r="AVV22" s="123"/>
      <c r="AVW22" s="123"/>
      <c r="AVX22" s="123"/>
      <c r="AVY22" s="123"/>
      <c r="AVZ22" s="123"/>
      <c r="AWA22" s="123"/>
      <c r="AWB22" s="123"/>
      <c r="AWC22" s="123"/>
      <c r="AWD22" s="123"/>
      <c r="AWE22" s="123"/>
      <c r="AWF22" s="123"/>
      <c r="AWG22" s="123"/>
      <c r="AWH22" s="123"/>
      <c r="AWI22" s="123"/>
      <c r="AWJ22" s="123"/>
      <c r="AWK22" s="123"/>
      <c r="AWL22" s="123"/>
      <c r="AWM22" s="123"/>
      <c r="AWN22" s="123"/>
      <c r="AWO22" s="123"/>
      <c r="AWP22" s="123"/>
      <c r="AWQ22" s="123"/>
      <c r="AWR22" s="123"/>
      <c r="AWS22" s="123"/>
      <c r="AWT22" s="123"/>
      <c r="AWU22" s="123"/>
      <c r="AWV22" s="123"/>
      <c r="AWW22" s="123"/>
      <c r="AWX22" s="123"/>
      <c r="AWY22" s="123"/>
      <c r="AWZ22" s="123"/>
      <c r="AXA22" s="123"/>
      <c r="AXB22" s="123"/>
      <c r="AXC22" s="123"/>
      <c r="AXD22" s="123"/>
      <c r="AXE22" s="123"/>
      <c r="AXF22" s="123"/>
      <c r="AXG22" s="123"/>
      <c r="AXH22" s="123"/>
      <c r="AXI22" s="123"/>
      <c r="AXJ22" s="123"/>
      <c r="AXK22" s="123"/>
      <c r="AXL22" s="123"/>
      <c r="AXM22" s="123"/>
      <c r="AXN22" s="123"/>
      <c r="AXO22" s="123"/>
      <c r="AXP22" s="123"/>
      <c r="AXQ22" s="123"/>
      <c r="AXR22" s="123"/>
      <c r="AXS22" s="123"/>
      <c r="AXT22" s="123"/>
      <c r="AXU22" s="123"/>
      <c r="AXV22" s="123"/>
      <c r="AXW22" s="123"/>
      <c r="AXX22" s="123"/>
      <c r="AXY22" s="123"/>
      <c r="AXZ22" s="123"/>
      <c r="AYA22" s="123"/>
      <c r="AYB22" s="123"/>
      <c r="AYC22" s="123"/>
      <c r="AYD22" s="123"/>
      <c r="AYE22" s="123"/>
      <c r="AYF22" s="123"/>
      <c r="AYG22" s="123"/>
      <c r="AYH22" s="123"/>
      <c r="AYI22" s="123"/>
      <c r="AYJ22" s="123"/>
      <c r="AYK22" s="123"/>
      <c r="AYL22" s="123"/>
      <c r="AYM22" s="123"/>
      <c r="AYN22" s="123"/>
      <c r="AYO22" s="123"/>
      <c r="AYP22" s="123"/>
      <c r="AYQ22" s="123"/>
      <c r="AYR22" s="123"/>
      <c r="AYS22" s="123"/>
      <c r="AYT22" s="123"/>
      <c r="AYU22" s="123"/>
      <c r="AYV22" s="123"/>
      <c r="AYW22" s="123"/>
      <c r="AYX22" s="123"/>
      <c r="AYY22" s="123"/>
      <c r="AYZ22" s="123"/>
      <c r="AZA22" s="123"/>
      <c r="AZB22" s="123"/>
      <c r="AZC22" s="123"/>
      <c r="AZD22" s="123"/>
      <c r="AZE22" s="123"/>
      <c r="AZF22" s="123"/>
      <c r="AZG22" s="123"/>
      <c r="AZH22" s="123"/>
      <c r="AZI22" s="123"/>
      <c r="AZJ22" s="123"/>
      <c r="AZK22" s="123"/>
      <c r="AZL22" s="123"/>
      <c r="AZM22" s="123"/>
      <c r="AZN22" s="123"/>
      <c r="AZO22" s="123"/>
      <c r="AZP22" s="123"/>
      <c r="AZQ22" s="123"/>
      <c r="AZR22" s="123"/>
      <c r="AZS22" s="123"/>
      <c r="AZT22" s="123"/>
      <c r="AZU22" s="123"/>
      <c r="AZV22" s="123"/>
      <c r="AZW22" s="123"/>
      <c r="AZX22" s="123"/>
      <c r="AZY22" s="123"/>
      <c r="AZZ22" s="123"/>
      <c r="BAA22" s="123"/>
      <c r="BAB22" s="123"/>
      <c r="BAC22" s="123"/>
      <c r="BAD22" s="123"/>
      <c r="BAE22" s="123"/>
      <c r="BAF22" s="123"/>
      <c r="BAG22" s="123"/>
      <c r="BAH22" s="123"/>
      <c r="BAI22" s="123"/>
      <c r="BAJ22" s="123"/>
      <c r="BAK22" s="123"/>
      <c r="BAL22" s="123"/>
      <c r="BAM22" s="123"/>
      <c r="BAN22" s="123"/>
      <c r="BAO22" s="123"/>
      <c r="BAP22" s="123"/>
      <c r="BAQ22" s="123"/>
      <c r="BAR22" s="123"/>
      <c r="BAS22" s="123"/>
      <c r="BAT22" s="123"/>
      <c r="BAU22" s="123"/>
      <c r="BAV22" s="123"/>
      <c r="BAW22" s="123"/>
      <c r="BAX22" s="123"/>
      <c r="BAY22" s="123"/>
      <c r="BAZ22" s="123"/>
      <c r="BBA22" s="123"/>
      <c r="BBB22" s="123"/>
      <c r="BBC22" s="123"/>
      <c r="BBD22" s="123"/>
      <c r="BBE22" s="123"/>
      <c r="BBF22" s="123"/>
      <c r="BBG22" s="123"/>
      <c r="BBH22" s="123"/>
      <c r="BBI22" s="123"/>
      <c r="BBJ22" s="123"/>
      <c r="BBK22" s="123"/>
      <c r="BBL22" s="123"/>
      <c r="BBM22" s="123"/>
      <c r="BBN22" s="123"/>
      <c r="BBO22" s="123"/>
      <c r="BBP22" s="123"/>
      <c r="BBQ22" s="123"/>
      <c r="BBR22" s="123"/>
      <c r="BBS22" s="123"/>
      <c r="BBT22" s="123"/>
      <c r="BBU22" s="123"/>
      <c r="BBV22" s="123"/>
      <c r="BBW22" s="123"/>
      <c r="BBX22" s="123"/>
      <c r="BBY22" s="123"/>
      <c r="BBZ22" s="123"/>
      <c r="BCA22" s="123"/>
      <c r="BCB22" s="123"/>
      <c r="BCC22" s="123"/>
      <c r="BCD22" s="123"/>
      <c r="BCE22" s="123"/>
      <c r="BCF22" s="123"/>
      <c r="BCG22" s="123"/>
      <c r="BCH22" s="123"/>
      <c r="BCI22" s="123"/>
      <c r="BCJ22" s="123"/>
      <c r="BCK22" s="123"/>
      <c r="BCL22" s="123"/>
      <c r="BCM22" s="123"/>
      <c r="BCN22" s="123"/>
      <c r="BCO22" s="123"/>
      <c r="BCP22" s="123"/>
      <c r="BCQ22" s="123"/>
      <c r="BCR22" s="123"/>
      <c r="BCS22" s="123"/>
      <c r="BCT22" s="123"/>
      <c r="BCU22" s="123"/>
      <c r="BCV22" s="123"/>
      <c r="BCW22" s="123"/>
      <c r="BCX22" s="123"/>
      <c r="BCY22" s="123"/>
      <c r="BCZ22" s="123"/>
      <c r="BDA22" s="123"/>
      <c r="BDB22" s="123"/>
      <c r="BDC22" s="123"/>
      <c r="BDD22" s="123"/>
      <c r="BDE22" s="123"/>
      <c r="BDF22" s="123"/>
      <c r="BDG22" s="123"/>
      <c r="BDH22" s="123"/>
      <c r="BDI22" s="123"/>
      <c r="BDJ22" s="123"/>
      <c r="BDK22" s="123"/>
      <c r="BDL22" s="123"/>
      <c r="BDM22" s="123"/>
      <c r="BDN22" s="123"/>
      <c r="BDO22" s="123"/>
      <c r="BDP22" s="123"/>
      <c r="BDQ22" s="123"/>
      <c r="BDR22" s="123"/>
      <c r="BDS22" s="123"/>
      <c r="BDT22" s="123"/>
      <c r="BDU22" s="123"/>
      <c r="BDV22" s="123"/>
      <c r="BDW22" s="123"/>
      <c r="BDX22" s="123"/>
      <c r="BDY22" s="123"/>
      <c r="BDZ22" s="123"/>
      <c r="BEA22" s="123"/>
      <c r="BEB22" s="123"/>
      <c r="BEC22" s="123"/>
      <c r="BED22" s="123"/>
      <c r="BEE22" s="123"/>
      <c r="BEF22" s="123"/>
      <c r="BEG22" s="123"/>
      <c r="BEH22" s="123"/>
      <c r="BEI22" s="123"/>
      <c r="BEJ22" s="123"/>
      <c r="BEK22" s="123"/>
      <c r="BEL22" s="123"/>
      <c r="BEM22" s="123"/>
      <c r="BEN22" s="123"/>
      <c r="BEO22" s="123"/>
      <c r="BEP22" s="123"/>
      <c r="BEQ22" s="123"/>
      <c r="BER22" s="123"/>
      <c r="BES22" s="123"/>
      <c r="BET22" s="123"/>
      <c r="BEU22" s="123"/>
      <c r="BEV22" s="123"/>
      <c r="BEW22" s="123"/>
      <c r="BEX22" s="123"/>
      <c r="BEY22" s="123"/>
      <c r="BEZ22" s="123"/>
      <c r="BFA22" s="123"/>
      <c r="BFB22" s="123"/>
      <c r="BFC22" s="123"/>
      <c r="BFD22" s="123"/>
      <c r="BFE22" s="123"/>
      <c r="BFF22" s="123"/>
      <c r="BFG22" s="123"/>
      <c r="BFH22" s="123"/>
      <c r="BFI22" s="123"/>
      <c r="BFJ22" s="123"/>
      <c r="BFK22" s="123"/>
      <c r="BFL22" s="123"/>
      <c r="BFM22" s="123"/>
      <c r="BFN22" s="123"/>
      <c r="BFO22" s="123"/>
      <c r="BFP22" s="123"/>
      <c r="BFQ22" s="123"/>
      <c r="BFR22" s="123"/>
      <c r="BFS22" s="123"/>
      <c r="BFT22" s="123"/>
      <c r="BFU22" s="123"/>
      <c r="BFV22" s="123"/>
      <c r="BFW22" s="123"/>
      <c r="BFX22" s="123"/>
      <c r="BFY22" s="123"/>
      <c r="BFZ22" s="123"/>
      <c r="BGA22" s="123"/>
      <c r="BGB22" s="123"/>
      <c r="BGC22" s="123"/>
      <c r="BGD22" s="123"/>
      <c r="BGE22" s="123"/>
      <c r="BGF22" s="123"/>
      <c r="BGG22" s="123"/>
      <c r="BGH22" s="123"/>
      <c r="BGI22" s="123"/>
      <c r="BGJ22" s="123"/>
      <c r="BGK22" s="123"/>
      <c r="BGL22" s="123"/>
      <c r="BGM22" s="123"/>
      <c r="BGN22" s="123"/>
      <c r="BGO22" s="123"/>
      <c r="BGP22" s="123"/>
      <c r="BGQ22" s="123"/>
      <c r="BGR22" s="123"/>
      <c r="BGS22" s="123"/>
      <c r="BGT22" s="123"/>
      <c r="BGU22" s="123"/>
      <c r="BGV22" s="123"/>
      <c r="BGW22" s="123"/>
      <c r="BGX22" s="123"/>
      <c r="BGY22" s="123"/>
      <c r="BGZ22" s="123"/>
      <c r="BHA22" s="123"/>
      <c r="BHB22" s="123"/>
      <c r="BHC22" s="123"/>
      <c r="BHD22" s="123"/>
      <c r="BHE22" s="123"/>
      <c r="BHF22" s="123"/>
      <c r="BHG22" s="123"/>
      <c r="BHH22" s="123"/>
      <c r="BHI22" s="123"/>
      <c r="BHJ22" s="123"/>
      <c r="BHK22" s="123"/>
      <c r="BHL22" s="123"/>
      <c r="BHM22" s="123"/>
      <c r="BHN22" s="123"/>
      <c r="BHO22" s="123"/>
      <c r="BHP22" s="123"/>
      <c r="BHQ22" s="123"/>
      <c r="BHR22" s="123"/>
      <c r="BHS22" s="123"/>
      <c r="BHT22" s="123"/>
      <c r="BHU22" s="123"/>
      <c r="BHV22" s="123"/>
      <c r="BHW22" s="123"/>
      <c r="BHX22" s="123"/>
      <c r="BHY22" s="123"/>
      <c r="BHZ22" s="123"/>
      <c r="BIA22" s="123"/>
      <c r="BIB22" s="123"/>
      <c r="BIC22" s="123"/>
      <c r="BID22" s="123"/>
      <c r="BIE22" s="123"/>
      <c r="BIF22" s="123"/>
      <c r="BIG22" s="123"/>
      <c r="BIH22" s="123"/>
      <c r="BII22" s="123"/>
      <c r="BIJ22" s="123"/>
      <c r="BIK22" s="123"/>
      <c r="BIL22" s="123"/>
      <c r="BIM22" s="123"/>
      <c r="BIN22" s="123"/>
      <c r="BIO22" s="123"/>
      <c r="BIP22" s="123"/>
      <c r="BIQ22" s="123"/>
      <c r="BIR22" s="123"/>
      <c r="BIS22" s="123"/>
      <c r="BIT22" s="123"/>
      <c r="BIU22" s="123"/>
      <c r="BIV22" s="123"/>
      <c r="BIW22" s="123"/>
      <c r="BIX22" s="123"/>
      <c r="BIY22" s="123"/>
      <c r="BIZ22" s="123"/>
      <c r="BJA22" s="123"/>
      <c r="BJB22" s="123"/>
      <c r="BJC22" s="123"/>
      <c r="BJD22" s="123"/>
      <c r="BJE22" s="123"/>
      <c r="BJF22" s="123"/>
      <c r="BJG22" s="123"/>
      <c r="BJH22" s="123"/>
      <c r="BJI22" s="123"/>
      <c r="BJJ22" s="123"/>
      <c r="BJK22" s="123"/>
      <c r="BJL22" s="123"/>
      <c r="BJM22" s="123"/>
      <c r="BJN22" s="123"/>
      <c r="BJO22" s="123"/>
      <c r="BJP22" s="123"/>
      <c r="BJQ22" s="123"/>
      <c r="BJR22" s="123"/>
      <c r="BJS22" s="123"/>
      <c r="BJT22" s="123"/>
      <c r="BJU22" s="123"/>
      <c r="BJV22" s="123"/>
      <c r="BJW22" s="123"/>
      <c r="BJX22" s="123"/>
      <c r="BJY22" s="123"/>
      <c r="BJZ22" s="123"/>
      <c r="BKA22" s="123"/>
      <c r="BKB22" s="123"/>
      <c r="BKC22" s="123"/>
      <c r="BKD22" s="123"/>
      <c r="BKE22" s="123"/>
      <c r="BKF22" s="123"/>
      <c r="BKG22" s="123"/>
      <c r="BKH22" s="123"/>
      <c r="BKI22" s="123"/>
      <c r="BKJ22" s="123"/>
      <c r="BKK22" s="123"/>
      <c r="BKL22" s="123"/>
      <c r="BKM22" s="123"/>
      <c r="BKN22" s="123"/>
      <c r="BKO22" s="123"/>
      <c r="BKP22" s="123"/>
      <c r="BKQ22" s="123"/>
      <c r="BKR22" s="123"/>
      <c r="BKS22" s="123"/>
      <c r="BKT22" s="123"/>
      <c r="BKU22" s="123"/>
      <c r="BKV22" s="123"/>
      <c r="BKW22" s="123"/>
      <c r="BKX22" s="123"/>
      <c r="BKY22" s="123"/>
      <c r="BKZ22" s="123"/>
      <c r="BLA22" s="123"/>
      <c r="BLB22" s="123"/>
      <c r="BLC22" s="123"/>
      <c r="BLD22" s="123"/>
      <c r="BLE22" s="123"/>
      <c r="BLF22" s="123"/>
      <c r="BLG22" s="123"/>
      <c r="BLH22" s="123"/>
      <c r="BLI22" s="123"/>
      <c r="BLJ22" s="123"/>
      <c r="BLK22" s="123"/>
      <c r="BLL22" s="123"/>
      <c r="BLM22" s="123"/>
      <c r="BLN22" s="123"/>
      <c r="BLO22" s="123"/>
      <c r="BLP22" s="123"/>
      <c r="BLQ22" s="123"/>
      <c r="BLR22" s="123"/>
      <c r="BLS22" s="123"/>
      <c r="BLT22" s="123"/>
      <c r="BLU22" s="123"/>
      <c r="BLV22" s="123"/>
      <c r="BLW22" s="123"/>
      <c r="BLX22" s="123"/>
      <c r="BLY22" s="123"/>
      <c r="BLZ22" s="123"/>
      <c r="BMA22" s="123"/>
      <c r="BMB22" s="123"/>
      <c r="BMC22" s="123"/>
      <c r="BMD22" s="123"/>
      <c r="BME22" s="123"/>
      <c r="BMF22" s="123"/>
      <c r="BMG22" s="123"/>
      <c r="BMH22" s="123"/>
      <c r="BMI22" s="123"/>
      <c r="BMJ22" s="123"/>
      <c r="BMK22" s="123"/>
      <c r="BML22" s="123"/>
      <c r="BMM22" s="123"/>
      <c r="BMN22" s="123"/>
      <c r="BMO22" s="123"/>
      <c r="BMP22" s="123"/>
      <c r="BMQ22" s="123"/>
      <c r="BMR22" s="123"/>
      <c r="BMS22" s="123"/>
      <c r="BMT22" s="123"/>
      <c r="BMU22" s="123"/>
      <c r="BMV22" s="123"/>
      <c r="BMW22" s="123"/>
      <c r="BMX22" s="123"/>
      <c r="BMY22" s="123"/>
      <c r="BMZ22" s="123"/>
      <c r="BNA22" s="123"/>
      <c r="BNB22" s="123"/>
      <c r="BNC22" s="123"/>
      <c r="BND22" s="123"/>
      <c r="BNE22" s="123"/>
      <c r="BNF22" s="123"/>
      <c r="BNG22" s="123"/>
      <c r="BNH22" s="123"/>
      <c r="BNI22" s="123"/>
      <c r="BNJ22" s="123"/>
      <c r="BNK22" s="123"/>
      <c r="BNL22" s="123"/>
      <c r="BNM22" s="123"/>
      <c r="BNN22" s="123"/>
      <c r="BNO22" s="123"/>
      <c r="BNP22" s="123"/>
      <c r="BNQ22" s="123"/>
      <c r="BNR22" s="123"/>
      <c r="BNS22" s="123"/>
      <c r="BNT22" s="123"/>
      <c r="BNU22" s="123"/>
      <c r="BNV22" s="123"/>
      <c r="BNW22" s="123"/>
      <c r="BNX22" s="123"/>
      <c r="BNY22" s="123"/>
      <c r="BNZ22" s="123"/>
      <c r="BOA22" s="123"/>
      <c r="BOB22" s="123"/>
      <c r="BOC22" s="123"/>
      <c r="BOD22" s="123"/>
      <c r="BOE22" s="123"/>
      <c r="BOF22" s="123"/>
      <c r="BOG22" s="123"/>
      <c r="BOH22" s="123"/>
      <c r="BOI22" s="123"/>
      <c r="BOJ22" s="123"/>
      <c r="BOK22" s="123"/>
      <c r="BOL22" s="123"/>
      <c r="BOM22" s="123"/>
      <c r="BON22" s="123"/>
      <c r="BOO22" s="123"/>
      <c r="BOP22" s="123"/>
      <c r="BOQ22" s="123"/>
      <c r="BOR22" s="123"/>
      <c r="BOS22" s="123"/>
      <c r="BOT22" s="123"/>
      <c r="BOU22" s="123"/>
      <c r="BOV22" s="123"/>
      <c r="BOW22" s="123"/>
      <c r="BOX22" s="123"/>
      <c r="BOY22" s="123"/>
      <c r="BOZ22" s="123"/>
      <c r="BPA22" s="123"/>
      <c r="BPB22" s="123"/>
      <c r="BPC22" s="123"/>
      <c r="BPD22" s="123"/>
      <c r="BPE22" s="123"/>
      <c r="BPF22" s="123"/>
      <c r="BPG22" s="123"/>
      <c r="BPH22" s="123"/>
      <c r="BPI22" s="123"/>
      <c r="BPJ22" s="123"/>
      <c r="BPK22" s="123"/>
      <c r="BPL22" s="123"/>
      <c r="BPM22" s="123"/>
      <c r="BPN22" s="123"/>
      <c r="BPO22" s="123"/>
      <c r="BPP22" s="123"/>
      <c r="BPQ22" s="123"/>
      <c r="BPR22" s="123"/>
      <c r="BPS22" s="123"/>
      <c r="BPT22" s="123"/>
      <c r="BPU22" s="123"/>
      <c r="BPV22" s="123"/>
      <c r="BPW22" s="123"/>
      <c r="BPX22" s="123"/>
      <c r="BPY22" s="123"/>
      <c r="BPZ22" s="123"/>
      <c r="BQA22" s="123"/>
      <c r="BQB22" s="123"/>
      <c r="BQC22" s="123"/>
      <c r="BQD22" s="123"/>
      <c r="BQE22" s="123"/>
      <c r="BQF22" s="123"/>
      <c r="BQG22" s="123"/>
      <c r="BQH22" s="123"/>
      <c r="BQI22" s="123"/>
      <c r="BQJ22" s="123"/>
      <c r="BQK22" s="123"/>
      <c r="BQL22" s="123"/>
      <c r="BQM22" s="123"/>
      <c r="BQN22" s="123"/>
      <c r="BQO22" s="123"/>
      <c r="BQP22" s="123"/>
      <c r="BQQ22" s="123"/>
      <c r="BQR22" s="123"/>
      <c r="BQS22" s="123"/>
      <c r="BQT22" s="123"/>
      <c r="BQU22" s="123"/>
      <c r="BQV22" s="123"/>
      <c r="BQW22" s="123"/>
      <c r="BQX22" s="123"/>
      <c r="BQY22" s="123"/>
      <c r="BQZ22" s="123"/>
      <c r="BRA22" s="123"/>
      <c r="BRB22" s="123"/>
      <c r="BRC22" s="123"/>
      <c r="BRD22" s="123"/>
      <c r="BRE22" s="123"/>
      <c r="BRF22" s="123"/>
      <c r="BRG22" s="123"/>
      <c r="BRH22" s="123"/>
      <c r="BRI22" s="123"/>
      <c r="BRJ22" s="123"/>
      <c r="BRK22" s="123"/>
      <c r="BRL22" s="123"/>
      <c r="BRM22" s="123"/>
      <c r="BRN22" s="123"/>
      <c r="BRO22" s="123"/>
      <c r="BRP22" s="123"/>
      <c r="BRQ22" s="123"/>
      <c r="BRR22" s="123"/>
      <c r="BRS22" s="123"/>
      <c r="BRT22" s="123"/>
      <c r="BRU22" s="123"/>
      <c r="BRV22" s="123"/>
      <c r="BRW22" s="123"/>
      <c r="BRX22" s="123"/>
      <c r="BRY22" s="123"/>
      <c r="BRZ22" s="123"/>
      <c r="BSA22" s="123"/>
      <c r="BSB22" s="123"/>
      <c r="BSC22" s="123"/>
      <c r="BSD22" s="123"/>
      <c r="BSE22" s="123"/>
      <c r="BSF22" s="123"/>
      <c r="BSG22" s="123"/>
      <c r="BSH22" s="123"/>
      <c r="BSI22" s="123"/>
      <c r="BSJ22" s="123"/>
      <c r="BSK22" s="123"/>
      <c r="BSL22" s="123"/>
      <c r="BSM22" s="123"/>
      <c r="BSN22" s="123"/>
      <c r="BSO22" s="123"/>
      <c r="BSP22" s="123"/>
      <c r="BSQ22" s="123"/>
      <c r="BSR22" s="123"/>
      <c r="BSS22" s="123"/>
      <c r="BST22" s="123"/>
      <c r="BSU22" s="123"/>
      <c r="BSV22" s="123"/>
      <c r="BSW22" s="123"/>
      <c r="BSX22" s="123"/>
      <c r="BSY22" s="123"/>
      <c r="BSZ22" s="123"/>
      <c r="BTA22" s="123"/>
      <c r="BTB22" s="123"/>
      <c r="BTC22" s="123"/>
      <c r="BTD22" s="123"/>
      <c r="BTE22" s="123"/>
      <c r="BTF22" s="123"/>
      <c r="BTG22" s="123"/>
      <c r="BTH22" s="123"/>
      <c r="BTI22" s="123"/>
      <c r="BTJ22" s="123"/>
      <c r="BTK22" s="123"/>
      <c r="BTL22" s="123"/>
      <c r="BTM22" s="123"/>
      <c r="BTN22" s="123"/>
      <c r="BTO22" s="123"/>
      <c r="BTP22" s="123"/>
      <c r="BTQ22" s="123"/>
      <c r="BTR22" s="123"/>
      <c r="BTS22" s="123"/>
      <c r="BTT22" s="123"/>
      <c r="BTU22" s="123"/>
      <c r="BTV22" s="123"/>
      <c r="BTW22" s="123"/>
      <c r="BTX22" s="123"/>
      <c r="BTY22" s="123"/>
      <c r="BTZ22" s="123"/>
      <c r="BUA22" s="123"/>
      <c r="BUB22" s="123"/>
      <c r="BUC22" s="123"/>
      <c r="BUD22" s="123"/>
      <c r="BUE22" s="123"/>
      <c r="BUF22" s="123"/>
      <c r="BUG22" s="123"/>
      <c r="BUH22" s="123"/>
      <c r="BUI22" s="123"/>
      <c r="BUJ22" s="123"/>
      <c r="BUK22" s="123"/>
      <c r="BUL22" s="123"/>
      <c r="BUM22" s="123"/>
      <c r="BUN22" s="123"/>
      <c r="BUO22" s="123"/>
      <c r="BUP22" s="123"/>
      <c r="BUQ22" s="123"/>
      <c r="BUR22" s="123"/>
      <c r="BUS22" s="123"/>
      <c r="BUT22" s="123"/>
      <c r="BUU22" s="123"/>
      <c r="BUV22" s="123"/>
      <c r="BUW22" s="123"/>
      <c r="BUX22" s="123"/>
      <c r="BUY22" s="123"/>
      <c r="BUZ22" s="123"/>
      <c r="BVA22" s="123"/>
      <c r="BVB22" s="123"/>
      <c r="BVC22" s="123"/>
      <c r="BVD22" s="123"/>
      <c r="BVE22" s="123"/>
      <c r="BVF22" s="123"/>
      <c r="BVG22" s="123"/>
      <c r="BVH22" s="123"/>
      <c r="BVI22" s="123"/>
      <c r="BVJ22" s="123"/>
      <c r="BVK22" s="123"/>
      <c r="BVL22" s="123"/>
      <c r="BVM22" s="123"/>
      <c r="BVN22" s="123"/>
      <c r="BVO22" s="123"/>
      <c r="BVP22" s="123"/>
      <c r="BVQ22" s="123"/>
      <c r="BVR22" s="123"/>
      <c r="BVS22" s="123"/>
      <c r="BVT22" s="123"/>
      <c r="BVU22" s="123"/>
      <c r="BVV22" s="123"/>
      <c r="BVW22" s="123"/>
      <c r="BVX22" s="123"/>
      <c r="BVY22" s="123"/>
      <c r="BVZ22" s="123"/>
      <c r="BWA22" s="123"/>
      <c r="BWB22" s="123"/>
      <c r="BWC22" s="123"/>
      <c r="BWD22" s="123"/>
      <c r="BWE22" s="123"/>
      <c r="BWF22" s="123"/>
      <c r="BWG22" s="123"/>
      <c r="BWH22" s="123"/>
      <c r="BWI22" s="123"/>
      <c r="BWJ22" s="123"/>
      <c r="BWK22" s="123"/>
      <c r="BWL22" s="123"/>
      <c r="BWM22" s="123"/>
      <c r="BWN22" s="123"/>
      <c r="BWO22" s="123"/>
      <c r="BWP22" s="123"/>
      <c r="BWQ22" s="123"/>
      <c r="BWR22" s="123"/>
      <c r="BWS22" s="123"/>
      <c r="BWT22" s="123"/>
      <c r="BWU22" s="123"/>
      <c r="BWV22" s="123"/>
      <c r="BWW22" s="123"/>
      <c r="BWX22" s="123"/>
      <c r="BWY22" s="123"/>
      <c r="BWZ22" s="123"/>
      <c r="BXA22" s="123"/>
      <c r="BXB22" s="123"/>
      <c r="BXC22" s="123"/>
      <c r="BXD22" s="123"/>
      <c r="BXE22" s="123"/>
      <c r="BXF22" s="123"/>
      <c r="BXG22" s="123"/>
      <c r="BXH22" s="123"/>
      <c r="BXI22" s="123"/>
      <c r="BXJ22" s="123"/>
      <c r="BXK22" s="123"/>
      <c r="BXL22" s="123"/>
      <c r="BXM22" s="123"/>
      <c r="BXN22" s="123"/>
      <c r="BXO22" s="123"/>
      <c r="BXP22" s="123"/>
      <c r="BXQ22" s="123"/>
      <c r="BXR22" s="123"/>
      <c r="BXS22" s="123"/>
      <c r="BXT22" s="123"/>
      <c r="BXU22" s="123"/>
      <c r="BXV22" s="123"/>
      <c r="BXW22" s="123"/>
      <c r="BXX22" s="123"/>
      <c r="BXY22" s="123"/>
      <c r="BXZ22" s="123"/>
      <c r="BYA22" s="123"/>
      <c r="BYB22" s="123"/>
      <c r="BYC22" s="123"/>
      <c r="BYD22" s="123"/>
      <c r="BYE22" s="123"/>
      <c r="BYF22" s="123"/>
      <c r="BYG22" s="123"/>
      <c r="BYH22" s="123"/>
      <c r="BYI22" s="123"/>
      <c r="BYJ22" s="123"/>
      <c r="BYK22" s="123"/>
      <c r="BYL22" s="123"/>
      <c r="BYM22" s="123"/>
      <c r="BYN22" s="123"/>
      <c r="BYO22" s="123"/>
      <c r="BYP22" s="123"/>
      <c r="BYQ22" s="123"/>
      <c r="BYR22" s="123"/>
      <c r="BYS22" s="123"/>
      <c r="BYT22" s="123"/>
      <c r="BYU22" s="123"/>
      <c r="BYV22" s="123"/>
      <c r="BYW22" s="123"/>
      <c r="BYX22" s="123"/>
      <c r="BYY22" s="123"/>
      <c r="BYZ22" s="123"/>
      <c r="BZA22" s="123"/>
      <c r="BZB22" s="123"/>
      <c r="BZC22" s="123"/>
      <c r="BZD22" s="123"/>
      <c r="BZE22" s="123"/>
      <c r="BZF22" s="123"/>
      <c r="BZG22" s="123"/>
      <c r="BZH22" s="123"/>
      <c r="BZI22" s="123"/>
      <c r="BZJ22" s="123"/>
      <c r="BZK22" s="123"/>
      <c r="BZL22" s="123"/>
      <c r="BZM22" s="123"/>
      <c r="BZN22" s="123"/>
      <c r="BZO22" s="123"/>
      <c r="BZP22" s="123"/>
      <c r="BZQ22" s="123"/>
      <c r="BZR22" s="123"/>
      <c r="BZS22" s="123"/>
      <c r="BZT22" s="123"/>
      <c r="BZU22" s="123"/>
      <c r="BZV22" s="123"/>
      <c r="BZW22" s="123"/>
      <c r="BZX22" s="123"/>
      <c r="BZY22" s="123"/>
      <c r="BZZ22" s="123"/>
      <c r="CAA22" s="123"/>
      <c r="CAB22" s="123"/>
      <c r="CAC22" s="123"/>
      <c r="CAD22" s="123"/>
      <c r="CAE22" s="123"/>
      <c r="CAF22" s="123"/>
      <c r="CAG22" s="123"/>
      <c r="CAH22" s="123"/>
      <c r="CAI22" s="123"/>
      <c r="CAJ22" s="123"/>
      <c r="CAK22" s="123"/>
      <c r="CAL22" s="123"/>
      <c r="CAM22" s="123"/>
      <c r="CAN22" s="123"/>
      <c r="CAO22" s="123"/>
      <c r="CAP22" s="123"/>
      <c r="CAQ22" s="123"/>
      <c r="CAR22" s="123"/>
      <c r="CAS22" s="123"/>
      <c r="CAT22" s="123"/>
      <c r="CAU22" s="123"/>
      <c r="CAV22" s="123"/>
      <c r="CAW22" s="123"/>
      <c r="CAX22" s="123"/>
      <c r="CAY22" s="123"/>
      <c r="CAZ22" s="123"/>
      <c r="CBA22" s="123"/>
      <c r="CBB22" s="123"/>
      <c r="CBC22" s="123"/>
      <c r="CBD22" s="123"/>
      <c r="CBE22" s="123"/>
      <c r="CBF22" s="123"/>
      <c r="CBG22" s="123"/>
      <c r="CBH22" s="123"/>
      <c r="CBI22" s="123"/>
      <c r="CBJ22" s="123"/>
      <c r="CBK22" s="123"/>
      <c r="CBL22" s="123"/>
      <c r="CBM22" s="123"/>
      <c r="CBN22" s="123"/>
      <c r="CBO22" s="123"/>
      <c r="CBP22" s="123"/>
      <c r="CBQ22" s="123"/>
      <c r="CBR22" s="123"/>
      <c r="CBS22" s="123"/>
      <c r="CBT22" s="123"/>
      <c r="CBU22" s="123"/>
      <c r="CBV22" s="123"/>
      <c r="CBW22" s="123"/>
      <c r="CBX22" s="123"/>
      <c r="CBY22" s="123"/>
      <c r="CBZ22" s="123"/>
      <c r="CCA22" s="123"/>
      <c r="CCB22" s="123"/>
      <c r="CCC22" s="123"/>
      <c r="CCD22" s="123"/>
      <c r="CCE22" s="123"/>
      <c r="CCF22" s="123"/>
      <c r="CCG22" s="123"/>
      <c r="CCH22" s="123"/>
      <c r="CCI22" s="123"/>
      <c r="CCJ22" s="123"/>
      <c r="CCK22" s="123"/>
      <c r="CCL22" s="123"/>
      <c r="CCM22" s="123"/>
      <c r="CCN22" s="123"/>
      <c r="CCO22" s="123"/>
      <c r="CCP22" s="123"/>
      <c r="CCQ22" s="123"/>
      <c r="CCR22" s="123"/>
      <c r="CCS22" s="123"/>
      <c r="CCT22" s="123"/>
      <c r="CCU22" s="123"/>
      <c r="CCV22" s="123"/>
      <c r="CCW22" s="123"/>
      <c r="CCX22" s="123"/>
      <c r="CCY22" s="123"/>
      <c r="CCZ22" s="123"/>
      <c r="CDA22" s="123"/>
      <c r="CDB22" s="123"/>
      <c r="CDC22" s="123"/>
      <c r="CDD22" s="123"/>
      <c r="CDE22" s="123"/>
      <c r="CDF22" s="123"/>
      <c r="CDG22" s="123"/>
      <c r="CDH22" s="123"/>
      <c r="CDI22" s="123"/>
      <c r="CDJ22" s="123"/>
      <c r="CDK22" s="123"/>
      <c r="CDL22" s="123"/>
      <c r="CDM22" s="123"/>
      <c r="CDN22" s="123"/>
      <c r="CDO22" s="123"/>
      <c r="CDP22" s="123"/>
      <c r="CDQ22" s="123"/>
      <c r="CDR22" s="123"/>
      <c r="CDS22" s="123"/>
      <c r="CDT22" s="123"/>
      <c r="CDU22" s="123"/>
      <c r="CDV22" s="123"/>
      <c r="CDW22" s="123"/>
      <c r="CDX22" s="123"/>
      <c r="CDY22" s="123"/>
      <c r="CDZ22" s="123"/>
      <c r="CEA22" s="123"/>
      <c r="CEB22" s="123"/>
      <c r="CEC22" s="123"/>
      <c r="CED22" s="123"/>
      <c r="CEE22" s="123"/>
      <c r="CEF22" s="123"/>
      <c r="CEG22" s="123"/>
      <c r="CEH22" s="123"/>
      <c r="CEI22" s="123"/>
      <c r="CEJ22" s="123"/>
      <c r="CEK22" s="123"/>
      <c r="CEL22" s="123"/>
      <c r="CEM22" s="123"/>
      <c r="CEN22" s="123"/>
      <c r="CEO22" s="123"/>
      <c r="CEP22" s="123"/>
      <c r="CEQ22" s="123"/>
      <c r="CER22" s="123"/>
      <c r="CES22" s="123"/>
      <c r="CET22" s="123"/>
      <c r="CEU22" s="123"/>
      <c r="CEV22" s="123"/>
      <c r="CEW22" s="123"/>
      <c r="CEX22" s="123"/>
      <c r="CEY22" s="123"/>
      <c r="CEZ22" s="123"/>
      <c r="CFA22" s="123"/>
      <c r="CFB22" s="123"/>
      <c r="CFC22" s="123"/>
      <c r="CFD22" s="123"/>
      <c r="CFE22" s="123"/>
      <c r="CFF22" s="123"/>
      <c r="CFG22" s="123"/>
      <c r="CFH22" s="123"/>
      <c r="CFI22" s="123"/>
      <c r="CFJ22" s="123"/>
      <c r="CFK22" s="123"/>
      <c r="CFL22" s="123"/>
      <c r="CFM22" s="123"/>
      <c r="CFN22" s="123"/>
      <c r="CFO22" s="123"/>
      <c r="CFP22" s="123"/>
      <c r="CFQ22" s="123"/>
      <c r="CFR22" s="123"/>
      <c r="CFS22" s="123"/>
      <c r="CFT22" s="123"/>
      <c r="CFU22" s="123"/>
      <c r="CFV22" s="123"/>
      <c r="CFW22" s="123"/>
      <c r="CFX22" s="123"/>
      <c r="CFY22" s="123"/>
      <c r="CFZ22" s="123"/>
      <c r="CGA22" s="123"/>
      <c r="CGB22" s="123"/>
      <c r="CGC22" s="123"/>
      <c r="CGD22" s="123"/>
      <c r="CGE22" s="123"/>
      <c r="CGF22" s="123"/>
      <c r="CGG22" s="123"/>
      <c r="CGH22" s="123"/>
      <c r="CGI22" s="123"/>
      <c r="CGJ22" s="123"/>
      <c r="CGK22" s="123"/>
      <c r="CGL22" s="123"/>
      <c r="CGM22" s="123"/>
      <c r="CGN22" s="123"/>
      <c r="CGO22" s="123"/>
      <c r="CGP22" s="123"/>
      <c r="CGQ22" s="123"/>
      <c r="CGR22" s="123"/>
      <c r="CGS22" s="123"/>
      <c r="CGT22" s="123"/>
      <c r="CGU22" s="123"/>
      <c r="CGV22" s="123"/>
      <c r="CGW22" s="123"/>
      <c r="CGX22" s="123"/>
      <c r="CGY22" s="123"/>
      <c r="CGZ22" s="123"/>
      <c r="CHA22" s="123"/>
      <c r="CHB22" s="123"/>
      <c r="CHC22" s="123"/>
      <c r="CHD22" s="123"/>
      <c r="CHE22" s="123"/>
      <c r="CHF22" s="123"/>
      <c r="CHG22" s="123"/>
      <c r="CHH22" s="123"/>
      <c r="CHI22" s="123"/>
      <c r="CHJ22" s="123"/>
      <c r="CHK22" s="123"/>
      <c r="CHL22" s="123"/>
      <c r="CHM22" s="123"/>
      <c r="CHN22" s="123"/>
      <c r="CHO22" s="123"/>
      <c r="CHP22" s="123"/>
      <c r="CHQ22" s="123"/>
      <c r="CHR22" s="123"/>
      <c r="CHS22" s="123"/>
      <c r="CHT22" s="123"/>
      <c r="CHU22" s="123"/>
      <c r="CHV22" s="123"/>
      <c r="CHW22" s="123"/>
      <c r="CHX22" s="123"/>
      <c r="CHY22" s="123"/>
      <c r="CHZ22" s="123"/>
      <c r="CIA22" s="123"/>
      <c r="CIB22" s="123"/>
      <c r="CIC22" s="123"/>
      <c r="CID22" s="123"/>
      <c r="CIE22" s="123"/>
      <c r="CIF22" s="123"/>
      <c r="CIG22" s="123"/>
      <c r="CIH22" s="123"/>
      <c r="CII22" s="123"/>
      <c r="CIJ22" s="123"/>
      <c r="CIK22" s="123"/>
      <c r="CIL22" s="123"/>
      <c r="CIM22" s="123"/>
      <c r="CIN22" s="123"/>
      <c r="CIO22" s="123"/>
      <c r="CIP22" s="123"/>
      <c r="CIQ22" s="123"/>
      <c r="CIR22" s="123"/>
      <c r="CIS22" s="123"/>
      <c r="CIT22" s="123"/>
      <c r="CIU22" s="123"/>
      <c r="CIV22" s="123"/>
      <c r="CIW22" s="123"/>
      <c r="CIX22" s="123"/>
      <c r="CIY22" s="123"/>
      <c r="CIZ22" s="123"/>
      <c r="CJA22" s="123"/>
      <c r="CJB22" s="123"/>
      <c r="CJC22" s="123"/>
      <c r="CJD22" s="123"/>
      <c r="CJE22" s="123"/>
      <c r="CJF22" s="123"/>
      <c r="CJG22" s="123"/>
      <c r="CJH22" s="123"/>
      <c r="CJI22" s="123"/>
      <c r="CJJ22" s="123"/>
      <c r="CJK22" s="123"/>
      <c r="CJL22" s="123"/>
      <c r="CJM22" s="123"/>
      <c r="CJN22" s="123"/>
      <c r="CJO22" s="123"/>
      <c r="CJP22" s="123"/>
      <c r="CJQ22" s="123"/>
      <c r="CJR22" s="123"/>
      <c r="CJS22" s="123"/>
      <c r="CJT22" s="123"/>
      <c r="CJU22" s="123"/>
      <c r="CJV22" s="123"/>
      <c r="CJW22" s="123"/>
      <c r="CJX22" s="123"/>
      <c r="CJY22" s="123"/>
      <c r="CJZ22" s="123"/>
      <c r="CKA22" s="123"/>
      <c r="CKB22" s="123"/>
      <c r="CKC22" s="123"/>
      <c r="CKD22" s="123"/>
      <c r="CKE22" s="123"/>
      <c r="CKF22" s="123"/>
      <c r="CKG22" s="123"/>
      <c r="CKH22" s="123"/>
      <c r="CKI22" s="123"/>
      <c r="CKJ22" s="123"/>
      <c r="CKK22" s="123"/>
      <c r="CKL22" s="123"/>
      <c r="CKM22" s="123"/>
      <c r="CKN22" s="123"/>
      <c r="CKO22" s="123"/>
      <c r="CKP22" s="123"/>
      <c r="CKQ22" s="123"/>
      <c r="CKR22" s="123"/>
      <c r="CKS22" s="123"/>
      <c r="CKT22" s="123"/>
      <c r="CKU22" s="123"/>
      <c r="CKV22" s="123"/>
      <c r="CKW22" s="123"/>
      <c r="CKX22" s="123"/>
      <c r="CKY22" s="123"/>
      <c r="CKZ22" s="123"/>
      <c r="CLA22" s="123"/>
      <c r="CLB22" s="123"/>
      <c r="CLC22" s="123"/>
      <c r="CLD22" s="123"/>
      <c r="CLE22" s="123"/>
      <c r="CLF22" s="123"/>
      <c r="CLG22" s="123"/>
      <c r="CLH22" s="123"/>
      <c r="CLI22" s="123"/>
      <c r="CLJ22" s="123"/>
      <c r="CLK22" s="123"/>
      <c r="CLL22" s="123"/>
      <c r="CLM22" s="123"/>
      <c r="CLN22" s="123"/>
      <c r="CLO22" s="123"/>
      <c r="CLP22" s="123"/>
      <c r="CLQ22" s="123"/>
      <c r="CLR22" s="123"/>
      <c r="CLS22" s="123"/>
      <c r="CLT22" s="123"/>
      <c r="CLU22" s="123"/>
      <c r="CLV22" s="123"/>
      <c r="CLW22" s="123"/>
      <c r="CLX22" s="123"/>
      <c r="CLY22" s="123"/>
      <c r="CLZ22" s="123"/>
      <c r="CMA22" s="123"/>
      <c r="CMB22" s="123"/>
      <c r="CMC22" s="123"/>
      <c r="CMD22" s="123"/>
      <c r="CME22" s="123"/>
      <c r="CMF22" s="123"/>
      <c r="CMG22" s="123"/>
      <c r="CMH22" s="123"/>
      <c r="CMI22" s="123"/>
      <c r="CMJ22" s="123"/>
      <c r="CMK22" s="123"/>
      <c r="CML22" s="123"/>
      <c r="CMM22" s="123"/>
      <c r="CMN22" s="123"/>
      <c r="CMO22" s="123"/>
      <c r="CMP22" s="123"/>
      <c r="CMQ22" s="123"/>
      <c r="CMR22" s="123"/>
      <c r="CMS22" s="123"/>
      <c r="CMT22" s="123"/>
      <c r="CMU22" s="123"/>
      <c r="CMV22" s="123"/>
      <c r="CMW22" s="123"/>
      <c r="CMX22" s="123"/>
      <c r="CMY22" s="123"/>
      <c r="CMZ22" s="123"/>
      <c r="CNA22" s="123"/>
      <c r="CNB22" s="123"/>
      <c r="CNC22" s="123"/>
      <c r="CND22" s="123"/>
      <c r="CNE22" s="123"/>
      <c r="CNF22" s="123"/>
      <c r="CNG22" s="123"/>
      <c r="CNH22" s="123"/>
      <c r="CNI22" s="123"/>
      <c r="CNJ22" s="123"/>
      <c r="CNK22" s="123"/>
      <c r="CNL22" s="123"/>
      <c r="CNM22" s="123"/>
      <c r="CNN22" s="123"/>
      <c r="CNO22" s="123"/>
      <c r="CNP22" s="123"/>
      <c r="CNQ22" s="123"/>
      <c r="CNR22" s="123"/>
      <c r="CNS22" s="123"/>
      <c r="CNT22" s="123"/>
      <c r="CNU22" s="123"/>
      <c r="CNV22" s="123"/>
      <c r="CNW22" s="123"/>
      <c r="CNX22" s="123"/>
      <c r="CNY22" s="123"/>
      <c r="CNZ22" s="123"/>
      <c r="COA22" s="123"/>
      <c r="COB22" s="123"/>
      <c r="COC22" s="123"/>
      <c r="COD22" s="123"/>
      <c r="COE22" s="123"/>
      <c r="COF22" s="123"/>
      <c r="COG22" s="123"/>
      <c r="COH22" s="123"/>
      <c r="COI22" s="123"/>
      <c r="COJ22" s="123"/>
      <c r="COK22" s="123"/>
      <c r="COL22" s="123"/>
      <c r="COM22" s="123"/>
      <c r="CON22" s="123"/>
      <c r="COO22" s="123"/>
      <c r="COP22" s="123"/>
      <c r="COQ22" s="123"/>
      <c r="COR22" s="123"/>
      <c r="COS22" s="123"/>
      <c r="COT22" s="123"/>
      <c r="COU22" s="123"/>
      <c r="COV22" s="123"/>
      <c r="COW22" s="123"/>
      <c r="COX22" s="123"/>
      <c r="COY22" s="123"/>
      <c r="COZ22" s="123"/>
      <c r="CPA22" s="123"/>
      <c r="CPB22" s="123"/>
      <c r="CPC22" s="123"/>
      <c r="CPD22" s="123"/>
      <c r="CPE22" s="123"/>
      <c r="CPF22" s="123"/>
      <c r="CPG22" s="123"/>
      <c r="CPH22" s="123"/>
      <c r="CPI22" s="123"/>
      <c r="CPJ22" s="123"/>
      <c r="CPK22" s="123"/>
      <c r="CPL22" s="123"/>
      <c r="CPM22" s="123"/>
      <c r="CPN22" s="123"/>
      <c r="CPO22" s="123"/>
      <c r="CPP22" s="123"/>
      <c r="CPQ22" s="123"/>
      <c r="CPR22" s="123"/>
      <c r="CPS22" s="123"/>
      <c r="CPT22" s="123"/>
      <c r="CPU22" s="123"/>
      <c r="CPV22" s="123"/>
      <c r="CPW22" s="123"/>
      <c r="CPX22" s="123"/>
      <c r="CPY22" s="123"/>
      <c r="CPZ22" s="123"/>
      <c r="CQA22" s="123"/>
      <c r="CQB22" s="123"/>
      <c r="CQC22" s="123"/>
      <c r="CQD22" s="123"/>
      <c r="CQE22" s="123"/>
      <c r="CQF22" s="123"/>
      <c r="CQG22" s="123"/>
      <c r="CQH22" s="123"/>
      <c r="CQI22" s="123"/>
      <c r="CQJ22" s="123"/>
      <c r="CQK22" s="123"/>
      <c r="CQL22" s="123"/>
      <c r="CQM22" s="123"/>
      <c r="CQN22" s="123"/>
      <c r="CQO22" s="123"/>
      <c r="CQP22" s="123"/>
      <c r="CQQ22" s="123"/>
      <c r="CQR22" s="123"/>
      <c r="CQS22" s="123"/>
      <c r="CQT22" s="123"/>
      <c r="CQU22" s="123"/>
      <c r="CQV22" s="123"/>
      <c r="CQW22" s="123"/>
      <c r="CQX22" s="123"/>
      <c r="CQY22" s="123"/>
      <c r="CQZ22" s="123"/>
      <c r="CRA22" s="123"/>
      <c r="CRB22" s="123"/>
      <c r="CRC22" s="123"/>
      <c r="CRD22" s="123"/>
      <c r="CRE22" s="123"/>
      <c r="CRF22" s="123"/>
      <c r="CRG22" s="123"/>
      <c r="CRH22" s="123"/>
      <c r="CRI22" s="123"/>
      <c r="CRJ22" s="123"/>
      <c r="CRK22" s="123"/>
      <c r="CRL22" s="123"/>
      <c r="CRM22" s="123"/>
      <c r="CRN22" s="123"/>
      <c r="CRO22" s="123"/>
      <c r="CRP22" s="123"/>
      <c r="CRQ22" s="123"/>
      <c r="CRR22" s="123"/>
      <c r="CRS22" s="123"/>
      <c r="CRT22" s="123"/>
      <c r="CRU22" s="123"/>
      <c r="CRV22" s="123"/>
      <c r="CRW22" s="123"/>
      <c r="CRX22" s="123"/>
      <c r="CRY22" s="123"/>
      <c r="CRZ22" s="123"/>
      <c r="CSA22" s="123"/>
      <c r="CSB22" s="123"/>
      <c r="CSC22" s="123"/>
      <c r="CSD22" s="123"/>
      <c r="CSE22" s="123"/>
      <c r="CSF22" s="123"/>
      <c r="CSG22" s="123"/>
      <c r="CSH22" s="123"/>
      <c r="CSI22" s="123"/>
      <c r="CSJ22" s="123"/>
      <c r="CSK22" s="123"/>
      <c r="CSL22" s="123"/>
      <c r="CSM22" s="123"/>
      <c r="CSN22" s="123"/>
      <c r="CSO22" s="123"/>
      <c r="CSP22" s="123"/>
      <c r="CSQ22" s="123"/>
      <c r="CSR22" s="123"/>
      <c r="CSS22" s="123"/>
      <c r="CST22" s="123"/>
      <c r="CSU22" s="123"/>
      <c r="CSV22" s="123"/>
      <c r="CSW22" s="123"/>
      <c r="CSX22" s="123"/>
      <c r="CSY22" s="123"/>
      <c r="CSZ22" s="123"/>
      <c r="CTA22" s="123"/>
      <c r="CTB22" s="123"/>
      <c r="CTC22" s="123"/>
      <c r="CTD22" s="123"/>
      <c r="CTE22" s="123"/>
      <c r="CTF22" s="123"/>
      <c r="CTG22" s="123"/>
      <c r="CTH22" s="123"/>
      <c r="CTI22" s="123"/>
      <c r="CTJ22" s="123"/>
      <c r="CTK22" s="123"/>
      <c r="CTL22" s="123"/>
      <c r="CTM22" s="123"/>
      <c r="CTN22" s="123"/>
      <c r="CTO22" s="123"/>
      <c r="CTP22" s="123"/>
      <c r="CTQ22" s="123"/>
      <c r="CTR22" s="123"/>
      <c r="CTS22" s="123"/>
      <c r="CTT22" s="123"/>
      <c r="CTU22" s="123"/>
      <c r="CTV22" s="123"/>
      <c r="CTW22" s="123"/>
      <c r="CTX22" s="123"/>
      <c r="CTY22" s="123"/>
      <c r="CTZ22" s="123"/>
      <c r="CUA22" s="123"/>
      <c r="CUB22" s="123"/>
      <c r="CUC22" s="123"/>
      <c r="CUD22" s="123"/>
      <c r="CUE22" s="123"/>
      <c r="CUF22" s="123"/>
      <c r="CUG22" s="123"/>
      <c r="CUH22" s="123"/>
      <c r="CUI22" s="123"/>
      <c r="CUJ22" s="123"/>
      <c r="CUK22" s="123"/>
      <c r="CUL22" s="123"/>
      <c r="CUM22" s="123"/>
      <c r="CUN22" s="123"/>
      <c r="CUO22" s="123"/>
      <c r="CUP22" s="123"/>
      <c r="CUQ22" s="123"/>
      <c r="CUR22" s="123"/>
      <c r="CUS22" s="123"/>
      <c r="CUT22" s="123"/>
      <c r="CUU22" s="123"/>
      <c r="CUV22" s="123"/>
      <c r="CUW22" s="123"/>
      <c r="CUX22" s="123"/>
      <c r="CUY22" s="123"/>
      <c r="CUZ22" s="123"/>
      <c r="CVA22" s="123"/>
      <c r="CVB22" s="123"/>
      <c r="CVC22" s="123"/>
      <c r="CVD22" s="123"/>
      <c r="CVE22" s="123"/>
      <c r="CVF22" s="123"/>
      <c r="CVG22" s="123"/>
      <c r="CVH22" s="123"/>
      <c r="CVI22" s="123"/>
      <c r="CVJ22" s="123"/>
      <c r="CVK22" s="123"/>
      <c r="CVL22" s="123"/>
      <c r="CVM22" s="123"/>
      <c r="CVN22" s="123"/>
      <c r="CVO22" s="123"/>
      <c r="CVP22" s="123"/>
      <c r="CVQ22" s="123"/>
      <c r="CVR22" s="123"/>
      <c r="CVS22" s="123"/>
      <c r="CVT22" s="123"/>
      <c r="CVU22" s="123"/>
      <c r="CVV22" s="123"/>
      <c r="CVW22" s="123"/>
      <c r="CVX22" s="123"/>
      <c r="CVY22" s="123"/>
      <c r="CVZ22" s="123"/>
      <c r="CWA22" s="123"/>
      <c r="CWB22" s="123"/>
      <c r="CWC22" s="123"/>
      <c r="CWD22" s="123"/>
      <c r="CWE22" s="123"/>
      <c r="CWF22" s="123"/>
      <c r="CWG22" s="123"/>
      <c r="CWH22" s="123"/>
      <c r="CWI22" s="123"/>
      <c r="CWJ22" s="123"/>
      <c r="CWK22" s="123"/>
      <c r="CWL22" s="123"/>
      <c r="CWM22" s="123"/>
      <c r="CWN22" s="123"/>
      <c r="CWO22" s="123"/>
      <c r="CWP22" s="123"/>
      <c r="CWQ22" s="123"/>
      <c r="CWR22" s="123"/>
      <c r="CWS22" s="123"/>
      <c r="CWT22" s="123"/>
      <c r="CWU22" s="123"/>
      <c r="CWV22" s="123"/>
      <c r="CWW22" s="123"/>
      <c r="CWX22" s="123"/>
      <c r="CWY22" s="123"/>
      <c r="CWZ22" s="123"/>
      <c r="CXA22" s="123"/>
      <c r="CXB22" s="123"/>
      <c r="CXC22" s="123"/>
      <c r="CXD22" s="123"/>
      <c r="CXE22" s="123"/>
      <c r="CXF22" s="123"/>
      <c r="CXG22" s="123"/>
      <c r="CXH22" s="123"/>
      <c r="CXI22" s="123"/>
      <c r="CXJ22" s="123"/>
      <c r="CXK22" s="123"/>
      <c r="CXL22" s="123"/>
      <c r="CXM22" s="123"/>
      <c r="CXN22" s="123"/>
      <c r="CXO22" s="123"/>
      <c r="CXP22" s="123"/>
      <c r="CXQ22" s="123"/>
      <c r="CXR22" s="123"/>
      <c r="CXS22" s="123"/>
      <c r="CXT22" s="123"/>
      <c r="CXU22" s="123"/>
      <c r="CXV22" s="123"/>
      <c r="CXW22" s="123"/>
      <c r="CXX22" s="123"/>
      <c r="CXY22" s="123"/>
      <c r="CXZ22" s="123"/>
      <c r="CYA22" s="123"/>
      <c r="CYB22" s="123"/>
      <c r="CYC22" s="123"/>
      <c r="CYD22" s="123"/>
      <c r="CYE22" s="123"/>
      <c r="CYF22" s="123"/>
      <c r="CYG22" s="123"/>
      <c r="CYH22" s="123"/>
      <c r="CYI22" s="123"/>
      <c r="CYJ22" s="123"/>
      <c r="CYK22" s="123"/>
      <c r="CYL22" s="123"/>
      <c r="CYM22" s="123"/>
      <c r="CYN22" s="123"/>
      <c r="CYO22" s="123"/>
      <c r="CYP22" s="123"/>
      <c r="CYQ22" s="123"/>
      <c r="CYR22" s="123"/>
      <c r="CYS22" s="123"/>
      <c r="CYT22" s="123"/>
      <c r="CYU22" s="123"/>
      <c r="CYV22" s="123"/>
      <c r="CYW22" s="123"/>
      <c r="CYX22" s="123"/>
      <c r="CYY22" s="123"/>
      <c r="CYZ22" s="123"/>
      <c r="CZA22" s="123"/>
      <c r="CZB22" s="123"/>
      <c r="CZC22" s="123"/>
      <c r="CZD22" s="123"/>
      <c r="CZE22" s="123"/>
      <c r="CZF22" s="123"/>
      <c r="CZG22" s="123"/>
      <c r="CZH22" s="123"/>
      <c r="CZI22" s="123"/>
      <c r="CZJ22" s="123"/>
      <c r="CZK22" s="123"/>
      <c r="CZL22" s="123"/>
      <c r="CZM22" s="123"/>
      <c r="CZN22" s="123"/>
      <c r="CZO22" s="123"/>
      <c r="CZP22" s="123"/>
      <c r="CZQ22" s="123"/>
      <c r="CZR22" s="123"/>
      <c r="CZS22" s="123"/>
      <c r="CZT22" s="123"/>
      <c r="CZU22" s="123"/>
      <c r="CZV22" s="123"/>
      <c r="CZW22" s="123"/>
      <c r="CZX22" s="123"/>
      <c r="CZY22" s="123"/>
      <c r="CZZ22" s="123"/>
      <c r="DAA22" s="123"/>
      <c r="DAB22" s="123"/>
      <c r="DAC22" s="123"/>
      <c r="DAD22" s="123"/>
      <c r="DAE22" s="123"/>
      <c r="DAF22" s="123"/>
      <c r="DAG22" s="123"/>
      <c r="DAH22" s="123"/>
      <c r="DAI22" s="123"/>
      <c r="DAJ22" s="123"/>
      <c r="DAK22" s="123"/>
      <c r="DAL22" s="123"/>
      <c r="DAM22" s="123"/>
      <c r="DAN22" s="123"/>
      <c r="DAO22" s="123"/>
      <c r="DAP22" s="123"/>
      <c r="DAQ22" s="123"/>
      <c r="DAR22" s="123"/>
      <c r="DAS22" s="123"/>
      <c r="DAT22" s="123"/>
      <c r="DAU22" s="123"/>
      <c r="DAV22" s="123"/>
      <c r="DAW22" s="123"/>
      <c r="DAX22" s="123"/>
      <c r="DAY22" s="123"/>
      <c r="DAZ22" s="123"/>
      <c r="DBA22" s="123"/>
      <c r="DBB22" s="123"/>
      <c r="DBC22" s="123"/>
      <c r="DBD22" s="123"/>
      <c r="DBE22" s="123"/>
      <c r="DBF22" s="123"/>
      <c r="DBG22" s="123"/>
      <c r="DBH22" s="123"/>
      <c r="DBI22" s="123"/>
      <c r="DBJ22" s="123"/>
      <c r="DBK22" s="123"/>
      <c r="DBL22" s="123"/>
      <c r="DBM22" s="123"/>
      <c r="DBN22" s="123"/>
      <c r="DBO22" s="123"/>
      <c r="DBP22" s="123"/>
      <c r="DBQ22" s="123"/>
      <c r="DBR22" s="123"/>
      <c r="DBS22" s="123"/>
      <c r="DBT22" s="123"/>
      <c r="DBU22" s="123"/>
      <c r="DBV22" s="123"/>
      <c r="DBW22" s="123"/>
      <c r="DBX22" s="123"/>
      <c r="DBY22" s="123"/>
      <c r="DBZ22" s="123"/>
      <c r="DCA22" s="123"/>
      <c r="DCB22" s="123"/>
      <c r="DCC22" s="123"/>
      <c r="DCD22" s="123"/>
      <c r="DCE22" s="123"/>
      <c r="DCF22" s="123"/>
      <c r="DCG22" s="123"/>
      <c r="DCH22" s="123"/>
      <c r="DCI22" s="123"/>
      <c r="DCJ22" s="123"/>
      <c r="DCK22" s="123"/>
      <c r="DCL22" s="123"/>
      <c r="DCM22" s="123"/>
      <c r="DCN22" s="123"/>
      <c r="DCO22" s="123"/>
      <c r="DCP22" s="123"/>
      <c r="DCQ22" s="123"/>
      <c r="DCR22" s="123"/>
      <c r="DCS22" s="123"/>
      <c r="DCT22" s="123"/>
      <c r="DCU22" s="123"/>
      <c r="DCV22" s="123"/>
      <c r="DCW22" s="123"/>
      <c r="DCX22" s="123"/>
      <c r="DCY22" s="123"/>
      <c r="DCZ22" s="123"/>
      <c r="DDA22" s="123"/>
      <c r="DDB22" s="123"/>
      <c r="DDC22" s="123"/>
      <c r="DDD22" s="123"/>
      <c r="DDE22" s="123"/>
      <c r="DDF22" s="123"/>
      <c r="DDG22" s="123"/>
      <c r="DDH22" s="123"/>
      <c r="DDI22" s="123"/>
      <c r="DDJ22" s="123"/>
      <c r="DDK22" s="123"/>
      <c r="DDL22" s="123"/>
      <c r="DDM22" s="123"/>
      <c r="DDN22" s="123"/>
      <c r="DDO22" s="123"/>
      <c r="DDP22" s="123"/>
      <c r="DDQ22" s="123"/>
      <c r="DDR22" s="123"/>
      <c r="DDS22" s="123"/>
      <c r="DDT22" s="123"/>
      <c r="DDU22" s="123"/>
      <c r="DDV22" s="123"/>
      <c r="DDW22" s="123"/>
      <c r="DDX22" s="123"/>
      <c r="DDY22" s="123"/>
      <c r="DDZ22" s="123"/>
      <c r="DEA22" s="123"/>
      <c r="DEB22" s="123"/>
      <c r="DEC22" s="123"/>
      <c r="DED22" s="123"/>
      <c r="DEE22" s="123"/>
      <c r="DEF22" s="123"/>
      <c r="DEG22" s="123"/>
      <c r="DEH22" s="123"/>
      <c r="DEI22" s="123"/>
      <c r="DEJ22" s="123"/>
      <c r="DEK22" s="123"/>
      <c r="DEL22" s="123"/>
      <c r="DEM22" s="123"/>
      <c r="DEN22" s="123"/>
      <c r="DEO22" s="123"/>
      <c r="DEP22" s="123"/>
      <c r="DEQ22" s="123"/>
      <c r="DER22" s="123"/>
      <c r="DES22" s="123"/>
      <c r="DET22" s="123"/>
      <c r="DEU22" s="123"/>
      <c r="DEV22" s="123"/>
      <c r="DEW22" s="123"/>
      <c r="DEX22" s="123"/>
      <c r="DEY22" s="123"/>
      <c r="DEZ22" s="123"/>
      <c r="DFA22" s="123"/>
      <c r="DFB22" s="123"/>
      <c r="DFC22" s="123"/>
      <c r="DFD22" s="123"/>
      <c r="DFE22" s="123"/>
      <c r="DFF22" s="123"/>
      <c r="DFG22" s="123"/>
      <c r="DFH22" s="123"/>
      <c r="DFI22" s="123"/>
      <c r="DFJ22" s="123"/>
      <c r="DFK22" s="123"/>
      <c r="DFL22" s="123"/>
      <c r="DFM22" s="123"/>
      <c r="DFN22" s="123"/>
      <c r="DFO22" s="123"/>
      <c r="DFP22" s="123"/>
      <c r="DFQ22" s="123"/>
      <c r="DFR22" s="123"/>
      <c r="DFS22" s="123"/>
      <c r="DFT22" s="123"/>
      <c r="DFU22" s="123"/>
      <c r="DFV22" s="123"/>
      <c r="DFW22" s="123"/>
      <c r="DFX22" s="123"/>
      <c r="DFY22" s="123"/>
      <c r="DFZ22" s="123"/>
      <c r="DGA22" s="123"/>
      <c r="DGB22" s="123"/>
      <c r="DGC22" s="123"/>
      <c r="DGD22" s="123"/>
      <c r="DGE22" s="123"/>
      <c r="DGF22" s="123"/>
      <c r="DGG22" s="123"/>
      <c r="DGH22" s="123"/>
      <c r="DGI22" s="123"/>
      <c r="DGJ22" s="123"/>
      <c r="DGK22" s="123"/>
      <c r="DGL22" s="123"/>
      <c r="DGM22" s="123"/>
      <c r="DGN22" s="123"/>
      <c r="DGO22" s="123"/>
      <c r="DGP22" s="123"/>
      <c r="DGQ22" s="123"/>
      <c r="DGR22" s="123"/>
      <c r="DGS22" s="123"/>
      <c r="DGT22" s="123"/>
      <c r="DGU22" s="123"/>
      <c r="DGV22" s="123"/>
      <c r="DGW22" s="123"/>
      <c r="DGX22" s="123"/>
      <c r="DGY22" s="123"/>
      <c r="DGZ22" s="123"/>
      <c r="DHA22" s="123"/>
      <c r="DHB22" s="123"/>
      <c r="DHC22" s="123"/>
      <c r="DHD22" s="123"/>
      <c r="DHE22" s="123"/>
      <c r="DHF22" s="123"/>
      <c r="DHG22" s="123"/>
      <c r="DHH22" s="123"/>
      <c r="DHI22" s="123"/>
      <c r="DHJ22" s="123"/>
      <c r="DHK22" s="123"/>
      <c r="DHL22" s="123"/>
      <c r="DHM22" s="123"/>
      <c r="DHN22" s="123"/>
      <c r="DHO22" s="123"/>
      <c r="DHP22" s="123"/>
      <c r="DHQ22" s="123"/>
      <c r="DHR22" s="123"/>
      <c r="DHS22" s="123"/>
      <c r="DHT22" s="123"/>
      <c r="DHU22" s="123"/>
      <c r="DHV22" s="123"/>
      <c r="DHW22" s="123"/>
      <c r="DHX22" s="123"/>
      <c r="DHY22" s="123"/>
      <c r="DHZ22" s="123"/>
      <c r="DIA22" s="123"/>
      <c r="DIB22" s="123"/>
      <c r="DIC22" s="123"/>
      <c r="DID22" s="123"/>
      <c r="DIE22" s="123"/>
      <c r="DIF22" s="123"/>
      <c r="DIG22" s="123"/>
      <c r="DIH22" s="123"/>
      <c r="DII22" s="123"/>
      <c r="DIJ22" s="123"/>
      <c r="DIK22" s="123"/>
      <c r="DIL22" s="123"/>
      <c r="DIM22" s="123"/>
      <c r="DIN22" s="123"/>
      <c r="DIO22" s="123"/>
      <c r="DIP22" s="123"/>
      <c r="DIQ22" s="123"/>
      <c r="DIR22" s="123"/>
      <c r="DIS22" s="123"/>
      <c r="DIT22" s="123"/>
      <c r="DIU22" s="123"/>
      <c r="DIV22" s="123"/>
      <c r="DIW22" s="123"/>
      <c r="DIX22" s="123"/>
      <c r="DIY22" s="123"/>
      <c r="DIZ22" s="123"/>
      <c r="DJA22" s="123"/>
      <c r="DJB22" s="123"/>
      <c r="DJC22" s="123"/>
      <c r="DJD22" s="123"/>
      <c r="DJE22" s="123"/>
      <c r="DJF22" s="123"/>
      <c r="DJG22" s="123"/>
      <c r="DJH22" s="123"/>
      <c r="DJI22" s="123"/>
      <c r="DJJ22" s="123"/>
      <c r="DJK22" s="123"/>
      <c r="DJL22" s="123"/>
      <c r="DJM22" s="123"/>
      <c r="DJN22" s="123"/>
      <c r="DJO22" s="123"/>
      <c r="DJP22" s="123"/>
      <c r="DJQ22" s="123"/>
      <c r="DJR22" s="123"/>
      <c r="DJS22" s="123"/>
      <c r="DJT22" s="123"/>
      <c r="DJU22" s="123"/>
      <c r="DJV22" s="123"/>
      <c r="DJW22" s="123"/>
      <c r="DJX22" s="123"/>
      <c r="DJY22" s="123"/>
      <c r="DJZ22" s="123"/>
      <c r="DKA22" s="123"/>
      <c r="DKB22" s="123"/>
      <c r="DKC22" s="123"/>
      <c r="DKD22" s="123"/>
      <c r="DKE22" s="123"/>
      <c r="DKF22" s="123"/>
      <c r="DKG22" s="123"/>
      <c r="DKH22" s="123"/>
      <c r="DKI22" s="123"/>
      <c r="DKJ22" s="123"/>
      <c r="DKK22" s="123"/>
      <c r="DKL22" s="123"/>
      <c r="DKM22" s="123"/>
      <c r="DKN22" s="123"/>
      <c r="DKO22" s="123"/>
      <c r="DKP22" s="123"/>
      <c r="DKQ22" s="123"/>
      <c r="DKR22" s="123"/>
      <c r="DKS22" s="123"/>
      <c r="DKT22" s="123"/>
      <c r="DKU22" s="123"/>
      <c r="DKV22" s="123"/>
      <c r="DKW22" s="123"/>
      <c r="DKX22" s="123"/>
      <c r="DKY22" s="123"/>
      <c r="DKZ22" s="123"/>
      <c r="DLA22" s="123"/>
      <c r="DLB22" s="123"/>
      <c r="DLC22" s="123"/>
      <c r="DLD22" s="123"/>
      <c r="DLE22" s="123"/>
      <c r="DLF22" s="123"/>
      <c r="DLG22" s="123"/>
      <c r="DLH22" s="123"/>
      <c r="DLI22" s="123"/>
      <c r="DLJ22" s="123"/>
      <c r="DLK22" s="123"/>
      <c r="DLL22" s="123"/>
      <c r="DLM22" s="123"/>
      <c r="DLN22" s="123"/>
      <c r="DLO22" s="123"/>
      <c r="DLP22" s="123"/>
      <c r="DLQ22" s="123"/>
      <c r="DLR22" s="123"/>
      <c r="DLS22" s="123"/>
      <c r="DLT22" s="123"/>
      <c r="DLU22" s="123"/>
      <c r="DLV22" s="123"/>
      <c r="DLW22" s="123"/>
      <c r="DLX22" s="123"/>
      <c r="DLY22" s="123"/>
      <c r="DLZ22" s="123"/>
      <c r="DMA22" s="123"/>
      <c r="DMB22" s="123"/>
      <c r="DMC22" s="123"/>
      <c r="DMD22" s="123"/>
      <c r="DME22" s="123"/>
      <c r="DMF22" s="123"/>
      <c r="DMG22" s="123"/>
      <c r="DMH22" s="123"/>
      <c r="DMI22" s="123"/>
      <c r="DMJ22" s="123"/>
      <c r="DMK22" s="123"/>
      <c r="DML22" s="123"/>
      <c r="DMM22" s="123"/>
      <c r="DMN22" s="123"/>
      <c r="DMO22" s="123"/>
      <c r="DMP22" s="123"/>
      <c r="DMQ22" s="123"/>
      <c r="DMR22" s="123"/>
      <c r="DMS22" s="123"/>
      <c r="DMT22" s="123"/>
      <c r="DMU22" s="123"/>
      <c r="DMV22" s="123"/>
      <c r="DMW22" s="123"/>
      <c r="DMX22" s="123"/>
      <c r="DMY22" s="123"/>
      <c r="DMZ22" s="123"/>
      <c r="DNA22" s="123"/>
      <c r="DNB22" s="123"/>
      <c r="DNC22" s="123"/>
      <c r="DND22" s="123"/>
      <c r="DNE22" s="123"/>
      <c r="DNF22" s="123"/>
      <c r="DNG22" s="123"/>
      <c r="DNH22" s="123"/>
      <c r="DNI22" s="123"/>
      <c r="DNJ22" s="123"/>
      <c r="DNK22" s="123"/>
      <c r="DNL22" s="123"/>
      <c r="DNM22" s="123"/>
      <c r="DNN22" s="123"/>
      <c r="DNO22" s="123"/>
      <c r="DNP22" s="123"/>
      <c r="DNQ22" s="123"/>
      <c r="DNR22" s="123"/>
      <c r="DNS22" s="123"/>
      <c r="DNT22" s="123"/>
      <c r="DNU22" s="123"/>
      <c r="DNV22" s="123"/>
      <c r="DNW22" s="123"/>
      <c r="DNX22" s="123"/>
      <c r="DNY22" s="123"/>
      <c r="DNZ22" s="123"/>
      <c r="DOA22" s="123"/>
      <c r="DOB22" s="123"/>
      <c r="DOC22" s="123"/>
      <c r="DOD22" s="123"/>
      <c r="DOE22" s="123"/>
      <c r="DOF22" s="123"/>
      <c r="DOG22" s="123"/>
      <c r="DOH22" s="123"/>
      <c r="DOI22" s="123"/>
      <c r="DOJ22" s="123"/>
      <c r="DOK22" s="123"/>
      <c r="DOL22" s="123"/>
      <c r="DOM22" s="123"/>
      <c r="DON22" s="123"/>
      <c r="DOO22" s="123"/>
      <c r="DOP22" s="123"/>
      <c r="DOQ22" s="123"/>
      <c r="DOR22" s="123"/>
      <c r="DOS22" s="123"/>
      <c r="DOT22" s="123"/>
      <c r="DOU22" s="123"/>
      <c r="DOV22" s="123"/>
      <c r="DOW22" s="123"/>
      <c r="DOX22" s="123"/>
      <c r="DOY22" s="123"/>
      <c r="DOZ22" s="123"/>
      <c r="DPA22" s="123"/>
      <c r="DPB22" s="123"/>
      <c r="DPC22" s="123"/>
      <c r="DPD22" s="123"/>
      <c r="DPE22" s="123"/>
      <c r="DPF22" s="123"/>
      <c r="DPG22" s="123"/>
      <c r="DPH22" s="123"/>
      <c r="DPI22" s="123"/>
      <c r="DPJ22" s="123"/>
      <c r="DPK22" s="123"/>
      <c r="DPL22" s="123"/>
      <c r="DPM22" s="123"/>
      <c r="DPN22" s="123"/>
      <c r="DPO22" s="123"/>
      <c r="DPP22" s="123"/>
      <c r="DPQ22" s="123"/>
      <c r="DPR22" s="123"/>
      <c r="DPS22" s="123"/>
      <c r="DPT22" s="123"/>
      <c r="DPU22" s="123"/>
      <c r="DPV22" s="123"/>
      <c r="DPW22" s="123"/>
      <c r="DPX22" s="123"/>
      <c r="DPY22" s="123"/>
      <c r="DPZ22" s="123"/>
      <c r="DQA22" s="123"/>
      <c r="DQB22" s="123"/>
      <c r="DQC22" s="123"/>
      <c r="DQD22" s="123"/>
      <c r="DQE22" s="123"/>
      <c r="DQF22" s="123"/>
      <c r="DQG22" s="123"/>
      <c r="DQH22" s="123"/>
      <c r="DQI22" s="123"/>
      <c r="DQJ22" s="123"/>
      <c r="DQK22" s="123"/>
      <c r="DQL22" s="123"/>
      <c r="DQM22" s="123"/>
      <c r="DQN22" s="123"/>
      <c r="DQO22" s="123"/>
      <c r="DQP22" s="123"/>
      <c r="DQQ22" s="123"/>
      <c r="DQR22" s="123"/>
      <c r="DQS22" s="123"/>
      <c r="DQT22" s="123"/>
      <c r="DQU22" s="123"/>
      <c r="DQV22" s="123"/>
      <c r="DQW22" s="123"/>
      <c r="DQX22" s="123"/>
      <c r="DQY22" s="123"/>
      <c r="DQZ22" s="123"/>
      <c r="DRA22" s="123"/>
      <c r="DRB22" s="123"/>
      <c r="DRC22" s="123"/>
      <c r="DRD22" s="123"/>
      <c r="DRE22" s="123"/>
      <c r="DRF22" s="123"/>
      <c r="DRG22" s="123"/>
      <c r="DRH22" s="123"/>
      <c r="DRI22" s="123"/>
      <c r="DRJ22" s="123"/>
      <c r="DRK22" s="123"/>
      <c r="DRL22" s="123"/>
      <c r="DRM22" s="123"/>
      <c r="DRN22" s="123"/>
      <c r="DRO22" s="123"/>
      <c r="DRP22" s="123"/>
      <c r="DRQ22" s="123"/>
      <c r="DRR22" s="123"/>
      <c r="DRS22" s="123"/>
      <c r="DRT22" s="123"/>
      <c r="DRU22" s="123"/>
      <c r="DRV22" s="123"/>
      <c r="DRW22" s="123"/>
      <c r="DRX22" s="123"/>
      <c r="DRY22" s="123"/>
      <c r="DRZ22" s="123"/>
      <c r="DSA22" s="123"/>
      <c r="DSB22" s="123"/>
      <c r="DSC22" s="123"/>
      <c r="DSD22" s="123"/>
      <c r="DSE22" s="123"/>
      <c r="DSF22" s="123"/>
      <c r="DSG22" s="123"/>
      <c r="DSH22" s="123"/>
      <c r="DSI22" s="123"/>
      <c r="DSJ22" s="123"/>
      <c r="DSK22" s="123"/>
      <c r="DSL22" s="123"/>
      <c r="DSM22" s="123"/>
      <c r="DSN22" s="123"/>
      <c r="DSO22" s="123"/>
      <c r="DSP22" s="123"/>
      <c r="DSQ22" s="123"/>
      <c r="DSR22" s="123"/>
      <c r="DSS22" s="123"/>
      <c r="DST22" s="123"/>
      <c r="DSU22" s="123"/>
      <c r="DSV22" s="123"/>
      <c r="DSW22" s="123"/>
      <c r="DSX22" s="123"/>
      <c r="DSY22" s="123"/>
      <c r="DSZ22" s="123"/>
      <c r="DTA22" s="123"/>
      <c r="DTB22" s="123"/>
      <c r="DTC22" s="123"/>
      <c r="DTD22" s="123"/>
      <c r="DTE22" s="123"/>
      <c r="DTF22" s="123"/>
      <c r="DTG22" s="123"/>
      <c r="DTH22" s="123"/>
      <c r="DTI22" s="123"/>
      <c r="DTJ22" s="123"/>
      <c r="DTK22" s="123"/>
      <c r="DTL22" s="123"/>
      <c r="DTM22" s="123"/>
      <c r="DTN22" s="123"/>
      <c r="DTO22" s="123"/>
      <c r="DTP22" s="123"/>
      <c r="DTQ22" s="123"/>
      <c r="DTR22" s="123"/>
      <c r="DTS22" s="123"/>
      <c r="DTT22" s="123"/>
      <c r="DTU22" s="123"/>
      <c r="DTV22" s="123"/>
      <c r="DTW22" s="123"/>
      <c r="DTX22" s="123"/>
      <c r="DTY22" s="123"/>
      <c r="DTZ22" s="123"/>
      <c r="DUA22" s="123"/>
      <c r="DUB22" s="123"/>
      <c r="DUC22" s="123"/>
      <c r="DUD22" s="123"/>
      <c r="DUE22" s="123"/>
      <c r="DUF22" s="123"/>
      <c r="DUG22" s="123"/>
      <c r="DUH22" s="123"/>
      <c r="DUI22" s="123"/>
      <c r="DUJ22" s="123"/>
      <c r="DUK22" s="123"/>
      <c r="DUL22" s="123"/>
      <c r="DUM22" s="123"/>
      <c r="DUN22" s="123"/>
      <c r="DUO22" s="123"/>
      <c r="DUP22" s="123"/>
      <c r="DUQ22" s="123"/>
      <c r="DUR22" s="123"/>
      <c r="DUS22" s="123"/>
      <c r="DUT22" s="123"/>
      <c r="DUU22" s="123"/>
      <c r="DUV22" s="123"/>
      <c r="DUW22" s="123"/>
      <c r="DUX22" s="123"/>
      <c r="DUY22" s="123"/>
      <c r="DUZ22" s="123"/>
      <c r="DVA22" s="123"/>
      <c r="DVB22" s="123"/>
      <c r="DVC22" s="123"/>
      <c r="DVD22" s="123"/>
      <c r="DVE22" s="123"/>
      <c r="DVF22" s="123"/>
      <c r="DVG22" s="123"/>
      <c r="DVH22" s="123"/>
      <c r="DVI22" s="123"/>
      <c r="DVJ22" s="123"/>
      <c r="DVK22" s="123"/>
      <c r="DVL22" s="123"/>
      <c r="DVM22" s="123"/>
      <c r="DVN22" s="123"/>
      <c r="DVO22" s="123"/>
      <c r="DVP22" s="123"/>
      <c r="DVQ22" s="123"/>
      <c r="DVR22" s="123"/>
      <c r="DVS22" s="123"/>
      <c r="DVT22" s="123"/>
      <c r="DVU22" s="123"/>
      <c r="DVV22" s="123"/>
      <c r="DVW22" s="123"/>
      <c r="DVX22" s="123"/>
      <c r="DVY22" s="123"/>
      <c r="DVZ22" s="123"/>
      <c r="DWA22" s="123"/>
      <c r="DWB22" s="123"/>
      <c r="DWC22" s="123"/>
      <c r="DWD22" s="123"/>
      <c r="DWE22" s="123"/>
      <c r="DWF22" s="123"/>
      <c r="DWG22" s="123"/>
      <c r="DWH22" s="123"/>
      <c r="DWI22" s="123"/>
      <c r="DWJ22" s="123"/>
      <c r="DWK22" s="123"/>
      <c r="DWL22" s="123"/>
      <c r="DWM22" s="123"/>
      <c r="DWN22" s="123"/>
      <c r="DWO22" s="123"/>
      <c r="DWP22" s="123"/>
      <c r="DWQ22" s="123"/>
      <c r="DWR22" s="123"/>
      <c r="DWS22" s="123"/>
      <c r="DWT22" s="123"/>
      <c r="DWU22" s="123"/>
      <c r="DWV22" s="123"/>
      <c r="DWW22" s="123"/>
      <c r="DWX22" s="123"/>
      <c r="DWY22" s="123"/>
      <c r="DWZ22" s="123"/>
      <c r="DXA22" s="123"/>
      <c r="DXB22" s="123"/>
      <c r="DXC22" s="123"/>
      <c r="DXD22" s="123"/>
      <c r="DXE22" s="123"/>
      <c r="DXF22" s="123"/>
      <c r="DXG22" s="123"/>
      <c r="DXH22" s="123"/>
      <c r="DXI22" s="123"/>
      <c r="DXJ22" s="123"/>
      <c r="DXK22" s="123"/>
      <c r="DXL22" s="123"/>
      <c r="DXM22" s="123"/>
      <c r="DXN22" s="123"/>
      <c r="DXO22" s="123"/>
      <c r="DXP22" s="123"/>
      <c r="DXQ22" s="123"/>
      <c r="DXR22" s="123"/>
      <c r="DXS22" s="123"/>
      <c r="DXT22" s="123"/>
      <c r="DXU22" s="123"/>
      <c r="DXV22" s="123"/>
      <c r="DXW22" s="123"/>
      <c r="DXX22" s="123"/>
      <c r="DXY22" s="123"/>
      <c r="DXZ22" s="123"/>
      <c r="DYA22" s="123"/>
      <c r="DYB22" s="123"/>
      <c r="DYC22" s="123"/>
      <c r="DYD22" s="123"/>
      <c r="DYE22" s="123"/>
      <c r="DYF22" s="123"/>
      <c r="DYG22" s="123"/>
      <c r="DYH22" s="123"/>
      <c r="DYI22" s="123"/>
      <c r="DYJ22" s="123"/>
      <c r="DYK22" s="123"/>
      <c r="DYL22" s="123"/>
      <c r="DYM22" s="123"/>
      <c r="DYN22" s="123"/>
      <c r="DYO22" s="123"/>
      <c r="DYP22" s="123"/>
      <c r="DYQ22" s="123"/>
      <c r="DYR22" s="123"/>
      <c r="DYS22" s="123"/>
      <c r="DYT22" s="123"/>
      <c r="DYU22" s="123"/>
      <c r="DYV22" s="123"/>
      <c r="DYW22" s="123"/>
      <c r="DYX22" s="123"/>
      <c r="DYY22" s="123"/>
      <c r="DYZ22" s="123"/>
      <c r="DZA22" s="123"/>
      <c r="DZB22" s="123"/>
      <c r="DZC22" s="123"/>
      <c r="DZD22" s="123"/>
      <c r="DZE22" s="123"/>
      <c r="DZF22" s="123"/>
      <c r="DZG22" s="123"/>
      <c r="DZH22" s="123"/>
      <c r="DZI22" s="123"/>
      <c r="DZJ22" s="123"/>
      <c r="DZK22" s="123"/>
      <c r="DZL22" s="123"/>
      <c r="DZM22" s="123"/>
      <c r="DZN22" s="123"/>
      <c r="DZO22" s="123"/>
      <c r="DZP22" s="123"/>
      <c r="DZQ22" s="123"/>
      <c r="DZR22" s="123"/>
      <c r="DZS22" s="123"/>
      <c r="DZT22" s="123"/>
      <c r="DZU22" s="123"/>
      <c r="DZV22" s="123"/>
      <c r="DZW22" s="123"/>
      <c r="DZX22" s="123"/>
      <c r="DZY22" s="123"/>
      <c r="DZZ22" s="123"/>
      <c r="EAA22" s="123"/>
      <c r="EAB22" s="123"/>
      <c r="EAC22" s="123"/>
      <c r="EAD22" s="123"/>
      <c r="EAE22" s="123"/>
      <c r="EAF22" s="123"/>
      <c r="EAG22" s="123"/>
      <c r="EAH22" s="123"/>
      <c r="EAI22" s="123"/>
      <c r="EAJ22" s="123"/>
      <c r="EAK22" s="123"/>
      <c r="EAL22" s="123"/>
      <c r="EAM22" s="123"/>
      <c r="EAN22" s="123"/>
      <c r="EAO22" s="123"/>
      <c r="EAP22" s="123"/>
      <c r="EAQ22" s="123"/>
      <c r="EAR22" s="123"/>
      <c r="EAS22" s="123"/>
      <c r="EAT22" s="123"/>
      <c r="EAU22" s="123"/>
      <c r="EAV22" s="123"/>
      <c r="EAW22" s="123"/>
      <c r="EAX22" s="123"/>
      <c r="EAY22" s="123"/>
      <c r="EAZ22" s="123"/>
      <c r="EBA22" s="123"/>
      <c r="EBB22" s="123"/>
      <c r="EBC22" s="123"/>
      <c r="EBD22" s="123"/>
      <c r="EBE22" s="123"/>
      <c r="EBF22" s="123"/>
      <c r="EBG22" s="123"/>
      <c r="EBH22" s="123"/>
      <c r="EBI22" s="123"/>
      <c r="EBJ22" s="123"/>
      <c r="EBK22" s="123"/>
      <c r="EBL22" s="123"/>
      <c r="EBM22" s="123"/>
      <c r="EBN22" s="123"/>
      <c r="EBO22" s="123"/>
      <c r="EBP22" s="123"/>
      <c r="EBQ22" s="123"/>
      <c r="EBR22" s="123"/>
      <c r="EBS22" s="123"/>
      <c r="EBT22" s="123"/>
      <c r="EBU22" s="123"/>
      <c r="EBV22" s="123"/>
      <c r="EBW22" s="123"/>
      <c r="EBX22" s="123"/>
      <c r="EBY22" s="123"/>
      <c r="EBZ22" s="123"/>
      <c r="ECA22" s="123"/>
      <c r="ECB22" s="123"/>
      <c r="ECC22" s="123"/>
      <c r="ECD22" s="123"/>
      <c r="ECE22" s="123"/>
      <c r="ECF22" s="123"/>
      <c r="ECG22" s="123"/>
      <c r="ECH22" s="123"/>
      <c r="ECI22" s="123"/>
      <c r="ECJ22" s="123"/>
      <c r="ECK22" s="123"/>
      <c r="ECL22" s="123"/>
      <c r="ECM22" s="123"/>
      <c r="ECN22" s="123"/>
      <c r="ECO22" s="123"/>
      <c r="ECP22" s="123"/>
      <c r="ECQ22" s="123"/>
      <c r="ECR22" s="123"/>
      <c r="ECS22" s="123"/>
      <c r="ECT22" s="123"/>
      <c r="ECU22" s="123"/>
      <c r="ECV22" s="123"/>
      <c r="ECW22" s="123"/>
      <c r="ECX22" s="123"/>
      <c r="ECY22" s="123"/>
      <c r="ECZ22" s="123"/>
      <c r="EDA22" s="123"/>
      <c r="EDB22" s="123"/>
      <c r="EDC22" s="123"/>
      <c r="EDD22" s="123"/>
      <c r="EDE22" s="123"/>
      <c r="EDF22" s="123"/>
      <c r="EDG22" s="123"/>
      <c r="EDH22" s="123"/>
      <c r="EDI22" s="123"/>
      <c r="EDJ22" s="123"/>
      <c r="EDK22" s="123"/>
      <c r="EDL22" s="123"/>
      <c r="EDM22" s="123"/>
      <c r="EDN22" s="123"/>
      <c r="EDO22" s="123"/>
      <c r="EDP22" s="123"/>
      <c r="EDQ22" s="123"/>
      <c r="EDR22" s="123"/>
      <c r="EDS22" s="123"/>
      <c r="EDT22" s="123"/>
      <c r="EDU22" s="123"/>
      <c r="EDV22" s="123"/>
      <c r="EDW22" s="123"/>
      <c r="EDX22" s="123"/>
      <c r="EDY22" s="123"/>
      <c r="EDZ22" s="123"/>
      <c r="EEA22" s="123"/>
      <c r="EEB22" s="123"/>
      <c r="EEC22" s="123"/>
      <c r="EED22" s="123"/>
      <c r="EEE22" s="123"/>
      <c r="EEF22" s="123"/>
      <c r="EEG22" s="123"/>
      <c r="EEH22" s="123"/>
      <c r="EEI22" s="123"/>
      <c r="EEJ22" s="123"/>
      <c r="EEK22" s="123"/>
      <c r="EEL22" s="123"/>
      <c r="EEM22" s="123"/>
      <c r="EEN22" s="123"/>
      <c r="EEO22" s="123"/>
      <c r="EEP22" s="123"/>
      <c r="EEQ22" s="123"/>
      <c r="EER22" s="123"/>
      <c r="EES22" s="123"/>
      <c r="EET22" s="123"/>
      <c r="EEU22" s="123"/>
      <c r="EEV22" s="123"/>
      <c r="EEW22" s="123"/>
      <c r="EEX22" s="123"/>
      <c r="EEY22" s="123"/>
      <c r="EEZ22" s="123"/>
      <c r="EFA22" s="123"/>
      <c r="EFB22" s="123"/>
      <c r="EFC22" s="123"/>
      <c r="EFD22" s="123"/>
      <c r="EFE22" s="123"/>
      <c r="EFF22" s="123"/>
      <c r="EFG22" s="123"/>
      <c r="EFH22" s="123"/>
      <c r="EFI22" s="123"/>
      <c r="EFJ22" s="123"/>
      <c r="EFK22" s="123"/>
      <c r="EFL22" s="123"/>
      <c r="EFM22" s="123"/>
      <c r="EFN22" s="123"/>
      <c r="EFO22" s="123"/>
      <c r="EFP22" s="123"/>
      <c r="EFQ22" s="123"/>
      <c r="EFR22" s="123"/>
      <c r="EFS22" s="123"/>
      <c r="EFT22" s="123"/>
      <c r="EFU22" s="123"/>
      <c r="EFV22" s="123"/>
      <c r="EFW22" s="123"/>
      <c r="EFX22" s="123"/>
      <c r="EFY22" s="123"/>
      <c r="EFZ22" s="123"/>
      <c r="EGA22" s="123"/>
      <c r="EGB22" s="123"/>
      <c r="EGC22" s="123"/>
      <c r="EGD22" s="123"/>
      <c r="EGE22" s="123"/>
      <c r="EGF22" s="123"/>
      <c r="EGG22" s="123"/>
      <c r="EGH22" s="123"/>
      <c r="EGI22" s="123"/>
      <c r="EGJ22" s="123"/>
      <c r="EGK22" s="123"/>
      <c r="EGL22" s="123"/>
      <c r="EGM22" s="123"/>
      <c r="EGN22" s="123"/>
      <c r="EGO22" s="123"/>
      <c r="EGP22" s="123"/>
      <c r="EGQ22" s="123"/>
      <c r="EGR22" s="123"/>
      <c r="EGS22" s="123"/>
      <c r="EGT22" s="123"/>
      <c r="EGU22" s="123"/>
      <c r="EGV22" s="123"/>
      <c r="EGW22" s="123"/>
      <c r="EGX22" s="123"/>
      <c r="EGY22" s="123"/>
      <c r="EGZ22" s="123"/>
      <c r="EHA22" s="123"/>
      <c r="EHB22" s="123"/>
      <c r="EHC22" s="123"/>
      <c r="EHD22" s="123"/>
      <c r="EHE22" s="123"/>
      <c r="EHF22" s="123"/>
      <c r="EHG22" s="123"/>
      <c r="EHH22" s="123"/>
      <c r="EHI22" s="123"/>
      <c r="EHJ22" s="123"/>
      <c r="EHK22" s="123"/>
      <c r="EHL22" s="123"/>
      <c r="EHM22" s="123"/>
      <c r="EHN22" s="123"/>
      <c r="EHO22" s="123"/>
      <c r="EHP22" s="123"/>
      <c r="EHQ22" s="123"/>
      <c r="EHR22" s="123"/>
      <c r="EHS22" s="123"/>
      <c r="EHT22" s="123"/>
      <c r="EHU22" s="123"/>
      <c r="EHV22" s="123"/>
      <c r="EHW22" s="123"/>
      <c r="EHX22" s="123"/>
      <c r="EHY22" s="123"/>
      <c r="EHZ22" s="123"/>
      <c r="EIA22" s="123"/>
      <c r="EIB22" s="123"/>
      <c r="EIC22" s="123"/>
      <c r="EID22" s="123"/>
      <c r="EIE22" s="123"/>
      <c r="EIF22" s="123"/>
      <c r="EIG22" s="123"/>
      <c r="EIH22" s="123"/>
      <c r="EII22" s="123"/>
      <c r="EIJ22" s="123"/>
      <c r="EIK22" s="123"/>
      <c r="EIL22" s="123"/>
      <c r="EIM22" s="123"/>
      <c r="EIN22" s="123"/>
      <c r="EIO22" s="123"/>
      <c r="EIP22" s="123"/>
      <c r="EIQ22" s="123"/>
      <c r="EIR22" s="123"/>
      <c r="EIS22" s="123"/>
      <c r="EIT22" s="123"/>
      <c r="EIU22" s="123"/>
      <c r="EIV22" s="123"/>
      <c r="EIW22" s="123"/>
      <c r="EIX22" s="123"/>
      <c r="EIY22" s="123"/>
      <c r="EIZ22" s="123"/>
      <c r="EJA22" s="123"/>
      <c r="EJB22" s="123"/>
      <c r="EJC22" s="123"/>
      <c r="EJD22" s="123"/>
      <c r="EJE22" s="123"/>
      <c r="EJF22" s="123"/>
      <c r="EJG22" s="123"/>
      <c r="EJH22" s="123"/>
      <c r="EJI22" s="123"/>
      <c r="EJJ22" s="123"/>
      <c r="EJK22" s="123"/>
      <c r="EJL22" s="123"/>
      <c r="EJM22" s="123"/>
      <c r="EJN22" s="123"/>
      <c r="EJO22" s="123"/>
      <c r="EJP22" s="123"/>
      <c r="EJQ22" s="123"/>
      <c r="EJR22" s="123"/>
      <c r="EJS22" s="123"/>
      <c r="EJT22" s="123"/>
      <c r="EJU22" s="123"/>
      <c r="EJV22" s="123"/>
      <c r="EJW22" s="123"/>
      <c r="EJX22" s="123"/>
      <c r="EJY22" s="123"/>
      <c r="EJZ22" s="123"/>
      <c r="EKA22" s="123"/>
      <c r="EKB22" s="123"/>
      <c r="EKC22" s="123"/>
      <c r="EKD22" s="123"/>
      <c r="EKE22" s="123"/>
      <c r="EKF22" s="123"/>
      <c r="EKG22" s="123"/>
      <c r="EKH22" s="123"/>
      <c r="EKI22" s="123"/>
      <c r="EKJ22" s="123"/>
      <c r="EKK22" s="123"/>
      <c r="EKL22" s="123"/>
      <c r="EKM22" s="123"/>
      <c r="EKN22" s="123"/>
      <c r="EKO22" s="123"/>
      <c r="EKP22" s="123"/>
      <c r="EKQ22" s="123"/>
      <c r="EKR22" s="123"/>
      <c r="EKS22" s="123"/>
      <c r="EKT22" s="123"/>
      <c r="EKU22" s="123"/>
      <c r="EKV22" s="123"/>
      <c r="EKW22" s="123"/>
      <c r="EKX22" s="123"/>
      <c r="EKY22" s="123"/>
      <c r="EKZ22" s="123"/>
      <c r="ELA22" s="123"/>
      <c r="ELB22" s="123"/>
      <c r="ELC22" s="123"/>
      <c r="ELD22" s="123"/>
      <c r="ELE22" s="123"/>
      <c r="ELF22" s="123"/>
      <c r="ELG22" s="123"/>
      <c r="ELH22" s="123"/>
      <c r="ELI22" s="123"/>
      <c r="ELJ22" s="123"/>
      <c r="ELK22" s="123"/>
      <c r="ELL22" s="123"/>
      <c r="ELM22" s="123"/>
      <c r="ELN22" s="123"/>
      <c r="ELO22" s="123"/>
      <c r="ELP22" s="123"/>
      <c r="ELQ22" s="123"/>
      <c r="ELR22" s="123"/>
      <c r="ELS22" s="123"/>
      <c r="ELT22" s="123"/>
      <c r="ELU22" s="123"/>
      <c r="ELV22" s="123"/>
      <c r="ELW22" s="123"/>
      <c r="ELX22" s="123"/>
      <c r="ELY22" s="123"/>
      <c r="ELZ22" s="123"/>
      <c r="EMA22" s="123"/>
      <c r="EMB22" s="123"/>
      <c r="EMC22" s="123"/>
      <c r="EMD22" s="123"/>
      <c r="EME22" s="123"/>
      <c r="EMF22" s="123"/>
      <c r="EMG22" s="123"/>
      <c r="EMH22" s="123"/>
      <c r="EMI22" s="123"/>
      <c r="EMJ22" s="123"/>
      <c r="EMK22" s="123"/>
      <c r="EML22" s="123"/>
      <c r="EMM22" s="123"/>
      <c r="EMN22" s="123"/>
      <c r="EMO22" s="123"/>
      <c r="EMP22" s="123"/>
      <c r="EMQ22" s="123"/>
      <c r="EMR22" s="123"/>
      <c r="EMS22" s="123"/>
      <c r="EMT22" s="123"/>
      <c r="EMU22" s="123"/>
      <c r="EMV22" s="123"/>
      <c r="EMW22" s="123"/>
      <c r="EMX22" s="123"/>
      <c r="EMY22" s="123"/>
      <c r="EMZ22" s="123"/>
      <c r="ENA22" s="123"/>
      <c r="ENB22" s="123"/>
      <c r="ENC22" s="123"/>
      <c r="END22" s="123"/>
      <c r="ENE22" s="123"/>
      <c r="ENF22" s="123"/>
      <c r="ENG22" s="123"/>
      <c r="ENH22" s="123"/>
      <c r="ENI22" s="123"/>
      <c r="ENJ22" s="123"/>
      <c r="ENK22" s="123"/>
      <c r="ENL22" s="123"/>
      <c r="ENM22" s="123"/>
      <c r="ENN22" s="123"/>
      <c r="ENO22" s="123"/>
      <c r="ENP22" s="123"/>
      <c r="ENQ22" s="123"/>
      <c r="ENR22" s="123"/>
      <c r="ENS22" s="123"/>
      <c r="ENT22" s="123"/>
      <c r="ENU22" s="123"/>
      <c r="ENV22" s="123"/>
      <c r="ENW22" s="123"/>
      <c r="ENX22" s="123"/>
      <c r="ENY22" s="123"/>
      <c r="ENZ22" s="123"/>
      <c r="EOA22" s="123"/>
      <c r="EOB22" s="123"/>
      <c r="EOC22" s="123"/>
      <c r="EOD22" s="123"/>
      <c r="EOE22" s="123"/>
      <c r="EOF22" s="123"/>
      <c r="EOG22" s="123"/>
      <c r="EOH22" s="123"/>
      <c r="EOI22" s="123"/>
      <c r="EOJ22" s="123"/>
      <c r="EOK22" s="123"/>
      <c r="EOL22" s="123"/>
      <c r="EOM22" s="123"/>
      <c r="EON22" s="123"/>
      <c r="EOO22" s="123"/>
      <c r="EOP22" s="123"/>
      <c r="EOQ22" s="123"/>
      <c r="EOR22" s="123"/>
      <c r="EOS22" s="123"/>
      <c r="EOT22" s="123"/>
      <c r="EOU22" s="123"/>
      <c r="EOV22" s="123"/>
      <c r="EOW22" s="123"/>
      <c r="EOX22" s="123"/>
      <c r="EOY22" s="123"/>
      <c r="EOZ22" s="123"/>
      <c r="EPA22" s="123"/>
      <c r="EPB22" s="123"/>
      <c r="EPC22" s="123"/>
      <c r="EPD22" s="123"/>
      <c r="EPE22" s="123"/>
      <c r="EPF22" s="123"/>
      <c r="EPG22" s="123"/>
      <c r="EPH22" s="123"/>
      <c r="EPI22" s="123"/>
      <c r="EPJ22" s="123"/>
      <c r="EPK22" s="123"/>
      <c r="EPL22" s="123"/>
      <c r="EPM22" s="123"/>
      <c r="EPN22" s="123"/>
      <c r="EPO22" s="123"/>
      <c r="EPP22" s="123"/>
      <c r="EPQ22" s="123"/>
      <c r="EPR22" s="123"/>
      <c r="EPS22" s="123"/>
      <c r="EPT22" s="123"/>
      <c r="EPU22" s="123"/>
      <c r="EPV22" s="123"/>
      <c r="EPW22" s="123"/>
      <c r="EPX22" s="123"/>
      <c r="EPY22" s="123"/>
      <c r="EPZ22" s="123"/>
      <c r="EQA22" s="123"/>
      <c r="EQB22" s="123"/>
      <c r="EQC22" s="123"/>
      <c r="EQD22" s="123"/>
      <c r="EQE22" s="123"/>
      <c r="EQF22" s="123"/>
      <c r="EQG22" s="123"/>
      <c r="EQH22" s="123"/>
      <c r="EQI22" s="123"/>
      <c r="EQJ22" s="123"/>
      <c r="EQK22" s="123"/>
      <c r="EQL22" s="123"/>
      <c r="EQM22" s="123"/>
      <c r="EQN22" s="123"/>
      <c r="EQO22" s="123"/>
      <c r="EQP22" s="123"/>
      <c r="EQQ22" s="123"/>
      <c r="EQR22" s="123"/>
      <c r="EQS22" s="123"/>
      <c r="EQT22" s="123"/>
      <c r="EQU22" s="123"/>
      <c r="EQV22" s="123"/>
      <c r="EQW22" s="123"/>
      <c r="EQX22" s="123"/>
      <c r="EQY22" s="123"/>
      <c r="EQZ22" s="123"/>
      <c r="ERA22" s="123"/>
      <c r="ERB22" s="123"/>
      <c r="ERC22" s="123"/>
      <c r="ERD22" s="123"/>
      <c r="ERE22" s="123"/>
      <c r="ERF22" s="123"/>
      <c r="ERG22" s="123"/>
      <c r="ERH22" s="123"/>
      <c r="ERI22" s="123"/>
      <c r="ERJ22" s="123"/>
      <c r="ERK22" s="123"/>
      <c r="ERL22" s="123"/>
      <c r="ERM22" s="123"/>
      <c r="ERN22" s="123"/>
      <c r="ERO22" s="123"/>
      <c r="ERP22" s="123"/>
      <c r="ERQ22" s="123"/>
      <c r="ERR22" s="123"/>
      <c r="ERS22" s="123"/>
      <c r="ERT22" s="123"/>
      <c r="ERU22" s="123"/>
      <c r="ERV22" s="123"/>
      <c r="ERW22" s="123"/>
      <c r="ERX22" s="123"/>
      <c r="ERY22" s="123"/>
      <c r="ERZ22" s="123"/>
      <c r="ESA22" s="123"/>
      <c r="ESB22" s="123"/>
      <c r="ESC22" s="123"/>
      <c r="ESD22" s="123"/>
      <c r="ESE22" s="123"/>
      <c r="ESF22" s="123"/>
      <c r="ESG22" s="123"/>
      <c r="ESH22" s="123"/>
      <c r="ESI22" s="123"/>
      <c r="ESJ22" s="123"/>
      <c r="ESK22" s="123"/>
      <c r="ESL22" s="123"/>
      <c r="ESM22" s="123"/>
      <c r="ESN22" s="123"/>
      <c r="ESO22" s="123"/>
      <c r="ESP22" s="123"/>
      <c r="ESQ22" s="123"/>
      <c r="ESR22" s="123"/>
      <c r="ESS22" s="123"/>
      <c r="EST22" s="123"/>
      <c r="ESU22" s="123"/>
      <c r="ESV22" s="123"/>
      <c r="ESW22" s="123"/>
      <c r="ESX22" s="123"/>
      <c r="ESY22" s="123"/>
      <c r="ESZ22" s="123"/>
      <c r="ETA22" s="123"/>
      <c r="ETB22" s="123"/>
      <c r="ETC22" s="123"/>
      <c r="ETD22" s="123"/>
      <c r="ETE22" s="123"/>
      <c r="ETF22" s="123"/>
      <c r="ETG22" s="123"/>
      <c r="ETH22" s="123"/>
      <c r="ETI22" s="123"/>
      <c r="ETJ22" s="123"/>
      <c r="ETK22" s="123"/>
      <c r="ETL22" s="123"/>
      <c r="ETM22" s="123"/>
      <c r="ETN22" s="123"/>
      <c r="ETO22" s="123"/>
      <c r="ETP22" s="123"/>
      <c r="ETQ22" s="123"/>
      <c r="ETR22" s="123"/>
      <c r="ETS22" s="123"/>
      <c r="ETT22" s="123"/>
      <c r="ETU22" s="123"/>
      <c r="ETV22" s="123"/>
      <c r="ETW22" s="123"/>
      <c r="ETX22" s="123"/>
      <c r="ETY22" s="123"/>
      <c r="ETZ22" s="123"/>
      <c r="EUA22" s="123"/>
      <c r="EUB22" s="123"/>
      <c r="EUC22" s="123"/>
      <c r="EUD22" s="123"/>
      <c r="EUE22" s="123"/>
      <c r="EUF22" s="123"/>
      <c r="EUG22" s="123"/>
      <c r="EUH22" s="123"/>
      <c r="EUI22" s="123"/>
      <c r="EUJ22" s="123"/>
      <c r="EUK22" s="123"/>
      <c r="EUL22" s="123"/>
      <c r="EUM22" s="123"/>
      <c r="EUN22" s="123"/>
      <c r="EUO22" s="123"/>
      <c r="EUP22" s="123"/>
      <c r="EUQ22" s="123"/>
      <c r="EUR22" s="123"/>
      <c r="EUS22" s="123"/>
      <c r="EUT22" s="123"/>
      <c r="EUU22" s="123"/>
      <c r="EUV22" s="123"/>
      <c r="EUW22" s="123"/>
      <c r="EUX22" s="123"/>
      <c r="EUY22" s="123"/>
      <c r="EUZ22" s="123"/>
      <c r="EVA22" s="123"/>
      <c r="EVB22" s="123"/>
      <c r="EVC22" s="123"/>
      <c r="EVD22" s="123"/>
      <c r="EVE22" s="123"/>
      <c r="EVF22" s="123"/>
      <c r="EVG22" s="123"/>
      <c r="EVH22" s="123"/>
      <c r="EVI22" s="123"/>
      <c r="EVJ22" s="123"/>
      <c r="EVK22" s="123"/>
      <c r="EVL22" s="123"/>
      <c r="EVM22" s="123"/>
      <c r="EVN22" s="123"/>
      <c r="EVO22" s="123"/>
      <c r="EVP22" s="123"/>
      <c r="EVQ22" s="123"/>
      <c r="EVR22" s="123"/>
      <c r="EVS22" s="123"/>
      <c r="EVT22" s="123"/>
      <c r="EVU22" s="123"/>
      <c r="EVV22" s="123"/>
      <c r="EVW22" s="123"/>
      <c r="EVX22" s="123"/>
      <c r="EVY22" s="123"/>
      <c r="EVZ22" s="123"/>
      <c r="EWA22" s="123"/>
      <c r="EWB22" s="123"/>
      <c r="EWC22" s="123"/>
      <c r="EWD22" s="123"/>
      <c r="EWE22" s="123"/>
      <c r="EWF22" s="123"/>
      <c r="EWG22" s="123"/>
      <c r="EWH22" s="123"/>
      <c r="EWI22" s="123"/>
      <c r="EWJ22" s="123"/>
      <c r="EWK22" s="123"/>
      <c r="EWL22" s="123"/>
      <c r="EWM22" s="123"/>
      <c r="EWN22" s="123"/>
      <c r="EWO22" s="123"/>
      <c r="EWP22" s="123"/>
      <c r="EWQ22" s="123"/>
      <c r="EWR22" s="123"/>
      <c r="EWS22" s="123"/>
      <c r="EWT22" s="123"/>
      <c r="EWU22" s="123"/>
      <c r="EWV22" s="123"/>
      <c r="EWW22" s="123"/>
      <c r="EWX22" s="123"/>
      <c r="EWY22" s="123"/>
      <c r="EWZ22" s="123"/>
      <c r="EXA22" s="123"/>
      <c r="EXB22" s="123"/>
      <c r="EXC22" s="123"/>
      <c r="EXD22" s="123"/>
      <c r="EXE22" s="123"/>
      <c r="EXF22" s="123"/>
      <c r="EXG22" s="123"/>
      <c r="EXH22" s="123"/>
      <c r="EXI22" s="123"/>
      <c r="EXJ22" s="123"/>
      <c r="EXK22" s="123"/>
      <c r="EXL22" s="123"/>
      <c r="EXM22" s="123"/>
      <c r="EXN22" s="123"/>
      <c r="EXO22" s="123"/>
      <c r="EXP22" s="123"/>
      <c r="EXQ22" s="123"/>
      <c r="EXR22" s="123"/>
      <c r="EXS22" s="123"/>
      <c r="EXT22" s="123"/>
      <c r="EXU22" s="123"/>
      <c r="EXV22" s="123"/>
      <c r="EXW22" s="123"/>
      <c r="EXX22" s="123"/>
      <c r="EXY22" s="123"/>
      <c r="EXZ22" s="123"/>
      <c r="EYA22" s="123"/>
      <c r="EYB22" s="123"/>
      <c r="EYC22" s="123"/>
      <c r="EYD22" s="123"/>
      <c r="EYE22" s="123"/>
      <c r="EYF22" s="123"/>
      <c r="EYG22" s="123"/>
      <c r="EYH22" s="123"/>
      <c r="EYI22" s="123"/>
      <c r="EYJ22" s="123"/>
      <c r="EYK22" s="123"/>
      <c r="EYL22" s="123"/>
      <c r="EYM22" s="123"/>
      <c r="EYN22" s="123"/>
      <c r="EYO22" s="123"/>
      <c r="EYP22" s="123"/>
      <c r="EYQ22" s="123"/>
      <c r="EYR22" s="123"/>
      <c r="EYS22" s="123"/>
      <c r="EYT22" s="123"/>
      <c r="EYU22" s="123"/>
      <c r="EYV22" s="123"/>
      <c r="EYW22" s="123"/>
      <c r="EYX22" s="123"/>
      <c r="EYY22" s="123"/>
      <c r="EYZ22" s="123"/>
      <c r="EZA22" s="123"/>
      <c r="EZB22" s="123"/>
      <c r="EZC22" s="123"/>
      <c r="EZD22" s="123"/>
      <c r="EZE22" s="123"/>
      <c r="EZF22" s="123"/>
      <c r="EZG22" s="123"/>
      <c r="EZH22" s="123"/>
      <c r="EZI22" s="123"/>
      <c r="EZJ22" s="123"/>
      <c r="EZK22" s="123"/>
      <c r="EZL22" s="123"/>
      <c r="EZM22" s="123"/>
      <c r="EZN22" s="123"/>
      <c r="EZO22" s="123"/>
      <c r="EZP22" s="123"/>
      <c r="EZQ22" s="123"/>
      <c r="EZR22" s="123"/>
      <c r="EZS22" s="123"/>
      <c r="EZT22" s="123"/>
      <c r="EZU22" s="123"/>
      <c r="EZV22" s="123"/>
      <c r="EZW22" s="123"/>
      <c r="EZX22" s="123"/>
      <c r="EZY22" s="123"/>
      <c r="EZZ22" s="123"/>
      <c r="FAA22" s="123"/>
      <c r="FAB22" s="123"/>
      <c r="FAC22" s="123"/>
      <c r="FAD22" s="123"/>
      <c r="FAE22" s="123"/>
      <c r="FAF22" s="123"/>
      <c r="FAG22" s="123"/>
      <c r="FAH22" s="123"/>
      <c r="FAI22" s="123"/>
      <c r="FAJ22" s="123"/>
      <c r="FAK22" s="123"/>
      <c r="FAL22" s="123"/>
      <c r="FAM22" s="123"/>
      <c r="FAN22" s="123"/>
      <c r="FAO22" s="123"/>
      <c r="FAP22" s="123"/>
      <c r="FAQ22" s="123"/>
      <c r="FAR22" s="123"/>
      <c r="FAS22" s="123"/>
      <c r="FAT22" s="123"/>
      <c r="FAU22" s="123"/>
      <c r="FAV22" s="123"/>
      <c r="FAW22" s="123"/>
      <c r="FAX22" s="123"/>
      <c r="FAY22" s="123"/>
      <c r="FAZ22" s="123"/>
      <c r="FBA22" s="123"/>
      <c r="FBB22" s="123"/>
      <c r="FBC22" s="123"/>
      <c r="FBD22" s="123"/>
      <c r="FBE22" s="123"/>
      <c r="FBF22" s="123"/>
      <c r="FBG22" s="123"/>
      <c r="FBH22" s="123"/>
      <c r="FBI22" s="123"/>
      <c r="FBJ22" s="123"/>
      <c r="FBK22" s="123"/>
      <c r="FBL22" s="123"/>
      <c r="FBM22" s="123"/>
      <c r="FBN22" s="123"/>
      <c r="FBO22" s="123"/>
      <c r="FBP22" s="123"/>
      <c r="FBQ22" s="123"/>
      <c r="FBR22" s="123"/>
      <c r="FBS22" s="123"/>
      <c r="FBT22" s="123"/>
      <c r="FBU22" s="123"/>
      <c r="FBV22" s="123"/>
      <c r="FBW22" s="123"/>
      <c r="FBX22" s="123"/>
      <c r="FBY22" s="123"/>
      <c r="FBZ22" s="123"/>
      <c r="FCA22" s="123"/>
      <c r="FCB22" s="123"/>
      <c r="FCC22" s="123"/>
      <c r="FCD22" s="123"/>
      <c r="FCE22" s="123"/>
      <c r="FCF22" s="123"/>
      <c r="FCG22" s="123"/>
      <c r="FCH22" s="123"/>
      <c r="FCI22" s="123"/>
      <c r="FCJ22" s="123"/>
      <c r="FCK22" s="123"/>
      <c r="FCL22" s="123"/>
      <c r="FCM22" s="123"/>
      <c r="FCN22" s="123"/>
      <c r="FCO22" s="123"/>
      <c r="FCP22" s="123"/>
      <c r="FCQ22" s="123"/>
      <c r="FCR22" s="123"/>
      <c r="FCS22" s="123"/>
      <c r="FCT22" s="123"/>
      <c r="FCU22" s="123"/>
      <c r="FCV22" s="123"/>
      <c r="FCW22" s="123"/>
      <c r="FCX22" s="123"/>
      <c r="FCY22" s="123"/>
      <c r="FCZ22" s="123"/>
      <c r="FDA22" s="123"/>
      <c r="FDB22" s="123"/>
      <c r="FDC22" s="123"/>
      <c r="FDD22" s="123"/>
      <c r="FDE22" s="123"/>
      <c r="FDF22" s="123"/>
      <c r="FDG22" s="123"/>
      <c r="FDH22" s="123"/>
      <c r="FDI22" s="123"/>
      <c r="FDJ22" s="123"/>
      <c r="FDK22" s="123"/>
      <c r="FDL22" s="123"/>
      <c r="FDM22" s="123"/>
      <c r="FDN22" s="123"/>
      <c r="FDO22" s="123"/>
      <c r="FDP22" s="123"/>
      <c r="FDQ22" s="123"/>
      <c r="FDR22" s="123"/>
      <c r="FDS22" s="123"/>
      <c r="FDT22" s="123"/>
      <c r="FDU22" s="123"/>
      <c r="FDV22" s="123"/>
      <c r="FDW22" s="123"/>
      <c r="FDX22" s="123"/>
      <c r="FDY22" s="123"/>
      <c r="FDZ22" s="123"/>
      <c r="FEA22" s="123"/>
      <c r="FEB22" s="123"/>
      <c r="FEC22" s="123"/>
      <c r="FED22" s="123"/>
      <c r="FEE22" s="123"/>
      <c r="FEF22" s="123"/>
      <c r="FEG22" s="123"/>
      <c r="FEH22" s="123"/>
      <c r="FEI22" s="123"/>
      <c r="FEJ22" s="123"/>
      <c r="FEK22" s="123"/>
      <c r="FEL22" s="123"/>
      <c r="FEM22" s="123"/>
      <c r="FEN22" s="123"/>
      <c r="FEO22" s="123"/>
      <c r="FEP22" s="123"/>
      <c r="FEQ22" s="123"/>
      <c r="FER22" s="123"/>
      <c r="FES22" s="123"/>
      <c r="FET22" s="123"/>
      <c r="FEU22" s="123"/>
      <c r="FEV22" s="123"/>
      <c r="FEW22" s="123"/>
      <c r="FEX22" s="123"/>
      <c r="FEY22" s="123"/>
      <c r="FEZ22" s="123"/>
      <c r="FFA22" s="123"/>
      <c r="FFB22" s="123"/>
      <c r="FFC22" s="123"/>
      <c r="FFD22" s="123"/>
      <c r="FFE22" s="123"/>
      <c r="FFF22" s="123"/>
      <c r="FFG22" s="123"/>
      <c r="FFH22" s="123"/>
      <c r="FFI22" s="123"/>
      <c r="FFJ22" s="123"/>
      <c r="FFK22" s="123"/>
      <c r="FFL22" s="123"/>
      <c r="FFM22" s="123"/>
      <c r="FFN22" s="123"/>
      <c r="FFO22" s="123"/>
      <c r="FFP22" s="123"/>
      <c r="FFQ22" s="123"/>
      <c r="FFR22" s="123"/>
      <c r="FFS22" s="123"/>
      <c r="FFT22" s="123"/>
      <c r="FFU22" s="123"/>
      <c r="FFV22" s="123"/>
      <c r="FFW22" s="123"/>
      <c r="FFX22" s="123"/>
      <c r="FFY22" s="123"/>
      <c r="FFZ22" s="123"/>
      <c r="FGA22" s="123"/>
      <c r="FGB22" s="123"/>
      <c r="FGC22" s="123"/>
      <c r="FGD22" s="123"/>
      <c r="FGE22" s="123"/>
      <c r="FGF22" s="123"/>
      <c r="FGG22" s="123"/>
      <c r="FGH22" s="123"/>
      <c r="FGI22" s="123"/>
      <c r="FGJ22" s="123"/>
      <c r="FGK22" s="123"/>
      <c r="FGL22" s="123"/>
      <c r="FGM22" s="123"/>
      <c r="FGN22" s="123"/>
      <c r="FGO22" s="123"/>
      <c r="FGP22" s="123"/>
      <c r="FGQ22" s="123"/>
      <c r="FGR22" s="123"/>
      <c r="FGS22" s="123"/>
      <c r="FGT22" s="123"/>
      <c r="FGU22" s="123"/>
      <c r="FGV22" s="123"/>
      <c r="FGW22" s="123"/>
      <c r="FGX22" s="123"/>
      <c r="FGY22" s="123"/>
      <c r="FGZ22" s="123"/>
      <c r="FHA22" s="123"/>
      <c r="FHB22" s="123"/>
      <c r="FHC22" s="123"/>
      <c r="FHD22" s="123"/>
      <c r="FHE22" s="123"/>
      <c r="FHF22" s="123"/>
      <c r="FHG22" s="123"/>
      <c r="FHH22" s="123"/>
      <c r="FHI22" s="123"/>
      <c r="FHJ22" s="123"/>
      <c r="FHK22" s="123"/>
      <c r="FHL22" s="123"/>
      <c r="FHM22" s="123"/>
      <c r="FHN22" s="123"/>
      <c r="FHO22" s="123"/>
      <c r="FHP22" s="123"/>
      <c r="FHQ22" s="123"/>
      <c r="FHR22" s="123"/>
      <c r="FHS22" s="123"/>
      <c r="FHT22" s="123"/>
      <c r="FHU22" s="123"/>
      <c r="FHV22" s="123"/>
      <c r="FHW22" s="123"/>
      <c r="FHX22" s="123"/>
      <c r="FHY22" s="123"/>
      <c r="FHZ22" s="123"/>
      <c r="FIA22" s="123"/>
      <c r="FIB22" s="123"/>
      <c r="FIC22" s="123"/>
      <c r="FID22" s="123"/>
      <c r="FIE22" s="123"/>
      <c r="FIF22" s="123"/>
      <c r="FIG22" s="123"/>
      <c r="FIH22" s="123"/>
      <c r="FII22" s="123"/>
      <c r="FIJ22" s="123"/>
      <c r="FIK22" s="123"/>
      <c r="FIL22" s="123"/>
      <c r="FIM22" s="123"/>
      <c r="FIN22" s="123"/>
      <c r="FIO22" s="123"/>
      <c r="FIP22" s="123"/>
      <c r="FIQ22" s="123"/>
      <c r="FIR22" s="123"/>
      <c r="FIS22" s="123"/>
      <c r="FIT22" s="123"/>
      <c r="FIU22" s="123"/>
      <c r="FIV22" s="123"/>
      <c r="FIW22" s="123"/>
      <c r="FIX22" s="123"/>
      <c r="FIY22" s="123"/>
      <c r="FIZ22" s="123"/>
      <c r="FJA22" s="123"/>
      <c r="FJB22" s="123"/>
      <c r="FJC22" s="123"/>
      <c r="FJD22" s="123"/>
      <c r="FJE22" s="123"/>
      <c r="FJF22" s="123"/>
      <c r="FJG22" s="123"/>
      <c r="FJH22" s="123"/>
      <c r="FJI22" s="123"/>
      <c r="FJJ22" s="123"/>
      <c r="FJK22" s="123"/>
      <c r="FJL22" s="123"/>
      <c r="FJM22" s="123"/>
      <c r="FJN22" s="123"/>
      <c r="FJO22" s="123"/>
      <c r="FJP22" s="123"/>
      <c r="FJQ22" s="123"/>
      <c r="FJR22" s="123"/>
      <c r="FJS22" s="123"/>
      <c r="FJT22" s="123"/>
      <c r="FJU22" s="123"/>
      <c r="FJV22" s="123"/>
      <c r="FJW22" s="123"/>
      <c r="FJX22" s="123"/>
      <c r="FJY22" s="123"/>
      <c r="FJZ22" s="123"/>
      <c r="FKA22" s="123"/>
      <c r="FKB22" s="123"/>
      <c r="FKC22" s="123"/>
      <c r="FKD22" s="123"/>
      <c r="FKE22" s="123"/>
      <c r="FKF22" s="123"/>
      <c r="FKG22" s="123"/>
      <c r="FKH22" s="123"/>
      <c r="FKI22" s="123"/>
      <c r="FKJ22" s="123"/>
      <c r="FKK22" s="123"/>
      <c r="FKL22" s="123"/>
      <c r="FKM22" s="123"/>
      <c r="FKN22" s="123"/>
      <c r="FKO22" s="123"/>
      <c r="FKP22" s="123"/>
      <c r="FKQ22" s="123"/>
      <c r="FKR22" s="123"/>
      <c r="FKS22" s="123"/>
      <c r="FKT22" s="123"/>
      <c r="FKU22" s="123"/>
      <c r="FKV22" s="123"/>
      <c r="FKW22" s="123"/>
      <c r="FKX22" s="123"/>
      <c r="FKY22" s="123"/>
      <c r="FKZ22" s="123"/>
      <c r="FLA22" s="123"/>
      <c r="FLB22" s="123"/>
      <c r="FLC22" s="123"/>
      <c r="FLD22" s="123"/>
      <c r="FLE22" s="123"/>
      <c r="FLF22" s="123"/>
      <c r="FLG22" s="123"/>
      <c r="FLH22" s="123"/>
      <c r="FLI22" s="123"/>
      <c r="FLJ22" s="123"/>
      <c r="FLK22" s="123"/>
      <c r="FLL22" s="123"/>
      <c r="FLM22" s="123"/>
      <c r="FLN22" s="123"/>
      <c r="FLO22" s="123"/>
      <c r="FLP22" s="123"/>
      <c r="FLQ22" s="123"/>
      <c r="FLR22" s="123"/>
      <c r="FLS22" s="123"/>
      <c r="FLT22" s="123"/>
      <c r="FLU22" s="123"/>
      <c r="FLV22" s="123"/>
      <c r="FLW22" s="123"/>
      <c r="FLX22" s="123"/>
      <c r="FLY22" s="123"/>
      <c r="FLZ22" s="123"/>
      <c r="FMA22" s="123"/>
      <c r="FMB22" s="123"/>
      <c r="FMC22" s="123"/>
      <c r="FMD22" s="123"/>
      <c r="FME22" s="123"/>
      <c r="FMF22" s="123"/>
      <c r="FMG22" s="123"/>
      <c r="FMH22" s="123"/>
      <c r="FMI22" s="123"/>
      <c r="FMJ22" s="123"/>
      <c r="FMK22" s="123"/>
      <c r="FML22" s="123"/>
      <c r="FMM22" s="123"/>
      <c r="FMN22" s="123"/>
      <c r="FMO22" s="123"/>
      <c r="FMP22" s="123"/>
      <c r="FMQ22" s="123"/>
      <c r="FMR22" s="123"/>
      <c r="FMS22" s="123"/>
      <c r="FMT22" s="123"/>
      <c r="FMU22" s="123"/>
      <c r="FMV22" s="123"/>
      <c r="FMW22" s="123"/>
      <c r="FMX22" s="123"/>
      <c r="FMY22" s="123"/>
      <c r="FMZ22" s="123"/>
      <c r="FNA22" s="123"/>
      <c r="FNB22" s="123"/>
      <c r="FNC22" s="123"/>
      <c r="FND22" s="123"/>
      <c r="FNE22" s="123"/>
      <c r="FNF22" s="123"/>
      <c r="FNG22" s="123"/>
      <c r="FNH22" s="123"/>
      <c r="FNI22" s="123"/>
      <c r="FNJ22" s="123"/>
      <c r="FNK22" s="123"/>
      <c r="FNL22" s="123"/>
      <c r="FNM22" s="123"/>
      <c r="FNN22" s="123"/>
      <c r="FNO22" s="123"/>
      <c r="FNP22" s="123"/>
      <c r="FNQ22" s="123"/>
      <c r="FNR22" s="123"/>
      <c r="FNS22" s="123"/>
      <c r="FNT22" s="123"/>
      <c r="FNU22" s="123"/>
      <c r="FNV22" s="123"/>
      <c r="FNW22" s="123"/>
      <c r="FNX22" s="123"/>
      <c r="FNY22" s="123"/>
      <c r="FNZ22" s="123"/>
      <c r="FOA22" s="123"/>
      <c r="FOB22" s="123"/>
      <c r="FOC22" s="123"/>
      <c r="FOD22" s="123"/>
      <c r="FOE22" s="123"/>
      <c r="FOF22" s="123"/>
      <c r="FOG22" s="123"/>
      <c r="FOH22" s="123"/>
      <c r="FOI22" s="123"/>
      <c r="FOJ22" s="123"/>
      <c r="FOK22" s="123"/>
      <c r="FOL22" s="123"/>
      <c r="FOM22" s="123"/>
      <c r="FON22" s="123"/>
      <c r="FOO22" s="123"/>
      <c r="FOP22" s="123"/>
      <c r="FOQ22" s="123"/>
      <c r="FOR22" s="123"/>
      <c r="FOS22" s="123"/>
      <c r="FOT22" s="123"/>
      <c r="FOU22" s="123"/>
      <c r="FOV22" s="123"/>
      <c r="FOW22" s="123"/>
      <c r="FOX22" s="123"/>
      <c r="FOY22" s="123"/>
      <c r="FOZ22" s="123"/>
      <c r="FPA22" s="123"/>
      <c r="FPB22" s="123"/>
      <c r="FPC22" s="123"/>
      <c r="FPD22" s="123"/>
      <c r="FPE22" s="123"/>
      <c r="FPF22" s="123"/>
      <c r="FPG22" s="123"/>
      <c r="FPH22" s="123"/>
      <c r="FPI22" s="123"/>
      <c r="FPJ22" s="123"/>
      <c r="FPK22" s="123"/>
      <c r="FPL22" s="123"/>
      <c r="FPM22" s="123"/>
      <c r="FPN22" s="123"/>
      <c r="FPO22" s="123"/>
      <c r="FPP22" s="123"/>
      <c r="FPQ22" s="123"/>
      <c r="FPR22" s="123"/>
      <c r="FPS22" s="123"/>
      <c r="FPT22" s="123"/>
      <c r="FPU22" s="123"/>
      <c r="FPV22" s="123"/>
      <c r="FPW22" s="123"/>
      <c r="FPX22" s="123"/>
      <c r="FPY22" s="123"/>
      <c r="FPZ22" s="123"/>
      <c r="FQA22" s="123"/>
      <c r="FQB22" s="123"/>
      <c r="FQC22" s="123"/>
      <c r="FQD22" s="123"/>
      <c r="FQE22" s="123"/>
      <c r="FQF22" s="123"/>
      <c r="FQG22" s="123"/>
      <c r="FQH22" s="123"/>
      <c r="FQI22" s="123"/>
      <c r="FQJ22" s="123"/>
      <c r="FQK22" s="123"/>
      <c r="FQL22" s="123"/>
      <c r="FQM22" s="123"/>
      <c r="FQN22" s="123"/>
      <c r="FQO22" s="123"/>
      <c r="FQP22" s="123"/>
      <c r="FQQ22" s="123"/>
      <c r="FQR22" s="123"/>
      <c r="FQS22" s="123"/>
      <c r="FQT22" s="123"/>
      <c r="FQU22" s="123"/>
      <c r="FQV22" s="123"/>
      <c r="FQW22" s="123"/>
      <c r="FQX22" s="123"/>
      <c r="FQY22" s="123"/>
      <c r="FQZ22" s="123"/>
      <c r="FRA22" s="123"/>
      <c r="FRB22" s="123"/>
      <c r="FRC22" s="123"/>
      <c r="FRD22" s="123"/>
      <c r="FRE22" s="123"/>
      <c r="FRF22" s="123"/>
      <c r="FRG22" s="123"/>
      <c r="FRH22" s="123"/>
      <c r="FRI22" s="123"/>
      <c r="FRJ22" s="123"/>
      <c r="FRK22" s="123"/>
      <c r="FRL22" s="123"/>
      <c r="FRM22" s="123"/>
      <c r="FRN22" s="123"/>
      <c r="FRO22" s="123"/>
      <c r="FRP22" s="123"/>
      <c r="FRQ22" s="123"/>
      <c r="FRR22" s="123"/>
      <c r="FRS22" s="123"/>
      <c r="FRT22" s="123"/>
      <c r="FRU22" s="123"/>
      <c r="FRV22" s="123"/>
      <c r="FRW22" s="123"/>
      <c r="FRX22" s="123"/>
      <c r="FRY22" s="123"/>
      <c r="FRZ22" s="123"/>
      <c r="FSA22" s="123"/>
      <c r="FSB22" s="123"/>
      <c r="FSC22" s="123"/>
      <c r="FSD22" s="123"/>
      <c r="FSE22" s="123"/>
      <c r="FSF22" s="123"/>
      <c r="FSG22" s="123"/>
      <c r="FSH22" s="123"/>
      <c r="FSI22" s="123"/>
      <c r="FSJ22" s="123"/>
      <c r="FSK22" s="123"/>
      <c r="FSL22" s="123"/>
      <c r="FSM22" s="123"/>
      <c r="FSN22" s="123"/>
      <c r="FSO22" s="123"/>
      <c r="FSP22" s="123"/>
      <c r="FSQ22" s="123"/>
      <c r="FSR22" s="123"/>
      <c r="FSS22" s="123"/>
      <c r="FST22" s="123"/>
      <c r="FSU22" s="123"/>
      <c r="FSV22" s="123"/>
      <c r="FSW22" s="123"/>
      <c r="FSX22" s="123"/>
      <c r="FSY22" s="123"/>
      <c r="FSZ22" s="123"/>
      <c r="FTA22" s="123"/>
      <c r="FTB22" s="123"/>
      <c r="FTC22" s="123"/>
      <c r="FTD22" s="123"/>
      <c r="FTE22" s="123"/>
      <c r="FTF22" s="123"/>
      <c r="FTG22" s="123"/>
      <c r="FTH22" s="123"/>
      <c r="FTI22" s="123"/>
      <c r="FTJ22" s="123"/>
      <c r="FTK22" s="123"/>
      <c r="FTL22" s="123"/>
      <c r="FTM22" s="123"/>
      <c r="FTN22" s="123"/>
      <c r="FTO22" s="123"/>
      <c r="FTP22" s="123"/>
      <c r="FTQ22" s="123"/>
      <c r="FTR22" s="123"/>
      <c r="FTS22" s="123"/>
      <c r="FTT22" s="123"/>
      <c r="FTU22" s="123"/>
      <c r="FTV22" s="123"/>
      <c r="FTW22" s="123"/>
      <c r="FTX22" s="123"/>
      <c r="FTY22" s="123"/>
      <c r="FTZ22" s="123"/>
      <c r="FUA22" s="123"/>
      <c r="FUB22" s="123"/>
      <c r="FUC22" s="123"/>
      <c r="FUD22" s="123"/>
      <c r="FUE22" s="123"/>
      <c r="FUF22" s="123"/>
      <c r="FUG22" s="123"/>
      <c r="FUH22" s="123"/>
      <c r="FUI22" s="123"/>
      <c r="FUJ22" s="123"/>
      <c r="FUK22" s="123"/>
      <c r="FUL22" s="123"/>
      <c r="FUM22" s="123"/>
      <c r="FUN22" s="123"/>
      <c r="FUO22" s="123"/>
      <c r="FUP22" s="123"/>
      <c r="FUQ22" s="123"/>
      <c r="FUR22" s="123"/>
      <c r="FUS22" s="123"/>
      <c r="FUT22" s="123"/>
      <c r="FUU22" s="123"/>
      <c r="FUV22" s="123"/>
      <c r="FUW22" s="123"/>
      <c r="FUX22" s="123"/>
      <c r="FUY22" s="123"/>
      <c r="FUZ22" s="123"/>
      <c r="FVA22" s="123"/>
      <c r="FVB22" s="123"/>
      <c r="FVC22" s="123"/>
      <c r="FVD22" s="123"/>
      <c r="FVE22" s="123"/>
      <c r="FVF22" s="123"/>
      <c r="FVG22" s="123"/>
      <c r="FVH22" s="123"/>
      <c r="FVI22" s="123"/>
      <c r="FVJ22" s="123"/>
      <c r="FVK22" s="123"/>
      <c r="FVL22" s="123"/>
      <c r="FVM22" s="123"/>
      <c r="FVN22" s="123"/>
      <c r="FVO22" s="123"/>
      <c r="FVP22" s="123"/>
      <c r="FVQ22" s="123"/>
      <c r="FVR22" s="123"/>
      <c r="FVS22" s="123"/>
      <c r="FVT22" s="123"/>
      <c r="FVU22" s="123"/>
      <c r="FVV22" s="123"/>
      <c r="FVW22" s="123"/>
      <c r="FVX22" s="123"/>
      <c r="FVY22" s="123"/>
      <c r="FVZ22" s="123"/>
      <c r="FWA22" s="123"/>
      <c r="FWB22" s="123"/>
      <c r="FWC22" s="123"/>
      <c r="FWD22" s="123"/>
      <c r="FWE22" s="123"/>
      <c r="FWF22" s="123"/>
      <c r="FWG22" s="123"/>
      <c r="FWH22" s="123"/>
      <c r="FWI22" s="123"/>
      <c r="FWJ22" s="123"/>
      <c r="FWK22" s="123"/>
      <c r="FWL22" s="123"/>
      <c r="FWM22" s="123"/>
      <c r="FWN22" s="123"/>
      <c r="FWO22" s="123"/>
      <c r="FWP22" s="123"/>
      <c r="FWQ22" s="123"/>
      <c r="FWR22" s="123"/>
      <c r="FWS22" s="123"/>
      <c r="FWT22" s="123"/>
      <c r="FWU22" s="123"/>
      <c r="FWV22" s="123"/>
      <c r="FWW22" s="123"/>
      <c r="FWX22" s="123"/>
      <c r="FWY22" s="123"/>
      <c r="FWZ22" s="123"/>
      <c r="FXA22" s="123"/>
      <c r="FXB22" s="123"/>
      <c r="FXC22" s="123"/>
      <c r="FXD22" s="123"/>
      <c r="FXE22" s="123"/>
      <c r="FXF22" s="123"/>
      <c r="FXG22" s="123"/>
      <c r="FXH22" s="123"/>
      <c r="FXI22" s="123"/>
      <c r="FXJ22" s="123"/>
      <c r="FXK22" s="123"/>
      <c r="FXL22" s="123"/>
      <c r="FXM22" s="123"/>
      <c r="FXN22" s="123"/>
      <c r="FXO22" s="123"/>
      <c r="FXP22" s="123"/>
      <c r="FXQ22" s="123"/>
      <c r="FXR22" s="123"/>
      <c r="FXS22" s="123"/>
      <c r="FXT22" s="123"/>
      <c r="FXU22" s="123"/>
      <c r="FXV22" s="123"/>
      <c r="FXW22" s="123"/>
      <c r="FXX22" s="123"/>
      <c r="FXY22" s="123"/>
      <c r="FXZ22" s="123"/>
      <c r="FYA22" s="123"/>
      <c r="FYB22" s="123"/>
      <c r="FYC22" s="123"/>
      <c r="FYD22" s="123"/>
      <c r="FYE22" s="123"/>
      <c r="FYF22" s="123"/>
      <c r="FYG22" s="123"/>
      <c r="FYH22" s="123"/>
      <c r="FYI22" s="123"/>
      <c r="FYJ22" s="123"/>
      <c r="FYK22" s="123"/>
      <c r="FYL22" s="123"/>
      <c r="FYM22" s="123"/>
      <c r="FYN22" s="123"/>
      <c r="FYO22" s="123"/>
      <c r="FYP22" s="123"/>
      <c r="FYQ22" s="123"/>
      <c r="FYR22" s="123"/>
      <c r="FYS22" s="123"/>
      <c r="FYT22" s="123"/>
      <c r="FYU22" s="123"/>
      <c r="FYV22" s="123"/>
      <c r="FYW22" s="123"/>
      <c r="FYX22" s="123"/>
      <c r="FYY22" s="123"/>
      <c r="FYZ22" s="123"/>
      <c r="FZA22" s="123"/>
      <c r="FZB22" s="123"/>
      <c r="FZC22" s="123"/>
      <c r="FZD22" s="123"/>
      <c r="FZE22" s="123"/>
      <c r="FZF22" s="123"/>
      <c r="FZG22" s="123"/>
      <c r="FZH22" s="123"/>
      <c r="FZI22" s="123"/>
      <c r="FZJ22" s="123"/>
      <c r="FZK22" s="123"/>
      <c r="FZL22" s="123"/>
      <c r="FZM22" s="123"/>
      <c r="FZN22" s="123"/>
      <c r="FZO22" s="123"/>
      <c r="FZP22" s="123"/>
      <c r="FZQ22" s="123"/>
      <c r="FZR22" s="123"/>
      <c r="FZS22" s="123"/>
      <c r="FZT22" s="123"/>
      <c r="FZU22" s="123"/>
      <c r="FZV22" s="123"/>
      <c r="FZW22" s="123"/>
      <c r="FZX22" s="123"/>
      <c r="FZY22" s="123"/>
      <c r="FZZ22" s="123"/>
      <c r="GAA22" s="123"/>
      <c r="GAB22" s="123"/>
      <c r="GAC22" s="123"/>
      <c r="GAD22" s="123"/>
      <c r="GAE22" s="123"/>
      <c r="GAF22" s="123"/>
      <c r="GAG22" s="123"/>
      <c r="GAH22" s="123"/>
      <c r="GAI22" s="123"/>
      <c r="GAJ22" s="123"/>
      <c r="GAK22" s="123"/>
      <c r="GAL22" s="123"/>
      <c r="GAM22" s="123"/>
      <c r="GAN22" s="123"/>
      <c r="GAO22" s="123"/>
      <c r="GAP22" s="123"/>
      <c r="GAQ22" s="123"/>
      <c r="GAR22" s="123"/>
      <c r="GAS22" s="123"/>
      <c r="GAT22" s="123"/>
      <c r="GAU22" s="123"/>
      <c r="GAV22" s="123"/>
      <c r="GAW22" s="123"/>
      <c r="GAX22" s="123"/>
      <c r="GAY22" s="123"/>
      <c r="GAZ22" s="123"/>
      <c r="GBA22" s="123"/>
      <c r="GBB22" s="123"/>
      <c r="GBC22" s="123"/>
      <c r="GBD22" s="123"/>
      <c r="GBE22" s="123"/>
      <c r="GBF22" s="123"/>
      <c r="GBG22" s="123"/>
      <c r="GBH22" s="123"/>
      <c r="GBI22" s="123"/>
      <c r="GBJ22" s="123"/>
      <c r="GBK22" s="123"/>
      <c r="GBL22" s="123"/>
      <c r="GBM22" s="123"/>
      <c r="GBN22" s="123"/>
      <c r="GBO22" s="123"/>
      <c r="GBP22" s="123"/>
      <c r="GBQ22" s="123"/>
      <c r="GBR22" s="123"/>
      <c r="GBS22" s="123"/>
      <c r="GBT22" s="123"/>
      <c r="GBU22" s="123"/>
      <c r="GBV22" s="123"/>
      <c r="GBW22" s="123"/>
      <c r="GBX22" s="123"/>
      <c r="GBY22" s="123"/>
      <c r="GBZ22" s="123"/>
      <c r="GCA22" s="123"/>
      <c r="GCB22" s="123"/>
      <c r="GCC22" s="123"/>
      <c r="GCD22" s="123"/>
      <c r="GCE22" s="123"/>
      <c r="GCF22" s="123"/>
      <c r="GCG22" s="123"/>
      <c r="GCH22" s="123"/>
      <c r="GCI22" s="123"/>
      <c r="GCJ22" s="123"/>
      <c r="GCK22" s="123"/>
      <c r="GCL22" s="123"/>
      <c r="GCM22" s="123"/>
      <c r="GCN22" s="123"/>
      <c r="GCO22" s="123"/>
      <c r="GCP22" s="123"/>
      <c r="GCQ22" s="123"/>
      <c r="GCR22" s="123"/>
      <c r="GCS22" s="123"/>
      <c r="GCT22" s="123"/>
      <c r="GCU22" s="123"/>
      <c r="GCV22" s="123"/>
      <c r="GCW22" s="123"/>
      <c r="GCX22" s="123"/>
      <c r="GCY22" s="123"/>
      <c r="GCZ22" s="123"/>
      <c r="GDA22" s="123"/>
      <c r="GDB22" s="123"/>
      <c r="GDC22" s="123"/>
      <c r="GDD22" s="123"/>
      <c r="GDE22" s="123"/>
      <c r="GDF22" s="123"/>
      <c r="GDG22" s="123"/>
      <c r="GDH22" s="123"/>
      <c r="GDI22" s="123"/>
      <c r="GDJ22" s="123"/>
      <c r="GDK22" s="123"/>
      <c r="GDL22" s="123"/>
      <c r="GDM22" s="123"/>
      <c r="GDN22" s="123"/>
      <c r="GDO22" s="123"/>
      <c r="GDP22" s="123"/>
      <c r="GDQ22" s="123"/>
      <c r="GDR22" s="123"/>
      <c r="GDS22" s="123"/>
      <c r="GDT22" s="123"/>
      <c r="GDU22" s="123"/>
      <c r="GDV22" s="123"/>
      <c r="GDW22" s="123"/>
      <c r="GDX22" s="123"/>
      <c r="GDY22" s="123"/>
      <c r="GDZ22" s="123"/>
      <c r="GEA22" s="123"/>
      <c r="GEB22" s="123"/>
      <c r="GEC22" s="123"/>
      <c r="GED22" s="123"/>
      <c r="GEE22" s="123"/>
      <c r="GEF22" s="123"/>
      <c r="GEG22" s="123"/>
      <c r="GEH22" s="123"/>
      <c r="GEI22" s="123"/>
      <c r="GEJ22" s="123"/>
      <c r="GEK22" s="123"/>
      <c r="GEL22" s="123"/>
      <c r="GEM22" s="123"/>
      <c r="GEN22" s="123"/>
      <c r="GEO22" s="123"/>
      <c r="GEP22" s="123"/>
      <c r="GEQ22" s="123"/>
      <c r="GER22" s="123"/>
      <c r="GES22" s="123"/>
      <c r="GET22" s="123"/>
      <c r="GEU22" s="123"/>
      <c r="GEV22" s="123"/>
      <c r="GEW22" s="123"/>
      <c r="GEX22" s="123"/>
      <c r="GEY22" s="123"/>
      <c r="GEZ22" s="123"/>
      <c r="GFA22" s="123"/>
      <c r="GFB22" s="123"/>
      <c r="GFC22" s="123"/>
      <c r="GFD22" s="123"/>
      <c r="GFE22" s="123"/>
      <c r="GFF22" s="123"/>
      <c r="GFG22" s="123"/>
      <c r="GFH22" s="123"/>
      <c r="GFI22" s="123"/>
      <c r="GFJ22" s="123"/>
      <c r="GFK22" s="123"/>
      <c r="GFL22" s="123"/>
      <c r="GFM22" s="123"/>
      <c r="GFN22" s="123"/>
      <c r="GFO22" s="123"/>
      <c r="GFP22" s="123"/>
      <c r="GFQ22" s="123"/>
      <c r="GFR22" s="123"/>
      <c r="GFS22" s="123"/>
      <c r="GFT22" s="123"/>
      <c r="GFU22" s="123"/>
      <c r="GFV22" s="123"/>
      <c r="GFW22" s="123"/>
      <c r="GFX22" s="123"/>
      <c r="GFY22" s="123"/>
      <c r="GFZ22" s="123"/>
      <c r="GGA22" s="123"/>
      <c r="GGB22" s="123"/>
      <c r="GGC22" s="123"/>
      <c r="GGD22" s="123"/>
      <c r="GGE22" s="123"/>
      <c r="GGF22" s="123"/>
      <c r="GGG22" s="123"/>
      <c r="GGH22" s="123"/>
      <c r="GGI22" s="123"/>
      <c r="GGJ22" s="123"/>
      <c r="GGK22" s="123"/>
      <c r="GGL22" s="123"/>
      <c r="GGM22" s="123"/>
      <c r="GGN22" s="123"/>
      <c r="GGO22" s="123"/>
      <c r="GGP22" s="123"/>
      <c r="GGQ22" s="123"/>
      <c r="GGR22" s="123"/>
      <c r="GGS22" s="123"/>
      <c r="GGT22" s="123"/>
      <c r="GGU22" s="123"/>
      <c r="GGV22" s="123"/>
      <c r="GGW22" s="123"/>
      <c r="GGX22" s="123"/>
      <c r="GGY22" s="123"/>
      <c r="GGZ22" s="123"/>
      <c r="GHA22" s="123"/>
      <c r="GHB22" s="123"/>
      <c r="GHC22" s="123"/>
      <c r="GHD22" s="123"/>
      <c r="GHE22" s="123"/>
      <c r="GHF22" s="123"/>
      <c r="GHG22" s="123"/>
      <c r="GHH22" s="123"/>
      <c r="GHI22" s="123"/>
      <c r="GHJ22" s="123"/>
      <c r="GHK22" s="123"/>
      <c r="GHL22" s="123"/>
      <c r="GHM22" s="123"/>
      <c r="GHN22" s="123"/>
      <c r="GHO22" s="123"/>
      <c r="GHP22" s="123"/>
      <c r="GHQ22" s="123"/>
      <c r="GHR22" s="123"/>
      <c r="GHS22" s="123"/>
      <c r="GHT22" s="123"/>
      <c r="GHU22" s="123"/>
      <c r="GHV22" s="123"/>
      <c r="GHW22" s="123"/>
      <c r="GHX22" s="123"/>
      <c r="GHY22" s="123"/>
      <c r="GHZ22" s="123"/>
      <c r="GIA22" s="123"/>
      <c r="GIB22" s="123"/>
      <c r="GIC22" s="123"/>
      <c r="GID22" s="123"/>
      <c r="GIE22" s="123"/>
      <c r="GIF22" s="123"/>
      <c r="GIG22" s="123"/>
      <c r="GIH22" s="123"/>
      <c r="GII22" s="123"/>
      <c r="GIJ22" s="123"/>
      <c r="GIK22" s="123"/>
      <c r="GIL22" s="123"/>
      <c r="GIM22" s="123"/>
      <c r="GIN22" s="123"/>
      <c r="GIO22" s="123"/>
      <c r="GIP22" s="123"/>
      <c r="GIQ22" s="123"/>
      <c r="GIR22" s="123"/>
      <c r="GIS22" s="123"/>
      <c r="GIT22" s="123"/>
      <c r="GIU22" s="123"/>
      <c r="GIV22" s="123"/>
      <c r="GIW22" s="123"/>
      <c r="GIX22" s="123"/>
      <c r="GIY22" s="123"/>
      <c r="GIZ22" s="123"/>
      <c r="GJA22" s="123"/>
      <c r="GJB22" s="123"/>
      <c r="GJC22" s="123"/>
      <c r="GJD22" s="123"/>
      <c r="GJE22" s="123"/>
      <c r="GJF22" s="123"/>
      <c r="GJG22" s="123"/>
      <c r="GJH22" s="123"/>
      <c r="GJI22" s="123"/>
      <c r="GJJ22" s="123"/>
      <c r="GJK22" s="123"/>
      <c r="GJL22" s="123"/>
      <c r="GJM22" s="123"/>
      <c r="GJN22" s="123"/>
      <c r="GJO22" s="123"/>
      <c r="GJP22" s="123"/>
      <c r="GJQ22" s="123"/>
      <c r="GJR22" s="123"/>
      <c r="GJS22" s="123"/>
      <c r="GJT22" s="123"/>
      <c r="GJU22" s="123"/>
      <c r="GJV22" s="123"/>
      <c r="GJW22" s="123"/>
      <c r="GJX22" s="123"/>
      <c r="GJY22" s="123"/>
      <c r="GJZ22" s="123"/>
      <c r="GKA22" s="123"/>
      <c r="GKB22" s="123"/>
      <c r="GKC22" s="123"/>
      <c r="GKD22" s="123"/>
      <c r="GKE22" s="123"/>
      <c r="GKF22" s="123"/>
      <c r="GKG22" s="123"/>
      <c r="GKH22" s="123"/>
      <c r="GKI22" s="123"/>
      <c r="GKJ22" s="123"/>
      <c r="GKK22" s="123"/>
      <c r="GKL22" s="123"/>
      <c r="GKM22" s="123"/>
      <c r="GKN22" s="123"/>
      <c r="GKO22" s="123"/>
      <c r="GKP22" s="123"/>
      <c r="GKQ22" s="123"/>
      <c r="GKR22" s="123"/>
      <c r="GKS22" s="123"/>
      <c r="GKT22" s="123"/>
      <c r="GKU22" s="123"/>
      <c r="GKV22" s="123"/>
      <c r="GKW22" s="123"/>
      <c r="GKX22" s="123"/>
      <c r="GKY22" s="123"/>
      <c r="GKZ22" s="123"/>
      <c r="GLA22" s="123"/>
      <c r="GLB22" s="123"/>
      <c r="GLC22" s="123"/>
      <c r="GLD22" s="123"/>
      <c r="GLE22" s="123"/>
      <c r="GLF22" s="123"/>
      <c r="GLG22" s="123"/>
      <c r="GLH22" s="123"/>
      <c r="GLI22" s="123"/>
      <c r="GLJ22" s="123"/>
      <c r="GLK22" s="123"/>
      <c r="GLL22" s="123"/>
      <c r="GLM22" s="123"/>
      <c r="GLN22" s="123"/>
      <c r="GLO22" s="123"/>
      <c r="GLP22" s="123"/>
      <c r="GLQ22" s="123"/>
      <c r="GLR22" s="123"/>
      <c r="GLS22" s="123"/>
      <c r="GLT22" s="123"/>
      <c r="GLU22" s="123"/>
      <c r="GLV22" s="123"/>
      <c r="GLW22" s="123"/>
      <c r="GLX22" s="123"/>
      <c r="GLY22" s="123"/>
      <c r="GLZ22" s="123"/>
      <c r="GMA22" s="123"/>
      <c r="GMB22" s="123"/>
      <c r="GMC22" s="123"/>
      <c r="GMD22" s="123"/>
      <c r="GME22" s="123"/>
      <c r="GMF22" s="123"/>
      <c r="GMG22" s="123"/>
      <c r="GMH22" s="123"/>
      <c r="GMI22" s="123"/>
      <c r="GMJ22" s="123"/>
      <c r="GMK22" s="123"/>
      <c r="GML22" s="123"/>
      <c r="GMM22" s="123"/>
      <c r="GMN22" s="123"/>
      <c r="GMO22" s="123"/>
      <c r="GMP22" s="123"/>
      <c r="GMQ22" s="123"/>
      <c r="GMR22" s="123"/>
      <c r="GMS22" s="123"/>
      <c r="GMT22" s="123"/>
      <c r="GMU22" s="123"/>
      <c r="GMV22" s="123"/>
      <c r="GMW22" s="123"/>
      <c r="GMX22" s="123"/>
      <c r="GMY22" s="123"/>
      <c r="GMZ22" s="123"/>
      <c r="GNA22" s="123"/>
      <c r="GNB22" s="123"/>
      <c r="GNC22" s="123"/>
      <c r="GND22" s="123"/>
      <c r="GNE22" s="123"/>
      <c r="GNF22" s="123"/>
      <c r="GNG22" s="123"/>
      <c r="GNH22" s="123"/>
      <c r="GNI22" s="123"/>
      <c r="GNJ22" s="123"/>
      <c r="GNK22" s="123"/>
      <c r="GNL22" s="123"/>
      <c r="GNM22" s="123"/>
      <c r="GNN22" s="123"/>
      <c r="GNO22" s="123"/>
      <c r="GNP22" s="123"/>
      <c r="GNQ22" s="123"/>
      <c r="GNR22" s="123"/>
      <c r="GNS22" s="123"/>
      <c r="GNT22" s="123"/>
      <c r="GNU22" s="123"/>
      <c r="GNV22" s="123"/>
      <c r="GNW22" s="123"/>
      <c r="GNX22" s="123"/>
      <c r="GNY22" s="123"/>
      <c r="GNZ22" s="123"/>
      <c r="GOA22" s="123"/>
      <c r="GOB22" s="123"/>
      <c r="GOC22" s="123"/>
      <c r="GOD22" s="123"/>
      <c r="GOE22" s="123"/>
      <c r="GOF22" s="123"/>
      <c r="GOG22" s="123"/>
      <c r="GOH22" s="123"/>
      <c r="GOI22" s="123"/>
      <c r="GOJ22" s="123"/>
      <c r="GOK22" s="123"/>
      <c r="GOL22" s="123"/>
      <c r="GOM22" s="123"/>
      <c r="GON22" s="123"/>
      <c r="GOO22" s="123"/>
      <c r="GOP22" s="123"/>
      <c r="GOQ22" s="123"/>
      <c r="GOR22" s="123"/>
      <c r="GOS22" s="123"/>
      <c r="GOT22" s="123"/>
      <c r="GOU22" s="123"/>
      <c r="GOV22" s="123"/>
      <c r="GOW22" s="123"/>
      <c r="GOX22" s="123"/>
      <c r="GOY22" s="123"/>
      <c r="GOZ22" s="123"/>
      <c r="GPA22" s="123"/>
      <c r="GPB22" s="123"/>
      <c r="GPC22" s="123"/>
      <c r="GPD22" s="123"/>
      <c r="GPE22" s="123"/>
      <c r="GPF22" s="123"/>
      <c r="GPG22" s="123"/>
      <c r="GPH22" s="123"/>
      <c r="GPI22" s="123"/>
      <c r="GPJ22" s="123"/>
      <c r="GPK22" s="123"/>
      <c r="GPL22" s="123"/>
      <c r="GPM22" s="123"/>
      <c r="GPN22" s="123"/>
      <c r="GPO22" s="123"/>
      <c r="GPP22" s="123"/>
      <c r="GPQ22" s="123"/>
      <c r="GPR22" s="123"/>
      <c r="GPS22" s="123"/>
      <c r="GPT22" s="123"/>
      <c r="GPU22" s="123"/>
      <c r="GPV22" s="123"/>
      <c r="GPW22" s="123"/>
      <c r="GPX22" s="123"/>
      <c r="GPY22" s="123"/>
      <c r="GPZ22" s="123"/>
      <c r="GQA22" s="123"/>
      <c r="GQB22" s="123"/>
      <c r="GQC22" s="123"/>
      <c r="GQD22" s="123"/>
      <c r="GQE22" s="123"/>
      <c r="GQF22" s="123"/>
      <c r="GQG22" s="123"/>
      <c r="GQH22" s="123"/>
      <c r="GQI22" s="123"/>
      <c r="GQJ22" s="123"/>
      <c r="GQK22" s="123"/>
      <c r="GQL22" s="123"/>
      <c r="GQM22" s="123"/>
      <c r="GQN22" s="123"/>
      <c r="GQO22" s="123"/>
      <c r="GQP22" s="123"/>
      <c r="GQQ22" s="123"/>
      <c r="GQR22" s="123"/>
      <c r="GQS22" s="123"/>
      <c r="GQT22" s="123"/>
      <c r="GQU22" s="123"/>
      <c r="GQV22" s="123"/>
      <c r="GQW22" s="123"/>
      <c r="GQX22" s="123"/>
      <c r="GQY22" s="123"/>
      <c r="GQZ22" s="123"/>
      <c r="GRA22" s="123"/>
      <c r="GRB22" s="123"/>
      <c r="GRC22" s="123"/>
      <c r="GRD22" s="123"/>
      <c r="GRE22" s="123"/>
      <c r="GRF22" s="123"/>
      <c r="GRG22" s="123"/>
      <c r="GRH22" s="123"/>
      <c r="GRI22" s="123"/>
      <c r="GRJ22" s="123"/>
      <c r="GRK22" s="123"/>
      <c r="GRL22" s="123"/>
      <c r="GRM22" s="123"/>
      <c r="GRN22" s="123"/>
      <c r="GRO22" s="123"/>
      <c r="GRP22" s="123"/>
      <c r="GRQ22" s="123"/>
      <c r="GRR22" s="123"/>
      <c r="GRS22" s="123"/>
      <c r="GRT22" s="123"/>
      <c r="GRU22" s="123"/>
      <c r="GRV22" s="123"/>
      <c r="GRW22" s="123"/>
      <c r="GRX22" s="123"/>
      <c r="GRY22" s="123"/>
      <c r="GRZ22" s="123"/>
      <c r="GSA22" s="123"/>
      <c r="GSB22" s="123"/>
      <c r="GSC22" s="123"/>
      <c r="GSD22" s="123"/>
      <c r="GSE22" s="123"/>
      <c r="GSF22" s="123"/>
      <c r="GSG22" s="123"/>
      <c r="GSH22" s="123"/>
      <c r="GSI22" s="123"/>
      <c r="GSJ22" s="123"/>
      <c r="GSK22" s="123"/>
      <c r="GSL22" s="123"/>
      <c r="GSM22" s="123"/>
      <c r="GSN22" s="123"/>
      <c r="GSO22" s="123"/>
      <c r="GSP22" s="123"/>
      <c r="GSQ22" s="123"/>
      <c r="GSR22" s="123"/>
      <c r="GSS22" s="123"/>
      <c r="GST22" s="123"/>
      <c r="GSU22" s="123"/>
      <c r="GSV22" s="123"/>
      <c r="GSW22" s="123"/>
      <c r="GSX22" s="123"/>
      <c r="GSY22" s="123"/>
      <c r="GSZ22" s="123"/>
      <c r="GTA22" s="123"/>
      <c r="GTB22" s="123"/>
      <c r="GTC22" s="123"/>
      <c r="GTD22" s="123"/>
      <c r="GTE22" s="123"/>
      <c r="GTF22" s="123"/>
      <c r="GTG22" s="123"/>
      <c r="GTH22" s="123"/>
      <c r="GTI22" s="123"/>
      <c r="GTJ22" s="123"/>
      <c r="GTK22" s="123"/>
      <c r="GTL22" s="123"/>
      <c r="GTM22" s="123"/>
      <c r="GTN22" s="123"/>
      <c r="GTO22" s="123"/>
      <c r="GTP22" s="123"/>
      <c r="GTQ22" s="123"/>
      <c r="GTR22" s="123"/>
      <c r="GTS22" s="123"/>
      <c r="GTT22" s="123"/>
      <c r="GTU22" s="123"/>
      <c r="GTV22" s="123"/>
      <c r="GTW22" s="123"/>
      <c r="GTX22" s="123"/>
      <c r="GTY22" s="123"/>
      <c r="GTZ22" s="123"/>
      <c r="GUA22" s="123"/>
      <c r="GUB22" s="123"/>
      <c r="GUC22" s="123"/>
      <c r="GUD22" s="123"/>
      <c r="GUE22" s="123"/>
      <c r="GUF22" s="123"/>
      <c r="GUG22" s="123"/>
      <c r="GUH22" s="123"/>
      <c r="GUI22" s="123"/>
      <c r="GUJ22" s="123"/>
      <c r="GUK22" s="123"/>
      <c r="GUL22" s="123"/>
      <c r="GUM22" s="123"/>
      <c r="GUN22" s="123"/>
      <c r="GUO22" s="123"/>
      <c r="GUP22" s="123"/>
      <c r="GUQ22" s="123"/>
      <c r="GUR22" s="123"/>
      <c r="GUS22" s="123"/>
      <c r="GUT22" s="123"/>
      <c r="GUU22" s="123"/>
      <c r="GUV22" s="123"/>
      <c r="GUW22" s="123"/>
      <c r="GUX22" s="123"/>
      <c r="GUY22" s="123"/>
      <c r="GUZ22" s="123"/>
      <c r="GVA22" s="123"/>
      <c r="GVB22" s="123"/>
      <c r="GVC22" s="123"/>
      <c r="GVD22" s="123"/>
      <c r="GVE22" s="123"/>
      <c r="GVF22" s="123"/>
      <c r="GVG22" s="123"/>
      <c r="GVH22" s="123"/>
      <c r="GVI22" s="123"/>
      <c r="GVJ22" s="123"/>
      <c r="GVK22" s="123"/>
      <c r="GVL22" s="123"/>
      <c r="GVM22" s="123"/>
      <c r="GVN22" s="123"/>
      <c r="GVO22" s="123"/>
      <c r="GVP22" s="123"/>
      <c r="GVQ22" s="123"/>
      <c r="GVR22" s="123"/>
      <c r="GVS22" s="123"/>
      <c r="GVT22" s="123"/>
      <c r="GVU22" s="123"/>
      <c r="GVV22" s="123"/>
      <c r="GVW22" s="123"/>
      <c r="GVX22" s="123"/>
      <c r="GVY22" s="123"/>
      <c r="GVZ22" s="123"/>
      <c r="GWA22" s="123"/>
      <c r="GWB22" s="123"/>
      <c r="GWC22" s="123"/>
      <c r="GWD22" s="123"/>
      <c r="GWE22" s="123"/>
      <c r="GWF22" s="123"/>
      <c r="GWG22" s="123"/>
      <c r="GWH22" s="123"/>
      <c r="GWI22" s="123"/>
      <c r="GWJ22" s="123"/>
      <c r="GWK22" s="123"/>
      <c r="GWL22" s="123"/>
      <c r="GWM22" s="123"/>
      <c r="GWN22" s="123"/>
      <c r="GWO22" s="123"/>
      <c r="GWP22" s="123"/>
      <c r="GWQ22" s="123"/>
      <c r="GWR22" s="123"/>
      <c r="GWS22" s="123"/>
      <c r="GWT22" s="123"/>
      <c r="GWU22" s="123"/>
      <c r="GWV22" s="123"/>
      <c r="GWW22" s="123"/>
      <c r="GWX22" s="123"/>
      <c r="GWY22" s="123"/>
      <c r="GWZ22" s="123"/>
      <c r="GXA22" s="123"/>
      <c r="GXB22" s="123"/>
      <c r="GXC22" s="123"/>
      <c r="GXD22" s="123"/>
      <c r="GXE22" s="123"/>
      <c r="GXF22" s="123"/>
      <c r="GXG22" s="123"/>
      <c r="GXH22" s="123"/>
      <c r="GXI22" s="123"/>
      <c r="GXJ22" s="123"/>
      <c r="GXK22" s="123"/>
      <c r="GXL22" s="123"/>
      <c r="GXM22" s="123"/>
      <c r="GXN22" s="123"/>
      <c r="GXO22" s="123"/>
      <c r="GXP22" s="123"/>
      <c r="GXQ22" s="123"/>
      <c r="GXR22" s="123"/>
      <c r="GXS22" s="123"/>
      <c r="GXT22" s="123"/>
      <c r="GXU22" s="123"/>
      <c r="GXV22" s="123"/>
      <c r="GXW22" s="123"/>
      <c r="GXX22" s="123"/>
      <c r="GXY22" s="123"/>
      <c r="GXZ22" s="123"/>
      <c r="GYA22" s="123"/>
      <c r="GYB22" s="123"/>
      <c r="GYC22" s="123"/>
      <c r="GYD22" s="123"/>
      <c r="GYE22" s="123"/>
      <c r="GYF22" s="123"/>
      <c r="GYG22" s="123"/>
      <c r="GYH22" s="123"/>
      <c r="GYI22" s="123"/>
      <c r="GYJ22" s="123"/>
      <c r="GYK22" s="123"/>
      <c r="GYL22" s="123"/>
      <c r="GYM22" s="123"/>
      <c r="GYN22" s="123"/>
      <c r="GYO22" s="123"/>
      <c r="GYP22" s="123"/>
      <c r="GYQ22" s="123"/>
      <c r="GYR22" s="123"/>
      <c r="GYS22" s="123"/>
      <c r="GYT22" s="123"/>
      <c r="GYU22" s="123"/>
      <c r="GYV22" s="123"/>
      <c r="GYW22" s="123"/>
      <c r="GYX22" s="123"/>
      <c r="GYY22" s="123"/>
      <c r="GYZ22" s="123"/>
      <c r="GZA22" s="123"/>
      <c r="GZB22" s="123"/>
      <c r="GZC22" s="123"/>
      <c r="GZD22" s="123"/>
      <c r="GZE22" s="123"/>
      <c r="GZF22" s="123"/>
      <c r="GZG22" s="123"/>
      <c r="GZH22" s="123"/>
      <c r="GZI22" s="123"/>
      <c r="GZJ22" s="123"/>
      <c r="GZK22" s="123"/>
      <c r="GZL22" s="123"/>
      <c r="GZM22" s="123"/>
      <c r="GZN22" s="123"/>
      <c r="GZO22" s="123"/>
      <c r="GZP22" s="123"/>
      <c r="GZQ22" s="123"/>
      <c r="GZR22" s="123"/>
      <c r="GZS22" s="123"/>
      <c r="GZT22" s="123"/>
      <c r="GZU22" s="123"/>
      <c r="GZV22" s="123"/>
      <c r="GZW22" s="123"/>
      <c r="GZX22" s="123"/>
      <c r="GZY22" s="123"/>
      <c r="GZZ22" s="123"/>
      <c r="HAA22" s="123"/>
      <c r="HAB22" s="123"/>
      <c r="HAC22" s="123"/>
      <c r="HAD22" s="123"/>
      <c r="HAE22" s="123"/>
      <c r="HAF22" s="123"/>
      <c r="HAG22" s="123"/>
      <c r="HAH22" s="123"/>
      <c r="HAI22" s="123"/>
      <c r="HAJ22" s="123"/>
      <c r="HAK22" s="123"/>
      <c r="HAL22" s="123"/>
      <c r="HAM22" s="123"/>
      <c r="HAN22" s="123"/>
      <c r="HAO22" s="123"/>
      <c r="HAP22" s="123"/>
      <c r="HAQ22" s="123"/>
      <c r="HAR22" s="123"/>
      <c r="HAS22" s="123"/>
      <c r="HAT22" s="123"/>
      <c r="HAU22" s="123"/>
      <c r="HAV22" s="123"/>
      <c r="HAW22" s="123"/>
      <c r="HAX22" s="123"/>
      <c r="HAY22" s="123"/>
      <c r="HAZ22" s="123"/>
      <c r="HBA22" s="123"/>
      <c r="HBB22" s="123"/>
      <c r="HBC22" s="123"/>
      <c r="HBD22" s="123"/>
      <c r="HBE22" s="123"/>
      <c r="HBF22" s="123"/>
      <c r="HBG22" s="123"/>
      <c r="HBH22" s="123"/>
      <c r="HBI22" s="123"/>
      <c r="HBJ22" s="123"/>
      <c r="HBK22" s="123"/>
      <c r="HBL22" s="123"/>
      <c r="HBM22" s="123"/>
      <c r="HBN22" s="123"/>
      <c r="HBO22" s="123"/>
      <c r="HBP22" s="123"/>
      <c r="HBQ22" s="123"/>
      <c r="HBR22" s="123"/>
      <c r="HBS22" s="123"/>
      <c r="HBT22" s="123"/>
      <c r="HBU22" s="123"/>
      <c r="HBV22" s="123"/>
      <c r="HBW22" s="123"/>
      <c r="HBX22" s="123"/>
      <c r="HBY22" s="123"/>
      <c r="HBZ22" s="123"/>
      <c r="HCA22" s="123"/>
      <c r="HCB22" s="123"/>
      <c r="HCC22" s="123"/>
      <c r="HCD22" s="123"/>
      <c r="HCE22" s="123"/>
      <c r="HCF22" s="123"/>
      <c r="HCG22" s="123"/>
      <c r="HCH22" s="123"/>
      <c r="HCI22" s="123"/>
      <c r="HCJ22" s="123"/>
      <c r="HCK22" s="123"/>
      <c r="HCL22" s="123"/>
      <c r="HCM22" s="123"/>
      <c r="HCN22" s="123"/>
      <c r="HCO22" s="123"/>
      <c r="HCP22" s="123"/>
      <c r="HCQ22" s="123"/>
      <c r="HCR22" s="123"/>
      <c r="HCS22" s="123"/>
      <c r="HCT22" s="123"/>
      <c r="HCU22" s="123"/>
      <c r="HCV22" s="123"/>
      <c r="HCW22" s="123"/>
      <c r="HCX22" s="123"/>
      <c r="HCY22" s="123"/>
      <c r="HCZ22" s="123"/>
      <c r="HDA22" s="123"/>
      <c r="HDB22" s="123"/>
      <c r="HDC22" s="123"/>
      <c r="HDD22" s="123"/>
      <c r="HDE22" s="123"/>
      <c r="HDF22" s="123"/>
      <c r="HDG22" s="123"/>
      <c r="HDH22" s="123"/>
      <c r="HDI22" s="123"/>
      <c r="HDJ22" s="123"/>
      <c r="HDK22" s="123"/>
      <c r="HDL22" s="123"/>
      <c r="HDM22" s="123"/>
      <c r="HDN22" s="123"/>
      <c r="HDO22" s="123"/>
      <c r="HDP22" s="123"/>
      <c r="HDQ22" s="123"/>
      <c r="HDR22" s="123"/>
      <c r="HDS22" s="123"/>
      <c r="HDT22" s="123"/>
      <c r="HDU22" s="123"/>
      <c r="HDV22" s="123"/>
      <c r="HDW22" s="123"/>
      <c r="HDX22" s="123"/>
      <c r="HDY22" s="123"/>
      <c r="HDZ22" s="123"/>
      <c r="HEA22" s="123"/>
      <c r="HEB22" s="123"/>
      <c r="HEC22" s="123"/>
      <c r="HED22" s="123"/>
      <c r="HEE22" s="123"/>
      <c r="HEF22" s="123"/>
      <c r="HEG22" s="123"/>
      <c r="HEH22" s="123"/>
      <c r="HEI22" s="123"/>
      <c r="HEJ22" s="123"/>
      <c r="HEK22" s="123"/>
      <c r="HEL22" s="123"/>
      <c r="HEM22" s="123"/>
      <c r="HEN22" s="123"/>
      <c r="HEO22" s="123"/>
      <c r="HEP22" s="123"/>
      <c r="HEQ22" s="123"/>
      <c r="HER22" s="123"/>
      <c r="HES22" s="123"/>
      <c r="HET22" s="123"/>
      <c r="HEU22" s="123"/>
      <c r="HEV22" s="123"/>
      <c r="HEW22" s="123"/>
      <c r="HEX22" s="123"/>
      <c r="HEY22" s="123"/>
      <c r="HEZ22" s="123"/>
      <c r="HFA22" s="123"/>
      <c r="HFB22" s="123"/>
      <c r="HFC22" s="123"/>
      <c r="HFD22" s="123"/>
      <c r="HFE22" s="123"/>
      <c r="HFF22" s="123"/>
      <c r="HFG22" s="123"/>
      <c r="HFH22" s="123"/>
      <c r="HFI22" s="123"/>
      <c r="HFJ22" s="123"/>
      <c r="HFK22" s="123"/>
      <c r="HFL22" s="123"/>
      <c r="HFM22" s="123"/>
      <c r="HFN22" s="123"/>
      <c r="HFO22" s="123"/>
      <c r="HFP22" s="123"/>
      <c r="HFQ22" s="123"/>
      <c r="HFR22" s="123"/>
      <c r="HFS22" s="123"/>
      <c r="HFT22" s="123"/>
      <c r="HFU22" s="123"/>
      <c r="HFV22" s="123"/>
      <c r="HFW22" s="123"/>
      <c r="HFX22" s="123"/>
      <c r="HFY22" s="123"/>
      <c r="HFZ22" s="123"/>
      <c r="HGA22" s="123"/>
      <c r="HGB22" s="123"/>
      <c r="HGC22" s="123"/>
      <c r="HGD22" s="123"/>
      <c r="HGE22" s="123"/>
      <c r="HGF22" s="123"/>
      <c r="HGG22" s="123"/>
      <c r="HGH22" s="123"/>
      <c r="HGI22" s="123"/>
      <c r="HGJ22" s="123"/>
      <c r="HGK22" s="123"/>
      <c r="HGL22" s="123"/>
      <c r="HGM22" s="123"/>
      <c r="HGN22" s="123"/>
      <c r="HGO22" s="123"/>
      <c r="HGP22" s="123"/>
      <c r="HGQ22" s="123"/>
      <c r="HGR22" s="123"/>
      <c r="HGS22" s="123"/>
      <c r="HGT22" s="123"/>
      <c r="HGU22" s="123"/>
      <c r="HGV22" s="123"/>
      <c r="HGW22" s="123"/>
      <c r="HGX22" s="123"/>
      <c r="HGY22" s="123"/>
      <c r="HGZ22" s="123"/>
      <c r="HHA22" s="123"/>
      <c r="HHB22" s="123"/>
      <c r="HHC22" s="123"/>
      <c r="HHD22" s="123"/>
      <c r="HHE22" s="123"/>
      <c r="HHF22" s="123"/>
      <c r="HHG22" s="123"/>
      <c r="HHH22" s="123"/>
      <c r="HHI22" s="123"/>
      <c r="HHJ22" s="123"/>
      <c r="HHK22" s="123"/>
      <c r="HHL22" s="123"/>
      <c r="HHM22" s="123"/>
      <c r="HHN22" s="123"/>
      <c r="HHO22" s="123"/>
      <c r="HHP22" s="123"/>
      <c r="HHQ22" s="123"/>
      <c r="HHR22" s="123"/>
      <c r="HHS22" s="123"/>
      <c r="HHT22" s="123"/>
      <c r="HHU22" s="123"/>
      <c r="HHV22" s="123"/>
      <c r="HHW22" s="123"/>
      <c r="HHX22" s="123"/>
      <c r="HHY22" s="123"/>
      <c r="HHZ22" s="123"/>
      <c r="HIA22" s="123"/>
      <c r="HIB22" s="123"/>
      <c r="HIC22" s="123"/>
      <c r="HID22" s="123"/>
      <c r="HIE22" s="123"/>
      <c r="HIF22" s="123"/>
      <c r="HIG22" s="123"/>
      <c r="HIH22" s="123"/>
      <c r="HII22" s="123"/>
      <c r="HIJ22" s="123"/>
      <c r="HIK22" s="123"/>
      <c r="HIL22" s="123"/>
      <c r="HIM22" s="123"/>
      <c r="HIN22" s="123"/>
      <c r="HIO22" s="123"/>
      <c r="HIP22" s="123"/>
      <c r="HIQ22" s="123"/>
      <c r="HIR22" s="123"/>
      <c r="HIS22" s="123"/>
      <c r="HIT22" s="123"/>
      <c r="HIU22" s="123"/>
      <c r="HIV22" s="123"/>
      <c r="HIW22" s="123"/>
      <c r="HIX22" s="123"/>
      <c r="HIY22" s="123"/>
      <c r="HIZ22" s="123"/>
      <c r="HJA22" s="123"/>
      <c r="HJB22" s="123"/>
      <c r="HJC22" s="123"/>
      <c r="HJD22" s="123"/>
      <c r="HJE22" s="123"/>
      <c r="HJF22" s="123"/>
      <c r="HJG22" s="123"/>
      <c r="HJH22" s="123"/>
      <c r="HJI22" s="123"/>
      <c r="HJJ22" s="123"/>
      <c r="HJK22" s="123"/>
      <c r="HJL22" s="123"/>
      <c r="HJM22" s="123"/>
      <c r="HJN22" s="123"/>
      <c r="HJO22" s="123"/>
      <c r="HJP22" s="123"/>
      <c r="HJQ22" s="123"/>
      <c r="HJR22" s="123"/>
      <c r="HJS22" s="123"/>
      <c r="HJT22" s="123"/>
      <c r="HJU22" s="123"/>
      <c r="HJV22" s="123"/>
      <c r="HJW22" s="123"/>
      <c r="HJX22" s="123"/>
      <c r="HJY22" s="123"/>
      <c r="HJZ22" s="123"/>
      <c r="HKA22" s="123"/>
      <c r="HKB22" s="123"/>
      <c r="HKC22" s="123"/>
      <c r="HKD22" s="123"/>
      <c r="HKE22" s="123"/>
      <c r="HKF22" s="123"/>
      <c r="HKG22" s="123"/>
      <c r="HKH22" s="123"/>
      <c r="HKI22" s="123"/>
      <c r="HKJ22" s="123"/>
      <c r="HKK22" s="123"/>
      <c r="HKL22" s="123"/>
      <c r="HKM22" s="123"/>
      <c r="HKN22" s="123"/>
      <c r="HKO22" s="123"/>
      <c r="HKP22" s="123"/>
      <c r="HKQ22" s="123"/>
      <c r="HKR22" s="123"/>
      <c r="HKS22" s="123"/>
      <c r="HKT22" s="123"/>
      <c r="HKU22" s="123"/>
      <c r="HKV22" s="123"/>
      <c r="HKW22" s="123"/>
      <c r="HKX22" s="123"/>
      <c r="HKY22" s="123"/>
      <c r="HKZ22" s="123"/>
      <c r="HLA22" s="123"/>
      <c r="HLB22" s="123"/>
      <c r="HLC22" s="123"/>
      <c r="HLD22" s="123"/>
      <c r="HLE22" s="123"/>
      <c r="HLF22" s="123"/>
      <c r="HLG22" s="123"/>
      <c r="HLH22" s="123"/>
      <c r="HLI22" s="123"/>
      <c r="HLJ22" s="123"/>
      <c r="HLK22" s="123"/>
      <c r="HLL22" s="123"/>
      <c r="HLM22" s="123"/>
      <c r="HLN22" s="123"/>
      <c r="HLO22" s="123"/>
      <c r="HLP22" s="123"/>
      <c r="HLQ22" s="123"/>
      <c r="HLR22" s="123"/>
      <c r="HLS22" s="123"/>
      <c r="HLT22" s="123"/>
      <c r="HLU22" s="123"/>
      <c r="HLV22" s="123"/>
      <c r="HLW22" s="123"/>
      <c r="HLX22" s="123"/>
      <c r="HLY22" s="123"/>
      <c r="HLZ22" s="123"/>
      <c r="HMA22" s="123"/>
      <c r="HMB22" s="123"/>
      <c r="HMC22" s="123"/>
      <c r="HMD22" s="123"/>
      <c r="HME22" s="123"/>
      <c r="HMF22" s="123"/>
      <c r="HMG22" s="123"/>
      <c r="HMH22" s="123"/>
      <c r="HMI22" s="123"/>
      <c r="HMJ22" s="123"/>
      <c r="HMK22" s="123"/>
      <c r="HML22" s="123"/>
      <c r="HMM22" s="123"/>
      <c r="HMN22" s="123"/>
      <c r="HMO22" s="123"/>
      <c r="HMP22" s="123"/>
      <c r="HMQ22" s="123"/>
      <c r="HMR22" s="123"/>
      <c r="HMS22" s="123"/>
      <c r="HMT22" s="123"/>
      <c r="HMU22" s="123"/>
      <c r="HMV22" s="123"/>
      <c r="HMW22" s="123"/>
      <c r="HMX22" s="123"/>
      <c r="HMY22" s="123"/>
      <c r="HMZ22" s="123"/>
      <c r="HNA22" s="123"/>
      <c r="HNB22" s="123"/>
      <c r="HNC22" s="123"/>
      <c r="HND22" s="123"/>
      <c r="HNE22" s="123"/>
      <c r="HNF22" s="123"/>
      <c r="HNG22" s="123"/>
      <c r="HNH22" s="123"/>
      <c r="HNI22" s="123"/>
      <c r="HNJ22" s="123"/>
      <c r="HNK22" s="123"/>
      <c r="HNL22" s="123"/>
      <c r="HNM22" s="123"/>
      <c r="HNN22" s="123"/>
      <c r="HNO22" s="123"/>
      <c r="HNP22" s="123"/>
      <c r="HNQ22" s="123"/>
      <c r="HNR22" s="123"/>
      <c r="HNS22" s="123"/>
      <c r="HNT22" s="123"/>
      <c r="HNU22" s="123"/>
      <c r="HNV22" s="123"/>
      <c r="HNW22" s="123"/>
      <c r="HNX22" s="123"/>
      <c r="HNY22" s="123"/>
      <c r="HNZ22" s="123"/>
      <c r="HOA22" s="123"/>
      <c r="HOB22" s="123"/>
      <c r="HOC22" s="123"/>
      <c r="HOD22" s="123"/>
      <c r="HOE22" s="123"/>
      <c r="HOF22" s="123"/>
      <c r="HOG22" s="123"/>
      <c r="HOH22" s="123"/>
      <c r="HOI22" s="123"/>
      <c r="HOJ22" s="123"/>
      <c r="HOK22" s="123"/>
      <c r="HOL22" s="123"/>
      <c r="HOM22" s="123"/>
      <c r="HON22" s="123"/>
      <c r="HOO22" s="123"/>
      <c r="HOP22" s="123"/>
      <c r="HOQ22" s="123"/>
      <c r="HOR22" s="123"/>
      <c r="HOS22" s="123"/>
      <c r="HOT22" s="123"/>
      <c r="HOU22" s="123"/>
      <c r="HOV22" s="123"/>
      <c r="HOW22" s="123"/>
      <c r="HOX22" s="123"/>
      <c r="HOY22" s="123"/>
      <c r="HOZ22" s="123"/>
      <c r="HPA22" s="123"/>
      <c r="HPB22" s="123"/>
      <c r="HPC22" s="123"/>
      <c r="HPD22" s="123"/>
      <c r="HPE22" s="123"/>
      <c r="HPF22" s="123"/>
      <c r="HPG22" s="123"/>
      <c r="HPH22" s="123"/>
      <c r="HPI22" s="123"/>
      <c r="HPJ22" s="123"/>
      <c r="HPK22" s="123"/>
      <c r="HPL22" s="123"/>
      <c r="HPM22" s="123"/>
      <c r="HPN22" s="123"/>
      <c r="HPO22" s="123"/>
      <c r="HPP22" s="123"/>
      <c r="HPQ22" s="123"/>
      <c r="HPR22" s="123"/>
      <c r="HPS22" s="123"/>
      <c r="HPT22" s="123"/>
      <c r="HPU22" s="123"/>
      <c r="HPV22" s="123"/>
      <c r="HPW22" s="123"/>
      <c r="HPX22" s="123"/>
      <c r="HPY22" s="123"/>
      <c r="HPZ22" s="123"/>
      <c r="HQA22" s="123"/>
      <c r="HQB22" s="123"/>
      <c r="HQC22" s="123"/>
      <c r="HQD22" s="123"/>
      <c r="HQE22" s="123"/>
      <c r="HQF22" s="123"/>
      <c r="HQG22" s="123"/>
      <c r="HQH22" s="123"/>
      <c r="HQI22" s="123"/>
      <c r="HQJ22" s="123"/>
      <c r="HQK22" s="123"/>
      <c r="HQL22" s="123"/>
      <c r="HQM22" s="123"/>
      <c r="HQN22" s="123"/>
      <c r="HQO22" s="123"/>
      <c r="HQP22" s="123"/>
      <c r="HQQ22" s="123"/>
      <c r="HQR22" s="123"/>
      <c r="HQS22" s="123"/>
      <c r="HQT22" s="123"/>
      <c r="HQU22" s="123"/>
      <c r="HQV22" s="123"/>
      <c r="HQW22" s="123"/>
      <c r="HQX22" s="123"/>
      <c r="HQY22" s="123"/>
      <c r="HQZ22" s="123"/>
      <c r="HRA22" s="123"/>
      <c r="HRB22" s="123"/>
      <c r="HRC22" s="123"/>
      <c r="HRD22" s="123"/>
      <c r="HRE22" s="123"/>
      <c r="HRF22" s="123"/>
      <c r="HRG22" s="123"/>
      <c r="HRH22" s="123"/>
      <c r="HRI22" s="123"/>
      <c r="HRJ22" s="123"/>
      <c r="HRK22" s="123"/>
      <c r="HRL22" s="123"/>
      <c r="HRM22" s="123"/>
      <c r="HRN22" s="123"/>
      <c r="HRO22" s="123"/>
      <c r="HRP22" s="123"/>
      <c r="HRQ22" s="123"/>
      <c r="HRR22" s="123"/>
      <c r="HRS22" s="123"/>
      <c r="HRT22" s="123"/>
      <c r="HRU22" s="123"/>
      <c r="HRV22" s="123"/>
      <c r="HRW22" s="123"/>
      <c r="HRX22" s="123"/>
      <c r="HRY22" s="123"/>
      <c r="HRZ22" s="123"/>
      <c r="HSA22" s="123"/>
      <c r="HSB22" s="123"/>
      <c r="HSC22" s="123"/>
      <c r="HSD22" s="123"/>
      <c r="HSE22" s="123"/>
      <c r="HSF22" s="123"/>
      <c r="HSG22" s="123"/>
      <c r="HSH22" s="123"/>
      <c r="HSI22" s="123"/>
      <c r="HSJ22" s="123"/>
      <c r="HSK22" s="123"/>
      <c r="HSL22" s="123"/>
      <c r="HSM22" s="123"/>
      <c r="HSN22" s="123"/>
      <c r="HSO22" s="123"/>
      <c r="HSP22" s="123"/>
      <c r="HSQ22" s="123"/>
      <c r="HSR22" s="123"/>
      <c r="HSS22" s="123"/>
      <c r="HST22" s="123"/>
      <c r="HSU22" s="123"/>
      <c r="HSV22" s="123"/>
      <c r="HSW22" s="123"/>
      <c r="HSX22" s="123"/>
      <c r="HSY22" s="123"/>
      <c r="HSZ22" s="123"/>
      <c r="HTA22" s="123"/>
      <c r="HTB22" s="123"/>
      <c r="HTC22" s="123"/>
      <c r="HTD22" s="123"/>
      <c r="HTE22" s="123"/>
      <c r="HTF22" s="123"/>
      <c r="HTG22" s="123"/>
      <c r="HTH22" s="123"/>
      <c r="HTI22" s="123"/>
      <c r="HTJ22" s="123"/>
      <c r="HTK22" s="123"/>
      <c r="HTL22" s="123"/>
      <c r="HTM22" s="123"/>
      <c r="HTN22" s="123"/>
      <c r="HTO22" s="123"/>
      <c r="HTP22" s="123"/>
      <c r="HTQ22" s="123"/>
      <c r="HTR22" s="123"/>
      <c r="HTS22" s="123"/>
      <c r="HTT22" s="123"/>
      <c r="HTU22" s="123"/>
      <c r="HTV22" s="123"/>
      <c r="HTW22" s="123"/>
      <c r="HTX22" s="123"/>
      <c r="HTY22" s="123"/>
      <c r="HTZ22" s="123"/>
      <c r="HUA22" s="123"/>
      <c r="HUB22" s="123"/>
      <c r="HUC22" s="123"/>
      <c r="HUD22" s="123"/>
      <c r="HUE22" s="123"/>
      <c r="HUF22" s="123"/>
      <c r="HUG22" s="123"/>
      <c r="HUH22" s="123"/>
      <c r="HUI22" s="123"/>
      <c r="HUJ22" s="123"/>
      <c r="HUK22" s="123"/>
      <c r="HUL22" s="123"/>
      <c r="HUM22" s="123"/>
      <c r="HUN22" s="123"/>
      <c r="HUO22" s="123"/>
      <c r="HUP22" s="123"/>
      <c r="HUQ22" s="123"/>
      <c r="HUR22" s="123"/>
      <c r="HUS22" s="123"/>
      <c r="HUT22" s="123"/>
      <c r="HUU22" s="123"/>
      <c r="HUV22" s="123"/>
      <c r="HUW22" s="123"/>
      <c r="HUX22" s="123"/>
      <c r="HUY22" s="123"/>
      <c r="HUZ22" s="123"/>
      <c r="HVA22" s="123"/>
      <c r="HVB22" s="123"/>
      <c r="HVC22" s="123"/>
      <c r="HVD22" s="123"/>
      <c r="HVE22" s="123"/>
      <c r="HVF22" s="123"/>
      <c r="HVG22" s="123"/>
      <c r="HVH22" s="123"/>
      <c r="HVI22" s="123"/>
      <c r="HVJ22" s="123"/>
      <c r="HVK22" s="123"/>
      <c r="HVL22" s="123"/>
      <c r="HVM22" s="123"/>
      <c r="HVN22" s="123"/>
      <c r="HVO22" s="123"/>
      <c r="HVP22" s="123"/>
      <c r="HVQ22" s="123"/>
      <c r="HVR22" s="123"/>
      <c r="HVS22" s="123"/>
      <c r="HVT22" s="123"/>
      <c r="HVU22" s="123"/>
      <c r="HVV22" s="123"/>
      <c r="HVW22" s="123"/>
      <c r="HVX22" s="123"/>
      <c r="HVY22" s="123"/>
      <c r="HVZ22" s="123"/>
      <c r="HWA22" s="123"/>
      <c r="HWB22" s="123"/>
      <c r="HWC22" s="123"/>
      <c r="HWD22" s="123"/>
      <c r="HWE22" s="123"/>
      <c r="HWF22" s="123"/>
      <c r="HWG22" s="123"/>
      <c r="HWH22" s="123"/>
      <c r="HWI22" s="123"/>
      <c r="HWJ22" s="123"/>
      <c r="HWK22" s="123"/>
      <c r="HWL22" s="123"/>
      <c r="HWM22" s="123"/>
      <c r="HWN22" s="123"/>
      <c r="HWO22" s="123"/>
      <c r="HWP22" s="123"/>
      <c r="HWQ22" s="123"/>
      <c r="HWR22" s="123"/>
      <c r="HWS22" s="123"/>
      <c r="HWT22" s="123"/>
      <c r="HWU22" s="123"/>
      <c r="HWV22" s="123"/>
      <c r="HWW22" s="123"/>
      <c r="HWX22" s="123"/>
      <c r="HWY22" s="123"/>
      <c r="HWZ22" s="123"/>
      <c r="HXA22" s="123"/>
      <c r="HXB22" s="123"/>
      <c r="HXC22" s="123"/>
      <c r="HXD22" s="123"/>
      <c r="HXE22" s="123"/>
      <c r="HXF22" s="123"/>
      <c r="HXG22" s="123"/>
      <c r="HXH22" s="123"/>
      <c r="HXI22" s="123"/>
      <c r="HXJ22" s="123"/>
      <c r="HXK22" s="123"/>
      <c r="HXL22" s="123"/>
      <c r="HXM22" s="123"/>
      <c r="HXN22" s="123"/>
      <c r="HXO22" s="123"/>
      <c r="HXP22" s="123"/>
      <c r="HXQ22" s="123"/>
      <c r="HXR22" s="123"/>
      <c r="HXS22" s="123"/>
      <c r="HXT22" s="123"/>
      <c r="HXU22" s="123"/>
      <c r="HXV22" s="123"/>
      <c r="HXW22" s="123"/>
      <c r="HXX22" s="123"/>
      <c r="HXY22" s="123"/>
      <c r="HXZ22" s="123"/>
      <c r="HYA22" s="123"/>
      <c r="HYB22" s="123"/>
      <c r="HYC22" s="123"/>
      <c r="HYD22" s="123"/>
      <c r="HYE22" s="123"/>
      <c r="HYF22" s="123"/>
      <c r="HYG22" s="123"/>
      <c r="HYH22" s="123"/>
      <c r="HYI22" s="123"/>
      <c r="HYJ22" s="123"/>
      <c r="HYK22" s="123"/>
      <c r="HYL22" s="123"/>
      <c r="HYM22" s="123"/>
      <c r="HYN22" s="123"/>
      <c r="HYO22" s="123"/>
      <c r="HYP22" s="123"/>
      <c r="HYQ22" s="123"/>
      <c r="HYR22" s="123"/>
      <c r="HYS22" s="123"/>
      <c r="HYT22" s="123"/>
      <c r="HYU22" s="123"/>
      <c r="HYV22" s="123"/>
      <c r="HYW22" s="123"/>
      <c r="HYX22" s="123"/>
      <c r="HYY22" s="123"/>
      <c r="HYZ22" s="123"/>
      <c r="HZA22" s="123"/>
      <c r="HZB22" s="123"/>
      <c r="HZC22" s="123"/>
      <c r="HZD22" s="123"/>
      <c r="HZE22" s="123"/>
      <c r="HZF22" s="123"/>
      <c r="HZG22" s="123"/>
      <c r="HZH22" s="123"/>
      <c r="HZI22" s="123"/>
      <c r="HZJ22" s="123"/>
      <c r="HZK22" s="123"/>
      <c r="HZL22" s="123"/>
      <c r="HZM22" s="123"/>
      <c r="HZN22" s="123"/>
      <c r="HZO22" s="123"/>
      <c r="HZP22" s="123"/>
      <c r="HZQ22" s="123"/>
      <c r="HZR22" s="123"/>
      <c r="HZS22" s="123"/>
      <c r="HZT22" s="123"/>
      <c r="HZU22" s="123"/>
      <c r="HZV22" s="123"/>
      <c r="HZW22" s="123"/>
      <c r="HZX22" s="123"/>
      <c r="HZY22" s="123"/>
      <c r="HZZ22" s="123"/>
      <c r="IAA22" s="123"/>
      <c r="IAB22" s="123"/>
      <c r="IAC22" s="123"/>
      <c r="IAD22" s="123"/>
      <c r="IAE22" s="123"/>
      <c r="IAF22" s="123"/>
      <c r="IAG22" s="123"/>
      <c r="IAH22" s="123"/>
      <c r="IAI22" s="123"/>
      <c r="IAJ22" s="123"/>
      <c r="IAK22" s="123"/>
      <c r="IAL22" s="123"/>
      <c r="IAM22" s="123"/>
      <c r="IAN22" s="123"/>
      <c r="IAO22" s="123"/>
      <c r="IAP22" s="123"/>
      <c r="IAQ22" s="123"/>
      <c r="IAR22" s="123"/>
      <c r="IAS22" s="123"/>
      <c r="IAT22" s="123"/>
      <c r="IAU22" s="123"/>
      <c r="IAV22" s="123"/>
      <c r="IAW22" s="123"/>
      <c r="IAX22" s="123"/>
      <c r="IAY22" s="123"/>
      <c r="IAZ22" s="123"/>
      <c r="IBA22" s="123"/>
      <c r="IBB22" s="123"/>
      <c r="IBC22" s="123"/>
      <c r="IBD22" s="123"/>
      <c r="IBE22" s="123"/>
      <c r="IBF22" s="123"/>
      <c r="IBG22" s="123"/>
      <c r="IBH22" s="123"/>
      <c r="IBI22" s="123"/>
      <c r="IBJ22" s="123"/>
      <c r="IBK22" s="123"/>
      <c r="IBL22" s="123"/>
      <c r="IBM22" s="123"/>
      <c r="IBN22" s="123"/>
      <c r="IBO22" s="123"/>
      <c r="IBP22" s="123"/>
      <c r="IBQ22" s="123"/>
      <c r="IBR22" s="123"/>
      <c r="IBS22" s="123"/>
      <c r="IBT22" s="123"/>
      <c r="IBU22" s="123"/>
      <c r="IBV22" s="123"/>
      <c r="IBW22" s="123"/>
      <c r="IBX22" s="123"/>
      <c r="IBY22" s="123"/>
      <c r="IBZ22" s="123"/>
      <c r="ICA22" s="123"/>
      <c r="ICB22" s="123"/>
      <c r="ICC22" s="123"/>
      <c r="ICD22" s="123"/>
      <c r="ICE22" s="123"/>
      <c r="ICF22" s="123"/>
      <c r="ICG22" s="123"/>
      <c r="ICH22" s="123"/>
      <c r="ICI22" s="123"/>
      <c r="ICJ22" s="123"/>
      <c r="ICK22" s="123"/>
      <c r="ICL22" s="123"/>
      <c r="ICM22" s="123"/>
      <c r="ICN22" s="123"/>
      <c r="ICO22" s="123"/>
      <c r="ICP22" s="123"/>
      <c r="ICQ22" s="123"/>
      <c r="ICR22" s="123"/>
      <c r="ICS22" s="123"/>
      <c r="ICT22" s="123"/>
      <c r="ICU22" s="123"/>
      <c r="ICV22" s="123"/>
      <c r="ICW22" s="123"/>
      <c r="ICX22" s="123"/>
      <c r="ICY22" s="123"/>
      <c r="ICZ22" s="123"/>
      <c r="IDA22" s="123"/>
      <c r="IDB22" s="123"/>
      <c r="IDC22" s="123"/>
      <c r="IDD22" s="123"/>
      <c r="IDE22" s="123"/>
      <c r="IDF22" s="123"/>
      <c r="IDG22" s="123"/>
      <c r="IDH22" s="123"/>
      <c r="IDI22" s="123"/>
      <c r="IDJ22" s="123"/>
      <c r="IDK22" s="123"/>
      <c r="IDL22" s="123"/>
      <c r="IDM22" s="123"/>
      <c r="IDN22" s="123"/>
      <c r="IDO22" s="123"/>
      <c r="IDP22" s="123"/>
      <c r="IDQ22" s="123"/>
      <c r="IDR22" s="123"/>
      <c r="IDS22" s="123"/>
      <c r="IDT22" s="123"/>
      <c r="IDU22" s="123"/>
      <c r="IDV22" s="123"/>
      <c r="IDW22" s="123"/>
      <c r="IDX22" s="123"/>
      <c r="IDY22" s="123"/>
      <c r="IDZ22" s="123"/>
      <c r="IEA22" s="123"/>
      <c r="IEB22" s="123"/>
      <c r="IEC22" s="123"/>
      <c r="IED22" s="123"/>
      <c r="IEE22" s="123"/>
      <c r="IEF22" s="123"/>
      <c r="IEG22" s="123"/>
      <c r="IEH22" s="123"/>
      <c r="IEI22" s="123"/>
      <c r="IEJ22" s="123"/>
      <c r="IEK22" s="123"/>
      <c r="IEL22" s="123"/>
      <c r="IEM22" s="123"/>
      <c r="IEN22" s="123"/>
      <c r="IEO22" s="123"/>
      <c r="IEP22" s="123"/>
      <c r="IEQ22" s="123"/>
      <c r="IER22" s="123"/>
      <c r="IES22" s="123"/>
      <c r="IET22" s="123"/>
      <c r="IEU22" s="123"/>
      <c r="IEV22" s="123"/>
      <c r="IEW22" s="123"/>
      <c r="IEX22" s="123"/>
      <c r="IEY22" s="123"/>
      <c r="IEZ22" s="123"/>
      <c r="IFA22" s="123"/>
      <c r="IFB22" s="123"/>
      <c r="IFC22" s="123"/>
      <c r="IFD22" s="123"/>
      <c r="IFE22" s="123"/>
      <c r="IFF22" s="123"/>
      <c r="IFG22" s="123"/>
      <c r="IFH22" s="123"/>
      <c r="IFI22" s="123"/>
      <c r="IFJ22" s="123"/>
      <c r="IFK22" s="123"/>
      <c r="IFL22" s="123"/>
      <c r="IFM22" s="123"/>
      <c r="IFN22" s="123"/>
      <c r="IFO22" s="123"/>
      <c r="IFP22" s="123"/>
      <c r="IFQ22" s="123"/>
      <c r="IFR22" s="123"/>
      <c r="IFS22" s="123"/>
      <c r="IFT22" s="123"/>
      <c r="IFU22" s="123"/>
      <c r="IFV22" s="123"/>
      <c r="IFW22" s="123"/>
      <c r="IFX22" s="123"/>
      <c r="IFY22" s="123"/>
      <c r="IFZ22" s="123"/>
      <c r="IGA22" s="123"/>
      <c r="IGB22" s="123"/>
      <c r="IGC22" s="123"/>
      <c r="IGD22" s="123"/>
      <c r="IGE22" s="123"/>
      <c r="IGF22" s="123"/>
      <c r="IGG22" s="123"/>
      <c r="IGH22" s="123"/>
      <c r="IGI22" s="123"/>
      <c r="IGJ22" s="123"/>
      <c r="IGK22" s="123"/>
      <c r="IGL22" s="123"/>
      <c r="IGM22" s="123"/>
      <c r="IGN22" s="123"/>
      <c r="IGO22" s="123"/>
      <c r="IGP22" s="123"/>
      <c r="IGQ22" s="123"/>
      <c r="IGR22" s="123"/>
      <c r="IGS22" s="123"/>
      <c r="IGT22" s="123"/>
      <c r="IGU22" s="123"/>
      <c r="IGV22" s="123"/>
      <c r="IGW22" s="123"/>
      <c r="IGX22" s="123"/>
      <c r="IGY22" s="123"/>
      <c r="IGZ22" s="123"/>
      <c r="IHA22" s="123"/>
      <c r="IHB22" s="123"/>
      <c r="IHC22" s="123"/>
      <c r="IHD22" s="123"/>
      <c r="IHE22" s="123"/>
      <c r="IHF22" s="123"/>
      <c r="IHG22" s="123"/>
      <c r="IHH22" s="123"/>
      <c r="IHI22" s="123"/>
      <c r="IHJ22" s="123"/>
      <c r="IHK22" s="123"/>
      <c r="IHL22" s="123"/>
      <c r="IHM22" s="123"/>
      <c r="IHN22" s="123"/>
      <c r="IHO22" s="123"/>
      <c r="IHP22" s="123"/>
      <c r="IHQ22" s="123"/>
      <c r="IHR22" s="123"/>
      <c r="IHS22" s="123"/>
      <c r="IHT22" s="123"/>
      <c r="IHU22" s="123"/>
      <c r="IHV22" s="123"/>
      <c r="IHW22" s="123"/>
      <c r="IHX22" s="123"/>
      <c r="IHY22" s="123"/>
      <c r="IHZ22" s="123"/>
      <c r="IIA22" s="123"/>
      <c r="IIB22" s="123"/>
      <c r="IIC22" s="123"/>
      <c r="IID22" s="123"/>
      <c r="IIE22" s="123"/>
      <c r="IIF22" s="123"/>
      <c r="IIG22" s="123"/>
      <c r="IIH22" s="123"/>
      <c r="III22" s="123"/>
      <c r="IIJ22" s="123"/>
      <c r="IIK22" s="123"/>
      <c r="IIL22" s="123"/>
      <c r="IIM22" s="123"/>
      <c r="IIN22" s="123"/>
      <c r="IIO22" s="123"/>
      <c r="IIP22" s="123"/>
      <c r="IIQ22" s="123"/>
      <c r="IIR22" s="123"/>
      <c r="IIS22" s="123"/>
      <c r="IIT22" s="123"/>
      <c r="IIU22" s="123"/>
      <c r="IIV22" s="123"/>
      <c r="IIW22" s="123"/>
      <c r="IIX22" s="123"/>
      <c r="IIY22" s="123"/>
      <c r="IIZ22" s="123"/>
      <c r="IJA22" s="123"/>
      <c r="IJB22" s="123"/>
      <c r="IJC22" s="123"/>
      <c r="IJD22" s="123"/>
      <c r="IJE22" s="123"/>
      <c r="IJF22" s="123"/>
      <c r="IJG22" s="123"/>
      <c r="IJH22" s="123"/>
      <c r="IJI22" s="123"/>
      <c r="IJJ22" s="123"/>
      <c r="IJK22" s="123"/>
      <c r="IJL22" s="123"/>
      <c r="IJM22" s="123"/>
      <c r="IJN22" s="123"/>
      <c r="IJO22" s="123"/>
      <c r="IJP22" s="123"/>
      <c r="IJQ22" s="123"/>
      <c r="IJR22" s="123"/>
      <c r="IJS22" s="123"/>
      <c r="IJT22" s="123"/>
      <c r="IJU22" s="123"/>
      <c r="IJV22" s="123"/>
      <c r="IJW22" s="123"/>
      <c r="IJX22" s="123"/>
      <c r="IJY22" s="123"/>
      <c r="IJZ22" s="123"/>
      <c r="IKA22" s="123"/>
      <c r="IKB22" s="123"/>
      <c r="IKC22" s="123"/>
      <c r="IKD22" s="123"/>
      <c r="IKE22" s="123"/>
      <c r="IKF22" s="123"/>
      <c r="IKG22" s="123"/>
      <c r="IKH22" s="123"/>
      <c r="IKI22" s="123"/>
      <c r="IKJ22" s="123"/>
      <c r="IKK22" s="123"/>
      <c r="IKL22" s="123"/>
      <c r="IKM22" s="123"/>
      <c r="IKN22" s="123"/>
      <c r="IKO22" s="123"/>
      <c r="IKP22" s="123"/>
      <c r="IKQ22" s="123"/>
      <c r="IKR22" s="123"/>
      <c r="IKS22" s="123"/>
      <c r="IKT22" s="123"/>
      <c r="IKU22" s="123"/>
      <c r="IKV22" s="123"/>
      <c r="IKW22" s="123"/>
      <c r="IKX22" s="123"/>
      <c r="IKY22" s="123"/>
      <c r="IKZ22" s="123"/>
      <c r="ILA22" s="123"/>
      <c r="ILB22" s="123"/>
      <c r="ILC22" s="123"/>
      <c r="ILD22" s="123"/>
      <c r="ILE22" s="123"/>
      <c r="ILF22" s="123"/>
      <c r="ILG22" s="123"/>
      <c r="ILH22" s="123"/>
      <c r="ILI22" s="123"/>
      <c r="ILJ22" s="123"/>
      <c r="ILK22" s="123"/>
      <c r="ILL22" s="123"/>
      <c r="ILM22" s="123"/>
      <c r="ILN22" s="123"/>
      <c r="ILO22" s="123"/>
      <c r="ILP22" s="123"/>
      <c r="ILQ22" s="123"/>
      <c r="ILR22" s="123"/>
      <c r="ILS22" s="123"/>
      <c r="ILT22" s="123"/>
      <c r="ILU22" s="123"/>
      <c r="ILV22" s="123"/>
      <c r="ILW22" s="123"/>
      <c r="ILX22" s="123"/>
      <c r="ILY22" s="123"/>
      <c r="ILZ22" s="123"/>
      <c r="IMA22" s="123"/>
      <c r="IMB22" s="123"/>
      <c r="IMC22" s="123"/>
      <c r="IMD22" s="123"/>
      <c r="IME22" s="123"/>
      <c r="IMF22" s="123"/>
      <c r="IMG22" s="123"/>
      <c r="IMH22" s="123"/>
      <c r="IMI22" s="123"/>
      <c r="IMJ22" s="123"/>
      <c r="IMK22" s="123"/>
      <c r="IML22" s="123"/>
      <c r="IMM22" s="123"/>
      <c r="IMN22" s="123"/>
      <c r="IMO22" s="123"/>
      <c r="IMP22" s="123"/>
      <c r="IMQ22" s="123"/>
      <c r="IMR22" s="123"/>
      <c r="IMS22" s="123"/>
      <c r="IMT22" s="123"/>
      <c r="IMU22" s="123"/>
      <c r="IMV22" s="123"/>
      <c r="IMW22" s="123"/>
      <c r="IMX22" s="123"/>
      <c r="IMY22" s="123"/>
      <c r="IMZ22" s="123"/>
      <c r="INA22" s="123"/>
      <c r="INB22" s="123"/>
      <c r="INC22" s="123"/>
      <c r="IND22" s="123"/>
      <c r="INE22" s="123"/>
      <c r="INF22" s="123"/>
      <c r="ING22" s="123"/>
      <c r="INH22" s="123"/>
      <c r="INI22" s="123"/>
      <c r="INJ22" s="123"/>
      <c r="INK22" s="123"/>
      <c r="INL22" s="123"/>
      <c r="INM22" s="123"/>
      <c r="INN22" s="123"/>
      <c r="INO22" s="123"/>
      <c r="INP22" s="123"/>
      <c r="INQ22" s="123"/>
      <c r="INR22" s="123"/>
      <c r="INS22" s="123"/>
      <c r="INT22" s="123"/>
      <c r="INU22" s="123"/>
      <c r="INV22" s="123"/>
      <c r="INW22" s="123"/>
      <c r="INX22" s="123"/>
      <c r="INY22" s="123"/>
      <c r="INZ22" s="123"/>
      <c r="IOA22" s="123"/>
      <c r="IOB22" s="123"/>
      <c r="IOC22" s="123"/>
      <c r="IOD22" s="123"/>
      <c r="IOE22" s="123"/>
      <c r="IOF22" s="123"/>
      <c r="IOG22" s="123"/>
      <c r="IOH22" s="123"/>
      <c r="IOI22" s="123"/>
      <c r="IOJ22" s="123"/>
      <c r="IOK22" s="123"/>
      <c r="IOL22" s="123"/>
      <c r="IOM22" s="123"/>
      <c r="ION22" s="123"/>
      <c r="IOO22" s="123"/>
      <c r="IOP22" s="123"/>
      <c r="IOQ22" s="123"/>
      <c r="IOR22" s="123"/>
      <c r="IOS22" s="123"/>
      <c r="IOT22" s="123"/>
      <c r="IOU22" s="123"/>
      <c r="IOV22" s="123"/>
      <c r="IOW22" s="123"/>
      <c r="IOX22" s="123"/>
      <c r="IOY22" s="123"/>
      <c r="IOZ22" s="123"/>
      <c r="IPA22" s="123"/>
      <c r="IPB22" s="123"/>
      <c r="IPC22" s="123"/>
      <c r="IPD22" s="123"/>
      <c r="IPE22" s="123"/>
      <c r="IPF22" s="123"/>
      <c r="IPG22" s="123"/>
      <c r="IPH22" s="123"/>
      <c r="IPI22" s="123"/>
      <c r="IPJ22" s="123"/>
      <c r="IPK22" s="123"/>
      <c r="IPL22" s="123"/>
      <c r="IPM22" s="123"/>
      <c r="IPN22" s="123"/>
      <c r="IPO22" s="123"/>
      <c r="IPP22" s="123"/>
      <c r="IPQ22" s="123"/>
      <c r="IPR22" s="123"/>
      <c r="IPS22" s="123"/>
      <c r="IPT22" s="123"/>
      <c r="IPU22" s="123"/>
      <c r="IPV22" s="123"/>
      <c r="IPW22" s="123"/>
      <c r="IPX22" s="123"/>
      <c r="IPY22" s="123"/>
      <c r="IPZ22" s="123"/>
      <c r="IQA22" s="123"/>
      <c r="IQB22" s="123"/>
      <c r="IQC22" s="123"/>
      <c r="IQD22" s="123"/>
      <c r="IQE22" s="123"/>
      <c r="IQF22" s="123"/>
      <c r="IQG22" s="123"/>
      <c r="IQH22" s="123"/>
      <c r="IQI22" s="123"/>
      <c r="IQJ22" s="123"/>
      <c r="IQK22" s="123"/>
      <c r="IQL22" s="123"/>
      <c r="IQM22" s="123"/>
      <c r="IQN22" s="123"/>
      <c r="IQO22" s="123"/>
      <c r="IQP22" s="123"/>
      <c r="IQQ22" s="123"/>
      <c r="IQR22" s="123"/>
      <c r="IQS22" s="123"/>
      <c r="IQT22" s="123"/>
      <c r="IQU22" s="123"/>
      <c r="IQV22" s="123"/>
      <c r="IQW22" s="123"/>
      <c r="IQX22" s="123"/>
      <c r="IQY22" s="123"/>
      <c r="IQZ22" s="123"/>
      <c r="IRA22" s="123"/>
      <c r="IRB22" s="123"/>
      <c r="IRC22" s="123"/>
      <c r="IRD22" s="123"/>
      <c r="IRE22" s="123"/>
      <c r="IRF22" s="123"/>
      <c r="IRG22" s="123"/>
      <c r="IRH22" s="123"/>
      <c r="IRI22" s="123"/>
      <c r="IRJ22" s="123"/>
      <c r="IRK22" s="123"/>
      <c r="IRL22" s="123"/>
      <c r="IRM22" s="123"/>
      <c r="IRN22" s="123"/>
      <c r="IRO22" s="123"/>
      <c r="IRP22" s="123"/>
      <c r="IRQ22" s="123"/>
      <c r="IRR22" s="123"/>
      <c r="IRS22" s="123"/>
      <c r="IRT22" s="123"/>
      <c r="IRU22" s="123"/>
      <c r="IRV22" s="123"/>
      <c r="IRW22" s="123"/>
      <c r="IRX22" s="123"/>
      <c r="IRY22" s="123"/>
      <c r="IRZ22" s="123"/>
      <c r="ISA22" s="123"/>
      <c r="ISB22" s="123"/>
      <c r="ISC22" s="123"/>
      <c r="ISD22" s="123"/>
      <c r="ISE22" s="123"/>
      <c r="ISF22" s="123"/>
      <c r="ISG22" s="123"/>
      <c r="ISH22" s="123"/>
      <c r="ISI22" s="123"/>
      <c r="ISJ22" s="123"/>
      <c r="ISK22" s="123"/>
      <c r="ISL22" s="123"/>
      <c r="ISM22" s="123"/>
      <c r="ISN22" s="123"/>
      <c r="ISO22" s="123"/>
      <c r="ISP22" s="123"/>
      <c r="ISQ22" s="123"/>
      <c r="ISR22" s="123"/>
      <c r="ISS22" s="123"/>
      <c r="IST22" s="123"/>
      <c r="ISU22" s="123"/>
      <c r="ISV22" s="123"/>
      <c r="ISW22" s="123"/>
      <c r="ISX22" s="123"/>
      <c r="ISY22" s="123"/>
      <c r="ISZ22" s="123"/>
      <c r="ITA22" s="123"/>
      <c r="ITB22" s="123"/>
      <c r="ITC22" s="123"/>
      <c r="ITD22" s="123"/>
      <c r="ITE22" s="123"/>
      <c r="ITF22" s="123"/>
      <c r="ITG22" s="123"/>
      <c r="ITH22" s="123"/>
      <c r="ITI22" s="123"/>
      <c r="ITJ22" s="123"/>
      <c r="ITK22" s="123"/>
      <c r="ITL22" s="123"/>
      <c r="ITM22" s="123"/>
      <c r="ITN22" s="123"/>
      <c r="ITO22" s="123"/>
      <c r="ITP22" s="123"/>
      <c r="ITQ22" s="123"/>
      <c r="ITR22" s="123"/>
      <c r="ITS22" s="123"/>
      <c r="ITT22" s="123"/>
      <c r="ITU22" s="123"/>
      <c r="ITV22" s="123"/>
      <c r="ITW22" s="123"/>
      <c r="ITX22" s="123"/>
      <c r="ITY22" s="123"/>
      <c r="ITZ22" s="123"/>
      <c r="IUA22" s="123"/>
      <c r="IUB22" s="123"/>
      <c r="IUC22" s="123"/>
      <c r="IUD22" s="123"/>
      <c r="IUE22" s="123"/>
      <c r="IUF22" s="123"/>
      <c r="IUG22" s="123"/>
      <c r="IUH22" s="123"/>
      <c r="IUI22" s="123"/>
      <c r="IUJ22" s="123"/>
      <c r="IUK22" s="123"/>
      <c r="IUL22" s="123"/>
      <c r="IUM22" s="123"/>
      <c r="IUN22" s="123"/>
      <c r="IUO22" s="123"/>
      <c r="IUP22" s="123"/>
      <c r="IUQ22" s="123"/>
      <c r="IUR22" s="123"/>
      <c r="IUS22" s="123"/>
      <c r="IUT22" s="123"/>
      <c r="IUU22" s="123"/>
      <c r="IUV22" s="123"/>
      <c r="IUW22" s="123"/>
      <c r="IUX22" s="123"/>
      <c r="IUY22" s="123"/>
      <c r="IUZ22" s="123"/>
      <c r="IVA22" s="123"/>
      <c r="IVB22" s="123"/>
      <c r="IVC22" s="123"/>
      <c r="IVD22" s="123"/>
      <c r="IVE22" s="123"/>
      <c r="IVF22" s="123"/>
      <c r="IVG22" s="123"/>
      <c r="IVH22" s="123"/>
      <c r="IVI22" s="123"/>
      <c r="IVJ22" s="123"/>
      <c r="IVK22" s="123"/>
      <c r="IVL22" s="123"/>
      <c r="IVM22" s="123"/>
      <c r="IVN22" s="123"/>
      <c r="IVO22" s="123"/>
      <c r="IVP22" s="123"/>
      <c r="IVQ22" s="123"/>
      <c r="IVR22" s="123"/>
      <c r="IVS22" s="123"/>
      <c r="IVT22" s="123"/>
      <c r="IVU22" s="123"/>
      <c r="IVV22" s="123"/>
      <c r="IVW22" s="123"/>
      <c r="IVX22" s="123"/>
      <c r="IVY22" s="123"/>
      <c r="IVZ22" s="123"/>
      <c r="IWA22" s="123"/>
      <c r="IWB22" s="123"/>
      <c r="IWC22" s="123"/>
      <c r="IWD22" s="123"/>
      <c r="IWE22" s="123"/>
      <c r="IWF22" s="123"/>
      <c r="IWG22" s="123"/>
      <c r="IWH22" s="123"/>
      <c r="IWI22" s="123"/>
      <c r="IWJ22" s="123"/>
      <c r="IWK22" s="123"/>
      <c r="IWL22" s="123"/>
      <c r="IWM22" s="123"/>
      <c r="IWN22" s="123"/>
      <c r="IWO22" s="123"/>
      <c r="IWP22" s="123"/>
      <c r="IWQ22" s="123"/>
      <c r="IWR22" s="123"/>
      <c r="IWS22" s="123"/>
      <c r="IWT22" s="123"/>
      <c r="IWU22" s="123"/>
      <c r="IWV22" s="123"/>
      <c r="IWW22" s="123"/>
      <c r="IWX22" s="123"/>
      <c r="IWY22" s="123"/>
      <c r="IWZ22" s="123"/>
      <c r="IXA22" s="123"/>
      <c r="IXB22" s="123"/>
      <c r="IXC22" s="123"/>
      <c r="IXD22" s="123"/>
      <c r="IXE22" s="123"/>
      <c r="IXF22" s="123"/>
      <c r="IXG22" s="123"/>
      <c r="IXH22" s="123"/>
      <c r="IXI22" s="123"/>
      <c r="IXJ22" s="123"/>
      <c r="IXK22" s="123"/>
      <c r="IXL22" s="123"/>
      <c r="IXM22" s="123"/>
      <c r="IXN22" s="123"/>
      <c r="IXO22" s="123"/>
      <c r="IXP22" s="123"/>
      <c r="IXQ22" s="123"/>
      <c r="IXR22" s="123"/>
      <c r="IXS22" s="123"/>
      <c r="IXT22" s="123"/>
      <c r="IXU22" s="123"/>
      <c r="IXV22" s="123"/>
      <c r="IXW22" s="123"/>
      <c r="IXX22" s="123"/>
      <c r="IXY22" s="123"/>
      <c r="IXZ22" s="123"/>
      <c r="IYA22" s="123"/>
      <c r="IYB22" s="123"/>
      <c r="IYC22" s="123"/>
      <c r="IYD22" s="123"/>
      <c r="IYE22" s="123"/>
      <c r="IYF22" s="123"/>
      <c r="IYG22" s="123"/>
      <c r="IYH22" s="123"/>
      <c r="IYI22" s="123"/>
      <c r="IYJ22" s="123"/>
      <c r="IYK22" s="123"/>
      <c r="IYL22" s="123"/>
      <c r="IYM22" s="123"/>
      <c r="IYN22" s="123"/>
      <c r="IYO22" s="123"/>
      <c r="IYP22" s="123"/>
      <c r="IYQ22" s="123"/>
      <c r="IYR22" s="123"/>
      <c r="IYS22" s="123"/>
      <c r="IYT22" s="123"/>
      <c r="IYU22" s="123"/>
      <c r="IYV22" s="123"/>
      <c r="IYW22" s="123"/>
      <c r="IYX22" s="123"/>
      <c r="IYY22" s="123"/>
      <c r="IYZ22" s="123"/>
      <c r="IZA22" s="123"/>
      <c r="IZB22" s="123"/>
      <c r="IZC22" s="123"/>
      <c r="IZD22" s="123"/>
      <c r="IZE22" s="123"/>
      <c r="IZF22" s="123"/>
      <c r="IZG22" s="123"/>
      <c r="IZH22" s="123"/>
      <c r="IZI22" s="123"/>
      <c r="IZJ22" s="123"/>
      <c r="IZK22" s="123"/>
      <c r="IZL22" s="123"/>
      <c r="IZM22" s="123"/>
      <c r="IZN22" s="123"/>
      <c r="IZO22" s="123"/>
      <c r="IZP22" s="123"/>
      <c r="IZQ22" s="123"/>
      <c r="IZR22" s="123"/>
      <c r="IZS22" s="123"/>
      <c r="IZT22" s="123"/>
      <c r="IZU22" s="123"/>
      <c r="IZV22" s="123"/>
      <c r="IZW22" s="123"/>
      <c r="IZX22" s="123"/>
      <c r="IZY22" s="123"/>
      <c r="IZZ22" s="123"/>
      <c r="JAA22" s="123"/>
      <c r="JAB22" s="123"/>
      <c r="JAC22" s="123"/>
      <c r="JAD22" s="123"/>
      <c r="JAE22" s="123"/>
      <c r="JAF22" s="123"/>
      <c r="JAG22" s="123"/>
      <c r="JAH22" s="123"/>
      <c r="JAI22" s="123"/>
      <c r="JAJ22" s="123"/>
      <c r="JAK22" s="123"/>
      <c r="JAL22" s="123"/>
      <c r="JAM22" s="123"/>
      <c r="JAN22" s="123"/>
      <c r="JAO22" s="123"/>
      <c r="JAP22" s="123"/>
      <c r="JAQ22" s="123"/>
      <c r="JAR22" s="123"/>
      <c r="JAS22" s="123"/>
      <c r="JAT22" s="123"/>
      <c r="JAU22" s="123"/>
      <c r="JAV22" s="123"/>
      <c r="JAW22" s="123"/>
      <c r="JAX22" s="123"/>
      <c r="JAY22" s="123"/>
      <c r="JAZ22" s="123"/>
      <c r="JBA22" s="123"/>
      <c r="JBB22" s="123"/>
      <c r="JBC22" s="123"/>
      <c r="JBD22" s="123"/>
      <c r="JBE22" s="123"/>
      <c r="JBF22" s="123"/>
      <c r="JBG22" s="123"/>
      <c r="JBH22" s="123"/>
      <c r="JBI22" s="123"/>
      <c r="JBJ22" s="123"/>
      <c r="JBK22" s="123"/>
      <c r="JBL22" s="123"/>
      <c r="JBM22" s="123"/>
      <c r="JBN22" s="123"/>
      <c r="JBO22" s="123"/>
      <c r="JBP22" s="123"/>
      <c r="JBQ22" s="123"/>
      <c r="JBR22" s="123"/>
      <c r="JBS22" s="123"/>
      <c r="JBT22" s="123"/>
      <c r="JBU22" s="123"/>
      <c r="JBV22" s="123"/>
      <c r="JBW22" s="123"/>
      <c r="JBX22" s="123"/>
      <c r="JBY22" s="123"/>
      <c r="JBZ22" s="123"/>
      <c r="JCA22" s="123"/>
      <c r="JCB22" s="123"/>
      <c r="JCC22" s="123"/>
      <c r="JCD22" s="123"/>
      <c r="JCE22" s="123"/>
      <c r="JCF22" s="123"/>
      <c r="JCG22" s="123"/>
      <c r="JCH22" s="123"/>
      <c r="JCI22" s="123"/>
      <c r="JCJ22" s="123"/>
      <c r="JCK22" s="123"/>
      <c r="JCL22" s="123"/>
      <c r="JCM22" s="123"/>
      <c r="JCN22" s="123"/>
      <c r="JCO22" s="123"/>
      <c r="JCP22" s="123"/>
      <c r="JCQ22" s="123"/>
      <c r="JCR22" s="123"/>
      <c r="JCS22" s="123"/>
      <c r="JCT22" s="123"/>
      <c r="JCU22" s="123"/>
      <c r="JCV22" s="123"/>
      <c r="JCW22" s="123"/>
      <c r="JCX22" s="123"/>
      <c r="JCY22" s="123"/>
      <c r="JCZ22" s="123"/>
      <c r="JDA22" s="123"/>
      <c r="JDB22" s="123"/>
      <c r="JDC22" s="123"/>
      <c r="JDD22" s="123"/>
      <c r="JDE22" s="123"/>
      <c r="JDF22" s="123"/>
      <c r="JDG22" s="123"/>
      <c r="JDH22" s="123"/>
      <c r="JDI22" s="123"/>
      <c r="JDJ22" s="123"/>
      <c r="JDK22" s="123"/>
      <c r="JDL22" s="123"/>
      <c r="JDM22" s="123"/>
      <c r="JDN22" s="123"/>
      <c r="JDO22" s="123"/>
      <c r="JDP22" s="123"/>
      <c r="JDQ22" s="123"/>
      <c r="JDR22" s="123"/>
      <c r="JDS22" s="123"/>
      <c r="JDT22" s="123"/>
      <c r="JDU22" s="123"/>
      <c r="JDV22" s="123"/>
      <c r="JDW22" s="123"/>
      <c r="JDX22" s="123"/>
      <c r="JDY22" s="123"/>
      <c r="JDZ22" s="123"/>
      <c r="JEA22" s="123"/>
      <c r="JEB22" s="123"/>
      <c r="JEC22" s="123"/>
      <c r="JED22" s="123"/>
      <c r="JEE22" s="123"/>
      <c r="JEF22" s="123"/>
      <c r="JEG22" s="123"/>
      <c r="JEH22" s="123"/>
      <c r="JEI22" s="123"/>
      <c r="JEJ22" s="123"/>
      <c r="JEK22" s="123"/>
      <c r="JEL22" s="123"/>
      <c r="JEM22" s="123"/>
      <c r="JEN22" s="123"/>
      <c r="JEO22" s="123"/>
      <c r="JEP22" s="123"/>
      <c r="JEQ22" s="123"/>
      <c r="JER22" s="123"/>
      <c r="JES22" s="123"/>
      <c r="JET22" s="123"/>
      <c r="JEU22" s="123"/>
      <c r="JEV22" s="123"/>
      <c r="JEW22" s="123"/>
      <c r="JEX22" s="123"/>
      <c r="JEY22" s="123"/>
      <c r="JEZ22" s="123"/>
      <c r="JFA22" s="123"/>
      <c r="JFB22" s="123"/>
      <c r="JFC22" s="123"/>
      <c r="JFD22" s="123"/>
      <c r="JFE22" s="123"/>
      <c r="JFF22" s="123"/>
      <c r="JFG22" s="123"/>
      <c r="JFH22" s="123"/>
      <c r="JFI22" s="123"/>
      <c r="JFJ22" s="123"/>
      <c r="JFK22" s="123"/>
      <c r="JFL22" s="123"/>
      <c r="JFM22" s="123"/>
      <c r="JFN22" s="123"/>
      <c r="JFO22" s="123"/>
      <c r="JFP22" s="123"/>
      <c r="JFQ22" s="123"/>
      <c r="JFR22" s="123"/>
      <c r="JFS22" s="123"/>
      <c r="JFT22" s="123"/>
      <c r="JFU22" s="123"/>
      <c r="JFV22" s="123"/>
      <c r="JFW22" s="123"/>
      <c r="JFX22" s="123"/>
      <c r="JFY22" s="123"/>
      <c r="JFZ22" s="123"/>
      <c r="JGA22" s="123"/>
      <c r="JGB22" s="123"/>
      <c r="JGC22" s="123"/>
      <c r="JGD22" s="123"/>
      <c r="JGE22" s="123"/>
      <c r="JGF22" s="123"/>
      <c r="JGG22" s="123"/>
      <c r="JGH22" s="123"/>
      <c r="JGI22" s="123"/>
      <c r="JGJ22" s="123"/>
      <c r="JGK22" s="123"/>
      <c r="JGL22" s="123"/>
      <c r="JGM22" s="123"/>
      <c r="JGN22" s="123"/>
      <c r="JGO22" s="123"/>
      <c r="JGP22" s="123"/>
      <c r="JGQ22" s="123"/>
      <c r="JGR22" s="123"/>
      <c r="JGS22" s="123"/>
      <c r="JGT22" s="123"/>
      <c r="JGU22" s="123"/>
      <c r="JGV22" s="123"/>
      <c r="JGW22" s="123"/>
      <c r="JGX22" s="123"/>
      <c r="JGY22" s="123"/>
      <c r="JGZ22" s="123"/>
      <c r="JHA22" s="123"/>
      <c r="JHB22" s="123"/>
      <c r="JHC22" s="123"/>
      <c r="JHD22" s="123"/>
      <c r="JHE22" s="123"/>
      <c r="JHF22" s="123"/>
      <c r="JHG22" s="123"/>
      <c r="JHH22" s="123"/>
      <c r="JHI22" s="123"/>
      <c r="JHJ22" s="123"/>
      <c r="JHK22" s="123"/>
      <c r="JHL22" s="123"/>
      <c r="JHM22" s="123"/>
      <c r="JHN22" s="123"/>
      <c r="JHO22" s="123"/>
      <c r="JHP22" s="123"/>
      <c r="JHQ22" s="123"/>
      <c r="JHR22" s="123"/>
      <c r="JHS22" s="123"/>
      <c r="JHT22" s="123"/>
      <c r="JHU22" s="123"/>
      <c r="JHV22" s="123"/>
      <c r="JHW22" s="123"/>
      <c r="JHX22" s="123"/>
      <c r="JHY22" s="123"/>
      <c r="JHZ22" s="123"/>
      <c r="JIA22" s="123"/>
      <c r="JIB22" s="123"/>
      <c r="JIC22" s="123"/>
      <c r="JID22" s="123"/>
      <c r="JIE22" s="123"/>
      <c r="JIF22" s="123"/>
      <c r="JIG22" s="123"/>
      <c r="JIH22" s="123"/>
      <c r="JII22" s="123"/>
      <c r="JIJ22" s="123"/>
      <c r="JIK22" s="123"/>
      <c r="JIL22" s="123"/>
      <c r="JIM22" s="123"/>
      <c r="JIN22" s="123"/>
      <c r="JIO22" s="123"/>
      <c r="JIP22" s="123"/>
      <c r="JIQ22" s="123"/>
      <c r="JIR22" s="123"/>
      <c r="JIS22" s="123"/>
      <c r="JIT22" s="123"/>
      <c r="JIU22" s="123"/>
      <c r="JIV22" s="123"/>
      <c r="JIW22" s="123"/>
      <c r="JIX22" s="123"/>
      <c r="JIY22" s="123"/>
      <c r="JIZ22" s="123"/>
      <c r="JJA22" s="123"/>
      <c r="JJB22" s="123"/>
      <c r="JJC22" s="123"/>
      <c r="JJD22" s="123"/>
      <c r="JJE22" s="123"/>
      <c r="JJF22" s="123"/>
      <c r="JJG22" s="123"/>
      <c r="JJH22" s="123"/>
      <c r="JJI22" s="123"/>
      <c r="JJJ22" s="123"/>
      <c r="JJK22" s="123"/>
      <c r="JJL22" s="123"/>
      <c r="JJM22" s="123"/>
      <c r="JJN22" s="123"/>
      <c r="JJO22" s="123"/>
      <c r="JJP22" s="123"/>
      <c r="JJQ22" s="123"/>
      <c r="JJR22" s="123"/>
      <c r="JJS22" s="123"/>
      <c r="JJT22" s="123"/>
      <c r="JJU22" s="123"/>
      <c r="JJV22" s="123"/>
      <c r="JJW22" s="123"/>
      <c r="JJX22" s="123"/>
      <c r="JJY22" s="123"/>
      <c r="JJZ22" s="123"/>
      <c r="JKA22" s="123"/>
      <c r="JKB22" s="123"/>
      <c r="JKC22" s="123"/>
      <c r="JKD22" s="123"/>
      <c r="JKE22" s="123"/>
      <c r="JKF22" s="123"/>
      <c r="JKG22" s="123"/>
      <c r="JKH22" s="123"/>
      <c r="JKI22" s="123"/>
      <c r="JKJ22" s="123"/>
      <c r="JKK22" s="123"/>
      <c r="JKL22" s="123"/>
      <c r="JKM22" s="123"/>
      <c r="JKN22" s="123"/>
      <c r="JKO22" s="123"/>
      <c r="JKP22" s="123"/>
      <c r="JKQ22" s="123"/>
      <c r="JKR22" s="123"/>
      <c r="JKS22" s="123"/>
      <c r="JKT22" s="123"/>
      <c r="JKU22" s="123"/>
      <c r="JKV22" s="123"/>
      <c r="JKW22" s="123"/>
      <c r="JKX22" s="123"/>
      <c r="JKY22" s="123"/>
      <c r="JKZ22" s="123"/>
      <c r="JLA22" s="123"/>
      <c r="JLB22" s="123"/>
      <c r="JLC22" s="123"/>
      <c r="JLD22" s="123"/>
      <c r="JLE22" s="123"/>
      <c r="JLF22" s="123"/>
      <c r="JLG22" s="123"/>
      <c r="JLH22" s="123"/>
      <c r="JLI22" s="123"/>
      <c r="JLJ22" s="123"/>
      <c r="JLK22" s="123"/>
      <c r="JLL22" s="123"/>
      <c r="JLM22" s="123"/>
      <c r="JLN22" s="123"/>
      <c r="JLO22" s="123"/>
      <c r="JLP22" s="123"/>
      <c r="JLQ22" s="123"/>
      <c r="JLR22" s="123"/>
      <c r="JLS22" s="123"/>
      <c r="JLT22" s="123"/>
      <c r="JLU22" s="123"/>
      <c r="JLV22" s="123"/>
      <c r="JLW22" s="123"/>
      <c r="JLX22" s="123"/>
      <c r="JLY22" s="123"/>
      <c r="JLZ22" s="123"/>
      <c r="JMA22" s="123"/>
      <c r="JMB22" s="123"/>
      <c r="JMC22" s="123"/>
      <c r="JMD22" s="123"/>
      <c r="JME22" s="123"/>
      <c r="JMF22" s="123"/>
      <c r="JMG22" s="123"/>
      <c r="JMH22" s="123"/>
      <c r="JMI22" s="123"/>
      <c r="JMJ22" s="123"/>
      <c r="JMK22" s="123"/>
      <c r="JML22" s="123"/>
      <c r="JMM22" s="123"/>
      <c r="JMN22" s="123"/>
      <c r="JMO22" s="123"/>
      <c r="JMP22" s="123"/>
      <c r="JMQ22" s="123"/>
      <c r="JMR22" s="123"/>
      <c r="JMS22" s="123"/>
      <c r="JMT22" s="123"/>
      <c r="JMU22" s="123"/>
      <c r="JMV22" s="123"/>
      <c r="JMW22" s="123"/>
      <c r="JMX22" s="123"/>
      <c r="JMY22" s="123"/>
      <c r="JMZ22" s="123"/>
      <c r="JNA22" s="123"/>
      <c r="JNB22" s="123"/>
      <c r="JNC22" s="123"/>
      <c r="JND22" s="123"/>
      <c r="JNE22" s="123"/>
      <c r="JNF22" s="123"/>
      <c r="JNG22" s="123"/>
      <c r="JNH22" s="123"/>
      <c r="JNI22" s="123"/>
      <c r="JNJ22" s="123"/>
      <c r="JNK22" s="123"/>
      <c r="JNL22" s="123"/>
      <c r="JNM22" s="123"/>
      <c r="JNN22" s="123"/>
      <c r="JNO22" s="123"/>
      <c r="JNP22" s="123"/>
      <c r="JNQ22" s="123"/>
      <c r="JNR22" s="123"/>
      <c r="JNS22" s="123"/>
      <c r="JNT22" s="123"/>
      <c r="JNU22" s="123"/>
      <c r="JNV22" s="123"/>
      <c r="JNW22" s="123"/>
      <c r="JNX22" s="123"/>
      <c r="JNY22" s="123"/>
      <c r="JNZ22" s="123"/>
      <c r="JOA22" s="123"/>
      <c r="JOB22" s="123"/>
      <c r="JOC22" s="123"/>
      <c r="JOD22" s="123"/>
      <c r="JOE22" s="123"/>
      <c r="JOF22" s="123"/>
      <c r="JOG22" s="123"/>
      <c r="JOH22" s="123"/>
      <c r="JOI22" s="123"/>
      <c r="JOJ22" s="123"/>
      <c r="JOK22" s="123"/>
      <c r="JOL22" s="123"/>
      <c r="JOM22" s="123"/>
      <c r="JON22" s="123"/>
      <c r="JOO22" s="123"/>
      <c r="JOP22" s="123"/>
      <c r="JOQ22" s="123"/>
      <c r="JOR22" s="123"/>
      <c r="JOS22" s="123"/>
      <c r="JOT22" s="123"/>
      <c r="JOU22" s="123"/>
      <c r="JOV22" s="123"/>
      <c r="JOW22" s="123"/>
      <c r="JOX22" s="123"/>
      <c r="JOY22" s="123"/>
      <c r="JOZ22" s="123"/>
      <c r="JPA22" s="123"/>
      <c r="JPB22" s="123"/>
      <c r="JPC22" s="123"/>
      <c r="JPD22" s="123"/>
      <c r="JPE22" s="123"/>
      <c r="JPF22" s="123"/>
      <c r="JPG22" s="123"/>
      <c r="JPH22" s="123"/>
      <c r="JPI22" s="123"/>
      <c r="JPJ22" s="123"/>
      <c r="JPK22" s="123"/>
      <c r="JPL22" s="123"/>
      <c r="JPM22" s="123"/>
      <c r="JPN22" s="123"/>
      <c r="JPO22" s="123"/>
      <c r="JPP22" s="123"/>
      <c r="JPQ22" s="123"/>
      <c r="JPR22" s="123"/>
      <c r="JPS22" s="123"/>
      <c r="JPT22" s="123"/>
      <c r="JPU22" s="123"/>
      <c r="JPV22" s="123"/>
      <c r="JPW22" s="123"/>
      <c r="JPX22" s="123"/>
      <c r="JPY22" s="123"/>
      <c r="JPZ22" s="123"/>
      <c r="JQA22" s="123"/>
      <c r="JQB22" s="123"/>
      <c r="JQC22" s="123"/>
      <c r="JQD22" s="123"/>
      <c r="JQE22" s="123"/>
      <c r="JQF22" s="123"/>
      <c r="JQG22" s="123"/>
      <c r="JQH22" s="123"/>
      <c r="JQI22" s="123"/>
      <c r="JQJ22" s="123"/>
      <c r="JQK22" s="123"/>
      <c r="JQL22" s="123"/>
      <c r="JQM22" s="123"/>
      <c r="JQN22" s="123"/>
      <c r="JQO22" s="123"/>
      <c r="JQP22" s="123"/>
      <c r="JQQ22" s="123"/>
      <c r="JQR22" s="123"/>
      <c r="JQS22" s="123"/>
      <c r="JQT22" s="123"/>
      <c r="JQU22" s="123"/>
      <c r="JQV22" s="123"/>
      <c r="JQW22" s="123"/>
      <c r="JQX22" s="123"/>
      <c r="JQY22" s="123"/>
      <c r="JQZ22" s="123"/>
      <c r="JRA22" s="123"/>
      <c r="JRB22" s="123"/>
      <c r="JRC22" s="123"/>
      <c r="JRD22" s="123"/>
      <c r="JRE22" s="123"/>
      <c r="JRF22" s="123"/>
      <c r="JRG22" s="123"/>
      <c r="JRH22" s="123"/>
      <c r="JRI22" s="123"/>
      <c r="JRJ22" s="123"/>
      <c r="JRK22" s="123"/>
      <c r="JRL22" s="123"/>
      <c r="JRM22" s="123"/>
      <c r="JRN22" s="123"/>
      <c r="JRO22" s="123"/>
      <c r="JRP22" s="123"/>
      <c r="JRQ22" s="123"/>
      <c r="JRR22" s="123"/>
      <c r="JRS22" s="123"/>
      <c r="JRT22" s="123"/>
      <c r="JRU22" s="123"/>
      <c r="JRV22" s="123"/>
      <c r="JRW22" s="123"/>
      <c r="JRX22" s="123"/>
      <c r="JRY22" s="123"/>
      <c r="JRZ22" s="123"/>
      <c r="JSA22" s="123"/>
      <c r="JSB22" s="123"/>
      <c r="JSC22" s="123"/>
      <c r="JSD22" s="123"/>
      <c r="JSE22" s="123"/>
      <c r="JSF22" s="123"/>
      <c r="JSG22" s="123"/>
      <c r="JSH22" s="123"/>
      <c r="JSI22" s="123"/>
      <c r="JSJ22" s="123"/>
      <c r="JSK22" s="123"/>
      <c r="JSL22" s="123"/>
      <c r="JSM22" s="123"/>
      <c r="JSN22" s="123"/>
      <c r="JSO22" s="123"/>
      <c r="JSP22" s="123"/>
      <c r="JSQ22" s="123"/>
      <c r="JSR22" s="123"/>
      <c r="JSS22" s="123"/>
      <c r="JST22" s="123"/>
      <c r="JSU22" s="123"/>
      <c r="JSV22" s="123"/>
      <c r="JSW22" s="123"/>
      <c r="JSX22" s="123"/>
      <c r="JSY22" s="123"/>
      <c r="JSZ22" s="123"/>
      <c r="JTA22" s="123"/>
      <c r="JTB22" s="123"/>
      <c r="JTC22" s="123"/>
      <c r="JTD22" s="123"/>
      <c r="JTE22" s="123"/>
      <c r="JTF22" s="123"/>
      <c r="JTG22" s="123"/>
      <c r="JTH22" s="123"/>
      <c r="JTI22" s="123"/>
      <c r="JTJ22" s="123"/>
      <c r="JTK22" s="123"/>
      <c r="JTL22" s="123"/>
      <c r="JTM22" s="123"/>
      <c r="JTN22" s="123"/>
      <c r="JTO22" s="123"/>
      <c r="JTP22" s="123"/>
      <c r="JTQ22" s="123"/>
      <c r="JTR22" s="123"/>
      <c r="JTS22" s="123"/>
      <c r="JTT22" s="123"/>
      <c r="JTU22" s="123"/>
      <c r="JTV22" s="123"/>
      <c r="JTW22" s="123"/>
      <c r="JTX22" s="123"/>
      <c r="JTY22" s="123"/>
      <c r="JTZ22" s="123"/>
      <c r="JUA22" s="123"/>
      <c r="JUB22" s="123"/>
      <c r="JUC22" s="123"/>
      <c r="JUD22" s="123"/>
      <c r="JUE22" s="123"/>
      <c r="JUF22" s="123"/>
      <c r="JUG22" s="123"/>
      <c r="JUH22" s="123"/>
      <c r="JUI22" s="123"/>
      <c r="JUJ22" s="123"/>
      <c r="JUK22" s="123"/>
      <c r="JUL22" s="123"/>
      <c r="JUM22" s="123"/>
      <c r="JUN22" s="123"/>
      <c r="JUO22" s="123"/>
      <c r="JUP22" s="123"/>
      <c r="JUQ22" s="123"/>
      <c r="JUR22" s="123"/>
      <c r="JUS22" s="123"/>
      <c r="JUT22" s="123"/>
      <c r="JUU22" s="123"/>
      <c r="JUV22" s="123"/>
      <c r="JUW22" s="123"/>
      <c r="JUX22" s="123"/>
      <c r="JUY22" s="123"/>
      <c r="JUZ22" s="123"/>
      <c r="JVA22" s="123"/>
      <c r="JVB22" s="123"/>
      <c r="JVC22" s="123"/>
      <c r="JVD22" s="123"/>
      <c r="JVE22" s="123"/>
      <c r="JVF22" s="123"/>
      <c r="JVG22" s="123"/>
      <c r="JVH22" s="123"/>
      <c r="JVI22" s="123"/>
      <c r="JVJ22" s="123"/>
      <c r="JVK22" s="123"/>
      <c r="JVL22" s="123"/>
      <c r="JVM22" s="123"/>
      <c r="JVN22" s="123"/>
      <c r="JVO22" s="123"/>
      <c r="JVP22" s="123"/>
      <c r="JVQ22" s="123"/>
      <c r="JVR22" s="123"/>
      <c r="JVS22" s="123"/>
      <c r="JVT22" s="123"/>
      <c r="JVU22" s="123"/>
      <c r="JVV22" s="123"/>
      <c r="JVW22" s="123"/>
      <c r="JVX22" s="123"/>
      <c r="JVY22" s="123"/>
      <c r="JVZ22" s="123"/>
      <c r="JWA22" s="123"/>
      <c r="JWB22" s="123"/>
      <c r="JWC22" s="123"/>
      <c r="JWD22" s="123"/>
      <c r="JWE22" s="123"/>
      <c r="JWF22" s="123"/>
      <c r="JWG22" s="123"/>
      <c r="JWH22" s="123"/>
      <c r="JWI22" s="123"/>
      <c r="JWJ22" s="123"/>
      <c r="JWK22" s="123"/>
      <c r="JWL22" s="123"/>
      <c r="JWM22" s="123"/>
      <c r="JWN22" s="123"/>
      <c r="JWO22" s="123"/>
      <c r="JWP22" s="123"/>
      <c r="JWQ22" s="123"/>
      <c r="JWR22" s="123"/>
      <c r="JWS22" s="123"/>
      <c r="JWT22" s="123"/>
      <c r="JWU22" s="123"/>
      <c r="JWV22" s="123"/>
      <c r="JWW22" s="123"/>
      <c r="JWX22" s="123"/>
      <c r="JWY22" s="123"/>
      <c r="JWZ22" s="123"/>
      <c r="JXA22" s="123"/>
      <c r="JXB22" s="123"/>
      <c r="JXC22" s="123"/>
      <c r="JXD22" s="123"/>
      <c r="JXE22" s="123"/>
      <c r="JXF22" s="123"/>
      <c r="JXG22" s="123"/>
      <c r="JXH22" s="123"/>
      <c r="JXI22" s="123"/>
      <c r="JXJ22" s="123"/>
      <c r="JXK22" s="123"/>
      <c r="JXL22" s="123"/>
      <c r="JXM22" s="123"/>
      <c r="JXN22" s="123"/>
      <c r="JXO22" s="123"/>
      <c r="JXP22" s="123"/>
      <c r="JXQ22" s="123"/>
      <c r="JXR22" s="123"/>
      <c r="JXS22" s="123"/>
      <c r="JXT22" s="123"/>
      <c r="JXU22" s="123"/>
      <c r="JXV22" s="123"/>
      <c r="JXW22" s="123"/>
      <c r="JXX22" s="123"/>
      <c r="JXY22" s="123"/>
      <c r="JXZ22" s="123"/>
      <c r="JYA22" s="123"/>
      <c r="JYB22" s="123"/>
      <c r="JYC22" s="123"/>
      <c r="JYD22" s="123"/>
      <c r="JYE22" s="123"/>
      <c r="JYF22" s="123"/>
      <c r="JYG22" s="123"/>
      <c r="JYH22" s="123"/>
      <c r="JYI22" s="123"/>
      <c r="JYJ22" s="123"/>
      <c r="JYK22" s="123"/>
      <c r="JYL22" s="123"/>
      <c r="JYM22" s="123"/>
      <c r="JYN22" s="123"/>
      <c r="JYO22" s="123"/>
      <c r="JYP22" s="123"/>
      <c r="JYQ22" s="123"/>
      <c r="JYR22" s="123"/>
      <c r="JYS22" s="123"/>
      <c r="JYT22" s="123"/>
      <c r="JYU22" s="123"/>
      <c r="JYV22" s="123"/>
      <c r="JYW22" s="123"/>
      <c r="JYX22" s="123"/>
      <c r="JYY22" s="123"/>
      <c r="JYZ22" s="123"/>
      <c r="JZA22" s="123"/>
      <c r="JZB22" s="123"/>
      <c r="JZC22" s="123"/>
      <c r="JZD22" s="123"/>
      <c r="JZE22" s="123"/>
      <c r="JZF22" s="123"/>
      <c r="JZG22" s="123"/>
      <c r="JZH22" s="123"/>
      <c r="JZI22" s="123"/>
      <c r="JZJ22" s="123"/>
      <c r="JZK22" s="123"/>
      <c r="JZL22" s="123"/>
      <c r="JZM22" s="123"/>
      <c r="JZN22" s="123"/>
      <c r="JZO22" s="123"/>
      <c r="JZP22" s="123"/>
      <c r="JZQ22" s="123"/>
      <c r="JZR22" s="123"/>
      <c r="JZS22" s="123"/>
      <c r="JZT22" s="123"/>
      <c r="JZU22" s="123"/>
      <c r="JZV22" s="123"/>
      <c r="JZW22" s="123"/>
      <c r="JZX22" s="123"/>
      <c r="JZY22" s="123"/>
      <c r="JZZ22" s="123"/>
      <c r="KAA22" s="123"/>
      <c r="KAB22" s="123"/>
      <c r="KAC22" s="123"/>
      <c r="KAD22" s="123"/>
      <c r="KAE22" s="123"/>
      <c r="KAF22" s="123"/>
      <c r="KAG22" s="123"/>
      <c r="KAH22" s="123"/>
      <c r="KAI22" s="123"/>
      <c r="KAJ22" s="123"/>
      <c r="KAK22" s="123"/>
      <c r="KAL22" s="123"/>
      <c r="KAM22" s="123"/>
      <c r="KAN22" s="123"/>
      <c r="KAO22" s="123"/>
      <c r="KAP22" s="123"/>
      <c r="KAQ22" s="123"/>
      <c r="KAR22" s="123"/>
      <c r="KAS22" s="123"/>
      <c r="KAT22" s="123"/>
      <c r="KAU22" s="123"/>
      <c r="KAV22" s="123"/>
      <c r="KAW22" s="123"/>
      <c r="KAX22" s="123"/>
      <c r="KAY22" s="123"/>
      <c r="KAZ22" s="123"/>
      <c r="KBA22" s="123"/>
      <c r="KBB22" s="123"/>
      <c r="KBC22" s="123"/>
      <c r="KBD22" s="123"/>
      <c r="KBE22" s="123"/>
      <c r="KBF22" s="123"/>
      <c r="KBG22" s="123"/>
      <c r="KBH22" s="123"/>
      <c r="KBI22" s="123"/>
      <c r="KBJ22" s="123"/>
      <c r="KBK22" s="123"/>
      <c r="KBL22" s="123"/>
      <c r="KBM22" s="123"/>
      <c r="KBN22" s="123"/>
      <c r="KBO22" s="123"/>
      <c r="KBP22" s="123"/>
      <c r="KBQ22" s="123"/>
      <c r="KBR22" s="123"/>
      <c r="KBS22" s="123"/>
      <c r="KBT22" s="123"/>
      <c r="KBU22" s="123"/>
      <c r="KBV22" s="123"/>
      <c r="KBW22" s="123"/>
      <c r="KBX22" s="123"/>
      <c r="KBY22" s="123"/>
      <c r="KBZ22" s="123"/>
      <c r="KCA22" s="123"/>
      <c r="KCB22" s="123"/>
      <c r="KCC22" s="123"/>
      <c r="KCD22" s="123"/>
      <c r="KCE22" s="123"/>
      <c r="KCF22" s="123"/>
      <c r="KCG22" s="123"/>
      <c r="KCH22" s="123"/>
      <c r="KCI22" s="123"/>
      <c r="KCJ22" s="123"/>
      <c r="KCK22" s="123"/>
      <c r="KCL22" s="123"/>
      <c r="KCM22" s="123"/>
      <c r="KCN22" s="123"/>
      <c r="KCO22" s="123"/>
      <c r="KCP22" s="123"/>
      <c r="KCQ22" s="123"/>
      <c r="KCR22" s="123"/>
      <c r="KCS22" s="123"/>
      <c r="KCT22" s="123"/>
      <c r="KCU22" s="123"/>
      <c r="KCV22" s="123"/>
      <c r="KCW22" s="123"/>
      <c r="KCX22" s="123"/>
      <c r="KCY22" s="123"/>
      <c r="KCZ22" s="123"/>
      <c r="KDA22" s="123"/>
      <c r="KDB22" s="123"/>
      <c r="KDC22" s="123"/>
      <c r="KDD22" s="123"/>
      <c r="KDE22" s="123"/>
      <c r="KDF22" s="123"/>
      <c r="KDG22" s="123"/>
      <c r="KDH22" s="123"/>
      <c r="KDI22" s="123"/>
      <c r="KDJ22" s="123"/>
      <c r="KDK22" s="123"/>
      <c r="KDL22" s="123"/>
      <c r="KDM22" s="123"/>
      <c r="KDN22" s="123"/>
      <c r="KDO22" s="123"/>
      <c r="KDP22" s="123"/>
      <c r="KDQ22" s="123"/>
      <c r="KDR22" s="123"/>
      <c r="KDS22" s="123"/>
      <c r="KDT22" s="123"/>
      <c r="KDU22" s="123"/>
      <c r="KDV22" s="123"/>
      <c r="KDW22" s="123"/>
      <c r="KDX22" s="123"/>
      <c r="KDY22" s="123"/>
      <c r="KDZ22" s="123"/>
      <c r="KEA22" s="123"/>
      <c r="KEB22" s="123"/>
      <c r="KEC22" s="123"/>
      <c r="KED22" s="123"/>
      <c r="KEE22" s="123"/>
      <c r="KEF22" s="123"/>
      <c r="KEG22" s="123"/>
      <c r="KEH22" s="123"/>
      <c r="KEI22" s="123"/>
      <c r="KEJ22" s="123"/>
      <c r="KEK22" s="123"/>
      <c r="KEL22" s="123"/>
      <c r="KEM22" s="123"/>
      <c r="KEN22" s="123"/>
      <c r="KEO22" s="123"/>
      <c r="KEP22" s="123"/>
      <c r="KEQ22" s="123"/>
      <c r="KER22" s="123"/>
      <c r="KES22" s="123"/>
      <c r="KET22" s="123"/>
      <c r="KEU22" s="123"/>
      <c r="KEV22" s="123"/>
      <c r="KEW22" s="123"/>
      <c r="KEX22" s="123"/>
      <c r="KEY22" s="123"/>
      <c r="KEZ22" s="123"/>
      <c r="KFA22" s="123"/>
      <c r="KFB22" s="123"/>
      <c r="KFC22" s="123"/>
      <c r="KFD22" s="123"/>
      <c r="KFE22" s="123"/>
      <c r="KFF22" s="123"/>
      <c r="KFG22" s="123"/>
      <c r="KFH22" s="123"/>
      <c r="KFI22" s="123"/>
      <c r="KFJ22" s="123"/>
      <c r="KFK22" s="123"/>
      <c r="KFL22" s="123"/>
      <c r="KFM22" s="123"/>
      <c r="KFN22" s="123"/>
      <c r="KFO22" s="123"/>
      <c r="KFP22" s="123"/>
      <c r="KFQ22" s="123"/>
      <c r="KFR22" s="123"/>
      <c r="KFS22" s="123"/>
      <c r="KFT22" s="123"/>
      <c r="KFU22" s="123"/>
      <c r="KFV22" s="123"/>
      <c r="KFW22" s="123"/>
      <c r="KFX22" s="123"/>
      <c r="KFY22" s="123"/>
      <c r="KFZ22" s="123"/>
      <c r="KGA22" s="123"/>
      <c r="KGB22" s="123"/>
      <c r="KGC22" s="123"/>
      <c r="KGD22" s="123"/>
      <c r="KGE22" s="123"/>
      <c r="KGF22" s="123"/>
      <c r="KGG22" s="123"/>
      <c r="KGH22" s="123"/>
      <c r="KGI22" s="123"/>
      <c r="KGJ22" s="123"/>
      <c r="KGK22" s="123"/>
      <c r="KGL22" s="123"/>
      <c r="KGM22" s="123"/>
      <c r="KGN22" s="123"/>
      <c r="KGO22" s="123"/>
      <c r="KGP22" s="123"/>
      <c r="KGQ22" s="123"/>
      <c r="KGR22" s="123"/>
      <c r="KGS22" s="123"/>
      <c r="KGT22" s="123"/>
      <c r="KGU22" s="123"/>
      <c r="KGV22" s="123"/>
      <c r="KGW22" s="123"/>
      <c r="KGX22" s="123"/>
      <c r="KGY22" s="123"/>
      <c r="KGZ22" s="123"/>
      <c r="KHA22" s="123"/>
      <c r="KHB22" s="123"/>
      <c r="KHC22" s="123"/>
      <c r="KHD22" s="123"/>
      <c r="KHE22" s="123"/>
      <c r="KHF22" s="123"/>
      <c r="KHG22" s="123"/>
      <c r="KHH22" s="123"/>
      <c r="KHI22" s="123"/>
      <c r="KHJ22" s="123"/>
      <c r="KHK22" s="123"/>
      <c r="KHL22" s="123"/>
      <c r="KHM22" s="123"/>
      <c r="KHN22" s="123"/>
      <c r="KHO22" s="123"/>
      <c r="KHP22" s="123"/>
      <c r="KHQ22" s="123"/>
      <c r="KHR22" s="123"/>
      <c r="KHS22" s="123"/>
      <c r="KHT22" s="123"/>
      <c r="KHU22" s="123"/>
      <c r="KHV22" s="123"/>
      <c r="KHW22" s="123"/>
      <c r="KHX22" s="123"/>
      <c r="KHY22" s="123"/>
      <c r="KHZ22" s="123"/>
      <c r="KIA22" s="123"/>
      <c r="KIB22" s="123"/>
      <c r="KIC22" s="123"/>
      <c r="KID22" s="123"/>
      <c r="KIE22" s="123"/>
      <c r="KIF22" s="123"/>
      <c r="KIG22" s="123"/>
      <c r="KIH22" s="123"/>
      <c r="KII22" s="123"/>
      <c r="KIJ22" s="123"/>
      <c r="KIK22" s="123"/>
      <c r="KIL22" s="123"/>
      <c r="KIM22" s="123"/>
      <c r="KIN22" s="123"/>
      <c r="KIO22" s="123"/>
      <c r="KIP22" s="123"/>
      <c r="KIQ22" s="123"/>
      <c r="KIR22" s="123"/>
      <c r="KIS22" s="123"/>
      <c r="KIT22" s="123"/>
      <c r="KIU22" s="123"/>
      <c r="KIV22" s="123"/>
      <c r="KIW22" s="123"/>
      <c r="KIX22" s="123"/>
      <c r="KIY22" s="123"/>
      <c r="KIZ22" s="123"/>
      <c r="KJA22" s="123"/>
      <c r="KJB22" s="123"/>
      <c r="KJC22" s="123"/>
      <c r="KJD22" s="123"/>
      <c r="KJE22" s="123"/>
      <c r="KJF22" s="123"/>
      <c r="KJG22" s="123"/>
      <c r="KJH22" s="123"/>
      <c r="KJI22" s="123"/>
      <c r="KJJ22" s="123"/>
      <c r="KJK22" s="123"/>
      <c r="KJL22" s="123"/>
      <c r="KJM22" s="123"/>
      <c r="KJN22" s="123"/>
      <c r="KJO22" s="123"/>
      <c r="KJP22" s="123"/>
      <c r="KJQ22" s="123"/>
      <c r="KJR22" s="123"/>
      <c r="KJS22" s="123"/>
      <c r="KJT22" s="123"/>
      <c r="KJU22" s="123"/>
      <c r="KJV22" s="123"/>
      <c r="KJW22" s="123"/>
      <c r="KJX22" s="123"/>
      <c r="KJY22" s="123"/>
      <c r="KJZ22" s="123"/>
      <c r="KKA22" s="123"/>
      <c r="KKB22" s="123"/>
      <c r="KKC22" s="123"/>
      <c r="KKD22" s="123"/>
      <c r="KKE22" s="123"/>
      <c r="KKF22" s="123"/>
      <c r="KKG22" s="123"/>
      <c r="KKH22" s="123"/>
      <c r="KKI22" s="123"/>
      <c r="KKJ22" s="123"/>
      <c r="KKK22" s="123"/>
      <c r="KKL22" s="123"/>
      <c r="KKM22" s="123"/>
      <c r="KKN22" s="123"/>
      <c r="KKO22" s="123"/>
      <c r="KKP22" s="123"/>
      <c r="KKQ22" s="123"/>
      <c r="KKR22" s="123"/>
      <c r="KKS22" s="123"/>
      <c r="KKT22" s="123"/>
      <c r="KKU22" s="123"/>
      <c r="KKV22" s="123"/>
      <c r="KKW22" s="123"/>
      <c r="KKX22" s="123"/>
      <c r="KKY22" s="123"/>
      <c r="KKZ22" s="123"/>
      <c r="KLA22" s="123"/>
      <c r="KLB22" s="123"/>
      <c r="KLC22" s="123"/>
      <c r="KLD22" s="123"/>
      <c r="KLE22" s="123"/>
      <c r="KLF22" s="123"/>
      <c r="KLG22" s="123"/>
      <c r="KLH22" s="123"/>
      <c r="KLI22" s="123"/>
      <c r="KLJ22" s="123"/>
      <c r="KLK22" s="123"/>
      <c r="KLL22" s="123"/>
      <c r="KLM22" s="123"/>
      <c r="KLN22" s="123"/>
      <c r="KLO22" s="123"/>
      <c r="KLP22" s="123"/>
      <c r="KLQ22" s="123"/>
      <c r="KLR22" s="123"/>
      <c r="KLS22" s="123"/>
      <c r="KLT22" s="123"/>
      <c r="KLU22" s="123"/>
      <c r="KLV22" s="123"/>
      <c r="KLW22" s="123"/>
      <c r="KLX22" s="123"/>
      <c r="KLY22" s="123"/>
      <c r="KLZ22" s="123"/>
      <c r="KMA22" s="123"/>
      <c r="KMB22" s="123"/>
      <c r="KMC22" s="123"/>
      <c r="KMD22" s="123"/>
      <c r="KME22" s="123"/>
      <c r="KMF22" s="123"/>
      <c r="KMG22" s="123"/>
      <c r="KMH22" s="123"/>
      <c r="KMI22" s="123"/>
      <c r="KMJ22" s="123"/>
      <c r="KMK22" s="123"/>
      <c r="KML22" s="123"/>
      <c r="KMM22" s="123"/>
      <c r="KMN22" s="123"/>
      <c r="KMO22" s="123"/>
      <c r="KMP22" s="123"/>
      <c r="KMQ22" s="123"/>
      <c r="KMR22" s="123"/>
      <c r="KMS22" s="123"/>
      <c r="KMT22" s="123"/>
      <c r="KMU22" s="123"/>
      <c r="KMV22" s="123"/>
      <c r="KMW22" s="123"/>
      <c r="KMX22" s="123"/>
      <c r="KMY22" s="123"/>
      <c r="KMZ22" s="123"/>
      <c r="KNA22" s="123"/>
      <c r="KNB22" s="123"/>
      <c r="KNC22" s="123"/>
      <c r="KND22" s="123"/>
      <c r="KNE22" s="123"/>
      <c r="KNF22" s="123"/>
      <c r="KNG22" s="123"/>
      <c r="KNH22" s="123"/>
      <c r="KNI22" s="123"/>
      <c r="KNJ22" s="123"/>
      <c r="KNK22" s="123"/>
      <c r="KNL22" s="123"/>
      <c r="KNM22" s="123"/>
      <c r="KNN22" s="123"/>
      <c r="KNO22" s="123"/>
      <c r="KNP22" s="123"/>
      <c r="KNQ22" s="123"/>
      <c r="KNR22" s="123"/>
      <c r="KNS22" s="123"/>
      <c r="KNT22" s="123"/>
      <c r="KNU22" s="123"/>
      <c r="KNV22" s="123"/>
      <c r="KNW22" s="123"/>
      <c r="KNX22" s="123"/>
      <c r="KNY22" s="123"/>
      <c r="KNZ22" s="123"/>
      <c r="KOA22" s="123"/>
      <c r="KOB22" s="123"/>
      <c r="KOC22" s="123"/>
      <c r="KOD22" s="123"/>
      <c r="KOE22" s="123"/>
      <c r="KOF22" s="123"/>
      <c r="KOG22" s="123"/>
      <c r="KOH22" s="123"/>
      <c r="KOI22" s="123"/>
      <c r="KOJ22" s="123"/>
      <c r="KOK22" s="123"/>
      <c r="KOL22" s="123"/>
      <c r="KOM22" s="123"/>
      <c r="KON22" s="123"/>
      <c r="KOO22" s="123"/>
      <c r="KOP22" s="123"/>
      <c r="KOQ22" s="123"/>
      <c r="KOR22" s="123"/>
      <c r="KOS22" s="123"/>
      <c r="KOT22" s="123"/>
      <c r="KOU22" s="123"/>
      <c r="KOV22" s="123"/>
      <c r="KOW22" s="123"/>
      <c r="KOX22" s="123"/>
      <c r="KOY22" s="123"/>
      <c r="KOZ22" s="123"/>
      <c r="KPA22" s="123"/>
      <c r="KPB22" s="123"/>
      <c r="KPC22" s="123"/>
      <c r="KPD22" s="123"/>
      <c r="KPE22" s="123"/>
      <c r="KPF22" s="123"/>
      <c r="KPG22" s="123"/>
      <c r="KPH22" s="123"/>
      <c r="KPI22" s="123"/>
      <c r="KPJ22" s="123"/>
      <c r="KPK22" s="123"/>
      <c r="KPL22" s="123"/>
      <c r="KPM22" s="123"/>
      <c r="KPN22" s="123"/>
      <c r="KPO22" s="123"/>
      <c r="KPP22" s="123"/>
      <c r="KPQ22" s="123"/>
      <c r="KPR22" s="123"/>
      <c r="KPS22" s="123"/>
      <c r="KPT22" s="123"/>
      <c r="KPU22" s="123"/>
      <c r="KPV22" s="123"/>
      <c r="KPW22" s="123"/>
      <c r="KPX22" s="123"/>
      <c r="KPY22" s="123"/>
      <c r="KPZ22" s="123"/>
      <c r="KQA22" s="123"/>
      <c r="KQB22" s="123"/>
      <c r="KQC22" s="123"/>
      <c r="KQD22" s="123"/>
      <c r="KQE22" s="123"/>
      <c r="KQF22" s="123"/>
      <c r="KQG22" s="123"/>
      <c r="KQH22" s="123"/>
      <c r="KQI22" s="123"/>
      <c r="KQJ22" s="123"/>
      <c r="KQK22" s="123"/>
      <c r="KQL22" s="123"/>
      <c r="KQM22" s="123"/>
      <c r="KQN22" s="123"/>
      <c r="KQO22" s="123"/>
      <c r="KQP22" s="123"/>
      <c r="KQQ22" s="123"/>
      <c r="KQR22" s="123"/>
      <c r="KQS22" s="123"/>
      <c r="KQT22" s="123"/>
      <c r="KQU22" s="123"/>
      <c r="KQV22" s="123"/>
      <c r="KQW22" s="123"/>
      <c r="KQX22" s="123"/>
      <c r="KQY22" s="123"/>
      <c r="KQZ22" s="123"/>
      <c r="KRA22" s="123"/>
      <c r="KRB22" s="123"/>
      <c r="KRC22" s="123"/>
      <c r="KRD22" s="123"/>
      <c r="KRE22" s="123"/>
      <c r="KRF22" s="123"/>
      <c r="KRG22" s="123"/>
      <c r="KRH22" s="123"/>
      <c r="KRI22" s="123"/>
      <c r="KRJ22" s="123"/>
      <c r="KRK22" s="123"/>
      <c r="KRL22" s="123"/>
      <c r="KRM22" s="123"/>
      <c r="KRN22" s="123"/>
      <c r="KRO22" s="123"/>
      <c r="KRP22" s="123"/>
      <c r="KRQ22" s="123"/>
      <c r="KRR22" s="123"/>
      <c r="KRS22" s="123"/>
      <c r="KRT22" s="123"/>
      <c r="KRU22" s="123"/>
      <c r="KRV22" s="123"/>
      <c r="KRW22" s="123"/>
      <c r="KRX22" s="123"/>
      <c r="KRY22" s="123"/>
      <c r="KRZ22" s="123"/>
      <c r="KSA22" s="123"/>
      <c r="KSB22" s="123"/>
      <c r="KSC22" s="123"/>
      <c r="KSD22" s="123"/>
      <c r="KSE22" s="123"/>
      <c r="KSF22" s="123"/>
      <c r="KSG22" s="123"/>
      <c r="KSH22" s="123"/>
      <c r="KSI22" s="123"/>
      <c r="KSJ22" s="123"/>
      <c r="KSK22" s="123"/>
      <c r="KSL22" s="123"/>
      <c r="KSM22" s="123"/>
      <c r="KSN22" s="123"/>
      <c r="KSO22" s="123"/>
      <c r="KSP22" s="123"/>
      <c r="KSQ22" s="123"/>
      <c r="KSR22" s="123"/>
      <c r="KSS22" s="123"/>
      <c r="KST22" s="123"/>
      <c r="KSU22" s="123"/>
      <c r="KSV22" s="123"/>
      <c r="KSW22" s="123"/>
      <c r="KSX22" s="123"/>
      <c r="KSY22" s="123"/>
      <c r="KSZ22" s="123"/>
      <c r="KTA22" s="123"/>
      <c r="KTB22" s="123"/>
      <c r="KTC22" s="123"/>
      <c r="KTD22" s="123"/>
      <c r="KTE22" s="123"/>
      <c r="KTF22" s="123"/>
      <c r="KTG22" s="123"/>
      <c r="KTH22" s="123"/>
      <c r="KTI22" s="123"/>
      <c r="KTJ22" s="123"/>
      <c r="KTK22" s="123"/>
      <c r="KTL22" s="123"/>
      <c r="KTM22" s="123"/>
      <c r="KTN22" s="123"/>
      <c r="KTO22" s="123"/>
      <c r="KTP22" s="123"/>
      <c r="KTQ22" s="123"/>
      <c r="KTR22" s="123"/>
      <c r="KTS22" s="123"/>
      <c r="KTT22" s="123"/>
      <c r="KTU22" s="123"/>
      <c r="KTV22" s="123"/>
      <c r="KTW22" s="123"/>
      <c r="KTX22" s="123"/>
      <c r="KTY22" s="123"/>
      <c r="KTZ22" s="123"/>
      <c r="KUA22" s="123"/>
      <c r="KUB22" s="123"/>
      <c r="KUC22" s="123"/>
      <c r="KUD22" s="123"/>
      <c r="KUE22" s="123"/>
      <c r="KUF22" s="123"/>
      <c r="KUG22" s="123"/>
      <c r="KUH22" s="123"/>
      <c r="KUI22" s="123"/>
      <c r="KUJ22" s="123"/>
      <c r="KUK22" s="123"/>
      <c r="KUL22" s="123"/>
      <c r="KUM22" s="123"/>
      <c r="KUN22" s="123"/>
      <c r="KUO22" s="123"/>
      <c r="KUP22" s="123"/>
      <c r="KUQ22" s="123"/>
      <c r="KUR22" s="123"/>
      <c r="KUS22" s="123"/>
      <c r="KUT22" s="123"/>
      <c r="KUU22" s="123"/>
      <c r="KUV22" s="123"/>
      <c r="KUW22" s="123"/>
      <c r="KUX22" s="123"/>
      <c r="KUY22" s="123"/>
      <c r="KUZ22" s="123"/>
      <c r="KVA22" s="123"/>
      <c r="KVB22" s="123"/>
      <c r="KVC22" s="123"/>
      <c r="KVD22" s="123"/>
      <c r="KVE22" s="123"/>
      <c r="KVF22" s="123"/>
      <c r="KVG22" s="123"/>
      <c r="KVH22" s="123"/>
      <c r="KVI22" s="123"/>
      <c r="KVJ22" s="123"/>
      <c r="KVK22" s="123"/>
      <c r="KVL22" s="123"/>
      <c r="KVM22" s="123"/>
      <c r="KVN22" s="123"/>
      <c r="KVO22" s="123"/>
      <c r="KVP22" s="123"/>
      <c r="KVQ22" s="123"/>
      <c r="KVR22" s="123"/>
      <c r="KVS22" s="123"/>
      <c r="KVT22" s="123"/>
      <c r="KVU22" s="123"/>
      <c r="KVV22" s="123"/>
      <c r="KVW22" s="123"/>
      <c r="KVX22" s="123"/>
      <c r="KVY22" s="123"/>
      <c r="KVZ22" s="123"/>
      <c r="KWA22" s="123"/>
      <c r="KWB22" s="123"/>
      <c r="KWC22" s="123"/>
      <c r="KWD22" s="123"/>
      <c r="KWE22" s="123"/>
      <c r="KWF22" s="123"/>
      <c r="KWG22" s="123"/>
      <c r="KWH22" s="123"/>
      <c r="KWI22" s="123"/>
      <c r="KWJ22" s="123"/>
      <c r="KWK22" s="123"/>
      <c r="KWL22" s="123"/>
      <c r="KWM22" s="123"/>
      <c r="KWN22" s="123"/>
      <c r="KWO22" s="123"/>
      <c r="KWP22" s="123"/>
      <c r="KWQ22" s="123"/>
      <c r="KWR22" s="123"/>
      <c r="KWS22" s="123"/>
      <c r="KWT22" s="123"/>
      <c r="KWU22" s="123"/>
      <c r="KWV22" s="123"/>
      <c r="KWW22" s="123"/>
      <c r="KWX22" s="123"/>
      <c r="KWY22" s="123"/>
      <c r="KWZ22" s="123"/>
      <c r="KXA22" s="123"/>
      <c r="KXB22" s="123"/>
      <c r="KXC22" s="123"/>
      <c r="KXD22" s="123"/>
      <c r="KXE22" s="123"/>
      <c r="KXF22" s="123"/>
      <c r="KXG22" s="123"/>
      <c r="KXH22" s="123"/>
      <c r="KXI22" s="123"/>
      <c r="KXJ22" s="123"/>
      <c r="KXK22" s="123"/>
      <c r="KXL22" s="123"/>
      <c r="KXM22" s="123"/>
      <c r="KXN22" s="123"/>
      <c r="KXO22" s="123"/>
      <c r="KXP22" s="123"/>
      <c r="KXQ22" s="123"/>
      <c r="KXR22" s="123"/>
      <c r="KXS22" s="123"/>
      <c r="KXT22" s="123"/>
      <c r="KXU22" s="123"/>
      <c r="KXV22" s="123"/>
      <c r="KXW22" s="123"/>
      <c r="KXX22" s="123"/>
      <c r="KXY22" s="123"/>
      <c r="KXZ22" s="123"/>
      <c r="KYA22" s="123"/>
      <c r="KYB22" s="123"/>
      <c r="KYC22" s="123"/>
      <c r="KYD22" s="123"/>
      <c r="KYE22" s="123"/>
      <c r="KYF22" s="123"/>
      <c r="KYG22" s="123"/>
      <c r="KYH22" s="123"/>
      <c r="KYI22" s="123"/>
      <c r="KYJ22" s="123"/>
      <c r="KYK22" s="123"/>
      <c r="KYL22" s="123"/>
      <c r="KYM22" s="123"/>
      <c r="KYN22" s="123"/>
      <c r="KYO22" s="123"/>
      <c r="KYP22" s="123"/>
      <c r="KYQ22" s="123"/>
      <c r="KYR22" s="123"/>
      <c r="KYS22" s="123"/>
      <c r="KYT22" s="123"/>
      <c r="KYU22" s="123"/>
      <c r="KYV22" s="123"/>
      <c r="KYW22" s="123"/>
      <c r="KYX22" s="123"/>
      <c r="KYY22" s="123"/>
      <c r="KYZ22" s="123"/>
      <c r="KZA22" s="123"/>
      <c r="KZB22" s="123"/>
      <c r="KZC22" s="123"/>
      <c r="KZD22" s="123"/>
      <c r="KZE22" s="123"/>
      <c r="KZF22" s="123"/>
      <c r="KZG22" s="123"/>
      <c r="KZH22" s="123"/>
      <c r="KZI22" s="123"/>
      <c r="KZJ22" s="123"/>
      <c r="KZK22" s="123"/>
      <c r="KZL22" s="123"/>
      <c r="KZM22" s="123"/>
      <c r="KZN22" s="123"/>
      <c r="KZO22" s="123"/>
      <c r="KZP22" s="123"/>
      <c r="KZQ22" s="123"/>
      <c r="KZR22" s="123"/>
      <c r="KZS22" s="123"/>
      <c r="KZT22" s="123"/>
      <c r="KZU22" s="123"/>
      <c r="KZV22" s="123"/>
      <c r="KZW22" s="123"/>
      <c r="KZX22" s="123"/>
      <c r="KZY22" s="123"/>
      <c r="KZZ22" s="123"/>
      <c r="LAA22" s="123"/>
      <c r="LAB22" s="123"/>
      <c r="LAC22" s="123"/>
      <c r="LAD22" s="123"/>
      <c r="LAE22" s="123"/>
      <c r="LAF22" s="123"/>
      <c r="LAG22" s="123"/>
      <c r="LAH22" s="123"/>
      <c r="LAI22" s="123"/>
      <c r="LAJ22" s="123"/>
      <c r="LAK22" s="123"/>
      <c r="LAL22" s="123"/>
      <c r="LAM22" s="123"/>
      <c r="LAN22" s="123"/>
      <c r="LAO22" s="123"/>
      <c r="LAP22" s="123"/>
      <c r="LAQ22" s="123"/>
      <c r="LAR22" s="123"/>
      <c r="LAS22" s="123"/>
      <c r="LAT22" s="123"/>
      <c r="LAU22" s="123"/>
      <c r="LAV22" s="123"/>
      <c r="LAW22" s="123"/>
      <c r="LAX22" s="123"/>
      <c r="LAY22" s="123"/>
      <c r="LAZ22" s="123"/>
      <c r="LBA22" s="123"/>
      <c r="LBB22" s="123"/>
      <c r="LBC22" s="123"/>
      <c r="LBD22" s="123"/>
      <c r="LBE22" s="123"/>
      <c r="LBF22" s="123"/>
      <c r="LBG22" s="123"/>
      <c r="LBH22" s="123"/>
      <c r="LBI22" s="123"/>
      <c r="LBJ22" s="123"/>
      <c r="LBK22" s="123"/>
      <c r="LBL22" s="123"/>
      <c r="LBM22" s="123"/>
      <c r="LBN22" s="123"/>
      <c r="LBO22" s="123"/>
      <c r="LBP22" s="123"/>
      <c r="LBQ22" s="123"/>
      <c r="LBR22" s="123"/>
      <c r="LBS22" s="123"/>
      <c r="LBT22" s="123"/>
      <c r="LBU22" s="123"/>
      <c r="LBV22" s="123"/>
      <c r="LBW22" s="123"/>
      <c r="LBX22" s="123"/>
      <c r="LBY22" s="123"/>
      <c r="LBZ22" s="123"/>
      <c r="LCA22" s="123"/>
      <c r="LCB22" s="123"/>
      <c r="LCC22" s="123"/>
      <c r="LCD22" s="123"/>
      <c r="LCE22" s="123"/>
      <c r="LCF22" s="123"/>
      <c r="LCG22" s="123"/>
      <c r="LCH22" s="123"/>
      <c r="LCI22" s="123"/>
      <c r="LCJ22" s="123"/>
      <c r="LCK22" s="123"/>
      <c r="LCL22" s="123"/>
      <c r="LCM22" s="123"/>
      <c r="LCN22" s="123"/>
      <c r="LCO22" s="123"/>
      <c r="LCP22" s="123"/>
      <c r="LCQ22" s="123"/>
      <c r="LCR22" s="123"/>
      <c r="LCS22" s="123"/>
      <c r="LCT22" s="123"/>
      <c r="LCU22" s="123"/>
      <c r="LCV22" s="123"/>
      <c r="LCW22" s="123"/>
      <c r="LCX22" s="123"/>
      <c r="LCY22" s="123"/>
      <c r="LCZ22" s="123"/>
      <c r="LDA22" s="123"/>
      <c r="LDB22" s="123"/>
      <c r="LDC22" s="123"/>
      <c r="LDD22" s="123"/>
      <c r="LDE22" s="123"/>
      <c r="LDF22" s="123"/>
      <c r="LDG22" s="123"/>
      <c r="LDH22" s="123"/>
      <c r="LDI22" s="123"/>
      <c r="LDJ22" s="123"/>
      <c r="LDK22" s="123"/>
      <c r="LDL22" s="123"/>
      <c r="LDM22" s="123"/>
      <c r="LDN22" s="123"/>
      <c r="LDO22" s="123"/>
      <c r="LDP22" s="123"/>
      <c r="LDQ22" s="123"/>
      <c r="LDR22" s="123"/>
      <c r="LDS22" s="123"/>
      <c r="LDT22" s="123"/>
      <c r="LDU22" s="123"/>
      <c r="LDV22" s="123"/>
      <c r="LDW22" s="123"/>
      <c r="LDX22" s="123"/>
      <c r="LDY22" s="123"/>
      <c r="LDZ22" s="123"/>
      <c r="LEA22" s="123"/>
      <c r="LEB22" s="123"/>
      <c r="LEC22" s="123"/>
      <c r="LED22" s="123"/>
      <c r="LEE22" s="123"/>
      <c r="LEF22" s="123"/>
      <c r="LEG22" s="123"/>
      <c r="LEH22" s="123"/>
      <c r="LEI22" s="123"/>
      <c r="LEJ22" s="123"/>
      <c r="LEK22" s="123"/>
      <c r="LEL22" s="123"/>
      <c r="LEM22" s="123"/>
      <c r="LEN22" s="123"/>
      <c r="LEO22" s="123"/>
      <c r="LEP22" s="123"/>
      <c r="LEQ22" s="123"/>
      <c r="LER22" s="123"/>
      <c r="LES22" s="123"/>
      <c r="LET22" s="123"/>
      <c r="LEU22" s="123"/>
      <c r="LEV22" s="123"/>
      <c r="LEW22" s="123"/>
      <c r="LEX22" s="123"/>
      <c r="LEY22" s="123"/>
      <c r="LEZ22" s="123"/>
      <c r="LFA22" s="123"/>
      <c r="LFB22" s="123"/>
      <c r="LFC22" s="123"/>
      <c r="LFD22" s="123"/>
      <c r="LFE22" s="123"/>
      <c r="LFF22" s="123"/>
      <c r="LFG22" s="123"/>
      <c r="LFH22" s="123"/>
      <c r="LFI22" s="123"/>
      <c r="LFJ22" s="123"/>
      <c r="LFK22" s="123"/>
      <c r="LFL22" s="123"/>
      <c r="LFM22" s="123"/>
      <c r="LFN22" s="123"/>
      <c r="LFO22" s="123"/>
      <c r="LFP22" s="123"/>
      <c r="LFQ22" s="123"/>
      <c r="LFR22" s="123"/>
      <c r="LFS22" s="123"/>
      <c r="LFT22" s="123"/>
      <c r="LFU22" s="123"/>
      <c r="LFV22" s="123"/>
      <c r="LFW22" s="123"/>
      <c r="LFX22" s="123"/>
      <c r="LFY22" s="123"/>
      <c r="LFZ22" s="123"/>
      <c r="LGA22" s="123"/>
      <c r="LGB22" s="123"/>
      <c r="LGC22" s="123"/>
      <c r="LGD22" s="123"/>
      <c r="LGE22" s="123"/>
      <c r="LGF22" s="123"/>
      <c r="LGG22" s="123"/>
      <c r="LGH22" s="123"/>
      <c r="LGI22" s="123"/>
      <c r="LGJ22" s="123"/>
      <c r="LGK22" s="123"/>
      <c r="LGL22" s="123"/>
      <c r="LGM22" s="123"/>
      <c r="LGN22" s="123"/>
      <c r="LGO22" s="123"/>
      <c r="LGP22" s="123"/>
      <c r="LGQ22" s="123"/>
      <c r="LGR22" s="123"/>
      <c r="LGS22" s="123"/>
      <c r="LGT22" s="123"/>
      <c r="LGU22" s="123"/>
      <c r="LGV22" s="123"/>
      <c r="LGW22" s="123"/>
      <c r="LGX22" s="123"/>
      <c r="LGY22" s="123"/>
      <c r="LGZ22" s="123"/>
      <c r="LHA22" s="123"/>
      <c r="LHB22" s="123"/>
      <c r="LHC22" s="123"/>
      <c r="LHD22" s="123"/>
      <c r="LHE22" s="123"/>
      <c r="LHF22" s="123"/>
      <c r="LHG22" s="123"/>
      <c r="LHH22" s="123"/>
      <c r="LHI22" s="123"/>
      <c r="LHJ22" s="123"/>
      <c r="LHK22" s="123"/>
      <c r="LHL22" s="123"/>
      <c r="LHM22" s="123"/>
      <c r="LHN22" s="123"/>
      <c r="LHO22" s="123"/>
      <c r="LHP22" s="123"/>
      <c r="LHQ22" s="123"/>
      <c r="LHR22" s="123"/>
      <c r="LHS22" s="123"/>
      <c r="LHT22" s="123"/>
      <c r="LHU22" s="123"/>
      <c r="LHV22" s="123"/>
      <c r="LHW22" s="123"/>
      <c r="LHX22" s="123"/>
      <c r="LHY22" s="123"/>
      <c r="LHZ22" s="123"/>
      <c r="LIA22" s="123"/>
      <c r="LIB22" s="123"/>
      <c r="LIC22" s="123"/>
      <c r="LID22" s="123"/>
      <c r="LIE22" s="123"/>
      <c r="LIF22" s="123"/>
      <c r="LIG22" s="123"/>
      <c r="LIH22" s="123"/>
      <c r="LII22" s="123"/>
      <c r="LIJ22" s="123"/>
      <c r="LIK22" s="123"/>
      <c r="LIL22" s="123"/>
      <c r="LIM22" s="123"/>
      <c r="LIN22" s="123"/>
      <c r="LIO22" s="123"/>
      <c r="LIP22" s="123"/>
      <c r="LIQ22" s="123"/>
      <c r="LIR22" s="123"/>
      <c r="LIS22" s="123"/>
      <c r="LIT22" s="123"/>
      <c r="LIU22" s="123"/>
      <c r="LIV22" s="123"/>
      <c r="LIW22" s="123"/>
      <c r="LIX22" s="123"/>
      <c r="LIY22" s="123"/>
      <c r="LIZ22" s="123"/>
      <c r="LJA22" s="123"/>
      <c r="LJB22" s="123"/>
      <c r="LJC22" s="123"/>
      <c r="LJD22" s="123"/>
      <c r="LJE22" s="123"/>
      <c r="LJF22" s="123"/>
      <c r="LJG22" s="123"/>
      <c r="LJH22" s="123"/>
      <c r="LJI22" s="123"/>
      <c r="LJJ22" s="123"/>
      <c r="LJK22" s="123"/>
      <c r="LJL22" s="123"/>
      <c r="LJM22" s="123"/>
      <c r="LJN22" s="123"/>
      <c r="LJO22" s="123"/>
      <c r="LJP22" s="123"/>
      <c r="LJQ22" s="123"/>
      <c r="LJR22" s="123"/>
      <c r="LJS22" s="123"/>
      <c r="LJT22" s="123"/>
      <c r="LJU22" s="123"/>
      <c r="LJV22" s="123"/>
      <c r="LJW22" s="123"/>
      <c r="LJX22" s="123"/>
      <c r="LJY22" s="123"/>
      <c r="LJZ22" s="123"/>
      <c r="LKA22" s="123"/>
      <c r="LKB22" s="123"/>
      <c r="LKC22" s="123"/>
      <c r="LKD22" s="123"/>
      <c r="LKE22" s="123"/>
      <c r="LKF22" s="123"/>
      <c r="LKG22" s="123"/>
      <c r="LKH22" s="123"/>
      <c r="LKI22" s="123"/>
      <c r="LKJ22" s="123"/>
      <c r="LKK22" s="123"/>
      <c r="LKL22" s="123"/>
      <c r="LKM22" s="123"/>
      <c r="LKN22" s="123"/>
      <c r="LKO22" s="123"/>
      <c r="LKP22" s="123"/>
      <c r="LKQ22" s="123"/>
      <c r="LKR22" s="123"/>
      <c r="LKS22" s="123"/>
      <c r="LKT22" s="123"/>
      <c r="LKU22" s="123"/>
      <c r="LKV22" s="123"/>
      <c r="LKW22" s="123"/>
      <c r="LKX22" s="123"/>
      <c r="LKY22" s="123"/>
      <c r="LKZ22" s="123"/>
      <c r="LLA22" s="123"/>
      <c r="LLB22" s="123"/>
      <c r="LLC22" s="123"/>
      <c r="LLD22" s="123"/>
      <c r="LLE22" s="123"/>
      <c r="LLF22" s="123"/>
      <c r="LLG22" s="123"/>
      <c r="LLH22" s="123"/>
      <c r="LLI22" s="123"/>
      <c r="LLJ22" s="123"/>
      <c r="LLK22" s="123"/>
      <c r="LLL22" s="123"/>
      <c r="LLM22" s="123"/>
      <c r="LLN22" s="123"/>
      <c r="LLO22" s="123"/>
      <c r="LLP22" s="123"/>
      <c r="LLQ22" s="123"/>
      <c r="LLR22" s="123"/>
      <c r="LLS22" s="123"/>
      <c r="LLT22" s="123"/>
      <c r="LLU22" s="123"/>
      <c r="LLV22" s="123"/>
      <c r="LLW22" s="123"/>
      <c r="LLX22" s="123"/>
      <c r="LLY22" s="123"/>
      <c r="LLZ22" s="123"/>
      <c r="LMA22" s="123"/>
      <c r="LMB22" s="123"/>
      <c r="LMC22" s="123"/>
      <c r="LMD22" s="123"/>
      <c r="LME22" s="123"/>
      <c r="LMF22" s="123"/>
      <c r="LMG22" s="123"/>
      <c r="LMH22" s="123"/>
      <c r="LMI22" s="123"/>
      <c r="LMJ22" s="123"/>
      <c r="LMK22" s="123"/>
      <c r="LML22" s="123"/>
      <c r="LMM22" s="123"/>
      <c r="LMN22" s="123"/>
      <c r="LMO22" s="123"/>
      <c r="LMP22" s="123"/>
      <c r="LMQ22" s="123"/>
      <c r="LMR22" s="123"/>
      <c r="LMS22" s="123"/>
      <c r="LMT22" s="123"/>
      <c r="LMU22" s="123"/>
      <c r="LMV22" s="123"/>
      <c r="LMW22" s="123"/>
      <c r="LMX22" s="123"/>
      <c r="LMY22" s="123"/>
      <c r="LMZ22" s="123"/>
      <c r="LNA22" s="123"/>
      <c r="LNB22" s="123"/>
      <c r="LNC22" s="123"/>
      <c r="LND22" s="123"/>
      <c r="LNE22" s="123"/>
      <c r="LNF22" s="123"/>
      <c r="LNG22" s="123"/>
      <c r="LNH22" s="123"/>
      <c r="LNI22" s="123"/>
      <c r="LNJ22" s="123"/>
      <c r="LNK22" s="123"/>
      <c r="LNL22" s="123"/>
      <c r="LNM22" s="123"/>
      <c r="LNN22" s="123"/>
      <c r="LNO22" s="123"/>
      <c r="LNP22" s="123"/>
      <c r="LNQ22" s="123"/>
      <c r="LNR22" s="123"/>
      <c r="LNS22" s="123"/>
      <c r="LNT22" s="123"/>
      <c r="LNU22" s="123"/>
      <c r="LNV22" s="123"/>
      <c r="LNW22" s="123"/>
      <c r="LNX22" s="123"/>
      <c r="LNY22" s="123"/>
      <c r="LNZ22" s="123"/>
      <c r="LOA22" s="123"/>
      <c r="LOB22" s="123"/>
      <c r="LOC22" s="123"/>
      <c r="LOD22" s="123"/>
      <c r="LOE22" s="123"/>
      <c r="LOF22" s="123"/>
      <c r="LOG22" s="123"/>
      <c r="LOH22" s="123"/>
      <c r="LOI22" s="123"/>
      <c r="LOJ22" s="123"/>
      <c r="LOK22" s="123"/>
      <c r="LOL22" s="123"/>
      <c r="LOM22" s="123"/>
      <c r="LON22" s="123"/>
      <c r="LOO22" s="123"/>
      <c r="LOP22" s="123"/>
      <c r="LOQ22" s="123"/>
      <c r="LOR22" s="123"/>
      <c r="LOS22" s="123"/>
      <c r="LOT22" s="123"/>
      <c r="LOU22" s="123"/>
      <c r="LOV22" s="123"/>
      <c r="LOW22" s="123"/>
      <c r="LOX22" s="123"/>
      <c r="LOY22" s="123"/>
      <c r="LOZ22" s="123"/>
      <c r="LPA22" s="123"/>
      <c r="LPB22" s="123"/>
      <c r="LPC22" s="123"/>
      <c r="LPD22" s="123"/>
      <c r="LPE22" s="123"/>
      <c r="LPF22" s="123"/>
      <c r="LPG22" s="123"/>
      <c r="LPH22" s="123"/>
      <c r="LPI22" s="123"/>
      <c r="LPJ22" s="123"/>
      <c r="LPK22" s="123"/>
      <c r="LPL22" s="123"/>
      <c r="LPM22" s="123"/>
      <c r="LPN22" s="123"/>
      <c r="LPO22" s="123"/>
      <c r="LPP22" s="123"/>
      <c r="LPQ22" s="123"/>
      <c r="LPR22" s="123"/>
      <c r="LPS22" s="123"/>
      <c r="LPT22" s="123"/>
      <c r="LPU22" s="123"/>
      <c r="LPV22" s="123"/>
      <c r="LPW22" s="123"/>
      <c r="LPX22" s="123"/>
      <c r="LPY22" s="123"/>
      <c r="LPZ22" s="123"/>
      <c r="LQA22" s="123"/>
      <c r="LQB22" s="123"/>
      <c r="LQC22" s="123"/>
      <c r="LQD22" s="123"/>
      <c r="LQE22" s="123"/>
      <c r="LQF22" s="123"/>
      <c r="LQG22" s="123"/>
      <c r="LQH22" s="123"/>
      <c r="LQI22" s="123"/>
      <c r="LQJ22" s="123"/>
      <c r="LQK22" s="123"/>
      <c r="LQL22" s="123"/>
      <c r="LQM22" s="123"/>
      <c r="LQN22" s="123"/>
      <c r="LQO22" s="123"/>
      <c r="LQP22" s="123"/>
      <c r="LQQ22" s="123"/>
      <c r="LQR22" s="123"/>
      <c r="LQS22" s="123"/>
      <c r="LQT22" s="123"/>
      <c r="LQU22" s="123"/>
      <c r="LQV22" s="123"/>
      <c r="LQW22" s="123"/>
      <c r="LQX22" s="123"/>
      <c r="LQY22" s="123"/>
      <c r="LQZ22" s="123"/>
      <c r="LRA22" s="123"/>
      <c r="LRB22" s="123"/>
      <c r="LRC22" s="123"/>
      <c r="LRD22" s="123"/>
      <c r="LRE22" s="123"/>
      <c r="LRF22" s="123"/>
      <c r="LRG22" s="123"/>
      <c r="LRH22" s="123"/>
      <c r="LRI22" s="123"/>
      <c r="LRJ22" s="123"/>
      <c r="LRK22" s="123"/>
      <c r="LRL22" s="123"/>
      <c r="LRM22" s="123"/>
      <c r="LRN22" s="123"/>
      <c r="LRO22" s="123"/>
      <c r="LRP22" s="123"/>
      <c r="LRQ22" s="123"/>
      <c r="LRR22" s="123"/>
      <c r="LRS22" s="123"/>
      <c r="LRT22" s="123"/>
      <c r="LRU22" s="123"/>
      <c r="LRV22" s="123"/>
      <c r="LRW22" s="123"/>
      <c r="LRX22" s="123"/>
      <c r="LRY22" s="123"/>
      <c r="LRZ22" s="123"/>
      <c r="LSA22" s="123"/>
      <c r="LSB22" s="123"/>
      <c r="LSC22" s="123"/>
      <c r="LSD22" s="123"/>
      <c r="LSE22" s="123"/>
      <c r="LSF22" s="123"/>
      <c r="LSG22" s="123"/>
      <c r="LSH22" s="123"/>
      <c r="LSI22" s="123"/>
      <c r="LSJ22" s="123"/>
      <c r="LSK22" s="123"/>
      <c r="LSL22" s="123"/>
      <c r="LSM22" s="123"/>
      <c r="LSN22" s="123"/>
      <c r="LSO22" s="123"/>
      <c r="LSP22" s="123"/>
      <c r="LSQ22" s="123"/>
      <c r="LSR22" s="123"/>
      <c r="LSS22" s="123"/>
      <c r="LST22" s="123"/>
      <c r="LSU22" s="123"/>
      <c r="LSV22" s="123"/>
      <c r="LSW22" s="123"/>
      <c r="LSX22" s="123"/>
      <c r="LSY22" s="123"/>
      <c r="LSZ22" s="123"/>
      <c r="LTA22" s="123"/>
      <c r="LTB22" s="123"/>
      <c r="LTC22" s="123"/>
      <c r="LTD22" s="123"/>
      <c r="LTE22" s="123"/>
      <c r="LTF22" s="123"/>
      <c r="LTG22" s="123"/>
      <c r="LTH22" s="123"/>
      <c r="LTI22" s="123"/>
      <c r="LTJ22" s="123"/>
      <c r="LTK22" s="123"/>
      <c r="LTL22" s="123"/>
      <c r="LTM22" s="123"/>
      <c r="LTN22" s="123"/>
      <c r="LTO22" s="123"/>
      <c r="LTP22" s="123"/>
      <c r="LTQ22" s="123"/>
      <c r="LTR22" s="123"/>
      <c r="LTS22" s="123"/>
      <c r="LTT22" s="123"/>
      <c r="LTU22" s="123"/>
      <c r="LTV22" s="123"/>
      <c r="LTW22" s="123"/>
      <c r="LTX22" s="123"/>
      <c r="LTY22" s="123"/>
      <c r="LTZ22" s="123"/>
      <c r="LUA22" s="123"/>
      <c r="LUB22" s="123"/>
      <c r="LUC22" s="123"/>
      <c r="LUD22" s="123"/>
      <c r="LUE22" s="123"/>
      <c r="LUF22" s="123"/>
      <c r="LUG22" s="123"/>
      <c r="LUH22" s="123"/>
      <c r="LUI22" s="123"/>
      <c r="LUJ22" s="123"/>
      <c r="LUK22" s="123"/>
      <c r="LUL22" s="123"/>
      <c r="LUM22" s="123"/>
      <c r="LUN22" s="123"/>
      <c r="LUO22" s="123"/>
      <c r="LUP22" s="123"/>
      <c r="LUQ22" s="123"/>
      <c r="LUR22" s="123"/>
      <c r="LUS22" s="123"/>
      <c r="LUT22" s="123"/>
      <c r="LUU22" s="123"/>
      <c r="LUV22" s="123"/>
      <c r="LUW22" s="123"/>
      <c r="LUX22" s="123"/>
      <c r="LUY22" s="123"/>
      <c r="LUZ22" s="123"/>
      <c r="LVA22" s="123"/>
      <c r="LVB22" s="123"/>
      <c r="LVC22" s="123"/>
      <c r="LVD22" s="123"/>
      <c r="LVE22" s="123"/>
      <c r="LVF22" s="123"/>
      <c r="LVG22" s="123"/>
      <c r="LVH22" s="123"/>
      <c r="LVI22" s="123"/>
      <c r="LVJ22" s="123"/>
      <c r="LVK22" s="123"/>
      <c r="LVL22" s="123"/>
      <c r="LVM22" s="123"/>
      <c r="LVN22" s="123"/>
      <c r="LVO22" s="123"/>
      <c r="LVP22" s="123"/>
      <c r="LVQ22" s="123"/>
      <c r="LVR22" s="123"/>
      <c r="LVS22" s="123"/>
      <c r="LVT22" s="123"/>
      <c r="LVU22" s="123"/>
      <c r="LVV22" s="123"/>
      <c r="LVW22" s="123"/>
      <c r="LVX22" s="123"/>
      <c r="LVY22" s="123"/>
      <c r="LVZ22" s="123"/>
      <c r="LWA22" s="123"/>
      <c r="LWB22" s="123"/>
      <c r="LWC22" s="123"/>
      <c r="LWD22" s="123"/>
      <c r="LWE22" s="123"/>
      <c r="LWF22" s="123"/>
      <c r="LWG22" s="123"/>
      <c r="LWH22" s="123"/>
      <c r="LWI22" s="123"/>
      <c r="LWJ22" s="123"/>
      <c r="LWK22" s="123"/>
      <c r="LWL22" s="123"/>
      <c r="LWM22" s="123"/>
      <c r="LWN22" s="123"/>
      <c r="LWO22" s="123"/>
      <c r="LWP22" s="123"/>
      <c r="LWQ22" s="123"/>
      <c r="LWR22" s="123"/>
      <c r="LWS22" s="123"/>
      <c r="LWT22" s="123"/>
      <c r="LWU22" s="123"/>
      <c r="LWV22" s="123"/>
      <c r="LWW22" s="123"/>
      <c r="LWX22" s="123"/>
      <c r="LWY22" s="123"/>
      <c r="LWZ22" s="123"/>
      <c r="LXA22" s="123"/>
      <c r="LXB22" s="123"/>
      <c r="LXC22" s="123"/>
      <c r="LXD22" s="123"/>
      <c r="LXE22" s="123"/>
      <c r="LXF22" s="123"/>
      <c r="LXG22" s="123"/>
      <c r="LXH22" s="123"/>
      <c r="LXI22" s="123"/>
      <c r="LXJ22" s="123"/>
      <c r="LXK22" s="123"/>
      <c r="LXL22" s="123"/>
      <c r="LXM22" s="123"/>
      <c r="LXN22" s="123"/>
      <c r="LXO22" s="123"/>
      <c r="LXP22" s="123"/>
      <c r="LXQ22" s="123"/>
      <c r="LXR22" s="123"/>
      <c r="LXS22" s="123"/>
      <c r="LXT22" s="123"/>
      <c r="LXU22" s="123"/>
      <c r="LXV22" s="123"/>
      <c r="LXW22" s="123"/>
      <c r="LXX22" s="123"/>
      <c r="LXY22" s="123"/>
      <c r="LXZ22" s="123"/>
      <c r="LYA22" s="123"/>
      <c r="LYB22" s="123"/>
      <c r="LYC22" s="123"/>
      <c r="LYD22" s="123"/>
      <c r="LYE22" s="123"/>
      <c r="LYF22" s="123"/>
      <c r="LYG22" s="123"/>
      <c r="LYH22" s="123"/>
      <c r="LYI22" s="123"/>
      <c r="LYJ22" s="123"/>
      <c r="LYK22" s="123"/>
      <c r="LYL22" s="123"/>
      <c r="LYM22" s="123"/>
      <c r="LYN22" s="123"/>
      <c r="LYO22" s="123"/>
      <c r="LYP22" s="123"/>
      <c r="LYQ22" s="123"/>
      <c r="LYR22" s="123"/>
      <c r="LYS22" s="123"/>
      <c r="LYT22" s="123"/>
      <c r="LYU22" s="123"/>
      <c r="LYV22" s="123"/>
      <c r="LYW22" s="123"/>
      <c r="LYX22" s="123"/>
      <c r="LYY22" s="123"/>
      <c r="LYZ22" s="123"/>
      <c r="LZA22" s="123"/>
      <c r="LZB22" s="123"/>
      <c r="LZC22" s="123"/>
      <c r="LZD22" s="123"/>
      <c r="LZE22" s="123"/>
      <c r="LZF22" s="123"/>
      <c r="LZG22" s="123"/>
      <c r="LZH22" s="123"/>
      <c r="LZI22" s="123"/>
      <c r="LZJ22" s="123"/>
      <c r="LZK22" s="123"/>
      <c r="LZL22" s="123"/>
      <c r="LZM22" s="123"/>
      <c r="LZN22" s="123"/>
      <c r="LZO22" s="123"/>
      <c r="LZP22" s="123"/>
      <c r="LZQ22" s="123"/>
      <c r="LZR22" s="123"/>
      <c r="LZS22" s="123"/>
      <c r="LZT22" s="123"/>
      <c r="LZU22" s="123"/>
      <c r="LZV22" s="123"/>
      <c r="LZW22" s="123"/>
      <c r="LZX22" s="123"/>
      <c r="LZY22" s="123"/>
      <c r="LZZ22" s="123"/>
      <c r="MAA22" s="123"/>
      <c r="MAB22" s="123"/>
      <c r="MAC22" s="123"/>
      <c r="MAD22" s="123"/>
      <c r="MAE22" s="123"/>
      <c r="MAF22" s="123"/>
      <c r="MAG22" s="123"/>
      <c r="MAH22" s="123"/>
      <c r="MAI22" s="123"/>
      <c r="MAJ22" s="123"/>
      <c r="MAK22" s="123"/>
      <c r="MAL22" s="123"/>
      <c r="MAM22" s="123"/>
      <c r="MAN22" s="123"/>
      <c r="MAO22" s="123"/>
      <c r="MAP22" s="123"/>
      <c r="MAQ22" s="123"/>
      <c r="MAR22" s="123"/>
      <c r="MAS22" s="123"/>
      <c r="MAT22" s="123"/>
      <c r="MAU22" s="123"/>
      <c r="MAV22" s="123"/>
      <c r="MAW22" s="123"/>
      <c r="MAX22" s="123"/>
      <c r="MAY22" s="123"/>
      <c r="MAZ22" s="123"/>
      <c r="MBA22" s="123"/>
      <c r="MBB22" s="123"/>
      <c r="MBC22" s="123"/>
      <c r="MBD22" s="123"/>
      <c r="MBE22" s="123"/>
      <c r="MBF22" s="123"/>
      <c r="MBG22" s="123"/>
      <c r="MBH22" s="123"/>
      <c r="MBI22" s="123"/>
      <c r="MBJ22" s="123"/>
      <c r="MBK22" s="123"/>
      <c r="MBL22" s="123"/>
      <c r="MBM22" s="123"/>
      <c r="MBN22" s="123"/>
      <c r="MBO22" s="123"/>
      <c r="MBP22" s="123"/>
      <c r="MBQ22" s="123"/>
      <c r="MBR22" s="123"/>
      <c r="MBS22" s="123"/>
      <c r="MBT22" s="123"/>
      <c r="MBU22" s="123"/>
      <c r="MBV22" s="123"/>
      <c r="MBW22" s="123"/>
      <c r="MBX22" s="123"/>
      <c r="MBY22" s="123"/>
      <c r="MBZ22" s="123"/>
      <c r="MCA22" s="123"/>
      <c r="MCB22" s="123"/>
      <c r="MCC22" s="123"/>
      <c r="MCD22" s="123"/>
      <c r="MCE22" s="123"/>
      <c r="MCF22" s="123"/>
      <c r="MCG22" s="123"/>
      <c r="MCH22" s="123"/>
      <c r="MCI22" s="123"/>
      <c r="MCJ22" s="123"/>
      <c r="MCK22" s="123"/>
      <c r="MCL22" s="123"/>
      <c r="MCM22" s="123"/>
      <c r="MCN22" s="123"/>
      <c r="MCO22" s="123"/>
      <c r="MCP22" s="123"/>
      <c r="MCQ22" s="123"/>
      <c r="MCR22" s="123"/>
      <c r="MCS22" s="123"/>
      <c r="MCT22" s="123"/>
      <c r="MCU22" s="123"/>
      <c r="MCV22" s="123"/>
      <c r="MCW22" s="123"/>
      <c r="MCX22" s="123"/>
      <c r="MCY22" s="123"/>
      <c r="MCZ22" s="123"/>
      <c r="MDA22" s="123"/>
      <c r="MDB22" s="123"/>
      <c r="MDC22" s="123"/>
      <c r="MDD22" s="123"/>
      <c r="MDE22" s="123"/>
      <c r="MDF22" s="123"/>
      <c r="MDG22" s="123"/>
      <c r="MDH22" s="123"/>
      <c r="MDI22" s="123"/>
      <c r="MDJ22" s="123"/>
      <c r="MDK22" s="123"/>
      <c r="MDL22" s="123"/>
      <c r="MDM22" s="123"/>
      <c r="MDN22" s="123"/>
      <c r="MDO22" s="123"/>
      <c r="MDP22" s="123"/>
      <c r="MDQ22" s="123"/>
      <c r="MDR22" s="123"/>
      <c r="MDS22" s="123"/>
      <c r="MDT22" s="123"/>
      <c r="MDU22" s="123"/>
      <c r="MDV22" s="123"/>
      <c r="MDW22" s="123"/>
      <c r="MDX22" s="123"/>
      <c r="MDY22" s="123"/>
      <c r="MDZ22" s="123"/>
      <c r="MEA22" s="123"/>
      <c r="MEB22" s="123"/>
      <c r="MEC22" s="123"/>
      <c r="MED22" s="123"/>
      <c r="MEE22" s="123"/>
      <c r="MEF22" s="123"/>
      <c r="MEG22" s="123"/>
      <c r="MEH22" s="123"/>
      <c r="MEI22" s="123"/>
      <c r="MEJ22" s="123"/>
      <c r="MEK22" s="123"/>
      <c r="MEL22" s="123"/>
      <c r="MEM22" s="123"/>
      <c r="MEN22" s="123"/>
      <c r="MEO22" s="123"/>
      <c r="MEP22" s="123"/>
      <c r="MEQ22" s="123"/>
      <c r="MER22" s="123"/>
      <c r="MES22" s="123"/>
      <c r="MET22" s="123"/>
      <c r="MEU22" s="123"/>
      <c r="MEV22" s="123"/>
      <c r="MEW22" s="123"/>
      <c r="MEX22" s="123"/>
      <c r="MEY22" s="123"/>
      <c r="MEZ22" s="123"/>
      <c r="MFA22" s="123"/>
      <c r="MFB22" s="123"/>
      <c r="MFC22" s="123"/>
      <c r="MFD22" s="123"/>
      <c r="MFE22" s="123"/>
      <c r="MFF22" s="123"/>
      <c r="MFG22" s="123"/>
      <c r="MFH22" s="123"/>
      <c r="MFI22" s="123"/>
      <c r="MFJ22" s="123"/>
      <c r="MFK22" s="123"/>
      <c r="MFL22" s="123"/>
      <c r="MFM22" s="123"/>
      <c r="MFN22" s="123"/>
      <c r="MFO22" s="123"/>
      <c r="MFP22" s="123"/>
      <c r="MFQ22" s="123"/>
      <c r="MFR22" s="123"/>
      <c r="MFS22" s="123"/>
      <c r="MFT22" s="123"/>
      <c r="MFU22" s="123"/>
      <c r="MFV22" s="123"/>
      <c r="MFW22" s="123"/>
      <c r="MFX22" s="123"/>
      <c r="MFY22" s="123"/>
      <c r="MFZ22" s="123"/>
      <c r="MGA22" s="123"/>
      <c r="MGB22" s="123"/>
      <c r="MGC22" s="123"/>
      <c r="MGD22" s="123"/>
      <c r="MGE22" s="123"/>
      <c r="MGF22" s="123"/>
      <c r="MGG22" s="123"/>
      <c r="MGH22" s="123"/>
      <c r="MGI22" s="123"/>
      <c r="MGJ22" s="123"/>
      <c r="MGK22" s="123"/>
      <c r="MGL22" s="123"/>
      <c r="MGM22" s="123"/>
      <c r="MGN22" s="123"/>
      <c r="MGO22" s="123"/>
      <c r="MGP22" s="123"/>
      <c r="MGQ22" s="123"/>
      <c r="MGR22" s="123"/>
      <c r="MGS22" s="123"/>
      <c r="MGT22" s="123"/>
      <c r="MGU22" s="123"/>
      <c r="MGV22" s="123"/>
      <c r="MGW22" s="123"/>
      <c r="MGX22" s="123"/>
      <c r="MGY22" s="123"/>
      <c r="MGZ22" s="123"/>
      <c r="MHA22" s="123"/>
      <c r="MHB22" s="123"/>
      <c r="MHC22" s="123"/>
      <c r="MHD22" s="123"/>
      <c r="MHE22" s="123"/>
      <c r="MHF22" s="123"/>
      <c r="MHG22" s="123"/>
      <c r="MHH22" s="123"/>
      <c r="MHI22" s="123"/>
      <c r="MHJ22" s="123"/>
      <c r="MHK22" s="123"/>
      <c r="MHL22" s="123"/>
      <c r="MHM22" s="123"/>
      <c r="MHN22" s="123"/>
      <c r="MHO22" s="123"/>
      <c r="MHP22" s="123"/>
      <c r="MHQ22" s="123"/>
      <c r="MHR22" s="123"/>
      <c r="MHS22" s="123"/>
      <c r="MHT22" s="123"/>
      <c r="MHU22" s="123"/>
      <c r="MHV22" s="123"/>
      <c r="MHW22" s="123"/>
      <c r="MHX22" s="123"/>
      <c r="MHY22" s="123"/>
      <c r="MHZ22" s="123"/>
      <c r="MIA22" s="123"/>
      <c r="MIB22" s="123"/>
      <c r="MIC22" s="123"/>
      <c r="MID22" s="123"/>
      <c r="MIE22" s="123"/>
      <c r="MIF22" s="123"/>
      <c r="MIG22" s="123"/>
      <c r="MIH22" s="123"/>
      <c r="MII22" s="123"/>
      <c r="MIJ22" s="123"/>
      <c r="MIK22" s="123"/>
      <c r="MIL22" s="123"/>
      <c r="MIM22" s="123"/>
      <c r="MIN22" s="123"/>
      <c r="MIO22" s="123"/>
      <c r="MIP22" s="123"/>
      <c r="MIQ22" s="123"/>
      <c r="MIR22" s="123"/>
      <c r="MIS22" s="123"/>
      <c r="MIT22" s="123"/>
      <c r="MIU22" s="123"/>
      <c r="MIV22" s="123"/>
      <c r="MIW22" s="123"/>
      <c r="MIX22" s="123"/>
      <c r="MIY22" s="123"/>
      <c r="MIZ22" s="123"/>
      <c r="MJA22" s="123"/>
      <c r="MJB22" s="123"/>
      <c r="MJC22" s="123"/>
      <c r="MJD22" s="123"/>
      <c r="MJE22" s="123"/>
      <c r="MJF22" s="123"/>
      <c r="MJG22" s="123"/>
      <c r="MJH22" s="123"/>
      <c r="MJI22" s="123"/>
      <c r="MJJ22" s="123"/>
      <c r="MJK22" s="123"/>
      <c r="MJL22" s="123"/>
      <c r="MJM22" s="123"/>
      <c r="MJN22" s="123"/>
      <c r="MJO22" s="123"/>
      <c r="MJP22" s="123"/>
      <c r="MJQ22" s="123"/>
      <c r="MJR22" s="123"/>
      <c r="MJS22" s="123"/>
      <c r="MJT22" s="123"/>
      <c r="MJU22" s="123"/>
      <c r="MJV22" s="123"/>
      <c r="MJW22" s="123"/>
      <c r="MJX22" s="123"/>
      <c r="MJY22" s="123"/>
      <c r="MJZ22" s="123"/>
      <c r="MKA22" s="123"/>
      <c r="MKB22" s="123"/>
      <c r="MKC22" s="123"/>
      <c r="MKD22" s="123"/>
      <c r="MKE22" s="123"/>
      <c r="MKF22" s="123"/>
      <c r="MKG22" s="123"/>
      <c r="MKH22" s="123"/>
      <c r="MKI22" s="123"/>
      <c r="MKJ22" s="123"/>
      <c r="MKK22" s="123"/>
      <c r="MKL22" s="123"/>
      <c r="MKM22" s="123"/>
      <c r="MKN22" s="123"/>
      <c r="MKO22" s="123"/>
      <c r="MKP22" s="123"/>
      <c r="MKQ22" s="123"/>
      <c r="MKR22" s="123"/>
      <c r="MKS22" s="123"/>
      <c r="MKT22" s="123"/>
      <c r="MKU22" s="123"/>
      <c r="MKV22" s="123"/>
      <c r="MKW22" s="123"/>
      <c r="MKX22" s="123"/>
      <c r="MKY22" s="123"/>
      <c r="MKZ22" s="123"/>
      <c r="MLA22" s="123"/>
      <c r="MLB22" s="123"/>
      <c r="MLC22" s="123"/>
      <c r="MLD22" s="123"/>
      <c r="MLE22" s="123"/>
      <c r="MLF22" s="123"/>
      <c r="MLG22" s="123"/>
      <c r="MLH22" s="123"/>
      <c r="MLI22" s="123"/>
      <c r="MLJ22" s="123"/>
      <c r="MLK22" s="123"/>
      <c r="MLL22" s="123"/>
      <c r="MLM22" s="123"/>
      <c r="MLN22" s="123"/>
      <c r="MLO22" s="123"/>
      <c r="MLP22" s="123"/>
      <c r="MLQ22" s="123"/>
      <c r="MLR22" s="123"/>
      <c r="MLS22" s="123"/>
      <c r="MLT22" s="123"/>
      <c r="MLU22" s="123"/>
      <c r="MLV22" s="123"/>
      <c r="MLW22" s="123"/>
      <c r="MLX22" s="123"/>
      <c r="MLY22" s="123"/>
      <c r="MLZ22" s="123"/>
      <c r="MMA22" s="123"/>
      <c r="MMB22" s="123"/>
      <c r="MMC22" s="123"/>
      <c r="MMD22" s="123"/>
      <c r="MME22" s="123"/>
      <c r="MMF22" s="123"/>
      <c r="MMG22" s="123"/>
      <c r="MMH22" s="123"/>
      <c r="MMI22" s="123"/>
      <c r="MMJ22" s="123"/>
      <c r="MMK22" s="123"/>
      <c r="MML22" s="123"/>
      <c r="MMM22" s="123"/>
      <c r="MMN22" s="123"/>
      <c r="MMO22" s="123"/>
      <c r="MMP22" s="123"/>
      <c r="MMQ22" s="123"/>
      <c r="MMR22" s="123"/>
      <c r="MMS22" s="123"/>
      <c r="MMT22" s="123"/>
      <c r="MMU22" s="123"/>
      <c r="MMV22" s="123"/>
      <c r="MMW22" s="123"/>
      <c r="MMX22" s="123"/>
      <c r="MMY22" s="123"/>
      <c r="MMZ22" s="123"/>
      <c r="MNA22" s="123"/>
      <c r="MNB22" s="123"/>
      <c r="MNC22" s="123"/>
      <c r="MND22" s="123"/>
      <c r="MNE22" s="123"/>
      <c r="MNF22" s="123"/>
      <c r="MNG22" s="123"/>
      <c r="MNH22" s="123"/>
      <c r="MNI22" s="123"/>
      <c r="MNJ22" s="123"/>
      <c r="MNK22" s="123"/>
      <c r="MNL22" s="123"/>
      <c r="MNM22" s="123"/>
      <c r="MNN22" s="123"/>
      <c r="MNO22" s="123"/>
      <c r="MNP22" s="123"/>
      <c r="MNQ22" s="123"/>
      <c r="MNR22" s="123"/>
      <c r="MNS22" s="123"/>
      <c r="MNT22" s="123"/>
      <c r="MNU22" s="123"/>
      <c r="MNV22" s="123"/>
      <c r="MNW22" s="123"/>
      <c r="MNX22" s="123"/>
      <c r="MNY22" s="123"/>
      <c r="MNZ22" s="123"/>
      <c r="MOA22" s="123"/>
      <c r="MOB22" s="123"/>
      <c r="MOC22" s="123"/>
      <c r="MOD22" s="123"/>
      <c r="MOE22" s="123"/>
      <c r="MOF22" s="123"/>
      <c r="MOG22" s="123"/>
      <c r="MOH22" s="123"/>
      <c r="MOI22" s="123"/>
      <c r="MOJ22" s="123"/>
      <c r="MOK22" s="123"/>
      <c r="MOL22" s="123"/>
      <c r="MOM22" s="123"/>
      <c r="MON22" s="123"/>
      <c r="MOO22" s="123"/>
      <c r="MOP22" s="123"/>
      <c r="MOQ22" s="123"/>
      <c r="MOR22" s="123"/>
      <c r="MOS22" s="123"/>
      <c r="MOT22" s="123"/>
      <c r="MOU22" s="123"/>
      <c r="MOV22" s="123"/>
      <c r="MOW22" s="123"/>
      <c r="MOX22" s="123"/>
      <c r="MOY22" s="123"/>
      <c r="MOZ22" s="123"/>
      <c r="MPA22" s="123"/>
      <c r="MPB22" s="123"/>
      <c r="MPC22" s="123"/>
      <c r="MPD22" s="123"/>
      <c r="MPE22" s="123"/>
      <c r="MPF22" s="123"/>
      <c r="MPG22" s="123"/>
      <c r="MPH22" s="123"/>
      <c r="MPI22" s="123"/>
      <c r="MPJ22" s="123"/>
      <c r="MPK22" s="123"/>
      <c r="MPL22" s="123"/>
      <c r="MPM22" s="123"/>
      <c r="MPN22" s="123"/>
      <c r="MPO22" s="123"/>
      <c r="MPP22" s="123"/>
      <c r="MPQ22" s="123"/>
      <c r="MPR22" s="123"/>
      <c r="MPS22" s="123"/>
      <c r="MPT22" s="123"/>
      <c r="MPU22" s="123"/>
      <c r="MPV22" s="123"/>
      <c r="MPW22" s="123"/>
      <c r="MPX22" s="123"/>
      <c r="MPY22" s="123"/>
      <c r="MPZ22" s="123"/>
      <c r="MQA22" s="123"/>
      <c r="MQB22" s="123"/>
      <c r="MQC22" s="123"/>
      <c r="MQD22" s="123"/>
      <c r="MQE22" s="123"/>
      <c r="MQF22" s="123"/>
      <c r="MQG22" s="123"/>
      <c r="MQH22" s="123"/>
      <c r="MQI22" s="123"/>
      <c r="MQJ22" s="123"/>
      <c r="MQK22" s="123"/>
      <c r="MQL22" s="123"/>
      <c r="MQM22" s="123"/>
      <c r="MQN22" s="123"/>
      <c r="MQO22" s="123"/>
      <c r="MQP22" s="123"/>
      <c r="MQQ22" s="123"/>
      <c r="MQR22" s="123"/>
      <c r="MQS22" s="123"/>
      <c r="MQT22" s="123"/>
      <c r="MQU22" s="123"/>
      <c r="MQV22" s="123"/>
      <c r="MQW22" s="123"/>
      <c r="MQX22" s="123"/>
      <c r="MQY22" s="123"/>
      <c r="MQZ22" s="123"/>
      <c r="MRA22" s="123"/>
      <c r="MRB22" s="123"/>
      <c r="MRC22" s="123"/>
      <c r="MRD22" s="123"/>
      <c r="MRE22" s="123"/>
      <c r="MRF22" s="123"/>
      <c r="MRG22" s="123"/>
      <c r="MRH22" s="123"/>
      <c r="MRI22" s="123"/>
      <c r="MRJ22" s="123"/>
      <c r="MRK22" s="123"/>
      <c r="MRL22" s="123"/>
      <c r="MRM22" s="123"/>
      <c r="MRN22" s="123"/>
      <c r="MRO22" s="123"/>
      <c r="MRP22" s="123"/>
      <c r="MRQ22" s="123"/>
      <c r="MRR22" s="123"/>
      <c r="MRS22" s="123"/>
      <c r="MRT22" s="123"/>
      <c r="MRU22" s="123"/>
      <c r="MRV22" s="123"/>
      <c r="MRW22" s="123"/>
      <c r="MRX22" s="123"/>
      <c r="MRY22" s="123"/>
      <c r="MRZ22" s="123"/>
      <c r="MSA22" s="123"/>
      <c r="MSB22" s="123"/>
      <c r="MSC22" s="123"/>
      <c r="MSD22" s="123"/>
      <c r="MSE22" s="123"/>
      <c r="MSF22" s="123"/>
      <c r="MSG22" s="123"/>
      <c r="MSH22" s="123"/>
      <c r="MSI22" s="123"/>
      <c r="MSJ22" s="123"/>
      <c r="MSK22" s="123"/>
      <c r="MSL22" s="123"/>
      <c r="MSM22" s="123"/>
      <c r="MSN22" s="123"/>
      <c r="MSO22" s="123"/>
      <c r="MSP22" s="123"/>
      <c r="MSQ22" s="123"/>
      <c r="MSR22" s="123"/>
      <c r="MSS22" s="123"/>
      <c r="MST22" s="123"/>
      <c r="MSU22" s="123"/>
      <c r="MSV22" s="123"/>
      <c r="MSW22" s="123"/>
      <c r="MSX22" s="123"/>
      <c r="MSY22" s="123"/>
      <c r="MSZ22" s="123"/>
      <c r="MTA22" s="123"/>
      <c r="MTB22" s="123"/>
      <c r="MTC22" s="123"/>
      <c r="MTD22" s="123"/>
      <c r="MTE22" s="123"/>
      <c r="MTF22" s="123"/>
      <c r="MTG22" s="123"/>
      <c r="MTH22" s="123"/>
      <c r="MTI22" s="123"/>
      <c r="MTJ22" s="123"/>
      <c r="MTK22" s="123"/>
      <c r="MTL22" s="123"/>
      <c r="MTM22" s="123"/>
      <c r="MTN22" s="123"/>
      <c r="MTO22" s="123"/>
      <c r="MTP22" s="123"/>
      <c r="MTQ22" s="123"/>
      <c r="MTR22" s="123"/>
      <c r="MTS22" s="123"/>
      <c r="MTT22" s="123"/>
      <c r="MTU22" s="123"/>
      <c r="MTV22" s="123"/>
      <c r="MTW22" s="123"/>
      <c r="MTX22" s="123"/>
      <c r="MTY22" s="123"/>
      <c r="MTZ22" s="123"/>
      <c r="MUA22" s="123"/>
      <c r="MUB22" s="123"/>
      <c r="MUC22" s="123"/>
      <c r="MUD22" s="123"/>
      <c r="MUE22" s="123"/>
      <c r="MUF22" s="123"/>
      <c r="MUG22" s="123"/>
      <c r="MUH22" s="123"/>
      <c r="MUI22" s="123"/>
      <c r="MUJ22" s="123"/>
      <c r="MUK22" s="123"/>
      <c r="MUL22" s="123"/>
      <c r="MUM22" s="123"/>
      <c r="MUN22" s="123"/>
      <c r="MUO22" s="123"/>
      <c r="MUP22" s="123"/>
      <c r="MUQ22" s="123"/>
      <c r="MUR22" s="123"/>
      <c r="MUS22" s="123"/>
      <c r="MUT22" s="123"/>
      <c r="MUU22" s="123"/>
      <c r="MUV22" s="123"/>
      <c r="MUW22" s="123"/>
      <c r="MUX22" s="123"/>
      <c r="MUY22" s="123"/>
      <c r="MUZ22" s="123"/>
      <c r="MVA22" s="123"/>
      <c r="MVB22" s="123"/>
      <c r="MVC22" s="123"/>
      <c r="MVD22" s="123"/>
      <c r="MVE22" s="123"/>
      <c r="MVF22" s="123"/>
      <c r="MVG22" s="123"/>
      <c r="MVH22" s="123"/>
      <c r="MVI22" s="123"/>
      <c r="MVJ22" s="123"/>
      <c r="MVK22" s="123"/>
      <c r="MVL22" s="123"/>
      <c r="MVM22" s="123"/>
      <c r="MVN22" s="123"/>
      <c r="MVO22" s="123"/>
      <c r="MVP22" s="123"/>
      <c r="MVQ22" s="123"/>
      <c r="MVR22" s="123"/>
      <c r="MVS22" s="123"/>
      <c r="MVT22" s="123"/>
      <c r="MVU22" s="123"/>
      <c r="MVV22" s="123"/>
      <c r="MVW22" s="123"/>
      <c r="MVX22" s="123"/>
      <c r="MVY22" s="123"/>
      <c r="MVZ22" s="123"/>
      <c r="MWA22" s="123"/>
      <c r="MWB22" s="123"/>
      <c r="MWC22" s="123"/>
      <c r="MWD22" s="123"/>
      <c r="MWE22" s="123"/>
      <c r="MWF22" s="123"/>
      <c r="MWG22" s="123"/>
      <c r="MWH22" s="123"/>
      <c r="MWI22" s="123"/>
      <c r="MWJ22" s="123"/>
      <c r="MWK22" s="123"/>
      <c r="MWL22" s="123"/>
      <c r="MWM22" s="123"/>
      <c r="MWN22" s="123"/>
      <c r="MWO22" s="123"/>
      <c r="MWP22" s="123"/>
      <c r="MWQ22" s="123"/>
      <c r="MWR22" s="123"/>
      <c r="MWS22" s="123"/>
      <c r="MWT22" s="123"/>
      <c r="MWU22" s="123"/>
      <c r="MWV22" s="123"/>
      <c r="MWW22" s="123"/>
      <c r="MWX22" s="123"/>
      <c r="MWY22" s="123"/>
      <c r="MWZ22" s="123"/>
      <c r="MXA22" s="123"/>
      <c r="MXB22" s="123"/>
      <c r="MXC22" s="123"/>
      <c r="MXD22" s="123"/>
      <c r="MXE22" s="123"/>
      <c r="MXF22" s="123"/>
      <c r="MXG22" s="123"/>
      <c r="MXH22" s="123"/>
      <c r="MXI22" s="123"/>
      <c r="MXJ22" s="123"/>
      <c r="MXK22" s="123"/>
      <c r="MXL22" s="123"/>
      <c r="MXM22" s="123"/>
      <c r="MXN22" s="123"/>
      <c r="MXO22" s="123"/>
      <c r="MXP22" s="123"/>
      <c r="MXQ22" s="123"/>
      <c r="MXR22" s="123"/>
      <c r="MXS22" s="123"/>
      <c r="MXT22" s="123"/>
      <c r="MXU22" s="123"/>
      <c r="MXV22" s="123"/>
      <c r="MXW22" s="123"/>
      <c r="MXX22" s="123"/>
      <c r="MXY22" s="123"/>
      <c r="MXZ22" s="123"/>
      <c r="MYA22" s="123"/>
      <c r="MYB22" s="123"/>
      <c r="MYC22" s="123"/>
      <c r="MYD22" s="123"/>
      <c r="MYE22" s="123"/>
      <c r="MYF22" s="123"/>
      <c r="MYG22" s="123"/>
      <c r="MYH22" s="123"/>
      <c r="MYI22" s="123"/>
      <c r="MYJ22" s="123"/>
      <c r="MYK22" s="123"/>
      <c r="MYL22" s="123"/>
      <c r="MYM22" s="123"/>
      <c r="MYN22" s="123"/>
      <c r="MYO22" s="123"/>
      <c r="MYP22" s="123"/>
      <c r="MYQ22" s="123"/>
      <c r="MYR22" s="123"/>
      <c r="MYS22" s="123"/>
      <c r="MYT22" s="123"/>
      <c r="MYU22" s="123"/>
      <c r="MYV22" s="123"/>
      <c r="MYW22" s="123"/>
      <c r="MYX22" s="123"/>
      <c r="MYY22" s="123"/>
      <c r="MYZ22" s="123"/>
      <c r="MZA22" s="123"/>
      <c r="MZB22" s="123"/>
      <c r="MZC22" s="123"/>
      <c r="MZD22" s="123"/>
      <c r="MZE22" s="123"/>
      <c r="MZF22" s="123"/>
      <c r="MZG22" s="123"/>
      <c r="MZH22" s="123"/>
      <c r="MZI22" s="123"/>
      <c r="MZJ22" s="123"/>
      <c r="MZK22" s="123"/>
      <c r="MZL22" s="123"/>
      <c r="MZM22" s="123"/>
      <c r="MZN22" s="123"/>
      <c r="MZO22" s="123"/>
      <c r="MZP22" s="123"/>
      <c r="MZQ22" s="123"/>
      <c r="MZR22" s="123"/>
      <c r="MZS22" s="123"/>
      <c r="MZT22" s="123"/>
      <c r="MZU22" s="123"/>
      <c r="MZV22" s="123"/>
      <c r="MZW22" s="123"/>
      <c r="MZX22" s="123"/>
      <c r="MZY22" s="123"/>
      <c r="MZZ22" s="123"/>
      <c r="NAA22" s="123"/>
      <c r="NAB22" s="123"/>
      <c r="NAC22" s="123"/>
      <c r="NAD22" s="123"/>
      <c r="NAE22" s="123"/>
      <c r="NAF22" s="123"/>
      <c r="NAG22" s="123"/>
      <c r="NAH22" s="123"/>
      <c r="NAI22" s="123"/>
      <c r="NAJ22" s="123"/>
      <c r="NAK22" s="123"/>
      <c r="NAL22" s="123"/>
      <c r="NAM22" s="123"/>
      <c r="NAN22" s="123"/>
      <c r="NAO22" s="123"/>
      <c r="NAP22" s="123"/>
      <c r="NAQ22" s="123"/>
      <c r="NAR22" s="123"/>
      <c r="NAS22" s="123"/>
      <c r="NAT22" s="123"/>
      <c r="NAU22" s="123"/>
      <c r="NAV22" s="123"/>
      <c r="NAW22" s="123"/>
      <c r="NAX22" s="123"/>
      <c r="NAY22" s="123"/>
      <c r="NAZ22" s="123"/>
      <c r="NBA22" s="123"/>
      <c r="NBB22" s="123"/>
      <c r="NBC22" s="123"/>
      <c r="NBD22" s="123"/>
      <c r="NBE22" s="123"/>
      <c r="NBF22" s="123"/>
      <c r="NBG22" s="123"/>
      <c r="NBH22" s="123"/>
      <c r="NBI22" s="123"/>
      <c r="NBJ22" s="123"/>
      <c r="NBK22" s="123"/>
      <c r="NBL22" s="123"/>
      <c r="NBM22" s="123"/>
      <c r="NBN22" s="123"/>
      <c r="NBO22" s="123"/>
      <c r="NBP22" s="123"/>
      <c r="NBQ22" s="123"/>
      <c r="NBR22" s="123"/>
      <c r="NBS22" s="123"/>
      <c r="NBT22" s="123"/>
      <c r="NBU22" s="123"/>
      <c r="NBV22" s="123"/>
      <c r="NBW22" s="123"/>
      <c r="NBX22" s="123"/>
      <c r="NBY22" s="123"/>
      <c r="NBZ22" s="123"/>
      <c r="NCA22" s="123"/>
      <c r="NCB22" s="123"/>
      <c r="NCC22" s="123"/>
      <c r="NCD22" s="123"/>
      <c r="NCE22" s="123"/>
      <c r="NCF22" s="123"/>
      <c r="NCG22" s="123"/>
      <c r="NCH22" s="123"/>
      <c r="NCI22" s="123"/>
      <c r="NCJ22" s="123"/>
      <c r="NCK22" s="123"/>
      <c r="NCL22" s="123"/>
      <c r="NCM22" s="123"/>
      <c r="NCN22" s="123"/>
      <c r="NCO22" s="123"/>
      <c r="NCP22" s="123"/>
      <c r="NCQ22" s="123"/>
      <c r="NCR22" s="123"/>
      <c r="NCS22" s="123"/>
      <c r="NCT22" s="123"/>
      <c r="NCU22" s="123"/>
      <c r="NCV22" s="123"/>
      <c r="NCW22" s="123"/>
      <c r="NCX22" s="123"/>
      <c r="NCY22" s="123"/>
      <c r="NCZ22" s="123"/>
      <c r="NDA22" s="123"/>
      <c r="NDB22" s="123"/>
      <c r="NDC22" s="123"/>
      <c r="NDD22" s="123"/>
      <c r="NDE22" s="123"/>
      <c r="NDF22" s="123"/>
      <c r="NDG22" s="123"/>
      <c r="NDH22" s="123"/>
      <c r="NDI22" s="123"/>
      <c r="NDJ22" s="123"/>
      <c r="NDK22" s="123"/>
      <c r="NDL22" s="123"/>
      <c r="NDM22" s="123"/>
      <c r="NDN22" s="123"/>
      <c r="NDO22" s="123"/>
      <c r="NDP22" s="123"/>
      <c r="NDQ22" s="123"/>
      <c r="NDR22" s="123"/>
      <c r="NDS22" s="123"/>
      <c r="NDT22" s="123"/>
      <c r="NDU22" s="123"/>
      <c r="NDV22" s="123"/>
      <c r="NDW22" s="123"/>
      <c r="NDX22" s="123"/>
      <c r="NDY22" s="123"/>
      <c r="NDZ22" s="123"/>
      <c r="NEA22" s="123"/>
      <c r="NEB22" s="123"/>
      <c r="NEC22" s="123"/>
      <c r="NED22" s="123"/>
      <c r="NEE22" s="123"/>
      <c r="NEF22" s="123"/>
      <c r="NEG22" s="123"/>
      <c r="NEH22" s="123"/>
      <c r="NEI22" s="123"/>
      <c r="NEJ22" s="123"/>
      <c r="NEK22" s="123"/>
      <c r="NEL22" s="123"/>
      <c r="NEM22" s="123"/>
      <c r="NEN22" s="123"/>
      <c r="NEO22" s="123"/>
      <c r="NEP22" s="123"/>
      <c r="NEQ22" s="123"/>
      <c r="NER22" s="123"/>
      <c r="NES22" s="123"/>
      <c r="NET22" s="123"/>
      <c r="NEU22" s="123"/>
      <c r="NEV22" s="123"/>
      <c r="NEW22" s="123"/>
      <c r="NEX22" s="123"/>
      <c r="NEY22" s="123"/>
      <c r="NEZ22" s="123"/>
      <c r="NFA22" s="123"/>
      <c r="NFB22" s="123"/>
      <c r="NFC22" s="123"/>
      <c r="NFD22" s="123"/>
      <c r="NFE22" s="123"/>
      <c r="NFF22" s="123"/>
      <c r="NFG22" s="123"/>
      <c r="NFH22" s="123"/>
      <c r="NFI22" s="123"/>
      <c r="NFJ22" s="123"/>
      <c r="NFK22" s="123"/>
      <c r="NFL22" s="123"/>
      <c r="NFM22" s="123"/>
      <c r="NFN22" s="123"/>
      <c r="NFO22" s="123"/>
      <c r="NFP22" s="123"/>
      <c r="NFQ22" s="123"/>
      <c r="NFR22" s="123"/>
      <c r="NFS22" s="123"/>
      <c r="NFT22" s="123"/>
      <c r="NFU22" s="123"/>
      <c r="NFV22" s="123"/>
      <c r="NFW22" s="123"/>
      <c r="NFX22" s="123"/>
      <c r="NFY22" s="123"/>
      <c r="NFZ22" s="123"/>
      <c r="NGA22" s="123"/>
      <c r="NGB22" s="123"/>
      <c r="NGC22" s="123"/>
      <c r="NGD22" s="123"/>
      <c r="NGE22" s="123"/>
      <c r="NGF22" s="123"/>
      <c r="NGG22" s="123"/>
      <c r="NGH22" s="123"/>
      <c r="NGI22" s="123"/>
      <c r="NGJ22" s="123"/>
      <c r="NGK22" s="123"/>
      <c r="NGL22" s="123"/>
      <c r="NGM22" s="123"/>
      <c r="NGN22" s="123"/>
      <c r="NGO22" s="123"/>
      <c r="NGP22" s="123"/>
      <c r="NGQ22" s="123"/>
      <c r="NGR22" s="123"/>
      <c r="NGS22" s="123"/>
      <c r="NGT22" s="123"/>
      <c r="NGU22" s="123"/>
      <c r="NGV22" s="123"/>
      <c r="NGW22" s="123"/>
      <c r="NGX22" s="123"/>
      <c r="NGY22" s="123"/>
      <c r="NGZ22" s="123"/>
      <c r="NHA22" s="123"/>
      <c r="NHB22" s="123"/>
      <c r="NHC22" s="123"/>
      <c r="NHD22" s="123"/>
      <c r="NHE22" s="123"/>
      <c r="NHF22" s="123"/>
      <c r="NHG22" s="123"/>
      <c r="NHH22" s="123"/>
      <c r="NHI22" s="123"/>
      <c r="NHJ22" s="123"/>
      <c r="NHK22" s="123"/>
      <c r="NHL22" s="123"/>
      <c r="NHM22" s="123"/>
      <c r="NHN22" s="123"/>
      <c r="NHO22" s="123"/>
      <c r="NHP22" s="123"/>
      <c r="NHQ22" s="123"/>
      <c r="NHR22" s="123"/>
      <c r="NHS22" s="123"/>
      <c r="NHT22" s="123"/>
      <c r="NHU22" s="123"/>
      <c r="NHV22" s="123"/>
      <c r="NHW22" s="123"/>
      <c r="NHX22" s="123"/>
      <c r="NHY22" s="123"/>
      <c r="NHZ22" s="123"/>
      <c r="NIA22" s="123"/>
      <c r="NIB22" s="123"/>
      <c r="NIC22" s="123"/>
      <c r="NID22" s="123"/>
      <c r="NIE22" s="123"/>
      <c r="NIF22" s="123"/>
      <c r="NIG22" s="123"/>
      <c r="NIH22" s="123"/>
      <c r="NII22" s="123"/>
      <c r="NIJ22" s="123"/>
      <c r="NIK22" s="123"/>
      <c r="NIL22" s="123"/>
      <c r="NIM22" s="123"/>
      <c r="NIN22" s="123"/>
      <c r="NIO22" s="123"/>
      <c r="NIP22" s="123"/>
      <c r="NIQ22" s="123"/>
      <c r="NIR22" s="123"/>
      <c r="NIS22" s="123"/>
      <c r="NIT22" s="123"/>
      <c r="NIU22" s="123"/>
      <c r="NIV22" s="123"/>
      <c r="NIW22" s="123"/>
      <c r="NIX22" s="123"/>
      <c r="NIY22" s="123"/>
      <c r="NIZ22" s="123"/>
      <c r="NJA22" s="123"/>
      <c r="NJB22" s="123"/>
      <c r="NJC22" s="123"/>
      <c r="NJD22" s="123"/>
      <c r="NJE22" s="123"/>
      <c r="NJF22" s="123"/>
      <c r="NJG22" s="123"/>
      <c r="NJH22" s="123"/>
      <c r="NJI22" s="123"/>
      <c r="NJJ22" s="123"/>
      <c r="NJK22" s="123"/>
      <c r="NJL22" s="123"/>
      <c r="NJM22" s="123"/>
      <c r="NJN22" s="123"/>
      <c r="NJO22" s="123"/>
      <c r="NJP22" s="123"/>
      <c r="NJQ22" s="123"/>
      <c r="NJR22" s="123"/>
      <c r="NJS22" s="123"/>
      <c r="NJT22" s="123"/>
      <c r="NJU22" s="123"/>
      <c r="NJV22" s="123"/>
      <c r="NJW22" s="123"/>
      <c r="NJX22" s="123"/>
      <c r="NJY22" s="123"/>
      <c r="NJZ22" s="123"/>
      <c r="NKA22" s="123"/>
      <c r="NKB22" s="123"/>
      <c r="NKC22" s="123"/>
      <c r="NKD22" s="123"/>
      <c r="NKE22" s="123"/>
      <c r="NKF22" s="123"/>
      <c r="NKG22" s="123"/>
      <c r="NKH22" s="123"/>
      <c r="NKI22" s="123"/>
      <c r="NKJ22" s="123"/>
      <c r="NKK22" s="123"/>
      <c r="NKL22" s="123"/>
      <c r="NKM22" s="123"/>
      <c r="NKN22" s="123"/>
      <c r="NKO22" s="123"/>
      <c r="NKP22" s="123"/>
      <c r="NKQ22" s="123"/>
      <c r="NKR22" s="123"/>
      <c r="NKS22" s="123"/>
      <c r="NKT22" s="123"/>
      <c r="NKU22" s="123"/>
      <c r="NKV22" s="123"/>
      <c r="NKW22" s="123"/>
      <c r="NKX22" s="123"/>
      <c r="NKY22" s="123"/>
      <c r="NKZ22" s="123"/>
      <c r="NLA22" s="123"/>
      <c r="NLB22" s="123"/>
      <c r="NLC22" s="123"/>
      <c r="NLD22" s="123"/>
      <c r="NLE22" s="123"/>
      <c r="NLF22" s="123"/>
      <c r="NLG22" s="123"/>
      <c r="NLH22" s="123"/>
      <c r="NLI22" s="123"/>
      <c r="NLJ22" s="123"/>
      <c r="NLK22" s="123"/>
      <c r="NLL22" s="123"/>
      <c r="NLM22" s="123"/>
      <c r="NLN22" s="123"/>
      <c r="NLO22" s="123"/>
      <c r="NLP22" s="123"/>
      <c r="NLQ22" s="123"/>
      <c r="NLR22" s="123"/>
      <c r="NLS22" s="123"/>
      <c r="NLT22" s="123"/>
      <c r="NLU22" s="123"/>
      <c r="NLV22" s="123"/>
      <c r="NLW22" s="123"/>
      <c r="NLX22" s="123"/>
      <c r="NLY22" s="123"/>
      <c r="NLZ22" s="123"/>
      <c r="NMA22" s="123"/>
      <c r="NMB22" s="123"/>
      <c r="NMC22" s="123"/>
      <c r="NMD22" s="123"/>
      <c r="NME22" s="123"/>
      <c r="NMF22" s="123"/>
      <c r="NMG22" s="123"/>
      <c r="NMH22" s="123"/>
      <c r="NMI22" s="123"/>
      <c r="NMJ22" s="123"/>
      <c r="NMK22" s="123"/>
      <c r="NML22" s="123"/>
      <c r="NMM22" s="123"/>
      <c r="NMN22" s="123"/>
      <c r="NMO22" s="123"/>
      <c r="NMP22" s="123"/>
      <c r="NMQ22" s="123"/>
      <c r="NMR22" s="123"/>
      <c r="NMS22" s="123"/>
      <c r="NMT22" s="123"/>
      <c r="NMU22" s="123"/>
      <c r="NMV22" s="123"/>
      <c r="NMW22" s="123"/>
      <c r="NMX22" s="123"/>
      <c r="NMY22" s="123"/>
      <c r="NMZ22" s="123"/>
      <c r="NNA22" s="123"/>
      <c r="NNB22" s="123"/>
      <c r="NNC22" s="123"/>
      <c r="NND22" s="123"/>
      <c r="NNE22" s="123"/>
      <c r="NNF22" s="123"/>
      <c r="NNG22" s="123"/>
      <c r="NNH22" s="123"/>
      <c r="NNI22" s="123"/>
      <c r="NNJ22" s="123"/>
      <c r="NNK22" s="123"/>
      <c r="NNL22" s="123"/>
      <c r="NNM22" s="123"/>
      <c r="NNN22" s="123"/>
      <c r="NNO22" s="123"/>
      <c r="NNP22" s="123"/>
      <c r="NNQ22" s="123"/>
      <c r="NNR22" s="123"/>
      <c r="NNS22" s="123"/>
      <c r="NNT22" s="123"/>
      <c r="NNU22" s="123"/>
      <c r="NNV22" s="123"/>
      <c r="NNW22" s="123"/>
      <c r="NNX22" s="123"/>
      <c r="NNY22" s="123"/>
      <c r="NNZ22" s="123"/>
      <c r="NOA22" s="123"/>
      <c r="NOB22" s="123"/>
      <c r="NOC22" s="123"/>
      <c r="NOD22" s="123"/>
      <c r="NOE22" s="123"/>
      <c r="NOF22" s="123"/>
      <c r="NOG22" s="123"/>
      <c r="NOH22" s="123"/>
      <c r="NOI22" s="123"/>
      <c r="NOJ22" s="123"/>
      <c r="NOK22" s="123"/>
      <c r="NOL22" s="123"/>
      <c r="NOM22" s="123"/>
      <c r="NON22" s="123"/>
      <c r="NOO22" s="123"/>
      <c r="NOP22" s="123"/>
      <c r="NOQ22" s="123"/>
      <c r="NOR22" s="123"/>
      <c r="NOS22" s="123"/>
      <c r="NOT22" s="123"/>
      <c r="NOU22" s="123"/>
      <c r="NOV22" s="123"/>
      <c r="NOW22" s="123"/>
      <c r="NOX22" s="123"/>
      <c r="NOY22" s="123"/>
      <c r="NOZ22" s="123"/>
      <c r="NPA22" s="123"/>
      <c r="NPB22" s="123"/>
      <c r="NPC22" s="123"/>
      <c r="NPD22" s="123"/>
      <c r="NPE22" s="123"/>
      <c r="NPF22" s="123"/>
      <c r="NPG22" s="123"/>
      <c r="NPH22" s="123"/>
      <c r="NPI22" s="123"/>
      <c r="NPJ22" s="123"/>
      <c r="NPK22" s="123"/>
      <c r="NPL22" s="123"/>
      <c r="NPM22" s="123"/>
      <c r="NPN22" s="123"/>
      <c r="NPO22" s="123"/>
      <c r="NPP22" s="123"/>
      <c r="NPQ22" s="123"/>
      <c r="NPR22" s="123"/>
      <c r="NPS22" s="123"/>
      <c r="NPT22" s="123"/>
      <c r="NPU22" s="123"/>
      <c r="NPV22" s="123"/>
      <c r="NPW22" s="123"/>
      <c r="NPX22" s="123"/>
      <c r="NPY22" s="123"/>
      <c r="NPZ22" s="123"/>
      <c r="NQA22" s="123"/>
      <c r="NQB22" s="123"/>
      <c r="NQC22" s="123"/>
      <c r="NQD22" s="123"/>
      <c r="NQE22" s="123"/>
      <c r="NQF22" s="123"/>
      <c r="NQG22" s="123"/>
      <c r="NQH22" s="123"/>
      <c r="NQI22" s="123"/>
      <c r="NQJ22" s="123"/>
      <c r="NQK22" s="123"/>
      <c r="NQL22" s="123"/>
      <c r="NQM22" s="123"/>
      <c r="NQN22" s="123"/>
      <c r="NQO22" s="123"/>
      <c r="NQP22" s="123"/>
      <c r="NQQ22" s="123"/>
      <c r="NQR22" s="123"/>
      <c r="NQS22" s="123"/>
      <c r="NQT22" s="123"/>
      <c r="NQU22" s="123"/>
      <c r="NQV22" s="123"/>
      <c r="NQW22" s="123"/>
      <c r="NQX22" s="123"/>
      <c r="NQY22" s="123"/>
      <c r="NQZ22" s="123"/>
      <c r="NRA22" s="123"/>
      <c r="NRB22" s="123"/>
      <c r="NRC22" s="123"/>
      <c r="NRD22" s="123"/>
      <c r="NRE22" s="123"/>
      <c r="NRF22" s="123"/>
      <c r="NRG22" s="123"/>
      <c r="NRH22" s="123"/>
      <c r="NRI22" s="123"/>
      <c r="NRJ22" s="123"/>
      <c r="NRK22" s="123"/>
      <c r="NRL22" s="123"/>
      <c r="NRM22" s="123"/>
      <c r="NRN22" s="123"/>
      <c r="NRO22" s="123"/>
      <c r="NRP22" s="123"/>
      <c r="NRQ22" s="123"/>
      <c r="NRR22" s="123"/>
      <c r="NRS22" s="123"/>
      <c r="NRT22" s="123"/>
      <c r="NRU22" s="123"/>
      <c r="NRV22" s="123"/>
      <c r="NRW22" s="123"/>
      <c r="NRX22" s="123"/>
      <c r="NRY22" s="123"/>
      <c r="NRZ22" s="123"/>
      <c r="NSA22" s="123"/>
      <c r="NSB22" s="123"/>
      <c r="NSC22" s="123"/>
      <c r="NSD22" s="123"/>
      <c r="NSE22" s="123"/>
      <c r="NSF22" s="123"/>
      <c r="NSG22" s="123"/>
      <c r="NSH22" s="123"/>
      <c r="NSI22" s="123"/>
      <c r="NSJ22" s="123"/>
      <c r="NSK22" s="123"/>
      <c r="NSL22" s="123"/>
      <c r="NSM22" s="123"/>
      <c r="NSN22" s="123"/>
      <c r="NSO22" s="123"/>
      <c r="NSP22" s="123"/>
      <c r="NSQ22" s="123"/>
      <c r="NSR22" s="123"/>
      <c r="NSS22" s="123"/>
      <c r="NST22" s="123"/>
      <c r="NSU22" s="123"/>
      <c r="NSV22" s="123"/>
      <c r="NSW22" s="123"/>
      <c r="NSX22" s="123"/>
      <c r="NSY22" s="123"/>
      <c r="NSZ22" s="123"/>
      <c r="NTA22" s="123"/>
      <c r="NTB22" s="123"/>
      <c r="NTC22" s="123"/>
      <c r="NTD22" s="123"/>
      <c r="NTE22" s="123"/>
      <c r="NTF22" s="123"/>
      <c r="NTG22" s="123"/>
      <c r="NTH22" s="123"/>
      <c r="NTI22" s="123"/>
      <c r="NTJ22" s="123"/>
      <c r="NTK22" s="123"/>
      <c r="NTL22" s="123"/>
      <c r="NTM22" s="123"/>
      <c r="NTN22" s="123"/>
      <c r="NTO22" s="123"/>
      <c r="NTP22" s="123"/>
      <c r="NTQ22" s="123"/>
      <c r="NTR22" s="123"/>
      <c r="NTS22" s="123"/>
      <c r="NTT22" s="123"/>
      <c r="NTU22" s="123"/>
      <c r="NTV22" s="123"/>
      <c r="NTW22" s="123"/>
      <c r="NTX22" s="123"/>
      <c r="NTY22" s="123"/>
      <c r="NTZ22" s="123"/>
      <c r="NUA22" s="123"/>
      <c r="NUB22" s="123"/>
      <c r="NUC22" s="123"/>
      <c r="NUD22" s="123"/>
      <c r="NUE22" s="123"/>
      <c r="NUF22" s="123"/>
      <c r="NUG22" s="123"/>
      <c r="NUH22" s="123"/>
      <c r="NUI22" s="123"/>
      <c r="NUJ22" s="123"/>
      <c r="NUK22" s="123"/>
      <c r="NUL22" s="123"/>
      <c r="NUM22" s="123"/>
      <c r="NUN22" s="123"/>
      <c r="NUO22" s="123"/>
      <c r="NUP22" s="123"/>
      <c r="NUQ22" s="123"/>
      <c r="NUR22" s="123"/>
      <c r="NUS22" s="123"/>
      <c r="NUT22" s="123"/>
      <c r="NUU22" s="123"/>
      <c r="NUV22" s="123"/>
      <c r="NUW22" s="123"/>
      <c r="NUX22" s="123"/>
      <c r="NUY22" s="123"/>
      <c r="NUZ22" s="123"/>
      <c r="NVA22" s="123"/>
      <c r="NVB22" s="123"/>
      <c r="NVC22" s="123"/>
      <c r="NVD22" s="123"/>
      <c r="NVE22" s="123"/>
      <c r="NVF22" s="123"/>
      <c r="NVG22" s="123"/>
      <c r="NVH22" s="123"/>
      <c r="NVI22" s="123"/>
      <c r="NVJ22" s="123"/>
      <c r="NVK22" s="123"/>
      <c r="NVL22" s="123"/>
      <c r="NVM22" s="123"/>
      <c r="NVN22" s="123"/>
      <c r="NVO22" s="123"/>
      <c r="NVP22" s="123"/>
      <c r="NVQ22" s="123"/>
      <c r="NVR22" s="123"/>
      <c r="NVS22" s="123"/>
      <c r="NVT22" s="123"/>
      <c r="NVU22" s="123"/>
      <c r="NVV22" s="123"/>
      <c r="NVW22" s="123"/>
      <c r="NVX22" s="123"/>
      <c r="NVY22" s="123"/>
      <c r="NVZ22" s="123"/>
      <c r="NWA22" s="123"/>
      <c r="NWB22" s="123"/>
      <c r="NWC22" s="123"/>
      <c r="NWD22" s="123"/>
      <c r="NWE22" s="123"/>
      <c r="NWF22" s="123"/>
      <c r="NWG22" s="123"/>
      <c r="NWH22" s="123"/>
      <c r="NWI22" s="123"/>
      <c r="NWJ22" s="123"/>
      <c r="NWK22" s="123"/>
      <c r="NWL22" s="123"/>
      <c r="NWM22" s="123"/>
      <c r="NWN22" s="123"/>
      <c r="NWO22" s="123"/>
      <c r="NWP22" s="123"/>
      <c r="NWQ22" s="123"/>
      <c r="NWR22" s="123"/>
      <c r="NWS22" s="123"/>
      <c r="NWT22" s="123"/>
      <c r="NWU22" s="123"/>
      <c r="NWV22" s="123"/>
      <c r="NWW22" s="123"/>
      <c r="NWX22" s="123"/>
      <c r="NWY22" s="123"/>
      <c r="NWZ22" s="123"/>
      <c r="NXA22" s="123"/>
      <c r="NXB22" s="123"/>
      <c r="NXC22" s="123"/>
      <c r="NXD22" s="123"/>
      <c r="NXE22" s="123"/>
      <c r="NXF22" s="123"/>
      <c r="NXG22" s="123"/>
      <c r="NXH22" s="123"/>
      <c r="NXI22" s="123"/>
      <c r="NXJ22" s="123"/>
      <c r="NXK22" s="123"/>
      <c r="NXL22" s="123"/>
      <c r="NXM22" s="123"/>
      <c r="NXN22" s="123"/>
      <c r="NXO22" s="123"/>
      <c r="NXP22" s="123"/>
      <c r="NXQ22" s="123"/>
      <c r="NXR22" s="123"/>
      <c r="NXS22" s="123"/>
      <c r="NXT22" s="123"/>
      <c r="NXU22" s="123"/>
      <c r="NXV22" s="123"/>
      <c r="NXW22" s="123"/>
      <c r="NXX22" s="123"/>
      <c r="NXY22" s="123"/>
      <c r="NXZ22" s="123"/>
      <c r="NYA22" s="123"/>
      <c r="NYB22" s="123"/>
      <c r="NYC22" s="123"/>
      <c r="NYD22" s="123"/>
      <c r="NYE22" s="123"/>
      <c r="NYF22" s="123"/>
      <c r="NYG22" s="123"/>
      <c r="NYH22" s="123"/>
      <c r="NYI22" s="123"/>
      <c r="NYJ22" s="123"/>
      <c r="NYK22" s="123"/>
      <c r="NYL22" s="123"/>
      <c r="NYM22" s="123"/>
      <c r="NYN22" s="123"/>
      <c r="NYO22" s="123"/>
      <c r="NYP22" s="123"/>
      <c r="NYQ22" s="123"/>
      <c r="NYR22" s="123"/>
      <c r="NYS22" s="123"/>
      <c r="NYT22" s="123"/>
      <c r="NYU22" s="123"/>
      <c r="NYV22" s="123"/>
      <c r="NYW22" s="123"/>
      <c r="NYX22" s="123"/>
      <c r="NYY22" s="123"/>
      <c r="NYZ22" s="123"/>
      <c r="NZA22" s="123"/>
      <c r="NZB22" s="123"/>
      <c r="NZC22" s="123"/>
      <c r="NZD22" s="123"/>
      <c r="NZE22" s="123"/>
      <c r="NZF22" s="123"/>
      <c r="NZG22" s="123"/>
      <c r="NZH22" s="123"/>
      <c r="NZI22" s="123"/>
      <c r="NZJ22" s="123"/>
      <c r="NZK22" s="123"/>
      <c r="NZL22" s="123"/>
      <c r="NZM22" s="123"/>
      <c r="NZN22" s="123"/>
      <c r="NZO22" s="123"/>
      <c r="NZP22" s="123"/>
      <c r="NZQ22" s="123"/>
      <c r="NZR22" s="123"/>
      <c r="NZS22" s="123"/>
      <c r="NZT22" s="123"/>
      <c r="NZU22" s="123"/>
      <c r="NZV22" s="123"/>
      <c r="NZW22" s="123"/>
      <c r="NZX22" s="123"/>
      <c r="NZY22" s="123"/>
      <c r="NZZ22" s="123"/>
      <c r="OAA22" s="123"/>
      <c r="OAB22" s="123"/>
      <c r="OAC22" s="123"/>
      <c r="OAD22" s="123"/>
      <c r="OAE22" s="123"/>
      <c r="OAF22" s="123"/>
      <c r="OAG22" s="123"/>
      <c r="OAH22" s="123"/>
      <c r="OAI22" s="123"/>
      <c r="OAJ22" s="123"/>
      <c r="OAK22" s="123"/>
      <c r="OAL22" s="123"/>
      <c r="OAM22" s="123"/>
      <c r="OAN22" s="123"/>
      <c r="OAO22" s="123"/>
      <c r="OAP22" s="123"/>
      <c r="OAQ22" s="123"/>
      <c r="OAR22" s="123"/>
      <c r="OAS22" s="123"/>
      <c r="OAT22" s="123"/>
      <c r="OAU22" s="123"/>
      <c r="OAV22" s="123"/>
      <c r="OAW22" s="123"/>
      <c r="OAX22" s="123"/>
      <c r="OAY22" s="123"/>
      <c r="OAZ22" s="123"/>
      <c r="OBA22" s="123"/>
      <c r="OBB22" s="123"/>
      <c r="OBC22" s="123"/>
      <c r="OBD22" s="123"/>
      <c r="OBE22" s="123"/>
      <c r="OBF22" s="123"/>
      <c r="OBG22" s="123"/>
      <c r="OBH22" s="123"/>
      <c r="OBI22" s="123"/>
      <c r="OBJ22" s="123"/>
      <c r="OBK22" s="123"/>
      <c r="OBL22" s="123"/>
      <c r="OBM22" s="123"/>
      <c r="OBN22" s="123"/>
      <c r="OBO22" s="123"/>
      <c r="OBP22" s="123"/>
      <c r="OBQ22" s="123"/>
      <c r="OBR22" s="123"/>
      <c r="OBS22" s="123"/>
      <c r="OBT22" s="123"/>
      <c r="OBU22" s="123"/>
      <c r="OBV22" s="123"/>
      <c r="OBW22" s="123"/>
      <c r="OBX22" s="123"/>
      <c r="OBY22" s="123"/>
      <c r="OBZ22" s="123"/>
      <c r="OCA22" s="123"/>
      <c r="OCB22" s="123"/>
      <c r="OCC22" s="123"/>
      <c r="OCD22" s="123"/>
      <c r="OCE22" s="123"/>
      <c r="OCF22" s="123"/>
      <c r="OCG22" s="123"/>
      <c r="OCH22" s="123"/>
      <c r="OCI22" s="123"/>
      <c r="OCJ22" s="123"/>
      <c r="OCK22" s="123"/>
      <c r="OCL22" s="123"/>
      <c r="OCM22" s="123"/>
      <c r="OCN22" s="123"/>
      <c r="OCO22" s="123"/>
      <c r="OCP22" s="123"/>
      <c r="OCQ22" s="123"/>
      <c r="OCR22" s="123"/>
      <c r="OCS22" s="123"/>
      <c r="OCT22" s="123"/>
      <c r="OCU22" s="123"/>
      <c r="OCV22" s="123"/>
      <c r="OCW22" s="123"/>
      <c r="OCX22" s="123"/>
      <c r="OCY22" s="123"/>
      <c r="OCZ22" s="123"/>
      <c r="ODA22" s="123"/>
      <c r="ODB22" s="123"/>
      <c r="ODC22" s="123"/>
      <c r="ODD22" s="123"/>
      <c r="ODE22" s="123"/>
      <c r="ODF22" s="123"/>
      <c r="ODG22" s="123"/>
      <c r="ODH22" s="123"/>
      <c r="ODI22" s="123"/>
      <c r="ODJ22" s="123"/>
      <c r="ODK22" s="123"/>
      <c r="ODL22" s="123"/>
      <c r="ODM22" s="123"/>
      <c r="ODN22" s="123"/>
      <c r="ODO22" s="123"/>
      <c r="ODP22" s="123"/>
      <c r="ODQ22" s="123"/>
      <c r="ODR22" s="123"/>
      <c r="ODS22" s="123"/>
      <c r="ODT22" s="123"/>
      <c r="ODU22" s="123"/>
      <c r="ODV22" s="123"/>
      <c r="ODW22" s="123"/>
      <c r="ODX22" s="123"/>
      <c r="ODY22" s="123"/>
      <c r="ODZ22" s="123"/>
      <c r="OEA22" s="123"/>
      <c r="OEB22" s="123"/>
      <c r="OEC22" s="123"/>
      <c r="OED22" s="123"/>
      <c r="OEE22" s="123"/>
      <c r="OEF22" s="123"/>
      <c r="OEG22" s="123"/>
      <c r="OEH22" s="123"/>
      <c r="OEI22" s="123"/>
      <c r="OEJ22" s="123"/>
      <c r="OEK22" s="123"/>
      <c r="OEL22" s="123"/>
      <c r="OEM22" s="123"/>
      <c r="OEN22" s="123"/>
      <c r="OEO22" s="123"/>
      <c r="OEP22" s="123"/>
      <c r="OEQ22" s="123"/>
      <c r="OER22" s="123"/>
      <c r="OES22" s="123"/>
      <c r="OET22" s="123"/>
      <c r="OEU22" s="123"/>
      <c r="OEV22" s="123"/>
      <c r="OEW22" s="123"/>
      <c r="OEX22" s="123"/>
      <c r="OEY22" s="123"/>
      <c r="OEZ22" s="123"/>
      <c r="OFA22" s="123"/>
      <c r="OFB22" s="123"/>
      <c r="OFC22" s="123"/>
      <c r="OFD22" s="123"/>
      <c r="OFE22" s="123"/>
      <c r="OFF22" s="123"/>
      <c r="OFG22" s="123"/>
      <c r="OFH22" s="123"/>
      <c r="OFI22" s="123"/>
      <c r="OFJ22" s="123"/>
      <c r="OFK22" s="123"/>
      <c r="OFL22" s="123"/>
      <c r="OFM22" s="123"/>
      <c r="OFN22" s="123"/>
      <c r="OFO22" s="123"/>
      <c r="OFP22" s="123"/>
      <c r="OFQ22" s="123"/>
      <c r="OFR22" s="123"/>
      <c r="OFS22" s="123"/>
      <c r="OFT22" s="123"/>
      <c r="OFU22" s="123"/>
      <c r="OFV22" s="123"/>
      <c r="OFW22" s="123"/>
      <c r="OFX22" s="123"/>
      <c r="OFY22" s="123"/>
      <c r="OFZ22" s="123"/>
      <c r="OGA22" s="123"/>
      <c r="OGB22" s="123"/>
      <c r="OGC22" s="123"/>
      <c r="OGD22" s="123"/>
      <c r="OGE22" s="123"/>
      <c r="OGF22" s="123"/>
      <c r="OGG22" s="123"/>
      <c r="OGH22" s="123"/>
      <c r="OGI22" s="123"/>
      <c r="OGJ22" s="123"/>
      <c r="OGK22" s="123"/>
      <c r="OGL22" s="123"/>
      <c r="OGM22" s="123"/>
      <c r="OGN22" s="123"/>
      <c r="OGO22" s="123"/>
      <c r="OGP22" s="123"/>
      <c r="OGQ22" s="123"/>
      <c r="OGR22" s="123"/>
      <c r="OGS22" s="123"/>
      <c r="OGT22" s="123"/>
      <c r="OGU22" s="123"/>
      <c r="OGV22" s="123"/>
      <c r="OGW22" s="123"/>
      <c r="OGX22" s="123"/>
      <c r="OGY22" s="123"/>
      <c r="OGZ22" s="123"/>
      <c r="OHA22" s="123"/>
      <c r="OHB22" s="123"/>
      <c r="OHC22" s="123"/>
      <c r="OHD22" s="123"/>
      <c r="OHE22" s="123"/>
      <c r="OHF22" s="123"/>
      <c r="OHG22" s="123"/>
      <c r="OHH22" s="123"/>
      <c r="OHI22" s="123"/>
      <c r="OHJ22" s="123"/>
      <c r="OHK22" s="123"/>
      <c r="OHL22" s="123"/>
      <c r="OHM22" s="123"/>
      <c r="OHN22" s="123"/>
      <c r="OHO22" s="123"/>
      <c r="OHP22" s="123"/>
      <c r="OHQ22" s="123"/>
      <c r="OHR22" s="123"/>
      <c r="OHS22" s="123"/>
      <c r="OHT22" s="123"/>
      <c r="OHU22" s="123"/>
      <c r="OHV22" s="123"/>
      <c r="OHW22" s="123"/>
      <c r="OHX22" s="123"/>
      <c r="OHY22" s="123"/>
      <c r="OHZ22" s="123"/>
      <c r="OIA22" s="123"/>
      <c r="OIB22" s="123"/>
      <c r="OIC22" s="123"/>
      <c r="OID22" s="123"/>
      <c r="OIE22" s="123"/>
      <c r="OIF22" s="123"/>
      <c r="OIG22" s="123"/>
      <c r="OIH22" s="123"/>
      <c r="OII22" s="123"/>
      <c r="OIJ22" s="123"/>
      <c r="OIK22" s="123"/>
      <c r="OIL22" s="123"/>
      <c r="OIM22" s="123"/>
      <c r="OIN22" s="123"/>
      <c r="OIO22" s="123"/>
      <c r="OIP22" s="123"/>
      <c r="OIQ22" s="123"/>
      <c r="OIR22" s="123"/>
      <c r="OIS22" s="123"/>
      <c r="OIT22" s="123"/>
      <c r="OIU22" s="123"/>
      <c r="OIV22" s="123"/>
      <c r="OIW22" s="123"/>
      <c r="OIX22" s="123"/>
      <c r="OIY22" s="123"/>
      <c r="OIZ22" s="123"/>
      <c r="OJA22" s="123"/>
      <c r="OJB22" s="123"/>
      <c r="OJC22" s="123"/>
      <c r="OJD22" s="123"/>
      <c r="OJE22" s="123"/>
      <c r="OJF22" s="123"/>
      <c r="OJG22" s="123"/>
      <c r="OJH22" s="123"/>
      <c r="OJI22" s="123"/>
      <c r="OJJ22" s="123"/>
      <c r="OJK22" s="123"/>
      <c r="OJL22" s="123"/>
      <c r="OJM22" s="123"/>
      <c r="OJN22" s="123"/>
      <c r="OJO22" s="123"/>
      <c r="OJP22" s="123"/>
      <c r="OJQ22" s="123"/>
      <c r="OJR22" s="123"/>
      <c r="OJS22" s="123"/>
      <c r="OJT22" s="123"/>
      <c r="OJU22" s="123"/>
      <c r="OJV22" s="123"/>
      <c r="OJW22" s="123"/>
      <c r="OJX22" s="123"/>
      <c r="OJY22" s="123"/>
      <c r="OJZ22" s="123"/>
      <c r="OKA22" s="123"/>
      <c r="OKB22" s="123"/>
      <c r="OKC22" s="123"/>
      <c r="OKD22" s="123"/>
      <c r="OKE22" s="123"/>
      <c r="OKF22" s="123"/>
      <c r="OKG22" s="123"/>
      <c r="OKH22" s="123"/>
      <c r="OKI22" s="123"/>
      <c r="OKJ22" s="123"/>
      <c r="OKK22" s="123"/>
      <c r="OKL22" s="123"/>
      <c r="OKM22" s="123"/>
      <c r="OKN22" s="123"/>
      <c r="OKO22" s="123"/>
      <c r="OKP22" s="123"/>
      <c r="OKQ22" s="123"/>
      <c r="OKR22" s="123"/>
      <c r="OKS22" s="123"/>
      <c r="OKT22" s="123"/>
      <c r="OKU22" s="123"/>
      <c r="OKV22" s="123"/>
      <c r="OKW22" s="123"/>
      <c r="OKX22" s="123"/>
      <c r="OKY22" s="123"/>
      <c r="OKZ22" s="123"/>
      <c r="OLA22" s="123"/>
      <c r="OLB22" s="123"/>
      <c r="OLC22" s="123"/>
      <c r="OLD22" s="123"/>
      <c r="OLE22" s="123"/>
      <c r="OLF22" s="123"/>
      <c r="OLG22" s="123"/>
      <c r="OLH22" s="123"/>
      <c r="OLI22" s="123"/>
      <c r="OLJ22" s="123"/>
      <c r="OLK22" s="123"/>
      <c r="OLL22" s="123"/>
      <c r="OLM22" s="123"/>
      <c r="OLN22" s="123"/>
      <c r="OLO22" s="123"/>
      <c r="OLP22" s="123"/>
      <c r="OLQ22" s="123"/>
      <c r="OLR22" s="123"/>
      <c r="OLS22" s="123"/>
      <c r="OLT22" s="123"/>
      <c r="OLU22" s="123"/>
      <c r="OLV22" s="123"/>
      <c r="OLW22" s="123"/>
      <c r="OLX22" s="123"/>
      <c r="OLY22" s="123"/>
      <c r="OLZ22" s="123"/>
      <c r="OMA22" s="123"/>
      <c r="OMB22" s="123"/>
      <c r="OMC22" s="123"/>
      <c r="OMD22" s="123"/>
      <c r="OME22" s="123"/>
      <c r="OMF22" s="123"/>
      <c r="OMG22" s="123"/>
      <c r="OMH22" s="123"/>
      <c r="OMI22" s="123"/>
      <c r="OMJ22" s="123"/>
      <c r="OMK22" s="123"/>
      <c r="OML22" s="123"/>
      <c r="OMM22" s="123"/>
      <c r="OMN22" s="123"/>
      <c r="OMO22" s="123"/>
      <c r="OMP22" s="123"/>
      <c r="OMQ22" s="123"/>
      <c r="OMR22" s="123"/>
      <c r="OMS22" s="123"/>
      <c r="OMT22" s="123"/>
      <c r="OMU22" s="123"/>
      <c r="OMV22" s="123"/>
      <c r="OMW22" s="123"/>
      <c r="OMX22" s="123"/>
      <c r="OMY22" s="123"/>
      <c r="OMZ22" s="123"/>
      <c r="ONA22" s="123"/>
      <c r="ONB22" s="123"/>
      <c r="ONC22" s="123"/>
      <c r="OND22" s="123"/>
      <c r="ONE22" s="123"/>
      <c r="ONF22" s="123"/>
      <c r="ONG22" s="123"/>
      <c r="ONH22" s="123"/>
      <c r="ONI22" s="123"/>
      <c r="ONJ22" s="123"/>
      <c r="ONK22" s="123"/>
      <c r="ONL22" s="123"/>
      <c r="ONM22" s="123"/>
      <c r="ONN22" s="123"/>
      <c r="ONO22" s="123"/>
      <c r="ONP22" s="123"/>
      <c r="ONQ22" s="123"/>
      <c r="ONR22" s="123"/>
      <c r="ONS22" s="123"/>
      <c r="ONT22" s="123"/>
      <c r="ONU22" s="123"/>
      <c r="ONV22" s="123"/>
      <c r="ONW22" s="123"/>
      <c r="ONX22" s="123"/>
      <c r="ONY22" s="123"/>
      <c r="ONZ22" s="123"/>
      <c r="OOA22" s="123"/>
      <c r="OOB22" s="123"/>
      <c r="OOC22" s="123"/>
      <c r="OOD22" s="123"/>
      <c r="OOE22" s="123"/>
      <c r="OOF22" s="123"/>
      <c r="OOG22" s="123"/>
      <c r="OOH22" s="123"/>
      <c r="OOI22" s="123"/>
      <c r="OOJ22" s="123"/>
      <c r="OOK22" s="123"/>
      <c r="OOL22" s="123"/>
      <c r="OOM22" s="123"/>
      <c r="OON22" s="123"/>
      <c r="OOO22" s="123"/>
      <c r="OOP22" s="123"/>
      <c r="OOQ22" s="123"/>
      <c r="OOR22" s="123"/>
      <c r="OOS22" s="123"/>
      <c r="OOT22" s="123"/>
      <c r="OOU22" s="123"/>
      <c r="OOV22" s="123"/>
      <c r="OOW22" s="123"/>
      <c r="OOX22" s="123"/>
      <c r="OOY22" s="123"/>
      <c r="OOZ22" s="123"/>
      <c r="OPA22" s="123"/>
      <c r="OPB22" s="123"/>
      <c r="OPC22" s="123"/>
      <c r="OPD22" s="123"/>
      <c r="OPE22" s="123"/>
      <c r="OPF22" s="123"/>
      <c r="OPG22" s="123"/>
      <c r="OPH22" s="123"/>
      <c r="OPI22" s="123"/>
      <c r="OPJ22" s="123"/>
      <c r="OPK22" s="123"/>
      <c r="OPL22" s="123"/>
      <c r="OPM22" s="123"/>
      <c r="OPN22" s="123"/>
      <c r="OPO22" s="123"/>
      <c r="OPP22" s="123"/>
      <c r="OPQ22" s="123"/>
      <c r="OPR22" s="123"/>
      <c r="OPS22" s="123"/>
      <c r="OPT22" s="123"/>
      <c r="OPU22" s="123"/>
      <c r="OPV22" s="123"/>
      <c r="OPW22" s="123"/>
      <c r="OPX22" s="123"/>
      <c r="OPY22" s="123"/>
      <c r="OPZ22" s="123"/>
      <c r="OQA22" s="123"/>
      <c r="OQB22" s="123"/>
      <c r="OQC22" s="123"/>
      <c r="OQD22" s="123"/>
      <c r="OQE22" s="123"/>
      <c r="OQF22" s="123"/>
      <c r="OQG22" s="123"/>
      <c r="OQH22" s="123"/>
      <c r="OQI22" s="123"/>
      <c r="OQJ22" s="123"/>
      <c r="OQK22" s="123"/>
      <c r="OQL22" s="123"/>
      <c r="OQM22" s="123"/>
      <c r="OQN22" s="123"/>
      <c r="OQO22" s="123"/>
      <c r="OQP22" s="123"/>
      <c r="OQQ22" s="123"/>
      <c r="OQR22" s="123"/>
      <c r="OQS22" s="123"/>
      <c r="OQT22" s="123"/>
      <c r="OQU22" s="123"/>
      <c r="OQV22" s="123"/>
      <c r="OQW22" s="123"/>
      <c r="OQX22" s="123"/>
      <c r="OQY22" s="123"/>
      <c r="OQZ22" s="123"/>
      <c r="ORA22" s="123"/>
      <c r="ORB22" s="123"/>
      <c r="ORC22" s="123"/>
      <c r="ORD22" s="123"/>
      <c r="ORE22" s="123"/>
      <c r="ORF22" s="123"/>
      <c r="ORG22" s="123"/>
      <c r="ORH22" s="123"/>
      <c r="ORI22" s="123"/>
      <c r="ORJ22" s="123"/>
      <c r="ORK22" s="123"/>
      <c r="ORL22" s="123"/>
      <c r="ORM22" s="123"/>
      <c r="ORN22" s="123"/>
      <c r="ORO22" s="123"/>
      <c r="ORP22" s="123"/>
      <c r="ORQ22" s="123"/>
      <c r="ORR22" s="123"/>
      <c r="ORS22" s="123"/>
      <c r="ORT22" s="123"/>
      <c r="ORU22" s="123"/>
      <c r="ORV22" s="123"/>
      <c r="ORW22" s="123"/>
      <c r="ORX22" s="123"/>
      <c r="ORY22" s="123"/>
      <c r="ORZ22" s="123"/>
      <c r="OSA22" s="123"/>
      <c r="OSB22" s="123"/>
      <c r="OSC22" s="123"/>
      <c r="OSD22" s="123"/>
      <c r="OSE22" s="123"/>
      <c r="OSF22" s="123"/>
      <c r="OSG22" s="123"/>
      <c r="OSH22" s="123"/>
      <c r="OSI22" s="123"/>
      <c r="OSJ22" s="123"/>
      <c r="OSK22" s="123"/>
      <c r="OSL22" s="123"/>
      <c r="OSM22" s="123"/>
      <c r="OSN22" s="123"/>
      <c r="OSO22" s="123"/>
      <c r="OSP22" s="123"/>
      <c r="OSQ22" s="123"/>
      <c r="OSR22" s="123"/>
      <c r="OSS22" s="123"/>
      <c r="OST22" s="123"/>
      <c r="OSU22" s="123"/>
      <c r="OSV22" s="123"/>
      <c r="OSW22" s="123"/>
      <c r="OSX22" s="123"/>
      <c r="OSY22" s="123"/>
      <c r="OSZ22" s="123"/>
      <c r="OTA22" s="123"/>
      <c r="OTB22" s="123"/>
      <c r="OTC22" s="123"/>
      <c r="OTD22" s="123"/>
      <c r="OTE22" s="123"/>
      <c r="OTF22" s="123"/>
      <c r="OTG22" s="123"/>
      <c r="OTH22" s="123"/>
      <c r="OTI22" s="123"/>
      <c r="OTJ22" s="123"/>
      <c r="OTK22" s="123"/>
      <c r="OTL22" s="123"/>
      <c r="OTM22" s="123"/>
      <c r="OTN22" s="123"/>
      <c r="OTO22" s="123"/>
      <c r="OTP22" s="123"/>
      <c r="OTQ22" s="123"/>
      <c r="OTR22" s="123"/>
      <c r="OTS22" s="123"/>
      <c r="OTT22" s="123"/>
      <c r="OTU22" s="123"/>
      <c r="OTV22" s="123"/>
      <c r="OTW22" s="123"/>
      <c r="OTX22" s="123"/>
      <c r="OTY22" s="123"/>
      <c r="OTZ22" s="123"/>
      <c r="OUA22" s="123"/>
      <c r="OUB22" s="123"/>
      <c r="OUC22" s="123"/>
      <c r="OUD22" s="123"/>
      <c r="OUE22" s="123"/>
      <c r="OUF22" s="123"/>
      <c r="OUG22" s="123"/>
      <c r="OUH22" s="123"/>
      <c r="OUI22" s="123"/>
      <c r="OUJ22" s="123"/>
      <c r="OUK22" s="123"/>
      <c r="OUL22" s="123"/>
      <c r="OUM22" s="123"/>
      <c r="OUN22" s="123"/>
      <c r="OUO22" s="123"/>
      <c r="OUP22" s="123"/>
      <c r="OUQ22" s="123"/>
      <c r="OUR22" s="123"/>
      <c r="OUS22" s="123"/>
      <c r="OUT22" s="123"/>
      <c r="OUU22" s="123"/>
      <c r="OUV22" s="123"/>
      <c r="OUW22" s="123"/>
      <c r="OUX22" s="123"/>
      <c r="OUY22" s="123"/>
      <c r="OUZ22" s="123"/>
      <c r="OVA22" s="123"/>
      <c r="OVB22" s="123"/>
      <c r="OVC22" s="123"/>
      <c r="OVD22" s="123"/>
      <c r="OVE22" s="123"/>
      <c r="OVF22" s="123"/>
      <c r="OVG22" s="123"/>
      <c r="OVH22" s="123"/>
      <c r="OVI22" s="123"/>
      <c r="OVJ22" s="123"/>
      <c r="OVK22" s="123"/>
      <c r="OVL22" s="123"/>
      <c r="OVM22" s="123"/>
      <c r="OVN22" s="123"/>
      <c r="OVO22" s="123"/>
      <c r="OVP22" s="123"/>
      <c r="OVQ22" s="123"/>
      <c r="OVR22" s="123"/>
      <c r="OVS22" s="123"/>
      <c r="OVT22" s="123"/>
      <c r="OVU22" s="123"/>
      <c r="OVV22" s="123"/>
      <c r="OVW22" s="123"/>
      <c r="OVX22" s="123"/>
      <c r="OVY22" s="123"/>
      <c r="OVZ22" s="123"/>
      <c r="OWA22" s="123"/>
      <c r="OWB22" s="123"/>
      <c r="OWC22" s="123"/>
      <c r="OWD22" s="123"/>
      <c r="OWE22" s="123"/>
      <c r="OWF22" s="123"/>
      <c r="OWG22" s="123"/>
      <c r="OWH22" s="123"/>
      <c r="OWI22" s="123"/>
      <c r="OWJ22" s="123"/>
      <c r="OWK22" s="123"/>
      <c r="OWL22" s="123"/>
      <c r="OWM22" s="123"/>
      <c r="OWN22" s="123"/>
      <c r="OWO22" s="123"/>
      <c r="OWP22" s="123"/>
      <c r="OWQ22" s="123"/>
      <c r="OWR22" s="123"/>
      <c r="OWS22" s="123"/>
      <c r="OWT22" s="123"/>
      <c r="OWU22" s="123"/>
      <c r="OWV22" s="123"/>
      <c r="OWW22" s="123"/>
      <c r="OWX22" s="123"/>
      <c r="OWY22" s="123"/>
      <c r="OWZ22" s="123"/>
      <c r="OXA22" s="123"/>
      <c r="OXB22" s="123"/>
      <c r="OXC22" s="123"/>
      <c r="OXD22" s="123"/>
      <c r="OXE22" s="123"/>
      <c r="OXF22" s="123"/>
      <c r="OXG22" s="123"/>
      <c r="OXH22" s="123"/>
      <c r="OXI22" s="123"/>
      <c r="OXJ22" s="123"/>
      <c r="OXK22" s="123"/>
      <c r="OXL22" s="123"/>
      <c r="OXM22" s="123"/>
      <c r="OXN22" s="123"/>
      <c r="OXO22" s="123"/>
      <c r="OXP22" s="123"/>
      <c r="OXQ22" s="123"/>
      <c r="OXR22" s="123"/>
      <c r="OXS22" s="123"/>
      <c r="OXT22" s="123"/>
      <c r="OXU22" s="123"/>
      <c r="OXV22" s="123"/>
      <c r="OXW22" s="123"/>
      <c r="OXX22" s="123"/>
      <c r="OXY22" s="123"/>
      <c r="OXZ22" s="123"/>
      <c r="OYA22" s="123"/>
      <c r="OYB22" s="123"/>
      <c r="OYC22" s="123"/>
      <c r="OYD22" s="123"/>
      <c r="OYE22" s="123"/>
      <c r="OYF22" s="123"/>
      <c r="OYG22" s="123"/>
      <c r="OYH22" s="123"/>
      <c r="OYI22" s="123"/>
      <c r="OYJ22" s="123"/>
      <c r="OYK22" s="123"/>
      <c r="OYL22" s="123"/>
      <c r="OYM22" s="123"/>
      <c r="OYN22" s="123"/>
      <c r="OYO22" s="123"/>
      <c r="OYP22" s="123"/>
      <c r="OYQ22" s="123"/>
      <c r="OYR22" s="123"/>
      <c r="OYS22" s="123"/>
      <c r="OYT22" s="123"/>
      <c r="OYU22" s="123"/>
      <c r="OYV22" s="123"/>
      <c r="OYW22" s="123"/>
      <c r="OYX22" s="123"/>
      <c r="OYY22" s="123"/>
      <c r="OYZ22" s="123"/>
      <c r="OZA22" s="123"/>
      <c r="OZB22" s="123"/>
      <c r="OZC22" s="123"/>
      <c r="OZD22" s="123"/>
      <c r="OZE22" s="123"/>
      <c r="OZF22" s="123"/>
      <c r="OZG22" s="123"/>
      <c r="OZH22" s="123"/>
      <c r="OZI22" s="123"/>
      <c r="OZJ22" s="123"/>
      <c r="OZK22" s="123"/>
      <c r="OZL22" s="123"/>
      <c r="OZM22" s="123"/>
      <c r="OZN22" s="123"/>
      <c r="OZO22" s="123"/>
      <c r="OZP22" s="123"/>
      <c r="OZQ22" s="123"/>
      <c r="OZR22" s="123"/>
      <c r="OZS22" s="123"/>
      <c r="OZT22" s="123"/>
      <c r="OZU22" s="123"/>
      <c r="OZV22" s="123"/>
      <c r="OZW22" s="123"/>
      <c r="OZX22" s="123"/>
      <c r="OZY22" s="123"/>
      <c r="OZZ22" s="123"/>
      <c r="PAA22" s="123"/>
      <c r="PAB22" s="123"/>
      <c r="PAC22" s="123"/>
      <c r="PAD22" s="123"/>
      <c r="PAE22" s="123"/>
      <c r="PAF22" s="123"/>
      <c r="PAG22" s="123"/>
      <c r="PAH22" s="123"/>
      <c r="PAI22" s="123"/>
      <c r="PAJ22" s="123"/>
      <c r="PAK22" s="123"/>
      <c r="PAL22" s="123"/>
      <c r="PAM22" s="123"/>
      <c r="PAN22" s="123"/>
      <c r="PAO22" s="123"/>
      <c r="PAP22" s="123"/>
      <c r="PAQ22" s="123"/>
      <c r="PAR22" s="123"/>
      <c r="PAS22" s="123"/>
      <c r="PAT22" s="123"/>
      <c r="PAU22" s="123"/>
      <c r="PAV22" s="123"/>
      <c r="PAW22" s="123"/>
      <c r="PAX22" s="123"/>
      <c r="PAY22" s="123"/>
      <c r="PAZ22" s="123"/>
      <c r="PBA22" s="123"/>
      <c r="PBB22" s="123"/>
      <c r="PBC22" s="123"/>
      <c r="PBD22" s="123"/>
      <c r="PBE22" s="123"/>
      <c r="PBF22" s="123"/>
      <c r="PBG22" s="123"/>
      <c r="PBH22" s="123"/>
      <c r="PBI22" s="123"/>
      <c r="PBJ22" s="123"/>
      <c r="PBK22" s="123"/>
      <c r="PBL22" s="123"/>
      <c r="PBM22" s="123"/>
      <c r="PBN22" s="123"/>
      <c r="PBO22" s="123"/>
      <c r="PBP22" s="123"/>
      <c r="PBQ22" s="123"/>
      <c r="PBR22" s="123"/>
      <c r="PBS22" s="123"/>
      <c r="PBT22" s="123"/>
      <c r="PBU22" s="123"/>
      <c r="PBV22" s="123"/>
      <c r="PBW22" s="123"/>
      <c r="PBX22" s="123"/>
      <c r="PBY22" s="123"/>
      <c r="PBZ22" s="123"/>
      <c r="PCA22" s="123"/>
      <c r="PCB22" s="123"/>
      <c r="PCC22" s="123"/>
      <c r="PCD22" s="123"/>
      <c r="PCE22" s="123"/>
      <c r="PCF22" s="123"/>
      <c r="PCG22" s="123"/>
      <c r="PCH22" s="123"/>
      <c r="PCI22" s="123"/>
      <c r="PCJ22" s="123"/>
      <c r="PCK22" s="123"/>
      <c r="PCL22" s="123"/>
      <c r="PCM22" s="123"/>
      <c r="PCN22" s="123"/>
      <c r="PCO22" s="123"/>
      <c r="PCP22" s="123"/>
      <c r="PCQ22" s="123"/>
      <c r="PCR22" s="123"/>
      <c r="PCS22" s="123"/>
      <c r="PCT22" s="123"/>
      <c r="PCU22" s="123"/>
      <c r="PCV22" s="123"/>
      <c r="PCW22" s="123"/>
      <c r="PCX22" s="123"/>
      <c r="PCY22" s="123"/>
      <c r="PCZ22" s="123"/>
      <c r="PDA22" s="123"/>
      <c r="PDB22" s="123"/>
      <c r="PDC22" s="123"/>
      <c r="PDD22" s="123"/>
      <c r="PDE22" s="123"/>
      <c r="PDF22" s="123"/>
      <c r="PDG22" s="123"/>
      <c r="PDH22" s="123"/>
      <c r="PDI22" s="123"/>
      <c r="PDJ22" s="123"/>
      <c r="PDK22" s="123"/>
      <c r="PDL22" s="123"/>
      <c r="PDM22" s="123"/>
      <c r="PDN22" s="123"/>
      <c r="PDO22" s="123"/>
      <c r="PDP22" s="123"/>
      <c r="PDQ22" s="123"/>
      <c r="PDR22" s="123"/>
      <c r="PDS22" s="123"/>
      <c r="PDT22" s="123"/>
      <c r="PDU22" s="123"/>
      <c r="PDV22" s="123"/>
      <c r="PDW22" s="123"/>
      <c r="PDX22" s="123"/>
      <c r="PDY22" s="123"/>
      <c r="PDZ22" s="123"/>
      <c r="PEA22" s="123"/>
      <c r="PEB22" s="123"/>
      <c r="PEC22" s="123"/>
      <c r="PED22" s="123"/>
      <c r="PEE22" s="123"/>
      <c r="PEF22" s="123"/>
      <c r="PEG22" s="123"/>
      <c r="PEH22" s="123"/>
      <c r="PEI22" s="123"/>
      <c r="PEJ22" s="123"/>
      <c r="PEK22" s="123"/>
      <c r="PEL22" s="123"/>
      <c r="PEM22" s="123"/>
      <c r="PEN22" s="123"/>
      <c r="PEO22" s="123"/>
      <c r="PEP22" s="123"/>
      <c r="PEQ22" s="123"/>
      <c r="PER22" s="123"/>
      <c r="PES22" s="123"/>
      <c r="PET22" s="123"/>
      <c r="PEU22" s="123"/>
      <c r="PEV22" s="123"/>
      <c r="PEW22" s="123"/>
      <c r="PEX22" s="123"/>
      <c r="PEY22" s="123"/>
      <c r="PEZ22" s="123"/>
      <c r="PFA22" s="123"/>
      <c r="PFB22" s="123"/>
      <c r="PFC22" s="123"/>
      <c r="PFD22" s="123"/>
      <c r="PFE22" s="123"/>
      <c r="PFF22" s="123"/>
      <c r="PFG22" s="123"/>
      <c r="PFH22" s="123"/>
      <c r="PFI22" s="123"/>
      <c r="PFJ22" s="123"/>
      <c r="PFK22" s="123"/>
      <c r="PFL22" s="123"/>
      <c r="PFM22" s="123"/>
      <c r="PFN22" s="123"/>
      <c r="PFO22" s="123"/>
      <c r="PFP22" s="123"/>
      <c r="PFQ22" s="123"/>
      <c r="PFR22" s="123"/>
      <c r="PFS22" s="123"/>
      <c r="PFT22" s="123"/>
      <c r="PFU22" s="123"/>
      <c r="PFV22" s="123"/>
      <c r="PFW22" s="123"/>
      <c r="PFX22" s="123"/>
      <c r="PFY22" s="123"/>
      <c r="PFZ22" s="123"/>
      <c r="PGA22" s="123"/>
      <c r="PGB22" s="123"/>
      <c r="PGC22" s="123"/>
      <c r="PGD22" s="123"/>
      <c r="PGE22" s="123"/>
      <c r="PGF22" s="123"/>
      <c r="PGG22" s="123"/>
      <c r="PGH22" s="123"/>
      <c r="PGI22" s="123"/>
      <c r="PGJ22" s="123"/>
      <c r="PGK22" s="123"/>
      <c r="PGL22" s="123"/>
      <c r="PGM22" s="123"/>
      <c r="PGN22" s="123"/>
      <c r="PGO22" s="123"/>
      <c r="PGP22" s="123"/>
      <c r="PGQ22" s="123"/>
      <c r="PGR22" s="123"/>
      <c r="PGS22" s="123"/>
      <c r="PGT22" s="123"/>
      <c r="PGU22" s="123"/>
      <c r="PGV22" s="123"/>
      <c r="PGW22" s="123"/>
      <c r="PGX22" s="123"/>
      <c r="PGY22" s="123"/>
      <c r="PGZ22" s="123"/>
      <c r="PHA22" s="123"/>
      <c r="PHB22" s="123"/>
      <c r="PHC22" s="123"/>
      <c r="PHD22" s="123"/>
      <c r="PHE22" s="123"/>
      <c r="PHF22" s="123"/>
      <c r="PHG22" s="123"/>
      <c r="PHH22" s="123"/>
      <c r="PHI22" s="123"/>
      <c r="PHJ22" s="123"/>
      <c r="PHK22" s="123"/>
      <c r="PHL22" s="123"/>
      <c r="PHM22" s="123"/>
      <c r="PHN22" s="123"/>
      <c r="PHO22" s="123"/>
      <c r="PHP22" s="123"/>
      <c r="PHQ22" s="123"/>
      <c r="PHR22" s="123"/>
      <c r="PHS22" s="123"/>
      <c r="PHT22" s="123"/>
      <c r="PHU22" s="123"/>
      <c r="PHV22" s="123"/>
      <c r="PHW22" s="123"/>
      <c r="PHX22" s="123"/>
      <c r="PHY22" s="123"/>
      <c r="PHZ22" s="123"/>
      <c r="PIA22" s="123"/>
      <c r="PIB22" s="123"/>
      <c r="PIC22" s="123"/>
      <c r="PID22" s="123"/>
      <c r="PIE22" s="123"/>
      <c r="PIF22" s="123"/>
      <c r="PIG22" s="123"/>
      <c r="PIH22" s="123"/>
      <c r="PII22" s="123"/>
      <c r="PIJ22" s="123"/>
      <c r="PIK22" s="123"/>
      <c r="PIL22" s="123"/>
      <c r="PIM22" s="123"/>
      <c r="PIN22" s="123"/>
      <c r="PIO22" s="123"/>
      <c r="PIP22" s="123"/>
      <c r="PIQ22" s="123"/>
      <c r="PIR22" s="123"/>
      <c r="PIS22" s="123"/>
      <c r="PIT22" s="123"/>
      <c r="PIU22" s="123"/>
      <c r="PIV22" s="123"/>
      <c r="PIW22" s="123"/>
      <c r="PIX22" s="123"/>
      <c r="PIY22" s="123"/>
      <c r="PIZ22" s="123"/>
      <c r="PJA22" s="123"/>
      <c r="PJB22" s="123"/>
      <c r="PJC22" s="123"/>
      <c r="PJD22" s="123"/>
      <c r="PJE22" s="123"/>
      <c r="PJF22" s="123"/>
      <c r="PJG22" s="123"/>
      <c r="PJH22" s="123"/>
      <c r="PJI22" s="123"/>
      <c r="PJJ22" s="123"/>
      <c r="PJK22" s="123"/>
      <c r="PJL22" s="123"/>
      <c r="PJM22" s="123"/>
      <c r="PJN22" s="123"/>
      <c r="PJO22" s="123"/>
      <c r="PJP22" s="123"/>
      <c r="PJQ22" s="123"/>
      <c r="PJR22" s="123"/>
      <c r="PJS22" s="123"/>
      <c r="PJT22" s="123"/>
      <c r="PJU22" s="123"/>
      <c r="PJV22" s="123"/>
      <c r="PJW22" s="123"/>
      <c r="PJX22" s="123"/>
      <c r="PJY22" s="123"/>
      <c r="PJZ22" s="123"/>
      <c r="PKA22" s="123"/>
      <c r="PKB22" s="123"/>
      <c r="PKC22" s="123"/>
      <c r="PKD22" s="123"/>
      <c r="PKE22" s="123"/>
      <c r="PKF22" s="123"/>
      <c r="PKG22" s="123"/>
      <c r="PKH22" s="123"/>
      <c r="PKI22" s="123"/>
      <c r="PKJ22" s="123"/>
      <c r="PKK22" s="123"/>
      <c r="PKL22" s="123"/>
      <c r="PKM22" s="123"/>
      <c r="PKN22" s="123"/>
      <c r="PKO22" s="123"/>
      <c r="PKP22" s="123"/>
      <c r="PKQ22" s="123"/>
      <c r="PKR22" s="123"/>
      <c r="PKS22" s="123"/>
      <c r="PKT22" s="123"/>
      <c r="PKU22" s="123"/>
      <c r="PKV22" s="123"/>
      <c r="PKW22" s="123"/>
      <c r="PKX22" s="123"/>
      <c r="PKY22" s="123"/>
      <c r="PKZ22" s="123"/>
      <c r="PLA22" s="123"/>
      <c r="PLB22" s="123"/>
      <c r="PLC22" s="123"/>
      <c r="PLD22" s="123"/>
      <c r="PLE22" s="123"/>
      <c r="PLF22" s="123"/>
      <c r="PLG22" s="123"/>
      <c r="PLH22" s="123"/>
      <c r="PLI22" s="123"/>
      <c r="PLJ22" s="123"/>
      <c r="PLK22" s="123"/>
      <c r="PLL22" s="123"/>
      <c r="PLM22" s="123"/>
      <c r="PLN22" s="123"/>
      <c r="PLO22" s="123"/>
      <c r="PLP22" s="123"/>
      <c r="PLQ22" s="123"/>
      <c r="PLR22" s="123"/>
      <c r="PLS22" s="123"/>
      <c r="PLT22" s="123"/>
      <c r="PLU22" s="123"/>
      <c r="PLV22" s="123"/>
      <c r="PLW22" s="123"/>
      <c r="PLX22" s="123"/>
      <c r="PLY22" s="123"/>
      <c r="PLZ22" s="123"/>
      <c r="PMA22" s="123"/>
      <c r="PMB22" s="123"/>
      <c r="PMC22" s="123"/>
      <c r="PMD22" s="123"/>
      <c r="PME22" s="123"/>
      <c r="PMF22" s="123"/>
      <c r="PMG22" s="123"/>
      <c r="PMH22" s="123"/>
      <c r="PMI22" s="123"/>
      <c r="PMJ22" s="123"/>
      <c r="PMK22" s="123"/>
      <c r="PML22" s="123"/>
      <c r="PMM22" s="123"/>
      <c r="PMN22" s="123"/>
      <c r="PMO22" s="123"/>
      <c r="PMP22" s="123"/>
      <c r="PMQ22" s="123"/>
      <c r="PMR22" s="123"/>
      <c r="PMS22" s="123"/>
      <c r="PMT22" s="123"/>
      <c r="PMU22" s="123"/>
      <c r="PMV22" s="123"/>
      <c r="PMW22" s="123"/>
      <c r="PMX22" s="123"/>
      <c r="PMY22" s="123"/>
      <c r="PMZ22" s="123"/>
      <c r="PNA22" s="123"/>
      <c r="PNB22" s="123"/>
      <c r="PNC22" s="123"/>
      <c r="PND22" s="123"/>
      <c r="PNE22" s="123"/>
      <c r="PNF22" s="123"/>
      <c r="PNG22" s="123"/>
      <c r="PNH22" s="123"/>
      <c r="PNI22" s="123"/>
      <c r="PNJ22" s="123"/>
      <c r="PNK22" s="123"/>
      <c r="PNL22" s="123"/>
      <c r="PNM22" s="123"/>
      <c r="PNN22" s="123"/>
      <c r="PNO22" s="123"/>
      <c r="PNP22" s="123"/>
      <c r="PNQ22" s="123"/>
      <c r="PNR22" s="123"/>
      <c r="PNS22" s="123"/>
      <c r="PNT22" s="123"/>
      <c r="PNU22" s="123"/>
      <c r="PNV22" s="123"/>
      <c r="PNW22" s="123"/>
      <c r="PNX22" s="123"/>
      <c r="PNY22" s="123"/>
      <c r="PNZ22" s="123"/>
      <c r="POA22" s="123"/>
      <c r="POB22" s="123"/>
      <c r="POC22" s="123"/>
      <c r="POD22" s="123"/>
      <c r="POE22" s="123"/>
      <c r="POF22" s="123"/>
      <c r="POG22" s="123"/>
      <c r="POH22" s="123"/>
      <c r="POI22" s="123"/>
      <c r="POJ22" s="123"/>
      <c r="POK22" s="123"/>
      <c r="POL22" s="123"/>
      <c r="POM22" s="123"/>
      <c r="PON22" s="123"/>
      <c r="POO22" s="123"/>
      <c r="POP22" s="123"/>
      <c r="POQ22" s="123"/>
      <c r="POR22" s="123"/>
      <c r="POS22" s="123"/>
      <c r="POT22" s="123"/>
      <c r="POU22" s="123"/>
      <c r="POV22" s="123"/>
      <c r="POW22" s="123"/>
      <c r="POX22" s="123"/>
      <c r="POY22" s="123"/>
      <c r="POZ22" s="123"/>
      <c r="PPA22" s="123"/>
      <c r="PPB22" s="123"/>
      <c r="PPC22" s="123"/>
      <c r="PPD22" s="123"/>
      <c r="PPE22" s="123"/>
      <c r="PPF22" s="123"/>
      <c r="PPG22" s="123"/>
      <c r="PPH22" s="123"/>
      <c r="PPI22" s="123"/>
      <c r="PPJ22" s="123"/>
      <c r="PPK22" s="123"/>
      <c r="PPL22" s="123"/>
      <c r="PPM22" s="123"/>
      <c r="PPN22" s="123"/>
      <c r="PPO22" s="123"/>
      <c r="PPP22" s="123"/>
      <c r="PPQ22" s="123"/>
      <c r="PPR22" s="123"/>
      <c r="PPS22" s="123"/>
      <c r="PPT22" s="123"/>
      <c r="PPU22" s="123"/>
      <c r="PPV22" s="123"/>
      <c r="PPW22" s="123"/>
      <c r="PPX22" s="123"/>
      <c r="PPY22" s="123"/>
      <c r="PPZ22" s="123"/>
      <c r="PQA22" s="123"/>
      <c r="PQB22" s="123"/>
      <c r="PQC22" s="123"/>
      <c r="PQD22" s="123"/>
      <c r="PQE22" s="123"/>
      <c r="PQF22" s="123"/>
      <c r="PQG22" s="123"/>
      <c r="PQH22" s="123"/>
      <c r="PQI22" s="123"/>
      <c r="PQJ22" s="123"/>
      <c r="PQK22" s="123"/>
      <c r="PQL22" s="123"/>
      <c r="PQM22" s="123"/>
      <c r="PQN22" s="123"/>
      <c r="PQO22" s="123"/>
      <c r="PQP22" s="123"/>
      <c r="PQQ22" s="123"/>
      <c r="PQR22" s="123"/>
      <c r="PQS22" s="123"/>
      <c r="PQT22" s="123"/>
      <c r="PQU22" s="123"/>
      <c r="PQV22" s="123"/>
      <c r="PQW22" s="123"/>
      <c r="PQX22" s="123"/>
      <c r="PQY22" s="123"/>
      <c r="PQZ22" s="123"/>
      <c r="PRA22" s="123"/>
      <c r="PRB22" s="123"/>
      <c r="PRC22" s="123"/>
      <c r="PRD22" s="123"/>
      <c r="PRE22" s="123"/>
      <c r="PRF22" s="123"/>
      <c r="PRG22" s="123"/>
      <c r="PRH22" s="123"/>
      <c r="PRI22" s="123"/>
      <c r="PRJ22" s="123"/>
      <c r="PRK22" s="123"/>
      <c r="PRL22" s="123"/>
      <c r="PRM22" s="123"/>
      <c r="PRN22" s="123"/>
      <c r="PRO22" s="123"/>
      <c r="PRP22" s="123"/>
      <c r="PRQ22" s="123"/>
      <c r="PRR22" s="123"/>
      <c r="PRS22" s="123"/>
      <c r="PRT22" s="123"/>
      <c r="PRU22" s="123"/>
      <c r="PRV22" s="123"/>
      <c r="PRW22" s="123"/>
      <c r="PRX22" s="123"/>
      <c r="PRY22" s="123"/>
      <c r="PRZ22" s="123"/>
      <c r="PSA22" s="123"/>
      <c r="PSB22" s="123"/>
      <c r="PSC22" s="123"/>
      <c r="PSD22" s="123"/>
      <c r="PSE22" s="123"/>
      <c r="PSF22" s="123"/>
      <c r="PSG22" s="123"/>
      <c r="PSH22" s="123"/>
      <c r="PSI22" s="123"/>
      <c r="PSJ22" s="123"/>
      <c r="PSK22" s="123"/>
      <c r="PSL22" s="123"/>
      <c r="PSM22" s="123"/>
      <c r="PSN22" s="123"/>
      <c r="PSO22" s="123"/>
      <c r="PSP22" s="123"/>
      <c r="PSQ22" s="123"/>
      <c r="PSR22" s="123"/>
      <c r="PSS22" s="123"/>
      <c r="PST22" s="123"/>
      <c r="PSU22" s="123"/>
      <c r="PSV22" s="123"/>
      <c r="PSW22" s="123"/>
      <c r="PSX22" s="123"/>
      <c r="PSY22" s="123"/>
      <c r="PSZ22" s="123"/>
      <c r="PTA22" s="123"/>
      <c r="PTB22" s="123"/>
      <c r="PTC22" s="123"/>
      <c r="PTD22" s="123"/>
      <c r="PTE22" s="123"/>
      <c r="PTF22" s="123"/>
      <c r="PTG22" s="123"/>
      <c r="PTH22" s="123"/>
      <c r="PTI22" s="123"/>
      <c r="PTJ22" s="123"/>
      <c r="PTK22" s="123"/>
      <c r="PTL22" s="123"/>
      <c r="PTM22" s="123"/>
      <c r="PTN22" s="123"/>
      <c r="PTO22" s="123"/>
      <c r="PTP22" s="123"/>
      <c r="PTQ22" s="123"/>
      <c r="PTR22" s="123"/>
      <c r="PTS22" s="123"/>
      <c r="PTT22" s="123"/>
      <c r="PTU22" s="123"/>
      <c r="PTV22" s="123"/>
      <c r="PTW22" s="123"/>
      <c r="PTX22" s="123"/>
      <c r="PTY22" s="123"/>
      <c r="PTZ22" s="123"/>
      <c r="PUA22" s="123"/>
      <c r="PUB22" s="123"/>
      <c r="PUC22" s="123"/>
      <c r="PUD22" s="123"/>
      <c r="PUE22" s="123"/>
      <c r="PUF22" s="123"/>
      <c r="PUG22" s="123"/>
      <c r="PUH22" s="123"/>
      <c r="PUI22" s="123"/>
      <c r="PUJ22" s="123"/>
      <c r="PUK22" s="123"/>
      <c r="PUL22" s="123"/>
      <c r="PUM22" s="123"/>
      <c r="PUN22" s="123"/>
      <c r="PUO22" s="123"/>
      <c r="PUP22" s="123"/>
      <c r="PUQ22" s="123"/>
      <c r="PUR22" s="123"/>
      <c r="PUS22" s="123"/>
      <c r="PUT22" s="123"/>
      <c r="PUU22" s="123"/>
      <c r="PUV22" s="123"/>
      <c r="PUW22" s="123"/>
      <c r="PUX22" s="123"/>
      <c r="PUY22" s="123"/>
      <c r="PUZ22" s="123"/>
      <c r="PVA22" s="123"/>
      <c r="PVB22" s="123"/>
      <c r="PVC22" s="123"/>
      <c r="PVD22" s="123"/>
      <c r="PVE22" s="123"/>
      <c r="PVF22" s="123"/>
      <c r="PVG22" s="123"/>
      <c r="PVH22" s="123"/>
      <c r="PVI22" s="123"/>
      <c r="PVJ22" s="123"/>
      <c r="PVK22" s="123"/>
      <c r="PVL22" s="123"/>
      <c r="PVM22" s="123"/>
      <c r="PVN22" s="123"/>
      <c r="PVO22" s="123"/>
      <c r="PVP22" s="123"/>
      <c r="PVQ22" s="123"/>
      <c r="PVR22" s="123"/>
      <c r="PVS22" s="123"/>
      <c r="PVT22" s="123"/>
      <c r="PVU22" s="123"/>
      <c r="PVV22" s="123"/>
      <c r="PVW22" s="123"/>
      <c r="PVX22" s="123"/>
      <c r="PVY22" s="123"/>
      <c r="PVZ22" s="123"/>
      <c r="PWA22" s="123"/>
      <c r="PWB22" s="123"/>
      <c r="PWC22" s="123"/>
      <c r="PWD22" s="123"/>
      <c r="PWE22" s="123"/>
      <c r="PWF22" s="123"/>
      <c r="PWG22" s="123"/>
      <c r="PWH22" s="123"/>
      <c r="PWI22" s="123"/>
      <c r="PWJ22" s="123"/>
      <c r="PWK22" s="123"/>
      <c r="PWL22" s="123"/>
      <c r="PWM22" s="123"/>
      <c r="PWN22" s="123"/>
      <c r="PWO22" s="123"/>
      <c r="PWP22" s="123"/>
      <c r="PWQ22" s="123"/>
      <c r="PWR22" s="123"/>
      <c r="PWS22" s="123"/>
      <c r="PWT22" s="123"/>
      <c r="PWU22" s="123"/>
      <c r="PWV22" s="123"/>
      <c r="PWW22" s="123"/>
      <c r="PWX22" s="123"/>
      <c r="PWY22" s="123"/>
      <c r="PWZ22" s="123"/>
      <c r="PXA22" s="123"/>
      <c r="PXB22" s="123"/>
      <c r="PXC22" s="123"/>
      <c r="PXD22" s="123"/>
      <c r="PXE22" s="123"/>
      <c r="PXF22" s="123"/>
      <c r="PXG22" s="123"/>
      <c r="PXH22" s="123"/>
      <c r="PXI22" s="123"/>
      <c r="PXJ22" s="123"/>
      <c r="PXK22" s="123"/>
      <c r="PXL22" s="123"/>
      <c r="PXM22" s="123"/>
      <c r="PXN22" s="123"/>
      <c r="PXO22" s="123"/>
      <c r="PXP22" s="123"/>
      <c r="PXQ22" s="123"/>
      <c r="PXR22" s="123"/>
      <c r="PXS22" s="123"/>
      <c r="PXT22" s="123"/>
      <c r="PXU22" s="123"/>
      <c r="PXV22" s="123"/>
      <c r="PXW22" s="123"/>
      <c r="PXX22" s="123"/>
      <c r="PXY22" s="123"/>
      <c r="PXZ22" s="123"/>
      <c r="PYA22" s="123"/>
      <c r="PYB22" s="123"/>
      <c r="PYC22" s="123"/>
      <c r="PYD22" s="123"/>
      <c r="PYE22" s="123"/>
      <c r="PYF22" s="123"/>
      <c r="PYG22" s="123"/>
      <c r="PYH22" s="123"/>
      <c r="PYI22" s="123"/>
      <c r="PYJ22" s="123"/>
      <c r="PYK22" s="123"/>
      <c r="PYL22" s="123"/>
      <c r="PYM22" s="123"/>
      <c r="PYN22" s="123"/>
      <c r="PYO22" s="123"/>
      <c r="PYP22" s="123"/>
      <c r="PYQ22" s="123"/>
      <c r="PYR22" s="123"/>
      <c r="PYS22" s="123"/>
      <c r="PYT22" s="123"/>
      <c r="PYU22" s="123"/>
      <c r="PYV22" s="123"/>
      <c r="PYW22" s="123"/>
      <c r="PYX22" s="123"/>
      <c r="PYY22" s="123"/>
      <c r="PYZ22" s="123"/>
      <c r="PZA22" s="123"/>
      <c r="PZB22" s="123"/>
      <c r="PZC22" s="123"/>
      <c r="PZD22" s="123"/>
      <c r="PZE22" s="123"/>
      <c r="PZF22" s="123"/>
      <c r="PZG22" s="123"/>
      <c r="PZH22" s="123"/>
      <c r="PZI22" s="123"/>
      <c r="PZJ22" s="123"/>
      <c r="PZK22" s="123"/>
      <c r="PZL22" s="123"/>
      <c r="PZM22" s="123"/>
      <c r="PZN22" s="123"/>
      <c r="PZO22" s="123"/>
      <c r="PZP22" s="123"/>
      <c r="PZQ22" s="123"/>
      <c r="PZR22" s="123"/>
      <c r="PZS22" s="123"/>
      <c r="PZT22" s="123"/>
      <c r="PZU22" s="123"/>
      <c r="PZV22" s="123"/>
      <c r="PZW22" s="123"/>
      <c r="PZX22" s="123"/>
      <c r="PZY22" s="123"/>
      <c r="PZZ22" s="123"/>
      <c r="QAA22" s="123"/>
      <c r="QAB22" s="123"/>
      <c r="QAC22" s="123"/>
      <c r="QAD22" s="123"/>
      <c r="QAE22" s="123"/>
      <c r="QAF22" s="123"/>
      <c r="QAG22" s="123"/>
      <c r="QAH22" s="123"/>
      <c r="QAI22" s="123"/>
      <c r="QAJ22" s="123"/>
      <c r="QAK22" s="123"/>
      <c r="QAL22" s="123"/>
      <c r="QAM22" s="123"/>
      <c r="QAN22" s="123"/>
      <c r="QAO22" s="123"/>
      <c r="QAP22" s="123"/>
      <c r="QAQ22" s="123"/>
      <c r="QAR22" s="123"/>
      <c r="QAS22" s="123"/>
      <c r="QAT22" s="123"/>
      <c r="QAU22" s="123"/>
      <c r="QAV22" s="123"/>
      <c r="QAW22" s="123"/>
      <c r="QAX22" s="123"/>
      <c r="QAY22" s="123"/>
      <c r="QAZ22" s="123"/>
      <c r="QBA22" s="123"/>
      <c r="QBB22" s="123"/>
      <c r="QBC22" s="123"/>
      <c r="QBD22" s="123"/>
      <c r="QBE22" s="123"/>
      <c r="QBF22" s="123"/>
      <c r="QBG22" s="123"/>
      <c r="QBH22" s="123"/>
      <c r="QBI22" s="123"/>
      <c r="QBJ22" s="123"/>
      <c r="QBK22" s="123"/>
      <c r="QBL22" s="123"/>
      <c r="QBM22" s="123"/>
      <c r="QBN22" s="123"/>
      <c r="QBO22" s="123"/>
      <c r="QBP22" s="123"/>
      <c r="QBQ22" s="123"/>
      <c r="QBR22" s="123"/>
      <c r="QBS22" s="123"/>
      <c r="QBT22" s="123"/>
      <c r="QBU22" s="123"/>
      <c r="QBV22" s="123"/>
      <c r="QBW22" s="123"/>
      <c r="QBX22" s="123"/>
      <c r="QBY22" s="123"/>
      <c r="QBZ22" s="123"/>
      <c r="QCA22" s="123"/>
      <c r="QCB22" s="123"/>
      <c r="QCC22" s="123"/>
      <c r="QCD22" s="123"/>
      <c r="QCE22" s="123"/>
      <c r="QCF22" s="123"/>
      <c r="QCG22" s="123"/>
      <c r="QCH22" s="123"/>
      <c r="QCI22" s="123"/>
      <c r="QCJ22" s="123"/>
      <c r="QCK22" s="123"/>
      <c r="QCL22" s="123"/>
      <c r="QCM22" s="123"/>
      <c r="QCN22" s="123"/>
      <c r="QCO22" s="123"/>
      <c r="QCP22" s="123"/>
      <c r="QCQ22" s="123"/>
      <c r="QCR22" s="123"/>
      <c r="QCS22" s="123"/>
      <c r="QCT22" s="123"/>
      <c r="QCU22" s="123"/>
      <c r="QCV22" s="123"/>
      <c r="QCW22" s="123"/>
      <c r="QCX22" s="123"/>
      <c r="QCY22" s="123"/>
      <c r="QCZ22" s="123"/>
      <c r="QDA22" s="123"/>
      <c r="QDB22" s="123"/>
      <c r="QDC22" s="123"/>
      <c r="QDD22" s="123"/>
      <c r="QDE22" s="123"/>
      <c r="QDF22" s="123"/>
      <c r="QDG22" s="123"/>
      <c r="QDH22" s="123"/>
      <c r="QDI22" s="123"/>
      <c r="QDJ22" s="123"/>
      <c r="QDK22" s="123"/>
      <c r="QDL22" s="123"/>
      <c r="QDM22" s="123"/>
      <c r="QDN22" s="123"/>
      <c r="QDO22" s="123"/>
      <c r="QDP22" s="123"/>
      <c r="QDQ22" s="123"/>
      <c r="QDR22" s="123"/>
      <c r="QDS22" s="123"/>
      <c r="QDT22" s="123"/>
      <c r="QDU22" s="123"/>
      <c r="QDV22" s="123"/>
      <c r="QDW22" s="123"/>
      <c r="QDX22" s="123"/>
      <c r="QDY22" s="123"/>
      <c r="QDZ22" s="123"/>
      <c r="QEA22" s="123"/>
      <c r="QEB22" s="123"/>
      <c r="QEC22" s="123"/>
      <c r="QED22" s="123"/>
      <c r="QEE22" s="123"/>
      <c r="QEF22" s="123"/>
      <c r="QEG22" s="123"/>
      <c r="QEH22" s="123"/>
      <c r="QEI22" s="123"/>
      <c r="QEJ22" s="123"/>
      <c r="QEK22" s="123"/>
      <c r="QEL22" s="123"/>
      <c r="QEM22" s="123"/>
      <c r="QEN22" s="123"/>
      <c r="QEO22" s="123"/>
      <c r="QEP22" s="123"/>
      <c r="QEQ22" s="123"/>
      <c r="QER22" s="123"/>
      <c r="QES22" s="123"/>
      <c r="QET22" s="123"/>
      <c r="QEU22" s="123"/>
      <c r="QEV22" s="123"/>
      <c r="QEW22" s="123"/>
      <c r="QEX22" s="123"/>
      <c r="QEY22" s="123"/>
      <c r="QEZ22" s="123"/>
      <c r="QFA22" s="123"/>
      <c r="QFB22" s="123"/>
      <c r="QFC22" s="123"/>
      <c r="QFD22" s="123"/>
      <c r="QFE22" s="123"/>
      <c r="QFF22" s="123"/>
      <c r="QFG22" s="123"/>
      <c r="QFH22" s="123"/>
      <c r="QFI22" s="123"/>
      <c r="QFJ22" s="123"/>
      <c r="QFK22" s="123"/>
      <c r="QFL22" s="123"/>
      <c r="QFM22" s="123"/>
      <c r="QFN22" s="123"/>
      <c r="QFO22" s="123"/>
      <c r="QFP22" s="123"/>
      <c r="QFQ22" s="123"/>
      <c r="QFR22" s="123"/>
      <c r="QFS22" s="123"/>
      <c r="QFT22" s="123"/>
      <c r="QFU22" s="123"/>
      <c r="QFV22" s="123"/>
      <c r="QFW22" s="123"/>
      <c r="QFX22" s="123"/>
      <c r="QFY22" s="123"/>
      <c r="QFZ22" s="123"/>
      <c r="QGA22" s="123"/>
      <c r="QGB22" s="123"/>
      <c r="QGC22" s="123"/>
      <c r="QGD22" s="123"/>
      <c r="QGE22" s="123"/>
      <c r="QGF22" s="123"/>
      <c r="QGG22" s="123"/>
      <c r="QGH22" s="123"/>
      <c r="QGI22" s="123"/>
      <c r="QGJ22" s="123"/>
      <c r="QGK22" s="123"/>
      <c r="QGL22" s="123"/>
      <c r="QGM22" s="123"/>
      <c r="QGN22" s="123"/>
      <c r="QGO22" s="123"/>
      <c r="QGP22" s="123"/>
      <c r="QGQ22" s="123"/>
      <c r="QGR22" s="123"/>
      <c r="QGS22" s="123"/>
      <c r="QGT22" s="123"/>
      <c r="QGU22" s="123"/>
      <c r="QGV22" s="123"/>
      <c r="QGW22" s="123"/>
      <c r="QGX22" s="123"/>
      <c r="QGY22" s="123"/>
      <c r="QGZ22" s="123"/>
      <c r="QHA22" s="123"/>
      <c r="QHB22" s="123"/>
      <c r="QHC22" s="123"/>
      <c r="QHD22" s="123"/>
      <c r="QHE22" s="123"/>
      <c r="QHF22" s="123"/>
      <c r="QHG22" s="123"/>
      <c r="QHH22" s="123"/>
      <c r="QHI22" s="123"/>
      <c r="QHJ22" s="123"/>
      <c r="QHK22" s="123"/>
      <c r="QHL22" s="123"/>
      <c r="QHM22" s="123"/>
      <c r="QHN22" s="123"/>
      <c r="QHO22" s="123"/>
      <c r="QHP22" s="123"/>
      <c r="QHQ22" s="123"/>
      <c r="QHR22" s="123"/>
      <c r="QHS22" s="123"/>
      <c r="QHT22" s="123"/>
      <c r="QHU22" s="123"/>
      <c r="QHV22" s="123"/>
      <c r="QHW22" s="123"/>
      <c r="QHX22" s="123"/>
      <c r="QHY22" s="123"/>
      <c r="QHZ22" s="123"/>
      <c r="QIA22" s="123"/>
      <c r="QIB22" s="123"/>
      <c r="QIC22" s="123"/>
      <c r="QID22" s="123"/>
      <c r="QIE22" s="123"/>
      <c r="QIF22" s="123"/>
      <c r="QIG22" s="123"/>
      <c r="QIH22" s="123"/>
      <c r="QII22" s="123"/>
      <c r="QIJ22" s="123"/>
      <c r="QIK22" s="123"/>
      <c r="QIL22" s="123"/>
      <c r="QIM22" s="123"/>
      <c r="QIN22" s="123"/>
      <c r="QIO22" s="123"/>
      <c r="QIP22" s="123"/>
      <c r="QIQ22" s="123"/>
      <c r="QIR22" s="123"/>
      <c r="QIS22" s="123"/>
      <c r="QIT22" s="123"/>
      <c r="QIU22" s="123"/>
      <c r="QIV22" s="123"/>
      <c r="QIW22" s="123"/>
      <c r="QIX22" s="123"/>
      <c r="QIY22" s="123"/>
      <c r="QIZ22" s="123"/>
      <c r="QJA22" s="123"/>
      <c r="QJB22" s="123"/>
      <c r="QJC22" s="123"/>
      <c r="QJD22" s="123"/>
      <c r="QJE22" s="123"/>
      <c r="QJF22" s="123"/>
      <c r="QJG22" s="123"/>
      <c r="QJH22" s="123"/>
      <c r="QJI22" s="123"/>
      <c r="QJJ22" s="123"/>
      <c r="QJK22" s="123"/>
      <c r="QJL22" s="123"/>
      <c r="QJM22" s="123"/>
      <c r="QJN22" s="123"/>
      <c r="QJO22" s="123"/>
      <c r="QJP22" s="123"/>
      <c r="QJQ22" s="123"/>
      <c r="QJR22" s="123"/>
      <c r="QJS22" s="123"/>
      <c r="QJT22" s="123"/>
      <c r="QJU22" s="123"/>
      <c r="QJV22" s="123"/>
      <c r="QJW22" s="123"/>
      <c r="QJX22" s="123"/>
      <c r="QJY22" s="123"/>
      <c r="QJZ22" s="123"/>
      <c r="QKA22" s="123"/>
      <c r="QKB22" s="123"/>
      <c r="QKC22" s="123"/>
      <c r="QKD22" s="123"/>
      <c r="QKE22" s="123"/>
      <c r="QKF22" s="123"/>
      <c r="QKG22" s="123"/>
      <c r="QKH22" s="123"/>
      <c r="QKI22" s="123"/>
      <c r="QKJ22" s="123"/>
      <c r="QKK22" s="123"/>
      <c r="QKL22" s="123"/>
      <c r="QKM22" s="123"/>
      <c r="QKN22" s="123"/>
      <c r="QKO22" s="123"/>
      <c r="QKP22" s="123"/>
      <c r="QKQ22" s="123"/>
      <c r="QKR22" s="123"/>
      <c r="QKS22" s="123"/>
      <c r="QKT22" s="123"/>
      <c r="QKU22" s="123"/>
      <c r="QKV22" s="123"/>
      <c r="QKW22" s="123"/>
      <c r="QKX22" s="123"/>
      <c r="QKY22" s="123"/>
      <c r="QKZ22" s="123"/>
      <c r="QLA22" s="123"/>
      <c r="QLB22" s="123"/>
      <c r="QLC22" s="123"/>
      <c r="QLD22" s="123"/>
      <c r="QLE22" s="123"/>
      <c r="QLF22" s="123"/>
      <c r="QLG22" s="123"/>
      <c r="QLH22" s="123"/>
      <c r="QLI22" s="123"/>
      <c r="QLJ22" s="123"/>
      <c r="QLK22" s="123"/>
      <c r="QLL22" s="123"/>
      <c r="QLM22" s="123"/>
      <c r="QLN22" s="123"/>
      <c r="QLO22" s="123"/>
      <c r="QLP22" s="123"/>
      <c r="QLQ22" s="123"/>
      <c r="QLR22" s="123"/>
      <c r="QLS22" s="123"/>
      <c r="QLT22" s="123"/>
      <c r="QLU22" s="123"/>
      <c r="QLV22" s="123"/>
      <c r="QLW22" s="123"/>
      <c r="QLX22" s="123"/>
      <c r="QLY22" s="123"/>
      <c r="QLZ22" s="123"/>
      <c r="QMA22" s="123"/>
      <c r="QMB22" s="123"/>
      <c r="QMC22" s="123"/>
      <c r="QMD22" s="123"/>
      <c r="QME22" s="123"/>
      <c r="QMF22" s="123"/>
      <c r="QMG22" s="123"/>
      <c r="QMH22" s="123"/>
      <c r="QMI22" s="123"/>
      <c r="QMJ22" s="123"/>
      <c r="QMK22" s="123"/>
      <c r="QML22" s="123"/>
      <c r="QMM22" s="123"/>
      <c r="QMN22" s="123"/>
      <c r="QMO22" s="123"/>
      <c r="QMP22" s="123"/>
      <c r="QMQ22" s="123"/>
      <c r="QMR22" s="123"/>
      <c r="QMS22" s="123"/>
      <c r="QMT22" s="123"/>
      <c r="QMU22" s="123"/>
      <c r="QMV22" s="123"/>
      <c r="QMW22" s="123"/>
      <c r="QMX22" s="123"/>
      <c r="QMY22" s="123"/>
      <c r="QMZ22" s="123"/>
      <c r="QNA22" s="123"/>
      <c r="QNB22" s="123"/>
      <c r="QNC22" s="123"/>
      <c r="QND22" s="123"/>
      <c r="QNE22" s="123"/>
      <c r="QNF22" s="123"/>
      <c r="QNG22" s="123"/>
      <c r="QNH22" s="123"/>
      <c r="QNI22" s="123"/>
      <c r="QNJ22" s="123"/>
      <c r="QNK22" s="123"/>
      <c r="QNL22" s="123"/>
      <c r="QNM22" s="123"/>
      <c r="QNN22" s="123"/>
      <c r="QNO22" s="123"/>
      <c r="QNP22" s="123"/>
      <c r="QNQ22" s="123"/>
      <c r="QNR22" s="123"/>
      <c r="QNS22" s="123"/>
      <c r="QNT22" s="123"/>
      <c r="QNU22" s="123"/>
      <c r="QNV22" s="123"/>
      <c r="QNW22" s="123"/>
      <c r="QNX22" s="123"/>
      <c r="QNY22" s="123"/>
      <c r="QNZ22" s="123"/>
      <c r="QOA22" s="123"/>
      <c r="QOB22" s="123"/>
      <c r="QOC22" s="123"/>
      <c r="QOD22" s="123"/>
      <c r="QOE22" s="123"/>
      <c r="QOF22" s="123"/>
      <c r="QOG22" s="123"/>
      <c r="QOH22" s="123"/>
      <c r="QOI22" s="123"/>
      <c r="QOJ22" s="123"/>
      <c r="QOK22" s="123"/>
      <c r="QOL22" s="123"/>
      <c r="QOM22" s="123"/>
      <c r="QON22" s="123"/>
      <c r="QOO22" s="123"/>
      <c r="QOP22" s="123"/>
      <c r="QOQ22" s="123"/>
      <c r="QOR22" s="123"/>
      <c r="QOS22" s="123"/>
      <c r="QOT22" s="123"/>
      <c r="QOU22" s="123"/>
      <c r="QOV22" s="123"/>
      <c r="QOW22" s="123"/>
      <c r="QOX22" s="123"/>
      <c r="QOY22" s="123"/>
      <c r="QOZ22" s="123"/>
      <c r="QPA22" s="123"/>
      <c r="QPB22" s="123"/>
      <c r="QPC22" s="123"/>
      <c r="QPD22" s="123"/>
      <c r="QPE22" s="123"/>
      <c r="QPF22" s="123"/>
      <c r="QPG22" s="123"/>
      <c r="QPH22" s="123"/>
      <c r="QPI22" s="123"/>
      <c r="QPJ22" s="123"/>
      <c r="QPK22" s="123"/>
      <c r="QPL22" s="123"/>
      <c r="QPM22" s="123"/>
      <c r="QPN22" s="123"/>
      <c r="QPO22" s="123"/>
      <c r="QPP22" s="123"/>
      <c r="QPQ22" s="123"/>
      <c r="QPR22" s="123"/>
      <c r="QPS22" s="123"/>
      <c r="QPT22" s="123"/>
      <c r="QPU22" s="123"/>
      <c r="QPV22" s="123"/>
      <c r="QPW22" s="123"/>
      <c r="QPX22" s="123"/>
      <c r="QPY22" s="123"/>
      <c r="QPZ22" s="123"/>
      <c r="QQA22" s="123"/>
      <c r="QQB22" s="123"/>
      <c r="QQC22" s="123"/>
      <c r="QQD22" s="123"/>
      <c r="QQE22" s="123"/>
      <c r="QQF22" s="123"/>
      <c r="QQG22" s="123"/>
      <c r="QQH22" s="123"/>
      <c r="QQI22" s="123"/>
      <c r="QQJ22" s="123"/>
      <c r="QQK22" s="123"/>
      <c r="QQL22" s="123"/>
      <c r="QQM22" s="123"/>
      <c r="QQN22" s="123"/>
      <c r="QQO22" s="123"/>
      <c r="QQP22" s="123"/>
      <c r="QQQ22" s="123"/>
      <c r="QQR22" s="123"/>
      <c r="QQS22" s="123"/>
      <c r="QQT22" s="123"/>
      <c r="QQU22" s="123"/>
      <c r="QQV22" s="123"/>
      <c r="QQW22" s="123"/>
      <c r="QQX22" s="123"/>
      <c r="QQY22" s="123"/>
      <c r="QQZ22" s="123"/>
      <c r="QRA22" s="123"/>
      <c r="QRB22" s="123"/>
      <c r="QRC22" s="123"/>
      <c r="QRD22" s="123"/>
      <c r="QRE22" s="123"/>
      <c r="QRF22" s="123"/>
      <c r="QRG22" s="123"/>
      <c r="QRH22" s="123"/>
      <c r="QRI22" s="123"/>
      <c r="QRJ22" s="123"/>
      <c r="QRK22" s="123"/>
      <c r="QRL22" s="123"/>
      <c r="QRM22" s="123"/>
      <c r="QRN22" s="123"/>
      <c r="QRO22" s="123"/>
      <c r="QRP22" s="123"/>
      <c r="QRQ22" s="123"/>
      <c r="QRR22" s="123"/>
      <c r="QRS22" s="123"/>
      <c r="QRT22" s="123"/>
      <c r="QRU22" s="123"/>
      <c r="QRV22" s="123"/>
      <c r="QRW22" s="123"/>
      <c r="QRX22" s="123"/>
      <c r="QRY22" s="123"/>
      <c r="QRZ22" s="123"/>
      <c r="QSA22" s="123"/>
      <c r="QSB22" s="123"/>
      <c r="QSC22" s="123"/>
      <c r="QSD22" s="123"/>
      <c r="QSE22" s="123"/>
      <c r="QSF22" s="123"/>
      <c r="QSG22" s="123"/>
      <c r="QSH22" s="123"/>
      <c r="QSI22" s="123"/>
      <c r="QSJ22" s="123"/>
      <c r="QSK22" s="123"/>
      <c r="QSL22" s="123"/>
      <c r="QSM22" s="123"/>
      <c r="QSN22" s="123"/>
      <c r="QSO22" s="123"/>
      <c r="QSP22" s="123"/>
      <c r="QSQ22" s="123"/>
      <c r="QSR22" s="123"/>
      <c r="QSS22" s="123"/>
      <c r="QST22" s="123"/>
      <c r="QSU22" s="123"/>
      <c r="QSV22" s="123"/>
      <c r="QSW22" s="123"/>
      <c r="QSX22" s="123"/>
      <c r="QSY22" s="123"/>
      <c r="QSZ22" s="123"/>
      <c r="QTA22" s="123"/>
      <c r="QTB22" s="123"/>
      <c r="QTC22" s="123"/>
      <c r="QTD22" s="123"/>
      <c r="QTE22" s="123"/>
      <c r="QTF22" s="123"/>
      <c r="QTG22" s="123"/>
      <c r="QTH22" s="123"/>
      <c r="QTI22" s="123"/>
      <c r="QTJ22" s="123"/>
      <c r="QTK22" s="123"/>
      <c r="QTL22" s="123"/>
      <c r="QTM22" s="123"/>
      <c r="QTN22" s="123"/>
      <c r="QTO22" s="123"/>
      <c r="QTP22" s="123"/>
      <c r="QTQ22" s="123"/>
      <c r="QTR22" s="123"/>
      <c r="QTS22" s="123"/>
      <c r="QTT22" s="123"/>
      <c r="QTU22" s="123"/>
      <c r="QTV22" s="123"/>
      <c r="QTW22" s="123"/>
      <c r="QTX22" s="123"/>
      <c r="QTY22" s="123"/>
      <c r="QTZ22" s="123"/>
      <c r="QUA22" s="123"/>
      <c r="QUB22" s="123"/>
      <c r="QUC22" s="123"/>
      <c r="QUD22" s="123"/>
      <c r="QUE22" s="123"/>
      <c r="QUF22" s="123"/>
      <c r="QUG22" s="123"/>
      <c r="QUH22" s="123"/>
      <c r="QUI22" s="123"/>
      <c r="QUJ22" s="123"/>
      <c r="QUK22" s="123"/>
      <c r="QUL22" s="123"/>
      <c r="QUM22" s="123"/>
      <c r="QUN22" s="123"/>
      <c r="QUO22" s="123"/>
      <c r="QUP22" s="123"/>
      <c r="QUQ22" s="123"/>
      <c r="QUR22" s="123"/>
      <c r="QUS22" s="123"/>
      <c r="QUT22" s="123"/>
      <c r="QUU22" s="123"/>
      <c r="QUV22" s="123"/>
      <c r="QUW22" s="123"/>
      <c r="QUX22" s="123"/>
      <c r="QUY22" s="123"/>
      <c r="QUZ22" s="123"/>
      <c r="QVA22" s="123"/>
      <c r="QVB22" s="123"/>
      <c r="QVC22" s="123"/>
      <c r="QVD22" s="123"/>
      <c r="QVE22" s="123"/>
      <c r="QVF22" s="123"/>
      <c r="QVG22" s="123"/>
      <c r="QVH22" s="123"/>
      <c r="QVI22" s="123"/>
      <c r="QVJ22" s="123"/>
      <c r="QVK22" s="123"/>
      <c r="QVL22" s="123"/>
      <c r="QVM22" s="123"/>
      <c r="QVN22" s="123"/>
      <c r="QVO22" s="123"/>
      <c r="QVP22" s="123"/>
      <c r="QVQ22" s="123"/>
      <c r="QVR22" s="123"/>
      <c r="QVS22" s="123"/>
      <c r="QVT22" s="123"/>
      <c r="QVU22" s="123"/>
      <c r="QVV22" s="123"/>
      <c r="QVW22" s="123"/>
      <c r="QVX22" s="123"/>
      <c r="QVY22" s="123"/>
      <c r="QVZ22" s="123"/>
      <c r="QWA22" s="123"/>
      <c r="QWB22" s="123"/>
      <c r="QWC22" s="123"/>
      <c r="QWD22" s="123"/>
      <c r="QWE22" s="123"/>
      <c r="QWF22" s="123"/>
      <c r="QWG22" s="123"/>
      <c r="QWH22" s="123"/>
      <c r="QWI22" s="123"/>
      <c r="QWJ22" s="123"/>
      <c r="QWK22" s="123"/>
      <c r="QWL22" s="123"/>
      <c r="QWM22" s="123"/>
      <c r="QWN22" s="123"/>
      <c r="QWO22" s="123"/>
      <c r="QWP22" s="123"/>
      <c r="QWQ22" s="123"/>
      <c r="QWR22" s="123"/>
      <c r="QWS22" s="123"/>
      <c r="QWT22" s="123"/>
      <c r="QWU22" s="123"/>
      <c r="QWV22" s="123"/>
      <c r="QWW22" s="123"/>
      <c r="QWX22" s="123"/>
      <c r="QWY22" s="123"/>
      <c r="QWZ22" s="123"/>
      <c r="QXA22" s="123"/>
      <c r="QXB22" s="123"/>
      <c r="QXC22" s="123"/>
      <c r="QXD22" s="123"/>
      <c r="QXE22" s="123"/>
      <c r="QXF22" s="123"/>
      <c r="QXG22" s="123"/>
      <c r="QXH22" s="123"/>
      <c r="QXI22" s="123"/>
      <c r="QXJ22" s="123"/>
      <c r="QXK22" s="123"/>
      <c r="QXL22" s="123"/>
      <c r="QXM22" s="123"/>
      <c r="QXN22" s="123"/>
      <c r="QXO22" s="123"/>
      <c r="QXP22" s="123"/>
      <c r="QXQ22" s="123"/>
      <c r="QXR22" s="123"/>
      <c r="QXS22" s="123"/>
      <c r="QXT22" s="123"/>
      <c r="QXU22" s="123"/>
      <c r="QXV22" s="123"/>
      <c r="QXW22" s="123"/>
      <c r="QXX22" s="123"/>
      <c r="QXY22" s="123"/>
      <c r="QXZ22" s="123"/>
      <c r="QYA22" s="123"/>
      <c r="QYB22" s="123"/>
      <c r="QYC22" s="123"/>
      <c r="QYD22" s="123"/>
      <c r="QYE22" s="123"/>
      <c r="QYF22" s="123"/>
      <c r="QYG22" s="123"/>
      <c r="QYH22" s="123"/>
      <c r="QYI22" s="123"/>
      <c r="QYJ22" s="123"/>
      <c r="QYK22" s="123"/>
      <c r="QYL22" s="123"/>
      <c r="QYM22" s="123"/>
      <c r="QYN22" s="123"/>
      <c r="QYO22" s="123"/>
      <c r="QYP22" s="123"/>
      <c r="QYQ22" s="123"/>
      <c r="QYR22" s="123"/>
      <c r="QYS22" s="123"/>
      <c r="QYT22" s="123"/>
      <c r="QYU22" s="123"/>
      <c r="QYV22" s="123"/>
      <c r="QYW22" s="123"/>
      <c r="QYX22" s="123"/>
      <c r="QYY22" s="123"/>
      <c r="QYZ22" s="123"/>
      <c r="QZA22" s="123"/>
      <c r="QZB22" s="123"/>
      <c r="QZC22" s="123"/>
      <c r="QZD22" s="123"/>
      <c r="QZE22" s="123"/>
      <c r="QZF22" s="123"/>
      <c r="QZG22" s="123"/>
      <c r="QZH22" s="123"/>
      <c r="QZI22" s="123"/>
      <c r="QZJ22" s="123"/>
      <c r="QZK22" s="123"/>
      <c r="QZL22" s="123"/>
      <c r="QZM22" s="123"/>
      <c r="QZN22" s="123"/>
      <c r="QZO22" s="123"/>
      <c r="QZP22" s="123"/>
      <c r="QZQ22" s="123"/>
      <c r="QZR22" s="123"/>
      <c r="QZS22" s="123"/>
      <c r="QZT22" s="123"/>
      <c r="QZU22" s="123"/>
      <c r="QZV22" s="123"/>
      <c r="QZW22" s="123"/>
      <c r="QZX22" s="123"/>
      <c r="QZY22" s="123"/>
      <c r="QZZ22" s="123"/>
      <c r="RAA22" s="123"/>
      <c r="RAB22" s="123"/>
      <c r="RAC22" s="123"/>
      <c r="RAD22" s="123"/>
      <c r="RAE22" s="123"/>
      <c r="RAF22" s="123"/>
      <c r="RAG22" s="123"/>
      <c r="RAH22" s="123"/>
      <c r="RAI22" s="123"/>
      <c r="RAJ22" s="123"/>
      <c r="RAK22" s="123"/>
      <c r="RAL22" s="123"/>
      <c r="RAM22" s="123"/>
      <c r="RAN22" s="123"/>
      <c r="RAO22" s="123"/>
      <c r="RAP22" s="123"/>
      <c r="RAQ22" s="123"/>
      <c r="RAR22" s="123"/>
      <c r="RAS22" s="123"/>
      <c r="RAT22" s="123"/>
      <c r="RAU22" s="123"/>
      <c r="RAV22" s="123"/>
      <c r="RAW22" s="123"/>
      <c r="RAX22" s="123"/>
      <c r="RAY22" s="123"/>
      <c r="RAZ22" s="123"/>
      <c r="RBA22" s="123"/>
      <c r="RBB22" s="123"/>
      <c r="RBC22" s="123"/>
      <c r="RBD22" s="123"/>
      <c r="RBE22" s="123"/>
      <c r="RBF22" s="123"/>
      <c r="RBG22" s="123"/>
      <c r="RBH22" s="123"/>
      <c r="RBI22" s="123"/>
      <c r="RBJ22" s="123"/>
      <c r="RBK22" s="123"/>
      <c r="RBL22" s="123"/>
      <c r="RBM22" s="123"/>
      <c r="RBN22" s="123"/>
      <c r="RBO22" s="123"/>
      <c r="RBP22" s="123"/>
      <c r="RBQ22" s="123"/>
      <c r="RBR22" s="123"/>
      <c r="RBS22" s="123"/>
      <c r="RBT22" s="123"/>
      <c r="RBU22" s="123"/>
      <c r="RBV22" s="123"/>
      <c r="RBW22" s="123"/>
      <c r="RBX22" s="123"/>
      <c r="RBY22" s="123"/>
      <c r="RBZ22" s="123"/>
      <c r="RCA22" s="123"/>
      <c r="RCB22" s="123"/>
      <c r="RCC22" s="123"/>
      <c r="RCD22" s="123"/>
      <c r="RCE22" s="123"/>
      <c r="RCF22" s="123"/>
      <c r="RCG22" s="123"/>
      <c r="RCH22" s="123"/>
      <c r="RCI22" s="123"/>
      <c r="RCJ22" s="123"/>
      <c r="RCK22" s="123"/>
      <c r="RCL22" s="123"/>
      <c r="RCM22" s="123"/>
      <c r="RCN22" s="123"/>
      <c r="RCO22" s="123"/>
      <c r="RCP22" s="123"/>
      <c r="RCQ22" s="123"/>
      <c r="RCR22" s="123"/>
      <c r="RCS22" s="123"/>
      <c r="RCT22" s="123"/>
      <c r="RCU22" s="123"/>
      <c r="RCV22" s="123"/>
      <c r="RCW22" s="123"/>
      <c r="RCX22" s="123"/>
      <c r="RCY22" s="123"/>
      <c r="RCZ22" s="123"/>
      <c r="RDA22" s="123"/>
      <c r="RDB22" s="123"/>
      <c r="RDC22" s="123"/>
      <c r="RDD22" s="123"/>
      <c r="RDE22" s="123"/>
      <c r="RDF22" s="123"/>
      <c r="RDG22" s="123"/>
      <c r="RDH22" s="123"/>
      <c r="RDI22" s="123"/>
      <c r="RDJ22" s="123"/>
      <c r="RDK22" s="123"/>
      <c r="RDL22" s="123"/>
      <c r="RDM22" s="123"/>
      <c r="RDN22" s="123"/>
      <c r="RDO22" s="123"/>
      <c r="RDP22" s="123"/>
      <c r="RDQ22" s="123"/>
      <c r="RDR22" s="123"/>
      <c r="RDS22" s="123"/>
      <c r="RDT22" s="123"/>
      <c r="RDU22" s="123"/>
      <c r="RDV22" s="123"/>
      <c r="RDW22" s="123"/>
      <c r="RDX22" s="123"/>
      <c r="RDY22" s="123"/>
      <c r="RDZ22" s="123"/>
      <c r="REA22" s="123"/>
      <c r="REB22" s="123"/>
      <c r="REC22" s="123"/>
      <c r="RED22" s="123"/>
      <c r="REE22" s="123"/>
      <c r="REF22" s="123"/>
      <c r="REG22" s="123"/>
      <c r="REH22" s="123"/>
      <c r="REI22" s="123"/>
      <c r="REJ22" s="123"/>
      <c r="REK22" s="123"/>
      <c r="REL22" s="123"/>
      <c r="REM22" s="123"/>
      <c r="REN22" s="123"/>
      <c r="REO22" s="123"/>
      <c r="REP22" s="123"/>
      <c r="REQ22" s="123"/>
      <c r="RER22" s="123"/>
      <c r="RES22" s="123"/>
      <c r="RET22" s="123"/>
      <c r="REU22" s="123"/>
      <c r="REV22" s="123"/>
      <c r="REW22" s="123"/>
      <c r="REX22" s="123"/>
      <c r="REY22" s="123"/>
      <c r="REZ22" s="123"/>
      <c r="RFA22" s="123"/>
      <c r="RFB22" s="123"/>
      <c r="RFC22" s="123"/>
      <c r="RFD22" s="123"/>
      <c r="RFE22" s="123"/>
      <c r="RFF22" s="123"/>
      <c r="RFG22" s="123"/>
      <c r="RFH22" s="123"/>
      <c r="RFI22" s="123"/>
      <c r="RFJ22" s="123"/>
      <c r="RFK22" s="123"/>
      <c r="RFL22" s="123"/>
      <c r="RFM22" s="123"/>
      <c r="RFN22" s="123"/>
      <c r="RFO22" s="123"/>
      <c r="RFP22" s="123"/>
      <c r="RFQ22" s="123"/>
      <c r="RFR22" s="123"/>
      <c r="RFS22" s="123"/>
      <c r="RFT22" s="123"/>
      <c r="RFU22" s="123"/>
      <c r="RFV22" s="123"/>
      <c r="RFW22" s="123"/>
      <c r="RFX22" s="123"/>
      <c r="RFY22" s="123"/>
      <c r="RFZ22" s="123"/>
      <c r="RGA22" s="123"/>
      <c r="RGB22" s="123"/>
      <c r="RGC22" s="123"/>
      <c r="RGD22" s="123"/>
      <c r="RGE22" s="123"/>
      <c r="RGF22" s="123"/>
      <c r="RGG22" s="123"/>
      <c r="RGH22" s="123"/>
      <c r="RGI22" s="123"/>
      <c r="RGJ22" s="123"/>
      <c r="RGK22" s="123"/>
      <c r="RGL22" s="123"/>
      <c r="RGM22" s="123"/>
      <c r="RGN22" s="123"/>
      <c r="RGO22" s="123"/>
      <c r="RGP22" s="123"/>
      <c r="RGQ22" s="123"/>
      <c r="RGR22" s="123"/>
      <c r="RGS22" s="123"/>
      <c r="RGT22" s="123"/>
      <c r="RGU22" s="123"/>
      <c r="RGV22" s="123"/>
      <c r="RGW22" s="123"/>
      <c r="RGX22" s="123"/>
      <c r="RGY22" s="123"/>
      <c r="RGZ22" s="123"/>
      <c r="RHA22" s="123"/>
      <c r="RHB22" s="123"/>
      <c r="RHC22" s="123"/>
      <c r="RHD22" s="123"/>
      <c r="RHE22" s="123"/>
      <c r="RHF22" s="123"/>
      <c r="RHG22" s="123"/>
      <c r="RHH22" s="123"/>
      <c r="RHI22" s="123"/>
      <c r="RHJ22" s="123"/>
      <c r="RHK22" s="123"/>
      <c r="RHL22" s="123"/>
      <c r="RHM22" s="123"/>
      <c r="RHN22" s="123"/>
      <c r="RHO22" s="123"/>
      <c r="RHP22" s="123"/>
      <c r="RHQ22" s="123"/>
      <c r="RHR22" s="123"/>
      <c r="RHS22" s="123"/>
      <c r="RHT22" s="123"/>
      <c r="RHU22" s="123"/>
      <c r="RHV22" s="123"/>
      <c r="RHW22" s="123"/>
      <c r="RHX22" s="123"/>
      <c r="RHY22" s="123"/>
      <c r="RHZ22" s="123"/>
      <c r="RIA22" s="123"/>
      <c r="RIB22" s="123"/>
      <c r="RIC22" s="123"/>
      <c r="RID22" s="123"/>
      <c r="RIE22" s="123"/>
      <c r="RIF22" s="123"/>
      <c r="RIG22" s="123"/>
      <c r="RIH22" s="123"/>
      <c r="RII22" s="123"/>
      <c r="RIJ22" s="123"/>
      <c r="RIK22" s="123"/>
      <c r="RIL22" s="123"/>
      <c r="RIM22" s="123"/>
      <c r="RIN22" s="123"/>
      <c r="RIO22" s="123"/>
      <c r="RIP22" s="123"/>
      <c r="RIQ22" s="123"/>
      <c r="RIR22" s="123"/>
      <c r="RIS22" s="123"/>
      <c r="RIT22" s="123"/>
      <c r="RIU22" s="123"/>
      <c r="RIV22" s="123"/>
      <c r="RIW22" s="123"/>
      <c r="RIX22" s="123"/>
      <c r="RIY22" s="123"/>
      <c r="RIZ22" s="123"/>
      <c r="RJA22" s="123"/>
      <c r="RJB22" s="123"/>
      <c r="RJC22" s="123"/>
      <c r="RJD22" s="123"/>
      <c r="RJE22" s="123"/>
      <c r="RJF22" s="123"/>
      <c r="RJG22" s="123"/>
      <c r="RJH22" s="123"/>
      <c r="RJI22" s="123"/>
      <c r="RJJ22" s="123"/>
      <c r="RJK22" s="123"/>
      <c r="RJL22" s="123"/>
      <c r="RJM22" s="123"/>
      <c r="RJN22" s="123"/>
      <c r="RJO22" s="123"/>
      <c r="RJP22" s="123"/>
      <c r="RJQ22" s="123"/>
      <c r="RJR22" s="123"/>
      <c r="RJS22" s="123"/>
      <c r="RJT22" s="123"/>
      <c r="RJU22" s="123"/>
      <c r="RJV22" s="123"/>
      <c r="RJW22" s="123"/>
      <c r="RJX22" s="123"/>
      <c r="RJY22" s="123"/>
      <c r="RJZ22" s="123"/>
      <c r="RKA22" s="123"/>
      <c r="RKB22" s="123"/>
      <c r="RKC22" s="123"/>
      <c r="RKD22" s="123"/>
      <c r="RKE22" s="123"/>
      <c r="RKF22" s="123"/>
      <c r="RKG22" s="123"/>
      <c r="RKH22" s="123"/>
      <c r="RKI22" s="123"/>
      <c r="RKJ22" s="123"/>
      <c r="RKK22" s="123"/>
      <c r="RKL22" s="123"/>
      <c r="RKM22" s="123"/>
      <c r="RKN22" s="123"/>
      <c r="RKO22" s="123"/>
      <c r="RKP22" s="123"/>
      <c r="RKQ22" s="123"/>
      <c r="RKR22" s="123"/>
      <c r="RKS22" s="123"/>
      <c r="RKT22" s="123"/>
      <c r="RKU22" s="123"/>
      <c r="RKV22" s="123"/>
      <c r="RKW22" s="123"/>
      <c r="RKX22" s="123"/>
      <c r="RKY22" s="123"/>
      <c r="RKZ22" s="123"/>
      <c r="RLA22" s="123"/>
      <c r="RLB22" s="123"/>
      <c r="RLC22" s="123"/>
      <c r="RLD22" s="123"/>
      <c r="RLE22" s="123"/>
      <c r="RLF22" s="123"/>
      <c r="RLG22" s="123"/>
      <c r="RLH22" s="123"/>
      <c r="RLI22" s="123"/>
      <c r="RLJ22" s="123"/>
      <c r="RLK22" s="123"/>
      <c r="RLL22" s="123"/>
      <c r="RLM22" s="123"/>
      <c r="RLN22" s="123"/>
      <c r="RLO22" s="123"/>
      <c r="RLP22" s="123"/>
      <c r="RLQ22" s="123"/>
      <c r="RLR22" s="123"/>
      <c r="RLS22" s="123"/>
      <c r="RLT22" s="123"/>
      <c r="RLU22" s="123"/>
      <c r="RLV22" s="123"/>
      <c r="RLW22" s="123"/>
      <c r="RLX22" s="123"/>
      <c r="RLY22" s="123"/>
      <c r="RLZ22" s="123"/>
      <c r="RMA22" s="123"/>
      <c r="RMB22" s="123"/>
      <c r="RMC22" s="123"/>
      <c r="RMD22" s="123"/>
      <c r="RME22" s="123"/>
      <c r="RMF22" s="123"/>
      <c r="RMG22" s="123"/>
      <c r="RMH22" s="123"/>
      <c r="RMI22" s="123"/>
      <c r="RMJ22" s="123"/>
      <c r="RMK22" s="123"/>
      <c r="RML22" s="123"/>
      <c r="RMM22" s="123"/>
      <c r="RMN22" s="123"/>
      <c r="RMO22" s="123"/>
      <c r="RMP22" s="123"/>
      <c r="RMQ22" s="123"/>
      <c r="RMR22" s="123"/>
      <c r="RMS22" s="123"/>
      <c r="RMT22" s="123"/>
      <c r="RMU22" s="123"/>
      <c r="RMV22" s="123"/>
      <c r="RMW22" s="123"/>
      <c r="RMX22" s="123"/>
      <c r="RMY22" s="123"/>
      <c r="RMZ22" s="123"/>
      <c r="RNA22" s="123"/>
      <c r="RNB22" s="123"/>
      <c r="RNC22" s="123"/>
      <c r="RND22" s="123"/>
      <c r="RNE22" s="123"/>
      <c r="RNF22" s="123"/>
      <c r="RNG22" s="123"/>
      <c r="RNH22" s="123"/>
      <c r="RNI22" s="123"/>
      <c r="RNJ22" s="123"/>
      <c r="RNK22" s="123"/>
      <c r="RNL22" s="123"/>
      <c r="RNM22" s="123"/>
      <c r="RNN22" s="123"/>
      <c r="RNO22" s="123"/>
      <c r="RNP22" s="123"/>
      <c r="RNQ22" s="123"/>
      <c r="RNR22" s="123"/>
      <c r="RNS22" s="123"/>
      <c r="RNT22" s="123"/>
      <c r="RNU22" s="123"/>
      <c r="RNV22" s="123"/>
      <c r="RNW22" s="123"/>
      <c r="RNX22" s="123"/>
      <c r="RNY22" s="123"/>
      <c r="RNZ22" s="123"/>
      <c r="ROA22" s="123"/>
      <c r="ROB22" s="123"/>
      <c r="ROC22" s="123"/>
      <c r="ROD22" s="123"/>
      <c r="ROE22" s="123"/>
      <c r="ROF22" s="123"/>
      <c r="ROG22" s="123"/>
      <c r="ROH22" s="123"/>
      <c r="ROI22" s="123"/>
      <c r="ROJ22" s="123"/>
      <c r="ROK22" s="123"/>
      <c r="ROL22" s="123"/>
      <c r="ROM22" s="123"/>
      <c r="RON22" s="123"/>
      <c r="ROO22" s="123"/>
      <c r="ROP22" s="123"/>
      <c r="ROQ22" s="123"/>
      <c r="ROR22" s="123"/>
      <c r="ROS22" s="123"/>
      <c r="ROT22" s="123"/>
      <c r="ROU22" s="123"/>
      <c r="ROV22" s="123"/>
      <c r="ROW22" s="123"/>
      <c r="ROX22" s="123"/>
      <c r="ROY22" s="123"/>
      <c r="ROZ22" s="123"/>
      <c r="RPA22" s="123"/>
      <c r="RPB22" s="123"/>
      <c r="RPC22" s="123"/>
      <c r="RPD22" s="123"/>
      <c r="RPE22" s="123"/>
      <c r="RPF22" s="123"/>
      <c r="RPG22" s="123"/>
      <c r="RPH22" s="123"/>
      <c r="RPI22" s="123"/>
      <c r="RPJ22" s="123"/>
      <c r="RPK22" s="123"/>
      <c r="RPL22" s="123"/>
      <c r="RPM22" s="123"/>
      <c r="RPN22" s="123"/>
      <c r="RPO22" s="123"/>
      <c r="RPP22" s="123"/>
      <c r="RPQ22" s="123"/>
      <c r="RPR22" s="123"/>
      <c r="RPS22" s="123"/>
      <c r="RPT22" s="123"/>
      <c r="RPU22" s="123"/>
      <c r="RPV22" s="123"/>
      <c r="RPW22" s="123"/>
      <c r="RPX22" s="123"/>
      <c r="RPY22" s="123"/>
      <c r="RPZ22" s="123"/>
      <c r="RQA22" s="123"/>
      <c r="RQB22" s="123"/>
      <c r="RQC22" s="123"/>
      <c r="RQD22" s="123"/>
      <c r="RQE22" s="123"/>
      <c r="RQF22" s="123"/>
      <c r="RQG22" s="123"/>
      <c r="RQH22" s="123"/>
      <c r="RQI22" s="123"/>
      <c r="RQJ22" s="123"/>
      <c r="RQK22" s="123"/>
      <c r="RQL22" s="123"/>
      <c r="RQM22" s="123"/>
      <c r="RQN22" s="123"/>
      <c r="RQO22" s="123"/>
      <c r="RQP22" s="123"/>
      <c r="RQQ22" s="123"/>
      <c r="RQR22" s="123"/>
      <c r="RQS22" s="123"/>
      <c r="RQT22" s="123"/>
      <c r="RQU22" s="123"/>
      <c r="RQV22" s="123"/>
      <c r="RQW22" s="123"/>
      <c r="RQX22" s="123"/>
      <c r="RQY22" s="123"/>
      <c r="RQZ22" s="123"/>
      <c r="RRA22" s="123"/>
      <c r="RRB22" s="123"/>
      <c r="RRC22" s="123"/>
      <c r="RRD22" s="123"/>
      <c r="RRE22" s="123"/>
      <c r="RRF22" s="123"/>
      <c r="RRG22" s="123"/>
      <c r="RRH22" s="123"/>
      <c r="RRI22" s="123"/>
      <c r="RRJ22" s="123"/>
      <c r="RRK22" s="123"/>
      <c r="RRL22" s="123"/>
      <c r="RRM22" s="123"/>
      <c r="RRN22" s="123"/>
      <c r="RRO22" s="123"/>
      <c r="RRP22" s="123"/>
      <c r="RRQ22" s="123"/>
      <c r="RRR22" s="123"/>
      <c r="RRS22" s="123"/>
      <c r="RRT22" s="123"/>
      <c r="RRU22" s="123"/>
      <c r="RRV22" s="123"/>
      <c r="RRW22" s="123"/>
      <c r="RRX22" s="123"/>
      <c r="RRY22" s="123"/>
      <c r="RRZ22" s="123"/>
      <c r="RSA22" s="123"/>
      <c r="RSB22" s="123"/>
      <c r="RSC22" s="123"/>
      <c r="RSD22" s="123"/>
      <c r="RSE22" s="123"/>
      <c r="RSF22" s="123"/>
      <c r="RSG22" s="123"/>
      <c r="RSH22" s="123"/>
      <c r="RSI22" s="123"/>
      <c r="RSJ22" s="123"/>
      <c r="RSK22" s="123"/>
      <c r="RSL22" s="123"/>
      <c r="RSM22" s="123"/>
      <c r="RSN22" s="123"/>
      <c r="RSO22" s="123"/>
      <c r="RSP22" s="123"/>
      <c r="RSQ22" s="123"/>
      <c r="RSR22" s="123"/>
      <c r="RSS22" s="123"/>
      <c r="RST22" s="123"/>
      <c r="RSU22" s="123"/>
      <c r="RSV22" s="123"/>
      <c r="RSW22" s="123"/>
      <c r="RSX22" s="123"/>
      <c r="RSY22" s="123"/>
      <c r="RSZ22" s="123"/>
      <c r="RTA22" s="123"/>
      <c r="RTB22" s="123"/>
      <c r="RTC22" s="123"/>
      <c r="RTD22" s="123"/>
      <c r="RTE22" s="123"/>
      <c r="RTF22" s="123"/>
      <c r="RTG22" s="123"/>
      <c r="RTH22" s="123"/>
      <c r="RTI22" s="123"/>
      <c r="RTJ22" s="123"/>
      <c r="RTK22" s="123"/>
      <c r="RTL22" s="123"/>
      <c r="RTM22" s="123"/>
      <c r="RTN22" s="123"/>
      <c r="RTO22" s="123"/>
      <c r="RTP22" s="123"/>
      <c r="RTQ22" s="123"/>
      <c r="RTR22" s="123"/>
      <c r="RTS22" s="123"/>
      <c r="RTT22" s="123"/>
      <c r="RTU22" s="123"/>
      <c r="RTV22" s="123"/>
      <c r="RTW22" s="123"/>
      <c r="RTX22" s="123"/>
      <c r="RTY22" s="123"/>
      <c r="RTZ22" s="123"/>
      <c r="RUA22" s="123"/>
      <c r="RUB22" s="123"/>
      <c r="RUC22" s="123"/>
      <c r="RUD22" s="123"/>
      <c r="RUE22" s="123"/>
      <c r="RUF22" s="123"/>
      <c r="RUG22" s="123"/>
      <c r="RUH22" s="123"/>
      <c r="RUI22" s="123"/>
      <c r="RUJ22" s="123"/>
      <c r="RUK22" s="123"/>
      <c r="RUL22" s="123"/>
      <c r="RUM22" s="123"/>
      <c r="RUN22" s="123"/>
      <c r="RUO22" s="123"/>
      <c r="RUP22" s="123"/>
      <c r="RUQ22" s="123"/>
      <c r="RUR22" s="123"/>
      <c r="RUS22" s="123"/>
      <c r="RUT22" s="123"/>
      <c r="RUU22" s="123"/>
      <c r="RUV22" s="123"/>
      <c r="RUW22" s="123"/>
      <c r="RUX22" s="123"/>
      <c r="RUY22" s="123"/>
      <c r="RUZ22" s="123"/>
      <c r="RVA22" s="123"/>
      <c r="RVB22" s="123"/>
      <c r="RVC22" s="123"/>
      <c r="RVD22" s="123"/>
      <c r="RVE22" s="123"/>
      <c r="RVF22" s="123"/>
      <c r="RVG22" s="123"/>
      <c r="RVH22" s="123"/>
      <c r="RVI22" s="123"/>
      <c r="RVJ22" s="123"/>
      <c r="RVK22" s="123"/>
      <c r="RVL22" s="123"/>
      <c r="RVM22" s="123"/>
      <c r="RVN22" s="123"/>
      <c r="RVO22" s="123"/>
      <c r="RVP22" s="123"/>
      <c r="RVQ22" s="123"/>
      <c r="RVR22" s="123"/>
      <c r="RVS22" s="123"/>
      <c r="RVT22" s="123"/>
      <c r="RVU22" s="123"/>
      <c r="RVV22" s="123"/>
      <c r="RVW22" s="123"/>
      <c r="RVX22" s="123"/>
      <c r="RVY22" s="123"/>
      <c r="RVZ22" s="123"/>
      <c r="RWA22" s="123"/>
      <c r="RWB22" s="123"/>
      <c r="RWC22" s="123"/>
      <c r="RWD22" s="123"/>
      <c r="RWE22" s="123"/>
      <c r="RWF22" s="123"/>
      <c r="RWG22" s="123"/>
      <c r="RWH22" s="123"/>
      <c r="RWI22" s="123"/>
      <c r="RWJ22" s="123"/>
      <c r="RWK22" s="123"/>
      <c r="RWL22" s="123"/>
      <c r="RWM22" s="123"/>
      <c r="RWN22" s="123"/>
      <c r="RWO22" s="123"/>
      <c r="RWP22" s="123"/>
      <c r="RWQ22" s="123"/>
      <c r="RWR22" s="123"/>
      <c r="RWS22" s="123"/>
      <c r="RWT22" s="123"/>
      <c r="RWU22" s="123"/>
      <c r="RWV22" s="123"/>
      <c r="RWW22" s="123"/>
      <c r="RWX22" s="123"/>
      <c r="RWY22" s="123"/>
      <c r="RWZ22" s="123"/>
      <c r="RXA22" s="123"/>
      <c r="RXB22" s="123"/>
      <c r="RXC22" s="123"/>
      <c r="RXD22" s="123"/>
      <c r="RXE22" s="123"/>
      <c r="RXF22" s="123"/>
      <c r="RXG22" s="123"/>
      <c r="RXH22" s="123"/>
      <c r="RXI22" s="123"/>
      <c r="RXJ22" s="123"/>
      <c r="RXK22" s="123"/>
      <c r="RXL22" s="123"/>
      <c r="RXM22" s="123"/>
      <c r="RXN22" s="123"/>
      <c r="RXO22" s="123"/>
      <c r="RXP22" s="123"/>
      <c r="RXQ22" s="123"/>
      <c r="RXR22" s="123"/>
      <c r="RXS22" s="123"/>
      <c r="RXT22" s="123"/>
      <c r="RXU22" s="123"/>
      <c r="RXV22" s="123"/>
      <c r="RXW22" s="123"/>
      <c r="RXX22" s="123"/>
      <c r="RXY22" s="123"/>
      <c r="RXZ22" s="123"/>
      <c r="RYA22" s="123"/>
      <c r="RYB22" s="123"/>
      <c r="RYC22" s="123"/>
      <c r="RYD22" s="123"/>
      <c r="RYE22" s="123"/>
      <c r="RYF22" s="123"/>
      <c r="RYG22" s="123"/>
      <c r="RYH22" s="123"/>
      <c r="RYI22" s="123"/>
      <c r="RYJ22" s="123"/>
      <c r="RYK22" s="123"/>
      <c r="RYL22" s="123"/>
      <c r="RYM22" s="123"/>
      <c r="RYN22" s="123"/>
      <c r="RYO22" s="123"/>
      <c r="RYP22" s="123"/>
      <c r="RYQ22" s="123"/>
      <c r="RYR22" s="123"/>
      <c r="RYS22" s="123"/>
      <c r="RYT22" s="123"/>
      <c r="RYU22" s="123"/>
      <c r="RYV22" s="123"/>
      <c r="RYW22" s="123"/>
      <c r="RYX22" s="123"/>
      <c r="RYY22" s="123"/>
      <c r="RYZ22" s="123"/>
      <c r="RZA22" s="123"/>
      <c r="RZB22" s="123"/>
      <c r="RZC22" s="123"/>
      <c r="RZD22" s="123"/>
      <c r="RZE22" s="123"/>
      <c r="RZF22" s="123"/>
      <c r="RZG22" s="123"/>
      <c r="RZH22" s="123"/>
      <c r="RZI22" s="123"/>
      <c r="RZJ22" s="123"/>
      <c r="RZK22" s="123"/>
      <c r="RZL22" s="123"/>
      <c r="RZM22" s="123"/>
      <c r="RZN22" s="123"/>
      <c r="RZO22" s="123"/>
      <c r="RZP22" s="123"/>
      <c r="RZQ22" s="123"/>
      <c r="RZR22" s="123"/>
      <c r="RZS22" s="123"/>
      <c r="RZT22" s="123"/>
      <c r="RZU22" s="123"/>
      <c r="RZV22" s="123"/>
      <c r="RZW22" s="123"/>
      <c r="RZX22" s="123"/>
      <c r="RZY22" s="123"/>
      <c r="RZZ22" s="123"/>
      <c r="SAA22" s="123"/>
      <c r="SAB22" s="123"/>
      <c r="SAC22" s="123"/>
      <c r="SAD22" s="123"/>
      <c r="SAE22" s="123"/>
      <c r="SAF22" s="123"/>
      <c r="SAG22" s="123"/>
      <c r="SAH22" s="123"/>
      <c r="SAI22" s="123"/>
      <c r="SAJ22" s="123"/>
      <c r="SAK22" s="123"/>
      <c r="SAL22" s="123"/>
      <c r="SAM22" s="123"/>
      <c r="SAN22" s="123"/>
      <c r="SAO22" s="123"/>
      <c r="SAP22" s="123"/>
      <c r="SAQ22" s="123"/>
      <c r="SAR22" s="123"/>
      <c r="SAS22" s="123"/>
      <c r="SAT22" s="123"/>
      <c r="SAU22" s="123"/>
      <c r="SAV22" s="123"/>
      <c r="SAW22" s="123"/>
      <c r="SAX22" s="123"/>
      <c r="SAY22" s="123"/>
      <c r="SAZ22" s="123"/>
      <c r="SBA22" s="123"/>
      <c r="SBB22" s="123"/>
      <c r="SBC22" s="123"/>
      <c r="SBD22" s="123"/>
      <c r="SBE22" s="123"/>
      <c r="SBF22" s="123"/>
      <c r="SBG22" s="123"/>
      <c r="SBH22" s="123"/>
      <c r="SBI22" s="123"/>
      <c r="SBJ22" s="123"/>
      <c r="SBK22" s="123"/>
      <c r="SBL22" s="123"/>
      <c r="SBM22" s="123"/>
      <c r="SBN22" s="123"/>
      <c r="SBO22" s="123"/>
      <c r="SBP22" s="123"/>
      <c r="SBQ22" s="123"/>
      <c r="SBR22" s="123"/>
      <c r="SBS22" s="123"/>
      <c r="SBT22" s="123"/>
      <c r="SBU22" s="123"/>
      <c r="SBV22" s="123"/>
      <c r="SBW22" s="123"/>
      <c r="SBX22" s="123"/>
      <c r="SBY22" s="123"/>
      <c r="SBZ22" s="123"/>
      <c r="SCA22" s="123"/>
      <c r="SCB22" s="123"/>
      <c r="SCC22" s="123"/>
      <c r="SCD22" s="123"/>
      <c r="SCE22" s="123"/>
      <c r="SCF22" s="123"/>
      <c r="SCG22" s="123"/>
      <c r="SCH22" s="123"/>
      <c r="SCI22" s="123"/>
      <c r="SCJ22" s="123"/>
      <c r="SCK22" s="123"/>
      <c r="SCL22" s="123"/>
      <c r="SCM22" s="123"/>
      <c r="SCN22" s="123"/>
      <c r="SCO22" s="123"/>
      <c r="SCP22" s="123"/>
      <c r="SCQ22" s="123"/>
      <c r="SCR22" s="123"/>
      <c r="SCS22" s="123"/>
      <c r="SCT22" s="123"/>
      <c r="SCU22" s="123"/>
      <c r="SCV22" s="123"/>
      <c r="SCW22" s="123"/>
      <c r="SCX22" s="123"/>
      <c r="SCY22" s="123"/>
      <c r="SCZ22" s="123"/>
      <c r="SDA22" s="123"/>
      <c r="SDB22" s="123"/>
      <c r="SDC22" s="123"/>
      <c r="SDD22" s="123"/>
      <c r="SDE22" s="123"/>
      <c r="SDF22" s="123"/>
      <c r="SDG22" s="123"/>
      <c r="SDH22" s="123"/>
      <c r="SDI22" s="123"/>
      <c r="SDJ22" s="123"/>
      <c r="SDK22" s="123"/>
      <c r="SDL22" s="123"/>
      <c r="SDM22" s="123"/>
      <c r="SDN22" s="123"/>
      <c r="SDO22" s="123"/>
      <c r="SDP22" s="123"/>
      <c r="SDQ22" s="123"/>
      <c r="SDR22" s="123"/>
      <c r="SDS22" s="123"/>
      <c r="SDT22" s="123"/>
      <c r="SDU22" s="123"/>
      <c r="SDV22" s="123"/>
      <c r="SDW22" s="123"/>
      <c r="SDX22" s="123"/>
      <c r="SDY22" s="123"/>
      <c r="SDZ22" s="123"/>
      <c r="SEA22" s="123"/>
      <c r="SEB22" s="123"/>
      <c r="SEC22" s="123"/>
      <c r="SED22" s="123"/>
      <c r="SEE22" s="123"/>
      <c r="SEF22" s="123"/>
      <c r="SEG22" s="123"/>
      <c r="SEH22" s="123"/>
      <c r="SEI22" s="123"/>
      <c r="SEJ22" s="123"/>
      <c r="SEK22" s="123"/>
      <c r="SEL22" s="123"/>
      <c r="SEM22" s="123"/>
      <c r="SEN22" s="123"/>
      <c r="SEO22" s="123"/>
      <c r="SEP22" s="123"/>
      <c r="SEQ22" s="123"/>
      <c r="SER22" s="123"/>
      <c r="SES22" s="123"/>
      <c r="SET22" s="123"/>
      <c r="SEU22" s="123"/>
      <c r="SEV22" s="123"/>
      <c r="SEW22" s="123"/>
      <c r="SEX22" s="123"/>
      <c r="SEY22" s="123"/>
      <c r="SEZ22" s="123"/>
      <c r="SFA22" s="123"/>
      <c r="SFB22" s="123"/>
      <c r="SFC22" s="123"/>
      <c r="SFD22" s="123"/>
      <c r="SFE22" s="123"/>
      <c r="SFF22" s="123"/>
      <c r="SFG22" s="123"/>
      <c r="SFH22" s="123"/>
      <c r="SFI22" s="123"/>
      <c r="SFJ22" s="123"/>
      <c r="SFK22" s="123"/>
      <c r="SFL22" s="123"/>
      <c r="SFM22" s="123"/>
      <c r="SFN22" s="123"/>
      <c r="SFO22" s="123"/>
      <c r="SFP22" s="123"/>
      <c r="SFQ22" s="123"/>
      <c r="SFR22" s="123"/>
      <c r="SFS22" s="123"/>
      <c r="SFT22" s="123"/>
      <c r="SFU22" s="123"/>
      <c r="SFV22" s="123"/>
      <c r="SFW22" s="123"/>
      <c r="SFX22" s="123"/>
      <c r="SFY22" s="123"/>
      <c r="SFZ22" s="123"/>
      <c r="SGA22" s="123"/>
      <c r="SGB22" s="123"/>
      <c r="SGC22" s="123"/>
      <c r="SGD22" s="123"/>
      <c r="SGE22" s="123"/>
      <c r="SGF22" s="123"/>
      <c r="SGG22" s="123"/>
      <c r="SGH22" s="123"/>
      <c r="SGI22" s="123"/>
      <c r="SGJ22" s="123"/>
      <c r="SGK22" s="123"/>
      <c r="SGL22" s="123"/>
      <c r="SGM22" s="123"/>
      <c r="SGN22" s="123"/>
      <c r="SGO22" s="123"/>
      <c r="SGP22" s="123"/>
      <c r="SGQ22" s="123"/>
      <c r="SGR22" s="123"/>
      <c r="SGS22" s="123"/>
      <c r="SGT22" s="123"/>
      <c r="SGU22" s="123"/>
      <c r="SGV22" s="123"/>
      <c r="SGW22" s="123"/>
      <c r="SGX22" s="123"/>
      <c r="SGY22" s="123"/>
      <c r="SGZ22" s="123"/>
      <c r="SHA22" s="123"/>
      <c r="SHB22" s="123"/>
      <c r="SHC22" s="123"/>
      <c r="SHD22" s="123"/>
      <c r="SHE22" s="123"/>
      <c r="SHF22" s="123"/>
      <c r="SHG22" s="123"/>
      <c r="SHH22" s="123"/>
      <c r="SHI22" s="123"/>
      <c r="SHJ22" s="123"/>
      <c r="SHK22" s="123"/>
      <c r="SHL22" s="123"/>
      <c r="SHM22" s="123"/>
      <c r="SHN22" s="123"/>
      <c r="SHO22" s="123"/>
      <c r="SHP22" s="123"/>
      <c r="SHQ22" s="123"/>
      <c r="SHR22" s="123"/>
      <c r="SHS22" s="123"/>
      <c r="SHT22" s="123"/>
      <c r="SHU22" s="123"/>
      <c r="SHV22" s="123"/>
      <c r="SHW22" s="123"/>
      <c r="SHX22" s="123"/>
      <c r="SHY22" s="123"/>
      <c r="SHZ22" s="123"/>
      <c r="SIA22" s="123"/>
      <c r="SIB22" s="123"/>
      <c r="SIC22" s="123"/>
      <c r="SID22" s="123"/>
      <c r="SIE22" s="123"/>
      <c r="SIF22" s="123"/>
      <c r="SIG22" s="123"/>
      <c r="SIH22" s="123"/>
      <c r="SII22" s="123"/>
      <c r="SIJ22" s="123"/>
      <c r="SIK22" s="123"/>
      <c r="SIL22" s="123"/>
      <c r="SIM22" s="123"/>
      <c r="SIN22" s="123"/>
      <c r="SIO22" s="123"/>
      <c r="SIP22" s="123"/>
      <c r="SIQ22" s="123"/>
      <c r="SIR22" s="123"/>
      <c r="SIS22" s="123"/>
      <c r="SIT22" s="123"/>
      <c r="SIU22" s="123"/>
      <c r="SIV22" s="123"/>
      <c r="SIW22" s="123"/>
      <c r="SIX22" s="123"/>
      <c r="SIY22" s="123"/>
      <c r="SIZ22" s="123"/>
      <c r="SJA22" s="123"/>
      <c r="SJB22" s="123"/>
      <c r="SJC22" s="123"/>
      <c r="SJD22" s="123"/>
      <c r="SJE22" s="123"/>
      <c r="SJF22" s="123"/>
      <c r="SJG22" s="123"/>
      <c r="SJH22" s="123"/>
      <c r="SJI22" s="123"/>
      <c r="SJJ22" s="123"/>
      <c r="SJK22" s="123"/>
      <c r="SJL22" s="123"/>
      <c r="SJM22" s="123"/>
      <c r="SJN22" s="123"/>
      <c r="SJO22" s="123"/>
      <c r="SJP22" s="123"/>
      <c r="SJQ22" s="123"/>
      <c r="SJR22" s="123"/>
      <c r="SJS22" s="123"/>
      <c r="SJT22" s="123"/>
      <c r="SJU22" s="123"/>
      <c r="SJV22" s="123"/>
      <c r="SJW22" s="123"/>
      <c r="SJX22" s="123"/>
      <c r="SJY22" s="123"/>
      <c r="SJZ22" s="123"/>
      <c r="SKA22" s="123"/>
      <c r="SKB22" s="123"/>
      <c r="SKC22" s="123"/>
      <c r="SKD22" s="123"/>
      <c r="SKE22" s="123"/>
      <c r="SKF22" s="123"/>
      <c r="SKG22" s="123"/>
      <c r="SKH22" s="123"/>
      <c r="SKI22" s="123"/>
      <c r="SKJ22" s="123"/>
      <c r="SKK22" s="123"/>
      <c r="SKL22" s="123"/>
      <c r="SKM22" s="123"/>
      <c r="SKN22" s="123"/>
      <c r="SKO22" s="123"/>
      <c r="SKP22" s="123"/>
      <c r="SKQ22" s="123"/>
      <c r="SKR22" s="123"/>
      <c r="SKS22" s="123"/>
      <c r="SKT22" s="123"/>
      <c r="SKU22" s="123"/>
      <c r="SKV22" s="123"/>
      <c r="SKW22" s="123"/>
      <c r="SKX22" s="123"/>
      <c r="SKY22" s="123"/>
      <c r="SKZ22" s="123"/>
      <c r="SLA22" s="123"/>
      <c r="SLB22" s="123"/>
      <c r="SLC22" s="123"/>
      <c r="SLD22" s="123"/>
      <c r="SLE22" s="123"/>
      <c r="SLF22" s="123"/>
      <c r="SLG22" s="123"/>
      <c r="SLH22" s="123"/>
      <c r="SLI22" s="123"/>
      <c r="SLJ22" s="123"/>
      <c r="SLK22" s="123"/>
      <c r="SLL22" s="123"/>
      <c r="SLM22" s="123"/>
      <c r="SLN22" s="123"/>
      <c r="SLO22" s="123"/>
      <c r="SLP22" s="123"/>
      <c r="SLQ22" s="123"/>
      <c r="SLR22" s="123"/>
      <c r="SLS22" s="123"/>
      <c r="SLT22" s="123"/>
      <c r="SLU22" s="123"/>
      <c r="SLV22" s="123"/>
      <c r="SLW22" s="123"/>
      <c r="SLX22" s="123"/>
      <c r="SLY22" s="123"/>
      <c r="SLZ22" s="123"/>
      <c r="SMA22" s="123"/>
      <c r="SMB22" s="123"/>
      <c r="SMC22" s="123"/>
      <c r="SMD22" s="123"/>
      <c r="SME22" s="123"/>
      <c r="SMF22" s="123"/>
      <c r="SMG22" s="123"/>
      <c r="SMH22" s="123"/>
      <c r="SMI22" s="123"/>
      <c r="SMJ22" s="123"/>
      <c r="SMK22" s="123"/>
      <c r="SML22" s="123"/>
      <c r="SMM22" s="123"/>
      <c r="SMN22" s="123"/>
      <c r="SMO22" s="123"/>
      <c r="SMP22" s="123"/>
      <c r="SMQ22" s="123"/>
      <c r="SMR22" s="123"/>
      <c r="SMS22" s="123"/>
      <c r="SMT22" s="123"/>
      <c r="SMU22" s="123"/>
      <c r="SMV22" s="123"/>
      <c r="SMW22" s="123"/>
      <c r="SMX22" s="123"/>
      <c r="SMY22" s="123"/>
      <c r="SMZ22" s="123"/>
      <c r="SNA22" s="123"/>
      <c r="SNB22" s="123"/>
      <c r="SNC22" s="123"/>
      <c r="SND22" s="123"/>
      <c r="SNE22" s="123"/>
      <c r="SNF22" s="123"/>
      <c r="SNG22" s="123"/>
      <c r="SNH22" s="123"/>
      <c r="SNI22" s="123"/>
      <c r="SNJ22" s="123"/>
      <c r="SNK22" s="123"/>
      <c r="SNL22" s="123"/>
      <c r="SNM22" s="123"/>
      <c r="SNN22" s="123"/>
      <c r="SNO22" s="123"/>
      <c r="SNP22" s="123"/>
      <c r="SNQ22" s="123"/>
      <c r="SNR22" s="123"/>
      <c r="SNS22" s="123"/>
      <c r="SNT22" s="123"/>
      <c r="SNU22" s="123"/>
      <c r="SNV22" s="123"/>
      <c r="SNW22" s="123"/>
      <c r="SNX22" s="123"/>
      <c r="SNY22" s="123"/>
      <c r="SNZ22" s="123"/>
      <c r="SOA22" s="123"/>
      <c r="SOB22" s="123"/>
      <c r="SOC22" s="123"/>
      <c r="SOD22" s="123"/>
      <c r="SOE22" s="123"/>
      <c r="SOF22" s="123"/>
      <c r="SOG22" s="123"/>
      <c r="SOH22" s="123"/>
      <c r="SOI22" s="123"/>
      <c r="SOJ22" s="123"/>
      <c r="SOK22" s="123"/>
      <c r="SOL22" s="123"/>
      <c r="SOM22" s="123"/>
      <c r="SON22" s="123"/>
      <c r="SOO22" s="123"/>
      <c r="SOP22" s="123"/>
      <c r="SOQ22" s="123"/>
      <c r="SOR22" s="123"/>
      <c r="SOS22" s="123"/>
      <c r="SOT22" s="123"/>
      <c r="SOU22" s="123"/>
      <c r="SOV22" s="123"/>
      <c r="SOW22" s="123"/>
      <c r="SOX22" s="123"/>
      <c r="SOY22" s="123"/>
      <c r="SOZ22" s="123"/>
      <c r="SPA22" s="123"/>
      <c r="SPB22" s="123"/>
      <c r="SPC22" s="123"/>
      <c r="SPD22" s="123"/>
      <c r="SPE22" s="123"/>
      <c r="SPF22" s="123"/>
      <c r="SPG22" s="123"/>
      <c r="SPH22" s="123"/>
      <c r="SPI22" s="123"/>
      <c r="SPJ22" s="123"/>
      <c r="SPK22" s="123"/>
      <c r="SPL22" s="123"/>
      <c r="SPM22" s="123"/>
      <c r="SPN22" s="123"/>
      <c r="SPO22" s="123"/>
      <c r="SPP22" s="123"/>
      <c r="SPQ22" s="123"/>
      <c r="SPR22" s="123"/>
      <c r="SPS22" s="123"/>
      <c r="SPT22" s="123"/>
      <c r="SPU22" s="123"/>
      <c r="SPV22" s="123"/>
      <c r="SPW22" s="123"/>
      <c r="SPX22" s="123"/>
      <c r="SPY22" s="123"/>
      <c r="SPZ22" s="123"/>
      <c r="SQA22" s="123"/>
      <c r="SQB22" s="123"/>
      <c r="SQC22" s="123"/>
      <c r="SQD22" s="123"/>
      <c r="SQE22" s="123"/>
      <c r="SQF22" s="123"/>
      <c r="SQG22" s="123"/>
      <c r="SQH22" s="123"/>
      <c r="SQI22" s="123"/>
      <c r="SQJ22" s="123"/>
      <c r="SQK22" s="123"/>
      <c r="SQL22" s="123"/>
      <c r="SQM22" s="123"/>
      <c r="SQN22" s="123"/>
      <c r="SQO22" s="123"/>
      <c r="SQP22" s="123"/>
      <c r="SQQ22" s="123"/>
      <c r="SQR22" s="123"/>
      <c r="SQS22" s="123"/>
      <c r="SQT22" s="123"/>
      <c r="SQU22" s="123"/>
      <c r="SQV22" s="123"/>
      <c r="SQW22" s="123"/>
      <c r="SQX22" s="123"/>
      <c r="SQY22" s="123"/>
      <c r="SQZ22" s="123"/>
      <c r="SRA22" s="123"/>
      <c r="SRB22" s="123"/>
      <c r="SRC22" s="123"/>
      <c r="SRD22" s="123"/>
      <c r="SRE22" s="123"/>
      <c r="SRF22" s="123"/>
      <c r="SRG22" s="123"/>
      <c r="SRH22" s="123"/>
      <c r="SRI22" s="123"/>
      <c r="SRJ22" s="123"/>
      <c r="SRK22" s="123"/>
      <c r="SRL22" s="123"/>
      <c r="SRM22" s="123"/>
      <c r="SRN22" s="123"/>
      <c r="SRO22" s="123"/>
      <c r="SRP22" s="123"/>
      <c r="SRQ22" s="123"/>
      <c r="SRR22" s="123"/>
      <c r="SRS22" s="123"/>
      <c r="SRT22" s="123"/>
      <c r="SRU22" s="123"/>
      <c r="SRV22" s="123"/>
      <c r="SRW22" s="123"/>
      <c r="SRX22" s="123"/>
      <c r="SRY22" s="123"/>
      <c r="SRZ22" s="123"/>
      <c r="SSA22" s="123"/>
      <c r="SSB22" s="123"/>
      <c r="SSC22" s="123"/>
      <c r="SSD22" s="123"/>
      <c r="SSE22" s="123"/>
      <c r="SSF22" s="123"/>
      <c r="SSG22" s="123"/>
      <c r="SSH22" s="123"/>
      <c r="SSI22" s="123"/>
      <c r="SSJ22" s="123"/>
      <c r="SSK22" s="123"/>
      <c r="SSL22" s="123"/>
      <c r="SSM22" s="123"/>
      <c r="SSN22" s="123"/>
      <c r="SSO22" s="123"/>
      <c r="SSP22" s="123"/>
      <c r="SSQ22" s="123"/>
      <c r="SSR22" s="123"/>
      <c r="SSS22" s="123"/>
      <c r="SST22" s="123"/>
      <c r="SSU22" s="123"/>
      <c r="SSV22" s="123"/>
      <c r="SSW22" s="123"/>
      <c r="SSX22" s="123"/>
      <c r="SSY22" s="123"/>
      <c r="SSZ22" s="123"/>
      <c r="STA22" s="123"/>
      <c r="STB22" s="123"/>
      <c r="STC22" s="123"/>
      <c r="STD22" s="123"/>
      <c r="STE22" s="123"/>
      <c r="STF22" s="123"/>
      <c r="STG22" s="123"/>
      <c r="STH22" s="123"/>
      <c r="STI22" s="123"/>
      <c r="STJ22" s="123"/>
      <c r="STK22" s="123"/>
      <c r="STL22" s="123"/>
      <c r="STM22" s="123"/>
      <c r="STN22" s="123"/>
      <c r="STO22" s="123"/>
      <c r="STP22" s="123"/>
      <c r="STQ22" s="123"/>
      <c r="STR22" s="123"/>
      <c r="STS22" s="123"/>
      <c r="STT22" s="123"/>
      <c r="STU22" s="123"/>
      <c r="STV22" s="123"/>
      <c r="STW22" s="123"/>
      <c r="STX22" s="123"/>
      <c r="STY22" s="123"/>
      <c r="STZ22" s="123"/>
      <c r="SUA22" s="123"/>
      <c r="SUB22" s="123"/>
      <c r="SUC22" s="123"/>
      <c r="SUD22" s="123"/>
      <c r="SUE22" s="123"/>
      <c r="SUF22" s="123"/>
      <c r="SUG22" s="123"/>
      <c r="SUH22" s="123"/>
      <c r="SUI22" s="123"/>
      <c r="SUJ22" s="123"/>
      <c r="SUK22" s="123"/>
      <c r="SUL22" s="123"/>
      <c r="SUM22" s="123"/>
      <c r="SUN22" s="123"/>
      <c r="SUO22" s="123"/>
      <c r="SUP22" s="123"/>
      <c r="SUQ22" s="123"/>
      <c r="SUR22" s="123"/>
      <c r="SUS22" s="123"/>
      <c r="SUT22" s="123"/>
      <c r="SUU22" s="123"/>
      <c r="SUV22" s="123"/>
      <c r="SUW22" s="123"/>
      <c r="SUX22" s="123"/>
      <c r="SUY22" s="123"/>
      <c r="SUZ22" s="123"/>
      <c r="SVA22" s="123"/>
      <c r="SVB22" s="123"/>
      <c r="SVC22" s="123"/>
      <c r="SVD22" s="123"/>
      <c r="SVE22" s="123"/>
      <c r="SVF22" s="123"/>
      <c r="SVG22" s="123"/>
      <c r="SVH22" s="123"/>
      <c r="SVI22" s="123"/>
      <c r="SVJ22" s="123"/>
      <c r="SVK22" s="123"/>
      <c r="SVL22" s="123"/>
      <c r="SVM22" s="123"/>
      <c r="SVN22" s="123"/>
      <c r="SVO22" s="123"/>
      <c r="SVP22" s="123"/>
      <c r="SVQ22" s="123"/>
      <c r="SVR22" s="123"/>
      <c r="SVS22" s="123"/>
      <c r="SVT22" s="123"/>
      <c r="SVU22" s="123"/>
      <c r="SVV22" s="123"/>
      <c r="SVW22" s="123"/>
      <c r="SVX22" s="123"/>
      <c r="SVY22" s="123"/>
      <c r="SVZ22" s="123"/>
      <c r="SWA22" s="123"/>
      <c r="SWB22" s="123"/>
      <c r="SWC22" s="123"/>
      <c r="SWD22" s="123"/>
      <c r="SWE22" s="123"/>
      <c r="SWF22" s="123"/>
      <c r="SWG22" s="123"/>
      <c r="SWH22" s="123"/>
      <c r="SWI22" s="123"/>
      <c r="SWJ22" s="123"/>
      <c r="SWK22" s="123"/>
      <c r="SWL22" s="123"/>
      <c r="SWM22" s="123"/>
      <c r="SWN22" s="123"/>
      <c r="SWO22" s="123"/>
      <c r="SWP22" s="123"/>
      <c r="SWQ22" s="123"/>
      <c r="SWR22" s="123"/>
      <c r="SWS22" s="123"/>
      <c r="SWT22" s="123"/>
      <c r="SWU22" s="123"/>
      <c r="SWV22" s="123"/>
      <c r="SWW22" s="123"/>
      <c r="SWX22" s="123"/>
      <c r="SWY22" s="123"/>
      <c r="SWZ22" s="123"/>
      <c r="SXA22" s="123"/>
      <c r="SXB22" s="123"/>
      <c r="SXC22" s="123"/>
      <c r="SXD22" s="123"/>
      <c r="SXE22" s="123"/>
      <c r="SXF22" s="123"/>
      <c r="SXG22" s="123"/>
      <c r="SXH22" s="123"/>
      <c r="SXI22" s="123"/>
      <c r="SXJ22" s="123"/>
      <c r="SXK22" s="123"/>
      <c r="SXL22" s="123"/>
      <c r="SXM22" s="123"/>
      <c r="SXN22" s="123"/>
      <c r="SXO22" s="123"/>
      <c r="SXP22" s="123"/>
      <c r="SXQ22" s="123"/>
      <c r="SXR22" s="123"/>
      <c r="SXS22" s="123"/>
      <c r="SXT22" s="123"/>
      <c r="SXU22" s="123"/>
      <c r="SXV22" s="123"/>
      <c r="SXW22" s="123"/>
      <c r="SXX22" s="123"/>
      <c r="SXY22" s="123"/>
      <c r="SXZ22" s="123"/>
      <c r="SYA22" s="123"/>
      <c r="SYB22" s="123"/>
      <c r="SYC22" s="123"/>
      <c r="SYD22" s="123"/>
      <c r="SYE22" s="123"/>
      <c r="SYF22" s="123"/>
      <c r="SYG22" s="123"/>
      <c r="SYH22" s="123"/>
      <c r="SYI22" s="123"/>
      <c r="SYJ22" s="123"/>
      <c r="SYK22" s="123"/>
      <c r="SYL22" s="123"/>
      <c r="SYM22" s="123"/>
      <c r="SYN22" s="123"/>
      <c r="SYO22" s="123"/>
      <c r="SYP22" s="123"/>
      <c r="SYQ22" s="123"/>
      <c r="SYR22" s="123"/>
      <c r="SYS22" s="123"/>
      <c r="SYT22" s="123"/>
      <c r="SYU22" s="123"/>
      <c r="SYV22" s="123"/>
      <c r="SYW22" s="123"/>
      <c r="SYX22" s="123"/>
      <c r="SYY22" s="123"/>
      <c r="SYZ22" s="123"/>
      <c r="SZA22" s="123"/>
      <c r="SZB22" s="123"/>
      <c r="SZC22" s="123"/>
      <c r="SZD22" s="123"/>
      <c r="SZE22" s="123"/>
      <c r="SZF22" s="123"/>
      <c r="SZG22" s="123"/>
      <c r="SZH22" s="123"/>
      <c r="SZI22" s="123"/>
      <c r="SZJ22" s="123"/>
      <c r="SZK22" s="123"/>
      <c r="SZL22" s="123"/>
      <c r="SZM22" s="123"/>
      <c r="SZN22" s="123"/>
      <c r="SZO22" s="123"/>
      <c r="SZP22" s="123"/>
      <c r="SZQ22" s="123"/>
      <c r="SZR22" s="123"/>
      <c r="SZS22" s="123"/>
      <c r="SZT22" s="123"/>
      <c r="SZU22" s="123"/>
      <c r="SZV22" s="123"/>
      <c r="SZW22" s="123"/>
      <c r="SZX22" s="123"/>
      <c r="SZY22" s="123"/>
      <c r="SZZ22" s="123"/>
      <c r="TAA22" s="123"/>
      <c r="TAB22" s="123"/>
      <c r="TAC22" s="123"/>
      <c r="TAD22" s="123"/>
      <c r="TAE22" s="123"/>
      <c r="TAF22" s="123"/>
      <c r="TAG22" s="123"/>
      <c r="TAH22" s="123"/>
      <c r="TAI22" s="123"/>
      <c r="TAJ22" s="123"/>
      <c r="TAK22" s="123"/>
      <c r="TAL22" s="123"/>
      <c r="TAM22" s="123"/>
      <c r="TAN22" s="123"/>
      <c r="TAO22" s="123"/>
      <c r="TAP22" s="123"/>
      <c r="TAQ22" s="123"/>
      <c r="TAR22" s="123"/>
      <c r="TAS22" s="123"/>
      <c r="TAT22" s="123"/>
      <c r="TAU22" s="123"/>
      <c r="TAV22" s="123"/>
      <c r="TAW22" s="123"/>
      <c r="TAX22" s="123"/>
      <c r="TAY22" s="123"/>
      <c r="TAZ22" s="123"/>
      <c r="TBA22" s="123"/>
      <c r="TBB22" s="123"/>
      <c r="TBC22" s="123"/>
      <c r="TBD22" s="123"/>
      <c r="TBE22" s="123"/>
      <c r="TBF22" s="123"/>
      <c r="TBG22" s="123"/>
      <c r="TBH22" s="123"/>
      <c r="TBI22" s="123"/>
      <c r="TBJ22" s="123"/>
      <c r="TBK22" s="123"/>
      <c r="TBL22" s="123"/>
      <c r="TBM22" s="123"/>
      <c r="TBN22" s="123"/>
      <c r="TBO22" s="123"/>
      <c r="TBP22" s="123"/>
      <c r="TBQ22" s="123"/>
      <c r="TBR22" s="123"/>
      <c r="TBS22" s="123"/>
      <c r="TBT22" s="123"/>
      <c r="TBU22" s="123"/>
      <c r="TBV22" s="123"/>
      <c r="TBW22" s="123"/>
      <c r="TBX22" s="123"/>
      <c r="TBY22" s="123"/>
      <c r="TBZ22" s="123"/>
      <c r="TCA22" s="123"/>
      <c r="TCB22" s="123"/>
      <c r="TCC22" s="123"/>
      <c r="TCD22" s="123"/>
      <c r="TCE22" s="123"/>
      <c r="TCF22" s="123"/>
      <c r="TCG22" s="123"/>
      <c r="TCH22" s="123"/>
      <c r="TCI22" s="123"/>
      <c r="TCJ22" s="123"/>
      <c r="TCK22" s="123"/>
      <c r="TCL22" s="123"/>
      <c r="TCM22" s="123"/>
      <c r="TCN22" s="123"/>
      <c r="TCO22" s="123"/>
      <c r="TCP22" s="123"/>
      <c r="TCQ22" s="123"/>
      <c r="TCR22" s="123"/>
      <c r="TCS22" s="123"/>
      <c r="TCT22" s="123"/>
      <c r="TCU22" s="123"/>
      <c r="TCV22" s="123"/>
      <c r="TCW22" s="123"/>
      <c r="TCX22" s="123"/>
      <c r="TCY22" s="123"/>
      <c r="TCZ22" s="123"/>
      <c r="TDA22" s="123"/>
      <c r="TDB22" s="123"/>
      <c r="TDC22" s="123"/>
      <c r="TDD22" s="123"/>
      <c r="TDE22" s="123"/>
      <c r="TDF22" s="123"/>
      <c r="TDG22" s="123"/>
      <c r="TDH22" s="123"/>
      <c r="TDI22" s="123"/>
      <c r="TDJ22" s="123"/>
      <c r="TDK22" s="123"/>
      <c r="TDL22" s="123"/>
      <c r="TDM22" s="123"/>
      <c r="TDN22" s="123"/>
      <c r="TDO22" s="123"/>
      <c r="TDP22" s="123"/>
      <c r="TDQ22" s="123"/>
      <c r="TDR22" s="123"/>
      <c r="TDS22" s="123"/>
      <c r="TDT22" s="123"/>
      <c r="TDU22" s="123"/>
      <c r="TDV22" s="123"/>
      <c r="TDW22" s="123"/>
      <c r="TDX22" s="123"/>
      <c r="TDY22" s="123"/>
      <c r="TDZ22" s="123"/>
      <c r="TEA22" s="123"/>
      <c r="TEB22" s="123"/>
      <c r="TEC22" s="123"/>
      <c r="TED22" s="123"/>
      <c r="TEE22" s="123"/>
      <c r="TEF22" s="123"/>
      <c r="TEG22" s="123"/>
      <c r="TEH22" s="123"/>
      <c r="TEI22" s="123"/>
      <c r="TEJ22" s="123"/>
      <c r="TEK22" s="123"/>
      <c r="TEL22" s="123"/>
      <c r="TEM22" s="123"/>
      <c r="TEN22" s="123"/>
      <c r="TEO22" s="123"/>
      <c r="TEP22" s="123"/>
      <c r="TEQ22" s="123"/>
      <c r="TER22" s="123"/>
      <c r="TES22" s="123"/>
      <c r="TET22" s="123"/>
      <c r="TEU22" s="123"/>
      <c r="TEV22" s="123"/>
      <c r="TEW22" s="123"/>
      <c r="TEX22" s="123"/>
      <c r="TEY22" s="123"/>
      <c r="TEZ22" s="123"/>
      <c r="TFA22" s="123"/>
      <c r="TFB22" s="123"/>
      <c r="TFC22" s="123"/>
      <c r="TFD22" s="123"/>
      <c r="TFE22" s="123"/>
      <c r="TFF22" s="123"/>
      <c r="TFG22" s="123"/>
      <c r="TFH22" s="123"/>
      <c r="TFI22" s="123"/>
      <c r="TFJ22" s="123"/>
      <c r="TFK22" s="123"/>
      <c r="TFL22" s="123"/>
      <c r="TFM22" s="123"/>
      <c r="TFN22" s="123"/>
      <c r="TFO22" s="123"/>
      <c r="TFP22" s="123"/>
      <c r="TFQ22" s="123"/>
      <c r="TFR22" s="123"/>
      <c r="TFS22" s="123"/>
      <c r="TFT22" s="123"/>
      <c r="TFU22" s="123"/>
      <c r="TFV22" s="123"/>
      <c r="TFW22" s="123"/>
      <c r="TFX22" s="123"/>
      <c r="TFY22" s="123"/>
      <c r="TFZ22" s="123"/>
      <c r="TGA22" s="123"/>
      <c r="TGB22" s="123"/>
      <c r="TGC22" s="123"/>
      <c r="TGD22" s="123"/>
      <c r="TGE22" s="123"/>
      <c r="TGF22" s="123"/>
      <c r="TGG22" s="123"/>
      <c r="TGH22" s="123"/>
      <c r="TGI22" s="123"/>
      <c r="TGJ22" s="123"/>
      <c r="TGK22" s="123"/>
      <c r="TGL22" s="123"/>
      <c r="TGM22" s="123"/>
      <c r="TGN22" s="123"/>
      <c r="TGO22" s="123"/>
      <c r="TGP22" s="123"/>
      <c r="TGQ22" s="123"/>
      <c r="TGR22" s="123"/>
      <c r="TGS22" s="123"/>
      <c r="TGT22" s="123"/>
      <c r="TGU22" s="123"/>
      <c r="TGV22" s="123"/>
      <c r="TGW22" s="123"/>
      <c r="TGX22" s="123"/>
      <c r="TGY22" s="123"/>
      <c r="TGZ22" s="123"/>
      <c r="THA22" s="123"/>
      <c r="THB22" s="123"/>
      <c r="THC22" s="123"/>
      <c r="THD22" s="123"/>
      <c r="THE22" s="123"/>
      <c r="THF22" s="123"/>
      <c r="THG22" s="123"/>
      <c r="THH22" s="123"/>
      <c r="THI22" s="123"/>
      <c r="THJ22" s="123"/>
      <c r="THK22" s="123"/>
      <c r="THL22" s="123"/>
      <c r="THM22" s="123"/>
      <c r="THN22" s="123"/>
      <c r="THO22" s="123"/>
      <c r="THP22" s="123"/>
      <c r="THQ22" s="123"/>
      <c r="THR22" s="123"/>
      <c r="THS22" s="123"/>
      <c r="THT22" s="123"/>
      <c r="THU22" s="123"/>
      <c r="THV22" s="123"/>
      <c r="THW22" s="123"/>
      <c r="THX22" s="123"/>
      <c r="THY22" s="123"/>
      <c r="THZ22" s="123"/>
      <c r="TIA22" s="123"/>
      <c r="TIB22" s="123"/>
      <c r="TIC22" s="123"/>
      <c r="TID22" s="123"/>
      <c r="TIE22" s="123"/>
      <c r="TIF22" s="123"/>
      <c r="TIG22" s="123"/>
      <c r="TIH22" s="123"/>
      <c r="TII22" s="123"/>
      <c r="TIJ22" s="123"/>
      <c r="TIK22" s="123"/>
      <c r="TIL22" s="123"/>
      <c r="TIM22" s="123"/>
      <c r="TIN22" s="123"/>
      <c r="TIO22" s="123"/>
      <c r="TIP22" s="123"/>
      <c r="TIQ22" s="123"/>
      <c r="TIR22" s="123"/>
      <c r="TIS22" s="123"/>
      <c r="TIT22" s="123"/>
      <c r="TIU22" s="123"/>
      <c r="TIV22" s="123"/>
      <c r="TIW22" s="123"/>
      <c r="TIX22" s="123"/>
      <c r="TIY22" s="123"/>
      <c r="TIZ22" s="123"/>
      <c r="TJA22" s="123"/>
      <c r="TJB22" s="123"/>
      <c r="TJC22" s="123"/>
      <c r="TJD22" s="123"/>
      <c r="TJE22" s="123"/>
      <c r="TJF22" s="123"/>
      <c r="TJG22" s="123"/>
      <c r="TJH22" s="123"/>
      <c r="TJI22" s="123"/>
      <c r="TJJ22" s="123"/>
      <c r="TJK22" s="123"/>
      <c r="TJL22" s="123"/>
      <c r="TJM22" s="123"/>
      <c r="TJN22" s="123"/>
      <c r="TJO22" s="123"/>
      <c r="TJP22" s="123"/>
      <c r="TJQ22" s="123"/>
      <c r="TJR22" s="123"/>
      <c r="TJS22" s="123"/>
      <c r="TJT22" s="123"/>
      <c r="TJU22" s="123"/>
      <c r="TJV22" s="123"/>
      <c r="TJW22" s="123"/>
      <c r="TJX22" s="123"/>
      <c r="TJY22" s="123"/>
      <c r="TJZ22" s="123"/>
      <c r="TKA22" s="123"/>
      <c r="TKB22" s="123"/>
      <c r="TKC22" s="123"/>
      <c r="TKD22" s="123"/>
      <c r="TKE22" s="123"/>
      <c r="TKF22" s="123"/>
      <c r="TKG22" s="123"/>
      <c r="TKH22" s="123"/>
      <c r="TKI22" s="123"/>
      <c r="TKJ22" s="123"/>
      <c r="TKK22" s="123"/>
      <c r="TKL22" s="123"/>
      <c r="TKM22" s="123"/>
      <c r="TKN22" s="123"/>
      <c r="TKO22" s="123"/>
      <c r="TKP22" s="123"/>
      <c r="TKQ22" s="123"/>
      <c r="TKR22" s="123"/>
      <c r="TKS22" s="123"/>
      <c r="TKT22" s="123"/>
      <c r="TKU22" s="123"/>
      <c r="TKV22" s="123"/>
      <c r="TKW22" s="123"/>
      <c r="TKX22" s="123"/>
      <c r="TKY22" s="123"/>
      <c r="TKZ22" s="123"/>
      <c r="TLA22" s="123"/>
      <c r="TLB22" s="123"/>
      <c r="TLC22" s="123"/>
      <c r="TLD22" s="123"/>
      <c r="TLE22" s="123"/>
      <c r="TLF22" s="123"/>
      <c r="TLG22" s="123"/>
      <c r="TLH22" s="123"/>
      <c r="TLI22" s="123"/>
      <c r="TLJ22" s="123"/>
      <c r="TLK22" s="123"/>
      <c r="TLL22" s="123"/>
      <c r="TLM22" s="123"/>
      <c r="TLN22" s="123"/>
      <c r="TLO22" s="123"/>
      <c r="TLP22" s="123"/>
      <c r="TLQ22" s="123"/>
      <c r="TLR22" s="123"/>
      <c r="TLS22" s="123"/>
      <c r="TLT22" s="123"/>
      <c r="TLU22" s="123"/>
      <c r="TLV22" s="123"/>
      <c r="TLW22" s="123"/>
      <c r="TLX22" s="123"/>
      <c r="TLY22" s="123"/>
      <c r="TLZ22" s="123"/>
      <c r="TMA22" s="123"/>
      <c r="TMB22" s="123"/>
      <c r="TMC22" s="123"/>
      <c r="TMD22" s="123"/>
      <c r="TME22" s="123"/>
      <c r="TMF22" s="123"/>
      <c r="TMG22" s="123"/>
      <c r="TMH22" s="123"/>
      <c r="TMI22" s="123"/>
      <c r="TMJ22" s="123"/>
      <c r="TMK22" s="123"/>
      <c r="TML22" s="123"/>
      <c r="TMM22" s="123"/>
      <c r="TMN22" s="123"/>
      <c r="TMO22" s="123"/>
      <c r="TMP22" s="123"/>
      <c r="TMQ22" s="123"/>
      <c r="TMR22" s="123"/>
      <c r="TMS22" s="123"/>
      <c r="TMT22" s="123"/>
      <c r="TMU22" s="123"/>
      <c r="TMV22" s="123"/>
      <c r="TMW22" s="123"/>
      <c r="TMX22" s="123"/>
      <c r="TMY22" s="123"/>
      <c r="TMZ22" s="123"/>
      <c r="TNA22" s="123"/>
      <c r="TNB22" s="123"/>
      <c r="TNC22" s="123"/>
      <c r="TND22" s="123"/>
      <c r="TNE22" s="123"/>
      <c r="TNF22" s="123"/>
      <c r="TNG22" s="123"/>
      <c r="TNH22" s="123"/>
      <c r="TNI22" s="123"/>
      <c r="TNJ22" s="123"/>
      <c r="TNK22" s="123"/>
      <c r="TNL22" s="123"/>
      <c r="TNM22" s="123"/>
      <c r="TNN22" s="123"/>
      <c r="TNO22" s="123"/>
      <c r="TNP22" s="123"/>
      <c r="TNQ22" s="123"/>
      <c r="TNR22" s="123"/>
      <c r="TNS22" s="123"/>
      <c r="TNT22" s="123"/>
      <c r="TNU22" s="123"/>
      <c r="TNV22" s="123"/>
      <c r="TNW22" s="123"/>
      <c r="TNX22" s="123"/>
      <c r="TNY22" s="123"/>
      <c r="TNZ22" s="123"/>
      <c r="TOA22" s="123"/>
      <c r="TOB22" s="123"/>
      <c r="TOC22" s="123"/>
      <c r="TOD22" s="123"/>
      <c r="TOE22" s="123"/>
      <c r="TOF22" s="123"/>
      <c r="TOG22" s="123"/>
      <c r="TOH22" s="123"/>
      <c r="TOI22" s="123"/>
      <c r="TOJ22" s="123"/>
      <c r="TOK22" s="123"/>
      <c r="TOL22" s="123"/>
      <c r="TOM22" s="123"/>
      <c r="TON22" s="123"/>
      <c r="TOO22" s="123"/>
      <c r="TOP22" s="123"/>
      <c r="TOQ22" s="123"/>
      <c r="TOR22" s="123"/>
      <c r="TOS22" s="123"/>
      <c r="TOT22" s="123"/>
      <c r="TOU22" s="123"/>
      <c r="TOV22" s="123"/>
      <c r="TOW22" s="123"/>
      <c r="TOX22" s="123"/>
      <c r="TOY22" s="123"/>
      <c r="TOZ22" s="123"/>
      <c r="TPA22" s="123"/>
      <c r="TPB22" s="123"/>
      <c r="TPC22" s="123"/>
      <c r="TPD22" s="123"/>
      <c r="TPE22" s="123"/>
      <c r="TPF22" s="123"/>
      <c r="TPG22" s="123"/>
      <c r="TPH22" s="123"/>
      <c r="TPI22" s="123"/>
      <c r="TPJ22" s="123"/>
      <c r="TPK22" s="123"/>
      <c r="TPL22" s="123"/>
      <c r="TPM22" s="123"/>
      <c r="TPN22" s="123"/>
      <c r="TPO22" s="123"/>
      <c r="TPP22" s="123"/>
      <c r="TPQ22" s="123"/>
      <c r="TPR22" s="123"/>
      <c r="TPS22" s="123"/>
      <c r="TPT22" s="123"/>
      <c r="TPU22" s="123"/>
      <c r="TPV22" s="123"/>
      <c r="TPW22" s="123"/>
      <c r="TPX22" s="123"/>
      <c r="TPY22" s="123"/>
      <c r="TPZ22" s="123"/>
      <c r="TQA22" s="123"/>
      <c r="TQB22" s="123"/>
      <c r="TQC22" s="123"/>
      <c r="TQD22" s="123"/>
      <c r="TQE22" s="123"/>
      <c r="TQF22" s="123"/>
      <c r="TQG22" s="123"/>
      <c r="TQH22" s="123"/>
      <c r="TQI22" s="123"/>
      <c r="TQJ22" s="123"/>
      <c r="TQK22" s="123"/>
      <c r="TQL22" s="123"/>
      <c r="TQM22" s="123"/>
      <c r="TQN22" s="123"/>
      <c r="TQO22" s="123"/>
      <c r="TQP22" s="123"/>
      <c r="TQQ22" s="123"/>
      <c r="TQR22" s="123"/>
      <c r="TQS22" s="123"/>
      <c r="TQT22" s="123"/>
      <c r="TQU22" s="123"/>
      <c r="TQV22" s="123"/>
      <c r="TQW22" s="123"/>
      <c r="TQX22" s="123"/>
      <c r="TQY22" s="123"/>
      <c r="TQZ22" s="123"/>
      <c r="TRA22" s="123"/>
      <c r="TRB22" s="123"/>
      <c r="TRC22" s="123"/>
      <c r="TRD22" s="123"/>
      <c r="TRE22" s="123"/>
      <c r="TRF22" s="123"/>
      <c r="TRG22" s="123"/>
      <c r="TRH22" s="123"/>
      <c r="TRI22" s="123"/>
      <c r="TRJ22" s="123"/>
      <c r="TRK22" s="123"/>
      <c r="TRL22" s="123"/>
      <c r="TRM22" s="123"/>
      <c r="TRN22" s="123"/>
      <c r="TRO22" s="123"/>
      <c r="TRP22" s="123"/>
      <c r="TRQ22" s="123"/>
      <c r="TRR22" s="123"/>
      <c r="TRS22" s="123"/>
      <c r="TRT22" s="123"/>
      <c r="TRU22" s="123"/>
      <c r="TRV22" s="123"/>
      <c r="TRW22" s="123"/>
      <c r="TRX22" s="123"/>
      <c r="TRY22" s="123"/>
      <c r="TRZ22" s="123"/>
      <c r="TSA22" s="123"/>
      <c r="TSB22" s="123"/>
      <c r="TSC22" s="123"/>
      <c r="TSD22" s="123"/>
      <c r="TSE22" s="123"/>
      <c r="TSF22" s="123"/>
      <c r="TSG22" s="123"/>
      <c r="TSH22" s="123"/>
      <c r="TSI22" s="123"/>
      <c r="TSJ22" s="123"/>
      <c r="TSK22" s="123"/>
      <c r="TSL22" s="123"/>
      <c r="TSM22" s="123"/>
      <c r="TSN22" s="123"/>
      <c r="TSO22" s="123"/>
      <c r="TSP22" s="123"/>
      <c r="TSQ22" s="123"/>
      <c r="TSR22" s="123"/>
      <c r="TSS22" s="123"/>
      <c r="TST22" s="123"/>
      <c r="TSU22" s="123"/>
      <c r="TSV22" s="123"/>
      <c r="TSW22" s="123"/>
      <c r="TSX22" s="123"/>
      <c r="TSY22" s="123"/>
      <c r="TSZ22" s="123"/>
      <c r="TTA22" s="123"/>
      <c r="TTB22" s="123"/>
      <c r="TTC22" s="123"/>
      <c r="TTD22" s="123"/>
      <c r="TTE22" s="123"/>
      <c r="TTF22" s="123"/>
      <c r="TTG22" s="123"/>
      <c r="TTH22" s="123"/>
      <c r="TTI22" s="123"/>
      <c r="TTJ22" s="123"/>
      <c r="TTK22" s="123"/>
      <c r="TTL22" s="123"/>
      <c r="TTM22" s="123"/>
      <c r="TTN22" s="123"/>
      <c r="TTO22" s="123"/>
      <c r="TTP22" s="123"/>
      <c r="TTQ22" s="123"/>
      <c r="TTR22" s="123"/>
      <c r="TTS22" s="123"/>
      <c r="TTT22" s="123"/>
      <c r="TTU22" s="123"/>
      <c r="TTV22" s="123"/>
      <c r="TTW22" s="123"/>
      <c r="TTX22" s="123"/>
      <c r="TTY22" s="123"/>
      <c r="TTZ22" s="123"/>
      <c r="TUA22" s="123"/>
      <c r="TUB22" s="123"/>
      <c r="TUC22" s="123"/>
      <c r="TUD22" s="123"/>
      <c r="TUE22" s="123"/>
      <c r="TUF22" s="123"/>
      <c r="TUG22" s="123"/>
      <c r="TUH22" s="123"/>
      <c r="TUI22" s="123"/>
      <c r="TUJ22" s="123"/>
      <c r="TUK22" s="123"/>
      <c r="TUL22" s="123"/>
      <c r="TUM22" s="123"/>
      <c r="TUN22" s="123"/>
      <c r="TUO22" s="123"/>
      <c r="TUP22" s="123"/>
      <c r="TUQ22" s="123"/>
      <c r="TUR22" s="123"/>
      <c r="TUS22" s="123"/>
      <c r="TUT22" s="123"/>
      <c r="TUU22" s="123"/>
      <c r="TUV22" s="123"/>
      <c r="TUW22" s="123"/>
      <c r="TUX22" s="123"/>
      <c r="TUY22" s="123"/>
      <c r="TUZ22" s="123"/>
      <c r="TVA22" s="123"/>
      <c r="TVB22" s="123"/>
      <c r="TVC22" s="123"/>
      <c r="TVD22" s="123"/>
      <c r="TVE22" s="123"/>
      <c r="TVF22" s="123"/>
      <c r="TVG22" s="123"/>
      <c r="TVH22" s="123"/>
      <c r="TVI22" s="123"/>
      <c r="TVJ22" s="123"/>
      <c r="TVK22" s="123"/>
      <c r="TVL22" s="123"/>
      <c r="TVM22" s="123"/>
      <c r="TVN22" s="123"/>
      <c r="TVO22" s="123"/>
      <c r="TVP22" s="123"/>
      <c r="TVQ22" s="123"/>
      <c r="TVR22" s="123"/>
      <c r="TVS22" s="123"/>
      <c r="TVT22" s="123"/>
      <c r="TVU22" s="123"/>
      <c r="TVV22" s="123"/>
      <c r="TVW22" s="123"/>
      <c r="TVX22" s="123"/>
      <c r="TVY22" s="123"/>
      <c r="TVZ22" s="123"/>
      <c r="TWA22" s="123"/>
      <c r="TWB22" s="123"/>
      <c r="TWC22" s="123"/>
      <c r="TWD22" s="123"/>
      <c r="TWE22" s="123"/>
      <c r="TWF22" s="123"/>
      <c r="TWG22" s="123"/>
      <c r="TWH22" s="123"/>
      <c r="TWI22" s="123"/>
      <c r="TWJ22" s="123"/>
      <c r="TWK22" s="123"/>
      <c r="TWL22" s="123"/>
      <c r="TWM22" s="123"/>
      <c r="TWN22" s="123"/>
      <c r="TWO22" s="123"/>
      <c r="TWP22" s="123"/>
      <c r="TWQ22" s="123"/>
      <c r="TWR22" s="123"/>
      <c r="TWS22" s="123"/>
      <c r="TWT22" s="123"/>
      <c r="TWU22" s="123"/>
      <c r="TWV22" s="123"/>
      <c r="TWW22" s="123"/>
      <c r="TWX22" s="123"/>
      <c r="TWY22" s="123"/>
      <c r="TWZ22" s="123"/>
      <c r="TXA22" s="123"/>
      <c r="TXB22" s="123"/>
      <c r="TXC22" s="123"/>
      <c r="TXD22" s="123"/>
      <c r="TXE22" s="123"/>
      <c r="TXF22" s="123"/>
      <c r="TXG22" s="123"/>
      <c r="TXH22" s="123"/>
      <c r="TXI22" s="123"/>
      <c r="TXJ22" s="123"/>
      <c r="TXK22" s="123"/>
      <c r="TXL22" s="123"/>
      <c r="TXM22" s="123"/>
      <c r="TXN22" s="123"/>
      <c r="TXO22" s="123"/>
      <c r="TXP22" s="123"/>
      <c r="TXQ22" s="123"/>
      <c r="TXR22" s="123"/>
      <c r="TXS22" s="123"/>
      <c r="TXT22" s="123"/>
      <c r="TXU22" s="123"/>
      <c r="TXV22" s="123"/>
      <c r="TXW22" s="123"/>
      <c r="TXX22" s="123"/>
      <c r="TXY22" s="123"/>
      <c r="TXZ22" s="123"/>
      <c r="TYA22" s="123"/>
      <c r="TYB22" s="123"/>
      <c r="TYC22" s="123"/>
      <c r="TYD22" s="123"/>
      <c r="TYE22" s="123"/>
      <c r="TYF22" s="123"/>
      <c r="TYG22" s="123"/>
      <c r="TYH22" s="123"/>
      <c r="TYI22" s="123"/>
      <c r="TYJ22" s="123"/>
      <c r="TYK22" s="123"/>
      <c r="TYL22" s="123"/>
      <c r="TYM22" s="123"/>
      <c r="TYN22" s="123"/>
      <c r="TYO22" s="123"/>
      <c r="TYP22" s="123"/>
      <c r="TYQ22" s="123"/>
      <c r="TYR22" s="123"/>
      <c r="TYS22" s="123"/>
      <c r="TYT22" s="123"/>
      <c r="TYU22" s="123"/>
      <c r="TYV22" s="123"/>
      <c r="TYW22" s="123"/>
      <c r="TYX22" s="123"/>
      <c r="TYY22" s="123"/>
      <c r="TYZ22" s="123"/>
      <c r="TZA22" s="123"/>
      <c r="TZB22" s="123"/>
      <c r="TZC22" s="123"/>
      <c r="TZD22" s="123"/>
      <c r="TZE22" s="123"/>
      <c r="TZF22" s="123"/>
      <c r="TZG22" s="123"/>
      <c r="TZH22" s="123"/>
      <c r="TZI22" s="123"/>
      <c r="TZJ22" s="123"/>
      <c r="TZK22" s="123"/>
      <c r="TZL22" s="123"/>
      <c r="TZM22" s="123"/>
      <c r="TZN22" s="123"/>
      <c r="TZO22" s="123"/>
      <c r="TZP22" s="123"/>
      <c r="TZQ22" s="123"/>
      <c r="TZR22" s="123"/>
      <c r="TZS22" s="123"/>
      <c r="TZT22" s="123"/>
      <c r="TZU22" s="123"/>
      <c r="TZV22" s="123"/>
      <c r="TZW22" s="123"/>
      <c r="TZX22" s="123"/>
      <c r="TZY22" s="123"/>
      <c r="TZZ22" s="123"/>
      <c r="UAA22" s="123"/>
      <c r="UAB22" s="123"/>
      <c r="UAC22" s="123"/>
      <c r="UAD22" s="123"/>
      <c r="UAE22" s="123"/>
      <c r="UAF22" s="123"/>
      <c r="UAG22" s="123"/>
      <c r="UAH22" s="123"/>
      <c r="UAI22" s="123"/>
      <c r="UAJ22" s="123"/>
      <c r="UAK22" s="123"/>
      <c r="UAL22" s="123"/>
      <c r="UAM22" s="123"/>
      <c r="UAN22" s="123"/>
      <c r="UAO22" s="123"/>
      <c r="UAP22" s="123"/>
      <c r="UAQ22" s="123"/>
      <c r="UAR22" s="123"/>
      <c r="UAS22" s="123"/>
      <c r="UAT22" s="123"/>
      <c r="UAU22" s="123"/>
      <c r="UAV22" s="123"/>
      <c r="UAW22" s="123"/>
      <c r="UAX22" s="123"/>
      <c r="UAY22" s="123"/>
      <c r="UAZ22" s="123"/>
      <c r="UBA22" s="123"/>
      <c r="UBB22" s="123"/>
      <c r="UBC22" s="123"/>
      <c r="UBD22" s="123"/>
      <c r="UBE22" s="123"/>
      <c r="UBF22" s="123"/>
      <c r="UBG22" s="123"/>
      <c r="UBH22" s="123"/>
      <c r="UBI22" s="123"/>
      <c r="UBJ22" s="123"/>
      <c r="UBK22" s="123"/>
      <c r="UBL22" s="123"/>
      <c r="UBM22" s="123"/>
      <c r="UBN22" s="123"/>
      <c r="UBO22" s="123"/>
      <c r="UBP22" s="123"/>
      <c r="UBQ22" s="123"/>
      <c r="UBR22" s="123"/>
      <c r="UBS22" s="123"/>
      <c r="UBT22" s="123"/>
      <c r="UBU22" s="123"/>
      <c r="UBV22" s="123"/>
      <c r="UBW22" s="123"/>
      <c r="UBX22" s="123"/>
      <c r="UBY22" s="123"/>
      <c r="UBZ22" s="123"/>
      <c r="UCA22" s="123"/>
      <c r="UCB22" s="123"/>
      <c r="UCC22" s="123"/>
      <c r="UCD22" s="123"/>
      <c r="UCE22" s="123"/>
      <c r="UCF22" s="123"/>
      <c r="UCG22" s="123"/>
      <c r="UCH22" s="123"/>
      <c r="UCI22" s="123"/>
      <c r="UCJ22" s="123"/>
      <c r="UCK22" s="123"/>
      <c r="UCL22" s="123"/>
      <c r="UCM22" s="123"/>
      <c r="UCN22" s="123"/>
      <c r="UCO22" s="123"/>
      <c r="UCP22" s="123"/>
      <c r="UCQ22" s="123"/>
      <c r="UCR22" s="123"/>
      <c r="UCS22" s="123"/>
      <c r="UCT22" s="123"/>
      <c r="UCU22" s="123"/>
      <c r="UCV22" s="123"/>
      <c r="UCW22" s="123"/>
      <c r="UCX22" s="123"/>
      <c r="UCY22" s="123"/>
      <c r="UCZ22" s="123"/>
      <c r="UDA22" s="123"/>
      <c r="UDB22" s="123"/>
      <c r="UDC22" s="123"/>
      <c r="UDD22" s="123"/>
      <c r="UDE22" s="123"/>
      <c r="UDF22" s="123"/>
      <c r="UDG22" s="123"/>
      <c r="UDH22" s="123"/>
      <c r="UDI22" s="123"/>
      <c r="UDJ22" s="123"/>
      <c r="UDK22" s="123"/>
      <c r="UDL22" s="123"/>
      <c r="UDM22" s="123"/>
      <c r="UDN22" s="123"/>
      <c r="UDO22" s="123"/>
      <c r="UDP22" s="123"/>
      <c r="UDQ22" s="123"/>
      <c r="UDR22" s="123"/>
      <c r="UDS22" s="123"/>
      <c r="UDT22" s="123"/>
      <c r="UDU22" s="123"/>
      <c r="UDV22" s="123"/>
      <c r="UDW22" s="123"/>
      <c r="UDX22" s="123"/>
      <c r="UDY22" s="123"/>
      <c r="UDZ22" s="123"/>
      <c r="UEA22" s="123"/>
      <c r="UEB22" s="123"/>
      <c r="UEC22" s="123"/>
      <c r="UED22" s="123"/>
      <c r="UEE22" s="123"/>
      <c r="UEF22" s="123"/>
      <c r="UEG22" s="123"/>
      <c r="UEH22" s="123"/>
      <c r="UEI22" s="123"/>
      <c r="UEJ22" s="123"/>
      <c r="UEK22" s="123"/>
      <c r="UEL22" s="123"/>
      <c r="UEM22" s="123"/>
      <c r="UEN22" s="123"/>
      <c r="UEO22" s="123"/>
      <c r="UEP22" s="123"/>
      <c r="UEQ22" s="123"/>
      <c r="UER22" s="123"/>
      <c r="UES22" s="123"/>
      <c r="UET22" s="123"/>
      <c r="UEU22" s="123"/>
      <c r="UEV22" s="123"/>
      <c r="UEW22" s="123"/>
      <c r="UEX22" s="123"/>
      <c r="UEY22" s="123"/>
      <c r="UEZ22" s="123"/>
      <c r="UFA22" s="123"/>
      <c r="UFB22" s="123"/>
      <c r="UFC22" s="123"/>
      <c r="UFD22" s="123"/>
      <c r="UFE22" s="123"/>
      <c r="UFF22" s="123"/>
      <c r="UFG22" s="123"/>
      <c r="UFH22" s="123"/>
      <c r="UFI22" s="123"/>
      <c r="UFJ22" s="123"/>
      <c r="UFK22" s="123"/>
      <c r="UFL22" s="123"/>
      <c r="UFM22" s="123"/>
      <c r="UFN22" s="123"/>
      <c r="UFO22" s="123"/>
      <c r="UFP22" s="123"/>
      <c r="UFQ22" s="123"/>
      <c r="UFR22" s="123"/>
      <c r="UFS22" s="123"/>
      <c r="UFT22" s="123"/>
      <c r="UFU22" s="123"/>
      <c r="UFV22" s="123"/>
      <c r="UFW22" s="123"/>
      <c r="UFX22" s="123"/>
      <c r="UFY22" s="123"/>
      <c r="UFZ22" s="123"/>
      <c r="UGA22" s="123"/>
      <c r="UGB22" s="123"/>
      <c r="UGC22" s="123"/>
      <c r="UGD22" s="123"/>
      <c r="UGE22" s="123"/>
      <c r="UGF22" s="123"/>
      <c r="UGG22" s="123"/>
      <c r="UGH22" s="123"/>
      <c r="UGI22" s="123"/>
      <c r="UGJ22" s="123"/>
      <c r="UGK22" s="123"/>
      <c r="UGL22" s="123"/>
      <c r="UGM22" s="123"/>
      <c r="UGN22" s="123"/>
      <c r="UGO22" s="123"/>
      <c r="UGP22" s="123"/>
      <c r="UGQ22" s="123"/>
      <c r="UGR22" s="123"/>
      <c r="UGS22" s="123"/>
      <c r="UGT22" s="123"/>
      <c r="UGU22" s="123"/>
      <c r="UGV22" s="123"/>
      <c r="UGW22" s="123"/>
      <c r="UGX22" s="123"/>
      <c r="UGY22" s="123"/>
      <c r="UGZ22" s="123"/>
      <c r="UHA22" s="123"/>
      <c r="UHB22" s="123"/>
      <c r="UHC22" s="123"/>
      <c r="UHD22" s="123"/>
      <c r="UHE22" s="123"/>
      <c r="UHF22" s="123"/>
      <c r="UHG22" s="123"/>
      <c r="UHH22" s="123"/>
      <c r="UHI22" s="123"/>
      <c r="UHJ22" s="123"/>
      <c r="UHK22" s="123"/>
      <c r="UHL22" s="123"/>
      <c r="UHM22" s="123"/>
      <c r="UHN22" s="123"/>
      <c r="UHO22" s="123"/>
      <c r="UHP22" s="123"/>
      <c r="UHQ22" s="123"/>
      <c r="UHR22" s="123"/>
      <c r="UHS22" s="123"/>
      <c r="UHT22" s="123"/>
      <c r="UHU22" s="123"/>
      <c r="UHV22" s="123"/>
      <c r="UHW22" s="123"/>
      <c r="UHX22" s="123"/>
      <c r="UHY22" s="123"/>
      <c r="UHZ22" s="123"/>
      <c r="UIA22" s="123"/>
      <c r="UIB22" s="123"/>
      <c r="UIC22" s="123"/>
      <c r="UID22" s="123"/>
      <c r="UIE22" s="123"/>
      <c r="UIF22" s="123"/>
      <c r="UIG22" s="123"/>
      <c r="UIH22" s="123"/>
      <c r="UII22" s="123"/>
      <c r="UIJ22" s="123"/>
      <c r="UIK22" s="123"/>
      <c r="UIL22" s="123"/>
      <c r="UIM22" s="123"/>
      <c r="UIN22" s="123"/>
      <c r="UIO22" s="123"/>
      <c r="UIP22" s="123"/>
      <c r="UIQ22" s="123"/>
      <c r="UIR22" s="123"/>
      <c r="UIS22" s="123"/>
      <c r="UIT22" s="123"/>
      <c r="UIU22" s="123"/>
      <c r="UIV22" s="123"/>
      <c r="UIW22" s="123"/>
      <c r="UIX22" s="123"/>
      <c r="UIY22" s="123"/>
      <c r="UIZ22" s="123"/>
      <c r="UJA22" s="123"/>
      <c r="UJB22" s="123"/>
      <c r="UJC22" s="123"/>
      <c r="UJD22" s="123"/>
      <c r="UJE22" s="123"/>
      <c r="UJF22" s="123"/>
      <c r="UJG22" s="123"/>
      <c r="UJH22" s="123"/>
      <c r="UJI22" s="123"/>
      <c r="UJJ22" s="123"/>
      <c r="UJK22" s="123"/>
      <c r="UJL22" s="123"/>
      <c r="UJM22" s="123"/>
      <c r="UJN22" s="123"/>
      <c r="UJO22" s="123"/>
      <c r="UJP22" s="123"/>
      <c r="UJQ22" s="123"/>
      <c r="UJR22" s="123"/>
      <c r="UJS22" s="123"/>
      <c r="UJT22" s="123"/>
      <c r="UJU22" s="123"/>
      <c r="UJV22" s="123"/>
      <c r="UJW22" s="123"/>
      <c r="UJX22" s="123"/>
      <c r="UJY22" s="123"/>
      <c r="UJZ22" s="123"/>
      <c r="UKA22" s="123"/>
      <c r="UKB22" s="123"/>
      <c r="UKC22" s="123"/>
      <c r="UKD22" s="123"/>
      <c r="UKE22" s="123"/>
      <c r="UKF22" s="123"/>
      <c r="UKG22" s="123"/>
      <c r="UKH22" s="123"/>
      <c r="UKI22" s="123"/>
      <c r="UKJ22" s="123"/>
      <c r="UKK22" s="123"/>
      <c r="UKL22" s="123"/>
      <c r="UKM22" s="123"/>
      <c r="UKN22" s="123"/>
      <c r="UKO22" s="123"/>
      <c r="UKP22" s="123"/>
      <c r="UKQ22" s="123"/>
      <c r="UKR22" s="123"/>
      <c r="UKS22" s="123"/>
      <c r="UKT22" s="123"/>
      <c r="UKU22" s="123"/>
      <c r="UKV22" s="123"/>
      <c r="UKW22" s="123"/>
      <c r="UKX22" s="123"/>
      <c r="UKY22" s="123"/>
      <c r="UKZ22" s="123"/>
      <c r="ULA22" s="123"/>
      <c r="ULB22" s="123"/>
      <c r="ULC22" s="123"/>
      <c r="ULD22" s="123"/>
      <c r="ULE22" s="123"/>
      <c r="ULF22" s="123"/>
      <c r="ULG22" s="123"/>
      <c r="ULH22" s="123"/>
      <c r="ULI22" s="123"/>
      <c r="ULJ22" s="123"/>
      <c r="ULK22" s="123"/>
      <c r="ULL22" s="123"/>
      <c r="ULM22" s="123"/>
      <c r="ULN22" s="123"/>
      <c r="ULO22" s="123"/>
      <c r="ULP22" s="123"/>
      <c r="ULQ22" s="123"/>
      <c r="ULR22" s="123"/>
      <c r="ULS22" s="123"/>
      <c r="ULT22" s="123"/>
      <c r="ULU22" s="123"/>
      <c r="ULV22" s="123"/>
      <c r="ULW22" s="123"/>
      <c r="ULX22" s="123"/>
      <c r="ULY22" s="123"/>
      <c r="ULZ22" s="123"/>
      <c r="UMA22" s="123"/>
      <c r="UMB22" s="123"/>
      <c r="UMC22" s="123"/>
      <c r="UMD22" s="123"/>
      <c r="UME22" s="123"/>
      <c r="UMF22" s="123"/>
      <c r="UMG22" s="123"/>
      <c r="UMH22" s="123"/>
      <c r="UMI22" s="123"/>
      <c r="UMJ22" s="123"/>
      <c r="UMK22" s="123"/>
      <c r="UML22" s="123"/>
      <c r="UMM22" s="123"/>
      <c r="UMN22" s="123"/>
      <c r="UMO22" s="123"/>
      <c r="UMP22" s="123"/>
      <c r="UMQ22" s="123"/>
      <c r="UMR22" s="123"/>
      <c r="UMS22" s="123"/>
      <c r="UMT22" s="123"/>
      <c r="UMU22" s="123"/>
      <c r="UMV22" s="123"/>
      <c r="UMW22" s="123"/>
      <c r="UMX22" s="123"/>
      <c r="UMY22" s="123"/>
      <c r="UMZ22" s="123"/>
      <c r="UNA22" s="123"/>
      <c r="UNB22" s="123"/>
      <c r="UNC22" s="123"/>
      <c r="UND22" s="123"/>
      <c r="UNE22" s="123"/>
      <c r="UNF22" s="123"/>
      <c r="UNG22" s="123"/>
      <c r="UNH22" s="123"/>
      <c r="UNI22" s="123"/>
      <c r="UNJ22" s="123"/>
      <c r="UNK22" s="123"/>
      <c r="UNL22" s="123"/>
      <c r="UNM22" s="123"/>
      <c r="UNN22" s="123"/>
      <c r="UNO22" s="123"/>
      <c r="UNP22" s="123"/>
      <c r="UNQ22" s="123"/>
      <c r="UNR22" s="123"/>
      <c r="UNS22" s="123"/>
      <c r="UNT22" s="123"/>
      <c r="UNU22" s="123"/>
      <c r="UNV22" s="123"/>
      <c r="UNW22" s="123"/>
      <c r="UNX22" s="123"/>
      <c r="UNY22" s="123"/>
      <c r="UNZ22" s="123"/>
      <c r="UOA22" s="123"/>
      <c r="UOB22" s="123"/>
      <c r="UOC22" s="123"/>
      <c r="UOD22" s="123"/>
      <c r="UOE22" s="123"/>
      <c r="UOF22" s="123"/>
      <c r="UOG22" s="123"/>
      <c r="UOH22" s="123"/>
      <c r="UOI22" s="123"/>
      <c r="UOJ22" s="123"/>
      <c r="UOK22" s="123"/>
      <c r="UOL22" s="123"/>
      <c r="UOM22" s="123"/>
      <c r="UON22" s="123"/>
      <c r="UOO22" s="123"/>
      <c r="UOP22" s="123"/>
      <c r="UOQ22" s="123"/>
      <c r="UOR22" s="123"/>
      <c r="UOS22" s="123"/>
      <c r="UOT22" s="123"/>
      <c r="UOU22" s="123"/>
      <c r="UOV22" s="123"/>
      <c r="UOW22" s="123"/>
      <c r="UOX22" s="123"/>
      <c r="UOY22" s="123"/>
      <c r="UOZ22" s="123"/>
      <c r="UPA22" s="123"/>
      <c r="UPB22" s="123"/>
      <c r="UPC22" s="123"/>
      <c r="UPD22" s="123"/>
      <c r="UPE22" s="123"/>
      <c r="UPF22" s="123"/>
      <c r="UPG22" s="123"/>
      <c r="UPH22" s="123"/>
      <c r="UPI22" s="123"/>
      <c r="UPJ22" s="123"/>
      <c r="UPK22" s="123"/>
      <c r="UPL22" s="123"/>
      <c r="UPM22" s="123"/>
      <c r="UPN22" s="123"/>
      <c r="UPO22" s="123"/>
      <c r="UPP22" s="123"/>
      <c r="UPQ22" s="123"/>
      <c r="UPR22" s="123"/>
      <c r="UPS22" s="123"/>
      <c r="UPT22" s="123"/>
      <c r="UPU22" s="123"/>
      <c r="UPV22" s="123"/>
      <c r="UPW22" s="123"/>
      <c r="UPX22" s="123"/>
      <c r="UPY22" s="123"/>
      <c r="UPZ22" s="123"/>
      <c r="UQA22" s="123"/>
      <c r="UQB22" s="123"/>
      <c r="UQC22" s="123"/>
      <c r="UQD22" s="123"/>
      <c r="UQE22" s="123"/>
      <c r="UQF22" s="123"/>
      <c r="UQG22" s="123"/>
      <c r="UQH22" s="123"/>
      <c r="UQI22" s="123"/>
      <c r="UQJ22" s="123"/>
      <c r="UQK22" s="123"/>
      <c r="UQL22" s="123"/>
      <c r="UQM22" s="123"/>
      <c r="UQN22" s="123"/>
      <c r="UQO22" s="123"/>
      <c r="UQP22" s="123"/>
      <c r="UQQ22" s="123"/>
      <c r="UQR22" s="123"/>
      <c r="UQS22" s="123"/>
      <c r="UQT22" s="123"/>
      <c r="UQU22" s="123"/>
      <c r="UQV22" s="123"/>
      <c r="UQW22" s="123"/>
      <c r="UQX22" s="123"/>
      <c r="UQY22" s="123"/>
      <c r="UQZ22" s="123"/>
      <c r="URA22" s="123"/>
      <c r="URB22" s="123"/>
      <c r="URC22" s="123"/>
      <c r="URD22" s="123"/>
      <c r="URE22" s="123"/>
      <c r="URF22" s="123"/>
      <c r="URG22" s="123"/>
      <c r="URH22" s="123"/>
      <c r="URI22" s="123"/>
      <c r="URJ22" s="123"/>
      <c r="URK22" s="123"/>
      <c r="URL22" s="123"/>
      <c r="URM22" s="123"/>
      <c r="URN22" s="123"/>
      <c r="URO22" s="123"/>
      <c r="URP22" s="123"/>
      <c r="URQ22" s="123"/>
      <c r="URR22" s="123"/>
      <c r="URS22" s="123"/>
      <c r="URT22" s="123"/>
      <c r="URU22" s="123"/>
      <c r="URV22" s="123"/>
      <c r="URW22" s="123"/>
      <c r="URX22" s="123"/>
      <c r="URY22" s="123"/>
      <c r="URZ22" s="123"/>
      <c r="USA22" s="123"/>
      <c r="USB22" s="123"/>
      <c r="USC22" s="123"/>
      <c r="USD22" s="123"/>
      <c r="USE22" s="123"/>
      <c r="USF22" s="123"/>
      <c r="USG22" s="123"/>
      <c r="USH22" s="123"/>
      <c r="USI22" s="123"/>
      <c r="USJ22" s="123"/>
      <c r="USK22" s="123"/>
      <c r="USL22" s="123"/>
      <c r="USM22" s="123"/>
      <c r="USN22" s="123"/>
      <c r="USO22" s="123"/>
      <c r="USP22" s="123"/>
      <c r="USQ22" s="123"/>
      <c r="USR22" s="123"/>
      <c r="USS22" s="123"/>
      <c r="UST22" s="123"/>
      <c r="USU22" s="123"/>
      <c r="USV22" s="123"/>
      <c r="USW22" s="123"/>
      <c r="USX22" s="123"/>
      <c r="USY22" s="123"/>
      <c r="USZ22" s="123"/>
      <c r="UTA22" s="123"/>
      <c r="UTB22" s="123"/>
      <c r="UTC22" s="123"/>
      <c r="UTD22" s="123"/>
      <c r="UTE22" s="123"/>
      <c r="UTF22" s="123"/>
      <c r="UTG22" s="123"/>
      <c r="UTH22" s="123"/>
      <c r="UTI22" s="123"/>
      <c r="UTJ22" s="123"/>
      <c r="UTK22" s="123"/>
      <c r="UTL22" s="123"/>
      <c r="UTM22" s="123"/>
      <c r="UTN22" s="123"/>
      <c r="UTO22" s="123"/>
      <c r="UTP22" s="123"/>
      <c r="UTQ22" s="123"/>
      <c r="UTR22" s="123"/>
      <c r="UTS22" s="123"/>
      <c r="UTT22" s="123"/>
      <c r="UTU22" s="123"/>
      <c r="UTV22" s="123"/>
      <c r="UTW22" s="123"/>
      <c r="UTX22" s="123"/>
      <c r="UTY22" s="123"/>
      <c r="UTZ22" s="123"/>
      <c r="UUA22" s="123"/>
      <c r="UUB22" s="123"/>
      <c r="UUC22" s="123"/>
      <c r="UUD22" s="123"/>
      <c r="UUE22" s="123"/>
      <c r="UUF22" s="123"/>
      <c r="UUG22" s="123"/>
      <c r="UUH22" s="123"/>
      <c r="UUI22" s="123"/>
      <c r="UUJ22" s="123"/>
      <c r="UUK22" s="123"/>
      <c r="UUL22" s="123"/>
      <c r="UUM22" s="123"/>
      <c r="UUN22" s="123"/>
      <c r="UUO22" s="123"/>
      <c r="UUP22" s="123"/>
      <c r="UUQ22" s="123"/>
      <c r="UUR22" s="123"/>
      <c r="UUS22" s="123"/>
      <c r="UUT22" s="123"/>
      <c r="UUU22" s="123"/>
      <c r="UUV22" s="123"/>
      <c r="UUW22" s="123"/>
      <c r="UUX22" s="123"/>
      <c r="UUY22" s="123"/>
      <c r="UUZ22" s="123"/>
      <c r="UVA22" s="123"/>
      <c r="UVB22" s="123"/>
      <c r="UVC22" s="123"/>
      <c r="UVD22" s="123"/>
      <c r="UVE22" s="123"/>
      <c r="UVF22" s="123"/>
      <c r="UVG22" s="123"/>
      <c r="UVH22" s="123"/>
      <c r="UVI22" s="123"/>
      <c r="UVJ22" s="123"/>
      <c r="UVK22" s="123"/>
      <c r="UVL22" s="123"/>
      <c r="UVM22" s="123"/>
      <c r="UVN22" s="123"/>
      <c r="UVO22" s="123"/>
      <c r="UVP22" s="123"/>
      <c r="UVQ22" s="123"/>
      <c r="UVR22" s="123"/>
      <c r="UVS22" s="123"/>
      <c r="UVT22" s="123"/>
      <c r="UVU22" s="123"/>
      <c r="UVV22" s="123"/>
      <c r="UVW22" s="123"/>
      <c r="UVX22" s="123"/>
      <c r="UVY22" s="123"/>
      <c r="UVZ22" s="123"/>
      <c r="UWA22" s="123"/>
      <c r="UWB22" s="123"/>
      <c r="UWC22" s="123"/>
      <c r="UWD22" s="123"/>
      <c r="UWE22" s="123"/>
      <c r="UWF22" s="123"/>
      <c r="UWG22" s="123"/>
      <c r="UWH22" s="123"/>
      <c r="UWI22" s="123"/>
      <c r="UWJ22" s="123"/>
      <c r="UWK22" s="123"/>
      <c r="UWL22" s="123"/>
      <c r="UWM22" s="123"/>
      <c r="UWN22" s="123"/>
      <c r="UWO22" s="123"/>
      <c r="UWP22" s="123"/>
      <c r="UWQ22" s="123"/>
      <c r="UWR22" s="123"/>
      <c r="UWS22" s="123"/>
      <c r="UWT22" s="123"/>
      <c r="UWU22" s="123"/>
      <c r="UWV22" s="123"/>
      <c r="UWW22" s="123"/>
      <c r="UWX22" s="123"/>
      <c r="UWY22" s="123"/>
      <c r="UWZ22" s="123"/>
      <c r="UXA22" s="123"/>
      <c r="UXB22" s="123"/>
      <c r="UXC22" s="123"/>
      <c r="UXD22" s="123"/>
      <c r="UXE22" s="123"/>
      <c r="UXF22" s="123"/>
      <c r="UXG22" s="123"/>
      <c r="UXH22" s="123"/>
      <c r="UXI22" s="123"/>
      <c r="UXJ22" s="123"/>
      <c r="UXK22" s="123"/>
      <c r="UXL22" s="123"/>
      <c r="UXM22" s="123"/>
      <c r="UXN22" s="123"/>
      <c r="UXO22" s="123"/>
      <c r="UXP22" s="123"/>
      <c r="UXQ22" s="123"/>
      <c r="UXR22" s="123"/>
      <c r="UXS22" s="123"/>
      <c r="UXT22" s="123"/>
      <c r="UXU22" s="123"/>
      <c r="UXV22" s="123"/>
      <c r="UXW22" s="123"/>
      <c r="UXX22" s="123"/>
      <c r="UXY22" s="123"/>
      <c r="UXZ22" s="123"/>
      <c r="UYA22" s="123"/>
      <c r="UYB22" s="123"/>
      <c r="UYC22" s="123"/>
      <c r="UYD22" s="123"/>
      <c r="UYE22" s="123"/>
      <c r="UYF22" s="123"/>
      <c r="UYG22" s="123"/>
      <c r="UYH22" s="123"/>
      <c r="UYI22" s="123"/>
      <c r="UYJ22" s="123"/>
      <c r="UYK22" s="123"/>
      <c r="UYL22" s="123"/>
      <c r="UYM22" s="123"/>
      <c r="UYN22" s="123"/>
      <c r="UYO22" s="123"/>
      <c r="UYP22" s="123"/>
      <c r="UYQ22" s="123"/>
      <c r="UYR22" s="123"/>
      <c r="UYS22" s="123"/>
      <c r="UYT22" s="123"/>
      <c r="UYU22" s="123"/>
      <c r="UYV22" s="123"/>
      <c r="UYW22" s="123"/>
      <c r="UYX22" s="123"/>
      <c r="UYY22" s="123"/>
      <c r="UYZ22" s="123"/>
      <c r="UZA22" s="123"/>
      <c r="UZB22" s="123"/>
      <c r="UZC22" s="123"/>
      <c r="UZD22" s="123"/>
      <c r="UZE22" s="123"/>
      <c r="UZF22" s="123"/>
      <c r="UZG22" s="123"/>
      <c r="UZH22" s="123"/>
      <c r="UZI22" s="123"/>
      <c r="UZJ22" s="123"/>
      <c r="UZK22" s="123"/>
      <c r="UZL22" s="123"/>
      <c r="UZM22" s="123"/>
      <c r="UZN22" s="123"/>
      <c r="UZO22" s="123"/>
      <c r="UZP22" s="123"/>
      <c r="UZQ22" s="123"/>
      <c r="UZR22" s="123"/>
      <c r="UZS22" s="123"/>
      <c r="UZT22" s="123"/>
      <c r="UZU22" s="123"/>
      <c r="UZV22" s="123"/>
      <c r="UZW22" s="123"/>
      <c r="UZX22" s="123"/>
      <c r="UZY22" s="123"/>
      <c r="UZZ22" s="123"/>
      <c r="VAA22" s="123"/>
      <c r="VAB22" s="123"/>
      <c r="VAC22" s="123"/>
      <c r="VAD22" s="123"/>
      <c r="VAE22" s="123"/>
      <c r="VAF22" s="123"/>
      <c r="VAG22" s="123"/>
      <c r="VAH22" s="123"/>
      <c r="VAI22" s="123"/>
      <c r="VAJ22" s="123"/>
      <c r="VAK22" s="123"/>
      <c r="VAL22" s="123"/>
      <c r="VAM22" s="123"/>
      <c r="VAN22" s="123"/>
      <c r="VAO22" s="123"/>
      <c r="VAP22" s="123"/>
      <c r="VAQ22" s="123"/>
      <c r="VAR22" s="123"/>
      <c r="VAS22" s="123"/>
      <c r="VAT22" s="123"/>
      <c r="VAU22" s="123"/>
      <c r="VAV22" s="123"/>
      <c r="VAW22" s="123"/>
      <c r="VAX22" s="123"/>
      <c r="VAY22" s="123"/>
      <c r="VAZ22" s="123"/>
      <c r="VBA22" s="123"/>
      <c r="VBB22" s="123"/>
      <c r="VBC22" s="123"/>
      <c r="VBD22" s="123"/>
      <c r="VBE22" s="123"/>
      <c r="VBF22" s="123"/>
      <c r="VBG22" s="123"/>
      <c r="VBH22" s="123"/>
      <c r="VBI22" s="123"/>
      <c r="VBJ22" s="123"/>
      <c r="VBK22" s="123"/>
      <c r="VBL22" s="123"/>
      <c r="VBM22" s="123"/>
      <c r="VBN22" s="123"/>
      <c r="VBO22" s="123"/>
      <c r="VBP22" s="123"/>
      <c r="VBQ22" s="123"/>
      <c r="VBR22" s="123"/>
      <c r="VBS22" s="123"/>
      <c r="VBT22" s="123"/>
      <c r="VBU22" s="123"/>
      <c r="VBV22" s="123"/>
      <c r="VBW22" s="123"/>
      <c r="VBX22" s="123"/>
      <c r="VBY22" s="123"/>
      <c r="VBZ22" s="123"/>
      <c r="VCA22" s="123"/>
      <c r="VCB22" s="123"/>
      <c r="VCC22" s="123"/>
      <c r="VCD22" s="123"/>
      <c r="VCE22" s="123"/>
      <c r="VCF22" s="123"/>
      <c r="VCG22" s="123"/>
      <c r="VCH22" s="123"/>
      <c r="VCI22" s="123"/>
      <c r="VCJ22" s="123"/>
      <c r="VCK22" s="123"/>
      <c r="VCL22" s="123"/>
      <c r="VCM22" s="123"/>
      <c r="VCN22" s="123"/>
      <c r="VCO22" s="123"/>
      <c r="VCP22" s="123"/>
      <c r="VCQ22" s="123"/>
      <c r="VCR22" s="123"/>
      <c r="VCS22" s="123"/>
      <c r="VCT22" s="123"/>
      <c r="VCU22" s="123"/>
      <c r="VCV22" s="123"/>
      <c r="VCW22" s="123"/>
      <c r="VCX22" s="123"/>
      <c r="VCY22" s="123"/>
      <c r="VCZ22" s="123"/>
      <c r="VDA22" s="123"/>
      <c r="VDB22" s="123"/>
      <c r="VDC22" s="123"/>
      <c r="VDD22" s="123"/>
      <c r="VDE22" s="123"/>
      <c r="VDF22" s="123"/>
      <c r="VDG22" s="123"/>
      <c r="VDH22" s="123"/>
      <c r="VDI22" s="123"/>
      <c r="VDJ22" s="123"/>
      <c r="VDK22" s="123"/>
      <c r="VDL22" s="123"/>
      <c r="VDM22" s="123"/>
      <c r="VDN22" s="123"/>
      <c r="VDO22" s="123"/>
      <c r="VDP22" s="123"/>
      <c r="VDQ22" s="123"/>
      <c r="VDR22" s="123"/>
      <c r="VDS22" s="123"/>
      <c r="VDT22" s="123"/>
      <c r="VDU22" s="123"/>
      <c r="VDV22" s="123"/>
      <c r="VDW22" s="123"/>
      <c r="VDX22" s="123"/>
      <c r="VDY22" s="123"/>
      <c r="VDZ22" s="123"/>
      <c r="VEA22" s="123"/>
      <c r="VEB22" s="123"/>
      <c r="VEC22" s="123"/>
      <c r="VED22" s="123"/>
      <c r="VEE22" s="123"/>
      <c r="VEF22" s="123"/>
      <c r="VEG22" s="123"/>
      <c r="VEH22" s="123"/>
      <c r="VEI22" s="123"/>
      <c r="VEJ22" s="123"/>
      <c r="VEK22" s="123"/>
      <c r="VEL22" s="123"/>
      <c r="VEM22" s="123"/>
      <c r="VEN22" s="123"/>
      <c r="VEO22" s="123"/>
      <c r="VEP22" s="123"/>
      <c r="VEQ22" s="123"/>
      <c r="VER22" s="123"/>
      <c r="VES22" s="123"/>
      <c r="VET22" s="123"/>
      <c r="VEU22" s="123"/>
      <c r="VEV22" s="123"/>
      <c r="VEW22" s="123"/>
      <c r="VEX22" s="123"/>
      <c r="VEY22" s="123"/>
      <c r="VEZ22" s="123"/>
      <c r="VFA22" s="123"/>
      <c r="VFB22" s="123"/>
      <c r="VFC22" s="123"/>
      <c r="VFD22" s="123"/>
      <c r="VFE22" s="123"/>
      <c r="VFF22" s="123"/>
      <c r="VFG22" s="123"/>
      <c r="VFH22" s="123"/>
      <c r="VFI22" s="123"/>
      <c r="VFJ22" s="123"/>
      <c r="VFK22" s="123"/>
      <c r="VFL22" s="123"/>
      <c r="VFM22" s="123"/>
      <c r="VFN22" s="123"/>
      <c r="VFO22" s="123"/>
      <c r="VFP22" s="123"/>
      <c r="VFQ22" s="123"/>
      <c r="VFR22" s="123"/>
      <c r="VFS22" s="123"/>
      <c r="VFT22" s="123"/>
      <c r="VFU22" s="123"/>
      <c r="VFV22" s="123"/>
      <c r="VFW22" s="123"/>
      <c r="VFX22" s="123"/>
      <c r="VFY22" s="123"/>
      <c r="VFZ22" s="123"/>
      <c r="VGA22" s="123"/>
      <c r="VGB22" s="123"/>
      <c r="VGC22" s="123"/>
      <c r="VGD22" s="123"/>
      <c r="VGE22" s="123"/>
      <c r="VGF22" s="123"/>
      <c r="VGG22" s="123"/>
      <c r="VGH22" s="123"/>
      <c r="VGI22" s="123"/>
      <c r="VGJ22" s="123"/>
      <c r="VGK22" s="123"/>
      <c r="VGL22" s="123"/>
      <c r="VGM22" s="123"/>
      <c r="VGN22" s="123"/>
      <c r="VGO22" s="123"/>
      <c r="VGP22" s="123"/>
      <c r="VGQ22" s="123"/>
      <c r="VGR22" s="123"/>
      <c r="VGS22" s="123"/>
      <c r="VGT22" s="123"/>
      <c r="VGU22" s="123"/>
      <c r="VGV22" s="123"/>
      <c r="VGW22" s="123"/>
      <c r="VGX22" s="123"/>
      <c r="VGY22" s="123"/>
      <c r="VGZ22" s="123"/>
      <c r="VHA22" s="123"/>
      <c r="VHB22" s="123"/>
      <c r="VHC22" s="123"/>
      <c r="VHD22" s="123"/>
      <c r="VHE22" s="123"/>
      <c r="VHF22" s="123"/>
      <c r="VHG22" s="123"/>
      <c r="VHH22" s="123"/>
      <c r="VHI22" s="123"/>
      <c r="VHJ22" s="123"/>
      <c r="VHK22" s="123"/>
      <c r="VHL22" s="123"/>
      <c r="VHM22" s="123"/>
      <c r="VHN22" s="123"/>
      <c r="VHO22" s="123"/>
      <c r="VHP22" s="123"/>
      <c r="VHQ22" s="123"/>
      <c r="VHR22" s="123"/>
      <c r="VHS22" s="123"/>
      <c r="VHT22" s="123"/>
      <c r="VHU22" s="123"/>
      <c r="VHV22" s="123"/>
      <c r="VHW22" s="123"/>
      <c r="VHX22" s="123"/>
      <c r="VHY22" s="123"/>
      <c r="VHZ22" s="123"/>
      <c r="VIA22" s="123"/>
      <c r="VIB22" s="123"/>
      <c r="VIC22" s="123"/>
      <c r="VID22" s="123"/>
      <c r="VIE22" s="123"/>
      <c r="VIF22" s="123"/>
      <c r="VIG22" s="123"/>
      <c r="VIH22" s="123"/>
      <c r="VII22" s="123"/>
      <c r="VIJ22" s="123"/>
      <c r="VIK22" s="123"/>
      <c r="VIL22" s="123"/>
      <c r="VIM22" s="123"/>
      <c r="VIN22" s="123"/>
      <c r="VIO22" s="123"/>
      <c r="VIP22" s="123"/>
      <c r="VIQ22" s="123"/>
      <c r="VIR22" s="123"/>
      <c r="VIS22" s="123"/>
      <c r="VIT22" s="123"/>
      <c r="VIU22" s="123"/>
      <c r="VIV22" s="123"/>
      <c r="VIW22" s="123"/>
      <c r="VIX22" s="123"/>
      <c r="VIY22" s="123"/>
      <c r="VIZ22" s="123"/>
      <c r="VJA22" s="123"/>
      <c r="VJB22" s="123"/>
      <c r="VJC22" s="123"/>
      <c r="VJD22" s="123"/>
      <c r="VJE22" s="123"/>
      <c r="VJF22" s="123"/>
      <c r="VJG22" s="123"/>
      <c r="VJH22" s="123"/>
      <c r="VJI22" s="123"/>
      <c r="VJJ22" s="123"/>
      <c r="VJK22" s="123"/>
      <c r="VJL22" s="123"/>
      <c r="VJM22" s="123"/>
      <c r="VJN22" s="123"/>
      <c r="VJO22" s="123"/>
      <c r="VJP22" s="123"/>
      <c r="VJQ22" s="123"/>
      <c r="VJR22" s="123"/>
      <c r="VJS22" s="123"/>
      <c r="VJT22" s="123"/>
      <c r="VJU22" s="123"/>
      <c r="VJV22" s="123"/>
      <c r="VJW22" s="123"/>
      <c r="VJX22" s="123"/>
      <c r="VJY22" s="123"/>
      <c r="VJZ22" s="123"/>
      <c r="VKA22" s="123"/>
      <c r="VKB22" s="123"/>
      <c r="VKC22" s="123"/>
      <c r="VKD22" s="123"/>
      <c r="VKE22" s="123"/>
      <c r="VKF22" s="123"/>
      <c r="VKG22" s="123"/>
      <c r="VKH22" s="123"/>
      <c r="VKI22" s="123"/>
      <c r="VKJ22" s="123"/>
      <c r="VKK22" s="123"/>
      <c r="VKL22" s="123"/>
      <c r="VKM22" s="123"/>
      <c r="VKN22" s="123"/>
      <c r="VKO22" s="123"/>
      <c r="VKP22" s="123"/>
      <c r="VKQ22" s="123"/>
      <c r="VKR22" s="123"/>
      <c r="VKS22" s="123"/>
      <c r="VKT22" s="123"/>
      <c r="VKU22" s="123"/>
      <c r="VKV22" s="123"/>
      <c r="VKW22" s="123"/>
      <c r="VKX22" s="123"/>
      <c r="VKY22" s="123"/>
      <c r="VKZ22" s="123"/>
      <c r="VLA22" s="123"/>
      <c r="VLB22" s="123"/>
      <c r="VLC22" s="123"/>
      <c r="VLD22" s="123"/>
      <c r="VLE22" s="123"/>
      <c r="VLF22" s="123"/>
      <c r="VLG22" s="123"/>
      <c r="VLH22" s="123"/>
      <c r="VLI22" s="123"/>
      <c r="VLJ22" s="123"/>
      <c r="VLK22" s="123"/>
      <c r="VLL22" s="123"/>
      <c r="VLM22" s="123"/>
      <c r="VLN22" s="123"/>
      <c r="VLO22" s="123"/>
      <c r="VLP22" s="123"/>
      <c r="VLQ22" s="123"/>
      <c r="VLR22" s="123"/>
      <c r="VLS22" s="123"/>
      <c r="VLT22" s="123"/>
      <c r="VLU22" s="123"/>
      <c r="VLV22" s="123"/>
      <c r="VLW22" s="123"/>
      <c r="VLX22" s="123"/>
      <c r="VLY22" s="123"/>
      <c r="VLZ22" s="123"/>
      <c r="VMA22" s="123"/>
      <c r="VMB22" s="123"/>
      <c r="VMC22" s="123"/>
      <c r="VMD22" s="123"/>
      <c r="VME22" s="123"/>
      <c r="VMF22" s="123"/>
      <c r="VMG22" s="123"/>
      <c r="VMH22" s="123"/>
      <c r="VMI22" s="123"/>
      <c r="VMJ22" s="123"/>
      <c r="VMK22" s="123"/>
      <c r="VML22" s="123"/>
      <c r="VMM22" s="123"/>
      <c r="VMN22" s="123"/>
      <c r="VMO22" s="123"/>
      <c r="VMP22" s="123"/>
      <c r="VMQ22" s="123"/>
      <c r="VMR22" s="123"/>
      <c r="VMS22" s="123"/>
      <c r="VMT22" s="123"/>
      <c r="VMU22" s="123"/>
      <c r="VMV22" s="123"/>
      <c r="VMW22" s="123"/>
      <c r="VMX22" s="123"/>
      <c r="VMY22" s="123"/>
      <c r="VMZ22" s="123"/>
      <c r="VNA22" s="123"/>
      <c r="VNB22" s="123"/>
      <c r="VNC22" s="123"/>
      <c r="VND22" s="123"/>
      <c r="VNE22" s="123"/>
      <c r="VNF22" s="123"/>
      <c r="VNG22" s="123"/>
      <c r="VNH22" s="123"/>
      <c r="VNI22" s="123"/>
      <c r="VNJ22" s="123"/>
      <c r="VNK22" s="123"/>
      <c r="VNL22" s="123"/>
      <c r="VNM22" s="123"/>
      <c r="VNN22" s="123"/>
      <c r="VNO22" s="123"/>
      <c r="VNP22" s="123"/>
      <c r="VNQ22" s="123"/>
      <c r="VNR22" s="123"/>
      <c r="VNS22" s="123"/>
      <c r="VNT22" s="123"/>
      <c r="VNU22" s="123"/>
      <c r="VNV22" s="123"/>
      <c r="VNW22" s="123"/>
      <c r="VNX22" s="123"/>
      <c r="VNY22" s="123"/>
      <c r="VNZ22" s="123"/>
      <c r="VOA22" s="123"/>
      <c r="VOB22" s="123"/>
      <c r="VOC22" s="123"/>
      <c r="VOD22" s="123"/>
      <c r="VOE22" s="123"/>
      <c r="VOF22" s="123"/>
      <c r="VOG22" s="123"/>
      <c r="VOH22" s="123"/>
      <c r="VOI22" s="123"/>
      <c r="VOJ22" s="123"/>
      <c r="VOK22" s="123"/>
      <c r="VOL22" s="123"/>
      <c r="VOM22" s="123"/>
      <c r="VON22" s="123"/>
      <c r="VOO22" s="123"/>
      <c r="VOP22" s="123"/>
      <c r="VOQ22" s="123"/>
      <c r="VOR22" s="123"/>
      <c r="VOS22" s="123"/>
      <c r="VOT22" s="123"/>
      <c r="VOU22" s="123"/>
      <c r="VOV22" s="123"/>
      <c r="VOW22" s="123"/>
      <c r="VOX22" s="123"/>
      <c r="VOY22" s="123"/>
      <c r="VOZ22" s="123"/>
      <c r="VPA22" s="123"/>
      <c r="VPB22" s="123"/>
      <c r="VPC22" s="123"/>
      <c r="VPD22" s="123"/>
      <c r="VPE22" s="123"/>
      <c r="VPF22" s="123"/>
      <c r="VPG22" s="123"/>
      <c r="VPH22" s="123"/>
      <c r="VPI22" s="123"/>
      <c r="VPJ22" s="123"/>
      <c r="VPK22" s="123"/>
      <c r="VPL22" s="123"/>
      <c r="VPM22" s="123"/>
      <c r="VPN22" s="123"/>
      <c r="VPO22" s="123"/>
      <c r="VPP22" s="123"/>
      <c r="VPQ22" s="123"/>
      <c r="VPR22" s="123"/>
      <c r="VPS22" s="123"/>
      <c r="VPT22" s="123"/>
      <c r="VPU22" s="123"/>
      <c r="VPV22" s="123"/>
      <c r="VPW22" s="123"/>
      <c r="VPX22" s="123"/>
      <c r="VPY22" s="123"/>
      <c r="VPZ22" s="123"/>
      <c r="VQA22" s="123"/>
      <c r="VQB22" s="123"/>
      <c r="VQC22" s="123"/>
      <c r="VQD22" s="123"/>
      <c r="VQE22" s="123"/>
      <c r="VQF22" s="123"/>
      <c r="VQG22" s="123"/>
      <c r="VQH22" s="123"/>
      <c r="VQI22" s="123"/>
      <c r="VQJ22" s="123"/>
      <c r="VQK22" s="123"/>
      <c r="VQL22" s="123"/>
      <c r="VQM22" s="123"/>
      <c r="VQN22" s="123"/>
      <c r="VQO22" s="123"/>
      <c r="VQP22" s="123"/>
      <c r="VQQ22" s="123"/>
      <c r="VQR22" s="123"/>
      <c r="VQS22" s="123"/>
      <c r="VQT22" s="123"/>
      <c r="VQU22" s="123"/>
      <c r="VQV22" s="123"/>
      <c r="VQW22" s="123"/>
      <c r="VQX22" s="123"/>
      <c r="VQY22" s="123"/>
      <c r="VQZ22" s="123"/>
      <c r="VRA22" s="123"/>
      <c r="VRB22" s="123"/>
      <c r="VRC22" s="123"/>
      <c r="VRD22" s="123"/>
      <c r="VRE22" s="123"/>
      <c r="VRF22" s="123"/>
      <c r="VRG22" s="123"/>
      <c r="VRH22" s="123"/>
      <c r="VRI22" s="123"/>
      <c r="VRJ22" s="123"/>
      <c r="VRK22" s="123"/>
      <c r="VRL22" s="123"/>
      <c r="VRM22" s="123"/>
      <c r="VRN22" s="123"/>
      <c r="VRO22" s="123"/>
      <c r="VRP22" s="123"/>
      <c r="VRQ22" s="123"/>
      <c r="VRR22" s="123"/>
      <c r="VRS22" s="123"/>
      <c r="VRT22" s="123"/>
      <c r="VRU22" s="123"/>
      <c r="VRV22" s="123"/>
      <c r="VRW22" s="123"/>
      <c r="VRX22" s="123"/>
      <c r="VRY22" s="123"/>
      <c r="VRZ22" s="123"/>
      <c r="VSA22" s="123"/>
      <c r="VSB22" s="123"/>
      <c r="VSC22" s="123"/>
      <c r="VSD22" s="123"/>
      <c r="VSE22" s="123"/>
      <c r="VSF22" s="123"/>
      <c r="VSG22" s="123"/>
      <c r="VSH22" s="123"/>
      <c r="VSI22" s="123"/>
      <c r="VSJ22" s="123"/>
      <c r="VSK22" s="123"/>
      <c r="VSL22" s="123"/>
      <c r="VSM22" s="123"/>
      <c r="VSN22" s="123"/>
      <c r="VSO22" s="123"/>
      <c r="VSP22" s="123"/>
      <c r="VSQ22" s="123"/>
      <c r="VSR22" s="123"/>
      <c r="VSS22" s="123"/>
      <c r="VST22" s="123"/>
      <c r="VSU22" s="123"/>
      <c r="VSV22" s="123"/>
      <c r="VSW22" s="123"/>
      <c r="VSX22" s="123"/>
      <c r="VSY22" s="123"/>
      <c r="VSZ22" s="123"/>
      <c r="VTA22" s="123"/>
      <c r="VTB22" s="123"/>
      <c r="VTC22" s="123"/>
      <c r="VTD22" s="123"/>
      <c r="VTE22" s="123"/>
      <c r="VTF22" s="123"/>
      <c r="VTG22" s="123"/>
      <c r="VTH22" s="123"/>
      <c r="VTI22" s="123"/>
      <c r="VTJ22" s="123"/>
      <c r="VTK22" s="123"/>
      <c r="VTL22" s="123"/>
      <c r="VTM22" s="123"/>
      <c r="VTN22" s="123"/>
      <c r="VTO22" s="123"/>
      <c r="VTP22" s="123"/>
      <c r="VTQ22" s="123"/>
      <c r="VTR22" s="123"/>
      <c r="VTS22" s="123"/>
      <c r="VTT22" s="123"/>
      <c r="VTU22" s="123"/>
      <c r="VTV22" s="123"/>
      <c r="VTW22" s="123"/>
      <c r="VTX22" s="123"/>
      <c r="VTY22" s="123"/>
      <c r="VTZ22" s="123"/>
      <c r="VUA22" s="123"/>
      <c r="VUB22" s="123"/>
      <c r="VUC22" s="123"/>
      <c r="VUD22" s="123"/>
      <c r="VUE22" s="123"/>
      <c r="VUF22" s="123"/>
      <c r="VUG22" s="123"/>
      <c r="VUH22" s="123"/>
      <c r="VUI22" s="123"/>
      <c r="VUJ22" s="123"/>
      <c r="VUK22" s="123"/>
      <c r="VUL22" s="123"/>
      <c r="VUM22" s="123"/>
      <c r="VUN22" s="123"/>
      <c r="VUO22" s="123"/>
      <c r="VUP22" s="123"/>
      <c r="VUQ22" s="123"/>
      <c r="VUR22" s="123"/>
      <c r="VUS22" s="123"/>
      <c r="VUT22" s="123"/>
      <c r="VUU22" s="123"/>
      <c r="VUV22" s="123"/>
      <c r="VUW22" s="123"/>
      <c r="VUX22" s="123"/>
      <c r="VUY22" s="123"/>
      <c r="VUZ22" s="123"/>
      <c r="VVA22" s="123"/>
      <c r="VVB22" s="123"/>
      <c r="VVC22" s="123"/>
      <c r="VVD22" s="123"/>
      <c r="VVE22" s="123"/>
      <c r="VVF22" s="123"/>
      <c r="VVG22" s="123"/>
      <c r="VVH22" s="123"/>
      <c r="VVI22" s="123"/>
      <c r="VVJ22" s="123"/>
      <c r="VVK22" s="123"/>
      <c r="VVL22" s="123"/>
      <c r="VVM22" s="123"/>
      <c r="VVN22" s="123"/>
      <c r="VVO22" s="123"/>
      <c r="VVP22" s="123"/>
      <c r="VVQ22" s="123"/>
      <c r="VVR22" s="123"/>
      <c r="VVS22" s="123"/>
      <c r="VVT22" s="123"/>
      <c r="VVU22" s="123"/>
      <c r="VVV22" s="123"/>
      <c r="VVW22" s="123"/>
      <c r="VVX22" s="123"/>
      <c r="VVY22" s="123"/>
      <c r="VVZ22" s="123"/>
      <c r="VWA22" s="123"/>
      <c r="VWB22" s="123"/>
      <c r="VWC22" s="123"/>
      <c r="VWD22" s="123"/>
      <c r="VWE22" s="123"/>
      <c r="VWF22" s="123"/>
      <c r="VWG22" s="123"/>
      <c r="VWH22" s="123"/>
      <c r="VWI22" s="123"/>
      <c r="VWJ22" s="123"/>
      <c r="VWK22" s="123"/>
      <c r="VWL22" s="123"/>
      <c r="VWM22" s="123"/>
      <c r="VWN22" s="123"/>
      <c r="VWO22" s="123"/>
      <c r="VWP22" s="123"/>
      <c r="VWQ22" s="123"/>
      <c r="VWR22" s="123"/>
      <c r="VWS22" s="123"/>
      <c r="VWT22" s="123"/>
      <c r="VWU22" s="123"/>
      <c r="VWV22" s="123"/>
      <c r="VWW22" s="123"/>
      <c r="VWX22" s="123"/>
      <c r="VWY22" s="123"/>
      <c r="VWZ22" s="123"/>
      <c r="VXA22" s="123"/>
      <c r="VXB22" s="123"/>
      <c r="VXC22" s="123"/>
      <c r="VXD22" s="123"/>
      <c r="VXE22" s="123"/>
      <c r="VXF22" s="123"/>
      <c r="VXG22" s="123"/>
      <c r="VXH22" s="123"/>
      <c r="VXI22" s="123"/>
      <c r="VXJ22" s="123"/>
      <c r="VXK22" s="123"/>
      <c r="VXL22" s="123"/>
      <c r="VXM22" s="123"/>
      <c r="VXN22" s="123"/>
      <c r="VXO22" s="123"/>
      <c r="VXP22" s="123"/>
      <c r="VXQ22" s="123"/>
      <c r="VXR22" s="123"/>
      <c r="VXS22" s="123"/>
      <c r="VXT22" s="123"/>
      <c r="VXU22" s="123"/>
      <c r="VXV22" s="123"/>
      <c r="VXW22" s="123"/>
      <c r="VXX22" s="123"/>
      <c r="VXY22" s="123"/>
      <c r="VXZ22" s="123"/>
      <c r="VYA22" s="123"/>
      <c r="VYB22" s="123"/>
      <c r="VYC22" s="123"/>
      <c r="VYD22" s="123"/>
      <c r="VYE22" s="123"/>
      <c r="VYF22" s="123"/>
      <c r="VYG22" s="123"/>
      <c r="VYH22" s="123"/>
      <c r="VYI22" s="123"/>
      <c r="VYJ22" s="123"/>
      <c r="VYK22" s="123"/>
      <c r="VYL22" s="123"/>
      <c r="VYM22" s="123"/>
      <c r="VYN22" s="123"/>
      <c r="VYO22" s="123"/>
      <c r="VYP22" s="123"/>
      <c r="VYQ22" s="123"/>
      <c r="VYR22" s="123"/>
      <c r="VYS22" s="123"/>
      <c r="VYT22" s="123"/>
      <c r="VYU22" s="123"/>
      <c r="VYV22" s="123"/>
      <c r="VYW22" s="123"/>
      <c r="VYX22" s="123"/>
      <c r="VYY22" s="123"/>
      <c r="VYZ22" s="123"/>
      <c r="VZA22" s="123"/>
      <c r="VZB22" s="123"/>
      <c r="VZC22" s="123"/>
      <c r="VZD22" s="123"/>
      <c r="VZE22" s="123"/>
      <c r="VZF22" s="123"/>
      <c r="VZG22" s="123"/>
      <c r="VZH22" s="123"/>
      <c r="VZI22" s="123"/>
      <c r="VZJ22" s="123"/>
      <c r="VZK22" s="123"/>
      <c r="VZL22" s="123"/>
      <c r="VZM22" s="123"/>
      <c r="VZN22" s="123"/>
      <c r="VZO22" s="123"/>
      <c r="VZP22" s="123"/>
      <c r="VZQ22" s="123"/>
      <c r="VZR22" s="123"/>
      <c r="VZS22" s="123"/>
      <c r="VZT22" s="123"/>
      <c r="VZU22" s="123"/>
      <c r="VZV22" s="123"/>
      <c r="VZW22" s="123"/>
      <c r="VZX22" s="123"/>
      <c r="VZY22" s="123"/>
      <c r="VZZ22" s="123"/>
      <c r="WAA22" s="123"/>
      <c r="WAB22" s="123"/>
      <c r="WAC22" s="123"/>
      <c r="WAD22" s="123"/>
      <c r="WAE22" s="123"/>
      <c r="WAF22" s="123"/>
      <c r="WAG22" s="123"/>
      <c r="WAH22" s="123"/>
      <c r="WAI22" s="123"/>
      <c r="WAJ22" s="123"/>
      <c r="WAK22" s="123"/>
      <c r="WAL22" s="123"/>
      <c r="WAM22" s="123"/>
      <c r="WAN22" s="123"/>
      <c r="WAO22" s="123"/>
      <c r="WAP22" s="123"/>
      <c r="WAQ22" s="123"/>
      <c r="WAR22" s="123"/>
      <c r="WAS22" s="123"/>
      <c r="WAT22" s="123"/>
      <c r="WAU22" s="123"/>
      <c r="WAV22" s="123"/>
      <c r="WAW22" s="123"/>
      <c r="WAX22" s="123"/>
      <c r="WAY22" s="123"/>
      <c r="WAZ22" s="123"/>
      <c r="WBA22" s="123"/>
      <c r="WBB22" s="123"/>
      <c r="WBC22" s="123"/>
      <c r="WBD22" s="123"/>
      <c r="WBE22" s="123"/>
      <c r="WBF22" s="123"/>
      <c r="WBG22" s="123"/>
      <c r="WBH22" s="123"/>
      <c r="WBI22" s="123"/>
      <c r="WBJ22" s="123"/>
      <c r="WBK22" s="123"/>
      <c r="WBL22" s="123"/>
      <c r="WBM22" s="123"/>
      <c r="WBN22" s="123"/>
      <c r="WBO22" s="123"/>
      <c r="WBP22" s="123"/>
      <c r="WBQ22" s="123"/>
      <c r="WBR22" s="123"/>
      <c r="WBS22" s="123"/>
      <c r="WBT22" s="123"/>
      <c r="WBU22" s="123"/>
      <c r="WBV22" s="123"/>
      <c r="WBW22" s="123"/>
      <c r="WBX22" s="123"/>
      <c r="WBY22" s="123"/>
      <c r="WBZ22" s="123"/>
      <c r="WCA22" s="123"/>
      <c r="WCB22" s="123"/>
      <c r="WCC22" s="123"/>
      <c r="WCD22" s="123"/>
      <c r="WCE22" s="123"/>
      <c r="WCF22" s="123"/>
      <c r="WCG22" s="123"/>
      <c r="WCH22" s="123"/>
      <c r="WCI22" s="123"/>
      <c r="WCJ22" s="123"/>
      <c r="WCK22" s="123"/>
      <c r="WCL22" s="123"/>
      <c r="WCM22" s="123"/>
      <c r="WCN22" s="123"/>
      <c r="WCO22" s="123"/>
      <c r="WCP22" s="123"/>
      <c r="WCQ22" s="123"/>
      <c r="WCR22" s="123"/>
      <c r="WCS22" s="123"/>
      <c r="WCT22" s="123"/>
      <c r="WCU22" s="123"/>
      <c r="WCV22" s="123"/>
      <c r="WCW22" s="123"/>
      <c r="WCX22" s="123"/>
      <c r="WCY22" s="123"/>
      <c r="WCZ22" s="123"/>
      <c r="WDA22" s="123"/>
      <c r="WDB22" s="123"/>
      <c r="WDC22" s="123"/>
      <c r="WDD22" s="123"/>
      <c r="WDE22" s="123"/>
      <c r="WDF22" s="123"/>
      <c r="WDG22" s="123"/>
      <c r="WDH22" s="123"/>
      <c r="WDI22" s="123"/>
      <c r="WDJ22" s="123"/>
      <c r="WDK22" s="123"/>
      <c r="WDL22" s="123"/>
      <c r="WDM22" s="123"/>
      <c r="WDN22" s="123"/>
      <c r="WDO22" s="123"/>
      <c r="WDP22" s="123"/>
      <c r="WDQ22" s="123"/>
      <c r="WDR22" s="123"/>
      <c r="WDS22" s="123"/>
      <c r="WDT22" s="123"/>
      <c r="WDU22" s="123"/>
      <c r="WDV22" s="123"/>
      <c r="WDW22" s="123"/>
      <c r="WDX22" s="123"/>
      <c r="WDY22" s="123"/>
      <c r="WDZ22" s="123"/>
      <c r="WEA22" s="123"/>
      <c r="WEB22" s="123"/>
      <c r="WEC22" s="123"/>
      <c r="WED22" s="123"/>
      <c r="WEE22" s="123"/>
      <c r="WEF22" s="123"/>
      <c r="WEG22" s="123"/>
      <c r="WEH22" s="123"/>
      <c r="WEI22" s="123"/>
      <c r="WEJ22" s="123"/>
      <c r="WEK22" s="123"/>
      <c r="WEL22" s="123"/>
      <c r="WEM22" s="123"/>
      <c r="WEN22" s="123"/>
      <c r="WEO22" s="123"/>
      <c r="WEP22" s="123"/>
      <c r="WEQ22" s="123"/>
      <c r="WER22" s="123"/>
      <c r="WES22" s="123"/>
      <c r="WET22" s="123"/>
      <c r="WEU22" s="123"/>
      <c r="WEV22" s="123"/>
      <c r="WEW22" s="123"/>
      <c r="WEX22" s="123"/>
      <c r="WEY22" s="123"/>
      <c r="WEZ22" s="123"/>
      <c r="WFA22" s="123"/>
      <c r="WFB22" s="123"/>
      <c r="WFC22" s="123"/>
      <c r="WFD22" s="123"/>
      <c r="WFE22" s="123"/>
      <c r="WFF22" s="123"/>
      <c r="WFG22" s="123"/>
      <c r="WFH22" s="123"/>
      <c r="WFI22" s="123"/>
      <c r="WFJ22" s="123"/>
      <c r="WFK22" s="123"/>
      <c r="WFL22" s="123"/>
      <c r="WFM22" s="123"/>
      <c r="WFN22" s="123"/>
      <c r="WFO22" s="123"/>
      <c r="WFP22" s="123"/>
      <c r="WFQ22" s="123"/>
      <c r="WFR22" s="123"/>
      <c r="WFS22" s="123"/>
      <c r="WFT22" s="123"/>
      <c r="WFU22" s="123"/>
      <c r="WFV22" s="123"/>
      <c r="WFW22" s="123"/>
      <c r="WFX22" s="123"/>
      <c r="WFY22" s="123"/>
      <c r="WFZ22" s="123"/>
      <c r="WGA22" s="123"/>
      <c r="WGB22" s="123"/>
      <c r="WGC22" s="123"/>
      <c r="WGD22" s="123"/>
      <c r="WGE22" s="123"/>
      <c r="WGF22" s="123"/>
      <c r="WGG22" s="123"/>
      <c r="WGH22" s="123"/>
      <c r="WGI22" s="123"/>
      <c r="WGJ22" s="123"/>
      <c r="WGK22" s="123"/>
      <c r="WGL22" s="123"/>
      <c r="WGM22" s="123"/>
      <c r="WGN22" s="123"/>
      <c r="WGO22" s="123"/>
      <c r="WGP22" s="123"/>
      <c r="WGQ22" s="123"/>
      <c r="WGR22" s="123"/>
      <c r="WGS22" s="123"/>
      <c r="WGT22" s="123"/>
      <c r="WGU22" s="123"/>
      <c r="WGV22" s="123"/>
      <c r="WGW22" s="123"/>
      <c r="WGX22" s="123"/>
      <c r="WGY22" s="123"/>
      <c r="WGZ22" s="123"/>
      <c r="WHA22" s="123"/>
      <c r="WHB22" s="123"/>
      <c r="WHC22" s="123"/>
      <c r="WHD22" s="123"/>
      <c r="WHE22" s="123"/>
      <c r="WHF22" s="123"/>
      <c r="WHG22" s="123"/>
      <c r="WHH22" s="123"/>
      <c r="WHI22" s="123"/>
      <c r="WHJ22" s="123"/>
      <c r="WHK22" s="123"/>
      <c r="WHL22" s="123"/>
      <c r="WHM22" s="123"/>
      <c r="WHN22" s="123"/>
      <c r="WHO22" s="123"/>
      <c r="WHP22" s="123"/>
      <c r="WHQ22" s="123"/>
      <c r="WHR22" s="123"/>
      <c r="WHS22" s="123"/>
      <c r="WHT22" s="123"/>
      <c r="WHU22" s="123"/>
      <c r="WHV22" s="123"/>
      <c r="WHW22" s="123"/>
      <c r="WHX22" s="123"/>
      <c r="WHY22" s="123"/>
      <c r="WHZ22" s="123"/>
      <c r="WIA22" s="123"/>
      <c r="WIB22" s="123"/>
      <c r="WIC22" s="123"/>
      <c r="WID22" s="123"/>
      <c r="WIE22" s="123"/>
      <c r="WIF22" s="123"/>
      <c r="WIG22" s="123"/>
      <c r="WIH22" s="123"/>
      <c r="WII22" s="123"/>
      <c r="WIJ22" s="123"/>
      <c r="WIK22" s="123"/>
      <c r="WIL22" s="123"/>
      <c r="WIM22" s="123"/>
      <c r="WIN22" s="123"/>
      <c r="WIO22" s="123"/>
      <c r="WIP22" s="123"/>
      <c r="WIQ22" s="123"/>
      <c r="WIR22" s="123"/>
      <c r="WIS22" s="123"/>
      <c r="WIT22" s="123"/>
      <c r="WIU22" s="123"/>
      <c r="WIV22" s="123"/>
      <c r="WIW22" s="123"/>
      <c r="WIX22" s="123"/>
      <c r="WIY22" s="123"/>
      <c r="WIZ22" s="123"/>
      <c r="WJA22" s="123"/>
      <c r="WJB22" s="123"/>
      <c r="WJC22" s="123"/>
      <c r="WJD22" s="123"/>
      <c r="WJE22" s="123"/>
      <c r="WJF22" s="123"/>
      <c r="WJG22" s="123"/>
      <c r="WJH22" s="123"/>
      <c r="WJI22" s="123"/>
      <c r="WJJ22" s="123"/>
      <c r="WJK22" s="123"/>
      <c r="WJL22" s="123"/>
      <c r="WJM22" s="123"/>
      <c r="WJN22" s="123"/>
      <c r="WJO22" s="123"/>
      <c r="WJP22" s="123"/>
      <c r="WJQ22" s="123"/>
      <c r="WJR22" s="123"/>
      <c r="WJS22" s="123"/>
      <c r="WJT22" s="123"/>
      <c r="WJU22" s="123"/>
      <c r="WJV22" s="123"/>
      <c r="WJW22" s="123"/>
      <c r="WJX22" s="123"/>
      <c r="WJY22" s="123"/>
      <c r="WJZ22" s="123"/>
      <c r="WKA22" s="123"/>
      <c r="WKB22" s="123"/>
      <c r="WKC22" s="123"/>
      <c r="WKD22" s="123"/>
      <c r="WKE22" s="123"/>
      <c r="WKF22" s="123"/>
      <c r="WKG22" s="123"/>
      <c r="WKH22" s="123"/>
      <c r="WKI22" s="123"/>
      <c r="WKJ22" s="123"/>
      <c r="WKK22" s="123"/>
      <c r="WKL22" s="123"/>
      <c r="WKM22" s="123"/>
      <c r="WKN22" s="123"/>
      <c r="WKO22" s="123"/>
      <c r="WKP22" s="123"/>
      <c r="WKQ22" s="123"/>
      <c r="WKR22" s="123"/>
      <c r="WKS22" s="123"/>
      <c r="WKT22" s="123"/>
      <c r="WKU22" s="123"/>
      <c r="WKV22" s="123"/>
      <c r="WKW22" s="123"/>
      <c r="WKX22" s="123"/>
      <c r="WKY22" s="123"/>
      <c r="WKZ22" s="123"/>
      <c r="WLA22" s="123"/>
      <c r="WLB22" s="123"/>
      <c r="WLC22" s="123"/>
      <c r="WLD22" s="123"/>
      <c r="WLE22" s="123"/>
      <c r="WLF22" s="123"/>
      <c r="WLG22" s="123"/>
      <c r="WLH22" s="123"/>
      <c r="WLI22" s="123"/>
      <c r="WLJ22" s="123"/>
      <c r="WLK22" s="123"/>
      <c r="WLL22" s="123"/>
      <c r="WLM22" s="123"/>
      <c r="WLN22" s="123"/>
      <c r="WLO22" s="123"/>
      <c r="WLP22" s="123"/>
      <c r="WLQ22" s="123"/>
      <c r="WLR22" s="123"/>
      <c r="WLS22" s="123"/>
      <c r="WLT22" s="123"/>
      <c r="WLU22" s="123"/>
      <c r="WLV22" s="123"/>
      <c r="WLW22" s="123"/>
      <c r="WLX22" s="123"/>
      <c r="WLY22" s="123"/>
      <c r="WLZ22" s="123"/>
      <c r="WMA22" s="123"/>
      <c r="WMB22" s="123"/>
      <c r="WMC22" s="123"/>
      <c r="WMD22" s="123"/>
      <c r="WME22" s="123"/>
      <c r="WMF22" s="123"/>
      <c r="WMG22" s="123"/>
      <c r="WMH22" s="123"/>
      <c r="WMI22" s="123"/>
      <c r="WMJ22" s="123"/>
      <c r="WMK22" s="123"/>
      <c r="WML22" s="123"/>
      <c r="WMM22" s="123"/>
      <c r="WMN22" s="123"/>
      <c r="WMO22" s="123"/>
      <c r="WMP22" s="123"/>
      <c r="WMQ22" s="123"/>
      <c r="WMR22" s="123"/>
      <c r="WMS22" s="123"/>
      <c r="WMT22" s="123"/>
      <c r="WMU22" s="123"/>
      <c r="WMV22" s="123"/>
      <c r="WMW22" s="123"/>
      <c r="WMX22" s="123"/>
      <c r="WMY22" s="123"/>
      <c r="WMZ22" s="123"/>
      <c r="WNA22" s="123"/>
      <c r="WNB22" s="123"/>
      <c r="WNC22" s="123"/>
      <c r="WND22" s="123"/>
      <c r="WNE22" s="123"/>
      <c r="WNF22" s="123"/>
      <c r="WNG22" s="123"/>
      <c r="WNH22" s="123"/>
      <c r="WNI22" s="123"/>
      <c r="WNJ22" s="123"/>
      <c r="WNK22" s="123"/>
      <c r="WNL22" s="123"/>
      <c r="WNM22" s="123"/>
      <c r="WNN22" s="123"/>
      <c r="WNO22" s="123"/>
      <c r="WNP22" s="123"/>
      <c r="WNQ22" s="123"/>
      <c r="WNR22" s="123"/>
      <c r="WNS22" s="123"/>
      <c r="WNT22" s="123"/>
      <c r="WNU22" s="123"/>
      <c r="WNV22" s="123"/>
      <c r="WNW22" s="123"/>
      <c r="WNX22" s="123"/>
      <c r="WNY22" s="123"/>
      <c r="WNZ22" s="123"/>
      <c r="WOA22" s="123"/>
      <c r="WOB22" s="123"/>
      <c r="WOC22" s="123"/>
      <c r="WOD22" s="123"/>
      <c r="WOE22" s="123"/>
      <c r="WOF22" s="123"/>
      <c r="WOG22" s="123"/>
      <c r="WOH22" s="123"/>
      <c r="WOI22" s="123"/>
      <c r="WOJ22" s="123"/>
      <c r="WOK22" s="123"/>
      <c r="WOL22" s="123"/>
      <c r="WOM22" s="123"/>
      <c r="WON22" s="123"/>
      <c r="WOO22" s="123"/>
      <c r="WOP22" s="123"/>
      <c r="WOQ22" s="123"/>
      <c r="WOR22" s="123"/>
      <c r="WOS22" s="123"/>
      <c r="WOT22" s="123"/>
      <c r="WOU22" s="123"/>
      <c r="WOV22" s="123"/>
      <c r="WOW22" s="123"/>
      <c r="WOX22" s="123"/>
      <c r="WOY22" s="123"/>
      <c r="WOZ22" s="123"/>
      <c r="WPA22" s="123"/>
      <c r="WPB22" s="123"/>
      <c r="WPC22" s="123"/>
      <c r="WPD22" s="123"/>
      <c r="WPE22" s="123"/>
      <c r="WPF22" s="123"/>
      <c r="WPG22" s="123"/>
      <c r="WPH22" s="123"/>
      <c r="WPI22" s="123"/>
      <c r="WPJ22" s="123"/>
      <c r="WPK22" s="123"/>
      <c r="WPL22" s="123"/>
      <c r="WPM22" s="123"/>
      <c r="WPN22" s="123"/>
      <c r="WPO22" s="123"/>
      <c r="WPP22" s="123"/>
      <c r="WPQ22" s="123"/>
      <c r="WPR22" s="123"/>
      <c r="WPS22" s="123"/>
      <c r="WPT22" s="123"/>
      <c r="WPU22" s="123"/>
      <c r="WPV22" s="123"/>
      <c r="WPW22" s="123"/>
      <c r="WPX22" s="123"/>
      <c r="WPY22" s="123"/>
      <c r="WPZ22" s="123"/>
      <c r="WQA22" s="123"/>
      <c r="WQB22" s="123"/>
      <c r="WQC22" s="123"/>
      <c r="WQD22" s="123"/>
      <c r="WQE22" s="123"/>
      <c r="WQF22" s="123"/>
      <c r="WQG22" s="123"/>
      <c r="WQH22" s="123"/>
      <c r="WQI22" s="123"/>
      <c r="WQJ22" s="123"/>
      <c r="WQK22" s="123"/>
      <c r="WQL22" s="123"/>
      <c r="WQM22" s="123"/>
      <c r="WQN22" s="123"/>
      <c r="WQO22" s="123"/>
      <c r="WQP22" s="123"/>
      <c r="WQQ22" s="123"/>
      <c r="WQR22" s="123"/>
      <c r="WQS22" s="123"/>
      <c r="WQT22" s="123"/>
      <c r="WQU22" s="123"/>
      <c r="WQV22" s="123"/>
      <c r="WQW22" s="123"/>
      <c r="WQX22" s="123"/>
      <c r="WQY22" s="123"/>
      <c r="WQZ22" s="123"/>
      <c r="WRA22" s="123"/>
      <c r="WRB22" s="123"/>
      <c r="WRC22" s="123"/>
      <c r="WRD22" s="123"/>
      <c r="WRE22" s="123"/>
      <c r="WRF22" s="123"/>
      <c r="WRG22" s="123"/>
      <c r="WRH22" s="123"/>
      <c r="WRI22" s="123"/>
      <c r="WRJ22" s="123"/>
      <c r="WRK22" s="123"/>
      <c r="WRL22" s="123"/>
      <c r="WRM22" s="123"/>
      <c r="WRN22" s="123"/>
      <c r="WRO22" s="123"/>
      <c r="WRP22" s="123"/>
      <c r="WRQ22" s="123"/>
      <c r="WRR22" s="123"/>
      <c r="WRS22" s="123"/>
      <c r="WRT22" s="123"/>
      <c r="WRU22" s="123"/>
      <c r="WRV22" s="123"/>
      <c r="WRW22" s="123"/>
      <c r="WRX22" s="123"/>
      <c r="WRY22" s="123"/>
      <c r="WRZ22" s="123"/>
      <c r="WSA22" s="123"/>
      <c r="WSB22" s="123"/>
      <c r="WSC22" s="123"/>
      <c r="WSD22" s="123"/>
      <c r="WSE22" s="123"/>
      <c r="WSF22" s="123"/>
      <c r="WSG22" s="123"/>
      <c r="WSH22" s="123"/>
      <c r="WSI22" s="123"/>
      <c r="WSJ22" s="123"/>
      <c r="WSK22" s="123"/>
      <c r="WSL22" s="123"/>
      <c r="WSM22" s="123"/>
      <c r="WSN22" s="123"/>
      <c r="WSO22" s="123"/>
      <c r="WSP22" s="123"/>
      <c r="WSQ22" s="123"/>
      <c r="WSR22" s="123"/>
      <c r="WSS22" s="123"/>
      <c r="WST22" s="123"/>
      <c r="WSU22" s="123"/>
      <c r="WSV22" s="123"/>
      <c r="WSW22" s="123"/>
      <c r="WSX22" s="123"/>
      <c r="WSY22" s="123"/>
      <c r="WSZ22" s="123"/>
      <c r="WTA22" s="123"/>
      <c r="WTB22" s="123"/>
      <c r="WTC22" s="123"/>
      <c r="WTD22" s="123"/>
      <c r="WTE22" s="123"/>
      <c r="WTF22" s="123"/>
      <c r="WTG22" s="123"/>
      <c r="WTH22" s="123"/>
      <c r="WTI22" s="123"/>
      <c r="WTJ22" s="123"/>
      <c r="WTK22" s="123"/>
      <c r="WTL22" s="123"/>
      <c r="WTM22" s="123"/>
      <c r="WTN22" s="123"/>
      <c r="WTO22" s="123"/>
      <c r="WTP22" s="123"/>
      <c r="WTQ22" s="123"/>
      <c r="WTR22" s="123"/>
      <c r="WTS22" s="123"/>
      <c r="WTT22" s="123"/>
      <c r="WTU22" s="123"/>
      <c r="WTV22" s="123"/>
      <c r="WTW22" s="123"/>
      <c r="WTX22" s="123"/>
      <c r="WTY22" s="123"/>
      <c r="WTZ22" s="123"/>
      <c r="WUA22" s="123"/>
      <c r="WUB22" s="123"/>
      <c r="WUC22" s="123"/>
      <c r="WUD22" s="123"/>
      <c r="WUE22" s="123"/>
      <c r="WUF22" s="123"/>
      <c r="WUG22" s="123"/>
      <c r="WUH22" s="123"/>
      <c r="WUI22" s="123"/>
      <c r="WUJ22" s="123"/>
      <c r="WUK22" s="123"/>
      <c r="WUL22" s="123"/>
      <c r="WUM22" s="123"/>
      <c r="WUN22" s="123"/>
      <c r="WUO22" s="123"/>
      <c r="WUP22" s="123"/>
      <c r="WUQ22" s="123"/>
      <c r="WUR22" s="123"/>
      <c r="WUS22" s="123"/>
      <c r="WUT22" s="123"/>
      <c r="WUU22" s="123"/>
      <c r="WUV22" s="123"/>
      <c r="WUW22" s="123"/>
      <c r="WUX22" s="123"/>
      <c r="WUY22" s="123"/>
      <c r="WUZ22" s="123"/>
      <c r="WVA22" s="123"/>
      <c r="WVB22" s="123"/>
      <c r="WVC22" s="123"/>
      <c r="WVD22" s="123"/>
      <c r="WVE22" s="123"/>
      <c r="WVF22" s="123"/>
      <c r="WVG22" s="123"/>
      <c r="WVH22" s="123"/>
      <c r="WVI22" s="123"/>
      <c r="WVJ22" s="123"/>
      <c r="WVK22" s="123"/>
      <c r="WVL22" s="123"/>
      <c r="WVM22" s="123"/>
      <c r="WVN22" s="123"/>
      <c r="WVO22" s="123"/>
      <c r="WVP22" s="123"/>
      <c r="WVQ22" s="123"/>
      <c r="WVR22" s="123"/>
      <c r="WVS22" s="123"/>
      <c r="WVT22" s="123"/>
      <c r="WVU22" s="123"/>
      <c r="WVV22" s="123"/>
      <c r="WVW22" s="123"/>
      <c r="WVX22" s="123"/>
      <c r="WVY22" s="123"/>
      <c r="WVZ22" s="123"/>
      <c r="WWA22" s="123"/>
      <c r="WWB22" s="123"/>
      <c r="WWC22" s="123"/>
      <c r="WWD22" s="123"/>
      <c r="WWE22" s="123"/>
      <c r="WWF22" s="123"/>
      <c r="WWG22" s="123"/>
      <c r="WWH22" s="123"/>
      <c r="WWI22" s="123"/>
      <c r="WWJ22" s="123"/>
      <c r="WWK22" s="123"/>
      <c r="WWL22" s="123"/>
      <c r="WWM22" s="123"/>
      <c r="WWN22" s="123"/>
      <c r="WWO22" s="123"/>
      <c r="WWP22" s="123"/>
      <c r="WWQ22" s="123"/>
      <c r="WWR22" s="123"/>
      <c r="WWS22" s="123"/>
      <c r="WWT22" s="123"/>
      <c r="WWU22" s="123"/>
      <c r="WWV22" s="123"/>
      <c r="WWW22" s="123"/>
      <c r="WWX22" s="123"/>
      <c r="WWY22" s="123"/>
      <c r="WWZ22" s="123"/>
      <c r="WXA22" s="123"/>
      <c r="WXB22" s="123"/>
      <c r="WXC22" s="123"/>
      <c r="WXD22" s="123"/>
      <c r="WXE22" s="123"/>
      <c r="WXF22" s="123"/>
      <c r="WXG22" s="123"/>
      <c r="WXH22" s="123"/>
      <c r="WXI22" s="123"/>
      <c r="WXJ22" s="123"/>
      <c r="WXK22" s="123"/>
      <c r="WXL22" s="123"/>
      <c r="WXM22" s="123"/>
      <c r="WXN22" s="123"/>
      <c r="WXO22" s="123"/>
      <c r="WXP22" s="123"/>
      <c r="WXQ22" s="123"/>
      <c r="WXR22" s="123"/>
      <c r="WXS22" s="123"/>
      <c r="WXT22" s="123"/>
      <c r="WXU22" s="123"/>
      <c r="WXV22" s="123"/>
      <c r="WXW22" s="123"/>
      <c r="WXX22" s="123"/>
      <c r="WXY22" s="123"/>
      <c r="WXZ22" s="123"/>
      <c r="WYA22" s="123"/>
      <c r="WYB22" s="123"/>
      <c r="WYC22" s="123"/>
      <c r="WYD22" s="123"/>
      <c r="WYE22" s="123"/>
      <c r="WYF22" s="123"/>
      <c r="WYG22" s="123"/>
      <c r="WYH22" s="123"/>
      <c r="WYI22" s="123"/>
      <c r="WYJ22" s="123"/>
      <c r="WYK22" s="123"/>
      <c r="WYL22" s="123"/>
      <c r="WYM22" s="123"/>
      <c r="WYN22" s="123"/>
      <c r="WYO22" s="123"/>
      <c r="WYP22" s="123"/>
      <c r="WYQ22" s="123"/>
      <c r="WYR22" s="123"/>
      <c r="WYS22" s="123"/>
      <c r="WYT22" s="123"/>
      <c r="WYU22" s="123"/>
      <c r="WYV22" s="123"/>
      <c r="WYW22" s="123"/>
      <c r="WYX22" s="123"/>
      <c r="WYY22" s="123"/>
      <c r="WYZ22" s="123"/>
      <c r="WZA22" s="123"/>
      <c r="WZB22" s="123"/>
      <c r="WZC22" s="123"/>
      <c r="WZD22" s="123"/>
      <c r="WZE22" s="123"/>
      <c r="WZF22" s="123"/>
      <c r="WZG22" s="123"/>
      <c r="WZH22" s="123"/>
      <c r="WZI22" s="123"/>
      <c r="WZJ22" s="123"/>
      <c r="WZK22" s="123"/>
      <c r="WZL22" s="123"/>
      <c r="WZM22" s="123"/>
      <c r="WZN22" s="123"/>
      <c r="WZO22" s="123"/>
      <c r="WZP22" s="123"/>
      <c r="WZQ22" s="123"/>
      <c r="WZR22" s="123"/>
      <c r="WZS22" s="123"/>
      <c r="WZT22" s="123"/>
      <c r="WZU22" s="123"/>
      <c r="WZV22" s="123"/>
      <c r="WZW22" s="123"/>
      <c r="WZX22" s="123"/>
      <c r="WZY22" s="123"/>
      <c r="WZZ22" s="123"/>
      <c r="XAA22" s="123"/>
      <c r="XAB22" s="123"/>
      <c r="XAC22" s="123"/>
      <c r="XAD22" s="123"/>
      <c r="XAE22" s="123"/>
      <c r="XAF22" s="123"/>
      <c r="XAG22" s="123"/>
      <c r="XAH22" s="123"/>
      <c r="XAI22" s="123"/>
      <c r="XAJ22" s="123"/>
      <c r="XAK22" s="123"/>
      <c r="XAL22" s="123"/>
      <c r="XAM22" s="123"/>
      <c r="XAN22" s="123"/>
      <c r="XAO22" s="123"/>
      <c r="XAP22" s="123"/>
      <c r="XAQ22" s="123"/>
      <c r="XAR22" s="123"/>
      <c r="XAS22" s="123"/>
      <c r="XAT22" s="123"/>
      <c r="XAU22" s="123"/>
      <c r="XAV22" s="123"/>
      <c r="XAW22" s="123"/>
      <c r="XAX22" s="123"/>
      <c r="XAY22" s="123"/>
      <c r="XAZ22" s="123"/>
      <c r="XBA22" s="123"/>
      <c r="XBB22" s="123"/>
      <c r="XBC22" s="123"/>
      <c r="XBD22" s="123"/>
      <c r="XBE22" s="123"/>
      <c r="XBF22" s="123"/>
      <c r="XBG22" s="123"/>
      <c r="XBH22" s="123"/>
      <c r="XBI22" s="123"/>
      <c r="XBJ22" s="123"/>
      <c r="XBK22" s="123"/>
      <c r="XBL22" s="123"/>
      <c r="XBM22" s="123"/>
      <c r="XBN22" s="123"/>
      <c r="XBO22" s="123"/>
      <c r="XBP22" s="123"/>
      <c r="XBQ22" s="123"/>
      <c r="XBR22" s="123"/>
      <c r="XBS22" s="123"/>
      <c r="XBT22" s="123"/>
      <c r="XBU22" s="123"/>
      <c r="XBV22" s="123"/>
      <c r="XBW22" s="123"/>
      <c r="XBX22" s="123"/>
      <c r="XBY22" s="123"/>
      <c r="XBZ22" s="123"/>
      <c r="XCA22" s="123"/>
      <c r="XCB22" s="123"/>
      <c r="XCC22" s="123"/>
      <c r="XCD22" s="123"/>
      <c r="XCE22" s="123"/>
      <c r="XCF22" s="123"/>
      <c r="XCG22" s="123"/>
      <c r="XCH22" s="123"/>
      <c r="XCI22" s="123"/>
      <c r="XCJ22" s="123"/>
      <c r="XCK22" s="123"/>
      <c r="XCL22" s="123"/>
      <c r="XCM22" s="123"/>
      <c r="XCN22" s="123"/>
      <c r="XCO22" s="123"/>
      <c r="XCP22" s="123"/>
      <c r="XCQ22" s="123"/>
      <c r="XCR22" s="123"/>
      <c r="XCS22" s="123"/>
      <c r="XCT22" s="123"/>
      <c r="XCU22" s="123"/>
      <c r="XCV22" s="123"/>
      <c r="XCW22" s="123"/>
      <c r="XCX22" s="123"/>
      <c r="XCY22" s="123"/>
      <c r="XCZ22" s="123"/>
      <c r="XDA22" s="123"/>
      <c r="XDB22" s="123"/>
      <c r="XDC22" s="123"/>
      <c r="XDD22" s="123"/>
      <c r="XDE22" s="123"/>
      <c r="XDF22" s="123"/>
      <c r="XDG22" s="123"/>
      <c r="XDH22" s="123"/>
      <c r="XDI22" s="123"/>
      <c r="XDJ22" s="123"/>
      <c r="XDK22" s="123"/>
      <c r="XDL22" s="123"/>
      <c r="XDM22" s="123"/>
      <c r="XDN22" s="123"/>
      <c r="XDO22" s="123"/>
      <c r="XDP22" s="123"/>
      <c r="XDQ22" s="123"/>
      <c r="XDR22" s="123"/>
      <c r="XDS22" s="123"/>
      <c r="XDT22" s="123"/>
      <c r="XDU22" s="123"/>
      <c r="XDV22" s="123"/>
    </row>
    <row r="23" spans="2:16350" x14ac:dyDescent="0.35">
      <c r="B23" s="31" t="s">
        <v>1249</v>
      </c>
      <c r="C23" s="128">
        <f t="shared" ref="C23:D23" si="7">C7</f>
        <v>224097.61526825198</v>
      </c>
      <c r="D23" s="128">
        <f t="shared" si="7"/>
        <v>230472.07</v>
      </c>
      <c r="E23" s="128">
        <f t="shared" si="4"/>
        <v>26680.719999999998</v>
      </c>
      <c r="F23" s="168">
        <f t="shared" si="5"/>
        <v>-197416.89526825197</v>
      </c>
      <c r="G23" s="95">
        <f t="shared" si="6"/>
        <v>-0.88094152645014834</v>
      </c>
      <c r="H23" s="168">
        <f t="shared" si="2"/>
        <v>-203791.35</v>
      </c>
      <c r="I23" s="95">
        <f t="shared" si="3"/>
        <v>-7.6381503197814764</v>
      </c>
    </row>
    <row r="24" spans="2:16350" x14ac:dyDescent="0.35">
      <c r="B24" s="31" t="s">
        <v>1250</v>
      </c>
      <c r="C24" s="128">
        <f t="shared" ref="C24:D24" si="8">C8</f>
        <v>315307.79533138109</v>
      </c>
      <c r="D24" s="128">
        <f t="shared" si="8"/>
        <v>139878.36999999997</v>
      </c>
      <c r="E24" s="128">
        <f t="shared" si="4"/>
        <v>202697.89</v>
      </c>
      <c r="F24" s="168">
        <f t="shared" si="5"/>
        <v>-112609.90533138107</v>
      </c>
      <c r="G24" s="95">
        <f t="shared" si="6"/>
        <v>-0.35714278872500033</v>
      </c>
      <c r="H24" s="168">
        <f t="shared" si="2"/>
        <v>62819.520000000048</v>
      </c>
      <c r="I24" s="95">
        <f t="shared" si="3"/>
        <v>0.30991699025579417</v>
      </c>
    </row>
    <row r="25" spans="2:16350" x14ac:dyDescent="0.35">
      <c r="B25" s="31" t="s">
        <v>1251</v>
      </c>
      <c r="C25" s="128">
        <f t="shared" ref="C25:D25" si="9">C9</f>
        <v>155352.65421125939</v>
      </c>
      <c r="D25" s="128">
        <f t="shared" si="9"/>
        <v>412519.3200000003</v>
      </c>
      <c r="E25" s="128">
        <f t="shared" si="4"/>
        <v>487086.88999999996</v>
      </c>
      <c r="F25" s="168">
        <f t="shared" si="5"/>
        <v>331734.23578874057</v>
      </c>
      <c r="G25" s="95">
        <f t="shared" si="6"/>
        <v>2.1353625238846914</v>
      </c>
      <c r="H25" s="168">
        <f t="shared" si="2"/>
        <v>74567.569999999658</v>
      </c>
      <c r="I25" s="95">
        <f t="shared" si="3"/>
        <v>0.15308884622207686</v>
      </c>
    </row>
    <row r="26" spans="2:16350" x14ac:dyDescent="0.35">
      <c r="B26" s="31" t="s">
        <v>1252</v>
      </c>
      <c r="C26" s="128">
        <f t="shared" ref="C26:D26" si="10">C10</f>
        <v>226964.06861365514</v>
      </c>
      <c r="D26" s="128">
        <f t="shared" si="10"/>
        <v>254153.22000000003</v>
      </c>
      <c r="E26" s="128"/>
      <c r="F26" s="168" t="str">
        <f t="shared" si="5"/>
        <v/>
      </c>
      <c r="G26" s="95" t="str">
        <f t="shared" si="6"/>
        <v/>
      </c>
      <c r="H26" s="168" t="str">
        <f t="shared" si="2"/>
        <v/>
      </c>
      <c r="I26" s="95" t="str">
        <f t="shared" si="3"/>
        <v/>
      </c>
    </row>
    <row r="27" spans="2:16350" x14ac:dyDescent="0.35">
      <c r="B27" s="31" t="s">
        <v>308</v>
      </c>
      <c r="C27" s="128">
        <f t="shared" ref="C27:D27" si="11">C11</f>
        <v>171905.31371804868</v>
      </c>
      <c r="D27" s="128">
        <f t="shared" si="11"/>
        <v>-8956.1499999999978</v>
      </c>
      <c r="E27" s="128"/>
      <c r="F27" s="168" t="str">
        <f t="shared" si="5"/>
        <v/>
      </c>
      <c r="G27" s="95" t="str">
        <f t="shared" si="6"/>
        <v/>
      </c>
      <c r="H27" s="168" t="str">
        <f t="shared" si="2"/>
        <v/>
      </c>
      <c r="I27" s="95" t="str">
        <f t="shared" si="3"/>
        <v/>
      </c>
    </row>
    <row r="28" spans="2:16350" x14ac:dyDescent="0.35">
      <c r="B28" s="31" t="s">
        <v>309</v>
      </c>
      <c r="C28" s="128">
        <f t="shared" ref="C28:D28" si="12">C12</f>
        <v>155633.01726508618</v>
      </c>
      <c r="D28" s="128">
        <f t="shared" si="12"/>
        <v>362330.85000000003</v>
      </c>
      <c r="E28" s="128"/>
      <c r="F28" s="168" t="str">
        <f t="shared" si="5"/>
        <v/>
      </c>
      <c r="G28" s="95" t="str">
        <f t="shared" si="6"/>
        <v/>
      </c>
      <c r="H28" s="168" t="str">
        <f t="shared" si="2"/>
        <v/>
      </c>
      <c r="I28" s="95" t="str">
        <f t="shared" si="3"/>
        <v/>
      </c>
    </row>
    <row r="29" spans="2:16350" x14ac:dyDescent="0.35">
      <c r="B29" s="31" t="s">
        <v>310</v>
      </c>
      <c r="C29" s="128">
        <f t="shared" ref="C29:D29" si="13">C13</f>
        <v>228574.1318045402</v>
      </c>
      <c r="D29" s="128">
        <f t="shared" si="13"/>
        <v>246316.86000000007</v>
      </c>
      <c r="E29" s="128"/>
      <c r="F29" s="168" t="str">
        <f t="shared" si="5"/>
        <v/>
      </c>
      <c r="G29" s="95" t="str">
        <f t="shared" si="6"/>
        <v/>
      </c>
      <c r="H29" s="168" t="str">
        <f t="shared" si="2"/>
        <v/>
      </c>
      <c r="I29" s="95" t="str">
        <f t="shared" si="3"/>
        <v/>
      </c>
    </row>
    <row r="30" spans="2:16350" x14ac:dyDescent="0.35">
      <c r="B30" s="31" t="s">
        <v>311</v>
      </c>
      <c r="C30" s="128">
        <f t="shared" ref="C30:D30" si="14">C14</f>
        <v>216901.9565912114</v>
      </c>
      <c r="D30" s="128">
        <f t="shared" si="14"/>
        <v>302359.13000000006</v>
      </c>
      <c r="E30" s="128"/>
      <c r="F30" s="168" t="str">
        <f t="shared" si="5"/>
        <v/>
      </c>
      <c r="G30" s="95" t="str">
        <f t="shared" si="6"/>
        <v/>
      </c>
      <c r="H30" s="168" t="str">
        <f t="shared" si="2"/>
        <v/>
      </c>
      <c r="I30" s="95" t="str">
        <f t="shared" si="3"/>
        <v/>
      </c>
    </row>
    <row r="31" spans="2:16350" x14ac:dyDescent="0.35">
      <c r="B31" s="31" t="s">
        <v>312</v>
      </c>
      <c r="C31" s="128">
        <f t="shared" ref="C31:D31" si="15">C15</f>
        <v>297152.52393897902</v>
      </c>
      <c r="D31" s="128">
        <f t="shared" si="15"/>
        <v>406450.8200000003</v>
      </c>
      <c r="E31" s="128"/>
      <c r="F31" s="168" t="str">
        <f t="shared" si="5"/>
        <v/>
      </c>
      <c r="G31" s="95" t="str">
        <f t="shared" si="6"/>
        <v/>
      </c>
      <c r="H31" s="168" t="str">
        <f t="shared" si="2"/>
        <v/>
      </c>
      <c r="I31" s="95" t="str">
        <f t="shared" si="3"/>
        <v/>
      </c>
    </row>
    <row r="32" spans="2:16350" x14ac:dyDescent="0.35">
      <c r="B32" s="31" t="s">
        <v>313</v>
      </c>
      <c r="C32" s="128">
        <f t="shared" ref="C32:D32" si="16">C16</f>
        <v>155794.77753102258</v>
      </c>
      <c r="D32" s="128">
        <f t="shared" si="16"/>
        <v>252023.42999999996</v>
      </c>
      <c r="E32" s="128"/>
      <c r="F32" s="168" t="str">
        <f t="shared" si="5"/>
        <v/>
      </c>
      <c r="G32" s="95" t="str">
        <f t="shared" si="6"/>
        <v/>
      </c>
      <c r="H32" s="168" t="str">
        <f>IF(E32="","",(E32-D32))</f>
        <v/>
      </c>
      <c r="I32" s="95" t="str">
        <f>IF(E32="","",(H32/E32))</f>
        <v/>
      </c>
    </row>
    <row r="33" spans="2:9" x14ac:dyDescent="0.35">
      <c r="B33" s="157" t="s">
        <v>13</v>
      </c>
      <c r="C33" s="164">
        <f>SUM(C21:C32)</f>
        <v>2462742.1305822306</v>
      </c>
      <c r="D33" s="164">
        <f>SUM(D21:D32)</f>
        <v>3414058.3800000008</v>
      </c>
      <c r="E33" s="164">
        <f>SUM(E21:E32)</f>
        <v>993845.95</v>
      </c>
      <c r="F33" s="169">
        <f>SUM(F21:F32)</f>
        <v>-15970.391119687411</v>
      </c>
      <c r="G33" s="169"/>
      <c r="H33" s="169">
        <f>SUM(H21:H32)</f>
        <v>-605534.27000000048</v>
      </c>
      <c r="I33" s="169"/>
    </row>
    <row r="34" spans="2:9" x14ac:dyDescent="0.35">
      <c r="C34" s="159"/>
      <c r="F34" s="159"/>
    </row>
    <row r="36" spans="2:9" x14ac:dyDescent="0.35">
      <c r="B36" s="223" t="s">
        <v>6</v>
      </c>
      <c r="C36" s="225" t="s">
        <v>32</v>
      </c>
      <c r="D36" s="226" t="s">
        <v>1244</v>
      </c>
      <c r="E36" s="167" t="s">
        <v>1257</v>
      </c>
      <c r="F36" s="223" t="s">
        <v>8</v>
      </c>
      <c r="G36" s="223" t="s">
        <v>9</v>
      </c>
      <c r="H36" s="223" t="s">
        <v>1255</v>
      </c>
      <c r="I36" s="223" t="s">
        <v>1256</v>
      </c>
    </row>
    <row r="37" spans="2:9" x14ac:dyDescent="0.35">
      <c r="B37" s="31" t="s">
        <v>1247</v>
      </c>
      <c r="C37" s="128">
        <f>F5</f>
        <v>28538.746600000002</v>
      </c>
      <c r="D37" s="128">
        <f>G5</f>
        <v>38575.089999999997</v>
      </c>
      <c r="E37" s="128">
        <f>H5</f>
        <v>1442.0899999999988</v>
      </c>
      <c r="F37" s="168">
        <f>IF(E37="","",(E37-C37))</f>
        <v>-27096.656600000002</v>
      </c>
      <c r="G37" s="95">
        <f>IF(E37="","",(F37/C37))</f>
        <v>-0.94946904921185293</v>
      </c>
      <c r="H37" s="168">
        <f t="shared" ref="H37" si="17">IF(E37="","",(E37-D37))</f>
        <v>-37133</v>
      </c>
      <c r="I37" s="95">
        <f t="shared" ref="I37" si="18">IF(E37="","",(H37/E37))</f>
        <v>-25.749433114438094</v>
      </c>
    </row>
    <row r="38" spans="2:9" x14ac:dyDescent="0.35">
      <c r="B38" s="31" t="s">
        <v>1248</v>
      </c>
      <c r="C38" s="128">
        <f t="shared" ref="C38:E41" si="19">F6</f>
        <v>12413.7482</v>
      </c>
      <c r="D38" s="128">
        <f t="shared" si="19"/>
        <v>90534.46</v>
      </c>
      <c r="E38" s="128">
        <f t="shared" si="19"/>
        <v>36336.149999999994</v>
      </c>
      <c r="F38" s="168">
        <f t="shared" ref="F38:F48" si="20">IF(E38="","",(E38-C38))</f>
        <v>23922.401799999992</v>
      </c>
      <c r="G38" s="95">
        <f t="shared" ref="G38:G48" si="21">IF(E38="","",(F38/C38))</f>
        <v>1.9270893379325991</v>
      </c>
      <c r="H38" s="168">
        <f t="shared" ref="H38:H48" si="22">IF(E38="","",(E38-D38))</f>
        <v>-54198.310000000012</v>
      </c>
      <c r="I38" s="95">
        <f t="shared" ref="I38:I48" si="23">IF(E38="","",(H38/E38))</f>
        <v>-1.4915809737685479</v>
      </c>
    </row>
    <row r="39" spans="2:9" x14ac:dyDescent="0.35">
      <c r="B39" s="31" t="s">
        <v>1249</v>
      </c>
      <c r="C39" s="128">
        <f t="shared" ref="C39:D39" si="24">F7</f>
        <v>37760.879800000002</v>
      </c>
      <c r="D39" s="128">
        <f t="shared" si="24"/>
        <v>45851.74</v>
      </c>
      <c r="E39" s="128">
        <f t="shared" si="19"/>
        <v>30497.439999999999</v>
      </c>
      <c r="F39" s="168">
        <f>IF(E39="","",(E39-C39))</f>
        <v>-7263.4398000000037</v>
      </c>
      <c r="G39" s="95">
        <f t="shared" si="21"/>
        <v>-0.19235356375356497</v>
      </c>
      <c r="H39" s="168">
        <f t="shared" si="22"/>
        <v>-15354.3</v>
      </c>
      <c r="I39" s="95">
        <f t="shared" si="23"/>
        <v>-0.50346192991936367</v>
      </c>
    </row>
    <row r="40" spans="2:9" x14ac:dyDescent="0.35">
      <c r="B40" s="31" t="s">
        <v>1250</v>
      </c>
      <c r="C40" s="128">
        <f t="shared" ref="C40:D40" si="25">F8</f>
        <v>58535.645000000011</v>
      </c>
      <c r="D40" s="128">
        <f t="shared" si="25"/>
        <v>-17843.790000000008</v>
      </c>
      <c r="E40" s="128">
        <f t="shared" si="19"/>
        <v>44010.06</v>
      </c>
      <c r="F40" s="168">
        <f t="shared" si="20"/>
        <v>-14525.585000000014</v>
      </c>
      <c r="G40" s="95">
        <f t="shared" si="21"/>
        <v>-0.2481493968333314</v>
      </c>
      <c r="H40" s="168">
        <f t="shared" si="22"/>
        <v>61853.850000000006</v>
      </c>
      <c r="I40" s="95">
        <f t="shared" si="23"/>
        <v>1.4054479816660101</v>
      </c>
    </row>
    <row r="41" spans="2:9" x14ac:dyDescent="0.35">
      <c r="B41" s="31" t="s">
        <v>1251</v>
      </c>
      <c r="C41" s="128">
        <f t="shared" ref="C41:D41" si="26">F9</f>
        <v>16096.059000000001</v>
      </c>
      <c r="D41" s="128">
        <f t="shared" si="26"/>
        <v>84736.37000000001</v>
      </c>
      <c r="E41" s="128">
        <f t="shared" si="19"/>
        <v>58790.119999999995</v>
      </c>
      <c r="F41" s="168">
        <f t="shared" si="20"/>
        <v>42694.060999999994</v>
      </c>
      <c r="G41" s="95">
        <f t="shared" si="21"/>
        <v>2.6524543057403052</v>
      </c>
      <c r="H41" s="168">
        <f t="shared" si="22"/>
        <v>-25946.250000000015</v>
      </c>
      <c r="I41" s="95">
        <f t="shared" si="23"/>
        <v>-0.44133691171237643</v>
      </c>
    </row>
    <row r="42" spans="2:9" x14ac:dyDescent="0.35">
      <c r="B42" s="31" t="s">
        <v>1252</v>
      </c>
      <c r="C42" s="128">
        <f t="shared" ref="C42:D42" si="27">F10</f>
        <v>43495.212600000006</v>
      </c>
      <c r="D42" s="128">
        <f t="shared" si="27"/>
        <v>15035.07</v>
      </c>
      <c r="E42" s="128"/>
      <c r="F42" s="168" t="str">
        <f t="shared" si="20"/>
        <v/>
      </c>
      <c r="G42" s="95" t="str">
        <f t="shared" si="21"/>
        <v/>
      </c>
      <c r="H42" s="168" t="str">
        <f t="shared" si="22"/>
        <v/>
      </c>
      <c r="I42" s="95" t="str">
        <f t="shared" si="23"/>
        <v/>
      </c>
    </row>
    <row r="43" spans="2:9" x14ac:dyDescent="0.35">
      <c r="B43" s="31" t="s">
        <v>308</v>
      </c>
      <c r="C43" s="128">
        <f t="shared" ref="C43:D43" si="28">F11</f>
        <v>17771.1044</v>
      </c>
      <c r="D43" s="128">
        <f t="shared" si="28"/>
        <v>22994.02</v>
      </c>
      <c r="E43" s="128"/>
      <c r="F43" s="168" t="str">
        <f t="shared" si="20"/>
        <v/>
      </c>
      <c r="G43" s="95" t="str">
        <f t="shared" si="21"/>
        <v/>
      </c>
      <c r="H43" s="168" t="str">
        <f t="shared" si="22"/>
        <v/>
      </c>
      <c r="I43" s="95" t="str">
        <f t="shared" si="23"/>
        <v/>
      </c>
    </row>
    <row r="44" spans="2:9" x14ac:dyDescent="0.35">
      <c r="B44" s="31" t="s">
        <v>309</v>
      </c>
      <c r="C44" s="128">
        <f t="shared" ref="C44:D44" si="29">F12</f>
        <v>16956.763600000002</v>
      </c>
      <c r="D44" s="128">
        <f t="shared" si="29"/>
        <v>54559.45</v>
      </c>
      <c r="E44" s="128"/>
      <c r="F44" s="168" t="str">
        <f t="shared" si="20"/>
        <v/>
      </c>
      <c r="G44" s="95" t="str">
        <f t="shared" si="21"/>
        <v/>
      </c>
      <c r="H44" s="168" t="str">
        <f t="shared" si="22"/>
        <v/>
      </c>
      <c r="I44" s="95" t="str">
        <f t="shared" si="23"/>
        <v/>
      </c>
    </row>
    <row r="45" spans="2:9" x14ac:dyDescent="0.35">
      <c r="B45" s="31" t="s">
        <v>310</v>
      </c>
      <c r="C45" s="128">
        <f t="shared" ref="C45:D45" si="30">F13</f>
        <v>40334.781200000005</v>
      </c>
      <c r="D45" s="128">
        <f t="shared" si="30"/>
        <v>28181.059999999998</v>
      </c>
      <c r="E45" s="128"/>
      <c r="F45" s="168" t="str">
        <f t="shared" si="20"/>
        <v/>
      </c>
      <c r="G45" s="95" t="str">
        <f t="shared" si="21"/>
        <v/>
      </c>
      <c r="H45" s="168" t="str">
        <f t="shared" si="22"/>
        <v/>
      </c>
      <c r="I45" s="95" t="str">
        <f t="shared" si="23"/>
        <v/>
      </c>
    </row>
    <row r="46" spans="2:9" x14ac:dyDescent="0.35">
      <c r="B46" s="31" t="s">
        <v>311</v>
      </c>
      <c r="C46" s="128">
        <f t="shared" ref="C46:D46" si="31">F14</f>
        <v>36615.240200000007</v>
      </c>
      <c r="D46" s="128">
        <f t="shared" si="31"/>
        <v>32550.210000000003</v>
      </c>
      <c r="E46" s="128"/>
      <c r="F46" s="168" t="str">
        <f t="shared" si="20"/>
        <v/>
      </c>
      <c r="G46" s="95" t="str">
        <f t="shared" si="21"/>
        <v/>
      </c>
      <c r="H46" s="168" t="str">
        <f t="shared" si="22"/>
        <v/>
      </c>
      <c r="I46" s="95" t="str">
        <f t="shared" si="23"/>
        <v/>
      </c>
    </row>
    <row r="47" spans="2:9" x14ac:dyDescent="0.35">
      <c r="B47" s="31" t="s">
        <v>312</v>
      </c>
      <c r="C47" s="128">
        <f t="shared" ref="C47:D47" si="32">F15</f>
        <v>51077.550999999992</v>
      </c>
      <c r="D47" s="128">
        <f t="shared" si="32"/>
        <v>113040.06999999999</v>
      </c>
      <c r="E47" s="128"/>
      <c r="F47" s="168" t="str">
        <f t="shared" si="20"/>
        <v/>
      </c>
      <c r="G47" s="95" t="str">
        <f t="shared" si="21"/>
        <v/>
      </c>
      <c r="H47" s="168" t="str">
        <f t="shared" si="22"/>
        <v/>
      </c>
      <c r="I47" s="95" t="str">
        <f t="shared" si="23"/>
        <v/>
      </c>
    </row>
    <row r="48" spans="2:9" x14ac:dyDescent="0.35">
      <c r="B48" s="31" t="s">
        <v>313</v>
      </c>
      <c r="C48" s="128">
        <f t="shared" ref="C48:D48" si="33">F16</f>
        <v>15677.863600000001</v>
      </c>
      <c r="D48" s="128">
        <f t="shared" si="33"/>
        <v>43307.630000000005</v>
      </c>
      <c r="E48" s="128"/>
      <c r="F48" s="168" t="str">
        <f t="shared" si="20"/>
        <v/>
      </c>
      <c r="G48" s="95" t="str">
        <f t="shared" si="21"/>
        <v/>
      </c>
      <c r="H48" s="168" t="str">
        <f t="shared" si="22"/>
        <v/>
      </c>
      <c r="I48" s="95" t="str">
        <f t="shared" si="23"/>
        <v/>
      </c>
    </row>
    <row r="49" spans="2:9" x14ac:dyDescent="0.35">
      <c r="B49" s="157" t="s">
        <v>13</v>
      </c>
      <c r="C49" s="164">
        <f>SUM(C37:C48)</f>
        <v>375273.59520000004</v>
      </c>
      <c r="D49" s="164">
        <f>SUM(D37:D48)</f>
        <v>551521.38000000012</v>
      </c>
      <c r="E49" s="164">
        <f>SUM(E37:E48)</f>
        <v>171075.86</v>
      </c>
      <c r="F49" s="164">
        <f>SUM(F37:F48)</f>
        <v>17730.781399999967</v>
      </c>
      <c r="G49" s="169"/>
      <c r="H49" s="169">
        <f>SUM(H37:H48)</f>
        <v>-70778.010000000024</v>
      </c>
      <c r="I49" s="169"/>
    </row>
  </sheetData>
  <conditionalFormatting sqref="I32">
    <cfRule type="iconSet" priority="11">
      <iconSet iconSet="3Arrows">
        <cfvo type="percent" val="0"/>
        <cfvo type="percent" val="33"/>
        <cfvo type="percent" val="67"/>
      </iconSet>
    </cfRule>
  </conditionalFormatting>
  <conditionalFormatting sqref="I23:I31">
    <cfRule type="iconSet" priority="7">
      <iconSet iconSet="3Arrows">
        <cfvo type="percent" val="0"/>
        <cfvo type="percent" val="33"/>
        <cfvo type="percent" val="67"/>
      </iconSet>
    </cfRule>
  </conditionalFormatting>
  <pageMargins left="0.511811024" right="0.511811024" top="0.78740157499999996" bottom="0.78740157499999996" header="0.31496062000000002" footer="0.31496062000000002"/>
  <pageSetup orientation="portrait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8" id="{00D4636A-770E-4B80-9B7F-DDCFC90E7E1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G21:G32</xm:sqref>
        </x14:conditionalFormatting>
        <x14:conditionalFormatting xmlns:xm="http://schemas.microsoft.com/office/excel/2006/main">
          <x14:cfRule type="iconSet" priority="6" id="{76A90479-2165-4BE6-8229-98CB48AD4299}">
            <x14:iconSet iconSet="3Arrows" custom="1">
              <x14:cfvo type="percent">
                <xm:f>0</xm:f>
              </x14:cfvo>
              <x14:cfvo type="num">
                <xm:f>0.6</xm:f>
              </x14:cfvo>
              <x14:cfvo type="num">
                <xm:f>0.6</xm:f>
              </x14:cfvo>
              <x14:cfIcon iconSet="3Arrows" iconId="0"/>
              <x14:cfIcon iconSet="3Arrows" iconId="2"/>
              <x14:cfIcon iconSet="3Arrows" iconId="2"/>
            </x14:iconSet>
          </x14:cfRule>
          <xm:sqref>I22</xm:sqref>
        </x14:conditionalFormatting>
        <x14:conditionalFormatting xmlns:xm="http://schemas.microsoft.com/office/excel/2006/main">
          <x14:cfRule type="iconSet" priority="5" id="{DCD9FA47-3361-4EFA-BDB1-0EC9DA51E7F4}">
            <x14:iconSet iconSet="3Arrows" custom="1">
              <x14:cfvo type="percent">
                <xm:f>0</xm:f>
              </x14:cfvo>
              <x14:cfvo type="num">
                <xm:f>0.6</xm:f>
              </x14:cfvo>
              <x14:cfvo type="num">
                <xm:f>0.6</xm:f>
              </x14:cfvo>
              <x14:cfIcon iconSet="3Arrows" iconId="0"/>
              <x14:cfIcon iconSet="3Arrows" iconId="2"/>
              <x14:cfIcon iconSet="3Arrows" iconId="2"/>
            </x14:iconSet>
          </x14:cfRule>
          <xm:sqref>I21</xm:sqref>
        </x14:conditionalFormatting>
        <x14:conditionalFormatting xmlns:xm="http://schemas.microsoft.com/office/excel/2006/main">
          <x14:cfRule type="iconSet" priority="4" id="{0BE015FA-56A2-403F-AAFD-DB25589E501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G38:G48</xm:sqref>
        </x14:conditionalFormatting>
        <x14:conditionalFormatting xmlns:xm="http://schemas.microsoft.com/office/excel/2006/main">
          <x14:cfRule type="iconSet" priority="3" id="{EE38E831-97C7-4EE9-ADE9-A3A8863F58BE}">
            <x14:iconSet iconSet="3Arrows" custom="1">
              <x14:cfvo type="percent">
                <xm:f>0</xm:f>
              </x14:cfvo>
              <x14:cfvo type="num">
                <xm:f>0.6</xm:f>
              </x14:cfvo>
              <x14:cfvo type="num">
                <xm:f>0.6</xm:f>
              </x14:cfvo>
              <x14:cfIcon iconSet="3Arrows" iconId="0"/>
              <x14:cfIcon iconSet="3Arrows" iconId="2"/>
              <x14:cfIcon iconSet="3Arrows" iconId="2"/>
            </x14:iconSet>
          </x14:cfRule>
          <xm:sqref>I38:I48</xm:sqref>
        </x14:conditionalFormatting>
        <x14:conditionalFormatting xmlns:xm="http://schemas.microsoft.com/office/excel/2006/main">
          <x14:cfRule type="iconSet" priority="2" id="{2D1BE325-F38F-43A1-89D9-54DFDC7572C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G37</xm:sqref>
        </x14:conditionalFormatting>
        <x14:conditionalFormatting xmlns:xm="http://schemas.microsoft.com/office/excel/2006/main">
          <x14:cfRule type="iconSet" priority="1" id="{C1BD3956-EE24-4D79-879E-93E824008104}">
            <x14:iconSet iconSet="3Arrows" custom="1">
              <x14:cfvo type="percent">
                <xm:f>0</xm:f>
              </x14:cfvo>
              <x14:cfvo type="num">
                <xm:f>0.6</xm:f>
              </x14:cfvo>
              <x14:cfvo type="num">
                <xm:f>0.6</xm:f>
              </x14:cfvo>
              <x14:cfIcon iconSet="3Arrows" iconId="0"/>
              <x14:cfIcon iconSet="3Arrows" iconId="2"/>
              <x14:cfIcon iconSet="3Arrows" iconId="2"/>
            </x14:iconSet>
          </x14:cfRule>
          <xm:sqref>I37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2D7F0-1872-4748-837B-67B31478BE24}">
  <dimension ref="A1:S26"/>
  <sheetViews>
    <sheetView showGridLines="0" topLeftCell="A23" workbookViewId="0">
      <selection activeCell="E29" sqref="E29"/>
    </sheetView>
  </sheetViews>
  <sheetFormatPr defaultRowHeight="14.5" x14ac:dyDescent="0.35"/>
  <cols>
    <col min="1" max="1" width="2.453125" customWidth="1"/>
    <col min="2" max="2" width="23.08984375" bestFit="1" customWidth="1"/>
    <col min="3" max="3" width="11.453125" bestFit="1" customWidth="1"/>
    <col min="4" max="4" width="9.90625" bestFit="1" customWidth="1"/>
    <col min="5" max="5" width="11.453125" bestFit="1" customWidth="1"/>
    <col min="6" max="14" width="9.90625" bestFit="1" customWidth="1"/>
    <col min="15" max="15" width="11.453125" bestFit="1" customWidth="1"/>
    <col min="16" max="16" width="13.08984375" bestFit="1" customWidth="1"/>
    <col min="17" max="17" width="11.453125" bestFit="1" customWidth="1"/>
    <col min="18" max="18" width="12.7265625" bestFit="1" customWidth="1"/>
    <col min="19" max="19" width="11.453125" bestFit="1" customWidth="1"/>
    <col min="20" max="20" width="23.08984375" bestFit="1" customWidth="1"/>
    <col min="21" max="33" width="9.90625" bestFit="1" customWidth="1"/>
    <col min="34" max="34" width="11.453125" bestFit="1" customWidth="1"/>
    <col min="35" max="35" width="11.1796875" bestFit="1" customWidth="1"/>
    <col min="36" max="36" width="12.7265625" bestFit="1" customWidth="1"/>
  </cols>
  <sheetData>
    <row r="1" spans="1:19" x14ac:dyDescent="0.35">
      <c r="B1" s="173" t="s">
        <v>320</v>
      </c>
      <c r="C1" s="124" t="s">
        <v>1247</v>
      </c>
      <c r="D1" s="124" t="s">
        <v>1248</v>
      </c>
      <c r="E1" s="124" t="s">
        <v>1249</v>
      </c>
      <c r="F1" s="124" t="s">
        <v>1250</v>
      </c>
      <c r="G1" s="124" t="s">
        <v>1251</v>
      </c>
      <c r="H1" s="124" t="s">
        <v>1252</v>
      </c>
      <c r="I1" s="124" t="s">
        <v>308</v>
      </c>
      <c r="J1" s="124" t="s">
        <v>309</v>
      </c>
      <c r="K1" s="124" t="s">
        <v>310</v>
      </c>
      <c r="L1" s="124" t="s">
        <v>311</v>
      </c>
      <c r="M1" s="124" t="s">
        <v>312</v>
      </c>
      <c r="N1" s="124" t="s">
        <v>313</v>
      </c>
      <c r="O1" s="124" t="s">
        <v>29</v>
      </c>
      <c r="P1" s="124" t="s">
        <v>28</v>
      </c>
      <c r="Q1" s="231" t="s">
        <v>29</v>
      </c>
      <c r="R1" s="231" t="s">
        <v>28</v>
      </c>
      <c r="S1" s="124" t="s">
        <v>1259</v>
      </c>
    </row>
    <row r="2" spans="1:19" x14ac:dyDescent="0.35">
      <c r="B2" s="165" t="s">
        <v>30</v>
      </c>
      <c r="C2" s="217">
        <v>184272.4509854574</v>
      </c>
      <c r="D2" s="217">
        <v>130785.82532333751</v>
      </c>
      <c r="E2" s="217">
        <v>224097.61526825198</v>
      </c>
      <c r="F2" s="217">
        <v>315307.79533138109</v>
      </c>
      <c r="G2" s="217">
        <v>155352.65421125939</v>
      </c>
      <c r="H2" s="217">
        <v>226964.06861365514</v>
      </c>
      <c r="I2" s="217">
        <v>171905.31371804868</v>
      </c>
      <c r="J2" s="217">
        <v>155633.01726508618</v>
      </c>
      <c r="K2" s="217">
        <v>228574.1318045402</v>
      </c>
      <c r="L2" s="217">
        <v>216901.9565912114</v>
      </c>
      <c r="M2" s="217">
        <v>297152.52393897902</v>
      </c>
      <c r="N2" s="217">
        <v>155794.77753102258</v>
      </c>
      <c r="O2" s="227">
        <f>SUM(C2:G2)</f>
        <v>1009816.3411196873</v>
      </c>
      <c r="P2" s="227">
        <f>SUM(C2:N2)</f>
        <v>2462742.1305822306</v>
      </c>
      <c r="Q2" s="231">
        <f>O2</f>
        <v>1009816.3411196873</v>
      </c>
      <c r="R2" s="231">
        <f>P2</f>
        <v>2462742.1305822306</v>
      </c>
      <c r="S2" s="232">
        <f>SUM(C2:N2)</f>
        <v>2462742.1305822306</v>
      </c>
    </row>
    <row r="3" spans="1:19" x14ac:dyDescent="0.35">
      <c r="A3" s="215"/>
      <c r="B3" s="165" t="s">
        <v>1245</v>
      </c>
      <c r="C3" s="217">
        <v>49480.090000000011</v>
      </c>
      <c r="D3" s="217">
        <v>227900.36</v>
      </c>
      <c r="E3" s="217">
        <v>26680.719999999994</v>
      </c>
      <c r="F3" s="217">
        <v>202697.89</v>
      </c>
      <c r="G3" s="217">
        <v>487086.89</v>
      </c>
      <c r="H3" s="217">
        <v>0</v>
      </c>
      <c r="I3" s="217">
        <v>0</v>
      </c>
      <c r="J3" s="217">
        <v>0</v>
      </c>
      <c r="K3" s="217">
        <v>0</v>
      </c>
      <c r="L3" s="217">
        <v>0</v>
      </c>
      <c r="M3" s="217">
        <v>0</v>
      </c>
      <c r="N3" s="217">
        <v>0</v>
      </c>
      <c r="O3" s="228">
        <f>SUM(C3:G3)</f>
        <v>993845.95</v>
      </c>
      <c r="P3" s="228">
        <f>SUM(C3:G3,H2:N2)</f>
        <v>2446771.7394625437</v>
      </c>
      <c r="Q3" s="231">
        <f t="shared" ref="Q3:Q5" si="0">O3</f>
        <v>993845.95</v>
      </c>
      <c r="R3" s="231">
        <f t="shared" ref="R3:R5" si="1">P3</f>
        <v>2446771.7394625437</v>
      </c>
    </row>
    <row r="4" spans="1:19" x14ac:dyDescent="0.35">
      <c r="A4" s="215"/>
      <c r="B4" s="127" t="s">
        <v>32</v>
      </c>
      <c r="C4" s="217">
        <v>28538.746599999999</v>
      </c>
      <c r="D4" s="217">
        <v>12413.748200000002</v>
      </c>
      <c r="E4" s="217">
        <v>37760.879800000002</v>
      </c>
      <c r="F4" s="217">
        <v>58535.645000000004</v>
      </c>
      <c r="G4" s="217">
        <v>16096.059000000001</v>
      </c>
      <c r="H4" s="217">
        <v>43495.212599999999</v>
      </c>
      <c r="I4" s="217">
        <v>17771.104400000004</v>
      </c>
      <c r="J4" s="217">
        <v>16956.763599999998</v>
      </c>
      <c r="K4" s="217">
        <v>40334.781200000005</v>
      </c>
      <c r="L4" s="217">
        <v>36615.2402</v>
      </c>
      <c r="M4" s="217">
        <v>51077.551000000007</v>
      </c>
      <c r="N4" s="217">
        <v>15677.863600000001</v>
      </c>
      <c r="O4" s="229">
        <f>SUM(C4:G4)</f>
        <v>153345.07860000001</v>
      </c>
      <c r="P4" s="229">
        <f>SUM(C4:N4)</f>
        <v>375273.59520000004</v>
      </c>
      <c r="Q4" s="231">
        <f t="shared" si="0"/>
        <v>153345.07860000001</v>
      </c>
      <c r="R4" s="231">
        <f t="shared" si="1"/>
        <v>375273.59520000004</v>
      </c>
      <c r="S4" s="232">
        <f>SUM(C4:N4)</f>
        <v>375273.59520000004</v>
      </c>
    </row>
    <row r="5" spans="1:19" x14ac:dyDescent="0.35">
      <c r="A5" s="215"/>
      <c r="B5" s="127" t="s">
        <v>1246</v>
      </c>
      <c r="C5" s="217">
        <v>1442.0899999999988</v>
      </c>
      <c r="D5" s="217">
        <v>36336.149999999994</v>
      </c>
      <c r="E5" s="217">
        <v>30497.439999999999</v>
      </c>
      <c r="F5" s="217">
        <v>44010.06</v>
      </c>
      <c r="G5" s="217">
        <v>58790.119999999995</v>
      </c>
      <c r="H5" s="217">
        <v>0</v>
      </c>
      <c r="I5" s="217">
        <v>0</v>
      </c>
      <c r="J5" s="217">
        <v>0</v>
      </c>
      <c r="K5" s="217">
        <v>0</v>
      </c>
      <c r="L5" s="217">
        <v>0</v>
      </c>
      <c r="M5" s="217">
        <v>0</v>
      </c>
      <c r="N5" s="217">
        <v>0</v>
      </c>
      <c r="O5" s="230">
        <f>SUM(C5:G5)</f>
        <v>171075.86</v>
      </c>
      <c r="P5" s="230">
        <f>SUM(C5:G5,H4:N4)</f>
        <v>393004.37660000002</v>
      </c>
      <c r="Q5" s="231">
        <f t="shared" si="0"/>
        <v>171075.86</v>
      </c>
      <c r="R5" s="231">
        <f t="shared" si="1"/>
        <v>393004.37660000002</v>
      </c>
    </row>
    <row r="6" spans="1:19" x14ac:dyDescent="0.35">
      <c r="A6" s="215"/>
      <c r="O6" s="33"/>
      <c r="P6" s="33"/>
      <c r="Q6" s="33"/>
    </row>
    <row r="7" spans="1:19" x14ac:dyDescent="0.35">
      <c r="A7" s="215"/>
      <c r="O7" s="33"/>
      <c r="P7" s="33"/>
      <c r="Q7" s="33"/>
    </row>
    <row r="8" spans="1:19" x14ac:dyDescent="0.35">
      <c r="A8" s="215"/>
      <c r="B8" s="170" t="s">
        <v>1</v>
      </c>
      <c r="C8" s="124" t="s">
        <v>29</v>
      </c>
      <c r="D8" s="124" t="s">
        <v>4</v>
      </c>
      <c r="E8" s="124" t="s">
        <v>28</v>
      </c>
      <c r="F8" s="124" t="s">
        <v>26</v>
      </c>
      <c r="O8" s="33"/>
      <c r="P8" s="33"/>
      <c r="Q8" s="33"/>
    </row>
    <row r="9" spans="1:19" x14ac:dyDescent="0.35">
      <c r="A9" s="215"/>
      <c r="B9" s="125" t="s">
        <v>1258</v>
      </c>
      <c r="C9" s="128">
        <f>O2</f>
        <v>1009816.3411196873</v>
      </c>
      <c r="D9" s="233">
        <v>1</v>
      </c>
      <c r="E9" s="128">
        <f>P3</f>
        <v>2446771.7394625437</v>
      </c>
      <c r="F9" s="95">
        <v>1</v>
      </c>
      <c r="G9" s="128">
        <v>3943046.0287359231</v>
      </c>
      <c r="H9" s="205">
        <v>1</v>
      </c>
      <c r="O9" s="33"/>
      <c r="P9" s="33"/>
      <c r="Q9" s="33"/>
    </row>
    <row r="10" spans="1:19" x14ac:dyDescent="0.35">
      <c r="A10" s="215"/>
      <c r="B10" s="161" t="s">
        <v>31</v>
      </c>
      <c r="C10" s="128">
        <f>Q3</f>
        <v>993845.95</v>
      </c>
      <c r="D10" s="233">
        <f>C10/C9</f>
        <v>0.9841848557313112</v>
      </c>
      <c r="E10" s="128">
        <f>Q3</f>
        <v>993845.95</v>
      </c>
      <c r="F10" s="233">
        <f>E10/E9</f>
        <v>0.40618662295744329</v>
      </c>
      <c r="G10" s="128">
        <v>3414058.3800000008</v>
      </c>
      <c r="H10" s="205">
        <f>G10/G9</f>
        <v>0.86584289280906335</v>
      </c>
      <c r="O10" s="33"/>
      <c r="P10" s="33"/>
      <c r="Q10" s="33"/>
    </row>
    <row r="11" spans="1:19" x14ac:dyDescent="0.35">
      <c r="A11" s="215"/>
      <c r="B11" s="161" t="s">
        <v>30</v>
      </c>
      <c r="C11" s="128">
        <f>C9-C10</f>
        <v>15970.391119687352</v>
      </c>
      <c r="D11" s="233">
        <f>C11/C9</f>
        <v>1.5815144268688835E-2</v>
      </c>
      <c r="E11" s="128">
        <f>E9-E10</f>
        <v>1452925.7894625438</v>
      </c>
      <c r="F11" s="233">
        <f>E11/E9</f>
        <v>0.59381337704255666</v>
      </c>
      <c r="G11" s="159">
        <f>G9-G10</f>
        <v>528987.6487359223</v>
      </c>
      <c r="H11" s="205">
        <f>G11/G9</f>
        <v>0.13415710719093665</v>
      </c>
      <c r="O11" s="33"/>
      <c r="P11" s="33"/>
      <c r="Q11" s="33"/>
    </row>
    <row r="12" spans="1:19" x14ac:dyDescent="0.35">
      <c r="A12" s="215"/>
      <c r="B12" s="127" t="s">
        <v>1260</v>
      </c>
      <c r="C12" s="128">
        <f>Q4</f>
        <v>153345.07860000001</v>
      </c>
      <c r="D12" s="233">
        <v>1</v>
      </c>
      <c r="E12" s="128">
        <f>R5</f>
        <v>393004.37660000002</v>
      </c>
      <c r="F12" s="95">
        <v>1</v>
      </c>
      <c r="G12" s="159">
        <v>548730.59000000008</v>
      </c>
      <c r="H12" s="205">
        <v>1</v>
      </c>
      <c r="O12" s="33"/>
      <c r="P12" s="33"/>
      <c r="Q12" s="33"/>
    </row>
    <row r="13" spans="1:19" x14ac:dyDescent="0.35">
      <c r="A13" s="215"/>
      <c r="B13" s="126" t="s">
        <v>33</v>
      </c>
      <c r="C13" s="128">
        <f>Q5</f>
        <v>171075.86</v>
      </c>
      <c r="D13" s="233">
        <f>C13/C12</f>
        <v>1.1156266739166156</v>
      </c>
      <c r="E13" s="128">
        <f>Q5</f>
        <v>171075.86</v>
      </c>
      <c r="F13" s="233">
        <f>E13/E12</f>
        <v>0.43530268410756418</v>
      </c>
      <c r="G13" s="159">
        <v>508213.75000000006</v>
      </c>
      <c r="H13" s="205">
        <f>G13/G12</f>
        <v>0.92616260012039786</v>
      </c>
      <c r="O13" s="33"/>
      <c r="P13" s="33"/>
      <c r="Q13" s="33"/>
    </row>
    <row r="14" spans="1:19" x14ac:dyDescent="0.35">
      <c r="A14" s="215"/>
      <c r="B14" s="126" t="s">
        <v>32</v>
      </c>
      <c r="C14" s="128">
        <f>C12-C13</f>
        <v>-17730.781399999978</v>
      </c>
      <c r="D14" s="233">
        <f>C14/C12</f>
        <v>-0.11562667391661552</v>
      </c>
      <c r="E14" s="128">
        <f>E12-E13</f>
        <v>221928.51660000003</v>
      </c>
      <c r="F14" s="233">
        <f>E14/E12</f>
        <v>0.56469731589243588</v>
      </c>
      <c r="G14" s="159">
        <f>G12-G13</f>
        <v>40516.840000000026</v>
      </c>
      <c r="H14" s="205">
        <f>G14/G12</f>
        <v>7.3837399879602153E-2</v>
      </c>
      <c r="O14" s="33"/>
      <c r="P14" s="33"/>
      <c r="Q14" s="33"/>
    </row>
    <row r="19" spans="13:14" ht="18.5" x14ac:dyDescent="0.35">
      <c r="M19" s="178"/>
    </row>
    <row r="20" spans="13:14" x14ac:dyDescent="0.35">
      <c r="M20" s="128"/>
      <c r="N20" s="179"/>
    </row>
    <row r="21" spans="13:14" x14ac:dyDescent="0.35">
      <c r="M21" s="128"/>
      <c r="N21" s="179"/>
    </row>
    <row r="22" spans="13:14" x14ac:dyDescent="0.35">
      <c r="M22" s="159"/>
      <c r="N22" s="179"/>
    </row>
    <row r="24" spans="13:14" x14ac:dyDescent="0.35">
      <c r="M24" s="128"/>
      <c r="N24" s="179"/>
    </row>
    <row r="25" spans="13:14" x14ac:dyDescent="0.35">
      <c r="M25" s="128"/>
      <c r="N25" s="179"/>
    </row>
    <row r="26" spans="13:14" x14ac:dyDescent="0.35">
      <c r="M26" s="128"/>
      <c r="N26" s="179"/>
    </row>
  </sheetData>
  <pageMargins left="0.511811024" right="0.511811024" top="0.78740157499999996" bottom="0.78740157499999996" header="0.31496062000000002" footer="0.31496062000000002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7ECC8-E5AC-4197-A231-FC475640A690}">
  <dimension ref="A1:N146"/>
  <sheetViews>
    <sheetView workbookViewId="0">
      <selection activeCell="F5" sqref="F5"/>
    </sheetView>
  </sheetViews>
  <sheetFormatPr defaultRowHeight="14.5" x14ac:dyDescent="0.35"/>
  <cols>
    <col min="2" max="2" width="12.1796875" bestFit="1" customWidth="1"/>
    <col min="4" max="4" width="16.81640625" bestFit="1" customWidth="1"/>
    <col min="5" max="5" width="9.1796875" style="131"/>
    <col min="6" max="9" width="13.26953125" bestFit="1" customWidth="1"/>
    <col min="10" max="10" width="13.54296875" bestFit="1" customWidth="1"/>
    <col min="11" max="12" width="13.26953125" bestFit="1" customWidth="1"/>
  </cols>
  <sheetData>
    <row r="1" spans="1:12" x14ac:dyDescent="0.35">
      <c r="A1" s="122"/>
      <c r="B1" s="122"/>
      <c r="C1" s="122"/>
      <c r="D1" s="122"/>
      <c r="E1" s="132"/>
      <c r="F1" s="244" t="s">
        <v>216</v>
      </c>
      <c r="G1" s="244"/>
      <c r="H1" s="244"/>
      <c r="I1" s="244"/>
      <c r="J1" s="244"/>
      <c r="K1" s="244"/>
      <c r="L1" s="244"/>
    </row>
    <row r="2" spans="1:12" x14ac:dyDescent="0.35">
      <c r="A2" s="1" t="s">
        <v>23</v>
      </c>
      <c r="B2" s="1" t="s">
        <v>217</v>
      </c>
      <c r="C2" s="1" t="s">
        <v>218</v>
      </c>
      <c r="D2" s="1" t="s">
        <v>219</v>
      </c>
      <c r="E2" s="133" t="s">
        <v>220</v>
      </c>
      <c r="F2" s="13" t="s">
        <v>221</v>
      </c>
      <c r="G2" s="13" t="s">
        <v>222</v>
      </c>
      <c r="H2" s="13" t="s">
        <v>223</v>
      </c>
      <c r="I2" s="13" t="s">
        <v>224</v>
      </c>
      <c r="J2" s="13" t="s">
        <v>225</v>
      </c>
      <c r="K2" s="13" t="s">
        <v>226</v>
      </c>
      <c r="L2" s="13" t="s">
        <v>13</v>
      </c>
    </row>
    <row r="3" spans="1:12" x14ac:dyDescent="0.35">
      <c r="A3" s="1" t="s">
        <v>227</v>
      </c>
      <c r="B3" s="1" t="s">
        <v>228</v>
      </c>
      <c r="C3" s="5" t="s">
        <v>229</v>
      </c>
      <c r="D3" s="92" t="s">
        <v>230</v>
      </c>
      <c r="E3" s="134">
        <v>8</v>
      </c>
      <c r="F3" s="100">
        <v>1864.2366197183098</v>
      </c>
      <c r="G3" s="100">
        <v>1864.2366197183101</v>
      </c>
      <c r="H3" s="100">
        <v>2882.3966197183099</v>
      </c>
      <c r="I3" s="100">
        <v>2882.3966197183099</v>
      </c>
      <c r="J3" s="100">
        <v>3900.5566197183093</v>
      </c>
      <c r="K3" s="100">
        <v>1864.2366197183098</v>
      </c>
      <c r="L3" s="96">
        <f>SUM(F3:K3)</f>
        <v>15258.059718309858</v>
      </c>
    </row>
    <row r="4" spans="1:12" x14ac:dyDescent="0.35">
      <c r="A4" s="1" t="s">
        <v>227</v>
      </c>
      <c r="B4" s="1" t="s">
        <v>228</v>
      </c>
      <c r="C4" s="3" t="s">
        <v>231</v>
      </c>
      <c r="D4" s="92" t="s">
        <v>232</v>
      </c>
      <c r="E4" s="134">
        <v>28</v>
      </c>
      <c r="F4" s="100">
        <v>10813.211154929581</v>
      </c>
      <c r="G4" s="100">
        <v>6993.6191549295791</v>
      </c>
      <c r="H4" s="100">
        <v>10813.211154929581</v>
      </c>
      <c r="I4" s="100">
        <v>10813.211154929581</v>
      </c>
      <c r="J4" s="100">
        <v>14632.803154929581</v>
      </c>
      <c r="K4" s="100">
        <v>6993.6191549295791</v>
      </c>
      <c r="L4" s="96">
        <f t="shared" ref="L4:L67" si="0">SUM(F4:K4)</f>
        <v>61059.674929577479</v>
      </c>
    </row>
    <row r="5" spans="1:12" x14ac:dyDescent="0.35">
      <c r="A5" s="1" t="s">
        <v>227</v>
      </c>
      <c r="B5" s="1" t="s">
        <v>228</v>
      </c>
      <c r="C5" s="5" t="s">
        <v>231</v>
      </c>
      <c r="D5" s="92" t="s">
        <v>233</v>
      </c>
      <c r="E5" s="134">
        <v>5</v>
      </c>
      <c r="F5" s="100">
        <v>1930.9305633802821</v>
      </c>
      <c r="G5" s="100">
        <v>1248.860563380282</v>
      </c>
      <c r="H5" s="100">
        <v>1930.9305633802821</v>
      </c>
      <c r="I5" s="100">
        <v>1930.9305633802821</v>
      </c>
      <c r="J5" s="100">
        <v>2613.0005633802825</v>
      </c>
      <c r="K5" s="100">
        <v>1248.860563380282</v>
      </c>
      <c r="L5" s="96">
        <f t="shared" si="0"/>
        <v>10903.513380281693</v>
      </c>
    </row>
    <row r="6" spans="1:12" x14ac:dyDescent="0.35">
      <c r="A6" s="1" t="s">
        <v>227</v>
      </c>
      <c r="B6" s="1" t="s">
        <v>228</v>
      </c>
      <c r="C6" s="7" t="s">
        <v>234</v>
      </c>
      <c r="D6" s="92" t="s">
        <v>235</v>
      </c>
      <c r="E6" s="134">
        <v>41</v>
      </c>
      <c r="F6" s="100">
        <v>15833.630619718315</v>
      </c>
      <c r="G6" s="100">
        <v>10240.656619718313</v>
      </c>
      <c r="H6" s="100">
        <v>15833.630619718315</v>
      </c>
      <c r="I6" s="100">
        <v>15833.630619718315</v>
      </c>
      <c r="J6" s="100">
        <v>21426.604619718317</v>
      </c>
      <c r="K6" s="100">
        <v>10240.656619718313</v>
      </c>
      <c r="L6" s="96">
        <f t="shared" si="0"/>
        <v>89408.809718309887</v>
      </c>
    </row>
    <row r="7" spans="1:12" x14ac:dyDescent="0.35">
      <c r="A7" s="1" t="s">
        <v>227</v>
      </c>
      <c r="B7" s="1" t="s">
        <v>228</v>
      </c>
      <c r="C7" s="3" t="s">
        <v>234</v>
      </c>
      <c r="D7" s="92" t="s">
        <v>236</v>
      </c>
      <c r="E7" s="134">
        <v>11</v>
      </c>
      <c r="F7" s="100">
        <v>4248.0472394366207</v>
      </c>
      <c r="G7" s="100">
        <v>2747.4932394366206</v>
      </c>
      <c r="H7" s="100">
        <v>4248.0472394366207</v>
      </c>
      <c r="I7" s="100">
        <v>4248.0472394366207</v>
      </c>
      <c r="J7" s="100">
        <v>5748.6012394366217</v>
      </c>
      <c r="K7" s="100">
        <v>4248.0472394366207</v>
      </c>
      <c r="L7" s="96">
        <f t="shared" si="0"/>
        <v>25488.283436619728</v>
      </c>
    </row>
    <row r="8" spans="1:12" x14ac:dyDescent="0.35">
      <c r="A8" s="1" t="s">
        <v>227</v>
      </c>
      <c r="B8" s="1" t="s">
        <v>228</v>
      </c>
      <c r="C8" s="5" t="s">
        <v>234</v>
      </c>
      <c r="D8" s="92" t="s">
        <v>237</v>
      </c>
      <c r="E8" s="134">
        <v>4</v>
      </c>
      <c r="F8" s="100">
        <v>1544.7444507042258</v>
      </c>
      <c r="G8" s="100">
        <v>999.08845070422558</v>
      </c>
      <c r="H8" s="100">
        <v>2090.4004507042259</v>
      </c>
      <c r="I8" s="100">
        <v>1544.7444507042258</v>
      </c>
      <c r="J8" s="100">
        <v>2090.4004507042259</v>
      </c>
      <c r="K8" s="100">
        <v>999.08845070422558</v>
      </c>
      <c r="L8" s="96">
        <f t="shared" si="0"/>
        <v>9268.4667042253532</v>
      </c>
    </row>
    <row r="9" spans="1:12" x14ac:dyDescent="0.35">
      <c r="A9" s="1" t="s">
        <v>227</v>
      </c>
      <c r="B9" s="1" t="s">
        <v>228</v>
      </c>
      <c r="C9" s="3" t="s">
        <v>234</v>
      </c>
      <c r="D9" s="92" t="s">
        <v>238</v>
      </c>
      <c r="E9" s="134">
        <v>12</v>
      </c>
      <c r="F9" s="100">
        <v>4634.2333521126775</v>
      </c>
      <c r="G9" s="100">
        <v>2997.2653521126767</v>
      </c>
      <c r="H9" s="100">
        <v>4634.2333521126775</v>
      </c>
      <c r="I9" s="100">
        <v>4634.2333521126775</v>
      </c>
      <c r="J9" s="100">
        <v>6271.2013521126773</v>
      </c>
      <c r="K9" s="100">
        <v>2997.2653521126767</v>
      </c>
      <c r="L9" s="96">
        <f t="shared" si="0"/>
        <v>26168.432112676062</v>
      </c>
    </row>
    <row r="10" spans="1:12" x14ac:dyDescent="0.35">
      <c r="A10" s="1" t="s">
        <v>227</v>
      </c>
      <c r="B10" s="1" t="s">
        <v>228</v>
      </c>
      <c r="C10" s="3" t="s">
        <v>234</v>
      </c>
      <c r="D10" s="92" t="s">
        <v>239</v>
      </c>
      <c r="E10" s="134">
        <v>19</v>
      </c>
      <c r="F10" s="100">
        <v>7337.5361408450726</v>
      </c>
      <c r="G10" s="100">
        <v>4745.6701408450717</v>
      </c>
      <c r="H10" s="100">
        <v>7337.5361408450726</v>
      </c>
      <c r="I10" s="100">
        <v>7337.5361408450726</v>
      </c>
      <c r="J10" s="100">
        <v>9929.4021408450735</v>
      </c>
      <c r="K10" s="100">
        <v>4745.6701408450717</v>
      </c>
      <c r="L10" s="96">
        <f t="shared" si="0"/>
        <v>41433.350845070439</v>
      </c>
    </row>
    <row r="11" spans="1:12" x14ac:dyDescent="0.35">
      <c r="A11" s="1" t="s">
        <v>227</v>
      </c>
      <c r="B11" s="1" t="s">
        <v>228</v>
      </c>
      <c r="C11" s="3" t="s">
        <v>240</v>
      </c>
      <c r="D11" s="92" t="s">
        <v>241</v>
      </c>
      <c r="E11" s="134">
        <v>25</v>
      </c>
      <c r="F11" s="100">
        <v>6084.1220657277008</v>
      </c>
      <c r="G11" s="100">
        <v>6084.1220657277008</v>
      </c>
      <c r="H11" s="100">
        <v>9406.9887323943676</v>
      </c>
      <c r="I11" s="100">
        <v>9406.9887323943676</v>
      </c>
      <c r="J11" s="100">
        <v>12729.855399061034</v>
      </c>
      <c r="K11" s="100">
        <v>6084.1220657277008</v>
      </c>
      <c r="L11" s="96">
        <f t="shared" si="0"/>
        <v>49796.199061032879</v>
      </c>
    </row>
    <row r="12" spans="1:12" x14ac:dyDescent="0.35">
      <c r="A12" s="1" t="s">
        <v>227</v>
      </c>
      <c r="B12" s="1" t="s">
        <v>228</v>
      </c>
      <c r="C12" s="3" t="s">
        <v>240</v>
      </c>
      <c r="D12" s="92" t="s">
        <v>242</v>
      </c>
      <c r="E12" s="134">
        <v>10</v>
      </c>
      <c r="F12" s="100">
        <v>2433.6488262910802</v>
      </c>
      <c r="G12" s="100">
        <v>2433.6488262910802</v>
      </c>
      <c r="H12" s="100">
        <v>3762.7954929577472</v>
      </c>
      <c r="I12" s="100">
        <v>3762.7954929577472</v>
      </c>
      <c r="J12" s="100">
        <v>5091.9421596244138</v>
      </c>
      <c r="K12" s="100">
        <v>2433.6488262910802</v>
      </c>
      <c r="L12" s="96">
        <f t="shared" si="0"/>
        <v>19918.479624413147</v>
      </c>
    </row>
    <row r="13" spans="1:12" x14ac:dyDescent="0.35">
      <c r="A13" s="1" t="s">
        <v>227</v>
      </c>
      <c r="B13" s="1" t="s">
        <v>228</v>
      </c>
      <c r="C13" s="10" t="s">
        <v>240</v>
      </c>
      <c r="D13" s="92" t="s">
        <v>243</v>
      </c>
      <c r="E13" s="134">
        <v>5</v>
      </c>
      <c r="F13" s="100">
        <v>1216.8244131455401</v>
      </c>
      <c r="G13" s="100">
        <v>1216.8244131455401</v>
      </c>
      <c r="H13" s="100">
        <v>1881.3977464788736</v>
      </c>
      <c r="I13" s="100">
        <v>1881.3977464788736</v>
      </c>
      <c r="J13" s="100">
        <v>2545.9710798122069</v>
      </c>
      <c r="K13" s="100">
        <v>1216.8244131455401</v>
      </c>
      <c r="L13" s="96">
        <f t="shared" si="0"/>
        <v>9959.2398122065733</v>
      </c>
    </row>
    <row r="14" spans="1:12" x14ac:dyDescent="0.35">
      <c r="A14" s="1" t="s">
        <v>227</v>
      </c>
      <c r="B14" s="1" t="s">
        <v>228</v>
      </c>
      <c r="C14" s="10" t="s">
        <v>240</v>
      </c>
      <c r="D14" s="92" t="s">
        <v>244</v>
      </c>
      <c r="E14" s="134">
        <v>25</v>
      </c>
      <c r="F14" s="100">
        <v>6084.1220657277008</v>
      </c>
      <c r="G14" s="100">
        <v>6084.1220657277008</v>
      </c>
      <c r="H14" s="100">
        <v>9406.9887323943676</v>
      </c>
      <c r="I14" s="100">
        <v>9406.9887323943676</v>
      </c>
      <c r="J14" s="100">
        <v>12729.855399061034</v>
      </c>
      <c r="K14" s="100">
        <v>6084.1220657277008</v>
      </c>
      <c r="L14" s="96">
        <f t="shared" si="0"/>
        <v>49796.199061032879</v>
      </c>
    </row>
    <row r="15" spans="1:12" x14ac:dyDescent="0.35">
      <c r="A15" s="1" t="s">
        <v>227</v>
      </c>
      <c r="B15" s="1" t="s">
        <v>228</v>
      </c>
      <c r="C15" s="10" t="s">
        <v>240</v>
      </c>
      <c r="D15" s="92" t="s">
        <v>245</v>
      </c>
      <c r="E15" s="134">
        <v>14</v>
      </c>
      <c r="F15" s="100">
        <v>3407.1083568075123</v>
      </c>
      <c r="G15" s="100">
        <v>3407.1083568075123</v>
      </c>
      <c r="H15" s="100">
        <v>5267.9136901408456</v>
      </c>
      <c r="I15" s="100">
        <v>7128.7190234741793</v>
      </c>
      <c r="J15" s="100">
        <v>7128.7190234741793</v>
      </c>
      <c r="K15" s="100">
        <v>3407.1083568075123</v>
      </c>
      <c r="L15" s="96">
        <f t="shared" si="0"/>
        <v>29746.67680751174</v>
      </c>
    </row>
    <row r="16" spans="1:12" x14ac:dyDescent="0.35">
      <c r="A16" s="1" t="s">
        <v>227</v>
      </c>
      <c r="B16" s="1" t="s">
        <v>228</v>
      </c>
      <c r="C16" s="11" t="s">
        <v>240</v>
      </c>
      <c r="D16" s="92" t="s">
        <v>246</v>
      </c>
      <c r="E16" s="134">
        <v>5</v>
      </c>
      <c r="F16" s="100">
        <v>1881.3977464788736</v>
      </c>
      <c r="G16" s="100">
        <v>1216.8244131455401</v>
      </c>
      <c r="H16" s="100">
        <v>1881.3977464788736</v>
      </c>
      <c r="I16" s="100">
        <v>1881.39774647887</v>
      </c>
      <c r="J16" s="100">
        <v>2545.9710798122069</v>
      </c>
      <c r="K16" s="100">
        <v>1216.8244131455401</v>
      </c>
      <c r="L16" s="96">
        <f t="shared" si="0"/>
        <v>10623.813145539903</v>
      </c>
    </row>
    <row r="17" spans="1:12" x14ac:dyDescent="0.35">
      <c r="A17" s="1" t="s">
        <v>227</v>
      </c>
      <c r="B17" s="1" t="s">
        <v>228</v>
      </c>
      <c r="C17" s="7" t="s">
        <v>247</v>
      </c>
      <c r="D17" s="92" t="s">
        <v>248</v>
      </c>
      <c r="E17" s="134">
        <v>12</v>
      </c>
      <c r="F17" s="100">
        <v>2397.3757746478877</v>
      </c>
      <c r="G17" s="100">
        <v>2397.3757746478877</v>
      </c>
      <c r="H17" s="100">
        <v>3706.7117746478875</v>
      </c>
      <c r="I17" s="100">
        <v>3706.7117746478875</v>
      </c>
      <c r="J17" s="100">
        <v>5016.0477746478873</v>
      </c>
      <c r="K17" s="100">
        <v>2397.3757746478877</v>
      </c>
      <c r="L17" s="96">
        <f t="shared" si="0"/>
        <v>19621.598647887324</v>
      </c>
    </row>
    <row r="18" spans="1:12" x14ac:dyDescent="0.35">
      <c r="A18" s="1" t="s">
        <v>227</v>
      </c>
      <c r="B18" s="1" t="s">
        <v>228</v>
      </c>
      <c r="C18" s="7" t="s">
        <v>247</v>
      </c>
      <c r="D18" s="92" t="s">
        <v>249</v>
      </c>
      <c r="E18" s="134">
        <v>5</v>
      </c>
      <c r="F18" s="100">
        <v>998.90657276995307</v>
      </c>
      <c r="G18" s="100">
        <v>998.90657276995307</v>
      </c>
      <c r="H18" s="100">
        <v>1544.4632394366199</v>
      </c>
      <c r="I18" s="100">
        <v>1544.4632394366199</v>
      </c>
      <c r="J18" s="100">
        <v>2090.0199061032863</v>
      </c>
      <c r="K18" s="100">
        <v>998.90657276995307</v>
      </c>
      <c r="L18" s="96">
        <f t="shared" si="0"/>
        <v>8175.6661032863849</v>
      </c>
    </row>
    <row r="19" spans="1:12" x14ac:dyDescent="0.35">
      <c r="A19" s="1" t="s">
        <v>227</v>
      </c>
      <c r="B19" s="1" t="s">
        <v>228</v>
      </c>
      <c r="C19" s="3" t="s">
        <v>247</v>
      </c>
      <c r="D19" s="92" t="s">
        <v>250</v>
      </c>
      <c r="E19" s="134">
        <v>6</v>
      </c>
      <c r="F19" s="100">
        <v>1781.3954929577467</v>
      </c>
      <c r="G19" s="100">
        <v>2754.3114929577469</v>
      </c>
      <c r="H19" s="100">
        <v>2754.3114929577469</v>
      </c>
      <c r="I19" s="100">
        <v>3727.227492957747</v>
      </c>
      <c r="J19" s="100">
        <v>3727.227492957747</v>
      </c>
      <c r="K19" s="100">
        <v>1781.3954929577467</v>
      </c>
      <c r="L19" s="96">
        <f t="shared" si="0"/>
        <v>16525.868957746483</v>
      </c>
    </row>
    <row r="20" spans="1:12" x14ac:dyDescent="0.35">
      <c r="A20" s="1" t="s">
        <v>227</v>
      </c>
      <c r="B20" s="1" t="s">
        <v>228</v>
      </c>
      <c r="C20" s="3" t="s">
        <v>251</v>
      </c>
      <c r="D20" s="92" t="s">
        <v>252</v>
      </c>
      <c r="E20" s="134">
        <v>4</v>
      </c>
      <c r="F20" s="100">
        <v>1463.8461971830991</v>
      </c>
      <c r="G20" s="100">
        <v>946.76619718309883</v>
      </c>
      <c r="H20" s="100">
        <v>1463.8461971830991</v>
      </c>
      <c r="I20" s="100">
        <v>1980.926197183099</v>
      </c>
      <c r="J20" s="100">
        <v>1980.926197183099</v>
      </c>
      <c r="K20" s="100">
        <v>946.76619718309883</v>
      </c>
      <c r="L20" s="96">
        <f t="shared" si="0"/>
        <v>8783.0771830985941</v>
      </c>
    </row>
    <row r="21" spans="1:12" x14ac:dyDescent="0.35">
      <c r="A21" s="1" t="s">
        <v>227</v>
      </c>
      <c r="B21" s="1" t="s">
        <v>228</v>
      </c>
      <c r="C21" s="3" t="s">
        <v>251</v>
      </c>
      <c r="D21" s="92" t="s">
        <v>253</v>
      </c>
      <c r="E21" s="134">
        <v>2</v>
      </c>
      <c r="F21" s="100">
        <v>731.92309859154955</v>
      </c>
      <c r="G21" s="100">
        <v>473.38309859154941</v>
      </c>
      <c r="H21" s="100">
        <v>731.92309859154955</v>
      </c>
      <c r="I21" s="100">
        <v>731.92309859154955</v>
      </c>
      <c r="J21" s="100">
        <v>990.46309859154951</v>
      </c>
      <c r="K21" s="100">
        <v>473.38309859154941</v>
      </c>
      <c r="L21" s="96">
        <f t="shared" si="0"/>
        <v>4132.9985915492971</v>
      </c>
    </row>
    <row r="22" spans="1:12" x14ac:dyDescent="0.35">
      <c r="A22" s="1" t="s">
        <v>227</v>
      </c>
      <c r="B22" s="1" t="s">
        <v>228</v>
      </c>
      <c r="C22" s="3" t="s">
        <v>251</v>
      </c>
      <c r="D22" s="92" t="s">
        <v>254</v>
      </c>
      <c r="E22" s="134">
        <v>0</v>
      </c>
      <c r="F22" s="100">
        <v>0</v>
      </c>
      <c r="G22" s="100">
        <v>0</v>
      </c>
      <c r="H22" s="100">
        <v>0</v>
      </c>
      <c r="I22" s="100">
        <v>0</v>
      </c>
      <c r="J22" s="100">
        <v>0</v>
      </c>
      <c r="K22" s="100">
        <v>0</v>
      </c>
      <c r="L22" s="96">
        <f t="shared" si="0"/>
        <v>0</v>
      </c>
    </row>
    <row r="23" spans="1:12" x14ac:dyDescent="0.35">
      <c r="A23" s="1" t="s">
        <v>227</v>
      </c>
      <c r="B23" s="1" t="s">
        <v>228</v>
      </c>
      <c r="C23" s="3" t="s">
        <v>251</v>
      </c>
      <c r="D23" s="92" t="s">
        <v>255</v>
      </c>
      <c r="E23" s="134">
        <v>2</v>
      </c>
      <c r="F23" s="100">
        <v>466.38140845070427</v>
      </c>
      <c r="G23" s="100">
        <v>466.38140845070427</v>
      </c>
      <c r="H23" s="100">
        <v>721.09740845070428</v>
      </c>
      <c r="I23" s="100">
        <v>721.09740845070428</v>
      </c>
      <c r="J23" s="100">
        <v>975.81340845070429</v>
      </c>
      <c r="K23" s="100">
        <v>466.38140845070427</v>
      </c>
      <c r="L23" s="96">
        <f t="shared" si="0"/>
        <v>3817.1524507042259</v>
      </c>
    </row>
    <row r="24" spans="1:12" x14ac:dyDescent="0.35">
      <c r="A24" s="1" t="s">
        <v>227</v>
      </c>
      <c r="B24" s="1" t="s">
        <v>228</v>
      </c>
      <c r="C24" s="3" t="s">
        <v>251</v>
      </c>
      <c r="D24" s="92" t="s">
        <v>256</v>
      </c>
      <c r="E24" s="134">
        <v>3</v>
      </c>
      <c r="F24" s="100">
        <v>889.30892957746482</v>
      </c>
      <c r="G24" s="100">
        <v>575.17492957746481</v>
      </c>
      <c r="H24" s="100">
        <v>889.30892957746482</v>
      </c>
      <c r="I24" s="100">
        <v>889.30892957746482</v>
      </c>
      <c r="J24" s="100">
        <v>1203.4429295774648</v>
      </c>
      <c r="K24" s="100">
        <v>575.17492957746481</v>
      </c>
      <c r="L24" s="96">
        <f t="shared" si="0"/>
        <v>5021.719577464788</v>
      </c>
    </row>
    <row r="25" spans="1:12" x14ac:dyDescent="0.35">
      <c r="A25" s="1" t="s">
        <v>227</v>
      </c>
      <c r="B25" s="1" t="s">
        <v>257</v>
      </c>
      <c r="C25" s="3" t="s">
        <v>229</v>
      </c>
      <c r="D25" s="92" t="s">
        <v>230</v>
      </c>
      <c r="E25" s="134">
        <v>23</v>
      </c>
      <c r="F25" s="100">
        <v>4421.8309859154933</v>
      </c>
      <c r="G25" s="100">
        <v>4421.8309859154933</v>
      </c>
      <c r="H25" s="100">
        <v>6836.8309859154933</v>
      </c>
      <c r="I25" s="100">
        <v>6836.8309859154933</v>
      </c>
      <c r="J25" s="100">
        <v>9251.8309859154924</v>
      </c>
      <c r="K25" s="100">
        <v>4421.8309859154933</v>
      </c>
      <c r="L25" s="96">
        <f t="shared" si="0"/>
        <v>36190.985915492958</v>
      </c>
    </row>
    <row r="26" spans="1:12" x14ac:dyDescent="0.35">
      <c r="A26" s="1" t="s">
        <v>227</v>
      </c>
      <c r="B26" s="1" t="s">
        <v>257</v>
      </c>
      <c r="C26" s="3" t="s">
        <v>231</v>
      </c>
      <c r="D26" s="92" t="s">
        <v>232</v>
      </c>
      <c r="E26" s="134">
        <v>32</v>
      </c>
      <c r="F26" s="100">
        <v>10114.546478873241</v>
      </c>
      <c r="G26" s="100">
        <v>6541.7464788732404</v>
      </c>
      <c r="H26" s="100">
        <v>10114.546478873241</v>
      </c>
      <c r="I26" s="100">
        <v>10114.546478873241</v>
      </c>
      <c r="J26" s="100">
        <v>13687.34647887324</v>
      </c>
      <c r="K26" s="100">
        <v>6541.7464788732404</v>
      </c>
      <c r="L26" s="96">
        <f t="shared" si="0"/>
        <v>57114.478873239445</v>
      </c>
    </row>
    <row r="27" spans="1:12" x14ac:dyDescent="0.35">
      <c r="A27" s="1" t="s">
        <v>227</v>
      </c>
      <c r="B27" s="1" t="s">
        <v>257</v>
      </c>
      <c r="C27" s="3" t="s">
        <v>231</v>
      </c>
      <c r="D27" s="92" t="s">
        <v>233</v>
      </c>
      <c r="E27" s="134">
        <v>10</v>
      </c>
      <c r="F27" s="100">
        <v>3160.7957746478878</v>
      </c>
      <c r="G27" s="100">
        <v>2044.2957746478876</v>
      </c>
      <c r="H27" s="100">
        <v>3160.7957746478878</v>
      </c>
      <c r="I27" s="100">
        <v>3160.7957746478878</v>
      </c>
      <c r="J27" s="100">
        <v>4277.2957746478878</v>
      </c>
      <c r="K27" s="100">
        <v>2044.2957746478876</v>
      </c>
      <c r="L27" s="96">
        <f t="shared" si="0"/>
        <v>17848.274647887327</v>
      </c>
    </row>
    <row r="28" spans="1:12" x14ac:dyDescent="0.35">
      <c r="A28" s="1" t="s">
        <v>227</v>
      </c>
      <c r="B28" s="1" t="s">
        <v>257</v>
      </c>
      <c r="C28" s="3" t="s">
        <v>234</v>
      </c>
      <c r="D28" s="92" t="s">
        <v>235</v>
      </c>
      <c r="E28" s="134">
        <v>28</v>
      </c>
      <c r="F28" s="100">
        <v>8850.2281690140862</v>
      </c>
      <c r="G28" s="100">
        <v>5724.0281690140855</v>
      </c>
      <c r="H28" s="100">
        <v>8850.2281690140862</v>
      </c>
      <c r="I28" s="100">
        <v>8850.2281690140862</v>
      </c>
      <c r="J28" s="100">
        <v>11976.428169014085</v>
      </c>
      <c r="K28" s="100">
        <v>5724.0281690140855</v>
      </c>
      <c r="L28" s="96">
        <f t="shared" si="0"/>
        <v>49975.169014084517</v>
      </c>
    </row>
    <row r="29" spans="1:12" x14ac:dyDescent="0.35">
      <c r="A29" s="1" t="s">
        <v>227</v>
      </c>
      <c r="B29" s="1" t="s">
        <v>257</v>
      </c>
      <c r="C29" s="3" t="s">
        <v>234</v>
      </c>
      <c r="D29" s="92" t="s">
        <v>236</v>
      </c>
      <c r="E29" s="134">
        <v>12</v>
      </c>
      <c r="F29" s="100">
        <v>3792.954929577465</v>
      </c>
      <c r="G29" s="100">
        <v>2453.1549295774653</v>
      </c>
      <c r="H29" s="100">
        <v>3792.954929577465</v>
      </c>
      <c r="I29" s="100">
        <v>3792.954929577465</v>
      </c>
      <c r="J29" s="100">
        <v>5132.7549295774652</v>
      </c>
      <c r="K29" s="100">
        <v>3792.954929577465</v>
      </c>
      <c r="L29" s="96">
        <f t="shared" si="0"/>
        <v>22757.729577464794</v>
      </c>
    </row>
    <row r="30" spans="1:12" x14ac:dyDescent="0.35">
      <c r="A30" s="1" t="s">
        <v>227</v>
      </c>
      <c r="B30" s="1" t="s">
        <v>257</v>
      </c>
      <c r="C30" s="3" t="s">
        <v>234</v>
      </c>
      <c r="D30" s="92" t="s">
        <v>237</v>
      </c>
      <c r="E30" s="134">
        <v>6</v>
      </c>
      <c r="F30" s="100">
        <v>1896.4774647887325</v>
      </c>
      <c r="G30" s="100">
        <v>1226.5774647887326</v>
      </c>
      <c r="H30" s="100">
        <v>2566.3774647887326</v>
      </c>
      <c r="I30" s="100">
        <v>1896.4774647887325</v>
      </c>
      <c r="J30" s="100">
        <v>2566.3774647887326</v>
      </c>
      <c r="K30" s="100">
        <v>1226.5774647887326</v>
      </c>
      <c r="L30" s="96">
        <f t="shared" si="0"/>
        <v>11378.864788732395</v>
      </c>
    </row>
    <row r="31" spans="1:12" x14ac:dyDescent="0.35">
      <c r="A31" s="1" t="s">
        <v>227</v>
      </c>
      <c r="B31" s="1" t="s">
        <v>257</v>
      </c>
      <c r="C31" s="3" t="s">
        <v>234</v>
      </c>
      <c r="D31" s="92" t="s">
        <v>238</v>
      </c>
      <c r="E31" s="134">
        <v>14</v>
      </c>
      <c r="F31" s="100">
        <v>4425.1140845070431</v>
      </c>
      <c r="G31" s="100">
        <v>2862.0140845070428</v>
      </c>
      <c r="H31" s="100">
        <v>4425.1140845070431</v>
      </c>
      <c r="I31" s="100">
        <v>4425.1140845070431</v>
      </c>
      <c r="J31" s="100">
        <v>5988.2140845070426</v>
      </c>
      <c r="K31" s="100">
        <v>2862.0140845070428</v>
      </c>
      <c r="L31" s="96">
        <f t="shared" si="0"/>
        <v>24987.584507042258</v>
      </c>
    </row>
    <row r="32" spans="1:12" x14ac:dyDescent="0.35">
      <c r="A32" s="1" t="s">
        <v>227</v>
      </c>
      <c r="B32" s="1" t="s">
        <v>257</v>
      </c>
      <c r="C32" s="3" t="s">
        <v>234</v>
      </c>
      <c r="D32" s="92" t="s">
        <v>239</v>
      </c>
      <c r="E32" s="134">
        <v>34</v>
      </c>
      <c r="F32" s="100">
        <v>10746.705633802818</v>
      </c>
      <c r="G32" s="100">
        <v>6950.6056338028184</v>
      </c>
      <c r="H32" s="100">
        <v>10746.705633802818</v>
      </c>
      <c r="I32" s="100">
        <v>10746.705633802818</v>
      </c>
      <c r="J32" s="100">
        <v>14542.805633802818</v>
      </c>
      <c r="K32" s="100">
        <v>6950.6056338028184</v>
      </c>
      <c r="L32" s="96">
        <f t="shared" si="0"/>
        <v>60684.133802816912</v>
      </c>
    </row>
    <row r="33" spans="1:12" x14ac:dyDescent="0.35">
      <c r="A33" s="1" t="s">
        <v>227</v>
      </c>
      <c r="B33" s="1" t="s">
        <v>257</v>
      </c>
      <c r="C33" s="3" t="s">
        <v>240</v>
      </c>
      <c r="D33" s="92" t="s">
        <v>241</v>
      </c>
      <c r="E33" s="134">
        <v>29</v>
      </c>
      <c r="F33" s="100">
        <v>5452.1633802816914</v>
      </c>
      <c r="G33" s="100">
        <v>5452.1633802816914</v>
      </c>
      <c r="H33" s="100">
        <v>8429.8833802816916</v>
      </c>
      <c r="I33" s="100">
        <v>8429.8833802816916</v>
      </c>
      <c r="J33" s="100">
        <v>11407.603380281691</v>
      </c>
      <c r="K33" s="100">
        <v>5452.1633802816914</v>
      </c>
      <c r="L33" s="96">
        <f t="shared" si="0"/>
        <v>44623.860281690155</v>
      </c>
    </row>
    <row r="34" spans="1:12" x14ac:dyDescent="0.35">
      <c r="A34" s="1" t="s">
        <v>227</v>
      </c>
      <c r="B34" s="1" t="s">
        <v>257</v>
      </c>
      <c r="C34" s="3" t="s">
        <v>240</v>
      </c>
      <c r="D34" s="92" t="s">
        <v>242</v>
      </c>
      <c r="E34" s="134">
        <v>12</v>
      </c>
      <c r="F34" s="100">
        <v>2256.0676056338034</v>
      </c>
      <c r="G34" s="100">
        <v>2256.0676056338034</v>
      </c>
      <c r="H34" s="100">
        <v>3488.2276056338033</v>
      </c>
      <c r="I34" s="100">
        <v>3488.2276056338033</v>
      </c>
      <c r="J34" s="100">
        <v>4720.3876056338031</v>
      </c>
      <c r="K34" s="100">
        <v>2256.0676056338034</v>
      </c>
      <c r="L34" s="96">
        <f t="shared" si="0"/>
        <v>18465.04563380282</v>
      </c>
    </row>
    <row r="35" spans="1:12" x14ac:dyDescent="0.35">
      <c r="A35" s="1" t="s">
        <v>227</v>
      </c>
      <c r="B35" s="1" t="s">
        <v>257</v>
      </c>
      <c r="C35" s="3" t="s">
        <v>240</v>
      </c>
      <c r="D35" s="92" t="s">
        <v>243</v>
      </c>
      <c r="E35" s="134">
        <v>12</v>
      </c>
      <c r="F35" s="100">
        <v>2256.0676056338034</v>
      </c>
      <c r="G35" s="100">
        <v>2256.0676056338034</v>
      </c>
      <c r="H35" s="100">
        <v>3488.2276056338033</v>
      </c>
      <c r="I35" s="100">
        <v>3488.2276056338033</v>
      </c>
      <c r="J35" s="100">
        <v>4720.3876056338031</v>
      </c>
      <c r="K35" s="100">
        <v>2256.0676056338034</v>
      </c>
      <c r="L35" s="96">
        <f t="shared" si="0"/>
        <v>18465.04563380282</v>
      </c>
    </row>
    <row r="36" spans="1:12" x14ac:dyDescent="0.35">
      <c r="A36" s="1" t="s">
        <v>227</v>
      </c>
      <c r="B36" s="1" t="s">
        <v>257</v>
      </c>
      <c r="C36" s="3" t="s">
        <v>240</v>
      </c>
      <c r="D36" s="92" t="s">
        <v>244</v>
      </c>
      <c r="E36" s="134">
        <v>21</v>
      </c>
      <c r="F36" s="100">
        <v>3948.1183098591555</v>
      </c>
      <c r="G36" s="100">
        <v>3948.1183098591555</v>
      </c>
      <c r="H36" s="100">
        <v>6104.3983098591561</v>
      </c>
      <c r="I36" s="100">
        <v>6104.3983098591561</v>
      </c>
      <c r="J36" s="100">
        <v>8260.678309859155</v>
      </c>
      <c r="K36" s="100">
        <v>3948.1183098591555</v>
      </c>
      <c r="L36" s="96">
        <f t="shared" si="0"/>
        <v>32313.829859154932</v>
      </c>
    </row>
    <row r="37" spans="1:12" x14ac:dyDescent="0.35">
      <c r="A37" s="1" t="s">
        <v>227</v>
      </c>
      <c r="B37" s="1" t="s">
        <v>257</v>
      </c>
      <c r="C37" s="3" t="s">
        <v>240</v>
      </c>
      <c r="D37" s="92" t="s">
        <v>245</v>
      </c>
      <c r="E37" s="134">
        <v>14</v>
      </c>
      <c r="F37" s="100">
        <v>2632.0788732394371</v>
      </c>
      <c r="G37" s="100">
        <v>2632.0788732394371</v>
      </c>
      <c r="H37" s="100">
        <v>4069.5988732394371</v>
      </c>
      <c r="I37" s="100">
        <v>5507.1188732394376</v>
      </c>
      <c r="J37" s="100">
        <v>5507.1188732394376</v>
      </c>
      <c r="K37" s="100">
        <v>2632.0788732394371</v>
      </c>
      <c r="L37" s="96">
        <f t="shared" si="0"/>
        <v>22980.07323943662</v>
      </c>
    </row>
    <row r="38" spans="1:12" x14ac:dyDescent="0.35">
      <c r="A38" s="1" t="s">
        <v>227</v>
      </c>
      <c r="B38" s="1" t="s">
        <v>257</v>
      </c>
      <c r="C38" s="3" t="s">
        <v>240</v>
      </c>
      <c r="D38" s="92" t="s">
        <v>246</v>
      </c>
      <c r="E38" s="134">
        <v>10</v>
      </c>
      <c r="F38" s="100">
        <v>2906.8563380281694</v>
      </c>
      <c r="G38" s="100">
        <v>1880.0563380281692</v>
      </c>
      <c r="H38" s="100">
        <v>2906.8563380281694</v>
      </c>
      <c r="I38" s="100">
        <v>2906.8563380281694</v>
      </c>
      <c r="J38" s="100">
        <v>3933.6563380281696</v>
      </c>
      <c r="K38" s="100">
        <v>1880.0563380281692</v>
      </c>
      <c r="L38" s="96">
        <f t="shared" si="0"/>
        <v>16414.338028169019</v>
      </c>
    </row>
    <row r="39" spans="1:12" x14ac:dyDescent="0.35">
      <c r="A39" s="1" t="s">
        <v>227</v>
      </c>
      <c r="B39" s="1" t="s">
        <v>257</v>
      </c>
      <c r="C39" s="3" t="s">
        <v>247</v>
      </c>
      <c r="D39" s="92" t="s">
        <v>248</v>
      </c>
      <c r="E39" s="134">
        <v>9</v>
      </c>
      <c r="F39" s="100">
        <v>1533.1174647887324</v>
      </c>
      <c r="G39" s="100">
        <v>1533.1174647887324</v>
      </c>
      <c r="H39" s="100">
        <v>2370.4354647887326</v>
      </c>
      <c r="I39" s="100">
        <v>2370.4354647887326</v>
      </c>
      <c r="J39" s="100">
        <v>3207.7534647887323</v>
      </c>
      <c r="K39" s="100">
        <v>1533.1174647887324</v>
      </c>
      <c r="L39" s="96">
        <f t="shared" si="0"/>
        <v>12547.976788732396</v>
      </c>
    </row>
    <row r="40" spans="1:12" x14ac:dyDescent="0.35">
      <c r="A40" s="1" t="s">
        <v>227</v>
      </c>
      <c r="B40" s="1" t="s">
        <v>257</v>
      </c>
      <c r="C40" s="3" t="s">
        <v>247</v>
      </c>
      <c r="D40" s="92" t="s">
        <v>249</v>
      </c>
      <c r="E40" s="134">
        <v>14</v>
      </c>
      <c r="F40" s="100">
        <v>2384.8493896713617</v>
      </c>
      <c r="G40" s="100">
        <v>2384.8493896713617</v>
      </c>
      <c r="H40" s="100">
        <v>3687.3440563380286</v>
      </c>
      <c r="I40" s="100">
        <v>3687.3440563380286</v>
      </c>
      <c r="J40" s="100">
        <v>4989.8387230046956</v>
      </c>
      <c r="K40" s="100">
        <v>2384.8493896713617</v>
      </c>
      <c r="L40" s="96">
        <f t="shared" si="0"/>
        <v>19519.075004694838</v>
      </c>
    </row>
    <row r="41" spans="1:12" x14ac:dyDescent="0.35">
      <c r="A41" s="1" t="s">
        <v>227</v>
      </c>
      <c r="B41" s="1" t="s">
        <v>257</v>
      </c>
      <c r="C41" s="3" t="s">
        <v>247</v>
      </c>
      <c r="D41" s="92" t="s">
        <v>250</v>
      </c>
      <c r="E41" s="134">
        <v>37</v>
      </c>
      <c r="F41" s="100">
        <v>6363.5170892018796</v>
      </c>
      <c r="G41" s="100">
        <v>9838.9764225352137</v>
      </c>
      <c r="H41" s="100">
        <v>9838.9764225352137</v>
      </c>
      <c r="I41" s="100">
        <v>13314.435755868546</v>
      </c>
      <c r="J41" s="100">
        <v>13314.435755868546</v>
      </c>
      <c r="K41" s="100">
        <v>6363.5170892018796</v>
      </c>
      <c r="L41" s="96">
        <f t="shared" si="0"/>
        <v>59033.858535211279</v>
      </c>
    </row>
    <row r="42" spans="1:12" x14ac:dyDescent="0.35">
      <c r="A42" s="1" t="s">
        <v>227</v>
      </c>
      <c r="B42" s="1" t="s">
        <v>257</v>
      </c>
      <c r="C42" s="3" t="s">
        <v>251</v>
      </c>
      <c r="D42" s="92" t="s">
        <v>252</v>
      </c>
      <c r="E42" s="134">
        <v>9</v>
      </c>
      <c r="F42" s="100">
        <v>2303.1202816901414</v>
      </c>
      <c r="G42" s="100">
        <v>1489.580281690141</v>
      </c>
      <c r="H42" s="100">
        <v>2303.1202816901414</v>
      </c>
      <c r="I42" s="100">
        <v>3116.6602816901413</v>
      </c>
      <c r="J42" s="100">
        <v>3116.6602816901413</v>
      </c>
      <c r="K42" s="100">
        <v>1489.580281690141</v>
      </c>
      <c r="L42" s="96">
        <f t="shared" si="0"/>
        <v>13818.721690140848</v>
      </c>
    </row>
    <row r="43" spans="1:12" x14ac:dyDescent="0.35">
      <c r="A43" s="1" t="s">
        <v>227</v>
      </c>
      <c r="B43" s="1" t="s">
        <v>257</v>
      </c>
      <c r="C43" s="3" t="s">
        <v>251</v>
      </c>
      <c r="D43" s="92" t="s">
        <v>253</v>
      </c>
      <c r="E43" s="134">
        <v>6</v>
      </c>
      <c r="F43" s="100">
        <v>1535.413521126761</v>
      </c>
      <c r="G43" s="100">
        <v>993.05352112676064</v>
      </c>
      <c r="H43" s="100">
        <v>1535.413521126761</v>
      </c>
      <c r="I43" s="100">
        <v>1535.413521126761</v>
      </c>
      <c r="J43" s="100">
        <v>2077.7735211267609</v>
      </c>
      <c r="K43" s="100">
        <v>993.05352112676064</v>
      </c>
      <c r="L43" s="96">
        <f t="shared" si="0"/>
        <v>8670.1211267605649</v>
      </c>
    </row>
    <row r="44" spans="1:12" x14ac:dyDescent="0.35">
      <c r="A44" s="1" t="s">
        <v>227</v>
      </c>
      <c r="B44" s="1" t="s">
        <v>257</v>
      </c>
      <c r="C44" s="3" t="s">
        <v>251</v>
      </c>
      <c r="D44" s="92" t="s">
        <v>254</v>
      </c>
      <c r="E44" s="134">
        <v>9</v>
      </c>
      <c r="F44" s="100">
        <v>2303.1202816901414</v>
      </c>
      <c r="G44" s="100">
        <v>1489.580281690141</v>
      </c>
      <c r="H44" s="100">
        <v>2303.1202816901414</v>
      </c>
      <c r="I44" s="100">
        <v>2303.1202816901414</v>
      </c>
      <c r="J44" s="100">
        <v>3116.6602816901413</v>
      </c>
      <c r="K44" s="100">
        <v>1489.580281690141</v>
      </c>
      <c r="L44" s="96">
        <f t="shared" si="0"/>
        <v>13005.181690140847</v>
      </c>
    </row>
    <row r="45" spans="1:12" x14ac:dyDescent="0.35">
      <c r="A45" s="1" t="s">
        <v>227</v>
      </c>
      <c r="B45" s="1" t="s">
        <v>257</v>
      </c>
      <c r="C45" s="3" t="s">
        <v>251</v>
      </c>
      <c r="D45" s="92" t="s">
        <v>255</v>
      </c>
      <c r="E45" s="134">
        <v>3</v>
      </c>
      <c r="F45" s="100">
        <v>476.05633802816908</v>
      </c>
      <c r="G45" s="100">
        <v>476.05633802816908</v>
      </c>
      <c r="H45" s="100">
        <v>736.05633802816919</v>
      </c>
      <c r="I45" s="100">
        <v>736.05633802816919</v>
      </c>
      <c r="J45" s="100">
        <v>996.05633802816919</v>
      </c>
      <c r="K45" s="100">
        <v>476.05633802816908</v>
      </c>
      <c r="L45" s="96">
        <f t="shared" si="0"/>
        <v>3896.3380281690152</v>
      </c>
    </row>
    <row r="46" spans="1:12" x14ac:dyDescent="0.35">
      <c r="A46" s="1" t="s">
        <v>227</v>
      </c>
      <c r="B46" s="1" t="s">
        <v>257</v>
      </c>
      <c r="C46" s="3" t="s">
        <v>251</v>
      </c>
      <c r="D46" s="92" t="s">
        <v>256</v>
      </c>
      <c r="E46" s="134">
        <v>27</v>
      </c>
      <c r="F46" s="100">
        <v>6909.3608450704241</v>
      </c>
      <c r="G46" s="100">
        <v>4468.7408450704233</v>
      </c>
      <c r="H46" s="100">
        <v>6909.3608450704241</v>
      </c>
      <c r="I46" s="100">
        <v>6909.3608450704241</v>
      </c>
      <c r="J46" s="100">
        <v>9349.980845070424</v>
      </c>
      <c r="K46" s="100">
        <v>4468.7408450704233</v>
      </c>
      <c r="L46" s="96">
        <f t="shared" si="0"/>
        <v>39015.545070422544</v>
      </c>
    </row>
    <row r="47" spans="1:12" x14ac:dyDescent="0.35">
      <c r="A47" s="1" t="s">
        <v>227</v>
      </c>
      <c r="B47" s="1" t="s">
        <v>258</v>
      </c>
      <c r="C47" s="3" t="s">
        <v>229</v>
      </c>
      <c r="D47" s="92" t="s">
        <v>230</v>
      </c>
      <c r="E47" s="134">
        <v>7</v>
      </c>
      <c r="F47" s="100">
        <v>1320.0741971830989</v>
      </c>
      <c r="G47" s="100">
        <v>1320.0741971830989</v>
      </c>
      <c r="H47" s="100">
        <v>2041.0377971830992</v>
      </c>
      <c r="I47" s="100">
        <v>2041.0377971830992</v>
      </c>
      <c r="J47" s="100">
        <v>2762.001397183099</v>
      </c>
      <c r="K47" s="100">
        <v>1320.0741971830989</v>
      </c>
      <c r="L47" s="96">
        <f t="shared" si="0"/>
        <v>10804.299583098595</v>
      </c>
    </row>
    <row r="48" spans="1:12" x14ac:dyDescent="0.35">
      <c r="A48" s="1" t="s">
        <v>227</v>
      </c>
      <c r="B48" s="1" t="s">
        <v>258</v>
      </c>
      <c r="C48" s="3" t="s">
        <v>231</v>
      </c>
      <c r="D48" s="92" t="s">
        <v>232</v>
      </c>
      <c r="E48" s="134">
        <v>14</v>
      </c>
      <c r="F48" s="100">
        <v>4394.8291030985929</v>
      </c>
      <c r="G48" s="100">
        <v>2842.4267830985923</v>
      </c>
      <c r="H48" s="100">
        <v>4394.8291030985929</v>
      </c>
      <c r="I48" s="100">
        <v>4394.8291030985929</v>
      </c>
      <c r="J48" s="100">
        <v>5947.231423098593</v>
      </c>
      <c r="K48" s="100">
        <v>2842.4267830985923</v>
      </c>
      <c r="L48" s="96">
        <f t="shared" si="0"/>
        <v>24816.572298591556</v>
      </c>
    </row>
    <row r="49" spans="1:12" x14ac:dyDescent="0.35">
      <c r="A49" s="1" t="s">
        <v>227</v>
      </c>
      <c r="B49" s="1" t="s">
        <v>258</v>
      </c>
      <c r="C49" s="3" t="s">
        <v>231</v>
      </c>
      <c r="D49" s="92" t="s">
        <v>233</v>
      </c>
      <c r="E49" s="134">
        <v>4</v>
      </c>
      <c r="F49" s="100">
        <v>1069.2625309859159</v>
      </c>
      <c r="G49" s="100">
        <v>691.56283098591564</v>
      </c>
      <c r="H49" s="100">
        <v>1069.2625309859159</v>
      </c>
      <c r="I49" s="100">
        <v>1069.2625309859159</v>
      </c>
      <c r="J49" s="100">
        <v>1446.9622309859158</v>
      </c>
      <c r="K49" s="100">
        <v>691.56283098591564</v>
      </c>
      <c r="L49" s="96">
        <f t="shared" si="0"/>
        <v>6037.8754859154951</v>
      </c>
    </row>
    <row r="50" spans="1:12" x14ac:dyDescent="0.35">
      <c r="A50" s="1" t="s">
        <v>227</v>
      </c>
      <c r="B50" s="1" t="s">
        <v>258</v>
      </c>
      <c r="C50" s="3" t="s">
        <v>234</v>
      </c>
      <c r="D50" s="92" t="s">
        <v>235</v>
      </c>
      <c r="E50" s="134">
        <v>18</v>
      </c>
      <c r="F50" s="100">
        <v>5183.6103456338051</v>
      </c>
      <c r="G50" s="100">
        <v>3352.5838056338039</v>
      </c>
      <c r="H50" s="100">
        <v>5183.6103456338051</v>
      </c>
      <c r="I50" s="100">
        <v>5183.6103456338051</v>
      </c>
      <c r="J50" s="100">
        <v>7014.6368856338058</v>
      </c>
      <c r="K50" s="100">
        <v>3352.5838056338039</v>
      </c>
      <c r="L50" s="96">
        <f t="shared" si="0"/>
        <v>29270.63553380283</v>
      </c>
    </row>
    <row r="51" spans="1:12" x14ac:dyDescent="0.35">
      <c r="A51" s="1" t="s">
        <v>227</v>
      </c>
      <c r="B51" s="1" t="s">
        <v>258</v>
      </c>
      <c r="C51" s="3" t="s">
        <v>234</v>
      </c>
      <c r="D51" s="92" t="s">
        <v>236</v>
      </c>
      <c r="E51" s="134">
        <v>6</v>
      </c>
      <c r="F51" s="100">
        <v>1688.610455492958</v>
      </c>
      <c r="G51" s="100">
        <v>1092.1361154929577</v>
      </c>
      <c r="H51" s="100">
        <v>1688.610455492958</v>
      </c>
      <c r="I51" s="100">
        <v>1688.610455492958</v>
      </c>
      <c r="J51" s="100">
        <v>2285.0847954929577</v>
      </c>
      <c r="K51" s="100">
        <v>1688.610455492958</v>
      </c>
      <c r="L51" s="96">
        <f t="shared" si="0"/>
        <v>10131.66273295775</v>
      </c>
    </row>
    <row r="52" spans="1:12" x14ac:dyDescent="0.35">
      <c r="A52" s="1" t="s">
        <v>227</v>
      </c>
      <c r="B52" s="1" t="s">
        <v>258</v>
      </c>
      <c r="C52" s="3" t="s">
        <v>234</v>
      </c>
      <c r="D52" s="92" t="s">
        <v>237</v>
      </c>
      <c r="E52" s="134">
        <v>3</v>
      </c>
      <c r="F52" s="100">
        <v>722.65660225352121</v>
      </c>
      <c r="G52" s="100">
        <v>467.38984225352112</v>
      </c>
      <c r="H52" s="100">
        <v>977.92336225352119</v>
      </c>
      <c r="I52" s="100">
        <v>722.65660225352121</v>
      </c>
      <c r="J52" s="100">
        <v>977.92336225352119</v>
      </c>
      <c r="K52" s="100">
        <v>467.38984225352112</v>
      </c>
      <c r="L52" s="96">
        <f t="shared" si="0"/>
        <v>4335.9396135211273</v>
      </c>
    </row>
    <row r="53" spans="1:12" x14ac:dyDescent="0.35">
      <c r="A53" s="1" t="s">
        <v>227</v>
      </c>
      <c r="B53" s="1" t="s">
        <v>258</v>
      </c>
      <c r="C53" s="3" t="s">
        <v>234</v>
      </c>
      <c r="D53" s="92" t="s">
        <v>238</v>
      </c>
      <c r="E53" s="134">
        <v>8</v>
      </c>
      <c r="F53" s="100">
        <v>1902.4629616901416</v>
      </c>
      <c r="G53" s="100">
        <v>1230.4486816901413</v>
      </c>
      <c r="H53" s="100">
        <v>1902.4629616901416</v>
      </c>
      <c r="I53" s="100">
        <v>1902.4629616901416</v>
      </c>
      <c r="J53" s="100">
        <v>2574.4772416901419</v>
      </c>
      <c r="K53" s="100">
        <v>1230.4486816901413</v>
      </c>
      <c r="L53" s="96">
        <f t="shared" si="0"/>
        <v>10742.763490140849</v>
      </c>
    </row>
    <row r="54" spans="1:12" x14ac:dyDescent="0.35">
      <c r="A54" s="1" t="s">
        <v>227</v>
      </c>
      <c r="B54" s="1" t="s">
        <v>258</v>
      </c>
      <c r="C54" s="3" t="s">
        <v>234</v>
      </c>
      <c r="D54" s="92" t="s">
        <v>239</v>
      </c>
      <c r="E54" s="134">
        <v>15</v>
      </c>
      <c r="F54" s="100">
        <v>3797.6907726760573</v>
      </c>
      <c r="G54" s="100">
        <v>2456.2179126760566</v>
      </c>
      <c r="H54" s="100">
        <v>3797.6907726760573</v>
      </c>
      <c r="I54" s="100">
        <v>3797.6907726760573</v>
      </c>
      <c r="J54" s="100">
        <v>5139.1636326760572</v>
      </c>
      <c r="K54" s="100">
        <v>2456.2179126760566</v>
      </c>
      <c r="L54" s="96">
        <f t="shared" si="0"/>
        <v>21444.671776056341</v>
      </c>
    </row>
    <row r="55" spans="1:12" x14ac:dyDescent="0.35">
      <c r="A55" s="1" t="s">
        <v>227</v>
      </c>
      <c r="B55" s="1" t="s">
        <v>258</v>
      </c>
      <c r="C55" s="3" t="s">
        <v>240</v>
      </c>
      <c r="D55" s="92" t="s">
        <v>241</v>
      </c>
      <c r="E55" s="134">
        <v>10</v>
      </c>
      <c r="F55" s="100">
        <v>2422.6199436619718</v>
      </c>
      <c r="G55" s="100">
        <v>2422.6199436619718</v>
      </c>
      <c r="H55" s="100">
        <v>3745.7431436619727</v>
      </c>
      <c r="I55" s="100">
        <v>3745.7431436619727</v>
      </c>
      <c r="J55" s="100">
        <v>5068.8663436619718</v>
      </c>
      <c r="K55" s="100">
        <v>2422.6199436619718</v>
      </c>
      <c r="L55" s="96">
        <f t="shared" si="0"/>
        <v>19828.212461971834</v>
      </c>
    </row>
    <row r="56" spans="1:12" x14ac:dyDescent="0.35">
      <c r="A56" s="1" t="s">
        <v>227</v>
      </c>
      <c r="B56" s="1" t="s">
        <v>258</v>
      </c>
      <c r="C56" s="3" t="s">
        <v>240</v>
      </c>
      <c r="D56" s="92" t="s">
        <v>242</v>
      </c>
      <c r="E56" s="134">
        <v>4</v>
      </c>
      <c r="F56" s="100">
        <v>984.84045070422576</v>
      </c>
      <c r="G56" s="100">
        <v>984.84045070422576</v>
      </c>
      <c r="H56" s="100">
        <v>1522.7148507042261</v>
      </c>
      <c r="I56" s="100">
        <v>1522.7148507042261</v>
      </c>
      <c r="J56" s="100">
        <v>2060.5892507042263</v>
      </c>
      <c r="K56" s="100">
        <v>984.84045070422576</v>
      </c>
      <c r="L56" s="96">
        <f t="shared" si="0"/>
        <v>8060.5403042253556</v>
      </c>
    </row>
    <row r="57" spans="1:12" x14ac:dyDescent="0.35">
      <c r="A57" s="1" t="s">
        <v>227</v>
      </c>
      <c r="B57" s="1" t="s">
        <v>258</v>
      </c>
      <c r="C57" s="3" t="s">
        <v>240</v>
      </c>
      <c r="D57" s="92" t="s">
        <v>243</v>
      </c>
      <c r="E57" s="134">
        <v>5</v>
      </c>
      <c r="F57" s="100">
        <v>729.30732394366237</v>
      </c>
      <c r="G57" s="100">
        <v>729.30732394366237</v>
      </c>
      <c r="H57" s="100">
        <v>1127.6213239436627</v>
      </c>
      <c r="I57" s="100">
        <v>1127.6213239436627</v>
      </c>
      <c r="J57" s="100">
        <v>1525.9353239436628</v>
      </c>
      <c r="K57" s="100">
        <v>729.30732394366237</v>
      </c>
      <c r="L57" s="96">
        <f t="shared" si="0"/>
        <v>5969.0999436619759</v>
      </c>
    </row>
    <row r="58" spans="1:12" x14ac:dyDescent="0.35">
      <c r="A58" s="1" t="s">
        <v>227</v>
      </c>
      <c r="B58" s="1" t="s">
        <v>258</v>
      </c>
      <c r="C58" s="3" t="s">
        <v>240</v>
      </c>
      <c r="D58" s="92" t="s">
        <v>244</v>
      </c>
      <c r="E58" s="134">
        <v>11</v>
      </c>
      <c r="F58" s="100">
        <v>2106.7704788732399</v>
      </c>
      <c r="G58" s="100">
        <v>2106.7704788732399</v>
      </c>
      <c r="H58" s="100">
        <v>3257.39127887324</v>
      </c>
      <c r="I58" s="100">
        <v>3257.39127887324</v>
      </c>
      <c r="J58" s="100">
        <v>4408.0120788732402</v>
      </c>
      <c r="K58" s="100">
        <v>2106.7704788732399</v>
      </c>
      <c r="L58" s="96">
        <f t="shared" si="0"/>
        <v>17243.10607323944</v>
      </c>
    </row>
    <row r="59" spans="1:12" x14ac:dyDescent="0.35">
      <c r="A59" s="1" t="s">
        <v>227</v>
      </c>
      <c r="B59" s="1" t="s">
        <v>258</v>
      </c>
      <c r="C59" s="3" t="s">
        <v>240</v>
      </c>
      <c r="D59" s="92" t="s">
        <v>245</v>
      </c>
      <c r="E59" s="134">
        <v>6</v>
      </c>
      <c r="F59" s="100">
        <v>1268.2293183098595</v>
      </c>
      <c r="G59" s="100">
        <v>1268.2293183098595</v>
      </c>
      <c r="H59" s="100">
        <v>1960.8776383098598</v>
      </c>
      <c r="I59" s="100">
        <v>2653.52595830986</v>
      </c>
      <c r="J59" s="100">
        <v>2653.52595830986</v>
      </c>
      <c r="K59" s="100">
        <v>1268.2293183098595</v>
      </c>
      <c r="L59" s="96">
        <f t="shared" si="0"/>
        <v>11072.617509859158</v>
      </c>
    </row>
    <row r="60" spans="1:12" x14ac:dyDescent="0.35">
      <c r="A60" s="1" t="s">
        <v>227</v>
      </c>
      <c r="B60" s="1" t="s">
        <v>258</v>
      </c>
      <c r="C60" s="3" t="s">
        <v>240</v>
      </c>
      <c r="D60" s="92" t="s">
        <v>246</v>
      </c>
      <c r="E60" s="134">
        <v>3</v>
      </c>
      <c r="F60" s="100">
        <v>1005.5333577464792</v>
      </c>
      <c r="G60" s="100">
        <v>650.34495774647894</v>
      </c>
      <c r="H60" s="100">
        <v>1005.5333577464792</v>
      </c>
      <c r="I60" s="100">
        <v>1005.5333577464792</v>
      </c>
      <c r="J60" s="100">
        <v>1360.7217577464792</v>
      </c>
      <c r="K60" s="100">
        <v>650.34495774647894</v>
      </c>
      <c r="L60" s="96">
        <f t="shared" si="0"/>
        <v>5678.0117464788746</v>
      </c>
    </row>
    <row r="61" spans="1:12" x14ac:dyDescent="0.35">
      <c r="A61" s="1" t="s">
        <v>227</v>
      </c>
      <c r="B61" s="1" t="s">
        <v>258</v>
      </c>
      <c r="C61" s="3" t="s">
        <v>247</v>
      </c>
      <c r="D61" s="92" t="s">
        <v>248</v>
      </c>
      <c r="E61" s="134">
        <v>5</v>
      </c>
      <c r="F61" s="100">
        <v>825.40358028169021</v>
      </c>
      <c r="G61" s="100">
        <v>825.40358028169021</v>
      </c>
      <c r="H61" s="100">
        <v>1276.2009202816903</v>
      </c>
      <c r="I61" s="100">
        <v>1276.2009202816903</v>
      </c>
      <c r="J61" s="100">
        <v>1726.9982602816904</v>
      </c>
      <c r="K61" s="100">
        <v>825.40358028169021</v>
      </c>
      <c r="L61" s="96">
        <f t="shared" si="0"/>
        <v>6755.6108416901425</v>
      </c>
    </row>
    <row r="62" spans="1:12" x14ac:dyDescent="0.35">
      <c r="A62" s="1" t="s">
        <v>227</v>
      </c>
      <c r="B62" s="1" t="s">
        <v>258</v>
      </c>
      <c r="C62" s="3" t="s">
        <v>247</v>
      </c>
      <c r="D62" s="92" t="s">
        <v>249</v>
      </c>
      <c r="E62" s="134">
        <v>4</v>
      </c>
      <c r="F62" s="100">
        <v>710.58875211267616</v>
      </c>
      <c r="G62" s="100">
        <v>710.58875211267616</v>
      </c>
      <c r="H62" s="100">
        <v>1098.6795321126763</v>
      </c>
      <c r="I62" s="100">
        <v>1098.6795321126763</v>
      </c>
      <c r="J62" s="100">
        <v>1486.7703121126763</v>
      </c>
      <c r="K62" s="100">
        <v>710.58875211267616</v>
      </c>
      <c r="L62" s="96">
        <f t="shared" si="0"/>
        <v>5815.8956326760572</v>
      </c>
    </row>
    <row r="63" spans="1:12" x14ac:dyDescent="0.35">
      <c r="A63" s="1" t="s">
        <v>227</v>
      </c>
      <c r="B63" s="1" t="s">
        <v>258</v>
      </c>
      <c r="C63" s="3" t="s">
        <v>247</v>
      </c>
      <c r="D63" s="92" t="s">
        <v>250</v>
      </c>
      <c r="E63" s="134">
        <v>7</v>
      </c>
      <c r="F63" s="100">
        <v>1710.4316422535217</v>
      </c>
      <c r="G63" s="100">
        <v>2644.5904622535222</v>
      </c>
      <c r="H63" s="100">
        <v>2644.5904622535222</v>
      </c>
      <c r="I63" s="100">
        <v>3578.7492822535223</v>
      </c>
      <c r="J63" s="100">
        <v>3578.7492822535223</v>
      </c>
      <c r="K63" s="100">
        <v>1710.4316422535217</v>
      </c>
      <c r="L63" s="96">
        <f t="shared" si="0"/>
        <v>15867.542773521132</v>
      </c>
    </row>
    <row r="64" spans="1:12" x14ac:dyDescent="0.35">
      <c r="A64" s="1" t="s">
        <v>227</v>
      </c>
      <c r="B64" s="1" t="s">
        <v>258</v>
      </c>
      <c r="C64" s="3" t="s">
        <v>251</v>
      </c>
      <c r="D64" s="92" t="s">
        <v>252</v>
      </c>
      <c r="E64" s="134">
        <v>3</v>
      </c>
      <c r="F64" s="100">
        <v>791.06296056338056</v>
      </c>
      <c r="G64" s="100">
        <v>511.63276056338037</v>
      </c>
      <c r="H64" s="100">
        <v>791.06296056338056</v>
      </c>
      <c r="I64" s="100">
        <v>1070.4931605633806</v>
      </c>
      <c r="J64" s="100">
        <v>1070.4931605633806</v>
      </c>
      <c r="K64" s="100">
        <v>511.63276056338037</v>
      </c>
      <c r="L64" s="96">
        <f t="shared" si="0"/>
        <v>4746.3777633802829</v>
      </c>
    </row>
    <row r="65" spans="1:12" x14ac:dyDescent="0.35">
      <c r="A65" s="1" t="s">
        <v>227</v>
      </c>
      <c r="B65" s="1" t="s">
        <v>258</v>
      </c>
      <c r="C65" s="3" t="s">
        <v>251</v>
      </c>
      <c r="D65" s="92" t="s">
        <v>253</v>
      </c>
      <c r="E65" s="134">
        <v>2</v>
      </c>
      <c r="F65" s="100">
        <v>476.14069014084521</v>
      </c>
      <c r="G65" s="100">
        <v>307.95169014084513</v>
      </c>
      <c r="H65" s="100">
        <v>476.14069014084521</v>
      </c>
      <c r="I65" s="100">
        <v>476.14069014084521</v>
      </c>
      <c r="J65" s="100">
        <v>644.32969014084517</v>
      </c>
      <c r="K65" s="100">
        <v>307.95169014084513</v>
      </c>
      <c r="L65" s="96">
        <f t="shared" si="0"/>
        <v>2688.6551408450709</v>
      </c>
    </row>
    <row r="66" spans="1:12" x14ac:dyDescent="0.35">
      <c r="A66" s="1" t="s">
        <v>227</v>
      </c>
      <c r="B66" s="1" t="s">
        <v>258</v>
      </c>
      <c r="C66" s="3" t="s">
        <v>251</v>
      </c>
      <c r="D66" s="92" t="s">
        <v>254</v>
      </c>
      <c r="E66" s="134">
        <v>2</v>
      </c>
      <c r="F66" s="100">
        <v>483.65525915492969</v>
      </c>
      <c r="G66" s="100">
        <v>312.81185915492961</v>
      </c>
      <c r="H66" s="100">
        <v>483.65525915492969</v>
      </c>
      <c r="I66" s="100">
        <v>483.65525915492969</v>
      </c>
      <c r="J66" s="100">
        <v>654.49865915492967</v>
      </c>
      <c r="K66" s="100">
        <v>312.81185915492961</v>
      </c>
      <c r="L66" s="96">
        <f t="shared" si="0"/>
        <v>2731.0881549295777</v>
      </c>
    </row>
    <row r="67" spans="1:12" x14ac:dyDescent="0.35">
      <c r="A67" s="1" t="s">
        <v>227</v>
      </c>
      <c r="B67" s="1" t="s">
        <v>258</v>
      </c>
      <c r="C67" s="3" t="s">
        <v>251</v>
      </c>
      <c r="D67" s="92" t="s">
        <v>255</v>
      </c>
      <c r="E67" s="134">
        <v>2</v>
      </c>
      <c r="F67" s="100">
        <v>197.9119267605634</v>
      </c>
      <c r="G67" s="100">
        <v>197.9119267605634</v>
      </c>
      <c r="H67" s="100">
        <v>306.00228676056344</v>
      </c>
      <c r="I67" s="100">
        <v>306.00228676056344</v>
      </c>
      <c r="J67" s="100">
        <v>414.09264676056347</v>
      </c>
      <c r="K67" s="100">
        <v>197.9119267605634</v>
      </c>
      <c r="L67" s="96">
        <f t="shared" si="0"/>
        <v>1619.8330005633804</v>
      </c>
    </row>
    <row r="68" spans="1:12" x14ac:dyDescent="0.35">
      <c r="A68" s="1" t="s">
        <v>227</v>
      </c>
      <c r="B68" s="1" t="s">
        <v>258</v>
      </c>
      <c r="C68" s="3" t="s">
        <v>251</v>
      </c>
      <c r="D68" s="92" t="s">
        <v>256</v>
      </c>
      <c r="E68" s="134">
        <v>5</v>
      </c>
      <c r="F68" s="100">
        <v>1637.7206526760572</v>
      </c>
      <c r="G68" s="100">
        <v>1059.2223126760566</v>
      </c>
      <c r="H68" s="100">
        <v>1637.7206526760572</v>
      </c>
      <c r="I68" s="100">
        <v>1637.7206526760572</v>
      </c>
      <c r="J68" s="100">
        <v>2216.218992676057</v>
      </c>
      <c r="K68" s="100">
        <v>1059.2223126760566</v>
      </c>
      <c r="L68" s="96">
        <f t="shared" ref="L68:L117" si="1">SUM(F68:K68)</f>
        <v>9247.8255760563425</v>
      </c>
    </row>
    <row r="69" spans="1:12" x14ac:dyDescent="0.35">
      <c r="A69" s="1" t="s">
        <v>227</v>
      </c>
      <c r="B69" s="102" t="s">
        <v>259</v>
      </c>
      <c r="C69" s="5" t="s">
        <v>229</v>
      </c>
      <c r="D69" s="92" t="s">
        <v>230</v>
      </c>
      <c r="E69" s="134">
        <v>2</v>
      </c>
      <c r="F69" s="100">
        <v>0</v>
      </c>
      <c r="G69" s="100">
        <v>0</v>
      </c>
      <c r="H69" s="100">
        <v>205.98960000000005</v>
      </c>
      <c r="I69" s="100">
        <v>205.98960000000005</v>
      </c>
      <c r="J69" s="100">
        <v>411.97920000000011</v>
      </c>
      <c r="K69" s="100">
        <v>0</v>
      </c>
      <c r="L69" s="96">
        <f t="shared" si="1"/>
        <v>823.95840000000021</v>
      </c>
    </row>
    <row r="70" spans="1:12" x14ac:dyDescent="0.35">
      <c r="A70" s="1" t="s">
        <v>227</v>
      </c>
      <c r="B70" s="102" t="s">
        <v>259</v>
      </c>
      <c r="C70" s="3" t="s">
        <v>231</v>
      </c>
      <c r="D70" s="92" t="s">
        <v>232</v>
      </c>
      <c r="E70" s="134">
        <v>4</v>
      </c>
      <c r="F70" s="100">
        <v>443.54352000000011</v>
      </c>
      <c r="G70" s="100">
        <v>0</v>
      </c>
      <c r="H70" s="100">
        <v>443.54352000000011</v>
      </c>
      <c r="I70" s="100">
        <v>443.54352000000011</v>
      </c>
      <c r="J70" s="100">
        <v>887.08704000000023</v>
      </c>
      <c r="K70" s="100">
        <v>0</v>
      </c>
      <c r="L70" s="96">
        <f t="shared" si="1"/>
        <v>2217.7176000000004</v>
      </c>
    </row>
    <row r="71" spans="1:12" x14ac:dyDescent="0.35">
      <c r="A71" s="1" t="s">
        <v>227</v>
      </c>
      <c r="B71" s="102" t="s">
        <v>259</v>
      </c>
      <c r="C71" s="5" t="s">
        <v>231</v>
      </c>
      <c r="D71" s="92" t="s">
        <v>233</v>
      </c>
      <c r="E71" s="134">
        <v>1</v>
      </c>
      <c r="F71" s="100">
        <v>94.424925000000016</v>
      </c>
      <c r="G71" s="100">
        <v>0</v>
      </c>
      <c r="H71" s="100">
        <v>94.424925000000016</v>
      </c>
      <c r="I71" s="100">
        <v>94.424925000000016</v>
      </c>
      <c r="J71" s="100">
        <v>188.84985000000003</v>
      </c>
      <c r="K71" s="100">
        <v>0</v>
      </c>
      <c r="L71" s="96">
        <f t="shared" si="1"/>
        <v>472.12462500000004</v>
      </c>
    </row>
    <row r="72" spans="1:12" x14ac:dyDescent="0.35">
      <c r="A72" s="1" t="s">
        <v>227</v>
      </c>
      <c r="B72" s="102" t="s">
        <v>259</v>
      </c>
      <c r="C72" s="7" t="s">
        <v>234</v>
      </c>
      <c r="D72" s="92" t="s">
        <v>235</v>
      </c>
      <c r="E72" s="134">
        <v>4</v>
      </c>
      <c r="F72" s="100">
        <v>406.89478666666679</v>
      </c>
      <c r="G72" s="100">
        <v>0</v>
      </c>
      <c r="H72" s="100">
        <v>406.89478666666679</v>
      </c>
      <c r="I72" s="100">
        <v>406.89478666666679</v>
      </c>
      <c r="J72" s="100">
        <v>813.78957333333358</v>
      </c>
      <c r="K72" s="100">
        <v>0</v>
      </c>
      <c r="L72" s="96">
        <f t="shared" si="1"/>
        <v>2034.4739333333341</v>
      </c>
    </row>
    <row r="73" spans="1:12" x14ac:dyDescent="0.35">
      <c r="A73" s="1" t="s">
        <v>227</v>
      </c>
      <c r="B73" s="102" t="s">
        <v>259</v>
      </c>
      <c r="C73" s="3" t="s">
        <v>234</v>
      </c>
      <c r="D73" s="92" t="s">
        <v>236</v>
      </c>
      <c r="E73" s="134">
        <v>2</v>
      </c>
      <c r="F73" s="100">
        <v>198.82477999999998</v>
      </c>
      <c r="G73" s="100">
        <v>0</v>
      </c>
      <c r="H73" s="100">
        <v>198.82477999999998</v>
      </c>
      <c r="I73" s="100">
        <v>198.82477999999998</v>
      </c>
      <c r="J73" s="100">
        <v>397.64955999999995</v>
      </c>
      <c r="K73" s="100">
        <v>198.82477999999998</v>
      </c>
      <c r="L73" s="96">
        <f t="shared" si="1"/>
        <v>1192.94868</v>
      </c>
    </row>
    <row r="74" spans="1:12" x14ac:dyDescent="0.35">
      <c r="A74" s="1" t="s">
        <v>227</v>
      </c>
      <c r="B74" s="102" t="s">
        <v>259</v>
      </c>
      <c r="C74" s="5" t="s">
        <v>234</v>
      </c>
      <c r="D74" s="92" t="s">
        <v>237</v>
      </c>
      <c r="E74" s="134">
        <v>1</v>
      </c>
      <c r="F74" s="100">
        <v>85.088920000000002</v>
      </c>
      <c r="G74" s="100">
        <v>0</v>
      </c>
      <c r="H74" s="100">
        <v>170.17784</v>
      </c>
      <c r="I74" s="100">
        <v>85.088920000000002</v>
      </c>
      <c r="J74" s="100">
        <v>170.17784</v>
      </c>
      <c r="K74" s="100">
        <v>0</v>
      </c>
      <c r="L74" s="96">
        <f t="shared" si="1"/>
        <v>510.53352000000001</v>
      </c>
    </row>
    <row r="75" spans="1:12" x14ac:dyDescent="0.35">
      <c r="A75" s="1" t="s">
        <v>227</v>
      </c>
      <c r="B75" s="102" t="s">
        <v>259</v>
      </c>
      <c r="C75" s="3" t="s">
        <v>234</v>
      </c>
      <c r="D75" s="92" t="s">
        <v>238</v>
      </c>
      <c r="E75" s="134">
        <v>3</v>
      </c>
      <c r="F75" s="100">
        <v>252.00535500000007</v>
      </c>
      <c r="G75" s="100">
        <v>0</v>
      </c>
      <c r="H75" s="100">
        <v>252.00535500000007</v>
      </c>
      <c r="I75" s="100">
        <v>252.00535500000007</v>
      </c>
      <c r="J75" s="100">
        <v>504.01071000000013</v>
      </c>
      <c r="K75" s="100">
        <v>0</v>
      </c>
      <c r="L75" s="96">
        <f t="shared" si="1"/>
        <v>1260.0267750000003</v>
      </c>
    </row>
    <row r="76" spans="1:12" x14ac:dyDescent="0.35">
      <c r="A76" s="1" t="s">
        <v>227</v>
      </c>
      <c r="B76" s="102" t="s">
        <v>259</v>
      </c>
      <c r="C76" s="3" t="s">
        <v>234</v>
      </c>
      <c r="D76" s="92" t="s">
        <v>239</v>
      </c>
      <c r="E76" s="134">
        <v>3</v>
      </c>
      <c r="F76" s="100">
        <v>268.29457200000002</v>
      </c>
      <c r="G76" s="100">
        <v>0</v>
      </c>
      <c r="H76" s="100">
        <v>268.29457200000002</v>
      </c>
      <c r="I76" s="100">
        <v>268.29457200000002</v>
      </c>
      <c r="J76" s="100">
        <v>536.58914400000003</v>
      </c>
      <c r="K76" s="100">
        <v>0</v>
      </c>
      <c r="L76" s="96">
        <f t="shared" si="1"/>
        <v>1341.4728600000001</v>
      </c>
    </row>
    <row r="77" spans="1:12" x14ac:dyDescent="0.35">
      <c r="A77" s="1" t="s">
        <v>227</v>
      </c>
      <c r="B77" s="102" t="s">
        <v>259</v>
      </c>
      <c r="C77" s="3" t="s">
        <v>240</v>
      </c>
      <c r="D77" s="92" t="s">
        <v>241</v>
      </c>
      <c r="E77" s="134">
        <v>3</v>
      </c>
      <c r="F77" s="100">
        <v>0</v>
      </c>
      <c r="G77" s="100">
        <v>0</v>
      </c>
      <c r="H77" s="100">
        <v>396.93696</v>
      </c>
      <c r="I77" s="100">
        <v>396.93696</v>
      </c>
      <c r="J77" s="100">
        <v>793.87392</v>
      </c>
      <c r="K77" s="100">
        <v>0</v>
      </c>
      <c r="L77" s="96">
        <f t="shared" si="1"/>
        <v>1587.74784</v>
      </c>
    </row>
    <row r="78" spans="1:12" x14ac:dyDescent="0.35">
      <c r="A78" s="1" t="s">
        <v>227</v>
      </c>
      <c r="B78" s="102" t="s">
        <v>259</v>
      </c>
      <c r="C78" s="3" t="s">
        <v>240</v>
      </c>
      <c r="D78" s="92" t="s">
        <v>242</v>
      </c>
      <c r="E78" s="134">
        <v>1</v>
      </c>
      <c r="F78" s="100">
        <v>0</v>
      </c>
      <c r="G78" s="100">
        <v>0</v>
      </c>
      <c r="H78" s="100">
        <v>134.46860000000004</v>
      </c>
      <c r="I78" s="100">
        <v>134.46860000000004</v>
      </c>
      <c r="J78" s="100">
        <v>268.93720000000008</v>
      </c>
      <c r="K78" s="100">
        <v>0</v>
      </c>
      <c r="L78" s="96">
        <f t="shared" si="1"/>
        <v>537.87440000000015</v>
      </c>
    </row>
    <row r="79" spans="1:12" x14ac:dyDescent="0.35">
      <c r="A79" s="1" t="s">
        <v>227</v>
      </c>
      <c r="B79" s="102" t="s">
        <v>259</v>
      </c>
      <c r="C79" s="10" t="s">
        <v>240</v>
      </c>
      <c r="D79" s="92" t="s">
        <v>243</v>
      </c>
      <c r="E79" s="134">
        <v>1</v>
      </c>
      <c r="F79" s="100">
        <v>0</v>
      </c>
      <c r="G79" s="100">
        <v>0</v>
      </c>
      <c r="H79" s="100">
        <v>79.662800000000033</v>
      </c>
      <c r="I79" s="100">
        <v>79.662800000000033</v>
      </c>
      <c r="J79" s="100">
        <v>159.32560000000007</v>
      </c>
      <c r="K79" s="100">
        <v>0</v>
      </c>
      <c r="L79" s="96">
        <f t="shared" si="1"/>
        <v>318.65120000000013</v>
      </c>
    </row>
    <row r="80" spans="1:12" x14ac:dyDescent="0.35">
      <c r="A80" s="1" t="s">
        <v>227</v>
      </c>
      <c r="B80" s="102" t="s">
        <v>259</v>
      </c>
      <c r="C80" s="10" t="s">
        <v>240</v>
      </c>
      <c r="D80" s="92" t="s">
        <v>244</v>
      </c>
      <c r="E80" s="134">
        <v>3</v>
      </c>
      <c r="F80" s="100">
        <v>0</v>
      </c>
      <c r="G80" s="100">
        <v>0</v>
      </c>
      <c r="H80" s="100">
        <v>313.80567272727279</v>
      </c>
      <c r="I80" s="100">
        <v>313.80567272727279</v>
      </c>
      <c r="J80" s="100">
        <v>627.61134545454559</v>
      </c>
      <c r="K80" s="100">
        <v>0</v>
      </c>
      <c r="L80" s="96">
        <f t="shared" si="1"/>
        <v>1255.2226909090912</v>
      </c>
    </row>
    <row r="81" spans="1:12" x14ac:dyDescent="0.35">
      <c r="A81" s="1" t="s">
        <v>227</v>
      </c>
      <c r="B81" s="102" t="s">
        <v>259</v>
      </c>
      <c r="C81" s="10" t="s">
        <v>240</v>
      </c>
      <c r="D81" s="92" t="s">
        <v>245</v>
      </c>
      <c r="E81" s="134">
        <v>2</v>
      </c>
      <c r="F81" s="100">
        <v>0</v>
      </c>
      <c r="G81" s="100">
        <v>0</v>
      </c>
      <c r="H81" s="100">
        <v>230.88277333333338</v>
      </c>
      <c r="I81" s="100">
        <v>461.76554666666675</v>
      </c>
      <c r="J81" s="100">
        <v>461.76554666666675</v>
      </c>
      <c r="K81" s="100">
        <v>0</v>
      </c>
      <c r="L81" s="96">
        <f t="shared" si="1"/>
        <v>1154.4138666666668</v>
      </c>
    </row>
    <row r="82" spans="1:12" x14ac:dyDescent="0.35">
      <c r="A82" s="1" t="s">
        <v>227</v>
      </c>
      <c r="B82" s="102" t="s">
        <v>259</v>
      </c>
      <c r="C82" s="11" t="s">
        <v>240</v>
      </c>
      <c r="D82" s="92" t="s">
        <v>246</v>
      </c>
      <c r="E82" s="134">
        <v>1</v>
      </c>
      <c r="F82" s="100">
        <v>118.39613333333335</v>
      </c>
      <c r="G82" s="100">
        <v>0</v>
      </c>
      <c r="H82" s="100">
        <v>118.39613333333335</v>
      </c>
      <c r="I82" s="100">
        <v>118.39613333333335</v>
      </c>
      <c r="J82" s="100">
        <v>236.79226666666671</v>
      </c>
      <c r="K82" s="100">
        <v>0</v>
      </c>
      <c r="L82" s="96">
        <f t="shared" si="1"/>
        <v>591.98066666666682</v>
      </c>
    </row>
    <row r="83" spans="1:12" x14ac:dyDescent="0.35">
      <c r="A83" s="1" t="s">
        <v>227</v>
      </c>
      <c r="B83" s="102" t="s">
        <v>259</v>
      </c>
      <c r="C83" s="7" t="s">
        <v>247</v>
      </c>
      <c r="D83" s="92" t="s">
        <v>248</v>
      </c>
      <c r="E83" s="134">
        <v>1</v>
      </c>
      <c r="F83" s="100">
        <v>0</v>
      </c>
      <c r="G83" s="100">
        <v>0</v>
      </c>
      <c r="H83" s="100">
        <v>90.159468000000004</v>
      </c>
      <c r="I83" s="100">
        <v>90.159468000000004</v>
      </c>
      <c r="J83" s="100">
        <v>180.31893600000001</v>
      </c>
      <c r="K83" s="100">
        <v>0</v>
      </c>
      <c r="L83" s="96">
        <f t="shared" si="1"/>
        <v>360.63787200000002</v>
      </c>
    </row>
    <row r="84" spans="1:12" x14ac:dyDescent="0.35">
      <c r="A84" s="1" t="s">
        <v>227</v>
      </c>
      <c r="B84" s="102" t="s">
        <v>259</v>
      </c>
      <c r="C84" s="7" t="s">
        <v>247</v>
      </c>
      <c r="D84" s="92" t="s">
        <v>249</v>
      </c>
      <c r="E84" s="134">
        <v>1</v>
      </c>
      <c r="F84" s="100">
        <v>0</v>
      </c>
      <c r="G84" s="100">
        <v>0</v>
      </c>
      <c r="H84" s="100">
        <v>97.022695000000013</v>
      </c>
      <c r="I84" s="100">
        <v>97.022695000000013</v>
      </c>
      <c r="J84" s="100">
        <v>194.04539000000003</v>
      </c>
      <c r="K84" s="100">
        <v>0</v>
      </c>
      <c r="L84" s="96">
        <f t="shared" si="1"/>
        <v>388.09078000000005</v>
      </c>
    </row>
    <row r="85" spans="1:12" x14ac:dyDescent="0.35">
      <c r="A85" s="1" t="s">
        <v>227</v>
      </c>
      <c r="B85" s="102" t="s">
        <v>259</v>
      </c>
      <c r="C85" s="3" t="s">
        <v>247</v>
      </c>
      <c r="D85" s="92" t="s">
        <v>250</v>
      </c>
      <c r="E85" s="134">
        <v>3</v>
      </c>
      <c r="F85" s="100">
        <v>0</v>
      </c>
      <c r="G85" s="100">
        <v>400.35378000000014</v>
      </c>
      <c r="H85" s="100">
        <v>400.35378000000014</v>
      </c>
      <c r="I85" s="100">
        <v>800.70756000000029</v>
      </c>
      <c r="J85" s="100">
        <v>800.70756000000029</v>
      </c>
      <c r="K85" s="100">
        <v>0</v>
      </c>
      <c r="L85" s="96">
        <f t="shared" si="1"/>
        <v>2402.1226800000009</v>
      </c>
    </row>
    <row r="86" spans="1:12" x14ac:dyDescent="0.35">
      <c r="A86" s="1" t="s">
        <v>227</v>
      </c>
      <c r="B86" s="102" t="s">
        <v>259</v>
      </c>
      <c r="C86" s="3" t="s">
        <v>251</v>
      </c>
      <c r="D86" s="92" t="s">
        <v>252</v>
      </c>
      <c r="E86" s="134">
        <v>1</v>
      </c>
      <c r="F86" s="100">
        <v>93.143400000000014</v>
      </c>
      <c r="G86" s="100">
        <v>0</v>
      </c>
      <c r="H86" s="100">
        <v>93.143400000000014</v>
      </c>
      <c r="I86" s="100">
        <v>186.28680000000003</v>
      </c>
      <c r="J86" s="100">
        <v>186.28680000000003</v>
      </c>
      <c r="K86" s="100">
        <v>0</v>
      </c>
      <c r="L86" s="96">
        <f t="shared" si="1"/>
        <v>558.86040000000003</v>
      </c>
    </row>
    <row r="87" spans="1:12" x14ac:dyDescent="0.35">
      <c r="A87" s="1" t="s">
        <v>227</v>
      </c>
      <c r="B87" s="102" t="s">
        <v>259</v>
      </c>
      <c r="C87" s="3" t="s">
        <v>251</v>
      </c>
      <c r="D87" s="92" t="s">
        <v>253</v>
      </c>
      <c r="E87" s="134">
        <v>1</v>
      </c>
      <c r="F87" s="100">
        <v>84.094500000000011</v>
      </c>
      <c r="G87" s="100">
        <v>0</v>
      </c>
      <c r="H87" s="100">
        <v>84.094500000000011</v>
      </c>
      <c r="I87" s="100">
        <v>84.094500000000011</v>
      </c>
      <c r="J87" s="100">
        <v>168.18900000000002</v>
      </c>
      <c r="K87" s="100">
        <v>0</v>
      </c>
      <c r="L87" s="96">
        <f t="shared" si="1"/>
        <v>420.47250000000008</v>
      </c>
    </row>
    <row r="88" spans="1:12" x14ac:dyDescent="0.35">
      <c r="A88" s="1" t="s">
        <v>227</v>
      </c>
      <c r="B88" s="102" t="s">
        <v>259</v>
      </c>
      <c r="C88" s="3" t="s">
        <v>251</v>
      </c>
      <c r="D88" s="92" t="s">
        <v>254</v>
      </c>
      <c r="E88" s="134">
        <v>1</v>
      </c>
      <c r="F88" s="100">
        <v>85.421700000000001</v>
      </c>
      <c r="G88" s="100">
        <v>0</v>
      </c>
      <c r="H88" s="100">
        <v>85.421700000000001</v>
      </c>
      <c r="I88" s="100">
        <v>85.421700000000001</v>
      </c>
      <c r="J88" s="100">
        <v>170.8434</v>
      </c>
      <c r="K88" s="100">
        <v>0</v>
      </c>
      <c r="L88" s="96">
        <f t="shared" si="1"/>
        <v>427.10850000000005</v>
      </c>
    </row>
    <row r="89" spans="1:12" x14ac:dyDescent="0.35">
      <c r="A89" s="1" t="s">
        <v>227</v>
      </c>
      <c r="B89" s="102" t="s">
        <v>259</v>
      </c>
      <c r="C89" s="3" t="s">
        <v>251</v>
      </c>
      <c r="D89" s="92" t="s">
        <v>255</v>
      </c>
      <c r="E89" s="134">
        <v>1</v>
      </c>
      <c r="F89" s="100">
        <v>0</v>
      </c>
      <c r="G89" s="100">
        <v>0</v>
      </c>
      <c r="H89" s="100">
        <v>54.045180000000009</v>
      </c>
      <c r="I89" s="100">
        <v>54.045180000000009</v>
      </c>
      <c r="J89" s="100">
        <v>108.09036000000002</v>
      </c>
      <c r="K89" s="100">
        <v>0</v>
      </c>
      <c r="L89" s="96">
        <f t="shared" si="1"/>
        <v>216.18072000000004</v>
      </c>
    </row>
    <row r="90" spans="1:12" x14ac:dyDescent="0.35">
      <c r="A90" s="1" t="s">
        <v>227</v>
      </c>
      <c r="B90" s="102" t="s">
        <v>259</v>
      </c>
      <c r="C90" s="3" t="s">
        <v>251</v>
      </c>
      <c r="D90" s="92" t="s">
        <v>256</v>
      </c>
      <c r="E90" s="134">
        <v>3</v>
      </c>
      <c r="F90" s="100">
        <v>347.09900400000009</v>
      </c>
      <c r="G90" s="100">
        <v>0</v>
      </c>
      <c r="H90" s="100">
        <v>347.09900400000009</v>
      </c>
      <c r="I90" s="100">
        <v>347.09900400000009</v>
      </c>
      <c r="J90" s="100">
        <v>694.19800800000019</v>
      </c>
      <c r="K90" s="100">
        <v>0</v>
      </c>
      <c r="L90" s="96">
        <f t="shared" si="1"/>
        <v>1735.4950200000003</v>
      </c>
    </row>
    <row r="91" spans="1:12" x14ac:dyDescent="0.35">
      <c r="A91" s="102" t="s">
        <v>260</v>
      </c>
      <c r="B91" s="102" t="s">
        <v>258</v>
      </c>
      <c r="C91" s="5" t="s">
        <v>229</v>
      </c>
      <c r="D91" s="92" t="s">
        <v>230</v>
      </c>
      <c r="E91" s="134">
        <v>20</v>
      </c>
      <c r="F91" s="100">
        <v>3255.2</v>
      </c>
      <c r="G91" s="100">
        <v>3255.2</v>
      </c>
      <c r="H91" s="100">
        <v>5033.04</v>
      </c>
      <c r="I91" s="100">
        <v>5033.04</v>
      </c>
      <c r="J91" s="100">
        <v>6810.8799999999992</v>
      </c>
      <c r="K91" s="100">
        <v>3255.2</v>
      </c>
      <c r="L91" s="96">
        <f t="shared" si="1"/>
        <v>26642.560000000001</v>
      </c>
    </row>
    <row r="92" spans="1:12" x14ac:dyDescent="0.35">
      <c r="A92" s="102" t="s">
        <v>260</v>
      </c>
      <c r="B92" s="102" t="s">
        <v>258</v>
      </c>
      <c r="C92" s="3" t="s">
        <v>234</v>
      </c>
      <c r="D92" s="92" t="s">
        <v>235</v>
      </c>
      <c r="E92" s="134">
        <v>59</v>
      </c>
      <c r="F92" s="100">
        <v>14847.468000000001</v>
      </c>
      <c r="G92" s="100">
        <v>9602.84</v>
      </c>
      <c r="H92" s="100">
        <v>14847.468000000001</v>
      </c>
      <c r="I92" s="100">
        <v>14847.468000000001</v>
      </c>
      <c r="J92" s="100">
        <v>20092.095999999998</v>
      </c>
      <c r="K92" s="100">
        <v>9602.84</v>
      </c>
      <c r="L92" s="96">
        <f t="shared" si="1"/>
        <v>83840.179999999993</v>
      </c>
    </row>
    <row r="93" spans="1:12" x14ac:dyDescent="0.35">
      <c r="A93" s="102" t="s">
        <v>260</v>
      </c>
      <c r="B93" s="102" t="s">
        <v>258</v>
      </c>
      <c r="C93" s="5" t="s">
        <v>234</v>
      </c>
      <c r="D93" s="92" t="s">
        <v>237</v>
      </c>
      <c r="E93" s="134">
        <v>44</v>
      </c>
      <c r="F93" s="100">
        <v>11072.688</v>
      </c>
      <c r="G93" s="100">
        <v>7161.44</v>
      </c>
      <c r="H93" s="100">
        <v>14983.936</v>
      </c>
      <c r="I93" s="100">
        <v>11072.688</v>
      </c>
      <c r="J93" s="100">
        <v>14983.936</v>
      </c>
      <c r="K93" s="100">
        <v>7161.44</v>
      </c>
      <c r="L93" s="96">
        <f t="shared" si="1"/>
        <v>66436.127999999997</v>
      </c>
    </row>
    <row r="94" spans="1:12" x14ac:dyDescent="0.35">
      <c r="A94" s="102" t="s">
        <v>260</v>
      </c>
      <c r="B94" s="102" t="s">
        <v>258</v>
      </c>
      <c r="C94" s="7" t="s">
        <v>240</v>
      </c>
      <c r="D94" s="92" t="s">
        <v>244</v>
      </c>
      <c r="E94" s="134">
        <v>28</v>
      </c>
      <c r="F94" s="100">
        <v>4557.28</v>
      </c>
      <c r="G94" s="100">
        <v>4557.28</v>
      </c>
      <c r="H94" s="100">
        <v>7046.2560000000003</v>
      </c>
      <c r="I94" s="100">
        <v>7046.2560000000003</v>
      </c>
      <c r="J94" s="100">
        <v>9535.232</v>
      </c>
      <c r="K94" s="100">
        <v>4557.28</v>
      </c>
      <c r="L94" s="96">
        <f t="shared" si="1"/>
        <v>37299.584000000003</v>
      </c>
    </row>
    <row r="95" spans="1:12" x14ac:dyDescent="0.35">
      <c r="A95" s="102" t="s">
        <v>260</v>
      </c>
      <c r="B95" s="102" t="s">
        <v>258</v>
      </c>
      <c r="C95" s="3" t="s">
        <v>247</v>
      </c>
      <c r="D95" s="92" t="s">
        <v>250</v>
      </c>
      <c r="E95" s="134">
        <v>17</v>
      </c>
      <c r="F95" s="100">
        <v>2766.92</v>
      </c>
      <c r="G95" s="100">
        <v>4278.0839999999998</v>
      </c>
      <c r="H95" s="100">
        <v>4278.0839999999998</v>
      </c>
      <c r="I95" s="100">
        <v>5789.2479999999996</v>
      </c>
      <c r="J95" s="100">
        <v>5789.2479999999996</v>
      </c>
      <c r="K95" s="100">
        <v>2766.92</v>
      </c>
      <c r="L95" s="96">
        <f t="shared" si="1"/>
        <v>25668.504000000001</v>
      </c>
    </row>
    <row r="96" spans="1:12" x14ac:dyDescent="0.35">
      <c r="A96" s="102" t="s">
        <v>260</v>
      </c>
      <c r="B96" s="102" t="s">
        <v>258</v>
      </c>
      <c r="C96" s="5" t="s">
        <v>251</v>
      </c>
      <c r="D96" s="92" t="s">
        <v>256</v>
      </c>
      <c r="E96" s="134">
        <v>20</v>
      </c>
      <c r="F96" s="100">
        <v>5033.04</v>
      </c>
      <c r="G96" s="100">
        <v>3255.2</v>
      </c>
      <c r="H96" s="100">
        <v>5033.04</v>
      </c>
      <c r="I96" s="100">
        <v>5033.04</v>
      </c>
      <c r="J96" s="100">
        <v>6810.8799999999992</v>
      </c>
      <c r="K96" s="100">
        <v>3255.2</v>
      </c>
      <c r="L96" s="96">
        <f t="shared" si="1"/>
        <v>28420.399999999998</v>
      </c>
    </row>
    <row r="97" spans="1:12" x14ac:dyDescent="0.35">
      <c r="A97" s="102" t="s">
        <v>261</v>
      </c>
      <c r="B97" s="102" t="s">
        <v>259</v>
      </c>
      <c r="C97" s="5" t="s">
        <v>234</v>
      </c>
      <c r="D97" s="92" t="s">
        <v>235</v>
      </c>
      <c r="E97" s="134">
        <v>1</v>
      </c>
      <c r="F97" s="100">
        <v>251.65200000000002</v>
      </c>
      <c r="G97" s="100">
        <v>162.76</v>
      </c>
      <c r="H97" s="100">
        <v>251.65200000000002</v>
      </c>
      <c r="I97" s="100">
        <v>251.65200000000002</v>
      </c>
      <c r="J97" s="100">
        <v>340.54399999999998</v>
      </c>
      <c r="K97" s="100">
        <v>162.76</v>
      </c>
      <c r="L97" s="96">
        <f t="shared" si="1"/>
        <v>1421.0200000000002</v>
      </c>
    </row>
    <row r="98" spans="1:12" x14ac:dyDescent="0.35">
      <c r="A98" s="102" t="s">
        <v>261</v>
      </c>
      <c r="B98" s="102" t="s">
        <v>259</v>
      </c>
      <c r="C98" s="5" t="s">
        <v>240</v>
      </c>
      <c r="D98" s="92" t="s">
        <v>244</v>
      </c>
      <c r="E98" s="134">
        <v>1</v>
      </c>
      <c r="F98" s="100">
        <v>162.76</v>
      </c>
      <c r="G98" s="100">
        <v>162.76</v>
      </c>
      <c r="H98" s="100">
        <v>251.65200000000002</v>
      </c>
      <c r="I98" s="100">
        <v>251.65200000000002</v>
      </c>
      <c r="J98" s="100">
        <v>340.54399999999998</v>
      </c>
      <c r="K98" s="100">
        <v>162.76</v>
      </c>
      <c r="L98" s="96">
        <f t="shared" si="1"/>
        <v>1332.1279999999999</v>
      </c>
    </row>
    <row r="99" spans="1:12" x14ac:dyDescent="0.35">
      <c r="A99" s="102" t="s">
        <v>261</v>
      </c>
      <c r="B99" s="102" t="s">
        <v>259</v>
      </c>
      <c r="C99" s="5" t="s">
        <v>247</v>
      </c>
      <c r="D99" s="92" t="s">
        <v>250</v>
      </c>
      <c r="E99" s="134">
        <v>1</v>
      </c>
      <c r="F99" s="100">
        <v>162.76</v>
      </c>
      <c r="G99" s="100">
        <v>251.65200000000002</v>
      </c>
      <c r="H99" s="100">
        <v>251.65200000000002</v>
      </c>
      <c r="I99" s="100">
        <v>340.54399999999998</v>
      </c>
      <c r="J99" s="100">
        <v>340.54399999999998</v>
      </c>
      <c r="K99" s="100">
        <v>162.76</v>
      </c>
      <c r="L99" s="96">
        <f t="shared" si="1"/>
        <v>1509.912</v>
      </c>
    </row>
    <row r="100" spans="1:12" x14ac:dyDescent="0.35">
      <c r="A100" s="102" t="s">
        <v>261</v>
      </c>
      <c r="B100" s="102" t="s">
        <v>259</v>
      </c>
      <c r="C100" s="5" t="s">
        <v>251</v>
      </c>
      <c r="D100" s="92" t="s">
        <v>256</v>
      </c>
      <c r="E100" s="134">
        <v>1</v>
      </c>
      <c r="F100" s="100">
        <v>251.65200000000002</v>
      </c>
      <c r="G100" s="100">
        <v>162.76</v>
      </c>
      <c r="H100" s="100">
        <v>251.65200000000002</v>
      </c>
      <c r="I100" s="100">
        <v>251.65200000000002</v>
      </c>
      <c r="J100" s="100">
        <v>340.54399999999998</v>
      </c>
      <c r="K100" s="100">
        <v>162.76</v>
      </c>
      <c r="L100" s="96">
        <f t="shared" si="1"/>
        <v>1421.0200000000002</v>
      </c>
    </row>
    <row r="101" spans="1:12" x14ac:dyDescent="0.35">
      <c r="A101" s="102" t="s">
        <v>261</v>
      </c>
      <c r="B101" s="102" t="s">
        <v>262</v>
      </c>
      <c r="C101" s="5" t="s">
        <v>229</v>
      </c>
      <c r="D101" s="92" t="s">
        <v>263</v>
      </c>
      <c r="E101" s="134">
        <v>1</v>
      </c>
      <c r="F101" s="100">
        <v>162.76</v>
      </c>
      <c r="G101" s="100">
        <v>162.76</v>
      </c>
      <c r="H101" s="100">
        <v>251.65200000000002</v>
      </c>
      <c r="I101" s="100">
        <v>251.65200000000002</v>
      </c>
      <c r="J101" s="100">
        <v>340.54399999999998</v>
      </c>
      <c r="K101" s="100">
        <v>162.76</v>
      </c>
      <c r="L101" s="96">
        <f t="shared" si="1"/>
        <v>1332.1279999999999</v>
      </c>
    </row>
    <row r="102" spans="1:12" x14ac:dyDescent="0.35">
      <c r="A102" s="102" t="s">
        <v>261</v>
      </c>
      <c r="B102" s="102" t="s">
        <v>262</v>
      </c>
      <c r="C102" s="5" t="s">
        <v>229</v>
      </c>
      <c r="D102" s="92" t="s">
        <v>230</v>
      </c>
      <c r="E102" s="134">
        <v>1</v>
      </c>
      <c r="F102" s="100">
        <v>162.76</v>
      </c>
      <c r="G102" s="100">
        <v>162.76</v>
      </c>
      <c r="H102" s="100">
        <v>251.65200000000002</v>
      </c>
      <c r="I102" s="100">
        <v>251.65200000000002</v>
      </c>
      <c r="J102" s="100">
        <v>340.54399999999998</v>
      </c>
      <c r="K102" s="100">
        <v>162.76</v>
      </c>
      <c r="L102" s="96">
        <f t="shared" si="1"/>
        <v>1332.1279999999999</v>
      </c>
    </row>
    <row r="103" spans="1:12" x14ac:dyDescent="0.35">
      <c r="A103" s="102" t="s">
        <v>261</v>
      </c>
      <c r="B103" s="102" t="s">
        <v>262</v>
      </c>
      <c r="C103" s="5" t="s">
        <v>231</v>
      </c>
      <c r="D103" s="92" t="s">
        <v>232</v>
      </c>
      <c r="E103" s="134">
        <v>1</v>
      </c>
      <c r="F103" s="100">
        <v>251.65200000000002</v>
      </c>
      <c r="G103" s="100">
        <v>162.76</v>
      </c>
      <c r="H103" s="100">
        <v>251.65200000000002</v>
      </c>
      <c r="I103" s="100">
        <v>251.65200000000002</v>
      </c>
      <c r="J103" s="100">
        <v>340.54399999999998</v>
      </c>
      <c r="K103" s="100">
        <v>162.76</v>
      </c>
      <c r="L103" s="96">
        <f t="shared" si="1"/>
        <v>1421.0200000000002</v>
      </c>
    </row>
    <row r="104" spans="1:12" x14ac:dyDescent="0.35">
      <c r="A104" s="102" t="s">
        <v>261</v>
      </c>
      <c r="B104" s="102" t="s">
        <v>262</v>
      </c>
      <c r="C104" s="5" t="s">
        <v>231</v>
      </c>
      <c r="D104" s="92" t="s">
        <v>264</v>
      </c>
      <c r="E104" s="134">
        <v>1</v>
      </c>
      <c r="F104" s="100">
        <v>340.54399999999998</v>
      </c>
      <c r="G104" s="100">
        <v>162.76</v>
      </c>
      <c r="H104" s="100">
        <v>251.65200000000002</v>
      </c>
      <c r="I104" s="100">
        <v>251.65200000000002</v>
      </c>
      <c r="J104" s="100">
        <v>340.54399999999998</v>
      </c>
      <c r="K104" s="100">
        <v>162.76</v>
      </c>
      <c r="L104" s="96">
        <f t="shared" si="1"/>
        <v>1509.912</v>
      </c>
    </row>
    <row r="105" spans="1:12" x14ac:dyDescent="0.35">
      <c r="A105" s="102" t="s">
        <v>261</v>
      </c>
      <c r="B105" s="102" t="s">
        <v>262</v>
      </c>
      <c r="C105" s="5" t="s">
        <v>234</v>
      </c>
      <c r="D105" s="92" t="s">
        <v>235</v>
      </c>
      <c r="E105" s="134">
        <v>2</v>
      </c>
      <c r="F105" s="100">
        <v>503.30400000000003</v>
      </c>
      <c r="G105" s="100">
        <v>325.52</v>
      </c>
      <c r="H105" s="100">
        <v>503.30400000000003</v>
      </c>
      <c r="I105" s="100">
        <v>503.30400000000003</v>
      </c>
      <c r="J105" s="100">
        <v>681.08799999999997</v>
      </c>
      <c r="K105" s="100">
        <v>325.52</v>
      </c>
      <c r="L105" s="96">
        <f t="shared" si="1"/>
        <v>2842.0400000000004</v>
      </c>
    </row>
    <row r="106" spans="1:12" x14ac:dyDescent="0.35">
      <c r="A106" s="102" t="s">
        <v>261</v>
      </c>
      <c r="B106" s="102" t="s">
        <v>262</v>
      </c>
      <c r="C106" s="5" t="s">
        <v>234</v>
      </c>
      <c r="D106" s="92" t="s">
        <v>236</v>
      </c>
      <c r="E106" s="134">
        <v>1</v>
      </c>
      <c r="F106" s="100">
        <v>251.65200000000002</v>
      </c>
      <c r="G106" s="100">
        <v>162.76</v>
      </c>
      <c r="H106" s="100">
        <v>251.65200000000002</v>
      </c>
      <c r="I106" s="100">
        <v>251.65200000000002</v>
      </c>
      <c r="J106" s="100">
        <v>340.54399999999998</v>
      </c>
      <c r="K106" s="100">
        <v>251.65200000000002</v>
      </c>
      <c r="L106" s="96">
        <f t="shared" si="1"/>
        <v>1509.9120000000003</v>
      </c>
    </row>
    <row r="107" spans="1:12" x14ac:dyDescent="0.35">
      <c r="A107" s="102" t="s">
        <v>261</v>
      </c>
      <c r="B107" s="102" t="s">
        <v>262</v>
      </c>
      <c r="C107" s="5" t="s">
        <v>234</v>
      </c>
      <c r="D107" s="92" t="s">
        <v>237</v>
      </c>
      <c r="E107" s="134">
        <v>1</v>
      </c>
      <c r="F107" s="100">
        <v>251.65200000000002</v>
      </c>
      <c r="G107" s="100">
        <v>162.76</v>
      </c>
      <c r="H107" s="100">
        <v>340.54399999999998</v>
      </c>
      <c r="I107" s="100">
        <v>251.65200000000002</v>
      </c>
      <c r="J107" s="100">
        <v>340.54399999999998</v>
      </c>
      <c r="K107" s="100">
        <v>162.76</v>
      </c>
      <c r="L107" s="96">
        <f t="shared" si="1"/>
        <v>1509.912</v>
      </c>
    </row>
    <row r="108" spans="1:12" x14ac:dyDescent="0.35">
      <c r="A108" s="102" t="s">
        <v>261</v>
      </c>
      <c r="B108" s="102" t="s">
        <v>262</v>
      </c>
      <c r="C108" s="5" t="s">
        <v>234</v>
      </c>
      <c r="D108" s="92" t="s">
        <v>239</v>
      </c>
      <c r="E108" s="134">
        <v>1</v>
      </c>
      <c r="F108" s="100">
        <v>251.65200000000002</v>
      </c>
      <c r="G108" s="100">
        <v>162.76</v>
      </c>
      <c r="H108" s="100">
        <v>251.65200000000002</v>
      </c>
      <c r="I108" s="100">
        <v>251.65200000000002</v>
      </c>
      <c r="J108" s="100">
        <v>340.54399999999998</v>
      </c>
      <c r="K108" s="100">
        <v>162.76</v>
      </c>
      <c r="L108" s="96">
        <f t="shared" si="1"/>
        <v>1421.0200000000002</v>
      </c>
    </row>
    <row r="109" spans="1:12" x14ac:dyDescent="0.35">
      <c r="A109" s="102" t="s">
        <v>261</v>
      </c>
      <c r="B109" s="102" t="s">
        <v>262</v>
      </c>
      <c r="C109" s="5" t="s">
        <v>240</v>
      </c>
      <c r="D109" s="92" t="s">
        <v>241</v>
      </c>
      <c r="E109" s="134">
        <v>1</v>
      </c>
      <c r="F109" s="100">
        <v>162.76</v>
      </c>
      <c r="G109" s="100">
        <v>162.76</v>
      </c>
      <c r="H109" s="100">
        <v>251.65200000000002</v>
      </c>
      <c r="I109" s="100">
        <v>251.65200000000002</v>
      </c>
      <c r="J109" s="100">
        <v>340.54399999999998</v>
      </c>
      <c r="K109" s="100">
        <v>162.76</v>
      </c>
      <c r="L109" s="96">
        <f t="shared" si="1"/>
        <v>1332.1279999999999</v>
      </c>
    </row>
    <row r="110" spans="1:12" x14ac:dyDescent="0.35">
      <c r="A110" s="102" t="s">
        <v>261</v>
      </c>
      <c r="B110" s="102" t="s">
        <v>262</v>
      </c>
      <c r="C110" s="5" t="s">
        <v>240</v>
      </c>
      <c r="D110" s="92" t="s">
        <v>242</v>
      </c>
      <c r="E110" s="134">
        <v>1</v>
      </c>
      <c r="F110" s="100">
        <v>162.76</v>
      </c>
      <c r="G110" s="100">
        <v>162.76</v>
      </c>
      <c r="H110" s="100">
        <v>251.65200000000002</v>
      </c>
      <c r="I110" s="100">
        <v>251.65200000000002</v>
      </c>
      <c r="J110" s="100">
        <v>340.54399999999998</v>
      </c>
      <c r="K110" s="100">
        <v>162.76</v>
      </c>
      <c r="L110" s="96">
        <f t="shared" si="1"/>
        <v>1332.1279999999999</v>
      </c>
    </row>
    <row r="111" spans="1:12" x14ac:dyDescent="0.35">
      <c r="A111" s="102" t="s">
        <v>261</v>
      </c>
      <c r="B111" s="102" t="s">
        <v>262</v>
      </c>
      <c r="C111" s="5" t="s">
        <v>240</v>
      </c>
      <c r="D111" s="92" t="s">
        <v>244</v>
      </c>
      <c r="E111" s="134">
        <v>1</v>
      </c>
      <c r="F111" s="100">
        <v>162.76</v>
      </c>
      <c r="G111" s="100">
        <v>162.76</v>
      </c>
      <c r="H111" s="100">
        <v>251.65200000000002</v>
      </c>
      <c r="I111" s="100">
        <v>251.65200000000002</v>
      </c>
      <c r="J111" s="100">
        <v>340.54399999999998</v>
      </c>
      <c r="K111" s="100">
        <v>162.76</v>
      </c>
      <c r="L111" s="96">
        <f t="shared" si="1"/>
        <v>1332.1279999999999</v>
      </c>
    </row>
    <row r="112" spans="1:12" x14ac:dyDescent="0.35">
      <c r="A112" s="102" t="s">
        <v>261</v>
      </c>
      <c r="B112" s="102" t="s">
        <v>262</v>
      </c>
      <c r="C112" s="5" t="s">
        <v>240</v>
      </c>
      <c r="D112" s="92" t="s">
        <v>245</v>
      </c>
      <c r="E112" s="134">
        <v>1</v>
      </c>
      <c r="F112" s="100">
        <v>162.76</v>
      </c>
      <c r="G112" s="100">
        <v>162.76</v>
      </c>
      <c r="H112" s="100">
        <v>251.65200000000002</v>
      </c>
      <c r="I112" s="100">
        <v>340.54399999999998</v>
      </c>
      <c r="J112" s="100">
        <v>340.54399999999998</v>
      </c>
      <c r="K112" s="100">
        <v>162.76</v>
      </c>
      <c r="L112" s="96">
        <f t="shared" si="1"/>
        <v>1421.02</v>
      </c>
    </row>
    <row r="113" spans="1:12" x14ac:dyDescent="0.35">
      <c r="A113" s="102" t="s">
        <v>261</v>
      </c>
      <c r="B113" s="102" t="s">
        <v>262</v>
      </c>
      <c r="C113" s="5" t="s">
        <v>240</v>
      </c>
      <c r="D113" s="92" t="s">
        <v>246</v>
      </c>
      <c r="E113" s="134">
        <v>1</v>
      </c>
      <c r="F113" s="100">
        <v>251.65200000000002</v>
      </c>
      <c r="G113" s="100">
        <v>162.76</v>
      </c>
      <c r="H113" s="100">
        <v>251.65200000000002</v>
      </c>
      <c r="I113" s="100">
        <v>251.65200000000002</v>
      </c>
      <c r="J113" s="100">
        <v>340.54399999999998</v>
      </c>
      <c r="K113" s="100">
        <v>162.76</v>
      </c>
      <c r="L113" s="96">
        <f t="shared" si="1"/>
        <v>1421.0200000000002</v>
      </c>
    </row>
    <row r="114" spans="1:12" x14ac:dyDescent="0.35">
      <c r="A114" s="102" t="s">
        <v>261</v>
      </c>
      <c r="B114" s="102" t="s">
        <v>262</v>
      </c>
      <c r="C114" s="5" t="s">
        <v>247</v>
      </c>
      <c r="D114" s="92" t="s">
        <v>248</v>
      </c>
      <c r="E114" s="134">
        <v>1</v>
      </c>
      <c r="F114" s="100">
        <v>162.76</v>
      </c>
      <c r="G114" s="100">
        <v>162.76</v>
      </c>
      <c r="H114" s="100">
        <v>251.65200000000002</v>
      </c>
      <c r="I114" s="100">
        <v>251.65200000000002</v>
      </c>
      <c r="J114" s="100">
        <v>340.54399999999998</v>
      </c>
      <c r="K114" s="100">
        <v>162.76</v>
      </c>
      <c r="L114" s="96">
        <f t="shared" si="1"/>
        <v>1332.1279999999999</v>
      </c>
    </row>
    <row r="115" spans="1:12" x14ac:dyDescent="0.35">
      <c r="A115" s="102" t="s">
        <v>261</v>
      </c>
      <c r="B115" s="102" t="s">
        <v>262</v>
      </c>
      <c r="C115" s="5" t="s">
        <v>247</v>
      </c>
      <c r="D115" s="92" t="s">
        <v>250</v>
      </c>
      <c r="E115" s="134">
        <v>1</v>
      </c>
      <c r="F115" s="100">
        <v>162.76</v>
      </c>
      <c r="G115" s="100">
        <v>251.65200000000002</v>
      </c>
      <c r="H115" s="100">
        <v>251.65200000000002</v>
      </c>
      <c r="I115" s="100">
        <v>340.54399999999998</v>
      </c>
      <c r="J115" s="100">
        <v>340.54399999999998</v>
      </c>
      <c r="K115" s="100">
        <v>162.76</v>
      </c>
      <c r="L115" s="96">
        <f t="shared" si="1"/>
        <v>1509.912</v>
      </c>
    </row>
    <row r="116" spans="1:12" x14ac:dyDescent="0.35">
      <c r="A116" s="102" t="s">
        <v>261</v>
      </c>
      <c r="B116" s="102" t="s">
        <v>262</v>
      </c>
      <c r="C116" s="5" t="s">
        <v>251</v>
      </c>
      <c r="D116" s="92" t="s">
        <v>252</v>
      </c>
      <c r="E116" s="134">
        <v>1</v>
      </c>
      <c r="F116" s="100">
        <v>251.65200000000002</v>
      </c>
      <c r="G116" s="100">
        <v>162.76</v>
      </c>
      <c r="H116" s="100">
        <v>251.65200000000002</v>
      </c>
      <c r="I116" s="100">
        <v>340.54399999999998</v>
      </c>
      <c r="J116" s="100">
        <v>340.54399999999998</v>
      </c>
      <c r="K116" s="100">
        <v>162.76</v>
      </c>
      <c r="L116" s="96">
        <f t="shared" si="1"/>
        <v>1509.912</v>
      </c>
    </row>
    <row r="117" spans="1:12" x14ac:dyDescent="0.35">
      <c r="A117" s="102" t="s">
        <v>261</v>
      </c>
      <c r="B117" s="102" t="s">
        <v>262</v>
      </c>
      <c r="C117" s="5" t="s">
        <v>251</v>
      </c>
      <c r="D117" s="92" t="s">
        <v>256</v>
      </c>
      <c r="E117" s="134">
        <v>1</v>
      </c>
      <c r="F117" s="100">
        <v>251.65200000000002</v>
      </c>
      <c r="G117" s="100">
        <v>162.76</v>
      </c>
      <c r="H117" s="100">
        <v>251.65200000000002</v>
      </c>
      <c r="I117" s="100">
        <v>251.65200000000002</v>
      </c>
      <c r="J117" s="100">
        <v>340.54399999999998</v>
      </c>
      <c r="K117" s="100">
        <v>162.76</v>
      </c>
      <c r="L117" s="96">
        <f t="shared" si="1"/>
        <v>1421.0200000000002</v>
      </c>
    </row>
    <row r="118" spans="1:12" x14ac:dyDescent="0.35">
      <c r="A118" s="102" t="s">
        <v>265</v>
      </c>
      <c r="B118" s="102" t="s">
        <v>266</v>
      </c>
      <c r="C118" s="5" t="s">
        <v>229</v>
      </c>
      <c r="D118" s="92" t="s">
        <v>230</v>
      </c>
      <c r="E118" s="134"/>
      <c r="F118" s="100">
        <v>32620.203099747683</v>
      </c>
      <c r="G118" s="100">
        <v>32620.203099747683</v>
      </c>
      <c r="H118" s="100">
        <v>32620.203099747683</v>
      </c>
      <c r="I118" s="100">
        <v>32620.203099747683</v>
      </c>
      <c r="J118" s="100">
        <v>32620.203099747683</v>
      </c>
      <c r="K118" s="100">
        <v>32620.203099747683</v>
      </c>
      <c r="L118" s="96">
        <f>AVERAGE(F118:K118)</f>
        <v>32620.203099747683</v>
      </c>
    </row>
    <row r="119" spans="1:12" x14ac:dyDescent="0.35">
      <c r="A119" s="102" t="s">
        <v>265</v>
      </c>
      <c r="B119" s="102" t="s">
        <v>266</v>
      </c>
      <c r="C119" s="5" t="s">
        <v>231</v>
      </c>
      <c r="D119" s="92" t="s">
        <v>232</v>
      </c>
      <c r="E119" s="134"/>
      <c r="F119" s="100">
        <v>24273.547507179392</v>
      </c>
      <c r="G119" s="100">
        <v>24273.547507179392</v>
      </c>
      <c r="H119" s="100">
        <v>24273.547507179392</v>
      </c>
      <c r="I119" s="100">
        <v>24273.547507179392</v>
      </c>
      <c r="J119" s="100">
        <v>24273.547507179392</v>
      </c>
      <c r="K119" s="100">
        <v>24273.547507179392</v>
      </c>
      <c r="L119" s="96">
        <f t="shared" ref="L119:L136" si="2">AVERAGE(F119:K119)</f>
        <v>24273.547507179392</v>
      </c>
    </row>
    <row r="120" spans="1:12" x14ac:dyDescent="0.35">
      <c r="A120" s="102" t="s">
        <v>265</v>
      </c>
      <c r="B120" s="102" t="s">
        <v>266</v>
      </c>
      <c r="C120" s="5" t="s">
        <v>231</v>
      </c>
      <c r="D120" s="92" t="s">
        <v>233</v>
      </c>
      <c r="E120" s="134"/>
      <c r="F120" s="100">
        <v>10224.058519122073</v>
      </c>
      <c r="G120" s="100">
        <v>10224.058519122073</v>
      </c>
      <c r="H120" s="100">
        <v>10224.058519122073</v>
      </c>
      <c r="I120" s="100">
        <v>10224.058519122073</v>
      </c>
      <c r="J120" s="100">
        <v>10224.058519122073</v>
      </c>
      <c r="K120" s="100">
        <v>10224.058519122073</v>
      </c>
      <c r="L120" s="96">
        <f t="shared" si="2"/>
        <v>10224.058519122073</v>
      </c>
    </row>
    <row r="121" spans="1:12" x14ac:dyDescent="0.35">
      <c r="A121" s="102" t="s">
        <v>265</v>
      </c>
      <c r="B121" s="102" t="s">
        <v>266</v>
      </c>
      <c r="C121" s="5" t="s">
        <v>234</v>
      </c>
      <c r="D121" s="92" t="s">
        <v>235</v>
      </c>
      <c r="E121" s="134"/>
      <c r="F121" s="100">
        <v>27804.901445234496</v>
      </c>
      <c r="G121" s="100">
        <v>27804.901445234496</v>
      </c>
      <c r="H121" s="100">
        <v>27804.901445234496</v>
      </c>
      <c r="I121" s="100">
        <v>27804.901445234496</v>
      </c>
      <c r="J121" s="100">
        <v>27804.901445234496</v>
      </c>
      <c r="K121" s="100">
        <v>27804.901445234496</v>
      </c>
      <c r="L121" s="96">
        <f t="shared" si="2"/>
        <v>27804.901445234496</v>
      </c>
    </row>
    <row r="122" spans="1:12" x14ac:dyDescent="0.35">
      <c r="A122" s="102" t="s">
        <v>265</v>
      </c>
      <c r="B122" s="102" t="s">
        <v>266</v>
      </c>
      <c r="C122" s="5" t="s">
        <v>234</v>
      </c>
      <c r="D122" s="92" t="s">
        <v>236</v>
      </c>
      <c r="E122" s="134"/>
      <c r="F122" s="100">
        <v>20015.671539514078</v>
      </c>
      <c r="G122" s="100">
        <v>20015.671539514078</v>
      </c>
      <c r="H122" s="100">
        <v>20015.671539514078</v>
      </c>
      <c r="I122" s="100">
        <v>20015.671539514078</v>
      </c>
      <c r="J122" s="100">
        <v>20015.671539514078</v>
      </c>
      <c r="K122" s="100">
        <v>20015.671539514078</v>
      </c>
      <c r="L122" s="96">
        <f t="shared" si="2"/>
        <v>20015.671539514078</v>
      </c>
    </row>
    <row r="123" spans="1:12" x14ac:dyDescent="0.35">
      <c r="A123" s="102" t="s">
        <v>265</v>
      </c>
      <c r="B123" s="102" t="s">
        <v>266</v>
      </c>
      <c r="C123" s="5" t="s">
        <v>234</v>
      </c>
      <c r="D123" s="92" t="s">
        <v>237</v>
      </c>
      <c r="E123" s="134"/>
      <c r="F123" s="100">
        <v>4943.3126190343355</v>
      </c>
      <c r="G123" s="100">
        <v>4943.3126190343355</v>
      </c>
      <c r="H123" s="100">
        <v>4943.3126190343355</v>
      </c>
      <c r="I123" s="100">
        <v>4943.3126190343355</v>
      </c>
      <c r="J123" s="100">
        <v>4943.3126190343355</v>
      </c>
      <c r="K123" s="100">
        <v>4943.3126190343355</v>
      </c>
      <c r="L123" s="96">
        <f t="shared" si="2"/>
        <v>4943.3126190343355</v>
      </c>
    </row>
    <row r="124" spans="1:12" x14ac:dyDescent="0.35">
      <c r="A124" s="102" t="s">
        <v>265</v>
      </c>
      <c r="B124" s="102" t="s">
        <v>266</v>
      </c>
      <c r="C124" s="5" t="s">
        <v>234</v>
      </c>
      <c r="D124" s="92" t="s">
        <v>238</v>
      </c>
      <c r="E124" s="134"/>
      <c r="F124" s="100">
        <v>14519.371074776258</v>
      </c>
      <c r="G124" s="100">
        <v>14519.371074776258</v>
      </c>
      <c r="H124" s="100">
        <v>14519.371074776258</v>
      </c>
      <c r="I124" s="100">
        <v>14519.371074776258</v>
      </c>
      <c r="J124" s="100">
        <v>14519.371074776258</v>
      </c>
      <c r="K124" s="100">
        <v>14519.371074776258</v>
      </c>
      <c r="L124" s="96">
        <f t="shared" si="2"/>
        <v>14519.371074776258</v>
      </c>
    </row>
    <row r="125" spans="1:12" x14ac:dyDescent="0.35">
      <c r="A125" s="102" t="s">
        <v>265</v>
      </c>
      <c r="B125" s="102" t="s">
        <v>266</v>
      </c>
      <c r="C125" s="5" t="s">
        <v>234</v>
      </c>
      <c r="D125" s="92" t="s">
        <v>239</v>
      </c>
      <c r="E125" s="134"/>
      <c r="F125" s="100">
        <v>33899.596669872088</v>
      </c>
      <c r="G125" s="100">
        <v>33899.596669872088</v>
      </c>
      <c r="H125" s="100">
        <v>33899.596669872088</v>
      </c>
      <c r="I125" s="100">
        <v>33899.596669872088</v>
      </c>
      <c r="J125" s="100">
        <v>33899.596669872088</v>
      </c>
      <c r="K125" s="100">
        <v>33899.596669872088</v>
      </c>
      <c r="L125" s="96">
        <f t="shared" si="2"/>
        <v>33899.596669872088</v>
      </c>
    </row>
    <row r="126" spans="1:12" x14ac:dyDescent="0.35">
      <c r="A126" s="102" t="s">
        <v>265</v>
      </c>
      <c r="B126" s="102" t="s">
        <v>266</v>
      </c>
      <c r="C126" s="5" t="s">
        <v>240</v>
      </c>
      <c r="D126" s="92" t="s">
        <v>241</v>
      </c>
      <c r="E126" s="134"/>
      <c r="F126" s="100">
        <v>12758.647338516239</v>
      </c>
      <c r="G126" s="100">
        <v>12758.647338516239</v>
      </c>
      <c r="H126" s="100">
        <v>12758.647338516239</v>
      </c>
      <c r="I126" s="100">
        <v>12758.647338516239</v>
      </c>
      <c r="J126" s="100">
        <v>12758.647338516239</v>
      </c>
      <c r="K126" s="100">
        <v>12758.647338516239</v>
      </c>
      <c r="L126" s="96">
        <f t="shared" si="2"/>
        <v>12758.647338516239</v>
      </c>
    </row>
    <row r="127" spans="1:12" x14ac:dyDescent="0.35">
      <c r="A127" s="102" t="s">
        <v>265</v>
      </c>
      <c r="B127" s="102" t="s">
        <v>266</v>
      </c>
      <c r="C127" s="5" t="s">
        <v>240</v>
      </c>
      <c r="D127" s="92" t="s">
        <v>242</v>
      </c>
      <c r="E127" s="134"/>
      <c r="F127" s="100">
        <v>7132.4088919052674</v>
      </c>
      <c r="G127" s="100">
        <v>7132.4088919052674</v>
      </c>
      <c r="H127" s="100">
        <v>7132.4088919052674</v>
      </c>
      <c r="I127" s="100">
        <v>7132.4088919052674</v>
      </c>
      <c r="J127" s="100">
        <v>7132.4088919052674</v>
      </c>
      <c r="K127" s="100">
        <v>7132.4088919052674</v>
      </c>
      <c r="L127" s="96">
        <f t="shared" si="2"/>
        <v>7132.4088919052674</v>
      </c>
    </row>
    <row r="128" spans="1:12" x14ac:dyDescent="0.35">
      <c r="A128" s="102" t="s">
        <v>265</v>
      </c>
      <c r="B128" s="102" t="s">
        <v>266</v>
      </c>
      <c r="C128" s="5" t="s">
        <v>240</v>
      </c>
      <c r="D128" s="92" t="s">
        <v>243</v>
      </c>
      <c r="E128" s="134"/>
      <c r="F128" s="100">
        <v>6773.2151379845509</v>
      </c>
      <c r="G128" s="100">
        <v>6773.2151379845509</v>
      </c>
      <c r="H128" s="100">
        <v>6773.2151379845509</v>
      </c>
      <c r="I128" s="100">
        <v>6773.2151379845509</v>
      </c>
      <c r="J128" s="100">
        <v>6773.2151379845509</v>
      </c>
      <c r="K128" s="100">
        <v>6773.2151379845509</v>
      </c>
      <c r="L128" s="96">
        <f t="shared" si="2"/>
        <v>6773.2151379845518</v>
      </c>
    </row>
    <row r="129" spans="1:14" x14ac:dyDescent="0.35">
      <c r="A129" s="102" t="s">
        <v>265</v>
      </c>
      <c r="B129" s="102" t="s">
        <v>266</v>
      </c>
      <c r="C129" s="5" t="s">
        <v>240</v>
      </c>
      <c r="D129" s="92" t="s">
        <v>244</v>
      </c>
      <c r="E129" s="134"/>
      <c r="F129" s="100">
        <v>28657.582678312796</v>
      </c>
      <c r="G129" s="100">
        <v>28657.582678312796</v>
      </c>
      <c r="H129" s="100">
        <v>28657.582678312796</v>
      </c>
      <c r="I129" s="100">
        <v>28657.582678312796</v>
      </c>
      <c r="J129" s="100">
        <v>28657.582678312796</v>
      </c>
      <c r="K129" s="100">
        <v>28657.582678312796</v>
      </c>
      <c r="L129" s="96">
        <f t="shared" si="2"/>
        <v>28657.582678312796</v>
      </c>
    </row>
    <row r="130" spans="1:14" x14ac:dyDescent="0.35">
      <c r="A130" s="102" t="s">
        <v>265</v>
      </c>
      <c r="B130" s="102" t="s">
        <v>266</v>
      </c>
      <c r="C130" s="5" t="s">
        <v>240</v>
      </c>
      <c r="D130" s="92" t="s">
        <v>245</v>
      </c>
      <c r="E130" s="134"/>
      <c r="F130" s="100">
        <v>15046.548290432353</v>
      </c>
      <c r="G130" s="100">
        <v>15046.548290432353</v>
      </c>
      <c r="H130" s="100">
        <v>15046.548290432353</v>
      </c>
      <c r="I130" s="100">
        <v>15046.548290432353</v>
      </c>
      <c r="J130" s="100">
        <v>15046.548290432353</v>
      </c>
      <c r="K130" s="100">
        <v>15046.548290432353</v>
      </c>
      <c r="L130" s="96">
        <f t="shared" si="2"/>
        <v>15046.548290432353</v>
      </c>
    </row>
    <row r="131" spans="1:14" x14ac:dyDescent="0.35">
      <c r="A131" s="102" t="s">
        <v>265</v>
      </c>
      <c r="B131" s="102" t="s">
        <v>266</v>
      </c>
      <c r="C131" s="5" t="s">
        <v>240</v>
      </c>
      <c r="D131" s="92" t="s">
        <v>246</v>
      </c>
      <c r="E131" s="134"/>
      <c r="F131" s="100">
        <v>3958.4630810411486</v>
      </c>
      <c r="G131" s="100">
        <v>3958.4630810411486</v>
      </c>
      <c r="H131" s="100">
        <v>3958.4630810411486</v>
      </c>
      <c r="I131" s="100">
        <v>3958.4630810411486</v>
      </c>
      <c r="J131" s="100">
        <v>3958.4630810411486</v>
      </c>
      <c r="K131" s="100">
        <v>3958.4630810411486</v>
      </c>
      <c r="L131" s="96">
        <f t="shared" si="2"/>
        <v>3958.4630810411486</v>
      </c>
    </row>
    <row r="132" spans="1:14" x14ac:dyDescent="0.35">
      <c r="A132" s="102" t="s">
        <v>265</v>
      </c>
      <c r="B132" s="102" t="s">
        <v>266</v>
      </c>
      <c r="C132" s="5" t="s">
        <v>247</v>
      </c>
      <c r="D132" s="92" t="s">
        <v>248</v>
      </c>
      <c r="E132" s="134"/>
      <c r="F132" s="100">
        <v>11857.51473187486</v>
      </c>
      <c r="G132" s="100">
        <v>11857.51473187486</v>
      </c>
      <c r="H132" s="100">
        <v>11857.51473187486</v>
      </c>
      <c r="I132" s="100">
        <v>11857.51473187486</v>
      </c>
      <c r="J132" s="100">
        <v>11857.51473187486</v>
      </c>
      <c r="K132" s="100">
        <v>11857.51473187486</v>
      </c>
      <c r="L132" s="96">
        <f t="shared" si="2"/>
        <v>11857.514731874862</v>
      </c>
    </row>
    <row r="133" spans="1:14" x14ac:dyDescent="0.35">
      <c r="A133" s="102" t="s">
        <v>265</v>
      </c>
      <c r="B133" s="102" t="s">
        <v>266</v>
      </c>
      <c r="C133" s="5" t="s">
        <v>247</v>
      </c>
      <c r="D133" s="92" t="s">
        <v>249</v>
      </c>
      <c r="E133" s="134"/>
      <c r="F133" s="100">
        <v>7249.9934382803885</v>
      </c>
      <c r="G133" s="100">
        <v>7249.9934382803885</v>
      </c>
      <c r="H133" s="100">
        <v>7249.9934382803885</v>
      </c>
      <c r="I133" s="100">
        <v>7249.9934382803885</v>
      </c>
      <c r="J133" s="100">
        <v>7249.9934382803885</v>
      </c>
      <c r="K133" s="100">
        <v>7249.9934382803885</v>
      </c>
      <c r="L133" s="96">
        <f t="shared" si="2"/>
        <v>7249.9934382803885</v>
      </c>
    </row>
    <row r="134" spans="1:14" x14ac:dyDescent="0.35">
      <c r="A134" s="102" t="s">
        <v>265</v>
      </c>
      <c r="B134" s="102" t="s">
        <v>266</v>
      </c>
      <c r="C134" s="5" t="s">
        <v>247</v>
      </c>
      <c r="D134" s="92" t="s">
        <v>250</v>
      </c>
      <c r="E134" s="134"/>
      <c r="F134" s="100">
        <v>16326.457252179895</v>
      </c>
      <c r="G134" s="100">
        <v>16326.457252179895</v>
      </c>
      <c r="H134" s="100">
        <v>16326.457252179895</v>
      </c>
      <c r="I134" s="100">
        <v>16326.457252179895</v>
      </c>
      <c r="J134" s="100">
        <v>16326.457252179895</v>
      </c>
      <c r="K134" s="100">
        <v>16326.457252179895</v>
      </c>
      <c r="L134" s="96">
        <f t="shared" si="2"/>
        <v>16326.457252179896</v>
      </c>
    </row>
    <row r="135" spans="1:14" x14ac:dyDescent="0.35">
      <c r="A135" s="102" t="s">
        <v>265</v>
      </c>
      <c r="B135" s="102" t="s">
        <v>266</v>
      </c>
      <c r="C135" s="5" t="s">
        <v>251</v>
      </c>
      <c r="D135" s="92" t="s">
        <v>252</v>
      </c>
      <c r="E135" s="134"/>
      <c r="F135" s="100">
        <v>6629.1563378348947</v>
      </c>
      <c r="G135" s="100">
        <v>6629.1563378348947</v>
      </c>
      <c r="H135" s="100">
        <v>6629.1563378348947</v>
      </c>
      <c r="I135" s="100">
        <v>6629.1563378348947</v>
      </c>
      <c r="J135" s="100">
        <v>6629.1563378348947</v>
      </c>
      <c r="K135" s="100">
        <v>6629.1563378348947</v>
      </c>
      <c r="L135" s="96">
        <f t="shared" si="2"/>
        <v>6629.1563378348947</v>
      </c>
    </row>
    <row r="136" spans="1:14" x14ac:dyDescent="0.35">
      <c r="A136" s="102" t="s">
        <v>265</v>
      </c>
      <c r="B136" s="102" t="s">
        <v>266</v>
      </c>
      <c r="C136" s="5" t="s">
        <v>251</v>
      </c>
      <c r="D136" s="92" t="s">
        <v>253</v>
      </c>
      <c r="E136" s="134"/>
      <c r="F136" s="100">
        <v>3650.3227442321995</v>
      </c>
      <c r="G136" s="100">
        <v>3650.3227442321995</v>
      </c>
      <c r="H136" s="100">
        <v>3650.3227442321995</v>
      </c>
      <c r="I136" s="100">
        <v>3650.3227442321995</v>
      </c>
      <c r="J136" s="100">
        <v>3650.3227442321995</v>
      </c>
      <c r="K136" s="100">
        <v>3650.3227442321995</v>
      </c>
      <c r="L136" s="96">
        <f t="shared" si="2"/>
        <v>3650.3227442321991</v>
      </c>
    </row>
    <row r="137" spans="1:14" x14ac:dyDescent="0.35">
      <c r="A137" s="102" t="s">
        <v>265</v>
      </c>
      <c r="B137" s="102" t="s">
        <v>266</v>
      </c>
      <c r="C137" s="5" t="s">
        <v>251</v>
      </c>
      <c r="D137" s="92" t="s">
        <v>254</v>
      </c>
      <c r="E137" s="134"/>
      <c r="F137" s="100">
        <v>0</v>
      </c>
      <c r="G137" s="100">
        <v>0</v>
      </c>
      <c r="H137" s="100">
        <v>0</v>
      </c>
      <c r="I137" s="100">
        <v>0</v>
      </c>
      <c r="J137" s="100">
        <v>0</v>
      </c>
      <c r="K137" s="100">
        <v>0</v>
      </c>
      <c r="L137" s="96">
        <f>IFERROR(AVERAGE(F137:K137),0)</f>
        <v>0</v>
      </c>
    </row>
    <row r="138" spans="1:14" x14ac:dyDescent="0.35">
      <c r="A138" s="102" t="s">
        <v>265</v>
      </c>
      <c r="B138" s="102" t="s">
        <v>266</v>
      </c>
      <c r="C138" s="5" t="s">
        <v>251</v>
      </c>
      <c r="D138" s="92" t="s">
        <v>255</v>
      </c>
      <c r="E138" s="134"/>
      <c r="F138" s="100">
        <v>3213.1155742228407</v>
      </c>
      <c r="G138" s="100">
        <v>3213.1155742228407</v>
      </c>
      <c r="H138" s="100">
        <v>3213.1155742228407</v>
      </c>
      <c r="I138" s="100">
        <v>3213.1155742228407</v>
      </c>
      <c r="J138" s="100">
        <v>3213.1155742228407</v>
      </c>
      <c r="K138" s="100">
        <v>3213.1155742228407</v>
      </c>
      <c r="L138" s="96">
        <f t="shared" ref="L138:L145" si="3">IFERROR(AVERAGE(F138:K138),0)</f>
        <v>3213.1155742228407</v>
      </c>
    </row>
    <row r="139" spans="1:14" x14ac:dyDescent="0.35">
      <c r="A139" s="102" t="s">
        <v>265</v>
      </c>
      <c r="B139" s="102" t="s">
        <v>266</v>
      </c>
      <c r="C139" s="5" t="s">
        <v>251</v>
      </c>
      <c r="D139" s="92" t="s">
        <v>256</v>
      </c>
      <c r="E139" s="134"/>
      <c r="F139" s="100">
        <v>17549.303695368879</v>
      </c>
      <c r="G139" s="100">
        <v>17549.303695368879</v>
      </c>
      <c r="H139" s="100">
        <v>17549.303695368879</v>
      </c>
      <c r="I139" s="100">
        <v>17549.303695368879</v>
      </c>
      <c r="J139" s="100">
        <v>17549.303695368879</v>
      </c>
      <c r="K139" s="100">
        <v>17549.303695368879</v>
      </c>
      <c r="L139" s="96">
        <f t="shared" si="3"/>
        <v>17549.303695368875</v>
      </c>
    </row>
    <row r="140" spans="1:14" x14ac:dyDescent="0.35">
      <c r="A140" s="102" t="s">
        <v>267</v>
      </c>
      <c r="B140" s="102" t="s">
        <v>266</v>
      </c>
      <c r="C140" s="5" t="s">
        <v>229</v>
      </c>
      <c r="D140" s="92" t="s">
        <v>230</v>
      </c>
      <c r="E140" s="134"/>
      <c r="F140" s="100">
        <v>684.19962054590326</v>
      </c>
      <c r="G140" s="100">
        <v>684.19962054590326</v>
      </c>
      <c r="H140" s="100">
        <v>684.19962054590326</v>
      </c>
      <c r="I140" s="100">
        <v>684.19962054590326</v>
      </c>
      <c r="J140" s="100">
        <v>684.19962054590326</v>
      </c>
      <c r="K140" s="100">
        <v>684.19962054590326</v>
      </c>
      <c r="L140" s="96">
        <f t="shared" si="3"/>
        <v>684.19962054590326</v>
      </c>
      <c r="M140" s="91">
        <f>L140/$L$146</f>
        <v>1.5980437784808562E-2</v>
      </c>
      <c r="N140">
        <f>M140*$N$146</f>
        <v>684.19962054590326</v>
      </c>
    </row>
    <row r="141" spans="1:14" x14ac:dyDescent="0.35">
      <c r="A141" s="102" t="s">
        <v>267</v>
      </c>
      <c r="B141" s="102" t="s">
        <v>266</v>
      </c>
      <c r="C141" s="5" t="s">
        <v>234</v>
      </c>
      <c r="D141" s="92" t="s">
        <v>235</v>
      </c>
      <c r="E141" s="134"/>
      <c r="F141" s="100">
        <v>21762.943280387837</v>
      </c>
      <c r="G141" s="100">
        <v>21762.943280387837</v>
      </c>
      <c r="H141" s="100">
        <v>21762.943280387837</v>
      </c>
      <c r="I141" s="100">
        <v>21762.943280387837</v>
      </c>
      <c r="J141" s="100">
        <v>21762.943280387837</v>
      </c>
      <c r="K141" s="100">
        <v>21762.943280387837</v>
      </c>
      <c r="L141" s="96">
        <f t="shared" si="3"/>
        <v>21762.943280387841</v>
      </c>
      <c r="M141" s="91">
        <f t="shared" ref="M141:M145" si="4">L141/$L$146</f>
        <v>0.50830393742263502</v>
      </c>
      <c r="N141">
        <f t="shared" ref="N141:N145" si="5">M141*$N$146</f>
        <v>21762.943280387841</v>
      </c>
    </row>
    <row r="142" spans="1:14" x14ac:dyDescent="0.35">
      <c r="A142" s="102" t="s">
        <v>267</v>
      </c>
      <c r="B142" s="102" t="s">
        <v>266</v>
      </c>
      <c r="C142" s="5" t="s">
        <v>234</v>
      </c>
      <c r="D142" s="92" t="s">
        <v>237</v>
      </c>
      <c r="E142" s="134"/>
      <c r="F142" s="100">
        <v>8323.5010650398908</v>
      </c>
      <c r="G142" s="100">
        <v>8323.5010650398908</v>
      </c>
      <c r="H142" s="100">
        <v>8323.5010650398908</v>
      </c>
      <c r="I142" s="100">
        <v>8323.5010650398908</v>
      </c>
      <c r="J142" s="100">
        <v>8323.5010650398908</v>
      </c>
      <c r="K142" s="100">
        <v>8323.5010650398908</v>
      </c>
      <c r="L142" s="96">
        <f t="shared" si="3"/>
        <v>8323.5010650398908</v>
      </c>
      <c r="M142" s="91">
        <f t="shared" si="4"/>
        <v>0.19440699311632234</v>
      </c>
      <c r="N142">
        <f t="shared" si="5"/>
        <v>8323.5010650398908</v>
      </c>
    </row>
    <row r="143" spans="1:14" x14ac:dyDescent="0.35">
      <c r="A143" s="102" t="s">
        <v>267</v>
      </c>
      <c r="B143" s="102" t="s">
        <v>266</v>
      </c>
      <c r="C143" s="5" t="s">
        <v>240</v>
      </c>
      <c r="D143" s="92" t="s">
        <v>244</v>
      </c>
      <c r="E143" s="134"/>
      <c r="F143" s="100">
        <v>7465.0752463490244</v>
      </c>
      <c r="G143" s="100">
        <v>7465.0752463490244</v>
      </c>
      <c r="H143" s="100">
        <v>7465.0752463490244</v>
      </c>
      <c r="I143" s="100">
        <v>7465.0752463490244</v>
      </c>
      <c r="J143" s="100">
        <v>7465.0752463490244</v>
      </c>
      <c r="K143" s="100">
        <v>7465.0752463490244</v>
      </c>
      <c r="L143" s="96">
        <f t="shared" si="3"/>
        <v>7465.0752463490235</v>
      </c>
      <c r="M143" s="91">
        <f t="shared" si="4"/>
        <v>0.17435725912565228</v>
      </c>
      <c r="N143">
        <f t="shared" si="5"/>
        <v>7465.0752463490235</v>
      </c>
    </row>
    <row r="144" spans="1:14" x14ac:dyDescent="0.35">
      <c r="A144" s="102" t="s">
        <v>267</v>
      </c>
      <c r="B144" s="102" t="s">
        <v>266</v>
      </c>
      <c r="C144" s="5" t="s">
        <v>247</v>
      </c>
      <c r="D144" s="92" t="s">
        <v>250</v>
      </c>
      <c r="E144" s="134"/>
      <c r="F144" s="100">
        <v>3770.2336945557795</v>
      </c>
      <c r="G144" s="100">
        <v>3770.2336945557795</v>
      </c>
      <c r="H144" s="100">
        <v>3770.2336945557795</v>
      </c>
      <c r="I144" s="100">
        <v>3770.2336945557795</v>
      </c>
      <c r="J144" s="100">
        <v>3770.2336945557795</v>
      </c>
      <c r="K144" s="100">
        <v>3770.2336945557795</v>
      </c>
      <c r="L144" s="96">
        <f t="shared" si="3"/>
        <v>3770.2336945557795</v>
      </c>
      <c r="M144" s="91">
        <f t="shared" si="4"/>
        <v>8.8059073961435155E-2</v>
      </c>
      <c r="N144">
        <f t="shared" si="5"/>
        <v>3770.2336945557795</v>
      </c>
    </row>
    <row r="145" spans="1:14" x14ac:dyDescent="0.35">
      <c r="A145" s="102" t="s">
        <v>267</v>
      </c>
      <c r="B145" s="102" t="s">
        <v>266</v>
      </c>
      <c r="C145" s="5" t="s">
        <v>251</v>
      </c>
      <c r="D145" s="92" t="s">
        <v>256</v>
      </c>
      <c r="E145" s="134"/>
      <c r="F145" s="100">
        <v>808.87042645489839</v>
      </c>
      <c r="G145" s="100">
        <v>808.87042645489839</v>
      </c>
      <c r="H145" s="100">
        <v>808.87042645489839</v>
      </c>
      <c r="I145" s="100">
        <v>808.87042645489839</v>
      </c>
      <c r="J145" s="100">
        <v>808.87042645489839</v>
      </c>
      <c r="K145" s="100">
        <v>808.87042645489839</v>
      </c>
      <c r="L145" s="96">
        <f t="shared" si="3"/>
        <v>808.87042645489839</v>
      </c>
      <c r="M145" s="91">
        <f t="shared" si="4"/>
        <v>1.8892298589146695E-2</v>
      </c>
      <c r="N145">
        <f t="shared" si="5"/>
        <v>808.87042645489839</v>
      </c>
    </row>
    <row r="146" spans="1:14" x14ac:dyDescent="0.35">
      <c r="L146" s="32">
        <f>SUM(L140:L145)</f>
        <v>42814.823333333334</v>
      </c>
      <c r="N146">
        <v>42814.823333333334</v>
      </c>
    </row>
  </sheetData>
  <mergeCells count="1">
    <mergeCell ref="F1:L1"/>
  </mergeCells>
  <phoneticPr fontId="13" type="noConversion"/>
  <pageMargins left="0.511811024" right="0.511811024" top="0.78740157499999996" bottom="0.78740157499999996" header="0.31496062000000002" footer="0.31496062000000002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B33EE-A221-488D-89CA-E11EB79FDAF5}">
  <dimension ref="A1:AD48"/>
  <sheetViews>
    <sheetView showGridLines="0" topLeftCell="A7" workbookViewId="0">
      <selection activeCell="W3" sqref="W3"/>
    </sheetView>
  </sheetViews>
  <sheetFormatPr defaultRowHeight="14.5" outlineLevelCol="2" x14ac:dyDescent="0.35"/>
  <cols>
    <col min="2" max="2" width="16.81640625" bestFit="1" customWidth="1"/>
    <col min="3" max="4" width="0" hidden="1" customWidth="1"/>
    <col min="5" max="5" width="14.81640625" bestFit="1" customWidth="1"/>
    <col min="6" max="6" width="11.26953125" hidden="1" customWidth="1" outlineLevel="2"/>
    <col min="7" max="11" width="9.1796875" hidden="1" customWidth="1" outlineLevel="2"/>
    <col min="12" max="12" width="9.1796875" customWidth="1" outlineLevel="1" collapsed="1"/>
    <col min="13" max="19" width="9.1796875" customWidth="1" outlineLevel="1"/>
    <col min="20" max="20" width="12.1796875" bestFit="1" customWidth="1"/>
    <col min="21" max="21" width="12.1796875" customWidth="1"/>
    <col min="22" max="22" width="13.1796875" bestFit="1" customWidth="1"/>
    <col min="23" max="23" width="13.1796875" customWidth="1"/>
    <col min="24" max="27" width="13.26953125" bestFit="1" customWidth="1"/>
    <col min="28" max="29" width="13.54296875" bestFit="1" customWidth="1"/>
    <col min="30" max="30" width="12.1796875" bestFit="1" customWidth="1"/>
  </cols>
  <sheetData>
    <row r="1" spans="1:30" x14ac:dyDescent="0.35">
      <c r="C1" s="12" t="s">
        <v>268</v>
      </c>
      <c r="D1" s="12" t="s">
        <v>269</v>
      </c>
      <c r="F1" s="245" t="s">
        <v>270</v>
      </c>
      <c r="G1" s="245"/>
      <c r="H1" s="245"/>
      <c r="I1" s="245"/>
      <c r="J1" s="245"/>
      <c r="K1" s="245"/>
      <c r="L1" s="246" t="s">
        <v>271</v>
      </c>
      <c r="M1" s="246"/>
      <c r="N1" s="246"/>
      <c r="O1" s="246"/>
      <c r="P1" s="246"/>
      <c r="Q1" s="246"/>
      <c r="R1" s="246"/>
      <c r="S1" s="246"/>
      <c r="T1" s="245" t="s">
        <v>272</v>
      </c>
      <c r="U1" s="245"/>
      <c r="V1" s="245"/>
      <c r="W1" s="90"/>
      <c r="X1" s="244" t="s">
        <v>273</v>
      </c>
      <c r="Y1" s="244"/>
      <c r="Z1" s="244"/>
      <c r="AA1" s="244"/>
      <c r="AB1" s="244"/>
      <c r="AC1" s="244"/>
    </row>
    <row r="2" spans="1:30" x14ac:dyDescent="0.35">
      <c r="A2" s="1" t="s">
        <v>218</v>
      </c>
      <c r="B2" s="1" t="s">
        <v>219</v>
      </c>
      <c r="C2" s="13" t="s">
        <v>228</v>
      </c>
      <c r="D2" s="13" t="s">
        <v>274</v>
      </c>
      <c r="E2" s="1" t="s">
        <v>220</v>
      </c>
      <c r="F2" s="13" t="s">
        <v>221</v>
      </c>
      <c r="G2" s="13" t="s">
        <v>222</v>
      </c>
      <c r="H2" s="13" t="s">
        <v>223</v>
      </c>
      <c r="I2" s="13" t="s">
        <v>224</v>
      </c>
      <c r="J2" s="13" t="s">
        <v>225</v>
      </c>
      <c r="K2" s="13" t="s">
        <v>226</v>
      </c>
      <c r="L2" s="13" t="s">
        <v>275</v>
      </c>
      <c r="M2" s="13" t="s">
        <v>276</v>
      </c>
      <c r="N2" s="13" t="s">
        <v>277</v>
      </c>
      <c r="O2" s="13" t="s">
        <v>278</v>
      </c>
      <c r="P2" s="13" t="s">
        <v>279</v>
      </c>
      <c r="Q2" s="13" t="s">
        <v>280</v>
      </c>
      <c r="R2" s="13" t="s">
        <v>281</v>
      </c>
      <c r="S2" s="13" t="s">
        <v>282</v>
      </c>
      <c r="T2" s="13" t="s">
        <v>283</v>
      </c>
      <c r="U2" s="13" t="s">
        <v>284</v>
      </c>
      <c r="V2" s="13" t="s">
        <v>285</v>
      </c>
      <c r="W2" s="13" t="s">
        <v>286</v>
      </c>
      <c r="X2" s="13" t="s">
        <v>221</v>
      </c>
      <c r="Y2" s="13" t="s">
        <v>222</v>
      </c>
      <c r="Z2" s="13" t="s">
        <v>223</v>
      </c>
      <c r="AA2" s="13" t="s">
        <v>224</v>
      </c>
      <c r="AB2" s="13" t="s">
        <v>225</v>
      </c>
      <c r="AC2" s="13" t="s">
        <v>226</v>
      </c>
      <c r="AD2" s="13" t="s">
        <v>13</v>
      </c>
    </row>
    <row r="3" spans="1:30" x14ac:dyDescent="0.35">
      <c r="A3" s="5" t="s">
        <v>229</v>
      </c>
      <c r="B3" s="92" t="s">
        <v>230</v>
      </c>
      <c r="C3" s="14">
        <v>8</v>
      </c>
      <c r="D3" s="14"/>
      <c r="E3" s="93">
        <v>8</v>
      </c>
      <c r="F3" s="76">
        <v>0</v>
      </c>
      <c r="G3" s="76">
        <v>0</v>
      </c>
      <c r="H3" s="76">
        <v>1</v>
      </c>
      <c r="I3" s="76">
        <v>1</v>
      </c>
      <c r="J3" s="76">
        <v>2</v>
      </c>
      <c r="K3" s="76">
        <v>0</v>
      </c>
      <c r="L3" s="77">
        <v>7.1</v>
      </c>
      <c r="M3" s="76">
        <v>26</v>
      </c>
      <c r="N3" s="77">
        <f>(L3*F3)*2</f>
        <v>0</v>
      </c>
      <c r="O3" s="77">
        <f>(L3*G3)*2</f>
        <v>0</v>
      </c>
      <c r="P3" s="77">
        <f>(L3*H3)*2</f>
        <v>14.2</v>
      </c>
      <c r="Q3" s="77">
        <f>(L3*I3)*2</f>
        <v>14.2</v>
      </c>
      <c r="R3" s="77">
        <f>(L3*J3)*2</f>
        <v>28.4</v>
      </c>
      <c r="S3" s="77">
        <f>(L3*K3)*2</f>
        <v>0</v>
      </c>
      <c r="T3" s="78">
        <v>1909.05</v>
      </c>
      <c r="U3" s="78">
        <f>T3/30</f>
        <v>63.634999999999998</v>
      </c>
      <c r="V3" s="78">
        <f>U3/L3</f>
        <v>8.9626760563380277</v>
      </c>
      <c r="W3" s="100">
        <f>$M$3*V3*E3</f>
        <v>1864.2366197183098</v>
      </c>
      <c r="X3" s="100">
        <f>N3*V3*E3</f>
        <v>0</v>
      </c>
      <c r="Y3" s="100">
        <f>O3*V3*E3</f>
        <v>0</v>
      </c>
      <c r="Z3" s="100">
        <f>P3*V3*E3</f>
        <v>1018.1599999999999</v>
      </c>
      <c r="AA3" s="100">
        <f>Q3*V3*E3</f>
        <v>1018.1599999999999</v>
      </c>
      <c r="AB3" s="100">
        <f>R3*V3*E3</f>
        <v>2036.3199999999997</v>
      </c>
      <c r="AC3" s="100">
        <f>S3*V3*E3</f>
        <v>0</v>
      </c>
      <c r="AD3" s="96">
        <f>SUM(X3:AC3)</f>
        <v>4072.6399999999994</v>
      </c>
    </row>
    <row r="4" spans="1:30" x14ac:dyDescent="0.35">
      <c r="A4" s="3" t="s">
        <v>231</v>
      </c>
      <c r="B4" s="92" t="s">
        <v>232</v>
      </c>
      <c r="C4" s="15">
        <v>16</v>
      </c>
      <c r="D4" s="16">
        <v>12</v>
      </c>
      <c r="E4" s="93">
        <v>28</v>
      </c>
      <c r="F4" s="76">
        <v>1</v>
      </c>
      <c r="G4" s="76">
        <v>0</v>
      </c>
      <c r="H4" s="76">
        <v>1</v>
      </c>
      <c r="I4" s="76">
        <v>1</v>
      </c>
      <c r="J4" s="76">
        <v>2</v>
      </c>
      <c r="K4" s="76">
        <v>0</v>
      </c>
      <c r="L4" s="77">
        <v>7.1</v>
      </c>
      <c r="M4" s="76">
        <v>26</v>
      </c>
      <c r="N4" s="77">
        <f>(L4*F4)*2</f>
        <v>14.2</v>
      </c>
      <c r="O4" s="77">
        <f t="shared" ref="O4:O24" si="0">(L4*G4)*2</f>
        <v>0</v>
      </c>
      <c r="P4" s="77">
        <f t="shared" ref="P4:P24" si="1">(L4*H4)*2</f>
        <v>14.2</v>
      </c>
      <c r="Q4" s="77">
        <f t="shared" ref="Q4:Q24" si="2">(L4*I4)*2</f>
        <v>14.2</v>
      </c>
      <c r="R4" s="77">
        <f t="shared" ref="R4:R24" si="3">(L4*J4)*2</f>
        <v>28.4</v>
      </c>
      <c r="S4" s="77">
        <f t="shared" ref="S4:S24" si="4">(L4*K4)*2</f>
        <v>0</v>
      </c>
      <c r="T4" s="78">
        <v>2046.21</v>
      </c>
      <c r="U4" s="78">
        <f t="shared" ref="U4:U24" si="5">T4/30</f>
        <v>68.207000000000008</v>
      </c>
      <c r="V4" s="78">
        <f t="shared" ref="V4:V24" si="6">U4/L4</f>
        <v>9.6066197183098616</v>
      </c>
      <c r="W4" s="100">
        <f t="shared" ref="W4:W24" si="7">$M$3*V4*E4</f>
        <v>6993.6191549295791</v>
      </c>
      <c r="X4" s="100">
        <f t="shared" ref="X4:X24" si="8">N4*V4*E4</f>
        <v>3819.5920000000006</v>
      </c>
      <c r="Y4" s="100">
        <f t="shared" ref="Y4:Y24" si="9">O4*V4*E4</f>
        <v>0</v>
      </c>
      <c r="Z4" s="100">
        <f t="shared" ref="Z4:Z24" si="10">P4*V4*E4</f>
        <v>3819.5920000000006</v>
      </c>
      <c r="AA4" s="100">
        <f t="shared" ref="AA4:AA24" si="11">Q4*V4*E4</f>
        <v>3819.5920000000006</v>
      </c>
      <c r="AB4" s="100">
        <f t="shared" ref="AB4:AB24" si="12">R4*V4*E4</f>
        <v>7639.1840000000011</v>
      </c>
      <c r="AC4" s="100">
        <f t="shared" ref="AC4:AC24" si="13">S4*V4*E4</f>
        <v>0</v>
      </c>
      <c r="AD4" s="96">
        <f t="shared" ref="AD4:AD24" si="14">SUM(X4:AC4)</f>
        <v>19097.960000000003</v>
      </c>
    </row>
    <row r="5" spans="1:30" x14ac:dyDescent="0.35">
      <c r="A5" s="5" t="s">
        <v>231</v>
      </c>
      <c r="B5" s="92" t="s">
        <v>233</v>
      </c>
      <c r="C5" s="16">
        <v>3</v>
      </c>
      <c r="D5" s="16">
        <v>2</v>
      </c>
      <c r="E5" s="93">
        <v>5</v>
      </c>
      <c r="F5" s="76">
        <v>1</v>
      </c>
      <c r="G5" s="76">
        <v>0</v>
      </c>
      <c r="H5" s="76">
        <v>1</v>
      </c>
      <c r="I5" s="76">
        <v>1</v>
      </c>
      <c r="J5" s="76">
        <v>2</v>
      </c>
      <c r="K5" s="76">
        <v>0</v>
      </c>
      <c r="L5" s="77">
        <v>7.1</v>
      </c>
      <c r="M5" s="76">
        <v>26</v>
      </c>
      <c r="N5" s="77">
        <f t="shared" ref="N5:N24" si="15">(L5*F5)*2</f>
        <v>14.2</v>
      </c>
      <c r="O5" s="77">
        <f t="shared" si="0"/>
        <v>0</v>
      </c>
      <c r="P5" s="77">
        <f t="shared" si="1"/>
        <v>14.2</v>
      </c>
      <c r="Q5" s="77">
        <f t="shared" si="2"/>
        <v>14.2</v>
      </c>
      <c r="R5" s="77">
        <f t="shared" si="3"/>
        <v>28.4</v>
      </c>
      <c r="S5" s="77">
        <f t="shared" si="4"/>
        <v>0</v>
      </c>
      <c r="T5" s="78">
        <v>2046.21</v>
      </c>
      <c r="U5" s="78">
        <f t="shared" si="5"/>
        <v>68.207000000000008</v>
      </c>
      <c r="V5" s="78">
        <f t="shared" si="6"/>
        <v>9.6066197183098616</v>
      </c>
      <c r="W5" s="100">
        <f t="shared" si="7"/>
        <v>1248.860563380282</v>
      </c>
      <c r="X5" s="100">
        <f t="shared" si="8"/>
        <v>682.07</v>
      </c>
      <c r="Y5" s="100">
        <f t="shared" si="9"/>
        <v>0</v>
      </c>
      <c r="Z5" s="100">
        <f t="shared" si="10"/>
        <v>682.07</v>
      </c>
      <c r="AA5" s="100">
        <f t="shared" si="11"/>
        <v>682.07</v>
      </c>
      <c r="AB5" s="100">
        <f t="shared" si="12"/>
        <v>1364.14</v>
      </c>
      <c r="AC5" s="100">
        <f t="shared" si="13"/>
        <v>0</v>
      </c>
      <c r="AD5" s="96">
        <f t="shared" si="14"/>
        <v>3410.3500000000004</v>
      </c>
    </row>
    <row r="6" spans="1:30" x14ac:dyDescent="0.35">
      <c r="A6" s="7" t="s">
        <v>234</v>
      </c>
      <c r="B6" s="92" t="s">
        <v>235</v>
      </c>
      <c r="C6" s="15">
        <v>23</v>
      </c>
      <c r="D6" s="15">
        <v>18</v>
      </c>
      <c r="E6" s="93">
        <v>41</v>
      </c>
      <c r="F6" s="76">
        <v>1</v>
      </c>
      <c r="G6" s="76">
        <v>0</v>
      </c>
      <c r="H6" s="76">
        <v>1</v>
      </c>
      <c r="I6" s="76">
        <v>1</v>
      </c>
      <c r="J6" s="76">
        <v>2</v>
      </c>
      <c r="K6" s="76">
        <v>0</v>
      </c>
      <c r="L6" s="77">
        <v>7.1</v>
      </c>
      <c r="M6" s="76">
        <v>26</v>
      </c>
      <c r="N6" s="77">
        <f t="shared" si="15"/>
        <v>14.2</v>
      </c>
      <c r="O6" s="77">
        <f t="shared" si="0"/>
        <v>0</v>
      </c>
      <c r="P6" s="77">
        <f t="shared" si="1"/>
        <v>14.2</v>
      </c>
      <c r="Q6" s="77">
        <f t="shared" si="2"/>
        <v>14.2</v>
      </c>
      <c r="R6" s="77">
        <f t="shared" si="3"/>
        <v>28.4</v>
      </c>
      <c r="S6" s="77">
        <f t="shared" si="4"/>
        <v>0</v>
      </c>
      <c r="T6" s="78">
        <v>2046.21</v>
      </c>
      <c r="U6" s="78">
        <f t="shared" si="5"/>
        <v>68.207000000000008</v>
      </c>
      <c r="V6" s="78">
        <f t="shared" si="6"/>
        <v>9.6066197183098616</v>
      </c>
      <c r="W6" s="100">
        <f t="shared" si="7"/>
        <v>10240.656619718313</v>
      </c>
      <c r="X6" s="100">
        <f t="shared" si="8"/>
        <v>5592.9740000000011</v>
      </c>
      <c r="Y6" s="100">
        <f t="shared" si="9"/>
        <v>0</v>
      </c>
      <c r="Z6" s="100">
        <f t="shared" si="10"/>
        <v>5592.9740000000011</v>
      </c>
      <c r="AA6" s="100">
        <f t="shared" si="11"/>
        <v>5592.9740000000011</v>
      </c>
      <c r="AB6" s="100">
        <f t="shared" si="12"/>
        <v>11185.948000000002</v>
      </c>
      <c r="AC6" s="100">
        <f t="shared" si="13"/>
        <v>0</v>
      </c>
      <c r="AD6" s="96">
        <f t="shared" si="14"/>
        <v>27964.870000000003</v>
      </c>
    </row>
    <row r="7" spans="1:30" x14ac:dyDescent="0.35">
      <c r="A7" s="3" t="s">
        <v>234</v>
      </c>
      <c r="B7" s="92" t="s">
        <v>236</v>
      </c>
      <c r="C7" s="14">
        <v>11</v>
      </c>
      <c r="D7" s="14"/>
      <c r="E7" s="93">
        <v>11</v>
      </c>
      <c r="F7" s="76">
        <v>1</v>
      </c>
      <c r="G7" s="76">
        <v>0</v>
      </c>
      <c r="H7" s="76">
        <v>1</v>
      </c>
      <c r="I7" s="76">
        <v>1</v>
      </c>
      <c r="J7" s="76">
        <v>2</v>
      </c>
      <c r="K7" s="76">
        <v>1</v>
      </c>
      <c r="L7" s="77">
        <v>7.1</v>
      </c>
      <c r="M7" s="76">
        <v>26</v>
      </c>
      <c r="N7" s="77">
        <f t="shared" si="15"/>
        <v>14.2</v>
      </c>
      <c r="O7" s="77">
        <f t="shared" si="0"/>
        <v>0</v>
      </c>
      <c r="P7" s="77">
        <f t="shared" si="1"/>
        <v>14.2</v>
      </c>
      <c r="Q7" s="77">
        <f t="shared" si="2"/>
        <v>14.2</v>
      </c>
      <c r="R7" s="77">
        <f t="shared" si="3"/>
        <v>28.4</v>
      </c>
      <c r="S7" s="77">
        <f t="shared" si="4"/>
        <v>14.2</v>
      </c>
      <c r="T7" s="78">
        <v>2046.21</v>
      </c>
      <c r="U7" s="78">
        <f t="shared" si="5"/>
        <v>68.207000000000008</v>
      </c>
      <c r="V7" s="78">
        <f t="shared" si="6"/>
        <v>9.6066197183098616</v>
      </c>
      <c r="W7" s="100">
        <f t="shared" si="7"/>
        <v>2747.4932394366206</v>
      </c>
      <c r="X7" s="100">
        <f t="shared" si="8"/>
        <v>1500.5540000000001</v>
      </c>
      <c r="Y7" s="100">
        <f t="shared" si="9"/>
        <v>0</v>
      </c>
      <c r="Z7" s="100">
        <f t="shared" si="10"/>
        <v>1500.5540000000001</v>
      </c>
      <c r="AA7" s="100">
        <f t="shared" si="11"/>
        <v>1500.5540000000001</v>
      </c>
      <c r="AB7" s="100">
        <f t="shared" si="12"/>
        <v>3001.1080000000002</v>
      </c>
      <c r="AC7" s="100">
        <f t="shared" si="13"/>
        <v>1500.5540000000001</v>
      </c>
      <c r="AD7" s="96">
        <f t="shared" si="14"/>
        <v>9003.3240000000005</v>
      </c>
    </row>
    <row r="8" spans="1:30" x14ac:dyDescent="0.35">
      <c r="A8" s="5" t="s">
        <v>234</v>
      </c>
      <c r="B8" s="92" t="s">
        <v>237</v>
      </c>
      <c r="C8" s="14">
        <v>4</v>
      </c>
      <c r="D8" s="14"/>
      <c r="E8" s="93">
        <v>4</v>
      </c>
      <c r="F8" s="76">
        <v>1</v>
      </c>
      <c r="G8" s="76">
        <v>0</v>
      </c>
      <c r="H8" s="76">
        <v>2</v>
      </c>
      <c r="I8" s="76">
        <v>1</v>
      </c>
      <c r="J8" s="76">
        <v>2</v>
      </c>
      <c r="K8" s="76">
        <v>0</v>
      </c>
      <c r="L8" s="77">
        <v>7.1</v>
      </c>
      <c r="M8" s="76">
        <v>26</v>
      </c>
      <c r="N8" s="77">
        <f t="shared" si="15"/>
        <v>14.2</v>
      </c>
      <c r="O8" s="77">
        <f t="shared" si="0"/>
        <v>0</v>
      </c>
      <c r="P8" s="77">
        <f t="shared" si="1"/>
        <v>28.4</v>
      </c>
      <c r="Q8" s="77">
        <f t="shared" si="2"/>
        <v>14.2</v>
      </c>
      <c r="R8" s="77">
        <f t="shared" si="3"/>
        <v>28.4</v>
      </c>
      <c r="S8" s="77">
        <f t="shared" si="4"/>
        <v>0</v>
      </c>
      <c r="T8" s="78">
        <v>2046.21</v>
      </c>
      <c r="U8" s="78">
        <f t="shared" si="5"/>
        <v>68.207000000000008</v>
      </c>
      <c r="V8" s="78">
        <f t="shared" si="6"/>
        <v>9.6066197183098616</v>
      </c>
      <c r="W8" s="100">
        <f t="shared" si="7"/>
        <v>999.08845070422558</v>
      </c>
      <c r="X8" s="100">
        <f t="shared" si="8"/>
        <v>545.65600000000006</v>
      </c>
      <c r="Y8" s="100">
        <f t="shared" si="9"/>
        <v>0</v>
      </c>
      <c r="Z8" s="100">
        <f t="shared" si="10"/>
        <v>1091.3120000000001</v>
      </c>
      <c r="AA8" s="100">
        <f t="shared" si="11"/>
        <v>545.65600000000006</v>
      </c>
      <c r="AB8" s="100">
        <f t="shared" si="12"/>
        <v>1091.3120000000001</v>
      </c>
      <c r="AC8" s="100">
        <f t="shared" si="13"/>
        <v>0</v>
      </c>
      <c r="AD8" s="96">
        <f t="shared" si="14"/>
        <v>3273.9360000000006</v>
      </c>
    </row>
    <row r="9" spans="1:30" x14ac:dyDescent="0.35">
      <c r="A9" s="3" t="s">
        <v>234</v>
      </c>
      <c r="B9" s="92" t="s">
        <v>238</v>
      </c>
      <c r="C9" s="14">
        <v>12</v>
      </c>
      <c r="D9" s="14"/>
      <c r="E9" s="93">
        <v>12</v>
      </c>
      <c r="F9" s="76">
        <v>1</v>
      </c>
      <c r="G9" s="76">
        <v>0</v>
      </c>
      <c r="H9" s="76">
        <v>1</v>
      </c>
      <c r="I9" s="76">
        <v>1</v>
      </c>
      <c r="J9" s="76">
        <v>2</v>
      </c>
      <c r="K9" s="76">
        <v>0</v>
      </c>
      <c r="L9" s="77">
        <v>7.1</v>
      </c>
      <c r="M9" s="76">
        <v>26</v>
      </c>
      <c r="N9" s="77">
        <f t="shared" si="15"/>
        <v>14.2</v>
      </c>
      <c r="O9" s="77">
        <f t="shared" si="0"/>
        <v>0</v>
      </c>
      <c r="P9" s="77">
        <f t="shared" si="1"/>
        <v>14.2</v>
      </c>
      <c r="Q9" s="77">
        <f t="shared" si="2"/>
        <v>14.2</v>
      </c>
      <c r="R9" s="77">
        <f t="shared" si="3"/>
        <v>28.4</v>
      </c>
      <c r="S9" s="77">
        <f t="shared" si="4"/>
        <v>0</v>
      </c>
      <c r="T9" s="78">
        <v>2046.21</v>
      </c>
      <c r="U9" s="78">
        <f t="shared" si="5"/>
        <v>68.207000000000008</v>
      </c>
      <c r="V9" s="78">
        <f t="shared" si="6"/>
        <v>9.6066197183098616</v>
      </c>
      <c r="W9" s="100">
        <f t="shared" si="7"/>
        <v>2997.2653521126767</v>
      </c>
      <c r="X9" s="100">
        <f t="shared" si="8"/>
        <v>1636.9680000000003</v>
      </c>
      <c r="Y9" s="100">
        <f t="shared" si="9"/>
        <v>0</v>
      </c>
      <c r="Z9" s="100">
        <f t="shared" si="10"/>
        <v>1636.9680000000003</v>
      </c>
      <c r="AA9" s="100">
        <f t="shared" si="11"/>
        <v>1636.9680000000003</v>
      </c>
      <c r="AB9" s="100">
        <f t="shared" si="12"/>
        <v>3273.9360000000006</v>
      </c>
      <c r="AC9" s="100">
        <f t="shared" si="13"/>
        <v>0</v>
      </c>
      <c r="AD9" s="96">
        <f t="shared" si="14"/>
        <v>8184.8400000000011</v>
      </c>
    </row>
    <row r="10" spans="1:30" x14ac:dyDescent="0.35">
      <c r="A10" s="3" t="s">
        <v>234</v>
      </c>
      <c r="B10" s="92" t="s">
        <v>239</v>
      </c>
      <c r="C10" s="17">
        <v>19</v>
      </c>
      <c r="D10" s="17"/>
      <c r="E10" s="93">
        <v>19</v>
      </c>
      <c r="F10" s="76">
        <v>1</v>
      </c>
      <c r="G10" s="76">
        <v>0</v>
      </c>
      <c r="H10" s="76">
        <v>1</v>
      </c>
      <c r="I10" s="76">
        <v>1</v>
      </c>
      <c r="J10" s="76">
        <v>2</v>
      </c>
      <c r="K10" s="76">
        <v>0</v>
      </c>
      <c r="L10" s="77">
        <v>7.1</v>
      </c>
      <c r="M10" s="76">
        <v>26</v>
      </c>
      <c r="N10" s="77">
        <f t="shared" si="15"/>
        <v>14.2</v>
      </c>
      <c r="O10" s="77">
        <f t="shared" si="0"/>
        <v>0</v>
      </c>
      <c r="P10" s="77">
        <f t="shared" si="1"/>
        <v>14.2</v>
      </c>
      <c r="Q10" s="77">
        <f t="shared" si="2"/>
        <v>14.2</v>
      </c>
      <c r="R10" s="77">
        <f t="shared" si="3"/>
        <v>28.4</v>
      </c>
      <c r="S10" s="77">
        <f t="shared" si="4"/>
        <v>0</v>
      </c>
      <c r="T10" s="78">
        <v>2046.21</v>
      </c>
      <c r="U10" s="78">
        <f t="shared" si="5"/>
        <v>68.207000000000008</v>
      </c>
      <c r="V10" s="78">
        <f t="shared" si="6"/>
        <v>9.6066197183098616</v>
      </c>
      <c r="W10" s="100">
        <f t="shared" si="7"/>
        <v>4745.6701408450717</v>
      </c>
      <c r="X10" s="100">
        <f t="shared" si="8"/>
        <v>2591.8660000000004</v>
      </c>
      <c r="Y10" s="100">
        <f t="shared" si="9"/>
        <v>0</v>
      </c>
      <c r="Z10" s="100">
        <f t="shared" si="10"/>
        <v>2591.8660000000004</v>
      </c>
      <c r="AA10" s="100">
        <f t="shared" si="11"/>
        <v>2591.8660000000004</v>
      </c>
      <c r="AB10" s="100">
        <f t="shared" si="12"/>
        <v>5183.7320000000009</v>
      </c>
      <c r="AC10" s="100">
        <f t="shared" si="13"/>
        <v>0</v>
      </c>
      <c r="AD10" s="96">
        <f t="shared" si="14"/>
        <v>12959.330000000002</v>
      </c>
    </row>
    <row r="11" spans="1:30" x14ac:dyDescent="0.35">
      <c r="A11" s="3" t="s">
        <v>240</v>
      </c>
      <c r="B11" s="92" t="s">
        <v>241</v>
      </c>
      <c r="C11" s="14">
        <v>8</v>
      </c>
      <c r="D11" s="14">
        <v>17</v>
      </c>
      <c r="E11" s="93">
        <v>25</v>
      </c>
      <c r="F11" s="76">
        <v>0</v>
      </c>
      <c r="G11" s="76">
        <v>0</v>
      </c>
      <c r="H11" s="76">
        <v>1</v>
      </c>
      <c r="I11" s="76">
        <v>1</v>
      </c>
      <c r="J11" s="76">
        <v>2</v>
      </c>
      <c r="K11" s="76">
        <v>0</v>
      </c>
      <c r="L11" s="77">
        <v>7.1</v>
      </c>
      <c r="M11" s="76">
        <v>26</v>
      </c>
      <c r="N11" s="77">
        <f t="shared" si="15"/>
        <v>0</v>
      </c>
      <c r="O11" s="77">
        <f t="shared" si="0"/>
        <v>0</v>
      </c>
      <c r="P11" s="77">
        <f t="shared" si="1"/>
        <v>14.2</v>
      </c>
      <c r="Q11" s="77">
        <f t="shared" si="2"/>
        <v>14.2</v>
      </c>
      <c r="R11" s="77">
        <f t="shared" si="3"/>
        <v>28.4</v>
      </c>
      <c r="S11" s="77">
        <f t="shared" si="4"/>
        <v>0</v>
      </c>
      <c r="T11" s="78">
        <v>1993.72</v>
      </c>
      <c r="U11" s="78">
        <f t="shared" si="5"/>
        <v>66.457333333333338</v>
      </c>
      <c r="V11" s="78">
        <f t="shared" si="6"/>
        <v>9.3601877934272313</v>
      </c>
      <c r="W11" s="100">
        <f t="shared" si="7"/>
        <v>6084.1220657277008</v>
      </c>
      <c r="X11" s="100">
        <f t="shared" si="8"/>
        <v>0</v>
      </c>
      <c r="Y11" s="100">
        <f t="shared" si="9"/>
        <v>0</v>
      </c>
      <c r="Z11" s="100">
        <f t="shared" si="10"/>
        <v>3322.8666666666668</v>
      </c>
      <c r="AA11" s="100">
        <f t="shared" si="11"/>
        <v>3322.8666666666668</v>
      </c>
      <c r="AB11" s="100">
        <f t="shared" si="12"/>
        <v>6645.7333333333336</v>
      </c>
      <c r="AC11" s="100">
        <f t="shared" si="13"/>
        <v>0</v>
      </c>
      <c r="AD11" s="96">
        <f t="shared" si="14"/>
        <v>13291.466666666667</v>
      </c>
    </row>
    <row r="12" spans="1:30" x14ac:dyDescent="0.35">
      <c r="A12" s="3" t="s">
        <v>240</v>
      </c>
      <c r="B12" s="92" t="s">
        <v>242</v>
      </c>
      <c r="C12" s="14">
        <v>3</v>
      </c>
      <c r="D12" s="14">
        <v>7</v>
      </c>
      <c r="E12" s="93">
        <v>10</v>
      </c>
      <c r="F12" s="76">
        <v>0</v>
      </c>
      <c r="G12" s="76">
        <v>0</v>
      </c>
      <c r="H12" s="76">
        <v>1</v>
      </c>
      <c r="I12" s="76">
        <v>1</v>
      </c>
      <c r="J12" s="76">
        <v>2</v>
      </c>
      <c r="K12" s="76">
        <v>0</v>
      </c>
      <c r="L12" s="77">
        <v>7.1</v>
      </c>
      <c r="M12" s="76">
        <v>26</v>
      </c>
      <c r="N12" s="77">
        <f t="shared" si="15"/>
        <v>0</v>
      </c>
      <c r="O12" s="77">
        <f t="shared" si="0"/>
        <v>0</v>
      </c>
      <c r="P12" s="77">
        <f t="shared" si="1"/>
        <v>14.2</v>
      </c>
      <c r="Q12" s="77">
        <f t="shared" si="2"/>
        <v>14.2</v>
      </c>
      <c r="R12" s="77">
        <f t="shared" si="3"/>
        <v>28.4</v>
      </c>
      <c r="S12" s="77">
        <f t="shared" si="4"/>
        <v>0</v>
      </c>
      <c r="T12" s="78">
        <v>1993.72</v>
      </c>
      <c r="U12" s="78">
        <f t="shared" si="5"/>
        <v>66.457333333333338</v>
      </c>
      <c r="V12" s="78">
        <f t="shared" si="6"/>
        <v>9.3601877934272313</v>
      </c>
      <c r="W12" s="100">
        <f t="shared" si="7"/>
        <v>2433.6488262910802</v>
      </c>
      <c r="X12" s="100">
        <f t="shared" si="8"/>
        <v>0</v>
      </c>
      <c r="Y12" s="100">
        <f t="shared" si="9"/>
        <v>0</v>
      </c>
      <c r="Z12" s="100">
        <f t="shared" si="10"/>
        <v>1329.1466666666668</v>
      </c>
      <c r="AA12" s="100">
        <f t="shared" si="11"/>
        <v>1329.1466666666668</v>
      </c>
      <c r="AB12" s="100">
        <f t="shared" si="12"/>
        <v>2658.2933333333335</v>
      </c>
      <c r="AC12" s="100">
        <f t="shared" si="13"/>
        <v>0</v>
      </c>
      <c r="AD12" s="96">
        <f t="shared" si="14"/>
        <v>5316.586666666667</v>
      </c>
    </row>
    <row r="13" spans="1:30" x14ac:dyDescent="0.35">
      <c r="A13" s="10" t="s">
        <v>240</v>
      </c>
      <c r="B13" s="92" t="s">
        <v>243</v>
      </c>
      <c r="C13" s="14">
        <v>5</v>
      </c>
      <c r="D13" s="14"/>
      <c r="E13" s="93">
        <v>5</v>
      </c>
      <c r="F13" s="76">
        <v>0</v>
      </c>
      <c r="G13" s="76">
        <v>0</v>
      </c>
      <c r="H13" s="76">
        <v>1</v>
      </c>
      <c r="I13" s="76">
        <v>1</v>
      </c>
      <c r="J13" s="76">
        <v>2</v>
      </c>
      <c r="K13" s="76">
        <v>0</v>
      </c>
      <c r="L13" s="77">
        <v>7.1</v>
      </c>
      <c r="M13" s="76">
        <v>26</v>
      </c>
      <c r="N13" s="77">
        <f t="shared" si="15"/>
        <v>0</v>
      </c>
      <c r="O13" s="77">
        <f t="shared" si="0"/>
        <v>0</v>
      </c>
      <c r="P13" s="77">
        <f t="shared" si="1"/>
        <v>14.2</v>
      </c>
      <c r="Q13" s="77">
        <f t="shared" si="2"/>
        <v>14.2</v>
      </c>
      <c r="R13" s="77">
        <f t="shared" si="3"/>
        <v>28.4</v>
      </c>
      <c r="S13" s="77">
        <f t="shared" si="4"/>
        <v>0</v>
      </c>
      <c r="T13" s="78">
        <v>1993.72</v>
      </c>
      <c r="U13" s="78">
        <f t="shared" si="5"/>
        <v>66.457333333333338</v>
      </c>
      <c r="V13" s="78">
        <f t="shared" si="6"/>
        <v>9.3601877934272313</v>
      </c>
      <c r="W13" s="100">
        <f t="shared" si="7"/>
        <v>1216.8244131455401</v>
      </c>
      <c r="X13" s="100">
        <f t="shared" si="8"/>
        <v>0</v>
      </c>
      <c r="Y13" s="100">
        <f t="shared" si="9"/>
        <v>0</v>
      </c>
      <c r="Z13" s="100">
        <f t="shared" si="10"/>
        <v>664.57333333333338</v>
      </c>
      <c r="AA13" s="100">
        <f t="shared" si="11"/>
        <v>664.57333333333338</v>
      </c>
      <c r="AB13" s="100">
        <f t="shared" si="12"/>
        <v>1329.1466666666668</v>
      </c>
      <c r="AC13" s="100">
        <f t="shared" si="13"/>
        <v>0</v>
      </c>
      <c r="AD13" s="96">
        <f t="shared" si="14"/>
        <v>2658.2933333333335</v>
      </c>
    </row>
    <row r="14" spans="1:30" x14ac:dyDescent="0.35">
      <c r="A14" s="10" t="s">
        <v>240</v>
      </c>
      <c r="B14" s="92" t="s">
        <v>244</v>
      </c>
      <c r="C14" s="14">
        <v>14</v>
      </c>
      <c r="D14" s="14">
        <v>11</v>
      </c>
      <c r="E14" s="93">
        <v>25</v>
      </c>
      <c r="F14" s="76">
        <v>0</v>
      </c>
      <c r="G14" s="76">
        <v>0</v>
      </c>
      <c r="H14" s="76">
        <v>1</v>
      </c>
      <c r="I14" s="76">
        <v>1</v>
      </c>
      <c r="J14" s="76">
        <v>2</v>
      </c>
      <c r="K14" s="76">
        <v>0</v>
      </c>
      <c r="L14" s="77">
        <v>7.1</v>
      </c>
      <c r="M14" s="76">
        <v>26</v>
      </c>
      <c r="N14" s="77">
        <f t="shared" si="15"/>
        <v>0</v>
      </c>
      <c r="O14" s="77">
        <f t="shared" si="0"/>
        <v>0</v>
      </c>
      <c r="P14" s="77">
        <f t="shared" si="1"/>
        <v>14.2</v>
      </c>
      <c r="Q14" s="77">
        <f t="shared" si="2"/>
        <v>14.2</v>
      </c>
      <c r="R14" s="77">
        <f t="shared" si="3"/>
        <v>28.4</v>
      </c>
      <c r="S14" s="77">
        <f t="shared" si="4"/>
        <v>0</v>
      </c>
      <c r="T14" s="78">
        <v>1993.72</v>
      </c>
      <c r="U14" s="78">
        <f t="shared" si="5"/>
        <v>66.457333333333338</v>
      </c>
      <c r="V14" s="78">
        <f t="shared" si="6"/>
        <v>9.3601877934272313</v>
      </c>
      <c r="W14" s="100">
        <f t="shared" si="7"/>
        <v>6084.1220657277008</v>
      </c>
      <c r="X14" s="100">
        <f t="shared" si="8"/>
        <v>0</v>
      </c>
      <c r="Y14" s="100">
        <f t="shared" si="9"/>
        <v>0</v>
      </c>
      <c r="Z14" s="100">
        <f t="shared" si="10"/>
        <v>3322.8666666666668</v>
      </c>
      <c r="AA14" s="100">
        <f t="shared" si="11"/>
        <v>3322.8666666666668</v>
      </c>
      <c r="AB14" s="100">
        <f t="shared" si="12"/>
        <v>6645.7333333333336</v>
      </c>
      <c r="AC14" s="100">
        <f t="shared" si="13"/>
        <v>0</v>
      </c>
      <c r="AD14" s="96">
        <f t="shared" si="14"/>
        <v>13291.466666666667</v>
      </c>
    </row>
    <row r="15" spans="1:30" x14ac:dyDescent="0.35">
      <c r="A15" s="10" t="s">
        <v>240</v>
      </c>
      <c r="B15" s="92" t="s">
        <v>245</v>
      </c>
      <c r="C15" s="14">
        <v>6</v>
      </c>
      <c r="D15" s="14">
        <v>8</v>
      </c>
      <c r="E15" s="93">
        <v>14</v>
      </c>
      <c r="F15" s="76">
        <v>0</v>
      </c>
      <c r="G15" s="76">
        <v>0</v>
      </c>
      <c r="H15" s="76">
        <v>1</v>
      </c>
      <c r="I15" s="76">
        <v>2</v>
      </c>
      <c r="J15" s="76">
        <v>2</v>
      </c>
      <c r="K15" s="76">
        <v>0</v>
      </c>
      <c r="L15" s="77">
        <v>7.1</v>
      </c>
      <c r="M15" s="76">
        <v>26</v>
      </c>
      <c r="N15" s="77">
        <f t="shared" si="15"/>
        <v>0</v>
      </c>
      <c r="O15" s="77">
        <f t="shared" si="0"/>
        <v>0</v>
      </c>
      <c r="P15" s="77">
        <f t="shared" si="1"/>
        <v>14.2</v>
      </c>
      <c r="Q15" s="77">
        <f t="shared" si="2"/>
        <v>28.4</v>
      </c>
      <c r="R15" s="77">
        <f t="shared" si="3"/>
        <v>28.4</v>
      </c>
      <c r="S15" s="77">
        <f t="shared" si="4"/>
        <v>0</v>
      </c>
      <c r="T15" s="78">
        <v>1993.72</v>
      </c>
      <c r="U15" s="78">
        <f t="shared" si="5"/>
        <v>66.457333333333338</v>
      </c>
      <c r="V15" s="78">
        <f t="shared" si="6"/>
        <v>9.3601877934272313</v>
      </c>
      <c r="W15" s="100">
        <f t="shared" si="7"/>
        <v>3407.1083568075123</v>
      </c>
      <c r="X15" s="100">
        <f t="shared" si="8"/>
        <v>0</v>
      </c>
      <c r="Y15" s="100">
        <f t="shared" si="9"/>
        <v>0</v>
      </c>
      <c r="Z15" s="100">
        <f t="shared" si="10"/>
        <v>1860.8053333333335</v>
      </c>
      <c r="AA15" s="100">
        <f t="shared" si="11"/>
        <v>3721.6106666666669</v>
      </c>
      <c r="AB15" s="100">
        <f t="shared" si="12"/>
        <v>3721.6106666666669</v>
      </c>
      <c r="AC15" s="100">
        <f t="shared" si="13"/>
        <v>0</v>
      </c>
      <c r="AD15" s="96">
        <f t="shared" si="14"/>
        <v>9304.0266666666666</v>
      </c>
    </row>
    <row r="16" spans="1:30" x14ac:dyDescent="0.35">
      <c r="A16" s="11" t="s">
        <v>240</v>
      </c>
      <c r="B16" s="92" t="s">
        <v>246</v>
      </c>
      <c r="C16" s="14">
        <v>1</v>
      </c>
      <c r="D16" s="14">
        <v>4</v>
      </c>
      <c r="E16" s="93">
        <v>5</v>
      </c>
      <c r="F16" s="76">
        <v>1</v>
      </c>
      <c r="G16" s="76">
        <v>0</v>
      </c>
      <c r="H16" s="76">
        <v>1</v>
      </c>
      <c r="I16" s="76">
        <v>1</v>
      </c>
      <c r="J16" s="76">
        <v>2</v>
      </c>
      <c r="K16" s="76">
        <v>0</v>
      </c>
      <c r="L16" s="77">
        <v>7.1</v>
      </c>
      <c r="M16" s="76">
        <v>26</v>
      </c>
      <c r="N16" s="77">
        <f t="shared" si="15"/>
        <v>14.2</v>
      </c>
      <c r="O16" s="77">
        <f t="shared" si="0"/>
        <v>0</v>
      </c>
      <c r="P16" s="77">
        <f t="shared" si="1"/>
        <v>14.2</v>
      </c>
      <c r="Q16" s="77">
        <f t="shared" si="2"/>
        <v>14.2</v>
      </c>
      <c r="R16" s="77">
        <f t="shared" si="3"/>
        <v>28.4</v>
      </c>
      <c r="S16" s="77">
        <f t="shared" si="4"/>
        <v>0</v>
      </c>
      <c r="T16" s="78">
        <v>1993.72</v>
      </c>
      <c r="U16" s="78">
        <f t="shared" si="5"/>
        <v>66.457333333333338</v>
      </c>
      <c r="V16" s="78">
        <f t="shared" si="6"/>
        <v>9.3601877934272313</v>
      </c>
      <c r="W16" s="100">
        <f t="shared" si="7"/>
        <v>1216.8244131455401</v>
      </c>
      <c r="X16" s="100">
        <f t="shared" si="8"/>
        <v>664.57333333333338</v>
      </c>
      <c r="Y16" s="100">
        <f t="shared" si="9"/>
        <v>0</v>
      </c>
      <c r="Z16" s="100">
        <f t="shared" si="10"/>
        <v>664.57333333333338</v>
      </c>
      <c r="AA16" s="100">
        <f t="shared" si="11"/>
        <v>664.57333333333338</v>
      </c>
      <c r="AB16" s="100">
        <f t="shared" si="12"/>
        <v>1329.1466666666668</v>
      </c>
      <c r="AC16" s="100">
        <f t="shared" si="13"/>
        <v>0</v>
      </c>
      <c r="AD16" s="96">
        <f t="shared" si="14"/>
        <v>3322.8666666666668</v>
      </c>
    </row>
    <row r="17" spans="1:30" x14ac:dyDescent="0.35">
      <c r="A17" s="7" t="s">
        <v>247</v>
      </c>
      <c r="B17" s="92" t="s">
        <v>248</v>
      </c>
      <c r="C17" s="18">
        <v>6</v>
      </c>
      <c r="D17" s="18">
        <v>6</v>
      </c>
      <c r="E17" s="93">
        <v>12</v>
      </c>
      <c r="F17" s="76">
        <v>0</v>
      </c>
      <c r="G17" s="76">
        <v>0</v>
      </c>
      <c r="H17" s="76">
        <v>1</v>
      </c>
      <c r="I17" s="76">
        <v>1</v>
      </c>
      <c r="J17" s="76">
        <v>2</v>
      </c>
      <c r="K17" s="76">
        <v>0</v>
      </c>
      <c r="L17" s="77">
        <v>7.1</v>
      </c>
      <c r="M17" s="76">
        <v>26</v>
      </c>
      <c r="N17" s="77">
        <f t="shared" si="15"/>
        <v>0</v>
      </c>
      <c r="O17" s="77">
        <f t="shared" si="0"/>
        <v>0</v>
      </c>
      <c r="P17" s="77">
        <f t="shared" si="1"/>
        <v>14.2</v>
      </c>
      <c r="Q17" s="77">
        <f t="shared" si="2"/>
        <v>14.2</v>
      </c>
      <c r="R17" s="77">
        <f t="shared" si="3"/>
        <v>28.4</v>
      </c>
      <c r="S17" s="77">
        <f t="shared" si="4"/>
        <v>0</v>
      </c>
      <c r="T17" s="78">
        <v>1636.67</v>
      </c>
      <c r="U17" s="78">
        <f t="shared" si="5"/>
        <v>54.555666666666667</v>
      </c>
      <c r="V17" s="78">
        <f t="shared" si="6"/>
        <v>7.6838967136150238</v>
      </c>
      <c r="W17" s="100">
        <f t="shared" si="7"/>
        <v>2397.3757746478877</v>
      </c>
      <c r="X17" s="100">
        <f t="shared" si="8"/>
        <v>0</v>
      </c>
      <c r="Y17" s="100">
        <f t="shared" si="9"/>
        <v>0</v>
      </c>
      <c r="Z17" s="100">
        <f t="shared" si="10"/>
        <v>1309.336</v>
      </c>
      <c r="AA17" s="100">
        <f t="shared" si="11"/>
        <v>1309.336</v>
      </c>
      <c r="AB17" s="100">
        <f t="shared" si="12"/>
        <v>2618.672</v>
      </c>
      <c r="AC17" s="100">
        <f t="shared" si="13"/>
        <v>0</v>
      </c>
      <c r="AD17" s="96">
        <f t="shared" si="14"/>
        <v>5237.3440000000001</v>
      </c>
    </row>
    <row r="18" spans="1:30" x14ac:dyDescent="0.35">
      <c r="A18" s="7" t="s">
        <v>247</v>
      </c>
      <c r="B18" s="92" t="s">
        <v>249</v>
      </c>
      <c r="C18" s="15">
        <v>5</v>
      </c>
      <c r="D18" s="18"/>
      <c r="E18" s="93">
        <v>5</v>
      </c>
      <c r="F18" s="76">
        <v>0</v>
      </c>
      <c r="G18" s="76">
        <v>0</v>
      </c>
      <c r="H18" s="76">
        <v>1</v>
      </c>
      <c r="I18" s="76">
        <v>1</v>
      </c>
      <c r="J18" s="76">
        <v>2</v>
      </c>
      <c r="K18" s="76">
        <v>0</v>
      </c>
      <c r="L18" s="77">
        <v>7.1</v>
      </c>
      <c r="M18" s="76">
        <v>26</v>
      </c>
      <c r="N18" s="77">
        <f t="shared" si="15"/>
        <v>0</v>
      </c>
      <c r="O18" s="77">
        <f t="shared" si="0"/>
        <v>0</v>
      </c>
      <c r="P18" s="77">
        <f t="shared" si="1"/>
        <v>14.2</v>
      </c>
      <c r="Q18" s="77">
        <f t="shared" si="2"/>
        <v>14.2</v>
      </c>
      <c r="R18" s="77">
        <f t="shared" si="3"/>
        <v>28.4</v>
      </c>
      <c r="S18" s="77">
        <f t="shared" si="4"/>
        <v>0</v>
      </c>
      <c r="T18" s="78">
        <v>1636.67</v>
      </c>
      <c r="U18" s="78">
        <f t="shared" si="5"/>
        <v>54.555666666666667</v>
      </c>
      <c r="V18" s="78">
        <f t="shared" si="6"/>
        <v>7.6838967136150238</v>
      </c>
      <c r="W18" s="100">
        <f t="shared" si="7"/>
        <v>998.90657276995307</v>
      </c>
      <c r="X18" s="100">
        <f t="shared" si="8"/>
        <v>0</v>
      </c>
      <c r="Y18" s="100">
        <f t="shared" si="9"/>
        <v>0</v>
      </c>
      <c r="Z18" s="100">
        <f t="shared" si="10"/>
        <v>545.55666666666662</v>
      </c>
      <c r="AA18" s="100">
        <f t="shared" si="11"/>
        <v>545.55666666666662</v>
      </c>
      <c r="AB18" s="100">
        <f t="shared" si="12"/>
        <v>1091.1133333333332</v>
      </c>
      <c r="AC18" s="100">
        <f t="shared" si="13"/>
        <v>0</v>
      </c>
      <c r="AD18" s="96">
        <f t="shared" si="14"/>
        <v>2182.2266666666665</v>
      </c>
    </row>
    <row r="19" spans="1:30" x14ac:dyDescent="0.35">
      <c r="A19" s="3" t="s">
        <v>247</v>
      </c>
      <c r="B19" s="92" t="s">
        <v>250</v>
      </c>
      <c r="C19" s="19">
        <v>6</v>
      </c>
      <c r="D19" s="19"/>
      <c r="E19" s="93">
        <v>6</v>
      </c>
      <c r="F19" s="76">
        <v>0</v>
      </c>
      <c r="G19" s="76">
        <v>1</v>
      </c>
      <c r="H19" s="76">
        <v>1</v>
      </c>
      <c r="I19" s="76">
        <v>2</v>
      </c>
      <c r="J19" s="76">
        <v>2</v>
      </c>
      <c r="K19" s="76">
        <v>0</v>
      </c>
      <c r="L19" s="77">
        <v>7.1</v>
      </c>
      <c r="M19" s="76">
        <v>26</v>
      </c>
      <c r="N19" s="77">
        <f t="shared" si="15"/>
        <v>0</v>
      </c>
      <c r="O19" s="77">
        <f t="shared" si="0"/>
        <v>14.2</v>
      </c>
      <c r="P19" s="77">
        <f t="shared" si="1"/>
        <v>14.2</v>
      </c>
      <c r="Q19" s="77">
        <f t="shared" si="2"/>
        <v>28.4</v>
      </c>
      <c r="R19" s="77">
        <f t="shared" si="3"/>
        <v>28.4</v>
      </c>
      <c r="S19" s="77">
        <f t="shared" si="4"/>
        <v>0</v>
      </c>
      <c r="T19" s="78">
        <v>2432.29</v>
      </c>
      <c r="U19" s="78">
        <f t="shared" si="5"/>
        <v>81.076333333333338</v>
      </c>
      <c r="V19" s="78">
        <f t="shared" si="6"/>
        <v>11.419201877934274</v>
      </c>
      <c r="W19" s="100">
        <f t="shared" si="7"/>
        <v>1781.3954929577467</v>
      </c>
      <c r="X19" s="100">
        <f t="shared" si="8"/>
        <v>0</v>
      </c>
      <c r="Y19" s="100">
        <f t="shared" si="9"/>
        <v>972.91600000000005</v>
      </c>
      <c r="Z19" s="100">
        <f t="shared" si="10"/>
        <v>972.91600000000005</v>
      </c>
      <c r="AA19" s="100">
        <f t="shared" si="11"/>
        <v>1945.8320000000001</v>
      </c>
      <c r="AB19" s="100">
        <f t="shared" si="12"/>
        <v>1945.8320000000001</v>
      </c>
      <c r="AC19" s="100">
        <f t="shared" si="13"/>
        <v>0</v>
      </c>
      <c r="AD19" s="96">
        <f t="shared" si="14"/>
        <v>5837.4960000000001</v>
      </c>
    </row>
    <row r="20" spans="1:30" x14ac:dyDescent="0.35">
      <c r="A20" s="3" t="s">
        <v>251</v>
      </c>
      <c r="B20" s="92" t="s">
        <v>252</v>
      </c>
      <c r="C20" s="15">
        <v>4</v>
      </c>
      <c r="D20" s="15"/>
      <c r="E20" s="93">
        <v>4</v>
      </c>
      <c r="F20" s="76">
        <v>1</v>
      </c>
      <c r="G20" s="76">
        <v>0</v>
      </c>
      <c r="H20" s="76">
        <v>1</v>
      </c>
      <c r="I20" s="76">
        <v>2</v>
      </c>
      <c r="J20" s="76">
        <v>2</v>
      </c>
      <c r="K20" s="76">
        <v>0</v>
      </c>
      <c r="L20" s="77">
        <v>7.1</v>
      </c>
      <c r="M20" s="76">
        <v>26</v>
      </c>
      <c r="N20" s="77">
        <f t="shared" si="15"/>
        <v>14.2</v>
      </c>
      <c r="O20" s="77">
        <f t="shared" si="0"/>
        <v>0</v>
      </c>
      <c r="P20" s="77">
        <f t="shared" si="1"/>
        <v>14.2</v>
      </c>
      <c r="Q20" s="77">
        <f t="shared" si="2"/>
        <v>28.4</v>
      </c>
      <c r="R20" s="77">
        <f t="shared" si="3"/>
        <v>28.4</v>
      </c>
      <c r="S20" s="77">
        <f t="shared" si="4"/>
        <v>0</v>
      </c>
      <c r="T20" s="78">
        <v>1939.05</v>
      </c>
      <c r="U20" s="78">
        <f t="shared" si="5"/>
        <v>64.635000000000005</v>
      </c>
      <c r="V20" s="78">
        <f t="shared" si="6"/>
        <v>9.1035211267605654</v>
      </c>
      <c r="W20" s="100">
        <f t="shared" si="7"/>
        <v>946.76619718309883</v>
      </c>
      <c r="X20" s="100">
        <f t="shared" si="8"/>
        <v>517.08000000000004</v>
      </c>
      <c r="Y20" s="100">
        <f t="shared" si="9"/>
        <v>0</v>
      </c>
      <c r="Z20" s="100">
        <f t="shared" si="10"/>
        <v>517.08000000000004</v>
      </c>
      <c r="AA20" s="100">
        <f t="shared" si="11"/>
        <v>1034.1600000000001</v>
      </c>
      <c r="AB20" s="100">
        <f t="shared" si="12"/>
        <v>1034.1600000000001</v>
      </c>
      <c r="AC20" s="100">
        <f t="shared" si="13"/>
        <v>0</v>
      </c>
      <c r="AD20" s="96">
        <f t="shared" si="14"/>
        <v>3102.4800000000005</v>
      </c>
    </row>
    <row r="21" spans="1:30" x14ac:dyDescent="0.35">
      <c r="A21" s="3" t="s">
        <v>251</v>
      </c>
      <c r="B21" s="92" t="s">
        <v>253</v>
      </c>
      <c r="C21" s="15">
        <v>2</v>
      </c>
      <c r="D21" s="15"/>
      <c r="E21" s="93">
        <v>2</v>
      </c>
      <c r="F21" s="76">
        <v>1</v>
      </c>
      <c r="G21" s="76">
        <v>0</v>
      </c>
      <c r="H21" s="76">
        <v>1</v>
      </c>
      <c r="I21" s="76">
        <v>1</v>
      </c>
      <c r="J21" s="76">
        <v>2</v>
      </c>
      <c r="K21" s="76">
        <v>0</v>
      </c>
      <c r="L21" s="77">
        <v>7.1</v>
      </c>
      <c r="M21" s="76">
        <v>26</v>
      </c>
      <c r="N21" s="77">
        <f t="shared" si="15"/>
        <v>14.2</v>
      </c>
      <c r="O21" s="77">
        <f t="shared" si="0"/>
        <v>0</v>
      </c>
      <c r="P21" s="77">
        <f t="shared" si="1"/>
        <v>14.2</v>
      </c>
      <c r="Q21" s="77">
        <f t="shared" si="2"/>
        <v>14.2</v>
      </c>
      <c r="R21" s="77">
        <f t="shared" si="3"/>
        <v>28.4</v>
      </c>
      <c r="S21" s="77">
        <f t="shared" si="4"/>
        <v>0</v>
      </c>
      <c r="T21" s="78">
        <v>1939.05</v>
      </c>
      <c r="U21" s="78">
        <f t="shared" si="5"/>
        <v>64.635000000000005</v>
      </c>
      <c r="V21" s="78">
        <f t="shared" si="6"/>
        <v>9.1035211267605654</v>
      </c>
      <c r="W21" s="100">
        <f t="shared" si="7"/>
        <v>473.38309859154941</v>
      </c>
      <c r="X21" s="100">
        <f t="shared" si="8"/>
        <v>258.54000000000002</v>
      </c>
      <c r="Y21" s="100">
        <f t="shared" si="9"/>
        <v>0</v>
      </c>
      <c r="Z21" s="100">
        <f t="shared" si="10"/>
        <v>258.54000000000002</v>
      </c>
      <c r="AA21" s="100">
        <f t="shared" si="11"/>
        <v>258.54000000000002</v>
      </c>
      <c r="AB21" s="100">
        <f t="shared" si="12"/>
        <v>517.08000000000004</v>
      </c>
      <c r="AC21" s="100">
        <f t="shared" si="13"/>
        <v>0</v>
      </c>
      <c r="AD21" s="96">
        <f t="shared" si="14"/>
        <v>1292.7000000000003</v>
      </c>
    </row>
    <row r="22" spans="1:30" x14ac:dyDescent="0.35">
      <c r="A22" s="3" t="s">
        <v>251</v>
      </c>
      <c r="B22" s="92" t="s">
        <v>254</v>
      </c>
      <c r="C22" s="15"/>
      <c r="D22" s="15"/>
      <c r="E22" s="93">
        <v>0</v>
      </c>
      <c r="F22" s="76">
        <v>1</v>
      </c>
      <c r="G22" s="76">
        <v>0</v>
      </c>
      <c r="H22" s="76">
        <v>1</v>
      </c>
      <c r="I22" s="76">
        <v>1</v>
      </c>
      <c r="J22" s="76">
        <v>2</v>
      </c>
      <c r="K22" s="76">
        <v>0</v>
      </c>
      <c r="L22" s="77">
        <v>7.1</v>
      </c>
      <c r="M22" s="76">
        <v>26</v>
      </c>
      <c r="N22" s="77">
        <f t="shared" si="15"/>
        <v>14.2</v>
      </c>
      <c r="O22" s="77">
        <f t="shared" si="0"/>
        <v>0</v>
      </c>
      <c r="P22" s="77">
        <f t="shared" si="1"/>
        <v>14.2</v>
      </c>
      <c r="Q22" s="77">
        <f t="shared" si="2"/>
        <v>14.2</v>
      </c>
      <c r="R22" s="77">
        <f t="shared" si="3"/>
        <v>28.4</v>
      </c>
      <c r="S22" s="77">
        <f t="shared" si="4"/>
        <v>0</v>
      </c>
      <c r="T22" s="78">
        <v>1939.05</v>
      </c>
      <c r="U22" s="78">
        <f t="shared" si="5"/>
        <v>64.635000000000005</v>
      </c>
      <c r="V22" s="78">
        <f t="shared" si="6"/>
        <v>9.1035211267605654</v>
      </c>
      <c r="W22" s="100">
        <f t="shared" si="7"/>
        <v>0</v>
      </c>
      <c r="X22" s="100">
        <f t="shared" si="8"/>
        <v>0</v>
      </c>
      <c r="Y22" s="100">
        <f t="shared" si="9"/>
        <v>0</v>
      </c>
      <c r="Z22" s="100">
        <f t="shared" si="10"/>
        <v>0</v>
      </c>
      <c r="AA22" s="100">
        <f t="shared" si="11"/>
        <v>0</v>
      </c>
      <c r="AB22" s="100">
        <f t="shared" si="12"/>
        <v>0</v>
      </c>
      <c r="AC22" s="100">
        <f t="shared" si="13"/>
        <v>0</v>
      </c>
      <c r="AD22" s="96">
        <f t="shared" si="14"/>
        <v>0</v>
      </c>
    </row>
    <row r="23" spans="1:30" x14ac:dyDescent="0.35">
      <c r="A23" s="3" t="s">
        <v>251</v>
      </c>
      <c r="B23" s="92" t="s">
        <v>255</v>
      </c>
      <c r="C23" s="15">
        <v>2</v>
      </c>
      <c r="D23" s="15"/>
      <c r="E23" s="93">
        <v>2</v>
      </c>
      <c r="F23" s="76">
        <v>0</v>
      </c>
      <c r="G23" s="76">
        <v>0</v>
      </c>
      <c r="H23" s="76">
        <v>1</v>
      </c>
      <c r="I23" s="76">
        <v>1</v>
      </c>
      <c r="J23" s="76">
        <v>2</v>
      </c>
      <c r="K23" s="76">
        <v>0</v>
      </c>
      <c r="L23" s="77">
        <v>7.1</v>
      </c>
      <c r="M23" s="76">
        <v>26</v>
      </c>
      <c r="N23" s="77">
        <f t="shared" si="15"/>
        <v>0</v>
      </c>
      <c r="O23" s="77">
        <f t="shared" si="0"/>
        <v>0</v>
      </c>
      <c r="P23" s="77">
        <f t="shared" si="1"/>
        <v>14.2</v>
      </c>
      <c r="Q23" s="77">
        <f t="shared" si="2"/>
        <v>14.2</v>
      </c>
      <c r="R23" s="77">
        <f t="shared" si="3"/>
        <v>28.4</v>
      </c>
      <c r="S23" s="77">
        <f t="shared" si="4"/>
        <v>0</v>
      </c>
      <c r="T23" s="78">
        <v>1910.37</v>
      </c>
      <c r="U23" s="78">
        <f t="shared" si="5"/>
        <v>63.678999999999995</v>
      </c>
      <c r="V23" s="78">
        <f t="shared" si="6"/>
        <v>8.9688732394366202</v>
      </c>
      <c r="W23" s="100">
        <f t="shared" si="7"/>
        <v>466.38140845070427</v>
      </c>
      <c r="X23" s="100">
        <f t="shared" si="8"/>
        <v>0</v>
      </c>
      <c r="Y23" s="100">
        <f t="shared" si="9"/>
        <v>0</v>
      </c>
      <c r="Z23" s="100">
        <f t="shared" si="10"/>
        <v>254.71600000000001</v>
      </c>
      <c r="AA23" s="100">
        <f t="shared" si="11"/>
        <v>254.71600000000001</v>
      </c>
      <c r="AB23" s="100">
        <f t="shared" si="12"/>
        <v>509.43200000000002</v>
      </c>
      <c r="AC23" s="100">
        <f t="shared" si="13"/>
        <v>0</v>
      </c>
      <c r="AD23" s="96">
        <f t="shared" si="14"/>
        <v>1018.864</v>
      </c>
    </row>
    <row r="24" spans="1:30" x14ac:dyDescent="0.35">
      <c r="A24" s="3" t="s">
        <v>251</v>
      </c>
      <c r="B24" s="92" t="s">
        <v>256</v>
      </c>
      <c r="C24" s="15">
        <v>3</v>
      </c>
      <c r="D24" s="15"/>
      <c r="E24" s="93">
        <v>3</v>
      </c>
      <c r="F24" s="76">
        <v>1</v>
      </c>
      <c r="G24" s="76">
        <v>0</v>
      </c>
      <c r="H24" s="76">
        <v>1</v>
      </c>
      <c r="I24" s="76">
        <v>1</v>
      </c>
      <c r="J24" s="76">
        <v>2</v>
      </c>
      <c r="K24" s="76">
        <v>0</v>
      </c>
      <c r="L24" s="77">
        <v>7.1</v>
      </c>
      <c r="M24" s="76">
        <v>26</v>
      </c>
      <c r="N24" s="77">
        <f t="shared" si="15"/>
        <v>14.2</v>
      </c>
      <c r="O24" s="77">
        <f t="shared" si="0"/>
        <v>0</v>
      </c>
      <c r="P24" s="77">
        <f t="shared" si="1"/>
        <v>14.2</v>
      </c>
      <c r="Q24" s="77">
        <f t="shared" si="2"/>
        <v>14.2</v>
      </c>
      <c r="R24" s="77">
        <f t="shared" si="3"/>
        <v>28.4</v>
      </c>
      <c r="S24" s="77">
        <f t="shared" si="4"/>
        <v>0</v>
      </c>
      <c r="T24" s="78">
        <v>1570.67</v>
      </c>
      <c r="U24" s="78">
        <f t="shared" si="5"/>
        <v>52.355666666666671</v>
      </c>
      <c r="V24" s="78">
        <f t="shared" si="6"/>
        <v>7.3740375586854467</v>
      </c>
      <c r="W24" s="100">
        <f t="shared" si="7"/>
        <v>575.17492957746481</v>
      </c>
      <c r="X24" s="100">
        <f t="shared" si="8"/>
        <v>314.13400000000001</v>
      </c>
      <c r="Y24" s="100">
        <f t="shared" si="9"/>
        <v>0</v>
      </c>
      <c r="Z24" s="100">
        <f t="shared" si="10"/>
        <v>314.13400000000001</v>
      </c>
      <c r="AA24" s="100">
        <f t="shared" si="11"/>
        <v>314.13400000000001</v>
      </c>
      <c r="AB24" s="100">
        <f t="shared" si="12"/>
        <v>628.26800000000003</v>
      </c>
      <c r="AC24" s="100">
        <f t="shared" si="13"/>
        <v>0</v>
      </c>
      <c r="AD24" s="96">
        <f t="shared" si="14"/>
        <v>1570.67</v>
      </c>
    </row>
    <row r="25" spans="1:30" x14ac:dyDescent="0.35">
      <c r="A25" s="97"/>
      <c r="B25" s="97" t="s">
        <v>13</v>
      </c>
      <c r="C25" s="97" t="e">
        <f>#REF!+#REF!+#REF!+#REF!+#REF!</f>
        <v>#REF!</v>
      </c>
      <c r="D25" s="97" t="e">
        <f>#REF!+#REF!+#REF!+#REF!+#REF!</f>
        <v>#REF!</v>
      </c>
      <c r="E25" s="97">
        <v>246</v>
      </c>
      <c r="F25" s="97">
        <f>SUM(F3:F24)</f>
        <v>12</v>
      </c>
      <c r="G25" s="97">
        <f t="shared" ref="G25:S25" si="16">SUM(G3:G24)</f>
        <v>1</v>
      </c>
      <c r="H25" s="97">
        <f t="shared" si="16"/>
        <v>23</v>
      </c>
      <c r="I25" s="97">
        <f t="shared" si="16"/>
        <v>25</v>
      </c>
      <c r="J25" s="97">
        <f t="shared" si="16"/>
        <v>44</v>
      </c>
      <c r="K25" s="97">
        <f t="shared" si="16"/>
        <v>1</v>
      </c>
      <c r="L25" s="97"/>
      <c r="M25" s="97">
        <f t="shared" si="16"/>
        <v>572</v>
      </c>
      <c r="N25" s="97">
        <f t="shared" si="16"/>
        <v>170.39999999999998</v>
      </c>
      <c r="O25" s="97">
        <f t="shared" si="16"/>
        <v>14.2</v>
      </c>
      <c r="P25" s="97">
        <f t="shared" si="16"/>
        <v>326.59999999999985</v>
      </c>
      <c r="Q25" s="97">
        <f t="shared" si="16"/>
        <v>354.99999999999989</v>
      </c>
      <c r="R25" s="97">
        <f t="shared" si="16"/>
        <v>624.79999999999973</v>
      </c>
      <c r="S25" s="97">
        <f t="shared" si="16"/>
        <v>14.2</v>
      </c>
      <c r="T25" s="98"/>
      <c r="U25" s="98"/>
      <c r="V25" s="98"/>
      <c r="W25" s="98"/>
      <c r="X25" s="96">
        <f t="shared" ref="X25:AC25" si="17">SUM(X3:X24)</f>
        <v>18124.007333333342</v>
      </c>
      <c r="Y25" s="96">
        <f t="shared" si="17"/>
        <v>972.91600000000005</v>
      </c>
      <c r="Z25" s="96">
        <f t="shared" si="17"/>
        <v>33270.606666666674</v>
      </c>
      <c r="AA25" s="96">
        <f t="shared" si="17"/>
        <v>36075.752000000015</v>
      </c>
      <c r="AB25" s="96">
        <f t="shared" si="17"/>
        <v>65449.901333333357</v>
      </c>
      <c r="AC25" s="96">
        <f t="shared" si="17"/>
        <v>1500.5540000000001</v>
      </c>
    </row>
    <row r="26" spans="1:30" x14ac:dyDescent="0.35">
      <c r="X26" s="100"/>
      <c r="Y26" s="100"/>
      <c r="Z26" s="13"/>
      <c r="AA26" s="13"/>
      <c r="AB26" s="13"/>
      <c r="AC26" s="13"/>
    </row>
    <row r="27" spans="1:30" x14ac:dyDescent="0.35">
      <c r="X27" s="100"/>
      <c r="Y27" s="100"/>
      <c r="Z27" s="100"/>
      <c r="AA27" s="100"/>
      <c r="AB27" s="100"/>
      <c r="AC27" s="100"/>
    </row>
    <row r="28" spans="1:30" x14ac:dyDescent="0.35">
      <c r="X28" s="100"/>
      <c r="Y28" s="100"/>
      <c r="Z28" s="100"/>
      <c r="AA28" s="100"/>
      <c r="AB28" s="100"/>
      <c r="AC28" s="100"/>
    </row>
    <row r="29" spans="1:30" x14ac:dyDescent="0.35">
      <c r="X29" s="100"/>
      <c r="Y29" s="100"/>
      <c r="Z29" s="100"/>
      <c r="AA29" s="100"/>
      <c r="AB29" s="100"/>
      <c r="AC29" s="100"/>
    </row>
    <row r="30" spans="1:30" x14ac:dyDescent="0.35">
      <c r="X30" s="100"/>
      <c r="Y30" s="100"/>
      <c r="Z30" s="100"/>
      <c r="AA30" s="100"/>
      <c r="AB30" s="100"/>
      <c r="AC30" s="100"/>
    </row>
    <row r="31" spans="1:30" x14ac:dyDescent="0.35">
      <c r="X31" s="100"/>
      <c r="Y31" s="100"/>
      <c r="Z31" s="100"/>
      <c r="AA31" s="100"/>
      <c r="AB31" s="100"/>
      <c r="AC31" s="100"/>
    </row>
    <row r="32" spans="1:30" x14ac:dyDescent="0.35">
      <c r="X32" s="100"/>
      <c r="Y32" s="100"/>
      <c r="Z32" s="100"/>
      <c r="AA32" s="100"/>
      <c r="AB32" s="100"/>
      <c r="AC32" s="100"/>
    </row>
    <row r="33" spans="24:29" x14ac:dyDescent="0.35">
      <c r="X33" s="100"/>
      <c r="Y33" s="100"/>
      <c r="Z33" s="100"/>
      <c r="AA33" s="100"/>
      <c r="AB33" s="100"/>
      <c r="AC33" s="100"/>
    </row>
    <row r="34" spans="24:29" x14ac:dyDescent="0.35">
      <c r="X34" s="100"/>
      <c r="Y34" s="100"/>
      <c r="Z34" s="100"/>
      <c r="AA34" s="100"/>
      <c r="AB34" s="100"/>
      <c r="AC34" s="100"/>
    </row>
    <row r="35" spans="24:29" x14ac:dyDescent="0.35">
      <c r="X35" s="100"/>
      <c r="Y35" s="100"/>
      <c r="Z35" s="100"/>
      <c r="AA35" s="100"/>
      <c r="AB35" s="100"/>
      <c r="AC35" s="100"/>
    </row>
    <row r="36" spans="24:29" x14ac:dyDescent="0.35">
      <c r="X36" s="100"/>
      <c r="Y36" s="100"/>
      <c r="Z36" s="100"/>
      <c r="AA36" s="100"/>
      <c r="AB36" s="100"/>
      <c r="AC36" s="100"/>
    </row>
    <row r="37" spans="24:29" x14ac:dyDescent="0.35">
      <c r="X37" s="100"/>
      <c r="Y37" s="100"/>
      <c r="Z37" s="100"/>
      <c r="AA37" s="100"/>
      <c r="AB37" s="100"/>
      <c r="AC37" s="100"/>
    </row>
    <row r="38" spans="24:29" x14ac:dyDescent="0.35">
      <c r="X38" s="100"/>
      <c r="Y38" s="100"/>
      <c r="Z38" s="100"/>
      <c r="AA38" s="100"/>
      <c r="AB38" s="100"/>
      <c r="AC38" s="100"/>
    </row>
    <row r="39" spans="24:29" x14ac:dyDescent="0.35">
      <c r="X39" s="100"/>
      <c r="Y39" s="100"/>
      <c r="Z39" s="100"/>
      <c r="AA39" s="100"/>
      <c r="AB39" s="100"/>
      <c r="AC39" s="100"/>
    </row>
    <row r="40" spans="24:29" x14ac:dyDescent="0.35">
      <c r="X40" s="100"/>
      <c r="Y40" s="100"/>
      <c r="Z40" s="100"/>
      <c r="AA40" s="100"/>
      <c r="AB40" s="100"/>
      <c r="AC40" s="100"/>
    </row>
    <row r="41" spans="24:29" x14ac:dyDescent="0.35">
      <c r="X41" s="100"/>
      <c r="Y41" s="100"/>
      <c r="Z41" s="100"/>
      <c r="AA41" s="100"/>
      <c r="AB41" s="100"/>
      <c r="AC41" s="100"/>
    </row>
    <row r="42" spans="24:29" x14ac:dyDescent="0.35">
      <c r="X42" s="100"/>
      <c r="Y42" s="100"/>
      <c r="Z42" s="100"/>
      <c r="AA42" s="100"/>
      <c r="AB42" s="100"/>
      <c r="AC42" s="100"/>
    </row>
    <row r="43" spans="24:29" x14ac:dyDescent="0.35">
      <c r="X43" s="100"/>
      <c r="Y43" s="100"/>
      <c r="Z43" s="100"/>
      <c r="AA43" s="100"/>
      <c r="AB43" s="100"/>
      <c r="AC43" s="100"/>
    </row>
    <row r="44" spans="24:29" x14ac:dyDescent="0.35">
      <c r="X44" s="100"/>
      <c r="Y44" s="100"/>
      <c r="Z44" s="100"/>
      <c r="AA44" s="100"/>
      <c r="AB44" s="100"/>
      <c r="AC44" s="100"/>
    </row>
    <row r="45" spans="24:29" x14ac:dyDescent="0.35">
      <c r="X45" s="100"/>
      <c r="Y45" s="100"/>
      <c r="Z45" s="100"/>
      <c r="AA45" s="100"/>
      <c r="AB45" s="100"/>
      <c r="AC45" s="100"/>
    </row>
    <row r="46" spans="24:29" x14ac:dyDescent="0.35">
      <c r="X46" s="100"/>
      <c r="Y46" s="100"/>
      <c r="Z46" s="100"/>
      <c r="AA46" s="100"/>
      <c r="AB46" s="100"/>
      <c r="AC46" s="100"/>
    </row>
    <row r="47" spans="24:29" x14ac:dyDescent="0.35">
      <c r="X47" s="100"/>
      <c r="Y47" s="100"/>
      <c r="Z47" s="100"/>
      <c r="AA47" s="100"/>
      <c r="AB47" s="100"/>
      <c r="AC47" s="100"/>
    </row>
    <row r="48" spans="24:29" x14ac:dyDescent="0.35">
      <c r="X48" s="100"/>
      <c r="Y48" s="100"/>
      <c r="Z48" s="100"/>
      <c r="AA48" s="100"/>
      <c r="AB48" s="100"/>
      <c r="AC48" s="100"/>
    </row>
  </sheetData>
  <autoFilter ref="A2:AC25" xr:uid="{862B33EE-A221-488D-89CA-E11EB79FDAF5}"/>
  <mergeCells count="4">
    <mergeCell ref="T1:V1"/>
    <mergeCell ref="X1:AC1"/>
    <mergeCell ref="F1:K1"/>
    <mergeCell ref="L1:S1"/>
  </mergeCells>
  <phoneticPr fontId="13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E0F00-F4A1-48CD-9C7B-80253D71727E}">
  <dimension ref="A1:AD25"/>
  <sheetViews>
    <sheetView showGridLines="0" topLeftCell="O1" workbookViewId="0">
      <selection activeCell="W3" sqref="W3"/>
    </sheetView>
  </sheetViews>
  <sheetFormatPr defaultRowHeight="14.5" outlineLevelCol="2" x14ac:dyDescent="0.35"/>
  <cols>
    <col min="2" max="2" width="16.81640625" bestFit="1" customWidth="1"/>
    <col min="3" max="3" width="10" hidden="1" customWidth="1"/>
    <col min="4" max="4" width="5.1796875" hidden="1" customWidth="1"/>
    <col min="5" max="5" width="14.81640625" bestFit="1" customWidth="1"/>
    <col min="6" max="11" width="9.1796875" hidden="1" customWidth="1" outlineLevel="2"/>
    <col min="12" max="12" width="9.1796875" customWidth="1" outlineLevel="1" collapsed="1"/>
    <col min="13" max="19" width="9.1796875" customWidth="1" outlineLevel="1"/>
    <col min="20" max="20" width="12.1796875" bestFit="1" customWidth="1"/>
    <col min="21" max="22" width="9.54296875" bestFit="1" customWidth="1"/>
    <col min="23" max="23" width="16" bestFit="1" customWidth="1"/>
    <col min="24" max="24" width="13.26953125" bestFit="1" customWidth="1"/>
    <col min="25" max="25" width="12.1796875" bestFit="1" customWidth="1"/>
    <col min="26" max="29" width="13.54296875" bestFit="1" customWidth="1"/>
    <col min="30" max="30" width="12.1796875" bestFit="1" customWidth="1"/>
  </cols>
  <sheetData>
    <row r="1" spans="1:30" x14ac:dyDescent="0.35">
      <c r="C1" s="12" t="s">
        <v>268</v>
      </c>
      <c r="D1" s="12" t="s">
        <v>268</v>
      </c>
      <c r="F1" s="245" t="s">
        <v>270</v>
      </c>
      <c r="G1" s="245"/>
      <c r="H1" s="245"/>
      <c r="I1" s="245"/>
      <c r="J1" s="245"/>
      <c r="K1" s="245"/>
      <c r="L1" s="246" t="s">
        <v>271</v>
      </c>
      <c r="M1" s="246"/>
      <c r="N1" s="246"/>
      <c r="O1" s="246"/>
      <c r="P1" s="246"/>
      <c r="Q1" s="246"/>
      <c r="R1" s="246"/>
      <c r="S1" s="246"/>
      <c r="T1" s="245" t="s">
        <v>272</v>
      </c>
      <c r="U1" s="245"/>
      <c r="V1" s="245"/>
      <c r="W1" s="90"/>
      <c r="X1" s="244" t="s">
        <v>273</v>
      </c>
      <c r="Y1" s="244"/>
      <c r="Z1" s="244"/>
      <c r="AA1" s="244"/>
      <c r="AB1" s="244"/>
      <c r="AC1" s="244"/>
    </row>
    <row r="2" spans="1:30" x14ac:dyDescent="0.35">
      <c r="A2" s="1" t="s">
        <v>218</v>
      </c>
      <c r="B2" s="1" t="s">
        <v>219</v>
      </c>
      <c r="C2" s="13" t="s">
        <v>287</v>
      </c>
      <c r="D2" s="22" t="s">
        <v>259</v>
      </c>
      <c r="E2" s="1" t="s">
        <v>220</v>
      </c>
      <c r="F2" s="13" t="s">
        <v>221</v>
      </c>
      <c r="G2" s="13" t="s">
        <v>222</v>
      </c>
      <c r="H2" s="13" t="s">
        <v>223</v>
      </c>
      <c r="I2" s="13" t="s">
        <v>224</v>
      </c>
      <c r="J2" s="13" t="s">
        <v>225</v>
      </c>
      <c r="K2" s="13" t="s">
        <v>226</v>
      </c>
      <c r="L2" s="13" t="s">
        <v>275</v>
      </c>
      <c r="M2" s="13" t="s">
        <v>276</v>
      </c>
      <c r="N2" s="13" t="s">
        <v>277</v>
      </c>
      <c r="O2" s="13" t="s">
        <v>278</v>
      </c>
      <c r="P2" s="13" t="s">
        <v>279</v>
      </c>
      <c r="Q2" s="13" t="s">
        <v>280</v>
      </c>
      <c r="R2" s="13" t="s">
        <v>281</v>
      </c>
      <c r="S2" s="13" t="s">
        <v>282</v>
      </c>
      <c r="T2" s="13" t="s">
        <v>283</v>
      </c>
      <c r="U2" s="13" t="s">
        <v>284</v>
      </c>
      <c r="V2" s="13" t="s">
        <v>285</v>
      </c>
      <c r="W2" s="13" t="s">
        <v>286</v>
      </c>
      <c r="X2" s="13" t="s">
        <v>221</v>
      </c>
      <c r="Y2" s="13" t="s">
        <v>222</v>
      </c>
      <c r="Z2" s="13" t="s">
        <v>223</v>
      </c>
      <c r="AA2" s="13" t="s">
        <v>224</v>
      </c>
      <c r="AB2" s="13" t="s">
        <v>225</v>
      </c>
      <c r="AC2" s="13" t="s">
        <v>226</v>
      </c>
      <c r="AD2" s="13" t="s">
        <v>13</v>
      </c>
    </row>
    <row r="3" spans="1:30" x14ac:dyDescent="0.35">
      <c r="A3" s="5" t="s">
        <v>229</v>
      </c>
      <c r="B3" s="92" t="s">
        <v>230</v>
      </c>
      <c r="C3" s="14">
        <v>20</v>
      </c>
      <c r="D3" s="23">
        <v>3</v>
      </c>
      <c r="E3" s="93">
        <v>23</v>
      </c>
      <c r="F3" s="76">
        <v>0</v>
      </c>
      <c r="G3" s="76">
        <v>0</v>
      </c>
      <c r="H3" s="76">
        <v>1</v>
      </c>
      <c r="I3" s="76">
        <v>1</v>
      </c>
      <c r="J3" s="76">
        <v>2</v>
      </c>
      <c r="K3" s="76">
        <v>0</v>
      </c>
      <c r="L3" s="77">
        <v>7.1</v>
      </c>
      <c r="M3" s="76">
        <v>26</v>
      </c>
      <c r="N3" s="77">
        <f>(L3*F3)*2</f>
        <v>0</v>
      </c>
      <c r="O3" s="77">
        <f>(L3*G3)*2</f>
        <v>0</v>
      </c>
      <c r="P3" s="77">
        <f>(L3*H3)*2</f>
        <v>14.2</v>
      </c>
      <c r="Q3" s="77">
        <f>(L3*I3)*2</f>
        <v>14.2</v>
      </c>
      <c r="R3" s="77">
        <f>(L3*J3)*2</f>
        <v>28.4</v>
      </c>
      <c r="S3" s="77">
        <f>(L3*K3)*2</f>
        <v>0</v>
      </c>
      <c r="T3" s="78">
        <v>1575</v>
      </c>
      <c r="U3" s="78">
        <f>T3/30</f>
        <v>52.5</v>
      </c>
      <c r="V3" s="78">
        <f>U3/L3</f>
        <v>7.394366197183099</v>
      </c>
      <c r="W3" s="100">
        <f>$M$3*V3*E3</f>
        <v>4421.8309859154933</v>
      </c>
      <c r="X3" s="100">
        <f>N3*V3*E3</f>
        <v>0</v>
      </c>
      <c r="Y3" s="100">
        <f>O3*V3*E3</f>
        <v>0</v>
      </c>
      <c r="Z3" s="100">
        <f>P3*V3*E3</f>
        <v>2415</v>
      </c>
      <c r="AA3" s="100">
        <f>Q3*V3*E3</f>
        <v>2415</v>
      </c>
      <c r="AB3" s="100">
        <f>R3*V3*E3</f>
        <v>4830</v>
      </c>
      <c r="AC3" s="100">
        <f>S3*V3*E3</f>
        <v>0</v>
      </c>
      <c r="AD3" s="96">
        <f>SUM(X3:AC3)</f>
        <v>9660</v>
      </c>
    </row>
    <row r="4" spans="1:30" x14ac:dyDescent="0.35">
      <c r="A4" s="3" t="s">
        <v>231</v>
      </c>
      <c r="B4" s="92" t="s">
        <v>232</v>
      </c>
      <c r="C4" s="15">
        <v>21</v>
      </c>
      <c r="D4" s="24">
        <f>9+2</f>
        <v>11</v>
      </c>
      <c r="E4" s="93">
        <v>32</v>
      </c>
      <c r="F4" s="76">
        <v>1</v>
      </c>
      <c r="G4" s="76">
        <v>0</v>
      </c>
      <c r="H4" s="76">
        <v>1</v>
      </c>
      <c r="I4" s="76">
        <v>1</v>
      </c>
      <c r="J4" s="76">
        <v>2</v>
      </c>
      <c r="K4" s="76">
        <v>0</v>
      </c>
      <c r="L4" s="77">
        <v>7.1</v>
      </c>
      <c r="M4" s="76">
        <v>26</v>
      </c>
      <c r="N4" s="77">
        <f t="shared" ref="N4:N24" si="0">(L4*F4)*2</f>
        <v>14.2</v>
      </c>
      <c r="O4" s="77">
        <f t="shared" ref="O4:O24" si="1">(L4*G4)*2</f>
        <v>0</v>
      </c>
      <c r="P4" s="77">
        <f t="shared" ref="P4:P24" si="2">(L4*H4)*2</f>
        <v>14.2</v>
      </c>
      <c r="Q4" s="77">
        <f t="shared" ref="Q4:Q24" si="3">(L4*I4)*2</f>
        <v>14.2</v>
      </c>
      <c r="R4" s="77">
        <f t="shared" ref="R4:R24" si="4">(L4*J4)*2</f>
        <v>28.4</v>
      </c>
      <c r="S4" s="77">
        <f t="shared" ref="S4:S24" si="5">(L4*K4)*2</f>
        <v>0</v>
      </c>
      <c r="T4" s="78">
        <v>1674.75</v>
      </c>
      <c r="U4" s="78">
        <f t="shared" ref="U4:U24" si="6">T4/30</f>
        <v>55.825000000000003</v>
      </c>
      <c r="V4" s="78">
        <f t="shared" ref="V4:V24" si="7">U4/L4</f>
        <v>7.8626760563380289</v>
      </c>
      <c r="W4" s="100">
        <f t="shared" ref="W4:W24" si="8">$M$3*V4*E4</f>
        <v>6541.7464788732404</v>
      </c>
      <c r="X4" s="100">
        <f t="shared" ref="X4:X24" si="9">N4*V4*E4</f>
        <v>3572.8</v>
      </c>
      <c r="Y4" s="100">
        <f t="shared" ref="Y4:Y24" si="10">O4*V4*E4</f>
        <v>0</v>
      </c>
      <c r="Z4" s="100">
        <f t="shared" ref="Z4:Z24" si="11">P4*V4*E4</f>
        <v>3572.8</v>
      </c>
      <c r="AA4" s="100">
        <f t="shared" ref="AA4:AA24" si="12">Q4*V4*E4</f>
        <v>3572.8</v>
      </c>
      <c r="AB4" s="100">
        <f t="shared" ref="AB4:AB24" si="13">R4*V4*E4</f>
        <v>7145.6</v>
      </c>
      <c r="AC4" s="100">
        <f t="shared" ref="AC4:AC24" si="14">S4*V4*E4</f>
        <v>0</v>
      </c>
      <c r="AD4" s="96">
        <f t="shared" ref="AD4:AD24" si="15">SUM(X4:AC4)</f>
        <v>17864</v>
      </c>
    </row>
    <row r="5" spans="1:30" x14ac:dyDescent="0.35">
      <c r="A5" s="5" t="s">
        <v>231</v>
      </c>
      <c r="B5" s="92" t="s">
        <v>233</v>
      </c>
      <c r="C5" s="16">
        <v>8</v>
      </c>
      <c r="D5" s="25">
        <v>2</v>
      </c>
      <c r="E5" s="93">
        <v>10</v>
      </c>
      <c r="F5" s="76">
        <v>1</v>
      </c>
      <c r="G5" s="76">
        <v>0</v>
      </c>
      <c r="H5" s="76">
        <v>1</v>
      </c>
      <c r="I5" s="76">
        <v>1</v>
      </c>
      <c r="J5" s="76">
        <v>2</v>
      </c>
      <c r="K5" s="76">
        <v>0</v>
      </c>
      <c r="L5" s="77">
        <v>7.1</v>
      </c>
      <c r="M5" s="76">
        <v>26</v>
      </c>
      <c r="N5" s="77">
        <f t="shared" si="0"/>
        <v>14.2</v>
      </c>
      <c r="O5" s="77">
        <f t="shared" si="1"/>
        <v>0</v>
      </c>
      <c r="P5" s="77">
        <f t="shared" si="2"/>
        <v>14.2</v>
      </c>
      <c r="Q5" s="77">
        <f t="shared" si="3"/>
        <v>14.2</v>
      </c>
      <c r="R5" s="77">
        <f t="shared" si="4"/>
        <v>28.4</v>
      </c>
      <c r="S5" s="77">
        <f t="shared" si="5"/>
        <v>0</v>
      </c>
      <c r="T5" s="78">
        <v>1674.75</v>
      </c>
      <c r="U5" s="78">
        <f t="shared" si="6"/>
        <v>55.825000000000003</v>
      </c>
      <c r="V5" s="78">
        <f t="shared" si="7"/>
        <v>7.8626760563380289</v>
      </c>
      <c r="W5" s="100">
        <f t="shared" si="8"/>
        <v>2044.2957746478876</v>
      </c>
      <c r="X5" s="100">
        <f t="shared" si="9"/>
        <v>1116.5</v>
      </c>
      <c r="Y5" s="100">
        <f t="shared" si="10"/>
        <v>0</v>
      </c>
      <c r="Z5" s="100">
        <f t="shared" si="11"/>
        <v>1116.5</v>
      </c>
      <c r="AA5" s="100">
        <f t="shared" si="12"/>
        <v>1116.5</v>
      </c>
      <c r="AB5" s="100">
        <f t="shared" si="13"/>
        <v>2233</v>
      </c>
      <c r="AC5" s="100">
        <f t="shared" si="14"/>
        <v>0</v>
      </c>
      <c r="AD5" s="96">
        <f t="shared" si="15"/>
        <v>5582.5</v>
      </c>
    </row>
    <row r="6" spans="1:30" x14ac:dyDescent="0.35">
      <c r="A6" s="7" t="s">
        <v>234</v>
      </c>
      <c r="B6" s="92" t="s">
        <v>235</v>
      </c>
      <c r="C6" s="15">
        <v>18</v>
      </c>
      <c r="D6" s="26">
        <f>8+2</f>
        <v>10</v>
      </c>
      <c r="E6" s="93">
        <v>28</v>
      </c>
      <c r="F6" s="76">
        <v>1</v>
      </c>
      <c r="G6" s="76">
        <v>0</v>
      </c>
      <c r="H6" s="76">
        <v>1</v>
      </c>
      <c r="I6" s="76">
        <v>1</v>
      </c>
      <c r="J6" s="76">
        <v>2</v>
      </c>
      <c r="K6" s="76">
        <v>0</v>
      </c>
      <c r="L6" s="77">
        <v>7.1</v>
      </c>
      <c r="M6" s="76">
        <v>26</v>
      </c>
      <c r="N6" s="77">
        <f t="shared" si="0"/>
        <v>14.2</v>
      </c>
      <c r="O6" s="77">
        <f t="shared" si="1"/>
        <v>0</v>
      </c>
      <c r="P6" s="77">
        <f t="shared" si="2"/>
        <v>14.2</v>
      </c>
      <c r="Q6" s="77">
        <f t="shared" si="3"/>
        <v>14.2</v>
      </c>
      <c r="R6" s="77">
        <f t="shared" si="4"/>
        <v>28.4</v>
      </c>
      <c r="S6" s="77">
        <f t="shared" si="5"/>
        <v>0</v>
      </c>
      <c r="T6" s="78">
        <v>1674.75</v>
      </c>
      <c r="U6" s="78">
        <f t="shared" si="6"/>
        <v>55.825000000000003</v>
      </c>
      <c r="V6" s="78">
        <f t="shared" si="7"/>
        <v>7.8626760563380289</v>
      </c>
      <c r="W6" s="100">
        <f t="shared" si="8"/>
        <v>5724.0281690140855</v>
      </c>
      <c r="X6" s="100">
        <f t="shared" si="9"/>
        <v>3126.2000000000003</v>
      </c>
      <c r="Y6" s="100">
        <f t="shared" si="10"/>
        <v>0</v>
      </c>
      <c r="Z6" s="100">
        <f t="shared" si="11"/>
        <v>3126.2000000000003</v>
      </c>
      <c r="AA6" s="100">
        <f t="shared" si="12"/>
        <v>3126.2000000000003</v>
      </c>
      <c r="AB6" s="100">
        <f t="shared" si="13"/>
        <v>6252.4000000000005</v>
      </c>
      <c r="AC6" s="100">
        <f t="shared" si="14"/>
        <v>0</v>
      </c>
      <c r="AD6" s="96">
        <f t="shared" si="15"/>
        <v>15631</v>
      </c>
    </row>
    <row r="7" spans="1:30" x14ac:dyDescent="0.35">
      <c r="A7" s="3" t="s">
        <v>234</v>
      </c>
      <c r="B7" s="92" t="s">
        <v>236</v>
      </c>
      <c r="C7" s="14">
        <v>10</v>
      </c>
      <c r="D7" s="23">
        <v>2</v>
      </c>
      <c r="E7" s="93">
        <v>12</v>
      </c>
      <c r="F7" s="76">
        <v>1</v>
      </c>
      <c r="G7" s="76">
        <v>0</v>
      </c>
      <c r="H7" s="76">
        <v>1</v>
      </c>
      <c r="I7" s="76">
        <v>1</v>
      </c>
      <c r="J7" s="76">
        <v>2</v>
      </c>
      <c r="K7" s="76">
        <v>1</v>
      </c>
      <c r="L7" s="77">
        <v>7.1</v>
      </c>
      <c r="M7" s="76">
        <v>26</v>
      </c>
      <c r="N7" s="77">
        <f t="shared" si="0"/>
        <v>14.2</v>
      </c>
      <c r="O7" s="77">
        <f t="shared" si="1"/>
        <v>0</v>
      </c>
      <c r="P7" s="77">
        <f t="shared" si="2"/>
        <v>14.2</v>
      </c>
      <c r="Q7" s="77">
        <f t="shared" si="3"/>
        <v>14.2</v>
      </c>
      <c r="R7" s="77">
        <f t="shared" si="4"/>
        <v>28.4</v>
      </c>
      <c r="S7" s="77">
        <f t="shared" si="5"/>
        <v>14.2</v>
      </c>
      <c r="T7" s="78">
        <v>1674.75</v>
      </c>
      <c r="U7" s="78">
        <f t="shared" si="6"/>
        <v>55.825000000000003</v>
      </c>
      <c r="V7" s="78">
        <f t="shared" si="7"/>
        <v>7.8626760563380289</v>
      </c>
      <c r="W7" s="100">
        <f t="shared" si="8"/>
        <v>2453.1549295774653</v>
      </c>
      <c r="X7" s="100">
        <f t="shared" si="9"/>
        <v>1339.8000000000002</v>
      </c>
      <c r="Y7" s="100">
        <f t="shared" si="10"/>
        <v>0</v>
      </c>
      <c r="Z7" s="100">
        <f t="shared" si="11"/>
        <v>1339.8000000000002</v>
      </c>
      <c r="AA7" s="100">
        <f t="shared" si="12"/>
        <v>1339.8000000000002</v>
      </c>
      <c r="AB7" s="100">
        <f t="shared" si="13"/>
        <v>2679.6000000000004</v>
      </c>
      <c r="AC7" s="100">
        <f t="shared" si="14"/>
        <v>1339.8000000000002</v>
      </c>
      <c r="AD7" s="96">
        <f t="shared" si="15"/>
        <v>8038.8000000000011</v>
      </c>
    </row>
    <row r="8" spans="1:30" x14ac:dyDescent="0.35">
      <c r="A8" s="5" t="s">
        <v>234</v>
      </c>
      <c r="B8" s="92" t="s">
        <v>237</v>
      </c>
      <c r="C8" s="14">
        <v>4</v>
      </c>
      <c r="D8" s="23">
        <v>2</v>
      </c>
      <c r="E8" s="93">
        <v>6</v>
      </c>
      <c r="F8" s="76">
        <v>1</v>
      </c>
      <c r="G8" s="76">
        <v>0</v>
      </c>
      <c r="H8" s="76">
        <v>2</v>
      </c>
      <c r="I8" s="76">
        <v>1</v>
      </c>
      <c r="J8" s="76">
        <v>2</v>
      </c>
      <c r="K8" s="76">
        <v>0</v>
      </c>
      <c r="L8" s="77">
        <v>7.1</v>
      </c>
      <c r="M8" s="76">
        <v>26</v>
      </c>
      <c r="N8" s="77">
        <f t="shared" si="0"/>
        <v>14.2</v>
      </c>
      <c r="O8" s="77">
        <f t="shared" si="1"/>
        <v>0</v>
      </c>
      <c r="P8" s="77">
        <f t="shared" si="2"/>
        <v>28.4</v>
      </c>
      <c r="Q8" s="77">
        <f t="shared" si="3"/>
        <v>14.2</v>
      </c>
      <c r="R8" s="77">
        <f t="shared" si="4"/>
        <v>28.4</v>
      </c>
      <c r="S8" s="77">
        <f t="shared" si="5"/>
        <v>0</v>
      </c>
      <c r="T8" s="78">
        <v>1674.75</v>
      </c>
      <c r="U8" s="78">
        <f t="shared" si="6"/>
        <v>55.825000000000003</v>
      </c>
      <c r="V8" s="78">
        <f t="shared" si="7"/>
        <v>7.8626760563380289</v>
      </c>
      <c r="W8" s="100">
        <f t="shared" si="8"/>
        <v>1226.5774647887326</v>
      </c>
      <c r="X8" s="100">
        <f t="shared" si="9"/>
        <v>669.90000000000009</v>
      </c>
      <c r="Y8" s="100">
        <f t="shared" si="10"/>
        <v>0</v>
      </c>
      <c r="Z8" s="100">
        <f t="shared" si="11"/>
        <v>1339.8000000000002</v>
      </c>
      <c r="AA8" s="100">
        <f t="shared" si="12"/>
        <v>669.90000000000009</v>
      </c>
      <c r="AB8" s="100">
        <f t="shared" si="13"/>
        <v>1339.8000000000002</v>
      </c>
      <c r="AC8" s="100">
        <f t="shared" si="14"/>
        <v>0</v>
      </c>
      <c r="AD8" s="96">
        <f t="shared" si="15"/>
        <v>4019.4000000000005</v>
      </c>
    </row>
    <row r="9" spans="1:30" x14ac:dyDescent="0.35">
      <c r="A9" s="3" t="s">
        <v>234</v>
      </c>
      <c r="B9" s="92" t="s">
        <v>238</v>
      </c>
      <c r="C9" s="14">
        <v>10</v>
      </c>
      <c r="D9" s="23">
        <v>4</v>
      </c>
      <c r="E9" s="93">
        <v>14</v>
      </c>
      <c r="F9" s="76">
        <v>1</v>
      </c>
      <c r="G9" s="76">
        <v>0</v>
      </c>
      <c r="H9" s="76">
        <v>1</v>
      </c>
      <c r="I9" s="76">
        <v>1</v>
      </c>
      <c r="J9" s="76">
        <v>2</v>
      </c>
      <c r="K9" s="76">
        <v>0</v>
      </c>
      <c r="L9" s="77">
        <v>7.1</v>
      </c>
      <c r="M9" s="76">
        <v>26</v>
      </c>
      <c r="N9" s="77">
        <f t="shared" si="0"/>
        <v>14.2</v>
      </c>
      <c r="O9" s="77">
        <f t="shared" si="1"/>
        <v>0</v>
      </c>
      <c r="P9" s="77">
        <f t="shared" si="2"/>
        <v>14.2</v>
      </c>
      <c r="Q9" s="77">
        <f t="shared" si="3"/>
        <v>14.2</v>
      </c>
      <c r="R9" s="77">
        <f t="shared" si="4"/>
        <v>28.4</v>
      </c>
      <c r="S9" s="77">
        <f t="shared" si="5"/>
        <v>0</v>
      </c>
      <c r="T9" s="78">
        <v>1674.75</v>
      </c>
      <c r="U9" s="78">
        <f t="shared" si="6"/>
        <v>55.825000000000003</v>
      </c>
      <c r="V9" s="78">
        <f t="shared" si="7"/>
        <v>7.8626760563380289</v>
      </c>
      <c r="W9" s="100">
        <f t="shared" si="8"/>
        <v>2862.0140845070428</v>
      </c>
      <c r="X9" s="100">
        <f t="shared" si="9"/>
        <v>1563.1000000000001</v>
      </c>
      <c r="Y9" s="100">
        <f t="shared" si="10"/>
        <v>0</v>
      </c>
      <c r="Z9" s="100">
        <f t="shared" si="11"/>
        <v>1563.1000000000001</v>
      </c>
      <c r="AA9" s="100">
        <f t="shared" si="12"/>
        <v>1563.1000000000001</v>
      </c>
      <c r="AB9" s="100">
        <f t="shared" si="13"/>
        <v>3126.2000000000003</v>
      </c>
      <c r="AC9" s="100">
        <f t="shared" si="14"/>
        <v>0</v>
      </c>
      <c r="AD9" s="96">
        <f t="shared" si="15"/>
        <v>7815.5</v>
      </c>
    </row>
    <row r="10" spans="1:30" x14ac:dyDescent="0.35">
      <c r="A10" s="3" t="s">
        <v>234</v>
      </c>
      <c r="B10" s="92" t="s">
        <v>239</v>
      </c>
      <c r="C10" s="17">
        <v>28</v>
      </c>
      <c r="D10" s="24">
        <v>6</v>
      </c>
      <c r="E10" s="93">
        <v>34</v>
      </c>
      <c r="F10" s="76">
        <v>1</v>
      </c>
      <c r="G10" s="76">
        <v>0</v>
      </c>
      <c r="H10" s="76">
        <v>1</v>
      </c>
      <c r="I10" s="76">
        <v>1</v>
      </c>
      <c r="J10" s="76">
        <v>2</v>
      </c>
      <c r="K10" s="76">
        <v>0</v>
      </c>
      <c r="L10" s="77">
        <v>7.1</v>
      </c>
      <c r="M10" s="76">
        <v>26</v>
      </c>
      <c r="N10" s="77">
        <f t="shared" si="0"/>
        <v>14.2</v>
      </c>
      <c r="O10" s="77">
        <f t="shared" si="1"/>
        <v>0</v>
      </c>
      <c r="P10" s="77">
        <f t="shared" si="2"/>
        <v>14.2</v>
      </c>
      <c r="Q10" s="77">
        <f t="shared" si="3"/>
        <v>14.2</v>
      </c>
      <c r="R10" s="77">
        <f t="shared" si="4"/>
        <v>28.4</v>
      </c>
      <c r="S10" s="77">
        <f t="shared" si="5"/>
        <v>0</v>
      </c>
      <c r="T10" s="78">
        <v>1674.75</v>
      </c>
      <c r="U10" s="78">
        <f t="shared" si="6"/>
        <v>55.825000000000003</v>
      </c>
      <c r="V10" s="78">
        <f t="shared" si="7"/>
        <v>7.8626760563380289</v>
      </c>
      <c r="W10" s="100">
        <f t="shared" si="8"/>
        <v>6950.6056338028184</v>
      </c>
      <c r="X10" s="100">
        <f t="shared" si="9"/>
        <v>3796.1000000000004</v>
      </c>
      <c r="Y10" s="100">
        <f t="shared" si="10"/>
        <v>0</v>
      </c>
      <c r="Z10" s="100">
        <f t="shared" si="11"/>
        <v>3796.1000000000004</v>
      </c>
      <c r="AA10" s="100">
        <f t="shared" si="12"/>
        <v>3796.1000000000004</v>
      </c>
      <c r="AB10" s="100">
        <f t="shared" si="13"/>
        <v>7592.2000000000007</v>
      </c>
      <c r="AC10" s="100">
        <f t="shared" si="14"/>
        <v>0</v>
      </c>
      <c r="AD10" s="96">
        <f t="shared" si="15"/>
        <v>18980.5</v>
      </c>
    </row>
    <row r="11" spans="1:30" x14ac:dyDescent="0.35">
      <c r="A11" s="3" t="s">
        <v>240</v>
      </c>
      <c r="B11" s="92" t="s">
        <v>241</v>
      </c>
      <c r="C11" s="14">
        <v>20</v>
      </c>
      <c r="D11" s="23">
        <f>7+2</f>
        <v>9</v>
      </c>
      <c r="E11" s="93">
        <v>29</v>
      </c>
      <c r="F11" s="76">
        <v>0</v>
      </c>
      <c r="G11" s="76">
        <v>0</v>
      </c>
      <c r="H11" s="76">
        <v>1</v>
      </c>
      <c r="I11" s="76">
        <v>1</v>
      </c>
      <c r="J11" s="76">
        <v>2</v>
      </c>
      <c r="K11" s="76">
        <v>0</v>
      </c>
      <c r="L11" s="77">
        <v>7.1</v>
      </c>
      <c r="M11" s="76">
        <v>26</v>
      </c>
      <c r="N11" s="77">
        <f t="shared" si="0"/>
        <v>0</v>
      </c>
      <c r="O11" s="77">
        <f t="shared" si="1"/>
        <v>0</v>
      </c>
      <c r="P11" s="77">
        <f t="shared" si="2"/>
        <v>14.2</v>
      </c>
      <c r="Q11" s="77">
        <f t="shared" si="3"/>
        <v>14.2</v>
      </c>
      <c r="R11" s="77">
        <f t="shared" si="4"/>
        <v>28.4</v>
      </c>
      <c r="S11" s="77">
        <f t="shared" si="5"/>
        <v>0</v>
      </c>
      <c r="T11" s="78">
        <v>1540.2</v>
      </c>
      <c r="U11" s="78">
        <f t="shared" si="6"/>
        <v>51.34</v>
      </c>
      <c r="V11" s="78">
        <f t="shared" si="7"/>
        <v>7.2309859154929583</v>
      </c>
      <c r="W11" s="100">
        <f t="shared" si="8"/>
        <v>5452.1633802816914</v>
      </c>
      <c r="X11" s="100">
        <f t="shared" si="9"/>
        <v>0</v>
      </c>
      <c r="Y11" s="100">
        <f t="shared" si="10"/>
        <v>0</v>
      </c>
      <c r="Z11" s="100">
        <f t="shared" si="11"/>
        <v>2977.7200000000003</v>
      </c>
      <c r="AA11" s="100">
        <f t="shared" si="12"/>
        <v>2977.7200000000003</v>
      </c>
      <c r="AB11" s="100">
        <f t="shared" si="13"/>
        <v>5955.4400000000005</v>
      </c>
      <c r="AC11" s="100">
        <f t="shared" si="14"/>
        <v>0</v>
      </c>
      <c r="AD11" s="96">
        <f t="shared" si="15"/>
        <v>11910.880000000001</v>
      </c>
    </row>
    <row r="12" spans="1:30" x14ac:dyDescent="0.35">
      <c r="A12" s="3" t="s">
        <v>240</v>
      </c>
      <c r="B12" s="92" t="s">
        <v>242</v>
      </c>
      <c r="C12" s="14">
        <v>9</v>
      </c>
      <c r="D12" s="23">
        <f>2+1</f>
        <v>3</v>
      </c>
      <c r="E12" s="93">
        <v>12</v>
      </c>
      <c r="F12" s="76">
        <v>0</v>
      </c>
      <c r="G12" s="76">
        <v>0</v>
      </c>
      <c r="H12" s="76">
        <v>1</v>
      </c>
      <c r="I12" s="76">
        <v>1</v>
      </c>
      <c r="J12" s="76">
        <v>2</v>
      </c>
      <c r="K12" s="76">
        <v>0</v>
      </c>
      <c r="L12" s="77">
        <v>7.1</v>
      </c>
      <c r="M12" s="76">
        <v>26</v>
      </c>
      <c r="N12" s="77">
        <f t="shared" si="0"/>
        <v>0</v>
      </c>
      <c r="O12" s="77">
        <f t="shared" si="1"/>
        <v>0</v>
      </c>
      <c r="P12" s="77">
        <f t="shared" si="2"/>
        <v>14.2</v>
      </c>
      <c r="Q12" s="77">
        <f t="shared" si="3"/>
        <v>14.2</v>
      </c>
      <c r="R12" s="77">
        <f t="shared" si="4"/>
        <v>28.4</v>
      </c>
      <c r="S12" s="77">
        <f t="shared" si="5"/>
        <v>0</v>
      </c>
      <c r="T12" s="78">
        <v>1540.2</v>
      </c>
      <c r="U12" s="78">
        <f t="shared" si="6"/>
        <v>51.34</v>
      </c>
      <c r="V12" s="78">
        <f t="shared" si="7"/>
        <v>7.2309859154929583</v>
      </c>
      <c r="W12" s="100">
        <f t="shared" si="8"/>
        <v>2256.0676056338034</v>
      </c>
      <c r="X12" s="100">
        <f t="shared" si="9"/>
        <v>0</v>
      </c>
      <c r="Y12" s="100">
        <f t="shared" si="10"/>
        <v>0</v>
      </c>
      <c r="Z12" s="100">
        <f t="shared" si="11"/>
        <v>1232.1600000000001</v>
      </c>
      <c r="AA12" s="100">
        <f t="shared" si="12"/>
        <v>1232.1600000000001</v>
      </c>
      <c r="AB12" s="100">
        <f t="shared" si="13"/>
        <v>2464.3200000000002</v>
      </c>
      <c r="AC12" s="100">
        <f t="shared" si="14"/>
        <v>0</v>
      </c>
      <c r="AD12" s="96">
        <f t="shared" si="15"/>
        <v>4928.6400000000003</v>
      </c>
    </row>
    <row r="13" spans="1:30" x14ac:dyDescent="0.35">
      <c r="A13" s="10" t="s">
        <v>240</v>
      </c>
      <c r="B13" s="92" t="s">
        <v>243</v>
      </c>
      <c r="C13" s="14">
        <v>10</v>
      </c>
      <c r="D13" s="23">
        <v>2</v>
      </c>
      <c r="E13" s="93">
        <v>12</v>
      </c>
      <c r="F13" s="76">
        <v>0</v>
      </c>
      <c r="G13" s="76">
        <v>0</v>
      </c>
      <c r="H13" s="76">
        <v>1</v>
      </c>
      <c r="I13" s="76">
        <v>1</v>
      </c>
      <c r="J13" s="76">
        <v>2</v>
      </c>
      <c r="K13" s="76">
        <v>0</v>
      </c>
      <c r="L13" s="77">
        <v>7.1</v>
      </c>
      <c r="M13" s="76">
        <v>26</v>
      </c>
      <c r="N13" s="77">
        <f t="shared" si="0"/>
        <v>0</v>
      </c>
      <c r="O13" s="77">
        <f t="shared" si="1"/>
        <v>0</v>
      </c>
      <c r="P13" s="77">
        <f t="shared" si="2"/>
        <v>14.2</v>
      </c>
      <c r="Q13" s="77">
        <f t="shared" si="3"/>
        <v>14.2</v>
      </c>
      <c r="R13" s="77">
        <f t="shared" si="4"/>
        <v>28.4</v>
      </c>
      <c r="S13" s="77">
        <f t="shared" si="5"/>
        <v>0</v>
      </c>
      <c r="T13" s="78">
        <v>1540.2</v>
      </c>
      <c r="U13" s="78">
        <f t="shared" si="6"/>
        <v>51.34</v>
      </c>
      <c r="V13" s="78">
        <f t="shared" si="7"/>
        <v>7.2309859154929583</v>
      </c>
      <c r="W13" s="100">
        <f t="shared" si="8"/>
        <v>2256.0676056338034</v>
      </c>
      <c r="X13" s="100">
        <f t="shared" si="9"/>
        <v>0</v>
      </c>
      <c r="Y13" s="100">
        <f t="shared" si="10"/>
        <v>0</v>
      </c>
      <c r="Z13" s="100">
        <f t="shared" si="11"/>
        <v>1232.1600000000001</v>
      </c>
      <c r="AA13" s="100">
        <f t="shared" si="12"/>
        <v>1232.1600000000001</v>
      </c>
      <c r="AB13" s="100">
        <f t="shared" si="13"/>
        <v>2464.3200000000002</v>
      </c>
      <c r="AC13" s="100">
        <f t="shared" si="14"/>
        <v>0</v>
      </c>
      <c r="AD13" s="96">
        <f t="shared" si="15"/>
        <v>4928.6400000000003</v>
      </c>
    </row>
    <row r="14" spans="1:30" x14ac:dyDescent="0.35">
      <c r="A14" s="10" t="s">
        <v>240</v>
      </c>
      <c r="B14" s="92" t="s">
        <v>244</v>
      </c>
      <c r="C14" s="14">
        <v>12</v>
      </c>
      <c r="D14" s="23">
        <f>8+1</f>
        <v>9</v>
      </c>
      <c r="E14" s="93">
        <v>21</v>
      </c>
      <c r="F14" s="76">
        <v>0</v>
      </c>
      <c r="G14" s="76">
        <v>0</v>
      </c>
      <c r="H14" s="76">
        <v>1</v>
      </c>
      <c r="I14" s="76">
        <v>1</v>
      </c>
      <c r="J14" s="76">
        <v>2</v>
      </c>
      <c r="K14" s="76">
        <v>0</v>
      </c>
      <c r="L14" s="77">
        <v>7.1</v>
      </c>
      <c r="M14" s="76">
        <v>26</v>
      </c>
      <c r="N14" s="77">
        <f t="shared" si="0"/>
        <v>0</v>
      </c>
      <c r="O14" s="77">
        <f t="shared" si="1"/>
        <v>0</v>
      </c>
      <c r="P14" s="77">
        <f t="shared" si="2"/>
        <v>14.2</v>
      </c>
      <c r="Q14" s="77">
        <f t="shared" si="3"/>
        <v>14.2</v>
      </c>
      <c r="R14" s="77">
        <f t="shared" si="4"/>
        <v>28.4</v>
      </c>
      <c r="S14" s="77">
        <f t="shared" si="5"/>
        <v>0</v>
      </c>
      <c r="T14" s="78">
        <v>1540.2</v>
      </c>
      <c r="U14" s="78">
        <f t="shared" si="6"/>
        <v>51.34</v>
      </c>
      <c r="V14" s="78">
        <f t="shared" si="7"/>
        <v>7.2309859154929583</v>
      </c>
      <c r="W14" s="100">
        <f t="shared" si="8"/>
        <v>3948.1183098591555</v>
      </c>
      <c r="X14" s="100">
        <f t="shared" si="9"/>
        <v>0</v>
      </c>
      <c r="Y14" s="100">
        <f t="shared" si="10"/>
        <v>0</v>
      </c>
      <c r="Z14" s="100">
        <f t="shared" si="11"/>
        <v>2156.2800000000002</v>
      </c>
      <c r="AA14" s="100">
        <f t="shared" si="12"/>
        <v>2156.2800000000002</v>
      </c>
      <c r="AB14" s="100">
        <f t="shared" si="13"/>
        <v>4312.5600000000004</v>
      </c>
      <c r="AC14" s="100">
        <f t="shared" si="14"/>
        <v>0</v>
      </c>
      <c r="AD14" s="96">
        <f t="shared" si="15"/>
        <v>8625.1200000000008</v>
      </c>
    </row>
    <row r="15" spans="1:30" x14ac:dyDescent="0.35">
      <c r="A15" s="10" t="s">
        <v>240</v>
      </c>
      <c r="B15" s="92" t="s">
        <v>245</v>
      </c>
      <c r="C15" s="14">
        <v>10</v>
      </c>
      <c r="D15" s="23">
        <f>3+1</f>
        <v>4</v>
      </c>
      <c r="E15" s="93">
        <v>14</v>
      </c>
      <c r="F15" s="76">
        <v>0</v>
      </c>
      <c r="G15" s="76">
        <v>0</v>
      </c>
      <c r="H15" s="76">
        <v>1</v>
      </c>
      <c r="I15" s="76">
        <v>2</v>
      </c>
      <c r="J15" s="76">
        <v>2</v>
      </c>
      <c r="K15" s="76">
        <v>0</v>
      </c>
      <c r="L15" s="77">
        <v>7.1</v>
      </c>
      <c r="M15" s="76">
        <v>26</v>
      </c>
      <c r="N15" s="77">
        <f t="shared" si="0"/>
        <v>0</v>
      </c>
      <c r="O15" s="77">
        <f t="shared" si="1"/>
        <v>0</v>
      </c>
      <c r="P15" s="77">
        <f t="shared" si="2"/>
        <v>14.2</v>
      </c>
      <c r="Q15" s="77">
        <f t="shared" si="3"/>
        <v>28.4</v>
      </c>
      <c r="R15" s="77">
        <f t="shared" si="4"/>
        <v>28.4</v>
      </c>
      <c r="S15" s="77">
        <f t="shared" si="5"/>
        <v>0</v>
      </c>
      <c r="T15" s="78">
        <v>1540.2</v>
      </c>
      <c r="U15" s="78">
        <f t="shared" si="6"/>
        <v>51.34</v>
      </c>
      <c r="V15" s="78">
        <f t="shared" si="7"/>
        <v>7.2309859154929583</v>
      </c>
      <c r="W15" s="100">
        <f t="shared" si="8"/>
        <v>2632.0788732394371</v>
      </c>
      <c r="X15" s="100">
        <f t="shared" si="9"/>
        <v>0</v>
      </c>
      <c r="Y15" s="100">
        <f t="shared" si="10"/>
        <v>0</v>
      </c>
      <c r="Z15" s="100">
        <f t="shared" si="11"/>
        <v>1437.52</v>
      </c>
      <c r="AA15" s="100">
        <f t="shared" si="12"/>
        <v>2875.04</v>
      </c>
      <c r="AB15" s="100">
        <f t="shared" si="13"/>
        <v>2875.04</v>
      </c>
      <c r="AC15" s="100">
        <f t="shared" si="14"/>
        <v>0</v>
      </c>
      <c r="AD15" s="96">
        <f t="shared" si="15"/>
        <v>7187.5999999999995</v>
      </c>
    </row>
    <row r="16" spans="1:30" x14ac:dyDescent="0.35">
      <c r="A16" s="11" t="s">
        <v>240</v>
      </c>
      <c r="B16" s="92" t="s">
        <v>246</v>
      </c>
      <c r="C16" s="14">
        <v>7</v>
      </c>
      <c r="D16" s="23">
        <v>3</v>
      </c>
      <c r="E16" s="93">
        <v>10</v>
      </c>
      <c r="F16" s="76">
        <v>1</v>
      </c>
      <c r="G16" s="76">
        <v>0</v>
      </c>
      <c r="H16" s="76">
        <v>1</v>
      </c>
      <c r="I16" s="76">
        <v>1</v>
      </c>
      <c r="J16" s="76">
        <v>2</v>
      </c>
      <c r="K16" s="76">
        <v>0</v>
      </c>
      <c r="L16" s="77">
        <v>7.1</v>
      </c>
      <c r="M16" s="76">
        <v>26</v>
      </c>
      <c r="N16" s="77">
        <f t="shared" si="0"/>
        <v>14.2</v>
      </c>
      <c r="O16" s="77">
        <f t="shared" si="1"/>
        <v>0</v>
      </c>
      <c r="P16" s="77">
        <f t="shared" si="2"/>
        <v>14.2</v>
      </c>
      <c r="Q16" s="77">
        <f t="shared" si="3"/>
        <v>14.2</v>
      </c>
      <c r="R16" s="77">
        <f t="shared" si="4"/>
        <v>28.4</v>
      </c>
      <c r="S16" s="77">
        <f t="shared" si="5"/>
        <v>0</v>
      </c>
      <c r="T16" s="78">
        <v>1540.2</v>
      </c>
      <c r="U16" s="78">
        <f t="shared" si="6"/>
        <v>51.34</v>
      </c>
      <c r="V16" s="78">
        <f t="shared" si="7"/>
        <v>7.2309859154929583</v>
      </c>
      <c r="W16" s="100">
        <f t="shared" si="8"/>
        <v>1880.0563380281692</v>
      </c>
      <c r="X16" s="100">
        <f t="shared" si="9"/>
        <v>1026.8000000000002</v>
      </c>
      <c r="Y16" s="100">
        <f t="shared" si="10"/>
        <v>0</v>
      </c>
      <c r="Z16" s="100">
        <f t="shared" si="11"/>
        <v>1026.8000000000002</v>
      </c>
      <c r="AA16" s="100">
        <f t="shared" si="12"/>
        <v>1026.8000000000002</v>
      </c>
      <c r="AB16" s="100">
        <f t="shared" si="13"/>
        <v>2053.6000000000004</v>
      </c>
      <c r="AC16" s="100">
        <f t="shared" si="14"/>
        <v>0</v>
      </c>
      <c r="AD16" s="96">
        <f t="shared" si="15"/>
        <v>5134.0000000000009</v>
      </c>
    </row>
    <row r="17" spans="1:30" x14ac:dyDescent="0.35">
      <c r="A17" s="7" t="s">
        <v>247</v>
      </c>
      <c r="B17" s="92" t="s">
        <v>248</v>
      </c>
      <c r="C17" s="18">
        <v>6</v>
      </c>
      <c r="D17" s="27">
        <f>2+1</f>
        <v>3</v>
      </c>
      <c r="E17" s="93">
        <v>9</v>
      </c>
      <c r="F17" s="76">
        <v>0</v>
      </c>
      <c r="G17" s="76">
        <v>0</v>
      </c>
      <c r="H17" s="76">
        <v>1</v>
      </c>
      <c r="I17" s="76">
        <v>1</v>
      </c>
      <c r="J17" s="76">
        <v>2</v>
      </c>
      <c r="K17" s="76">
        <v>0</v>
      </c>
      <c r="L17" s="77">
        <v>7.1</v>
      </c>
      <c r="M17" s="76">
        <v>26</v>
      </c>
      <c r="N17" s="77">
        <f t="shared" si="0"/>
        <v>0</v>
      </c>
      <c r="O17" s="77">
        <f t="shared" si="1"/>
        <v>0</v>
      </c>
      <c r="P17" s="77">
        <f t="shared" si="2"/>
        <v>14.2</v>
      </c>
      <c r="Q17" s="77">
        <f t="shared" si="3"/>
        <v>14.2</v>
      </c>
      <c r="R17" s="77">
        <f t="shared" si="4"/>
        <v>28.4</v>
      </c>
      <c r="S17" s="77">
        <f t="shared" si="5"/>
        <v>0</v>
      </c>
      <c r="T17" s="78">
        <v>1395.53</v>
      </c>
      <c r="U17" s="78">
        <f t="shared" si="6"/>
        <v>46.517666666666663</v>
      </c>
      <c r="V17" s="78">
        <f t="shared" si="7"/>
        <v>6.5517840375586855</v>
      </c>
      <c r="W17" s="100">
        <f t="shared" si="8"/>
        <v>1533.1174647887324</v>
      </c>
      <c r="X17" s="100">
        <f t="shared" si="9"/>
        <v>0</v>
      </c>
      <c r="Y17" s="100">
        <f t="shared" si="10"/>
        <v>0</v>
      </c>
      <c r="Z17" s="100">
        <f t="shared" si="11"/>
        <v>837.31799999999998</v>
      </c>
      <c r="AA17" s="100">
        <f t="shared" si="12"/>
        <v>837.31799999999998</v>
      </c>
      <c r="AB17" s="100">
        <f t="shared" si="13"/>
        <v>1674.636</v>
      </c>
      <c r="AC17" s="100">
        <f t="shared" si="14"/>
        <v>0</v>
      </c>
      <c r="AD17" s="96">
        <f t="shared" si="15"/>
        <v>3349.2719999999999</v>
      </c>
    </row>
    <row r="18" spans="1:30" x14ac:dyDescent="0.35">
      <c r="A18" s="7" t="s">
        <v>247</v>
      </c>
      <c r="B18" s="92" t="s">
        <v>249</v>
      </c>
      <c r="C18" s="18">
        <v>12</v>
      </c>
      <c r="D18" s="27">
        <v>2</v>
      </c>
      <c r="E18" s="93">
        <v>14</v>
      </c>
      <c r="F18" s="76">
        <v>0</v>
      </c>
      <c r="G18" s="76">
        <v>0</v>
      </c>
      <c r="H18" s="76">
        <v>1</v>
      </c>
      <c r="I18" s="76">
        <v>1</v>
      </c>
      <c r="J18" s="76">
        <v>2</v>
      </c>
      <c r="K18" s="76">
        <v>0</v>
      </c>
      <c r="L18" s="77">
        <v>7.1</v>
      </c>
      <c r="M18" s="76">
        <v>26</v>
      </c>
      <c r="N18" s="77">
        <f t="shared" si="0"/>
        <v>0</v>
      </c>
      <c r="O18" s="77">
        <f t="shared" si="1"/>
        <v>0</v>
      </c>
      <c r="P18" s="77">
        <f t="shared" si="2"/>
        <v>14.2</v>
      </c>
      <c r="Q18" s="77">
        <f t="shared" si="3"/>
        <v>14.2</v>
      </c>
      <c r="R18" s="77">
        <f t="shared" si="4"/>
        <v>28.4</v>
      </c>
      <c r="S18" s="77">
        <f t="shared" si="5"/>
        <v>0</v>
      </c>
      <c r="T18" s="78">
        <v>1395.53</v>
      </c>
      <c r="U18" s="78">
        <f t="shared" si="6"/>
        <v>46.517666666666663</v>
      </c>
      <c r="V18" s="78">
        <f t="shared" si="7"/>
        <v>6.5517840375586855</v>
      </c>
      <c r="W18" s="100">
        <f t="shared" si="8"/>
        <v>2384.8493896713617</v>
      </c>
      <c r="X18" s="100">
        <f t="shared" si="9"/>
        <v>0</v>
      </c>
      <c r="Y18" s="100">
        <f t="shared" si="10"/>
        <v>0</v>
      </c>
      <c r="Z18" s="100">
        <f t="shared" si="11"/>
        <v>1302.4946666666665</v>
      </c>
      <c r="AA18" s="100">
        <f t="shared" si="12"/>
        <v>1302.4946666666665</v>
      </c>
      <c r="AB18" s="100">
        <f t="shared" si="13"/>
        <v>2604.989333333333</v>
      </c>
      <c r="AC18" s="100">
        <f t="shared" si="14"/>
        <v>0</v>
      </c>
      <c r="AD18" s="96">
        <f t="shared" si="15"/>
        <v>5209.978666666666</v>
      </c>
    </row>
    <row r="19" spans="1:30" x14ac:dyDescent="0.35">
      <c r="A19" s="3" t="s">
        <v>247</v>
      </c>
      <c r="B19" s="92" t="s">
        <v>250</v>
      </c>
      <c r="C19" s="19">
        <v>32</v>
      </c>
      <c r="D19" s="28">
        <v>5</v>
      </c>
      <c r="E19" s="93">
        <v>37</v>
      </c>
      <c r="F19" s="76">
        <v>0</v>
      </c>
      <c r="G19" s="76">
        <v>1</v>
      </c>
      <c r="H19" s="76">
        <v>1</v>
      </c>
      <c r="I19" s="76">
        <v>2</v>
      </c>
      <c r="J19" s="76">
        <v>2</v>
      </c>
      <c r="K19" s="76">
        <v>0</v>
      </c>
      <c r="L19" s="77">
        <v>7.1</v>
      </c>
      <c r="M19" s="76">
        <v>26</v>
      </c>
      <c r="N19" s="77">
        <f t="shared" si="0"/>
        <v>0</v>
      </c>
      <c r="O19" s="77">
        <f t="shared" si="1"/>
        <v>14.2</v>
      </c>
      <c r="P19" s="77">
        <f t="shared" si="2"/>
        <v>14.2</v>
      </c>
      <c r="Q19" s="77">
        <f t="shared" si="3"/>
        <v>28.4</v>
      </c>
      <c r="R19" s="77">
        <f t="shared" si="4"/>
        <v>28.4</v>
      </c>
      <c r="S19" s="77">
        <f t="shared" si="5"/>
        <v>0</v>
      </c>
      <c r="T19" s="78">
        <v>1408.97</v>
      </c>
      <c r="U19" s="78">
        <f t="shared" si="6"/>
        <v>46.965666666666671</v>
      </c>
      <c r="V19" s="78">
        <f t="shared" si="7"/>
        <v>6.6148826291079823</v>
      </c>
      <c r="W19" s="100">
        <f t="shared" si="8"/>
        <v>6363.5170892018796</v>
      </c>
      <c r="X19" s="100">
        <f t="shared" si="9"/>
        <v>0</v>
      </c>
      <c r="Y19" s="100">
        <f t="shared" si="10"/>
        <v>3475.4593333333337</v>
      </c>
      <c r="Z19" s="100">
        <f t="shared" si="11"/>
        <v>3475.4593333333337</v>
      </c>
      <c r="AA19" s="100">
        <f t="shared" si="12"/>
        <v>6950.9186666666674</v>
      </c>
      <c r="AB19" s="100">
        <f t="shared" si="13"/>
        <v>6950.9186666666674</v>
      </c>
      <c r="AC19" s="100">
        <f t="shared" si="14"/>
        <v>0</v>
      </c>
      <c r="AD19" s="96">
        <f t="shared" si="15"/>
        <v>20852.756000000001</v>
      </c>
    </row>
    <row r="20" spans="1:30" x14ac:dyDescent="0.35">
      <c r="A20" s="3" t="s">
        <v>251</v>
      </c>
      <c r="B20" s="92" t="s">
        <v>252</v>
      </c>
      <c r="C20" s="15">
        <v>7</v>
      </c>
      <c r="D20" s="23">
        <v>2</v>
      </c>
      <c r="E20" s="93">
        <v>9</v>
      </c>
      <c r="F20" s="76">
        <v>1</v>
      </c>
      <c r="G20" s="76">
        <v>0</v>
      </c>
      <c r="H20" s="76">
        <v>1</v>
      </c>
      <c r="I20" s="76">
        <v>2</v>
      </c>
      <c r="J20" s="76">
        <v>2</v>
      </c>
      <c r="K20" s="76">
        <v>0</v>
      </c>
      <c r="L20" s="77">
        <v>7.1</v>
      </c>
      <c r="M20" s="76">
        <v>26</v>
      </c>
      <c r="N20" s="77">
        <f t="shared" si="0"/>
        <v>14.2</v>
      </c>
      <c r="O20" s="77">
        <f t="shared" si="1"/>
        <v>0</v>
      </c>
      <c r="P20" s="77">
        <f t="shared" si="2"/>
        <v>14.2</v>
      </c>
      <c r="Q20" s="77">
        <f t="shared" si="3"/>
        <v>28.4</v>
      </c>
      <c r="R20" s="77">
        <f t="shared" si="4"/>
        <v>28.4</v>
      </c>
      <c r="S20" s="77">
        <f t="shared" si="5"/>
        <v>0</v>
      </c>
      <c r="T20" s="78">
        <v>1355.9</v>
      </c>
      <c r="U20" s="78">
        <f t="shared" si="6"/>
        <v>45.196666666666673</v>
      </c>
      <c r="V20" s="78">
        <f t="shared" si="7"/>
        <v>6.3657276995305176</v>
      </c>
      <c r="W20" s="100">
        <f t="shared" si="8"/>
        <v>1489.580281690141</v>
      </c>
      <c r="X20" s="100">
        <f t="shared" si="9"/>
        <v>813.54000000000008</v>
      </c>
      <c r="Y20" s="100">
        <f t="shared" si="10"/>
        <v>0</v>
      </c>
      <c r="Z20" s="100">
        <f t="shared" si="11"/>
        <v>813.54000000000008</v>
      </c>
      <c r="AA20" s="100">
        <f t="shared" si="12"/>
        <v>1627.0800000000002</v>
      </c>
      <c r="AB20" s="100">
        <f t="shared" si="13"/>
        <v>1627.0800000000002</v>
      </c>
      <c r="AC20" s="100">
        <f t="shared" si="14"/>
        <v>0</v>
      </c>
      <c r="AD20" s="96">
        <f t="shared" si="15"/>
        <v>4881.2400000000007</v>
      </c>
    </row>
    <row r="21" spans="1:30" x14ac:dyDescent="0.35">
      <c r="A21" s="3" t="s">
        <v>251</v>
      </c>
      <c r="B21" s="92" t="s">
        <v>253</v>
      </c>
      <c r="C21" s="15">
        <v>5</v>
      </c>
      <c r="D21" s="23">
        <v>1</v>
      </c>
      <c r="E21" s="93">
        <v>6</v>
      </c>
      <c r="F21" s="76">
        <v>1</v>
      </c>
      <c r="G21" s="76">
        <v>0</v>
      </c>
      <c r="H21" s="76">
        <v>1</v>
      </c>
      <c r="I21" s="76">
        <v>1</v>
      </c>
      <c r="J21" s="76">
        <v>2</v>
      </c>
      <c r="K21" s="76">
        <v>0</v>
      </c>
      <c r="L21" s="77">
        <v>7.1</v>
      </c>
      <c r="M21" s="76">
        <v>26</v>
      </c>
      <c r="N21" s="77">
        <f t="shared" si="0"/>
        <v>14.2</v>
      </c>
      <c r="O21" s="77">
        <f t="shared" si="1"/>
        <v>0</v>
      </c>
      <c r="P21" s="77">
        <f t="shared" si="2"/>
        <v>14.2</v>
      </c>
      <c r="Q21" s="77">
        <f t="shared" si="3"/>
        <v>14.2</v>
      </c>
      <c r="R21" s="77">
        <f t="shared" si="4"/>
        <v>28.4</v>
      </c>
      <c r="S21" s="77">
        <f t="shared" si="5"/>
        <v>0</v>
      </c>
      <c r="T21" s="78">
        <v>1355.9</v>
      </c>
      <c r="U21" s="78">
        <f t="shared" si="6"/>
        <v>45.196666666666673</v>
      </c>
      <c r="V21" s="78">
        <f t="shared" si="7"/>
        <v>6.3657276995305176</v>
      </c>
      <c r="W21" s="100">
        <f t="shared" si="8"/>
        <v>993.05352112676064</v>
      </c>
      <c r="X21" s="100">
        <f t="shared" si="9"/>
        <v>542.36000000000013</v>
      </c>
      <c r="Y21" s="100">
        <f t="shared" si="10"/>
        <v>0</v>
      </c>
      <c r="Z21" s="100">
        <f t="shared" si="11"/>
        <v>542.36000000000013</v>
      </c>
      <c r="AA21" s="100">
        <f t="shared" si="12"/>
        <v>542.36000000000013</v>
      </c>
      <c r="AB21" s="100">
        <f t="shared" si="13"/>
        <v>1084.7200000000003</v>
      </c>
      <c r="AC21" s="100">
        <f t="shared" si="14"/>
        <v>0</v>
      </c>
      <c r="AD21" s="96">
        <f t="shared" si="15"/>
        <v>2711.8000000000006</v>
      </c>
    </row>
    <row r="22" spans="1:30" x14ac:dyDescent="0.35">
      <c r="A22" s="3" t="s">
        <v>251</v>
      </c>
      <c r="B22" s="92" t="s">
        <v>254</v>
      </c>
      <c r="C22" s="15">
        <v>8</v>
      </c>
      <c r="D22" s="23">
        <v>1</v>
      </c>
      <c r="E22" s="93">
        <v>9</v>
      </c>
      <c r="F22" s="76">
        <v>1</v>
      </c>
      <c r="G22" s="76">
        <v>0</v>
      </c>
      <c r="H22" s="76">
        <v>1</v>
      </c>
      <c r="I22" s="76">
        <v>1</v>
      </c>
      <c r="J22" s="76">
        <v>2</v>
      </c>
      <c r="K22" s="76">
        <v>0</v>
      </c>
      <c r="L22" s="77">
        <v>7.1</v>
      </c>
      <c r="M22" s="76">
        <v>26</v>
      </c>
      <c r="N22" s="77">
        <f t="shared" si="0"/>
        <v>14.2</v>
      </c>
      <c r="O22" s="77">
        <f t="shared" si="1"/>
        <v>0</v>
      </c>
      <c r="P22" s="77">
        <f t="shared" si="2"/>
        <v>14.2</v>
      </c>
      <c r="Q22" s="77">
        <f t="shared" si="3"/>
        <v>14.2</v>
      </c>
      <c r="R22" s="77">
        <f t="shared" si="4"/>
        <v>28.4</v>
      </c>
      <c r="S22" s="77">
        <f t="shared" si="5"/>
        <v>0</v>
      </c>
      <c r="T22" s="78">
        <v>1355.9</v>
      </c>
      <c r="U22" s="78">
        <f t="shared" si="6"/>
        <v>45.196666666666673</v>
      </c>
      <c r="V22" s="78">
        <f t="shared" si="7"/>
        <v>6.3657276995305176</v>
      </c>
      <c r="W22" s="100">
        <f t="shared" si="8"/>
        <v>1489.580281690141</v>
      </c>
      <c r="X22" s="100">
        <f t="shared" si="9"/>
        <v>813.54000000000008</v>
      </c>
      <c r="Y22" s="100">
        <f t="shared" si="10"/>
        <v>0</v>
      </c>
      <c r="Z22" s="100">
        <f t="shared" si="11"/>
        <v>813.54000000000008</v>
      </c>
      <c r="AA22" s="100">
        <f t="shared" si="12"/>
        <v>813.54000000000008</v>
      </c>
      <c r="AB22" s="100">
        <f t="shared" si="13"/>
        <v>1627.0800000000002</v>
      </c>
      <c r="AC22" s="100">
        <f t="shared" si="14"/>
        <v>0</v>
      </c>
      <c r="AD22" s="96">
        <f t="shared" si="15"/>
        <v>4067.7000000000007</v>
      </c>
    </row>
    <row r="23" spans="1:30" x14ac:dyDescent="0.35">
      <c r="A23" s="3" t="s">
        <v>251</v>
      </c>
      <c r="B23" s="92" t="s">
        <v>255</v>
      </c>
      <c r="C23" s="15">
        <v>3</v>
      </c>
      <c r="D23" s="23"/>
      <c r="E23" s="93">
        <v>3</v>
      </c>
      <c r="F23" s="76">
        <v>0</v>
      </c>
      <c r="G23" s="76">
        <v>0</v>
      </c>
      <c r="H23" s="76">
        <v>1</v>
      </c>
      <c r="I23" s="76">
        <v>1</v>
      </c>
      <c r="J23" s="76">
        <v>2</v>
      </c>
      <c r="K23" s="76">
        <v>0</v>
      </c>
      <c r="L23" s="77">
        <v>7.1</v>
      </c>
      <c r="M23" s="76">
        <v>26</v>
      </c>
      <c r="N23" s="77">
        <f t="shared" si="0"/>
        <v>0</v>
      </c>
      <c r="O23" s="77">
        <f t="shared" si="1"/>
        <v>0</v>
      </c>
      <c r="P23" s="77">
        <f t="shared" si="2"/>
        <v>14.2</v>
      </c>
      <c r="Q23" s="77">
        <f t="shared" si="3"/>
        <v>14.2</v>
      </c>
      <c r="R23" s="77">
        <f t="shared" si="4"/>
        <v>28.4</v>
      </c>
      <c r="S23" s="77">
        <f t="shared" si="5"/>
        <v>0</v>
      </c>
      <c r="T23" s="78">
        <v>1300</v>
      </c>
      <c r="U23" s="78">
        <f t="shared" si="6"/>
        <v>43.333333333333336</v>
      </c>
      <c r="V23" s="78">
        <f t="shared" si="7"/>
        <v>6.1032863849765269</v>
      </c>
      <c r="W23" s="100">
        <f t="shared" si="8"/>
        <v>476.05633802816908</v>
      </c>
      <c r="X23" s="100">
        <f t="shared" si="9"/>
        <v>0</v>
      </c>
      <c r="Y23" s="100">
        <f t="shared" si="10"/>
        <v>0</v>
      </c>
      <c r="Z23" s="100">
        <f t="shared" si="11"/>
        <v>260</v>
      </c>
      <c r="AA23" s="100">
        <f t="shared" si="12"/>
        <v>260</v>
      </c>
      <c r="AB23" s="100">
        <f t="shared" si="13"/>
        <v>520</v>
      </c>
      <c r="AC23" s="100">
        <f t="shared" si="14"/>
        <v>0</v>
      </c>
      <c r="AD23" s="96">
        <f t="shared" si="15"/>
        <v>1040</v>
      </c>
    </row>
    <row r="24" spans="1:30" x14ac:dyDescent="0.35">
      <c r="A24" s="3" t="s">
        <v>251</v>
      </c>
      <c r="B24" s="92" t="s">
        <v>256</v>
      </c>
      <c r="C24" s="15">
        <v>25</v>
      </c>
      <c r="D24" s="23">
        <v>2</v>
      </c>
      <c r="E24" s="93">
        <v>27</v>
      </c>
      <c r="F24" s="76">
        <v>1</v>
      </c>
      <c r="G24" s="76">
        <v>0</v>
      </c>
      <c r="H24" s="76">
        <v>1</v>
      </c>
      <c r="I24" s="76">
        <v>1</v>
      </c>
      <c r="J24" s="76">
        <v>2</v>
      </c>
      <c r="K24" s="76">
        <v>0</v>
      </c>
      <c r="L24" s="77">
        <v>7.1</v>
      </c>
      <c r="M24" s="76">
        <v>26</v>
      </c>
      <c r="N24" s="77">
        <f t="shared" si="0"/>
        <v>14.2</v>
      </c>
      <c r="O24" s="77">
        <f t="shared" si="1"/>
        <v>0</v>
      </c>
      <c r="P24" s="77">
        <f t="shared" si="2"/>
        <v>14.2</v>
      </c>
      <c r="Q24" s="77">
        <f t="shared" si="3"/>
        <v>14.2</v>
      </c>
      <c r="R24" s="77">
        <f t="shared" si="4"/>
        <v>28.4</v>
      </c>
      <c r="S24" s="77">
        <f t="shared" si="5"/>
        <v>0</v>
      </c>
      <c r="T24" s="78">
        <v>1355.9</v>
      </c>
      <c r="U24" s="78">
        <f t="shared" si="6"/>
        <v>45.196666666666673</v>
      </c>
      <c r="V24" s="78">
        <f t="shared" si="7"/>
        <v>6.3657276995305176</v>
      </c>
      <c r="W24" s="100">
        <f t="shared" si="8"/>
        <v>4468.7408450704233</v>
      </c>
      <c r="X24" s="100">
        <f t="shared" si="9"/>
        <v>2440.6200000000003</v>
      </c>
      <c r="Y24" s="100">
        <f t="shared" si="10"/>
        <v>0</v>
      </c>
      <c r="Z24" s="100">
        <f t="shared" si="11"/>
        <v>2440.6200000000003</v>
      </c>
      <c r="AA24" s="100">
        <f t="shared" si="12"/>
        <v>2440.6200000000003</v>
      </c>
      <c r="AB24" s="100">
        <f t="shared" si="13"/>
        <v>4881.2400000000007</v>
      </c>
      <c r="AC24" s="100">
        <f t="shared" si="14"/>
        <v>0</v>
      </c>
      <c r="AD24" s="96">
        <f t="shared" si="15"/>
        <v>12203.100000000002</v>
      </c>
    </row>
    <row r="25" spans="1:30" x14ac:dyDescent="0.35">
      <c r="A25" s="96"/>
      <c r="B25" s="96" t="s">
        <v>13</v>
      </c>
      <c r="C25" s="96" t="e">
        <f>#REF!+#REF!+#REF!+#REF!+#REF!</f>
        <v>#REF!</v>
      </c>
      <c r="D25" s="96" t="e">
        <f>#REF!+#REF!+#REF!+#REF!+#REF!</f>
        <v>#REF!</v>
      </c>
      <c r="E25" s="101">
        <v>371</v>
      </c>
      <c r="F25" s="96">
        <f t="shared" ref="F25:K25" si="16">SUM(F3:F24)</f>
        <v>12</v>
      </c>
      <c r="G25" s="96">
        <f t="shared" si="16"/>
        <v>1</v>
      </c>
      <c r="H25" s="96">
        <f t="shared" si="16"/>
        <v>23</v>
      </c>
      <c r="I25" s="96">
        <f t="shared" si="16"/>
        <v>25</v>
      </c>
      <c r="J25" s="96">
        <f t="shared" si="16"/>
        <v>44</v>
      </c>
      <c r="K25" s="96">
        <f t="shared" si="16"/>
        <v>1</v>
      </c>
      <c r="L25" s="96"/>
      <c r="M25" s="96">
        <f t="shared" ref="M25:S25" si="17">SUM(M3:M24)</f>
        <v>572</v>
      </c>
      <c r="N25" s="96">
        <f t="shared" si="17"/>
        <v>170.39999999999998</v>
      </c>
      <c r="O25" s="96">
        <f t="shared" si="17"/>
        <v>14.2</v>
      </c>
      <c r="P25" s="96">
        <f t="shared" si="17"/>
        <v>326.59999999999985</v>
      </c>
      <c r="Q25" s="96">
        <f t="shared" si="17"/>
        <v>354.99999999999989</v>
      </c>
      <c r="R25" s="96">
        <f t="shared" si="17"/>
        <v>624.79999999999973</v>
      </c>
      <c r="S25" s="96">
        <f t="shared" si="17"/>
        <v>14.2</v>
      </c>
      <c r="T25" s="96"/>
      <c r="U25" s="96"/>
      <c r="V25" s="96"/>
      <c r="W25" s="96"/>
      <c r="X25" s="96">
        <f t="shared" ref="X25:AC25" si="18">SUM(X3:X24)</f>
        <v>20821.260000000002</v>
      </c>
      <c r="Y25" s="96">
        <f t="shared" si="18"/>
        <v>3475.4593333333337</v>
      </c>
      <c r="Z25" s="96">
        <f t="shared" si="18"/>
        <v>38817.272000000004</v>
      </c>
      <c r="AA25" s="96">
        <f t="shared" si="18"/>
        <v>43873.89133333334</v>
      </c>
      <c r="AB25" s="96">
        <f t="shared" si="18"/>
        <v>76294.744000000006</v>
      </c>
      <c r="AC25" s="96">
        <f t="shared" si="18"/>
        <v>1339.8000000000002</v>
      </c>
    </row>
  </sheetData>
  <autoFilter ref="A2:AC25" xr:uid="{D8EE0F00-F4A1-48CD-9C7B-80253D71727E}"/>
  <mergeCells count="4">
    <mergeCell ref="T1:V1"/>
    <mergeCell ref="X1:AC1"/>
    <mergeCell ref="F1:K1"/>
    <mergeCell ref="L1:S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73FF9-4C84-48D9-89EE-E05A0BC2D739}">
  <dimension ref="A1:IL64"/>
  <sheetViews>
    <sheetView showGridLines="0" zoomScale="90" zoomScaleNormal="90" workbookViewId="0">
      <selection activeCell="G6" sqref="G6"/>
    </sheetView>
  </sheetViews>
  <sheetFormatPr defaultColWidth="0" defaultRowHeight="14.5" zeroHeight="1" x14ac:dyDescent="0.35"/>
  <cols>
    <col min="1" max="1" width="2.54296875" customWidth="1"/>
    <col min="2" max="2" width="15" bestFit="1" customWidth="1"/>
    <col min="3" max="3" width="5.54296875" bestFit="1" customWidth="1"/>
    <col min="4" max="4" width="16.81640625" bestFit="1" customWidth="1"/>
    <col min="5" max="5" width="19.453125" bestFit="1" customWidth="1"/>
    <col min="6" max="6" width="16.1796875" customWidth="1"/>
    <col min="7" max="7" width="14.54296875" bestFit="1" customWidth="1"/>
    <col min="8" max="8" width="12.81640625" customWidth="1"/>
    <col min="9" max="9" width="6.453125" customWidth="1"/>
    <col min="10" max="10" width="12.1796875" bestFit="1" customWidth="1"/>
    <col min="11" max="11" width="21.81640625" bestFit="1" customWidth="1"/>
    <col min="12" max="12" width="5.81640625" bestFit="1" customWidth="1"/>
    <col min="13" max="13" width="4.453125" bestFit="1" customWidth="1"/>
    <col min="14" max="14" width="15" bestFit="1" customWidth="1"/>
    <col min="15" max="15" width="13.81640625" bestFit="1" customWidth="1"/>
    <col min="16" max="16" width="15" bestFit="1" customWidth="1"/>
    <col min="17" max="18" width="6.453125" customWidth="1"/>
    <col min="19" max="19" width="13.26953125" hidden="1" customWidth="1"/>
    <col min="20" max="20" width="16.81640625" hidden="1" customWidth="1"/>
    <col min="21" max="21" width="13.26953125" hidden="1" customWidth="1"/>
    <col min="22" max="22" width="13.81640625" hidden="1" customWidth="1"/>
    <col min="23" max="23" width="13.26953125" hidden="1" customWidth="1"/>
    <col min="24" max="24" width="13.81640625" hidden="1" customWidth="1"/>
    <col min="25" max="26" width="13.26953125" hidden="1" customWidth="1"/>
    <col min="27" max="27" width="13.453125" hidden="1" customWidth="1"/>
    <col min="28" max="246" width="13.26953125" hidden="1" customWidth="1"/>
    <col min="247" max="16384" width="9.1796875" hidden="1"/>
  </cols>
  <sheetData>
    <row r="1" spans="2:26" ht="19.5" customHeight="1" x14ac:dyDescent="0.35"/>
    <row r="2" spans="2:26" ht="6.75" customHeight="1" x14ac:dyDescent="0.35"/>
    <row r="4" spans="2:26" s="33" customFormat="1" x14ac:dyDescent="0.35">
      <c r="B4"/>
      <c r="C4"/>
      <c r="D4"/>
      <c r="E4"/>
      <c r="F4"/>
      <c r="G4"/>
      <c r="H4"/>
      <c r="J4" s="124" t="s">
        <v>23</v>
      </c>
      <c r="K4" s="124" t="s">
        <v>219</v>
      </c>
      <c r="L4" s="194" t="s">
        <v>15</v>
      </c>
      <c r="M4" s="124" t="s">
        <v>288</v>
      </c>
      <c r="N4" s="124" t="s">
        <v>289</v>
      </c>
      <c r="O4" s="124" t="s">
        <v>290</v>
      </c>
      <c r="P4" s="124" t="s">
        <v>291</v>
      </c>
      <c r="S4" s="135" t="s">
        <v>23</v>
      </c>
      <c r="T4" s="135" t="s">
        <v>219</v>
      </c>
      <c r="U4" s="135" t="s">
        <v>220</v>
      </c>
      <c r="V4" s="135" t="s">
        <v>292</v>
      </c>
      <c r="W4" s="135" t="s">
        <v>293</v>
      </c>
      <c r="X4" s="135" t="s">
        <v>207</v>
      </c>
    </row>
    <row r="5" spans="2:26" x14ac:dyDescent="0.35">
      <c r="J5" t="s">
        <v>227</v>
      </c>
      <c r="K5" t="s">
        <v>230</v>
      </c>
      <c r="M5" s="218">
        <v>40</v>
      </c>
      <c r="N5" s="32">
        <v>45636.850816901409</v>
      </c>
      <c r="O5" s="32">
        <v>17440.452799999999</v>
      </c>
      <c r="P5" s="32">
        <v>63077.303616901416</v>
      </c>
      <c r="S5" s="123" t="s">
        <v>227</v>
      </c>
      <c r="T5" s="123" t="s">
        <v>230</v>
      </c>
      <c r="U5" s="33">
        <v>40</v>
      </c>
      <c r="V5" s="81">
        <v>45636.850816901409</v>
      </c>
      <c r="W5" s="81">
        <v>17440.452799999999</v>
      </c>
      <c r="X5" s="81">
        <f>SUM(V5:W5)</f>
        <v>63077.303616901409</v>
      </c>
      <c r="Y5" s="206"/>
      <c r="Z5" s="206"/>
    </row>
    <row r="6" spans="2:26" x14ac:dyDescent="0.35">
      <c r="K6" t="s">
        <v>242</v>
      </c>
      <c r="M6" s="218">
        <v>27</v>
      </c>
      <c r="N6" s="32">
        <v>34047.341295774655</v>
      </c>
      <c r="O6" s="32">
        <v>12934.598666666669</v>
      </c>
      <c r="P6" s="32">
        <v>46981.93996244132</v>
      </c>
      <c r="S6" s="123" t="s">
        <v>227</v>
      </c>
      <c r="T6" s="123" t="s">
        <v>242</v>
      </c>
      <c r="U6" s="33">
        <v>27</v>
      </c>
      <c r="V6" s="81">
        <v>34047.341295774662</v>
      </c>
      <c r="W6" s="81">
        <v>12934.598666666669</v>
      </c>
      <c r="X6" s="81">
        <f>SUM(V6:W6)</f>
        <v>46981.939962441335</v>
      </c>
      <c r="Y6" s="206"/>
      <c r="Z6" s="206"/>
    </row>
    <row r="7" spans="2:26" ht="15" thickBot="1" x14ac:dyDescent="0.4">
      <c r="K7" t="s">
        <v>254</v>
      </c>
      <c r="M7" s="218">
        <v>12</v>
      </c>
      <c r="N7" s="32">
        <v>10814.352845070422</v>
      </c>
      <c r="O7" s="32">
        <v>5349.0255000000016</v>
      </c>
      <c r="P7" s="32">
        <v>16163.378345070425</v>
      </c>
      <c r="S7" s="123" t="s">
        <v>227</v>
      </c>
      <c r="T7" s="123" t="s">
        <v>254</v>
      </c>
      <c r="U7" s="33">
        <v>12</v>
      </c>
      <c r="V7" s="81">
        <v>10814.352845070425</v>
      </c>
      <c r="W7" s="81">
        <v>5349.0255000000006</v>
      </c>
      <c r="X7" s="81">
        <f>SUM(V7:W7)</f>
        <v>16163.378345070425</v>
      </c>
      <c r="Y7" s="206"/>
      <c r="Z7" s="206"/>
    </row>
    <row r="8" spans="2:26" ht="15" thickBot="1" x14ac:dyDescent="0.4">
      <c r="B8" s="185" t="s">
        <v>23</v>
      </c>
      <c r="C8" s="156"/>
      <c r="D8" s="130"/>
      <c r="E8" s="130"/>
      <c r="F8" s="130"/>
      <c r="G8" s="247" t="s">
        <v>294</v>
      </c>
      <c r="H8" s="248"/>
      <c r="K8" t="s">
        <v>238</v>
      </c>
      <c r="M8" s="218">
        <v>37</v>
      </c>
      <c r="N8" s="32">
        <v>42538.368709859162</v>
      </c>
      <c r="O8" s="32">
        <v>20620.438175000003</v>
      </c>
      <c r="P8" s="32">
        <v>63158.806884859172</v>
      </c>
      <c r="S8" s="123" t="s">
        <v>227</v>
      </c>
      <c r="T8" s="123" t="s">
        <v>238</v>
      </c>
      <c r="U8" s="33">
        <v>37</v>
      </c>
      <c r="V8" s="81">
        <v>42538.368709859162</v>
      </c>
      <c r="W8" s="81">
        <v>20620.438175000003</v>
      </c>
      <c r="X8" s="81">
        <v>63158.806884859165</v>
      </c>
      <c r="Y8" s="206"/>
      <c r="Z8" s="206"/>
    </row>
    <row r="9" spans="2:26" ht="15" customHeight="1" x14ac:dyDescent="0.35">
      <c r="B9" s="267" t="s">
        <v>227</v>
      </c>
      <c r="C9" s="261" t="s">
        <v>295</v>
      </c>
      <c r="D9" s="262"/>
      <c r="E9" s="129"/>
      <c r="F9" s="129"/>
      <c r="G9" s="249" t="s">
        <v>296</v>
      </c>
      <c r="H9" s="250"/>
      <c r="K9" t="s">
        <v>248</v>
      </c>
      <c r="M9" s="218">
        <v>27</v>
      </c>
      <c r="N9" s="32">
        <v>28535.38091830986</v>
      </c>
      <c r="O9" s="32">
        <v>10750.443232</v>
      </c>
      <c r="P9" s="32">
        <v>39285.824150309862</v>
      </c>
      <c r="S9" s="123" t="s">
        <v>227</v>
      </c>
      <c r="T9" s="123" t="s">
        <v>248</v>
      </c>
      <c r="U9" s="33">
        <v>27</v>
      </c>
      <c r="V9" s="81">
        <v>28535.380918309864</v>
      </c>
      <c r="W9" s="81">
        <v>10750.443232000001</v>
      </c>
      <c r="X9" s="81">
        <v>39285.824150309869</v>
      </c>
      <c r="Y9" s="206"/>
      <c r="Z9" s="206"/>
    </row>
    <row r="10" spans="2:26" ht="15" customHeight="1" x14ac:dyDescent="0.35">
      <c r="B10" s="278"/>
      <c r="C10" s="263"/>
      <c r="D10" s="264"/>
      <c r="E10" t="s">
        <v>297</v>
      </c>
      <c r="G10" s="251"/>
      <c r="H10" s="252"/>
      <c r="K10" t="s">
        <v>250</v>
      </c>
      <c r="M10" s="218">
        <v>53</v>
      </c>
      <c r="N10" s="32">
        <v>59132.065346478892</v>
      </c>
      <c r="O10" s="32">
        <v>34697.327600000004</v>
      </c>
      <c r="P10" s="32">
        <v>93829.392946478882</v>
      </c>
      <c r="S10" s="123" t="s">
        <v>227</v>
      </c>
      <c r="T10" s="123" t="s">
        <v>250</v>
      </c>
      <c r="U10" s="33">
        <v>53</v>
      </c>
      <c r="V10" s="81">
        <v>59132.065346478892</v>
      </c>
      <c r="W10" s="81">
        <v>34697.327600000004</v>
      </c>
      <c r="X10" s="81">
        <v>93829.392946478896</v>
      </c>
      <c r="Y10" s="206"/>
      <c r="Z10" s="206"/>
    </row>
    <row r="11" spans="2:26" ht="15" customHeight="1" x14ac:dyDescent="0.35">
      <c r="B11" s="278"/>
      <c r="C11" s="263"/>
      <c r="D11" s="264"/>
      <c r="E11" t="s">
        <v>298</v>
      </c>
      <c r="G11" s="251"/>
      <c r="H11" s="252"/>
      <c r="K11" t="s">
        <v>236</v>
      </c>
      <c r="M11" s="218">
        <v>31</v>
      </c>
      <c r="N11" s="32">
        <v>37756.70570704226</v>
      </c>
      <c r="O11" s="32">
        <v>21813.918720000005</v>
      </c>
      <c r="P11" s="32">
        <v>59570.624427042276</v>
      </c>
      <c r="S11" s="123" t="s">
        <v>227</v>
      </c>
      <c r="T11" s="123" t="s">
        <v>236</v>
      </c>
      <c r="U11" s="33">
        <v>31</v>
      </c>
      <c r="V11" s="81">
        <v>37756.705707042267</v>
      </c>
      <c r="W11" s="81">
        <v>21813.918720000001</v>
      </c>
      <c r="X11" s="81">
        <v>59570.624427042269</v>
      </c>
      <c r="Y11" s="206"/>
      <c r="Z11" s="206"/>
    </row>
    <row r="12" spans="2:26" x14ac:dyDescent="0.35">
      <c r="B12" s="278"/>
      <c r="C12" s="263"/>
      <c r="D12" s="264"/>
      <c r="G12" s="251"/>
      <c r="H12" s="252"/>
      <c r="K12" t="s">
        <v>252</v>
      </c>
      <c r="M12" s="218">
        <v>17</v>
      </c>
      <c r="N12" s="32">
        <v>17687.875436619721</v>
      </c>
      <c r="O12" s="32">
        <v>10219.161600000001</v>
      </c>
      <c r="P12" s="32">
        <v>27907.037036619728</v>
      </c>
      <c r="S12" s="123" t="s">
        <v>227</v>
      </c>
      <c r="T12" s="123" t="s">
        <v>252</v>
      </c>
      <c r="U12" s="33">
        <v>17</v>
      </c>
      <c r="V12" s="81">
        <v>17687.875436619721</v>
      </c>
      <c r="W12" s="81">
        <v>10219.161600000001</v>
      </c>
      <c r="X12" s="81">
        <v>27907.037036619724</v>
      </c>
      <c r="Y12" s="206"/>
      <c r="Z12" s="206"/>
    </row>
    <row r="13" spans="2:26" ht="15" thickBot="1" x14ac:dyDescent="0.4">
      <c r="B13" s="268"/>
      <c r="C13" s="265"/>
      <c r="D13" s="266"/>
      <c r="G13" s="251"/>
      <c r="H13" s="252"/>
      <c r="K13" t="s">
        <v>244</v>
      </c>
      <c r="M13" s="218">
        <v>60</v>
      </c>
      <c r="N13" s="32">
        <v>72834.065126760572</v>
      </c>
      <c r="O13" s="32">
        <v>27774.292557575762</v>
      </c>
      <c r="P13" s="32">
        <v>100608.35768433636</v>
      </c>
      <c r="S13" s="123" t="s">
        <v>227</v>
      </c>
      <c r="T13" s="123" t="s">
        <v>244</v>
      </c>
      <c r="U13" s="33">
        <v>60</v>
      </c>
      <c r="V13" s="81">
        <v>72834.065126760586</v>
      </c>
      <c r="W13" s="81">
        <v>27774.292557575762</v>
      </c>
      <c r="X13" s="81">
        <v>100608.35768433634</v>
      </c>
      <c r="Y13" s="206"/>
      <c r="Z13" s="206"/>
    </row>
    <row r="14" spans="2:26" ht="15.75" customHeight="1" x14ac:dyDescent="0.35">
      <c r="B14" s="267" t="s">
        <v>260</v>
      </c>
      <c r="C14" s="279" t="s">
        <v>299</v>
      </c>
      <c r="D14" s="270"/>
      <c r="E14" s="281" t="s">
        <v>300</v>
      </c>
      <c r="F14" s="281"/>
      <c r="G14" s="251"/>
      <c r="H14" s="252"/>
      <c r="K14" t="s">
        <v>256</v>
      </c>
      <c r="M14" s="218">
        <v>38</v>
      </c>
      <c r="N14" s="32">
        <v>36618.828523943666</v>
      </c>
      <c r="O14" s="32">
        <v>18401.756720000005</v>
      </c>
      <c r="P14" s="32">
        <v>55020.585243943679</v>
      </c>
      <c r="S14" s="123" t="s">
        <v>227</v>
      </c>
      <c r="T14" s="123" t="s">
        <v>256</v>
      </c>
      <c r="U14" s="33">
        <v>35</v>
      </c>
      <c r="V14" s="81">
        <v>36618.828523943674</v>
      </c>
      <c r="W14" s="81">
        <v>18401.756720000005</v>
      </c>
      <c r="X14" s="81">
        <v>55020.585243943679</v>
      </c>
      <c r="Y14" s="206"/>
      <c r="Z14" s="206"/>
    </row>
    <row r="15" spans="2:26" ht="15.75" customHeight="1" x14ac:dyDescent="0.35">
      <c r="B15" s="278"/>
      <c r="C15" s="263"/>
      <c r="D15" s="280"/>
      <c r="E15" s="282"/>
      <c r="F15" s="282"/>
      <c r="G15" s="251"/>
      <c r="H15" s="252"/>
      <c r="K15" t="s">
        <v>243</v>
      </c>
      <c r="M15" s="218">
        <v>23</v>
      </c>
      <c r="N15" s="32">
        <v>25213.196056338034</v>
      </c>
      <c r="O15" s="32">
        <v>9498.8405333333358</v>
      </c>
      <c r="P15" s="32">
        <v>34712.03658967137</v>
      </c>
      <c r="S15" s="123" t="s">
        <v>227</v>
      </c>
      <c r="T15" s="123" t="s">
        <v>243</v>
      </c>
      <c r="U15" s="33">
        <v>18</v>
      </c>
      <c r="V15" s="81">
        <v>25213.196056338034</v>
      </c>
      <c r="W15" s="81">
        <v>9498.8405333333358</v>
      </c>
      <c r="X15" s="81">
        <v>34712.03658967137</v>
      </c>
      <c r="Y15" s="206"/>
      <c r="Z15" s="206"/>
    </row>
    <row r="16" spans="2:26" ht="15.75" customHeight="1" thickBot="1" x14ac:dyDescent="0.4">
      <c r="B16" s="268"/>
      <c r="C16" s="265"/>
      <c r="D16" s="271"/>
      <c r="E16" s="283"/>
      <c r="F16" s="283"/>
      <c r="G16" s="251"/>
      <c r="H16" s="252"/>
      <c r="K16" t="s">
        <v>253</v>
      </c>
      <c r="M16" s="218">
        <v>11</v>
      </c>
      <c r="N16" s="32">
        <v>10646.32985915493</v>
      </c>
      <c r="O16" s="32">
        <v>5265.9175000000014</v>
      </c>
      <c r="P16" s="32">
        <v>15912.247359154933</v>
      </c>
      <c r="S16" s="123" t="s">
        <v>227</v>
      </c>
      <c r="T16" s="123" t="s">
        <v>253</v>
      </c>
      <c r="U16" s="33">
        <v>9</v>
      </c>
      <c r="V16" s="81">
        <v>10646.32985915493</v>
      </c>
      <c r="W16" s="81">
        <v>5265.9175000000014</v>
      </c>
      <c r="X16" s="81">
        <v>15912.247359154931</v>
      </c>
      <c r="Y16" s="206"/>
      <c r="Z16" s="206"/>
    </row>
    <row r="17" spans="2:26" ht="15.75" customHeight="1" x14ac:dyDescent="0.35">
      <c r="B17" s="267" t="s">
        <v>261</v>
      </c>
      <c r="C17" s="269" t="s">
        <v>301</v>
      </c>
      <c r="D17" s="270"/>
      <c r="E17" s="272" t="s">
        <v>302</v>
      </c>
      <c r="F17" s="273"/>
      <c r="G17" s="251"/>
      <c r="H17" s="252"/>
      <c r="K17" t="s">
        <v>249</v>
      </c>
      <c r="M17" s="218">
        <v>24</v>
      </c>
      <c r="N17" s="32">
        <v>24566.068287323946</v>
      </c>
      <c r="O17" s="32">
        <v>9332.6592333333338</v>
      </c>
      <c r="P17" s="32">
        <v>33898.727520657281</v>
      </c>
      <c r="S17" s="123" t="s">
        <v>227</v>
      </c>
      <c r="T17" s="123" t="s">
        <v>249</v>
      </c>
      <c r="U17" s="33">
        <v>24</v>
      </c>
      <c r="V17" s="81">
        <v>24566.068287323949</v>
      </c>
      <c r="W17" s="81">
        <v>9332.6592333333319</v>
      </c>
      <c r="X17" s="81">
        <v>33898.727520657281</v>
      </c>
      <c r="Y17" s="206"/>
      <c r="Z17" s="206"/>
    </row>
    <row r="18" spans="2:26" ht="15.75" customHeight="1" thickBot="1" x14ac:dyDescent="0.4">
      <c r="B18" s="268"/>
      <c r="C18" s="266"/>
      <c r="D18" s="271"/>
      <c r="E18" s="274"/>
      <c r="F18" s="275"/>
      <c r="G18" s="253"/>
      <c r="H18" s="254"/>
      <c r="K18" t="s">
        <v>237</v>
      </c>
      <c r="M18" s="218">
        <v>14</v>
      </c>
      <c r="N18" s="32">
        <v>16158.334546478876</v>
      </c>
      <c r="O18" s="32">
        <v>9335.4700800000028</v>
      </c>
      <c r="P18" s="32">
        <v>25493.804626478875</v>
      </c>
      <c r="S18" s="123" t="s">
        <v>227</v>
      </c>
      <c r="T18" s="123" t="s">
        <v>237</v>
      </c>
      <c r="U18" s="33">
        <v>14</v>
      </c>
      <c r="V18" s="81">
        <v>16158.334546478878</v>
      </c>
      <c r="W18" s="81">
        <v>9335.470080000001</v>
      </c>
      <c r="X18" s="81">
        <v>25493.804626478879</v>
      </c>
      <c r="Y18" s="206"/>
      <c r="Z18" s="206"/>
    </row>
    <row r="19" spans="2:26" x14ac:dyDescent="0.35">
      <c r="B19" s="276" t="s">
        <v>303</v>
      </c>
      <c r="C19" s="255" t="s">
        <v>304</v>
      </c>
      <c r="D19" s="256"/>
      <c r="E19" s="256"/>
      <c r="F19" s="256"/>
      <c r="G19" s="256"/>
      <c r="H19" s="257"/>
      <c r="K19" t="s">
        <v>255</v>
      </c>
      <c r="M19" s="218">
        <v>8</v>
      </c>
      <c r="N19" s="32">
        <v>6842.0980394366197</v>
      </c>
      <c r="O19" s="32">
        <v>2707.40616</v>
      </c>
      <c r="P19" s="32">
        <v>9549.506171267607</v>
      </c>
      <c r="S19" s="123" t="s">
        <v>227</v>
      </c>
      <c r="T19" s="123" t="s">
        <v>255</v>
      </c>
      <c r="U19" s="33">
        <v>6</v>
      </c>
      <c r="V19" s="81">
        <v>6842.0980394366206</v>
      </c>
      <c r="W19" s="81">
        <v>2707.4061600000005</v>
      </c>
      <c r="X19" s="81">
        <v>9549.504199436622</v>
      </c>
      <c r="Y19" s="206"/>
      <c r="Z19" s="206"/>
    </row>
    <row r="20" spans="2:26" ht="15" thickBot="1" x14ac:dyDescent="0.4">
      <c r="B20" s="277"/>
      <c r="C20" s="258"/>
      <c r="D20" s="259"/>
      <c r="E20" s="259"/>
      <c r="F20" s="259"/>
      <c r="G20" s="259"/>
      <c r="H20" s="260"/>
      <c r="K20" t="s">
        <v>241</v>
      </c>
      <c r="M20" s="218">
        <v>67</v>
      </c>
      <c r="N20" s="32">
        <v>83753.432338028186</v>
      </c>
      <c r="O20" s="32">
        <v>32082.587306666668</v>
      </c>
      <c r="P20" s="32">
        <v>115836.01964469487</v>
      </c>
      <c r="S20" s="123" t="s">
        <v>227</v>
      </c>
      <c r="T20" s="123" t="s">
        <v>241</v>
      </c>
      <c r="U20" s="33">
        <v>67</v>
      </c>
      <c r="V20" s="81">
        <v>83753.432338028186</v>
      </c>
      <c r="W20" s="81">
        <v>32082.587306666668</v>
      </c>
      <c r="X20" s="81">
        <v>115836.01964469485</v>
      </c>
      <c r="Y20" s="206"/>
      <c r="Z20" s="206"/>
    </row>
    <row r="21" spans="2:26" x14ac:dyDescent="0.35">
      <c r="K21" t="s">
        <v>235</v>
      </c>
      <c r="M21" s="218">
        <v>91</v>
      </c>
      <c r="N21" s="32">
        <v>115903.61156619721</v>
      </c>
      <c r="O21" s="32">
        <v>54785.476633333339</v>
      </c>
      <c r="P21" s="32">
        <v>170689.08819953055</v>
      </c>
      <c r="S21" s="123" t="s">
        <v>227</v>
      </c>
      <c r="T21" s="123" t="s">
        <v>235</v>
      </c>
      <c r="U21" s="33">
        <v>91</v>
      </c>
      <c r="V21" s="81">
        <v>115903.6115661972</v>
      </c>
      <c r="W21" s="81">
        <v>54785.476633333339</v>
      </c>
      <c r="X21" s="81">
        <v>170689.08819953055</v>
      </c>
      <c r="Y21" s="206"/>
      <c r="Z21" s="206"/>
    </row>
    <row r="22" spans="2:26" x14ac:dyDescent="0.35">
      <c r="K22" t="s">
        <v>239</v>
      </c>
      <c r="M22" s="218">
        <v>71</v>
      </c>
      <c r="N22" s="32">
        <v>84914.962123943667</v>
      </c>
      <c r="O22" s="32">
        <v>39988.667160000005</v>
      </c>
      <c r="P22" s="32">
        <v>124903.62928394369</v>
      </c>
      <c r="S22" s="123" t="s">
        <v>227</v>
      </c>
      <c r="T22" s="123" t="s">
        <v>239</v>
      </c>
      <c r="U22" s="33">
        <v>71</v>
      </c>
      <c r="V22" s="81">
        <v>84914.962123943667</v>
      </c>
      <c r="W22" s="81">
        <v>39988.667160000005</v>
      </c>
      <c r="X22" s="81">
        <v>124903.62928394368</v>
      </c>
      <c r="Y22" s="206"/>
      <c r="Z22" s="206"/>
    </row>
    <row r="23" spans="2:26" x14ac:dyDescent="0.35">
      <c r="K23" t="s">
        <v>245</v>
      </c>
      <c r="M23" s="218">
        <v>36</v>
      </c>
      <c r="N23" s="32">
        <v>43844.499290140855</v>
      </c>
      <c r="O23" s="32">
        <v>21109.282133333334</v>
      </c>
      <c r="P23" s="32">
        <v>64953.781423474189</v>
      </c>
      <c r="S23" s="123" t="s">
        <v>227</v>
      </c>
      <c r="T23" s="123" t="s">
        <v>245</v>
      </c>
      <c r="U23" s="33">
        <v>22</v>
      </c>
      <c r="V23" s="81">
        <v>43844.499290140855</v>
      </c>
      <c r="W23" s="81">
        <v>21109.282133333334</v>
      </c>
      <c r="X23" s="81">
        <v>64953.781423474189</v>
      </c>
      <c r="Y23" s="206"/>
      <c r="Z23" s="206"/>
    </row>
    <row r="24" spans="2:26" x14ac:dyDescent="0.35">
      <c r="K24" t="s">
        <v>246</v>
      </c>
      <c r="M24" s="218">
        <v>19</v>
      </c>
      <c r="N24" s="32">
        <v>22483.354253521131</v>
      </c>
      <c r="O24" s="32">
        <v>10824.789333333336</v>
      </c>
      <c r="P24" s="32">
        <v>33308.143586854465</v>
      </c>
      <c r="S24" s="123" t="s">
        <v>227</v>
      </c>
      <c r="T24" s="123" t="s">
        <v>246</v>
      </c>
      <c r="U24" s="33">
        <v>19</v>
      </c>
      <c r="V24" s="81">
        <v>22483.354253521131</v>
      </c>
      <c r="W24" s="81">
        <v>10824.789333333334</v>
      </c>
      <c r="X24" s="81">
        <v>33308.143586854465</v>
      </c>
      <c r="Y24" s="206"/>
      <c r="Z24" s="206"/>
    </row>
    <row r="25" spans="2:26" x14ac:dyDescent="0.35">
      <c r="C25" s="194"/>
      <c r="D25" s="194" t="s">
        <v>23</v>
      </c>
      <c r="E25" s="194"/>
      <c r="F25" s="194"/>
      <c r="G25" s="194"/>
      <c r="H25" s="194"/>
      <c r="K25" t="s">
        <v>233</v>
      </c>
      <c r="M25" s="218">
        <v>20</v>
      </c>
      <c r="N25" s="32">
        <v>23908.31501408451</v>
      </c>
      <c r="O25" s="32">
        <v>11353.473125</v>
      </c>
      <c r="P25" s="32">
        <v>35261.788139084514</v>
      </c>
      <c r="S25" s="123" t="s">
        <v>227</v>
      </c>
      <c r="T25" s="123" t="s">
        <v>233</v>
      </c>
      <c r="U25" s="33">
        <v>20</v>
      </c>
      <c r="V25" s="81">
        <v>23908.31501408451</v>
      </c>
      <c r="W25" s="81">
        <v>11353.473125</v>
      </c>
      <c r="X25" s="81">
        <v>35261.788139084514</v>
      </c>
      <c r="Y25" s="206"/>
      <c r="Z25" s="206"/>
    </row>
    <row r="26" spans="2:26" x14ac:dyDescent="0.35">
      <c r="B26" s="33"/>
      <c r="C26" s="162" t="s">
        <v>283</v>
      </c>
      <c r="D26" s="195" t="s">
        <v>265</v>
      </c>
      <c r="E26" s="196" t="s">
        <v>305</v>
      </c>
      <c r="F26" s="197" t="s">
        <v>267</v>
      </c>
      <c r="G26" s="198" t="s">
        <v>306</v>
      </c>
      <c r="H26" s="162" t="s">
        <v>307</v>
      </c>
      <c r="I26" s="160"/>
      <c r="K26" t="s">
        <v>232</v>
      </c>
      <c r="M26" s="218">
        <v>78</v>
      </c>
      <c r="N26" s="32">
        <v>98266.754501408461</v>
      </c>
      <c r="O26" s="32">
        <v>46941.689200000008</v>
      </c>
      <c r="P26" s="32">
        <v>145208.44370140848</v>
      </c>
      <c r="Q26" s="160"/>
      <c r="R26" s="160"/>
      <c r="S26" s="171" t="s">
        <v>227</v>
      </c>
      <c r="T26" s="171" t="s">
        <v>232</v>
      </c>
      <c r="U26" s="160">
        <v>78</v>
      </c>
      <c r="V26" s="199">
        <v>98266.754501408461</v>
      </c>
      <c r="W26" s="199">
        <v>46941.689200000008</v>
      </c>
      <c r="X26" s="199">
        <v>145208.44370140845</v>
      </c>
      <c r="Y26" s="206"/>
      <c r="Z26" s="206"/>
    </row>
    <row r="27" spans="2:26" x14ac:dyDescent="0.35">
      <c r="C27" t="s">
        <v>308</v>
      </c>
      <c r="D27" s="128">
        <v>309103.39166666666</v>
      </c>
      <c r="E27" s="128">
        <v>206618.13683646961</v>
      </c>
      <c r="F27" s="128">
        <v>42814.823333333334</v>
      </c>
      <c r="G27" s="128">
        <v>41532.595999999998</v>
      </c>
      <c r="H27" s="128">
        <v>4736.3160000000016</v>
      </c>
      <c r="J27" t="s">
        <v>260</v>
      </c>
      <c r="M27" s="218">
        <v>188</v>
      </c>
      <c r="N27" s="32">
        <v>179148.68</v>
      </c>
      <c r="O27" s="32">
        <v>89158.675999999992</v>
      </c>
      <c r="P27" s="32">
        <v>268307.35600000003</v>
      </c>
      <c r="S27" s="123" t="s">
        <v>260</v>
      </c>
      <c r="T27" s="123" t="s">
        <v>230</v>
      </c>
      <c r="U27" s="33">
        <v>20</v>
      </c>
      <c r="V27" s="81">
        <v>19531.2</v>
      </c>
      <c r="W27" s="81">
        <v>7111.36</v>
      </c>
      <c r="X27" s="81">
        <v>26642.560000000001</v>
      </c>
      <c r="Y27" s="206"/>
      <c r="Z27" s="206"/>
    </row>
    <row r="28" spans="2:26" x14ac:dyDescent="0.35">
      <c r="C28" t="s">
        <v>309</v>
      </c>
      <c r="D28" s="128">
        <v>309103.39166666666</v>
      </c>
      <c r="E28" s="128">
        <v>162800.01970046948</v>
      </c>
      <c r="F28" s="128">
        <v>42814.823333333334</v>
      </c>
      <c r="G28" s="128">
        <v>32110.043999999998</v>
      </c>
      <c r="H28" s="128">
        <v>3758.5040000000017</v>
      </c>
      <c r="J28" t="s">
        <v>261</v>
      </c>
      <c r="M28" s="218">
        <v>22</v>
      </c>
      <c r="N28" s="32">
        <v>21484.320000000003</v>
      </c>
      <c r="O28" s="32">
        <v>9689.228000000001</v>
      </c>
      <c r="P28" s="32">
        <v>31173.548000000006</v>
      </c>
      <c r="S28" s="123" t="s">
        <v>260</v>
      </c>
      <c r="T28" s="123" t="s">
        <v>250</v>
      </c>
      <c r="U28" s="33">
        <v>17</v>
      </c>
      <c r="V28" s="81">
        <v>16601.52</v>
      </c>
      <c r="W28" s="81">
        <v>9066.9840000000004</v>
      </c>
      <c r="X28" s="81">
        <v>25668.504000000001</v>
      </c>
      <c r="Y28" s="206"/>
      <c r="Z28" s="206"/>
    </row>
    <row r="29" spans="2:26" x14ac:dyDescent="0.35">
      <c r="C29" t="s">
        <v>310</v>
      </c>
      <c r="D29" s="128">
        <v>309103.39166666666</v>
      </c>
      <c r="E29" s="128">
        <v>248809.11299886351</v>
      </c>
      <c r="F29" s="128">
        <v>42814.823333333334</v>
      </c>
      <c r="G29" s="128">
        <v>51221.824000000008</v>
      </c>
      <c r="H29" s="128">
        <v>5625.2359999999999</v>
      </c>
      <c r="S29" s="123" t="s">
        <v>260</v>
      </c>
      <c r="T29" s="123" t="s">
        <v>244</v>
      </c>
      <c r="U29" s="33">
        <v>28</v>
      </c>
      <c r="V29" s="81">
        <v>27343.679999999997</v>
      </c>
      <c r="W29" s="81">
        <v>9955.9039999999986</v>
      </c>
      <c r="X29" s="81">
        <v>37299.583999999995</v>
      </c>
      <c r="Y29" s="206"/>
      <c r="Z29" s="206"/>
    </row>
    <row r="30" spans="2:26" x14ac:dyDescent="0.35">
      <c r="C30" t="s">
        <v>311</v>
      </c>
      <c r="D30" s="128">
        <v>309103.39166666666</v>
      </c>
      <c r="E30" s="128">
        <v>258961.13927886347</v>
      </c>
      <c r="F30" s="128">
        <v>42814.823333333334</v>
      </c>
      <c r="G30" s="128">
        <v>48821.740000000005</v>
      </c>
      <c r="H30" s="128">
        <v>5891.9120000000003</v>
      </c>
      <c r="S30" s="123" t="s">
        <v>260</v>
      </c>
      <c r="T30" s="123" t="s">
        <v>256</v>
      </c>
      <c r="U30" s="33">
        <v>20</v>
      </c>
      <c r="V30" s="81">
        <v>19531.2</v>
      </c>
      <c r="W30" s="81">
        <v>8889.1999999999989</v>
      </c>
      <c r="X30" s="81">
        <v>28420.400000000001</v>
      </c>
      <c r="Y30" s="206"/>
      <c r="Z30" s="206"/>
    </row>
    <row r="31" spans="2:26" ht="15" customHeight="1" x14ac:dyDescent="0.35">
      <c r="C31" t="s">
        <v>312</v>
      </c>
      <c r="D31" s="128">
        <v>309103.39166666666</v>
      </c>
      <c r="E31" s="128">
        <v>337489.27087059082</v>
      </c>
      <c r="F31" s="128">
        <v>42814.823333333334</v>
      </c>
      <c r="G31" s="128">
        <v>64022.271999999997</v>
      </c>
      <c r="H31" s="128">
        <v>7491.967999999998</v>
      </c>
      <c r="S31" s="123" t="s">
        <v>260</v>
      </c>
      <c r="T31" s="123" t="s">
        <v>237</v>
      </c>
      <c r="U31" s="33">
        <v>44</v>
      </c>
      <c r="V31" s="81">
        <v>42968.639999999999</v>
      </c>
      <c r="W31" s="81">
        <v>23467.487999999998</v>
      </c>
      <c r="X31" s="81">
        <v>66436.127999999997</v>
      </c>
      <c r="Y31" s="206"/>
      <c r="Z31" s="206"/>
    </row>
    <row r="32" spans="2:26" ht="15" customHeight="1" x14ac:dyDescent="0.35">
      <c r="C32" t="s">
        <v>313</v>
      </c>
      <c r="D32" s="128">
        <v>309103.39166666666</v>
      </c>
      <c r="E32" s="128">
        <v>160652.78488713613</v>
      </c>
      <c r="F32" s="128">
        <v>42814.823333333334</v>
      </c>
      <c r="G32" s="128">
        <v>30598.880000000001</v>
      </c>
      <c r="H32" s="128">
        <v>3669.6120000000019</v>
      </c>
      <c r="S32" s="123" t="s">
        <v>260</v>
      </c>
      <c r="T32" s="123" t="s">
        <v>235</v>
      </c>
      <c r="U32" s="33">
        <v>59</v>
      </c>
      <c r="V32" s="81">
        <v>57617.039999999994</v>
      </c>
      <c r="W32" s="81">
        <v>26223.14</v>
      </c>
      <c r="X32" s="81">
        <v>83840.179999999993</v>
      </c>
      <c r="Y32" s="206"/>
      <c r="Z32" s="206"/>
    </row>
    <row r="33" spans="3:26" ht="15" customHeight="1" x14ac:dyDescent="0.35">
      <c r="C33" s="200" t="s">
        <v>13</v>
      </c>
      <c r="D33" s="164"/>
      <c r="E33" s="164">
        <v>1375330.4645723931</v>
      </c>
      <c r="F33" s="164"/>
      <c r="G33" s="164">
        <v>268307.35600000003</v>
      </c>
      <c r="H33" s="164"/>
      <c r="S33" s="123" t="s">
        <v>261</v>
      </c>
      <c r="T33" s="123" t="s">
        <v>230</v>
      </c>
      <c r="U33" s="33">
        <v>1</v>
      </c>
      <c r="V33" s="81">
        <v>976.56</v>
      </c>
      <c r="W33" s="81">
        <v>355.56799999999998</v>
      </c>
      <c r="X33" s="81">
        <v>1332.1279999999999</v>
      </c>
      <c r="Y33" s="206"/>
      <c r="Z33" s="206"/>
    </row>
    <row r="34" spans="3:26" x14ac:dyDescent="0.35">
      <c r="S34" s="123" t="s">
        <v>261</v>
      </c>
      <c r="T34" s="123" t="s">
        <v>242</v>
      </c>
      <c r="U34" s="33">
        <v>1</v>
      </c>
      <c r="V34" s="81">
        <v>976.56</v>
      </c>
      <c r="W34" s="81">
        <v>355.56799999999998</v>
      </c>
      <c r="X34" s="81">
        <v>1332.1279999999999</v>
      </c>
      <c r="Y34" s="206"/>
      <c r="Z34" s="206"/>
    </row>
    <row r="35" spans="3:26" ht="15" customHeight="1" x14ac:dyDescent="0.35">
      <c r="S35" s="123" t="s">
        <v>261</v>
      </c>
      <c r="T35" s="123" t="s">
        <v>248</v>
      </c>
      <c r="U35" s="33">
        <v>1</v>
      </c>
      <c r="V35" s="81">
        <v>976.56</v>
      </c>
      <c r="W35" s="81">
        <v>355.56799999999998</v>
      </c>
      <c r="X35" s="81">
        <v>1332.1279999999999</v>
      </c>
      <c r="Y35" s="206"/>
      <c r="Z35" s="206"/>
    </row>
    <row r="36" spans="3:26" x14ac:dyDescent="0.35">
      <c r="S36" s="123" t="s">
        <v>261</v>
      </c>
      <c r="T36" s="123" t="s">
        <v>263</v>
      </c>
      <c r="U36" s="33">
        <v>1</v>
      </c>
      <c r="V36" s="81">
        <v>976.56</v>
      </c>
      <c r="W36" s="81">
        <v>355.56799999999998</v>
      </c>
      <c r="X36" s="81">
        <v>1332.1279999999999</v>
      </c>
      <c r="Y36" s="206"/>
      <c r="Z36" s="206"/>
    </row>
    <row r="37" spans="3:26" x14ac:dyDescent="0.35">
      <c r="S37" s="123" t="s">
        <v>261</v>
      </c>
      <c r="T37" s="123" t="s">
        <v>250</v>
      </c>
      <c r="U37" s="33">
        <v>1</v>
      </c>
      <c r="V37" s="81">
        <v>1953.12</v>
      </c>
      <c r="W37" s="81">
        <v>1066.704</v>
      </c>
      <c r="X37" s="81">
        <v>3019.8239999999996</v>
      </c>
      <c r="Y37" s="206"/>
      <c r="Z37" s="206"/>
    </row>
    <row r="38" spans="3:26" ht="15" customHeight="1" x14ac:dyDescent="0.35">
      <c r="S38" s="123" t="s">
        <v>261</v>
      </c>
      <c r="T38" s="123" t="s">
        <v>236</v>
      </c>
      <c r="U38" s="33">
        <v>1</v>
      </c>
      <c r="V38" s="81">
        <v>976.56</v>
      </c>
      <c r="W38" s="81">
        <v>533.35199999999998</v>
      </c>
      <c r="X38" s="81">
        <v>1509.9119999999998</v>
      </c>
      <c r="Y38" s="206"/>
      <c r="Z38" s="206"/>
    </row>
    <row r="39" spans="3:26" ht="15" customHeight="1" x14ac:dyDescent="0.35">
      <c r="S39" s="123" t="s">
        <v>261</v>
      </c>
      <c r="T39" s="123" t="s">
        <v>252</v>
      </c>
      <c r="U39" s="33">
        <v>1</v>
      </c>
      <c r="V39" s="81">
        <v>976.56</v>
      </c>
      <c r="W39" s="81">
        <v>533.35199999999998</v>
      </c>
      <c r="X39" s="81">
        <v>1509.9119999999998</v>
      </c>
      <c r="Y39" s="206"/>
      <c r="Z39" s="206"/>
    </row>
    <row r="40" spans="3:26" ht="15" customHeight="1" x14ac:dyDescent="0.35">
      <c r="S40" s="123" t="s">
        <v>261</v>
      </c>
      <c r="T40" s="123" t="s">
        <v>244</v>
      </c>
      <c r="U40" s="33">
        <v>1</v>
      </c>
      <c r="V40" s="81">
        <v>1953.12</v>
      </c>
      <c r="W40" s="81">
        <v>711.13599999999997</v>
      </c>
      <c r="X40" s="81">
        <v>2664.2559999999999</v>
      </c>
      <c r="Y40" s="206"/>
      <c r="Z40" s="206"/>
    </row>
    <row r="41" spans="3:26" ht="15" customHeight="1" x14ac:dyDescent="0.35">
      <c r="S41" s="123" t="s">
        <v>261</v>
      </c>
      <c r="T41" s="123" t="s">
        <v>256</v>
      </c>
      <c r="U41" s="33">
        <v>1</v>
      </c>
      <c r="V41" s="81">
        <v>1953.12</v>
      </c>
      <c r="W41" s="81">
        <v>888.92</v>
      </c>
      <c r="X41" s="81">
        <v>2842.04</v>
      </c>
      <c r="Y41" s="206"/>
      <c r="Z41" s="206"/>
    </row>
    <row r="42" spans="3:26" ht="15" customHeight="1" x14ac:dyDescent="0.35">
      <c r="S42" s="123" t="s">
        <v>261</v>
      </c>
      <c r="T42" s="123" t="s">
        <v>237</v>
      </c>
      <c r="U42" s="33">
        <v>1</v>
      </c>
      <c r="V42" s="81">
        <v>976.56</v>
      </c>
      <c r="W42" s="81">
        <v>533.35199999999998</v>
      </c>
      <c r="X42" s="81">
        <v>1509.9119999999998</v>
      </c>
      <c r="Y42" s="206"/>
      <c r="Z42" s="206"/>
    </row>
    <row r="43" spans="3:26" ht="15" customHeight="1" x14ac:dyDescent="0.35">
      <c r="S43" s="123" t="s">
        <v>261</v>
      </c>
      <c r="T43" s="123" t="s">
        <v>241</v>
      </c>
      <c r="U43" s="33">
        <v>1</v>
      </c>
      <c r="V43" s="81">
        <v>976.56</v>
      </c>
      <c r="W43" s="81">
        <v>355.56799999999998</v>
      </c>
      <c r="X43" s="81">
        <v>1332.1279999999999</v>
      </c>
      <c r="Y43" s="206"/>
      <c r="Z43" s="206"/>
    </row>
    <row r="44" spans="3:26" ht="15" customHeight="1" x14ac:dyDescent="0.35">
      <c r="S44" s="123" t="s">
        <v>261</v>
      </c>
      <c r="T44" s="123" t="s">
        <v>235</v>
      </c>
      <c r="U44" s="33">
        <v>3</v>
      </c>
      <c r="V44" s="81">
        <v>2929.68</v>
      </c>
      <c r="W44" s="81">
        <v>1333.3799999999999</v>
      </c>
      <c r="X44" s="81">
        <v>4263.0599999999995</v>
      </c>
      <c r="Y44" s="206"/>
      <c r="Z44" s="206"/>
    </row>
    <row r="45" spans="3:26" ht="15" customHeight="1" x14ac:dyDescent="0.35">
      <c r="S45" s="123" t="s">
        <v>261</v>
      </c>
      <c r="T45" s="123" t="s">
        <v>264</v>
      </c>
      <c r="U45" s="33">
        <v>1</v>
      </c>
      <c r="V45" s="81">
        <v>976.56</v>
      </c>
      <c r="W45" s="81">
        <v>533.35199999999998</v>
      </c>
      <c r="X45" s="81">
        <v>1509.9119999999998</v>
      </c>
      <c r="Y45" s="206"/>
      <c r="Z45" s="206"/>
    </row>
    <row r="46" spans="3:26" x14ac:dyDescent="0.35">
      <c r="S46" s="123" t="s">
        <v>261</v>
      </c>
      <c r="T46" s="123" t="s">
        <v>239</v>
      </c>
      <c r="U46" s="33">
        <v>1</v>
      </c>
      <c r="V46" s="81">
        <v>976.56</v>
      </c>
      <c r="W46" s="81">
        <v>444.46</v>
      </c>
      <c r="X46" s="81">
        <v>1421.02</v>
      </c>
      <c r="Y46" s="206"/>
      <c r="Z46" s="206"/>
    </row>
    <row r="47" spans="3:26" x14ac:dyDescent="0.35">
      <c r="S47" s="123" t="s">
        <v>261</v>
      </c>
      <c r="T47" s="123" t="s">
        <v>245</v>
      </c>
      <c r="U47" s="33">
        <v>1</v>
      </c>
      <c r="V47" s="81">
        <v>976.56</v>
      </c>
      <c r="W47" s="81">
        <v>444.46</v>
      </c>
      <c r="X47" s="81">
        <v>1421.02</v>
      </c>
      <c r="Y47" s="206"/>
      <c r="Z47" s="206"/>
    </row>
    <row r="48" spans="3:26" x14ac:dyDescent="0.35">
      <c r="S48" s="123" t="s">
        <v>261</v>
      </c>
      <c r="T48" s="123" t="s">
        <v>246</v>
      </c>
      <c r="U48" s="33">
        <v>1</v>
      </c>
      <c r="V48" s="81">
        <v>976.56</v>
      </c>
      <c r="W48" s="81">
        <v>444.46</v>
      </c>
      <c r="X48" s="81">
        <v>1421.02</v>
      </c>
      <c r="Y48" s="206"/>
      <c r="Z48" s="206"/>
    </row>
    <row r="49" spans="19:26" x14ac:dyDescent="0.35">
      <c r="S49" s="123" t="s">
        <v>261</v>
      </c>
      <c r="T49" s="123" t="s">
        <v>232</v>
      </c>
      <c r="U49" s="33">
        <v>1</v>
      </c>
      <c r="V49" s="81">
        <v>976.56</v>
      </c>
      <c r="W49" s="81">
        <v>444.46</v>
      </c>
      <c r="X49" s="81">
        <v>1421.02</v>
      </c>
      <c r="Y49" s="206"/>
      <c r="Z49" s="206"/>
    </row>
    <row r="50" spans="19:26" x14ac:dyDescent="0.35">
      <c r="S50" s="136" t="s">
        <v>207</v>
      </c>
      <c r="T50" s="136"/>
      <c r="U50" s="137">
        <f>SUM(U5:U49)</f>
        <v>985</v>
      </c>
      <c r="V50" s="138">
        <f>SUM(V5:V49)</f>
        <v>1147180.3906028182</v>
      </c>
      <c r="W50" s="138">
        <f>SUM(W5:W49)</f>
        <v>527630.97796957579</v>
      </c>
      <c r="X50" s="138">
        <f>SUM(X5:X49)</f>
        <v>1674811.3685723937</v>
      </c>
    </row>
    <row r="51" spans="19:26" x14ac:dyDescent="0.35"/>
    <row r="52" spans="19:26" ht="62.25" hidden="1" customHeight="1" x14ac:dyDescent="0.35">
      <c r="S52" s="123"/>
      <c r="T52" s="123"/>
      <c r="U52" s="33"/>
      <c r="V52" s="81"/>
      <c r="W52" s="81"/>
      <c r="X52" s="81"/>
    </row>
    <row r="53" spans="19:26" hidden="1" x14ac:dyDescent="0.35">
      <c r="S53" s="123"/>
      <c r="T53" s="123"/>
      <c r="U53" s="33"/>
      <c r="V53" s="81"/>
      <c r="W53" s="81"/>
      <c r="X53" s="81"/>
    </row>
    <row r="54" spans="19:26" ht="14.25" hidden="1" customHeight="1" x14ac:dyDescent="0.35">
      <c r="S54" s="123"/>
      <c r="T54" s="123"/>
      <c r="U54" s="123"/>
      <c r="V54" s="123"/>
      <c r="W54" s="123"/>
      <c r="X54" s="123"/>
    </row>
    <row r="55" spans="19:26" hidden="1" x14ac:dyDescent="0.35">
      <c r="S55" s="123"/>
      <c r="T55" s="123"/>
      <c r="U55" s="123"/>
      <c r="V55" s="123"/>
      <c r="W55" s="123"/>
      <c r="X55" s="123"/>
    </row>
    <row r="56" spans="19:26" hidden="1" x14ac:dyDescent="0.35">
      <c r="S56" s="123"/>
      <c r="T56" s="123"/>
      <c r="U56" s="123"/>
      <c r="V56" s="123"/>
      <c r="W56" s="123"/>
      <c r="X56" s="123"/>
    </row>
    <row r="57" spans="19:26" hidden="1" x14ac:dyDescent="0.35">
      <c r="S57" s="123"/>
      <c r="T57" s="123"/>
      <c r="U57" s="123"/>
      <c r="V57" s="123"/>
      <c r="W57" s="123"/>
      <c r="X57" s="123"/>
    </row>
    <row r="58" spans="19:26" hidden="1" x14ac:dyDescent="0.35">
      <c r="S58" s="123"/>
      <c r="T58" s="123"/>
      <c r="U58" s="123"/>
      <c r="V58" s="123"/>
      <c r="W58" s="123"/>
      <c r="X58" s="123"/>
    </row>
    <row r="59" spans="19:26" hidden="1" x14ac:dyDescent="0.35">
      <c r="S59" s="123"/>
      <c r="T59" s="123"/>
      <c r="U59" s="123"/>
      <c r="V59" s="123"/>
      <c r="W59" s="123"/>
      <c r="X59" s="123"/>
    </row>
    <row r="60" spans="19:26" hidden="1" x14ac:dyDescent="0.35">
      <c r="S60" s="123"/>
      <c r="T60" s="123"/>
      <c r="U60" s="123"/>
      <c r="V60" s="123"/>
      <c r="W60" s="123"/>
      <c r="X60" s="123"/>
    </row>
    <row r="61" spans="19:26" hidden="1" x14ac:dyDescent="0.35">
      <c r="S61" s="123"/>
      <c r="T61" s="123"/>
      <c r="U61" s="123"/>
      <c r="V61" s="123"/>
      <c r="W61" s="123"/>
      <c r="X61" s="123"/>
    </row>
    <row r="62" spans="19:26" hidden="1" x14ac:dyDescent="0.35">
      <c r="S62" s="123"/>
      <c r="T62" s="123"/>
      <c r="U62" s="123"/>
      <c r="V62" s="123"/>
      <c r="W62" s="123"/>
      <c r="X62" s="123"/>
    </row>
    <row r="63" spans="19:26" hidden="1" x14ac:dyDescent="0.35">
      <c r="S63" s="123"/>
      <c r="T63" s="123"/>
      <c r="U63" s="123"/>
      <c r="V63" s="123"/>
      <c r="W63" s="123"/>
      <c r="X63" s="123"/>
    </row>
    <row r="64" spans="19:26" hidden="1" x14ac:dyDescent="0.35">
      <c r="S64" s="123"/>
      <c r="T64" s="123"/>
      <c r="U64" s="123"/>
      <c r="V64" s="123"/>
      <c r="W64" s="123"/>
      <c r="X64" s="123"/>
    </row>
  </sheetData>
  <autoFilter ref="S4:X50" xr:uid="{73B73FF9-4C84-48D9-89EE-E05A0BC2D739}"/>
  <mergeCells count="12">
    <mergeCell ref="G8:H8"/>
    <mergeCell ref="G9:H18"/>
    <mergeCell ref="C19:H20"/>
    <mergeCell ref="C9:D13"/>
    <mergeCell ref="B17:B18"/>
    <mergeCell ref="C17:D18"/>
    <mergeCell ref="E17:F18"/>
    <mergeCell ref="B19:B20"/>
    <mergeCell ref="B14:B16"/>
    <mergeCell ref="C14:D16"/>
    <mergeCell ref="E14:F16"/>
    <mergeCell ref="B9:B13"/>
  </mergeCells>
  <pageMargins left="0.511811024" right="0.511811024" top="0.78740157499999996" bottom="0.78740157499999996" header="0.31496062000000002" footer="0.31496062000000002"/>
  <pageSetup orientation="portrait" r:id="rId3"/>
  <ignoredErrors>
    <ignoredError sqref="X5:X7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B26A3-CC03-4579-B697-552115858DF4}">
  <dimension ref="A2:Y120"/>
  <sheetViews>
    <sheetView topLeftCell="G62" workbookViewId="0">
      <selection activeCell="K82" sqref="K82"/>
    </sheetView>
  </sheetViews>
  <sheetFormatPr defaultRowHeight="14.5" x14ac:dyDescent="0.35"/>
  <cols>
    <col min="1" max="1" width="18" bestFit="1" customWidth="1"/>
    <col min="2" max="3" width="19.1796875" bestFit="1" customWidth="1"/>
    <col min="4" max="4" width="12" bestFit="1" customWidth="1"/>
    <col min="5" max="5" width="13.26953125" bestFit="1" customWidth="1"/>
    <col min="6" max="6" width="12" bestFit="1" customWidth="1"/>
    <col min="7" max="7" width="12.81640625" bestFit="1" customWidth="1"/>
    <col min="8" max="8" width="13.26953125" bestFit="1" customWidth="1"/>
    <col min="9" max="9" width="12.26953125" bestFit="1" customWidth="1"/>
    <col min="10" max="10" width="18" style="33" bestFit="1" customWidth="1"/>
    <col min="11" max="11" width="20.26953125" bestFit="1" customWidth="1"/>
    <col min="12" max="12" width="21.54296875" bestFit="1" customWidth="1"/>
    <col min="13" max="13" width="20.26953125" bestFit="1" customWidth="1"/>
    <col min="14" max="14" width="21.1796875" bestFit="1" customWidth="1"/>
    <col min="15" max="15" width="21.54296875" bestFit="1" customWidth="1"/>
    <col min="16" max="16" width="20.54296875" bestFit="1" customWidth="1"/>
    <col min="17" max="18" width="13.26953125" bestFit="1" customWidth="1"/>
    <col min="19" max="19" width="18" bestFit="1" customWidth="1"/>
    <col min="20" max="20" width="20.26953125" bestFit="1" customWidth="1"/>
    <col min="21" max="21" width="21.54296875" bestFit="1" customWidth="1"/>
    <col min="22" max="22" width="20.26953125" bestFit="1" customWidth="1"/>
    <col min="23" max="23" width="21.1796875" bestFit="1" customWidth="1"/>
    <col min="24" max="24" width="21.54296875" bestFit="1" customWidth="1"/>
    <col min="25" max="25" width="20.54296875" bestFit="1" customWidth="1"/>
    <col min="26" max="41" width="8" bestFit="1" customWidth="1"/>
    <col min="42" max="54" width="9.54296875" bestFit="1" customWidth="1"/>
    <col min="55" max="55" width="12.1796875" bestFit="1" customWidth="1"/>
    <col min="56" max="124" width="13.26953125" bestFit="1" customWidth="1"/>
  </cols>
  <sheetData>
    <row r="2" spans="1:25" x14ac:dyDescent="0.35">
      <c r="T2">
        <v>1984.8196566760569</v>
      </c>
      <c r="U2">
        <v>1059.2223126760566</v>
      </c>
      <c r="V2">
        <v>1984.8196566760569</v>
      </c>
      <c r="W2">
        <v>1984.8196566760569</v>
      </c>
      <c r="X2">
        <v>2910.4170006760569</v>
      </c>
      <c r="Y2">
        <v>1059.2223126760566</v>
      </c>
    </row>
    <row r="3" spans="1:25" x14ac:dyDescent="0.35">
      <c r="A3" s="30" t="s">
        <v>23</v>
      </c>
      <c r="B3" s="30" t="s">
        <v>217</v>
      </c>
      <c r="C3" s="30" t="s">
        <v>219</v>
      </c>
      <c r="D3" t="s">
        <v>314</v>
      </c>
      <c r="E3" t="s">
        <v>315</v>
      </c>
      <c r="F3" t="s">
        <v>316</v>
      </c>
      <c r="G3" t="s">
        <v>317</v>
      </c>
      <c r="H3" t="s">
        <v>318</v>
      </c>
      <c r="I3" t="s">
        <v>319</v>
      </c>
      <c r="J3"/>
      <c r="T3">
        <v>569.07695915492957</v>
      </c>
      <c r="U3">
        <v>312.81185915492961</v>
      </c>
      <c r="V3">
        <v>569.07695915492957</v>
      </c>
      <c r="W3">
        <v>569.07695915492957</v>
      </c>
      <c r="X3">
        <v>825.34205915492953</v>
      </c>
      <c r="Y3">
        <v>312.81185915492961</v>
      </c>
    </row>
    <row r="4" spans="1:25" x14ac:dyDescent="0.35">
      <c r="A4" t="s">
        <v>227</v>
      </c>
      <c r="B4" t="s">
        <v>228</v>
      </c>
      <c r="D4" s="81">
        <v>78042.931089201884</v>
      </c>
      <c r="E4" s="81">
        <v>60891.839755868554</v>
      </c>
      <c r="F4" s="81">
        <v>93189.53042253523</v>
      </c>
      <c r="G4" s="81">
        <v>95994.675755868579</v>
      </c>
      <c r="H4" s="81">
        <v>125368.82508920191</v>
      </c>
      <c r="I4" s="81">
        <v>61419.47775586856</v>
      </c>
      <c r="J4"/>
      <c r="K4" s="80" t="s">
        <v>219</v>
      </c>
      <c r="L4" s="80" t="s">
        <v>314</v>
      </c>
      <c r="M4" s="80" t="s">
        <v>315</v>
      </c>
      <c r="N4" s="80" t="s">
        <v>316</v>
      </c>
      <c r="O4" s="80" t="s">
        <v>317</v>
      </c>
      <c r="P4" s="80" t="s">
        <v>318</v>
      </c>
      <c r="Q4" s="80" t="s">
        <v>319</v>
      </c>
      <c r="T4">
        <f>SUM(T2:T3)</f>
        <v>2553.8966158309863</v>
      </c>
      <c r="U4">
        <f t="shared" ref="U4:Y4" si="0">SUM(U2:U3)</f>
        <v>1372.0341718309862</v>
      </c>
      <c r="V4">
        <f t="shared" si="0"/>
        <v>2553.8966158309863</v>
      </c>
      <c r="W4">
        <f t="shared" si="0"/>
        <v>2553.8966158309863</v>
      </c>
      <c r="X4">
        <f t="shared" si="0"/>
        <v>3735.7590598309862</v>
      </c>
      <c r="Y4">
        <f t="shared" si="0"/>
        <v>1372.0341718309862</v>
      </c>
    </row>
    <row r="5" spans="1:25" x14ac:dyDescent="0.35">
      <c r="B5" t="s">
        <v>258</v>
      </c>
      <c r="D5" s="81">
        <v>35429.413306197181</v>
      </c>
      <c r="E5" s="81">
        <v>28185.065986197191</v>
      </c>
      <c r="F5" s="81">
        <v>42389.361686197182</v>
      </c>
      <c r="G5" s="81">
        <v>44040.332266197183</v>
      </c>
      <c r="H5" s="81">
        <v>57017.282686197184</v>
      </c>
      <c r="I5" s="81">
        <v>27847.381506197191</v>
      </c>
      <c r="J5"/>
      <c r="K5" t="s">
        <v>230</v>
      </c>
      <c r="L5" s="81">
        <v>1320.0741971830989</v>
      </c>
      <c r="M5" s="81">
        <v>1320.0741971830989</v>
      </c>
      <c r="N5" s="81">
        <v>2041.037797183099</v>
      </c>
      <c r="O5" s="81">
        <v>2041.037797183099</v>
      </c>
      <c r="P5" s="81">
        <v>2762.0013971830995</v>
      </c>
      <c r="Q5" s="81">
        <v>1320.0741971830989</v>
      </c>
      <c r="S5" s="30" t="s">
        <v>320</v>
      </c>
      <c r="T5" t="s">
        <v>321</v>
      </c>
      <c r="U5" t="s">
        <v>322</v>
      </c>
      <c r="V5" t="s">
        <v>323</v>
      </c>
      <c r="W5" t="s">
        <v>324</v>
      </c>
      <c r="X5" t="s">
        <v>325</v>
      </c>
      <c r="Y5" t="s">
        <v>326</v>
      </c>
    </row>
    <row r="6" spans="1:25" x14ac:dyDescent="0.35">
      <c r="B6" t="s">
        <v>259</v>
      </c>
      <c r="C6" t="s">
        <v>230</v>
      </c>
      <c r="D6" s="81">
        <v>0</v>
      </c>
      <c r="E6" s="81">
        <v>0</v>
      </c>
      <c r="F6" s="81">
        <v>205.98960000000005</v>
      </c>
      <c r="G6" s="81">
        <v>205.98960000000005</v>
      </c>
      <c r="H6" s="81">
        <v>411.97920000000011</v>
      </c>
      <c r="I6" s="81">
        <v>0</v>
      </c>
      <c r="J6"/>
      <c r="K6" t="s">
        <v>242</v>
      </c>
      <c r="L6" s="81">
        <v>984.84045070422576</v>
      </c>
      <c r="M6" s="81">
        <v>984.84045070422576</v>
      </c>
      <c r="N6" s="81">
        <v>1522.7148507042259</v>
      </c>
      <c r="O6" s="81">
        <v>1522.7148507042259</v>
      </c>
      <c r="P6" s="81">
        <v>2060.5892507042263</v>
      </c>
      <c r="Q6" s="81">
        <v>984.84045070422576</v>
      </c>
      <c r="S6" s="31" t="s">
        <v>230</v>
      </c>
      <c r="T6" s="218">
        <v>1320.0741971830989</v>
      </c>
      <c r="U6" s="218">
        <v>1320.0741971830989</v>
      </c>
      <c r="V6" s="218">
        <v>2247.0273971830989</v>
      </c>
      <c r="W6" s="218">
        <v>2247.0273971830989</v>
      </c>
      <c r="X6" s="218">
        <v>3173.9805971830997</v>
      </c>
      <c r="Y6" s="218">
        <v>1320.0741971830989</v>
      </c>
    </row>
    <row r="7" spans="1:25" x14ac:dyDescent="0.35">
      <c r="C7" t="s">
        <v>242</v>
      </c>
      <c r="D7" s="81">
        <v>0</v>
      </c>
      <c r="E7" s="81">
        <v>0</v>
      </c>
      <c r="F7" s="81">
        <v>134.46860000000004</v>
      </c>
      <c r="G7" s="81">
        <v>134.46860000000004</v>
      </c>
      <c r="H7" s="81">
        <v>268.93720000000008</v>
      </c>
      <c r="I7" s="81">
        <v>0</v>
      </c>
      <c r="J7"/>
      <c r="K7" t="s">
        <v>254</v>
      </c>
      <c r="L7" s="81">
        <v>483.65525915492958</v>
      </c>
      <c r="M7" s="81">
        <v>312.81185915492961</v>
      </c>
      <c r="N7" s="81">
        <v>483.65525915492958</v>
      </c>
      <c r="O7" s="81">
        <v>483.65525915492958</v>
      </c>
      <c r="P7" s="81">
        <v>654.49865915492956</v>
      </c>
      <c r="Q7" s="81">
        <v>312.81185915492961</v>
      </c>
      <c r="S7" s="31" t="s">
        <v>242</v>
      </c>
      <c r="T7" s="218">
        <v>984.84045070422576</v>
      </c>
      <c r="U7" s="218">
        <v>984.84045070422576</v>
      </c>
      <c r="V7" s="218">
        <v>1657.1834507042258</v>
      </c>
      <c r="W7" s="218">
        <v>1657.1834507042258</v>
      </c>
      <c r="X7" s="218">
        <v>2329.5264507042266</v>
      </c>
      <c r="Y7" s="218">
        <v>984.84045070422576</v>
      </c>
    </row>
    <row r="8" spans="1:25" x14ac:dyDescent="0.35">
      <c r="C8" t="s">
        <v>254</v>
      </c>
      <c r="D8" s="81">
        <v>85.421700000000001</v>
      </c>
      <c r="E8" s="81">
        <v>0</v>
      </c>
      <c r="F8" s="81">
        <v>85.421700000000001</v>
      </c>
      <c r="G8" s="81">
        <v>85.421700000000001</v>
      </c>
      <c r="H8" s="81">
        <v>170.8434</v>
      </c>
      <c r="I8" s="81">
        <v>0</v>
      </c>
      <c r="J8"/>
      <c r="K8" t="s">
        <v>238</v>
      </c>
      <c r="L8" s="81">
        <v>1902.4629616901416</v>
      </c>
      <c r="M8" s="81">
        <v>1230.4486816901413</v>
      </c>
      <c r="N8" s="81">
        <v>1902.4629616901416</v>
      </c>
      <c r="O8" s="81">
        <v>1902.4629616901416</v>
      </c>
      <c r="P8" s="81">
        <v>2574.4772416901415</v>
      </c>
      <c r="Q8" s="81">
        <v>1230.4486816901413</v>
      </c>
      <c r="S8" s="31" t="s">
        <v>254</v>
      </c>
      <c r="T8" s="218">
        <v>569.07695915492957</v>
      </c>
      <c r="U8" s="218">
        <v>312.81185915492961</v>
      </c>
      <c r="V8" s="218">
        <v>569.07695915492957</v>
      </c>
      <c r="W8" s="218">
        <v>569.07695915492957</v>
      </c>
      <c r="X8" s="218">
        <v>825.34205915492953</v>
      </c>
      <c r="Y8" s="218">
        <v>312.81185915492961</v>
      </c>
    </row>
    <row r="9" spans="1:25" x14ac:dyDescent="0.35">
      <c r="C9" t="s">
        <v>238</v>
      </c>
      <c r="D9" s="81">
        <v>252.00535500000007</v>
      </c>
      <c r="E9" s="81">
        <v>0</v>
      </c>
      <c r="F9" s="81">
        <v>252.00535500000007</v>
      </c>
      <c r="G9" s="81">
        <v>252.00535500000007</v>
      </c>
      <c r="H9" s="81">
        <v>504.01071000000013</v>
      </c>
      <c r="I9" s="81">
        <v>0</v>
      </c>
      <c r="J9"/>
      <c r="K9" t="s">
        <v>248</v>
      </c>
      <c r="L9" s="81">
        <v>825.40358028169021</v>
      </c>
      <c r="M9" s="81">
        <v>825.40358028169021</v>
      </c>
      <c r="N9" s="81">
        <v>1276.2009202816903</v>
      </c>
      <c r="O9" s="81">
        <v>1276.2009202816903</v>
      </c>
      <c r="P9" s="81">
        <v>1726.9982602816904</v>
      </c>
      <c r="Q9" s="81">
        <v>825.40358028169021</v>
      </c>
      <c r="S9" s="31" t="s">
        <v>238</v>
      </c>
      <c r="T9" s="218">
        <v>2154.4683166901418</v>
      </c>
      <c r="U9" s="218">
        <v>1230.4486816901413</v>
      </c>
      <c r="V9" s="218">
        <v>2154.4683166901418</v>
      </c>
      <c r="W9" s="218">
        <v>2154.4683166901418</v>
      </c>
      <c r="X9" s="218">
        <v>3078.4879516901415</v>
      </c>
      <c r="Y9" s="218">
        <v>1230.4486816901413</v>
      </c>
    </row>
    <row r="10" spans="1:25" x14ac:dyDescent="0.35">
      <c r="C10" t="s">
        <v>248</v>
      </c>
      <c r="D10" s="81">
        <v>0</v>
      </c>
      <c r="E10" s="81">
        <v>0</v>
      </c>
      <c r="F10" s="81">
        <v>90.159468000000004</v>
      </c>
      <c r="G10" s="81">
        <v>90.159468000000004</v>
      </c>
      <c r="H10" s="81">
        <v>180.31893600000001</v>
      </c>
      <c r="I10" s="81">
        <v>0</v>
      </c>
      <c r="J10"/>
      <c r="K10" t="s">
        <v>250</v>
      </c>
      <c r="L10" s="81">
        <v>1710.4316422535217</v>
      </c>
      <c r="M10" s="81">
        <v>2644.5904622535218</v>
      </c>
      <c r="N10" s="81">
        <v>2644.5904622535218</v>
      </c>
      <c r="O10" s="81">
        <v>3578.7492822535223</v>
      </c>
      <c r="P10" s="81">
        <v>3578.7492822535223</v>
      </c>
      <c r="Q10" s="81">
        <v>1710.4316422535217</v>
      </c>
      <c r="S10" s="31" t="s">
        <v>248</v>
      </c>
      <c r="T10" s="218">
        <v>825.40358028169021</v>
      </c>
      <c r="U10" s="218">
        <v>825.40358028169021</v>
      </c>
      <c r="V10" s="218">
        <v>1366.3603882816903</v>
      </c>
      <c r="W10" s="218">
        <v>1366.3603882816903</v>
      </c>
      <c r="X10" s="218">
        <v>1907.3171962816905</v>
      </c>
      <c r="Y10" s="218">
        <v>825.40358028169021</v>
      </c>
    </row>
    <row r="11" spans="1:25" x14ac:dyDescent="0.35">
      <c r="C11" t="s">
        <v>250</v>
      </c>
      <c r="D11" s="81">
        <v>0</v>
      </c>
      <c r="E11" s="81">
        <v>400.35378000000014</v>
      </c>
      <c r="F11" s="81">
        <v>400.35378000000014</v>
      </c>
      <c r="G11" s="81">
        <v>800.70756000000029</v>
      </c>
      <c r="H11" s="81">
        <v>800.70756000000029</v>
      </c>
      <c r="I11" s="81">
        <v>0</v>
      </c>
      <c r="J11"/>
      <c r="K11" t="s">
        <v>236</v>
      </c>
      <c r="L11" s="81">
        <v>1688.6104554929577</v>
      </c>
      <c r="M11" s="81">
        <v>1092.1361154929577</v>
      </c>
      <c r="N11" s="81">
        <v>1688.6104554929577</v>
      </c>
      <c r="O11" s="81">
        <v>1688.6104554929577</v>
      </c>
      <c r="P11" s="81">
        <v>2285.0847954929577</v>
      </c>
      <c r="Q11" s="81">
        <v>1688.6104554929577</v>
      </c>
      <c r="S11" s="31" t="s">
        <v>250</v>
      </c>
      <c r="T11" s="218">
        <v>1710.4316422535217</v>
      </c>
      <c r="U11" s="218">
        <v>3044.9442422535221</v>
      </c>
      <c r="V11" s="218">
        <v>3044.9442422535221</v>
      </c>
      <c r="W11" s="218">
        <v>4379.4568422535231</v>
      </c>
      <c r="X11" s="218">
        <v>4379.4568422535231</v>
      </c>
      <c r="Y11" s="218">
        <v>1710.4316422535217</v>
      </c>
    </row>
    <row r="12" spans="1:25" x14ac:dyDescent="0.35">
      <c r="C12" t="s">
        <v>236</v>
      </c>
      <c r="D12" s="81">
        <v>198.82477999999998</v>
      </c>
      <c r="E12" s="81">
        <v>0</v>
      </c>
      <c r="F12" s="81">
        <v>198.82477999999998</v>
      </c>
      <c r="G12" s="81">
        <v>198.82477999999998</v>
      </c>
      <c r="H12" s="81">
        <v>397.64955999999995</v>
      </c>
      <c r="I12" s="81">
        <v>198.82477999999998</v>
      </c>
      <c r="J12"/>
      <c r="K12" t="s">
        <v>252</v>
      </c>
      <c r="L12" s="81">
        <v>791.06296056338033</v>
      </c>
      <c r="M12" s="81">
        <v>511.63276056338037</v>
      </c>
      <c r="N12" s="81">
        <v>791.06296056338033</v>
      </c>
      <c r="O12" s="81">
        <v>1070.4931605633803</v>
      </c>
      <c r="P12" s="81">
        <v>1070.4931605633803</v>
      </c>
      <c r="Q12" s="81">
        <v>511.63276056338037</v>
      </c>
      <c r="S12" s="31" t="s">
        <v>236</v>
      </c>
      <c r="T12" s="218">
        <v>1887.4352354929576</v>
      </c>
      <c r="U12" s="218">
        <v>1092.1361154929577</v>
      </c>
      <c r="V12" s="218">
        <v>1887.4352354929576</v>
      </c>
      <c r="W12" s="218">
        <v>1887.4352354929576</v>
      </c>
      <c r="X12" s="218">
        <v>2682.7343554929575</v>
      </c>
      <c r="Y12" s="218">
        <v>1887.4352354929576</v>
      </c>
    </row>
    <row r="13" spans="1:25" x14ac:dyDescent="0.35">
      <c r="C13" t="s">
        <v>252</v>
      </c>
      <c r="D13" s="81">
        <v>93.143400000000014</v>
      </c>
      <c r="E13" s="81">
        <v>0</v>
      </c>
      <c r="F13" s="81">
        <v>93.143400000000014</v>
      </c>
      <c r="G13" s="81">
        <v>186.28680000000003</v>
      </c>
      <c r="H13" s="81">
        <v>186.28680000000003</v>
      </c>
      <c r="I13" s="81">
        <v>0</v>
      </c>
      <c r="J13"/>
      <c r="K13" t="s">
        <v>244</v>
      </c>
      <c r="L13" s="81">
        <v>2106.7704788732399</v>
      </c>
      <c r="M13" s="81">
        <v>2106.7704788732399</v>
      </c>
      <c r="N13" s="81">
        <v>3257.39127887324</v>
      </c>
      <c r="O13" s="81">
        <v>3257.39127887324</v>
      </c>
      <c r="P13" s="81">
        <v>4408.0120788732402</v>
      </c>
      <c r="Q13" s="81">
        <v>2106.7704788732399</v>
      </c>
      <c r="S13" s="31" t="s">
        <v>252</v>
      </c>
      <c r="T13" s="218">
        <v>884.20636056338037</v>
      </c>
      <c r="U13" s="218">
        <v>511.63276056338037</v>
      </c>
      <c r="V13" s="218">
        <v>884.20636056338037</v>
      </c>
      <c r="W13" s="218">
        <v>1256.7799605633804</v>
      </c>
      <c r="X13" s="218">
        <v>1256.7799605633804</v>
      </c>
      <c r="Y13" s="218">
        <v>511.63276056338037</v>
      </c>
    </row>
    <row r="14" spans="1:25" x14ac:dyDescent="0.35">
      <c r="C14" t="s">
        <v>244</v>
      </c>
      <c r="D14" s="81">
        <v>0</v>
      </c>
      <c r="E14" s="81">
        <v>0</v>
      </c>
      <c r="F14" s="81">
        <v>313.80567272727279</v>
      </c>
      <c r="G14" s="81">
        <v>313.80567272727279</v>
      </c>
      <c r="H14" s="81">
        <v>627.61134545454559</v>
      </c>
      <c r="I14" s="81">
        <v>0</v>
      </c>
      <c r="J14"/>
      <c r="K14" t="s">
        <v>256</v>
      </c>
      <c r="L14" s="81">
        <v>1637.7206526760567</v>
      </c>
      <c r="M14" s="81">
        <v>1059.2223126760566</v>
      </c>
      <c r="N14" s="81">
        <v>1637.7206526760567</v>
      </c>
      <c r="O14" s="81">
        <v>1637.7206526760567</v>
      </c>
      <c r="P14" s="81">
        <v>2216.2189926760566</v>
      </c>
      <c r="Q14" s="81">
        <v>1059.2223126760566</v>
      </c>
      <c r="S14" s="31" t="s">
        <v>244</v>
      </c>
      <c r="T14" s="218">
        <v>2106.7704788732399</v>
      </c>
      <c r="U14" s="218">
        <v>2106.7704788732399</v>
      </c>
      <c r="V14" s="218">
        <v>3571.1969516005129</v>
      </c>
      <c r="W14" s="218">
        <v>3571.1969516005129</v>
      </c>
      <c r="X14" s="218">
        <v>5035.6234243277859</v>
      </c>
      <c r="Y14" s="218">
        <v>2106.7704788732399</v>
      </c>
    </row>
    <row r="15" spans="1:25" x14ac:dyDescent="0.35">
      <c r="C15" t="s">
        <v>256</v>
      </c>
      <c r="D15" s="81">
        <v>347.09900400000009</v>
      </c>
      <c r="E15" s="81">
        <v>0</v>
      </c>
      <c r="F15" s="81">
        <v>347.09900400000009</v>
      </c>
      <c r="G15" s="81">
        <v>347.09900400000009</v>
      </c>
      <c r="H15" s="81">
        <v>694.19800800000019</v>
      </c>
      <c r="I15" s="81">
        <v>0</v>
      </c>
      <c r="J15"/>
      <c r="K15" t="s">
        <v>243</v>
      </c>
      <c r="L15" s="81">
        <v>729.30732394366237</v>
      </c>
      <c r="M15" s="81">
        <v>729.30732394366237</v>
      </c>
      <c r="N15" s="81">
        <v>1127.6213239436624</v>
      </c>
      <c r="O15" s="81">
        <v>1127.6213239436624</v>
      </c>
      <c r="P15" s="81">
        <v>1525.9353239436628</v>
      </c>
      <c r="Q15" s="81">
        <v>729.30732394366237</v>
      </c>
      <c r="S15" s="31" t="s">
        <v>256</v>
      </c>
      <c r="T15" s="218">
        <v>1984.8196566760569</v>
      </c>
      <c r="U15" s="218">
        <v>1059.2223126760566</v>
      </c>
      <c r="V15" s="218">
        <v>1984.8196566760569</v>
      </c>
      <c r="W15" s="218">
        <v>1984.8196566760569</v>
      </c>
      <c r="X15" s="218">
        <v>2910.4170006760569</v>
      </c>
      <c r="Y15" s="218">
        <v>1059.2223126760566</v>
      </c>
    </row>
    <row r="16" spans="1:25" x14ac:dyDescent="0.35">
      <c r="C16" t="s">
        <v>243</v>
      </c>
      <c r="D16" s="81">
        <v>0</v>
      </c>
      <c r="E16" s="81">
        <v>0</v>
      </c>
      <c r="F16" s="81">
        <v>79.662800000000033</v>
      </c>
      <c r="G16" s="81">
        <v>79.662800000000033</v>
      </c>
      <c r="H16" s="81">
        <v>159.32560000000007</v>
      </c>
      <c r="I16" s="81">
        <v>0</v>
      </c>
      <c r="J16"/>
      <c r="K16" t="s">
        <v>253</v>
      </c>
      <c r="L16" s="81">
        <v>476.14069014084515</v>
      </c>
      <c r="M16" s="81">
        <v>307.95169014084513</v>
      </c>
      <c r="N16" s="81">
        <v>476.14069014084515</v>
      </c>
      <c r="O16" s="81">
        <v>476.14069014084515</v>
      </c>
      <c r="P16" s="81">
        <v>644.32969014084517</v>
      </c>
      <c r="Q16" s="81">
        <v>307.95169014084513</v>
      </c>
      <c r="S16" s="31" t="s">
        <v>243</v>
      </c>
      <c r="T16" s="218">
        <v>729.30732394366237</v>
      </c>
      <c r="U16" s="218">
        <v>729.30732394366237</v>
      </c>
      <c r="V16" s="218">
        <v>1207.2841239436625</v>
      </c>
      <c r="W16" s="218">
        <v>1207.2841239436625</v>
      </c>
      <c r="X16" s="218">
        <v>1685.2609239436629</v>
      </c>
      <c r="Y16" s="218">
        <v>729.30732394366237</v>
      </c>
    </row>
    <row r="17" spans="1:25" x14ac:dyDescent="0.35">
      <c r="C17" t="s">
        <v>253</v>
      </c>
      <c r="D17" s="81">
        <v>84.094500000000011</v>
      </c>
      <c r="E17" s="81">
        <v>0</v>
      </c>
      <c r="F17" s="81">
        <v>84.094500000000011</v>
      </c>
      <c r="G17" s="81">
        <v>84.094500000000011</v>
      </c>
      <c r="H17" s="81">
        <v>168.18900000000002</v>
      </c>
      <c r="I17" s="81">
        <v>0</v>
      </c>
      <c r="J17"/>
      <c r="K17" t="s">
        <v>249</v>
      </c>
      <c r="L17" s="81">
        <v>710.58875211267616</v>
      </c>
      <c r="M17" s="81">
        <v>710.58875211267616</v>
      </c>
      <c r="N17" s="81">
        <v>1098.6795321126763</v>
      </c>
      <c r="O17" s="81">
        <v>1098.6795321126763</v>
      </c>
      <c r="P17" s="81">
        <v>1486.7703121126763</v>
      </c>
      <c r="Q17" s="81">
        <v>710.58875211267616</v>
      </c>
      <c r="S17" s="31" t="s">
        <v>253</v>
      </c>
      <c r="T17" s="218">
        <v>560.23519014084513</v>
      </c>
      <c r="U17" s="218">
        <v>307.95169014084513</v>
      </c>
      <c r="V17" s="218">
        <v>560.23519014084513</v>
      </c>
      <c r="W17" s="218">
        <v>560.23519014084513</v>
      </c>
      <c r="X17" s="218">
        <v>812.51869014084514</v>
      </c>
      <c r="Y17" s="218">
        <v>307.95169014084513</v>
      </c>
    </row>
    <row r="18" spans="1:25" x14ac:dyDescent="0.35">
      <c r="C18" t="s">
        <v>249</v>
      </c>
      <c r="D18" s="81">
        <v>0</v>
      </c>
      <c r="E18" s="81">
        <v>0</v>
      </c>
      <c r="F18" s="81">
        <v>97.022695000000013</v>
      </c>
      <c r="G18" s="81">
        <v>97.022695000000013</v>
      </c>
      <c r="H18" s="81">
        <v>194.04539000000003</v>
      </c>
      <c r="I18" s="81">
        <v>0</v>
      </c>
      <c r="J18"/>
      <c r="K18" t="s">
        <v>237</v>
      </c>
      <c r="L18" s="81">
        <v>722.6566022535211</v>
      </c>
      <c r="M18" s="81">
        <v>467.38984225352112</v>
      </c>
      <c r="N18" s="81">
        <v>977.92336225352119</v>
      </c>
      <c r="O18" s="81">
        <v>722.6566022535211</v>
      </c>
      <c r="P18" s="81">
        <v>977.92336225352119</v>
      </c>
      <c r="Q18" s="81">
        <v>467.38984225352112</v>
      </c>
      <c r="S18" s="31" t="s">
        <v>249</v>
      </c>
      <c r="T18" s="218">
        <v>710.58875211267616</v>
      </c>
      <c r="U18" s="218">
        <v>710.58875211267616</v>
      </c>
      <c r="V18" s="218">
        <v>1195.7022271126764</v>
      </c>
      <c r="W18" s="218">
        <v>1195.7022271126764</v>
      </c>
      <c r="X18" s="218">
        <v>1680.8157021126763</v>
      </c>
      <c r="Y18" s="218">
        <v>710.58875211267616</v>
      </c>
    </row>
    <row r="19" spans="1:25" x14ac:dyDescent="0.35">
      <c r="C19" t="s">
        <v>237</v>
      </c>
      <c r="D19" s="81">
        <v>85.088920000000002</v>
      </c>
      <c r="E19" s="81">
        <v>0</v>
      </c>
      <c r="F19" s="81">
        <v>170.17784</v>
      </c>
      <c r="G19" s="81">
        <v>85.088920000000002</v>
      </c>
      <c r="H19" s="81">
        <v>170.17784</v>
      </c>
      <c r="I19" s="81">
        <v>0</v>
      </c>
      <c r="J19"/>
      <c r="K19" t="s">
        <v>255</v>
      </c>
      <c r="L19" s="81">
        <v>197.9119267605634</v>
      </c>
      <c r="M19" s="81">
        <v>197.9119267605634</v>
      </c>
      <c r="N19" s="81">
        <v>306.00228676056344</v>
      </c>
      <c r="O19" s="81">
        <v>306.00228676056344</v>
      </c>
      <c r="P19" s="81">
        <v>414.09264676056341</v>
      </c>
      <c r="Q19" s="81">
        <v>197.9119267605634</v>
      </c>
      <c r="S19" s="31" t="s">
        <v>237</v>
      </c>
      <c r="T19" s="218">
        <v>807.74552225352113</v>
      </c>
      <c r="U19" s="218">
        <v>467.38984225352112</v>
      </c>
      <c r="V19" s="218">
        <v>1148.1012022535213</v>
      </c>
      <c r="W19" s="218">
        <v>807.74552225352113</v>
      </c>
      <c r="X19" s="218">
        <v>1148.1012022535213</v>
      </c>
      <c r="Y19" s="218">
        <v>467.38984225352112</v>
      </c>
    </row>
    <row r="20" spans="1:25" x14ac:dyDescent="0.35">
      <c r="C20" t="s">
        <v>255</v>
      </c>
      <c r="D20" s="81">
        <v>0</v>
      </c>
      <c r="E20" s="81">
        <v>0</v>
      </c>
      <c r="F20" s="81">
        <v>54.045180000000009</v>
      </c>
      <c r="G20" s="81">
        <v>54.045180000000009</v>
      </c>
      <c r="H20" s="81">
        <v>108.09036000000002</v>
      </c>
      <c r="I20" s="81">
        <v>0</v>
      </c>
      <c r="J20"/>
      <c r="K20" t="s">
        <v>241</v>
      </c>
      <c r="L20" s="81">
        <v>2422.6199436619718</v>
      </c>
      <c r="M20" s="81">
        <v>2422.6199436619718</v>
      </c>
      <c r="N20" s="81">
        <v>3745.7431436619718</v>
      </c>
      <c r="O20" s="81">
        <v>3745.7431436619718</v>
      </c>
      <c r="P20" s="81">
        <v>5068.8663436619718</v>
      </c>
      <c r="Q20" s="81">
        <v>2422.6199436619718</v>
      </c>
      <c r="S20" s="31" t="s">
        <v>255</v>
      </c>
      <c r="T20" s="218">
        <v>197.9119267605634</v>
      </c>
      <c r="U20" s="218">
        <v>197.9119267605634</v>
      </c>
      <c r="V20" s="218">
        <v>360.04746676056345</v>
      </c>
      <c r="W20" s="218">
        <v>360.04746676056345</v>
      </c>
      <c r="X20" s="218">
        <v>522.18300676056344</v>
      </c>
      <c r="Y20" s="218">
        <v>197.9119267605634</v>
      </c>
    </row>
    <row r="21" spans="1:25" x14ac:dyDescent="0.35">
      <c r="C21" t="s">
        <v>241</v>
      </c>
      <c r="D21" s="81">
        <v>0</v>
      </c>
      <c r="E21" s="81">
        <v>0</v>
      </c>
      <c r="F21" s="81">
        <v>396.93696</v>
      </c>
      <c r="G21" s="81">
        <v>396.93696</v>
      </c>
      <c r="H21" s="81">
        <v>793.87392</v>
      </c>
      <c r="I21" s="81">
        <v>0</v>
      </c>
      <c r="J21"/>
      <c r="K21" t="s">
        <v>235</v>
      </c>
      <c r="L21" s="81">
        <v>5183.6103456338042</v>
      </c>
      <c r="M21" s="81">
        <v>3352.5838056338039</v>
      </c>
      <c r="N21" s="81">
        <v>5183.6103456338042</v>
      </c>
      <c r="O21" s="81">
        <v>5183.6103456338042</v>
      </c>
      <c r="P21" s="81">
        <v>7014.6368856338049</v>
      </c>
      <c r="Q21" s="81">
        <v>3352.5838056338039</v>
      </c>
      <c r="S21" s="31" t="s">
        <v>241</v>
      </c>
      <c r="T21" s="218">
        <v>2422.6199436619718</v>
      </c>
      <c r="U21" s="218">
        <v>2422.6199436619718</v>
      </c>
      <c r="V21" s="218">
        <v>4142.6801036619718</v>
      </c>
      <c r="W21" s="218">
        <v>4142.6801036619718</v>
      </c>
      <c r="X21" s="218">
        <v>5862.7402636619718</v>
      </c>
      <c r="Y21" s="218">
        <v>2422.6199436619718</v>
      </c>
    </row>
    <row r="22" spans="1:25" x14ac:dyDescent="0.35">
      <c r="C22" t="s">
        <v>235</v>
      </c>
      <c r="D22" s="81">
        <v>406.89478666666679</v>
      </c>
      <c r="E22" s="81">
        <v>0</v>
      </c>
      <c r="F22" s="81">
        <v>406.89478666666679</v>
      </c>
      <c r="G22" s="81">
        <v>406.89478666666679</v>
      </c>
      <c r="H22" s="81">
        <v>813.78957333333358</v>
      </c>
      <c r="I22" s="81">
        <v>0</v>
      </c>
      <c r="J22"/>
      <c r="K22" t="s">
        <v>239</v>
      </c>
      <c r="L22" s="81">
        <v>3797.6907726760564</v>
      </c>
      <c r="M22" s="81">
        <v>2456.2179126760566</v>
      </c>
      <c r="N22" s="81">
        <v>3797.6907726760564</v>
      </c>
      <c r="O22" s="81">
        <v>3797.6907726760564</v>
      </c>
      <c r="P22" s="81">
        <v>5139.1636326760563</v>
      </c>
      <c r="Q22" s="81">
        <v>2456.2179126760566</v>
      </c>
      <c r="S22" s="31" t="s">
        <v>235</v>
      </c>
      <c r="T22" s="218">
        <v>5590.5051323004709</v>
      </c>
      <c r="U22" s="218">
        <v>3352.5838056338039</v>
      </c>
      <c r="V22" s="218">
        <v>5590.5051323004709</v>
      </c>
      <c r="W22" s="218">
        <v>5590.5051323004709</v>
      </c>
      <c r="X22" s="218">
        <v>7828.4264589671384</v>
      </c>
      <c r="Y22" s="218">
        <v>3352.5838056338039</v>
      </c>
    </row>
    <row r="23" spans="1:25" x14ac:dyDescent="0.35">
      <c r="C23" t="s">
        <v>239</v>
      </c>
      <c r="D23" s="81">
        <v>268.29457200000002</v>
      </c>
      <c r="E23" s="81">
        <v>0</v>
      </c>
      <c r="F23" s="81">
        <v>268.29457200000002</v>
      </c>
      <c r="G23" s="81">
        <v>268.29457200000002</v>
      </c>
      <c r="H23" s="81">
        <v>536.58914400000003</v>
      </c>
      <c r="I23" s="81">
        <v>0</v>
      </c>
      <c r="J23"/>
      <c r="K23" t="s">
        <v>245</v>
      </c>
      <c r="L23" s="81">
        <v>1268.2293183098595</v>
      </c>
      <c r="M23" s="81">
        <v>1268.2293183098595</v>
      </c>
      <c r="N23" s="81">
        <v>1960.8776383098598</v>
      </c>
      <c r="O23" s="81">
        <v>2653.5259583098596</v>
      </c>
      <c r="P23" s="81">
        <v>2653.5259583098596</v>
      </c>
      <c r="Q23" s="81">
        <v>1268.2293183098595</v>
      </c>
      <c r="S23" s="31" t="s">
        <v>239</v>
      </c>
      <c r="T23" s="218">
        <v>4065.9853446760562</v>
      </c>
      <c r="U23" s="218">
        <v>2456.2179126760566</v>
      </c>
      <c r="V23" s="218">
        <v>4065.9853446760562</v>
      </c>
      <c r="W23" s="218">
        <v>4065.9853446760562</v>
      </c>
      <c r="X23" s="218">
        <v>5675.7527766760559</v>
      </c>
      <c r="Y23" s="218">
        <v>2456.2179126760566</v>
      </c>
    </row>
    <row r="24" spans="1:25" x14ac:dyDescent="0.35">
      <c r="C24" t="s">
        <v>245</v>
      </c>
      <c r="D24" s="81">
        <v>0</v>
      </c>
      <c r="E24" s="81">
        <v>0</v>
      </c>
      <c r="F24" s="81">
        <v>230.88277333333338</v>
      </c>
      <c r="G24" s="81">
        <v>461.76554666666675</v>
      </c>
      <c r="H24" s="81">
        <v>461.76554666666675</v>
      </c>
      <c r="I24" s="81">
        <v>0</v>
      </c>
      <c r="J24"/>
      <c r="K24" t="s">
        <v>246</v>
      </c>
      <c r="L24" s="81">
        <v>1005.5333577464789</v>
      </c>
      <c r="M24" s="81">
        <v>650.34495774647894</v>
      </c>
      <c r="N24" s="81">
        <v>1005.5333577464789</v>
      </c>
      <c r="O24" s="81">
        <v>1005.5333577464789</v>
      </c>
      <c r="P24" s="81">
        <v>1360.7217577464789</v>
      </c>
      <c r="Q24" s="81">
        <v>650.34495774647894</v>
      </c>
      <c r="S24" s="31" t="s">
        <v>245</v>
      </c>
      <c r="T24" s="218">
        <v>1268.2293183098595</v>
      </c>
      <c r="U24" s="218">
        <v>1268.2293183098595</v>
      </c>
      <c r="V24" s="218">
        <v>2191.760411643193</v>
      </c>
      <c r="W24" s="218">
        <v>3115.2915049765261</v>
      </c>
      <c r="X24" s="218">
        <v>3115.2915049765261</v>
      </c>
      <c r="Y24" s="218">
        <v>1268.2293183098595</v>
      </c>
    </row>
    <row r="25" spans="1:25" x14ac:dyDescent="0.35">
      <c r="C25" t="s">
        <v>246</v>
      </c>
      <c r="D25" s="81">
        <v>118.39613333333335</v>
      </c>
      <c r="E25" s="81">
        <v>0</v>
      </c>
      <c r="F25" s="81">
        <v>118.39613333333335</v>
      </c>
      <c r="G25" s="81">
        <v>118.39613333333335</v>
      </c>
      <c r="H25" s="81">
        <v>236.79226666666671</v>
      </c>
      <c r="I25" s="81">
        <v>0</v>
      </c>
      <c r="J25"/>
      <c r="K25" t="s">
        <v>233</v>
      </c>
      <c r="L25" s="81">
        <v>1069.2625309859156</v>
      </c>
      <c r="M25" s="81">
        <v>691.56283098591564</v>
      </c>
      <c r="N25" s="81">
        <v>1069.2625309859156</v>
      </c>
      <c r="O25" s="81">
        <v>1069.2625309859156</v>
      </c>
      <c r="P25" s="81">
        <v>1446.9622309859158</v>
      </c>
      <c r="Q25" s="81">
        <v>691.56283098591564</v>
      </c>
      <c r="S25" s="31" t="s">
        <v>246</v>
      </c>
      <c r="T25" s="218">
        <v>1123.9294910798124</v>
      </c>
      <c r="U25" s="218">
        <v>650.34495774647894</v>
      </c>
      <c r="V25" s="218">
        <v>1123.9294910798124</v>
      </c>
      <c r="W25" s="218">
        <v>1123.9294910798124</v>
      </c>
      <c r="X25" s="218">
        <v>1597.5140244131458</v>
      </c>
      <c r="Y25" s="218">
        <v>650.34495774647894</v>
      </c>
    </row>
    <row r="26" spans="1:25" x14ac:dyDescent="0.35">
      <c r="C26" t="s">
        <v>233</v>
      </c>
      <c r="D26" s="81">
        <v>94.424925000000016</v>
      </c>
      <c r="E26" s="81">
        <v>0</v>
      </c>
      <c r="F26" s="81">
        <v>94.424925000000016</v>
      </c>
      <c r="G26" s="81">
        <v>94.424925000000016</v>
      </c>
      <c r="H26" s="81">
        <v>188.84985000000003</v>
      </c>
      <c r="I26" s="81">
        <v>0</v>
      </c>
      <c r="J26"/>
      <c r="K26" t="s">
        <v>232</v>
      </c>
      <c r="L26" s="81">
        <v>4394.8291030985929</v>
      </c>
      <c r="M26" s="81">
        <v>2842.4267830985923</v>
      </c>
      <c r="N26" s="81">
        <v>4394.8291030985929</v>
      </c>
      <c r="O26" s="81">
        <v>4394.8291030985929</v>
      </c>
      <c r="P26" s="81">
        <v>5947.231423098593</v>
      </c>
      <c r="Q26" s="81">
        <v>2842.4267830985923</v>
      </c>
      <c r="S26" s="31" t="s">
        <v>233</v>
      </c>
      <c r="T26" s="218">
        <v>1163.6874559859157</v>
      </c>
      <c r="U26" s="218">
        <v>691.56283098591564</v>
      </c>
      <c r="V26" s="218">
        <v>1163.6874559859157</v>
      </c>
      <c r="W26" s="218">
        <v>1163.6874559859157</v>
      </c>
      <c r="X26" s="218">
        <v>1635.8120809859158</v>
      </c>
      <c r="Y26" s="218">
        <v>691.56283098591564</v>
      </c>
    </row>
    <row r="27" spans="1:25" x14ac:dyDescent="0.35">
      <c r="C27" t="s">
        <v>232</v>
      </c>
      <c r="D27" s="81">
        <v>443.54352000000011</v>
      </c>
      <c r="E27" s="81">
        <v>0</v>
      </c>
      <c r="F27" s="81">
        <v>443.54352000000011</v>
      </c>
      <c r="G27" s="81">
        <v>443.54352000000011</v>
      </c>
      <c r="H27" s="81">
        <v>887.08704000000023</v>
      </c>
      <c r="I27" s="81">
        <v>0</v>
      </c>
      <c r="J27"/>
      <c r="K27" t="s">
        <v>230</v>
      </c>
      <c r="L27" s="81">
        <v>0</v>
      </c>
      <c r="M27" s="81">
        <v>0</v>
      </c>
      <c r="N27" s="81">
        <v>205.98960000000005</v>
      </c>
      <c r="O27" s="81">
        <v>205.98960000000005</v>
      </c>
      <c r="P27" s="81">
        <v>411.97920000000011</v>
      </c>
      <c r="Q27" s="81">
        <v>0</v>
      </c>
      <c r="S27" s="31" t="s">
        <v>232</v>
      </c>
      <c r="T27" s="218">
        <v>4838.3726230985931</v>
      </c>
      <c r="U27" s="218">
        <v>2842.4267830985923</v>
      </c>
      <c r="V27" s="218">
        <v>4838.3726230985931</v>
      </c>
      <c r="W27" s="218">
        <v>4838.3726230985931</v>
      </c>
      <c r="X27" s="218">
        <v>6834.3184630985934</v>
      </c>
      <c r="Y27" s="218">
        <v>2842.4267830985923</v>
      </c>
    </row>
    <row r="28" spans="1:25" x14ac:dyDescent="0.35">
      <c r="B28" t="s">
        <v>257</v>
      </c>
      <c r="D28" s="81">
        <v>90668.560845070446</v>
      </c>
      <c r="E28" s="81">
        <v>73322.760178403769</v>
      </c>
      <c r="F28" s="81">
        <v>108664.57284507043</v>
      </c>
      <c r="G28" s="81">
        <v>113721.19217840377</v>
      </c>
      <c r="H28" s="81">
        <v>146142.04484507046</v>
      </c>
      <c r="I28" s="81">
        <v>71187.100845070439</v>
      </c>
      <c r="J28"/>
      <c r="K28" t="s">
        <v>242</v>
      </c>
      <c r="L28" s="81">
        <v>0</v>
      </c>
      <c r="M28" s="81">
        <v>0</v>
      </c>
      <c r="N28" s="81">
        <v>134.46860000000004</v>
      </c>
      <c r="O28" s="81">
        <v>134.46860000000004</v>
      </c>
      <c r="P28" s="81">
        <v>268.93720000000008</v>
      </c>
      <c r="Q28" s="81">
        <v>0</v>
      </c>
      <c r="S28" s="31" t="s">
        <v>207</v>
      </c>
      <c r="T28" s="218">
        <v>37906.644902197186</v>
      </c>
      <c r="U28" s="218">
        <v>28585.419766197188</v>
      </c>
      <c r="V28" s="218">
        <v>46955.009731257793</v>
      </c>
      <c r="W28" s="218">
        <v>49245.271344591129</v>
      </c>
      <c r="X28" s="218">
        <v>65978.400936318416</v>
      </c>
      <c r="Y28" s="218">
        <v>28046.20628619719</v>
      </c>
    </row>
    <row r="29" spans="1:25" x14ac:dyDescent="0.35">
      <c r="A29" t="s">
        <v>260</v>
      </c>
      <c r="B29" t="s">
        <v>258</v>
      </c>
      <c r="D29" s="81">
        <v>41532.595999999998</v>
      </c>
      <c r="E29" s="81">
        <v>32110.043999999998</v>
      </c>
      <c r="F29" s="81">
        <v>51221.823999999993</v>
      </c>
      <c r="G29" s="81">
        <v>48821.740000000005</v>
      </c>
      <c r="H29" s="81">
        <v>64022.271999999997</v>
      </c>
      <c r="I29" s="81">
        <v>30598.880000000001</v>
      </c>
      <c r="J29"/>
      <c r="K29" t="s">
        <v>254</v>
      </c>
      <c r="L29" s="81">
        <v>85.421700000000001</v>
      </c>
      <c r="M29" s="81">
        <v>0</v>
      </c>
      <c r="N29" s="81">
        <v>85.421700000000001</v>
      </c>
      <c r="O29" s="81">
        <v>85.421700000000001</v>
      </c>
      <c r="P29" s="81">
        <v>170.8434</v>
      </c>
      <c r="Q29" s="81">
        <v>0</v>
      </c>
      <c r="S29" s="31" t="s">
        <v>228</v>
      </c>
      <c r="T29" s="79">
        <v>78042.931089201898</v>
      </c>
      <c r="U29" s="79">
        <v>60891.839755868554</v>
      </c>
      <c r="V29" s="79">
        <v>93189.53042253523</v>
      </c>
      <c r="W29" s="79">
        <v>95994.675755868579</v>
      </c>
      <c r="X29" s="79">
        <v>125368.82508920191</v>
      </c>
      <c r="Y29" s="79">
        <v>61419.47775586856</v>
      </c>
    </row>
    <row r="30" spans="1:25" x14ac:dyDescent="0.35">
      <c r="A30" t="s">
        <v>261</v>
      </c>
      <c r="B30" t="s">
        <v>262</v>
      </c>
      <c r="C30" t="s">
        <v>230</v>
      </c>
      <c r="D30" s="81">
        <v>162.76</v>
      </c>
      <c r="E30" s="81">
        <v>162.76</v>
      </c>
      <c r="F30" s="81">
        <v>251.65199999999999</v>
      </c>
      <c r="G30" s="81">
        <v>251.65199999999999</v>
      </c>
      <c r="H30" s="81">
        <v>340.54399999999998</v>
      </c>
      <c r="I30" s="81">
        <v>162.76</v>
      </c>
      <c r="J30"/>
      <c r="K30" t="s">
        <v>238</v>
      </c>
      <c r="L30" s="81">
        <v>252.00535500000007</v>
      </c>
      <c r="M30" s="81">
        <v>0</v>
      </c>
      <c r="N30" s="81">
        <v>252.00535500000007</v>
      </c>
      <c r="O30" s="81">
        <v>252.00535500000007</v>
      </c>
      <c r="P30" s="81">
        <v>504.01071000000013</v>
      </c>
      <c r="Q30" s="81">
        <v>0</v>
      </c>
      <c r="S30" s="123" t="s">
        <v>257</v>
      </c>
      <c r="T30" s="79">
        <v>90668.560845070446</v>
      </c>
      <c r="U30" s="79">
        <v>73322.760178403769</v>
      </c>
      <c r="V30" s="79">
        <v>108664.57284507043</v>
      </c>
      <c r="W30" s="79">
        <v>113721.19217840377</v>
      </c>
      <c r="X30" s="79">
        <v>146142.04484507046</v>
      </c>
      <c r="Y30" s="79">
        <v>71187.100845070439</v>
      </c>
    </row>
    <row r="31" spans="1:25" x14ac:dyDescent="0.35">
      <c r="C31" t="s">
        <v>242</v>
      </c>
      <c r="D31" s="81">
        <v>162.76</v>
      </c>
      <c r="E31" s="81">
        <v>162.76</v>
      </c>
      <c r="F31" s="81">
        <v>251.65199999999999</v>
      </c>
      <c r="G31" s="81">
        <v>251.65199999999999</v>
      </c>
      <c r="H31" s="81">
        <v>340.54399999999998</v>
      </c>
      <c r="I31" s="81">
        <v>162.76</v>
      </c>
      <c r="J31"/>
      <c r="K31" t="s">
        <v>248</v>
      </c>
      <c r="L31" s="81">
        <v>0</v>
      </c>
      <c r="M31" s="81">
        <v>0</v>
      </c>
      <c r="N31" s="81">
        <v>90.159468000000004</v>
      </c>
      <c r="O31" s="81">
        <v>90.159468000000004</v>
      </c>
      <c r="P31" s="81">
        <v>180.31893600000001</v>
      </c>
      <c r="Q31" s="81">
        <v>0</v>
      </c>
    </row>
    <row r="32" spans="1:25" x14ac:dyDescent="0.35">
      <c r="C32" t="s">
        <v>248</v>
      </c>
      <c r="D32" s="81">
        <v>162.76</v>
      </c>
      <c r="E32" s="81">
        <v>162.76</v>
      </c>
      <c r="F32" s="81">
        <v>251.65199999999999</v>
      </c>
      <c r="G32" s="81">
        <v>251.65199999999999</v>
      </c>
      <c r="H32" s="81">
        <v>340.54399999999998</v>
      </c>
      <c r="I32" s="81">
        <v>162.76</v>
      </c>
      <c r="J32"/>
      <c r="K32" t="s">
        <v>250</v>
      </c>
      <c r="L32" s="81">
        <v>0</v>
      </c>
      <c r="M32" s="81">
        <v>400.35378000000014</v>
      </c>
      <c r="N32" s="81">
        <v>400.35378000000014</v>
      </c>
      <c r="O32" s="81">
        <v>800.70756000000029</v>
      </c>
      <c r="P32" s="81">
        <v>800.70756000000029</v>
      </c>
      <c r="Q32" s="81">
        <v>0</v>
      </c>
    </row>
    <row r="33" spans="2:17" x14ac:dyDescent="0.35">
      <c r="C33" t="s">
        <v>263</v>
      </c>
      <c r="D33" s="81">
        <v>162.76</v>
      </c>
      <c r="E33" s="81">
        <v>162.76</v>
      </c>
      <c r="F33" s="81">
        <v>251.65199999999999</v>
      </c>
      <c r="G33" s="81">
        <v>251.65199999999999</v>
      </c>
      <c r="H33" s="81">
        <v>340.54399999999998</v>
      </c>
      <c r="I33" s="81">
        <v>162.76</v>
      </c>
      <c r="J33"/>
      <c r="K33" t="s">
        <v>236</v>
      </c>
      <c r="L33" s="81">
        <v>198.82477999999998</v>
      </c>
      <c r="M33" s="81">
        <v>0</v>
      </c>
      <c r="N33" s="81">
        <v>198.82477999999998</v>
      </c>
      <c r="O33" s="81">
        <v>198.82477999999998</v>
      </c>
      <c r="P33" s="81">
        <v>397.64955999999995</v>
      </c>
      <c r="Q33" s="81">
        <v>198.82477999999998</v>
      </c>
    </row>
    <row r="34" spans="2:17" x14ac:dyDescent="0.35">
      <c r="C34" t="s">
        <v>250</v>
      </c>
      <c r="D34" s="81">
        <v>162.76</v>
      </c>
      <c r="E34" s="81">
        <v>251.65199999999999</v>
      </c>
      <c r="F34" s="81">
        <v>251.65199999999999</v>
      </c>
      <c r="G34" s="81">
        <v>340.54399999999998</v>
      </c>
      <c r="H34" s="81">
        <v>340.54399999999998</v>
      </c>
      <c r="I34" s="81">
        <v>162.76</v>
      </c>
      <c r="J34"/>
      <c r="K34" t="s">
        <v>252</v>
      </c>
      <c r="L34" s="81">
        <v>93.143400000000014</v>
      </c>
      <c r="M34" s="81">
        <v>0</v>
      </c>
      <c r="N34" s="81">
        <v>93.143400000000014</v>
      </c>
      <c r="O34" s="81">
        <v>186.28680000000003</v>
      </c>
      <c r="P34" s="81">
        <v>186.28680000000003</v>
      </c>
      <c r="Q34" s="81">
        <v>0</v>
      </c>
    </row>
    <row r="35" spans="2:17" x14ac:dyDescent="0.35">
      <c r="C35" t="s">
        <v>236</v>
      </c>
      <c r="D35" s="81">
        <v>251.65199999999999</v>
      </c>
      <c r="E35" s="81">
        <v>162.76</v>
      </c>
      <c r="F35" s="81">
        <v>251.65199999999999</v>
      </c>
      <c r="G35" s="81">
        <v>251.65199999999999</v>
      </c>
      <c r="H35" s="81">
        <v>340.54399999999998</v>
      </c>
      <c r="I35" s="81">
        <v>251.65199999999999</v>
      </c>
      <c r="J35"/>
      <c r="K35" t="s">
        <v>244</v>
      </c>
      <c r="L35" s="81">
        <v>0</v>
      </c>
      <c r="M35" s="81">
        <v>0</v>
      </c>
      <c r="N35" s="81">
        <v>313.80567272727279</v>
      </c>
      <c r="O35" s="81">
        <v>313.80567272727279</v>
      </c>
      <c r="P35" s="81">
        <v>627.61134545454559</v>
      </c>
      <c r="Q35" s="81">
        <v>0</v>
      </c>
    </row>
    <row r="36" spans="2:17" x14ac:dyDescent="0.35">
      <c r="C36" t="s">
        <v>252</v>
      </c>
      <c r="D36" s="81">
        <v>251.65199999999999</v>
      </c>
      <c r="E36" s="81">
        <v>162.76</v>
      </c>
      <c r="F36" s="81">
        <v>251.65199999999999</v>
      </c>
      <c r="G36" s="81">
        <v>340.54399999999998</v>
      </c>
      <c r="H36" s="81">
        <v>340.54399999999998</v>
      </c>
      <c r="I36" s="81">
        <v>162.76</v>
      </c>
      <c r="J36"/>
      <c r="K36" t="s">
        <v>256</v>
      </c>
      <c r="L36" s="81">
        <v>347.09900400000009</v>
      </c>
      <c r="M36" s="81">
        <v>0</v>
      </c>
      <c r="N36" s="81">
        <v>347.09900400000009</v>
      </c>
      <c r="O36" s="81">
        <v>347.09900400000009</v>
      </c>
      <c r="P36" s="81">
        <v>694.19800800000019</v>
      </c>
      <c r="Q36" s="81">
        <v>0</v>
      </c>
    </row>
    <row r="37" spans="2:17" x14ac:dyDescent="0.35">
      <c r="C37" t="s">
        <v>244</v>
      </c>
      <c r="D37" s="81">
        <v>162.76</v>
      </c>
      <c r="E37" s="81">
        <v>162.76</v>
      </c>
      <c r="F37" s="81">
        <v>251.65199999999999</v>
      </c>
      <c r="G37" s="81">
        <v>251.65199999999999</v>
      </c>
      <c r="H37" s="81">
        <v>340.54399999999998</v>
      </c>
      <c r="I37" s="81">
        <v>162.76</v>
      </c>
      <c r="J37"/>
      <c r="K37" t="s">
        <v>243</v>
      </c>
      <c r="L37" s="81">
        <v>0</v>
      </c>
      <c r="M37" s="81">
        <v>0</v>
      </c>
      <c r="N37" s="81">
        <v>79.662800000000033</v>
      </c>
      <c r="O37" s="81">
        <v>79.662800000000033</v>
      </c>
      <c r="P37" s="81">
        <v>159.32560000000007</v>
      </c>
      <c r="Q37" s="81">
        <v>0</v>
      </c>
    </row>
    <row r="38" spans="2:17" x14ac:dyDescent="0.35">
      <c r="C38" t="s">
        <v>256</v>
      </c>
      <c r="D38" s="81">
        <v>251.65199999999999</v>
      </c>
      <c r="E38" s="81">
        <v>162.76</v>
      </c>
      <c r="F38" s="81">
        <v>251.65199999999999</v>
      </c>
      <c r="G38" s="81">
        <v>251.65199999999999</v>
      </c>
      <c r="H38" s="81">
        <v>340.54399999999998</v>
      </c>
      <c r="I38" s="81">
        <v>162.76</v>
      </c>
      <c r="J38"/>
      <c r="K38" t="s">
        <v>253</v>
      </c>
      <c r="L38" s="81">
        <v>84.094500000000011</v>
      </c>
      <c r="M38" s="81">
        <v>0</v>
      </c>
      <c r="N38" s="81">
        <v>84.094500000000011</v>
      </c>
      <c r="O38" s="81">
        <v>84.094500000000011</v>
      </c>
      <c r="P38" s="81">
        <v>168.18900000000002</v>
      </c>
      <c r="Q38" s="81">
        <v>0</v>
      </c>
    </row>
    <row r="39" spans="2:17" x14ac:dyDescent="0.35">
      <c r="C39" t="s">
        <v>237</v>
      </c>
      <c r="D39" s="81">
        <v>251.65199999999999</v>
      </c>
      <c r="E39" s="81">
        <v>162.76</v>
      </c>
      <c r="F39" s="81">
        <v>340.54399999999998</v>
      </c>
      <c r="G39" s="81">
        <v>251.65199999999999</v>
      </c>
      <c r="H39" s="81">
        <v>340.54399999999998</v>
      </c>
      <c r="I39" s="81">
        <v>162.76</v>
      </c>
      <c r="J39"/>
      <c r="K39" t="s">
        <v>249</v>
      </c>
      <c r="L39" s="81">
        <v>0</v>
      </c>
      <c r="M39" s="81">
        <v>0</v>
      </c>
      <c r="N39" s="81">
        <v>97.022695000000013</v>
      </c>
      <c r="O39" s="81">
        <v>97.022695000000013</v>
      </c>
      <c r="P39" s="81">
        <v>194.04539000000003</v>
      </c>
      <c r="Q39" s="81">
        <v>0</v>
      </c>
    </row>
    <row r="40" spans="2:17" x14ac:dyDescent="0.35">
      <c r="C40" t="s">
        <v>241</v>
      </c>
      <c r="D40" s="81">
        <v>162.76</v>
      </c>
      <c r="E40" s="81">
        <v>162.76</v>
      </c>
      <c r="F40" s="81">
        <v>251.65199999999999</v>
      </c>
      <c r="G40" s="81">
        <v>251.65199999999999</v>
      </c>
      <c r="H40" s="81">
        <v>340.54399999999998</v>
      </c>
      <c r="I40" s="81">
        <v>162.76</v>
      </c>
      <c r="J40"/>
      <c r="K40" t="s">
        <v>237</v>
      </c>
      <c r="L40" s="81">
        <v>85.088920000000002</v>
      </c>
      <c r="M40" s="81">
        <v>0</v>
      </c>
      <c r="N40" s="81">
        <v>170.17784</v>
      </c>
      <c r="O40" s="81">
        <v>85.088920000000002</v>
      </c>
      <c r="P40" s="81">
        <v>170.17784</v>
      </c>
      <c r="Q40" s="81">
        <v>0</v>
      </c>
    </row>
    <row r="41" spans="2:17" x14ac:dyDescent="0.35">
      <c r="C41" t="s">
        <v>235</v>
      </c>
      <c r="D41" s="81">
        <v>503.30399999999997</v>
      </c>
      <c r="E41" s="81">
        <v>325.52</v>
      </c>
      <c r="F41" s="81">
        <v>503.30399999999997</v>
      </c>
      <c r="G41" s="81">
        <v>503.30399999999997</v>
      </c>
      <c r="H41" s="81">
        <v>681.08799999999997</v>
      </c>
      <c r="I41" s="81">
        <v>325.52</v>
      </c>
      <c r="J41"/>
      <c r="K41" t="s">
        <v>255</v>
      </c>
      <c r="L41" s="81">
        <v>0</v>
      </c>
      <c r="M41" s="81">
        <v>0</v>
      </c>
      <c r="N41" s="81">
        <v>54.045180000000009</v>
      </c>
      <c r="O41" s="81">
        <v>54.045180000000009</v>
      </c>
      <c r="P41" s="81">
        <v>108.09036000000002</v>
      </c>
      <c r="Q41" s="81">
        <v>0</v>
      </c>
    </row>
    <row r="42" spans="2:17" x14ac:dyDescent="0.35">
      <c r="C42" t="s">
        <v>264</v>
      </c>
      <c r="D42" s="81">
        <v>340.54399999999998</v>
      </c>
      <c r="E42" s="81">
        <v>162.76</v>
      </c>
      <c r="F42" s="81">
        <v>251.65199999999999</v>
      </c>
      <c r="G42" s="81">
        <v>251.65199999999999</v>
      </c>
      <c r="H42" s="81">
        <v>340.54399999999998</v>
      </c>
      <c r="I42" s="81">
        <v>162.76</v>
      </c>
      <c r="J42"/>
      <c r="K42" t="s">
        <v>241</v>
      </c>
      <c r="L42" s="81">
        <v>0</v>
      </c>
      <c r="M42" s="81">
        <v>0</v>
      </c>
      <c r="N42" s="81">
        <v>396.93696</v>
      </c>
      <c r="O42" s="81">
        <v>396.93696</v>
      </c>
      <c r="P42" s="81">
        <v>793.87392</v>
      </c>
      <c r="Q42" s="81">
        <v>0</v>
      </c>
    </row>
    <row r="43" spans="2:17" x14ac:dyDescent="0.35">
      <c r="C43" t="s">
        <v>239</v>
      </c>
      <c r="D43" s="81">
        <v>251.65199999999999</v>
      </c>
      <c r="E43" s="81">
        <v>162.76</v>
      </c>
      <c r="F43" s="81">
        <v>251.65199999999999</v>
      </c>
      <c r="G43" s="81">
        <v>251.65199999999999</v>
      </c>
      <c r="H43" s="81">
        <v>340.54399999999998</v>
      </c>
      <c r="I43" s="81">
        <v>162.76</v>
      </c>
      <c r="J43"/>
      <c r="K43" t="s">
        <v>235</v>
      </c>
      <c r="L43" s="81">
        <v>406.89478666666679</v>
      </c>
      <c r="M43" s="81">
        <v>0</v>
      </c>
      <c r="N43" s="81">
        <v>406.89478666666679</v>
      </c>
      <c r="O43" s="81">
        <v>406.89478666666679</v>
      </c>
      <c r="P43" s="81">
        <v>813.78957333333358</v>
      </c>
      <c r="Q43" s="81">
        <v>0</v>
      </c>
    </row>
    <row r="44" spans="2:17" x14ac:dyDescent="0.35">
      <c r="C44" t="s">
        <v>245</v>
      </c>
      <c r="D44" s="81">
        <v>162.76</v>
      </c>
      <c r="E44" s="81">
        <v>162.76</v>
      </c>
      <c r="F44" s="81">
        <v>251.65199999999999</v>
      </c>
      <c r="G44" s="81">
        <v>340.54399999999998</v>
      </c>
      <c r="H44" s="81">
        <v>340.54399999999998</v>
      </c>
      <c r="I44" s="81">
        <v>162.76</v>
      </c>
      <c r="J44"/>
      <c r="K44" t="s">
        <v>239</v>
      </c>
      <c r="L44" s="81">
        <v>268.29457200000002</v>
      </c>
      <c r="M44" s="81">
        <v>0</v>
      </c>
      <c r="N44" s="81">
        <v>268.29457200000002</v>
      </c>
      <c r="O44" s="81">
        <v>268.29457200000002</v>
      </c>
      <c r="P44" s="81">
        <v>536.58914400000003</v>
      </c>
      <c r="Q44" s="81">
        <v>0</v>
      </c>
    </row>
    <row r="45" spans="2:17" x14ac:dyDescent="0.35">
      <c r="C45" t="s">
        <v>246</v>
      </c>
      <c r="D45" s="81">
        <v>251.65199999999999</v>
      </c>
      <c r="E45" s="81">
        <v>162.76</v>
      </c>
      <c r="F45" s="81">
        <v>251.65199999999999</v>
      </c>
      <c r="G45" s="81">
        <v>251.65199999999999</v>
      </c>
      <c r="H45" s="81">
        <v>340.54399999999998</v>
      </c>
      <c r="I45" s="81">
        <v>162.76</v>
      </c>
      <c r="J45"/>
      <c r="K45" t="s">
        <v>245</v>
      </c>
      <c r="L45" s="81">
        <v>0</v>
      </c>
      <c r="M45" s="81">
        <v>0</v>
      </c>
      <c r="N45" s="81">
        <v>230.88277333333338</v>
      </c>
      <c r="O45" s="81">
        <v>461.76554666666675</v>
      </c>
      <c r="P45" s="81">
        <v>461.76554666666675</v>
      </c>
      <c r="Q45" s="81">
        <v>0</v>
      </c>
    </row>
    <row r="46" spans="2:17" x14ac:dyDescent="0.35">
      <c r="C46" t="s">
        <v>232</v>
      </c>
      <c r="D46" s="81">
        <v>251.65199999999999</v>
      </c>
      <c r="E46" s="81">
        <v>162.76</v>
      </c>
      <c r="F46" s="81">
        <v>251.65199999999999</v>
      </c>
      <c r="G46" s="81">
        <v>251.65199999999999</v>
      </c>
      <c r="H46" s="81">
        <v>340.54399999999998</v>
      </c>
      <c r="I46" s="81">
        <v>162.76</v>
      </c>
      <c r="J46"/>
      <c r="K46" t="s">
        <v>246</v>
      </c>
      <c r="L46" s="81">
        <v>118.39613333333335</v>
      </c>
      <c r="M46" s="81">
        <v>0</v>
      </c>
      <c r="N46" s="81">
        <v>118.39613333333335</v>
      </c>
      <c r="O46" s="81">
        <v>118.39613333333335</v>
      </c>
      <c r="P46" s="81">
        <v>236.79226666666671</v>
      </c>
      <c r="Q46" s="81">
        <v>0</v>
      </c>
    </row>
    <row r="47" spans="2:17" x14ac:dyDescent="0.35">
      <c r="B47" t="s">
        <v>259</v>
      </c>
      <c r="C47" t="s">
        <v>250</v>
      </c>
      <c r="D47" s="81">
        <v>162.76</v>
      </c>
      <c r="E47" s="81">
        <v>251.65199999999999</v>
      </c>
      <c r="F47" s="81">
        <v>251.65199999999999</v>
      </c>
      <c r="G47" s="81">
        <v>340.54399999999998</v>
      </c>
      <c r="H47" s="81">
        <v>340.54399999999998</v>
      </c>
      <c r="I47" s="81">
        <v>162.76</v>
      </c>
      <c r="J47"/>
      <c r="K47" t="s">
        <v>233</v>
      </c>
      <c r="L47" s="81">
        <v>94.424925000000016</v>
      </c>
      <c r="M47" s="81">
        <v>0</v>
      </c>
      <c r="N47" s="81">
        <v>94.424925000000016</v>
      </c>
      <c r="O47" s="81">
        <v>94.424925000000016</v>
      </c>
      <c r="P47" s="81">
        <v>188.84985000000003</v>
      </c>
      <c r="Q47" s="81">
        <v>0</v>
      </c>
    </row>
    <row r="48" spans="2:17" x14ac:dyDescent="0.35">
      <c r="C48" t="s">
        <v>244</v>
      </c>
      <c r="D48" s="81">
        <v>162.76</v>
      </c>
      <c r="E48" s="81">
        <v>162.76</v>
      </c>
      <c r="F48" s="81">
        <v>251.65199999999999</v>
      </c>
      <c r="G48" s="81">
        <v>251.65199999999999</v>
      </c>
      <c r="H48" s="81">
        <v>340.54399999999998</v>
      </c>
      <c r="I48" s="81">
        <v>162.76</v>
      </c>
      <c r="J48"/>
      <c r="K48" t="s">
        <v>232</v>
      </c>
      <c r="L48" s="81">
        <v>443.54352000000011</v>
      </c>
      <c r="M48" s="81">
        <v>0</v>
      </c>
      <c r="N48" s="81">
        <v>443.54352000000011</v>
      </c>
      <c r="O48" s="81">
        <v>443.54352000000011</v>
      </c>
      <c r="P48" s="81">
        <v>887.08704000000023</v>
      </c>
      <c r="Q48" s="81">
        <v>0</v>
      </c>
    </row>
    <row r="49" spans="1:16" x14ac:dyDescent="0.35">
      <c r="C49" t="s">
        <v>256</v>
      </c>
      <c r="D49" s="81">
        <v>251.65199999999999</v>
      </c>
      <c r="E49" s="81">
        <v>162.76</v>
      </c>
      <c r="F49" s="81">
        <v>251.65199999999999</v>
      </c>
      <c r="G49" s="81">
        <v>251.65199999999999</v>
      </c>
      <c r="H49" s="81">
        <v>340.54399999999998</v>
      </c>
      <c r="I49" s="81">
        <v>162.76</v>
      </c>
      <c r="J49"/>
    </row>
    <row r="50" spans="1:16" x14ac:dyDescent="0.35">
      <c r="C50" t="s">
        <v>235</v>
      </c>
      <c r="D50" s="81">
        <v>251.65199999999999</v>
      </c>
      <c r="E50" s="81">
        <v>162.76</v>
      </c>
      <c r="F50" s="81">
        <v>251.65199999999999</v>
      </c>
      <c r="G50" s="81">
        <v>251.65199999999999</v>
      </c>
      <c r="H50" s="81">
        <v>340.54399999999998</v>
      </c>
      <c r="I50" s="81">
        <v>162.76</v>
      </c>
      <c r="J50"/>
    </row>
    <row r="51" spans="1:16" x14ac:dyDescent="0.35">
      <c r="A51" t="s">
        <v>207</v>
      </c>
      <c r="D51" s="81">
        <v>252887.04883646962</v>
      </c>
      <c r="E51" s="81">
        <v>198668.56770046966</v>
      </c>
      <c r="F51" s="81">
        <v>305656.17299886351</v>
      </c>
      <c r="G51" s="81">
        <v>313674.79127886344</v>
      </c>
      <c r="H51" s="81">
        <v>409003.51087059069</v>
      </c>
      <c r="I51" s="81">
        <v>194921.27688713637</v>
      </c>
      <c r="J51"/>
    </row>
    <row r="52" spans="1:16" x14ac:dyDescent="0.35">
      <c r="J52"/>
    </row>
    <row r="53" spans="1:16" x14ac:dyDescent="0.35">
      <c r="J53"/>
    </row>
    <row r="54" spans="1:16" x14ac:dyDescent="0.35">
      <c r="J54"/>
      <c r="K54" s="81">
        <v>2303.1202816901409</v>
      </c>
      <c r="L54" s="81">
        <v>1489.580281690141</v>
      </c>
      <c r="M54" s="81">
        <v>2303.1202816901409</v>
      </c>
      <c r="N54" s="81">
        <v>2303.1202816901409</v>
      </c>
      <c r="O54" s="81">
        <v>3116.6602816901413</v>
      </c>
      <c r="P54" s="81">
        <v>1489.580281690141</v>
      </c>
    </row>
    <row r="55" spans="1:16" x14ac:dyDescent="0.35">
      <c r="J55"/>
      <c r="K55" s="155">
        <v>6909.3608450704232</v>
      </c>
      <c r="L55" s="155">
        <v>4468.7408450704233</v>
      </c>
      <c r="M55" s="155">
        <v>6909.3608450704232</v>
      </c>
      <c r="N55" s="155">
        <v>6909.3608450704232</v>
      </c>
      <c r="O55" s="155">
        <v>9349.980845070424</v>
      </c>
      <c r="P55" s="155">
        <v>4468.7408450704233</v>
      </c>
    </row>
    <row r="56" spans="1:16" x14ac:dyDescent="0.35">
      <c r="J56"/>
      <c r="K56" s="81">
        <f>SUM(K54:K55)</f>
        <v>9212.4811267605637</v>
      </c>
      <c r="L56" s="81">
        <f t="shared" ref="L56:P56" si="1">SUM(L54:L55)</f>
        <v>5958.3211267605639</v>
      </c>
      <c r="M56" s="81">
        <f t="shared" si="1"/>
        <v>9212.4811267605637</v>
      </c>
      <c r="N56" s="81">
        <f t="shared" si="1"/>
        <v>9212.4811267605637</v>
      </c>
      <c r="O56" s="81">
        <f t="shared" si="1"/>
        <v>12466.641126760565</v>
      </c>
      <c r="P56" s="81">
        <f t="shared" si="1"/>
        <v>5958.3211267605639</v>
      </c>
    </row>
    <row r="57" spans="1:16" x14ac:dyDescent="0.35">
      <c r="J57"/>
    </row>
    <row r="58" spans="1:16" x14ac:dyDescent="0.35">
      <c r="J58"/>
    </row>
    <row r="59" spans="1:16" x14ac:dyDescent="0.35">
      <c r="J59"/>
    </row>
    <row r="60" spans="1:16" x14ac:dyDescent="0.35">
      <c r="J60"/>
    </row>
    <row r="61" spans="1:16" x14ac:dyDescent="0.35">
      <c r="J61"/>
    </row>
    <row r="62" spans="1:16" x14ac:dyDescent="0.35">
      <c r="B62" s="80" t="s">
        <v>219</v>
      </c>
      <c r="C62" s="80" t="s">
        <v>314</v>
      </c>
      <c r="D62" s="80" t="s">
        <v>315</v>
      </c>
      <c r="E62" s="80" t="s">
        <v>316</v>
      </c>
      <c r="F62" s="80" t="s">
        <v>317</v>
      </c>
      <c r="G62" s="80" t="s">
        <v>318</v>
      </c>
      <c r="H62" s="80" t="s">
        <v>319</v>
      </c>
      <c r="J62" s="30" t="s">
        <v>320</v>
      </c>
      <c r="K62" t="s">
        <v>321</v>
      </c>
      <c r="L62" t="s">
        <v>322</v>
      </c>
      <c r="M62" t="s">
        <v>323</v>
      </c>
      <c r="N62" t="s">
        <v>324</v>
      </c>
      <c r="O62" t="s">
        <v>325</v>
      </c>
      <c r="P62" t="s">
        <v>326</v>
      </c>
    </row>
    <row r="63" spans="1:16" x14ac:dyDescent="0.35">
      <c r="B63" t="s">
        <v>230</v>
      </c>
      <c r="C63" s="81">
        <v>162.76</v>
      </c>
      <c r="D63" s="81">
        <v>162.76</v>
      </c>
      <c r="E63" s="81">
        <v>251.65199999999999</v>
      </c>
      <c r="F63" s="81">
        <v>251.65199999999999</v>
      </c>
      <c r="G63" s="81">
        <v>340.54399999999998</v>
      </c>
      <c r="H63" s="81">
        <v>162.76</v>
      </c>
      <c r="J63" s="31" t="s">
        <v>230</v>
      </c>
      <c r="K63" s="219">
        <v>162.76</v>
      </c>
      <c r="L63" s="219">
        <v>162.76</v>
      </c>
      <c r="M63" s="219">
        <v>251.65199999999999</v>
      </c>
      <c r="N63" s="219">
        <v>251.65199999999999</v>
      </c>
      <c r="O63" s="219">
        <v>340.54399999999998</v>
      </c>
      <c r="P63" s="219">
        <v>162.76</v>
      </c>
    </row>
    <row r="64" spans="1:16" x14ac:dyDescent="0.35">
      <c r="B64" t="s">
        <v>242</v>
      </c>
      <c r="C64" s="81">
        <v>162.76</v>
      </c>
      <c r="D64" s="81">
        <v>162.76</v>
      </c>
      <c r="E64" s="81">
        <v>251.65199999999999</v>
      </c>
      <c r="F64" s="81">
        <v>251.65199999999999</v>
      </c>
      <c r="G64" s="81">
        <v>340.54399999999998</v>
      </c>
      <c r="H64" s="81">
        <v>162.76</v>
      </c>
      <c r="J64" s="31" t="s">
        <v>242</v>
      </c>
      <c r="K64" s="219">
        <v>162.76</v>
      </c>
      <c r="L64" s="219">
        <v>162.76</v>
      </c>
      <c r="M64" s="219">
        <v>251.65199999999999</v>
      </c>
      <c r="N64" s="219">
        <v>251.65199999999999</v>
      </c>
      <c r="O64" s="219">
        <v>340.54399999999998</v>
      </c>
      <c r="P64" s="219">
        <v>162.76</v>
      </c>
    </row>
    <row r="65" spans="2:16" x14ac:dyDescent="0.35">
      <c r="B65" t="s">
        <v>248</v>
      </c>
      <c r="C65" s="81">
        <v>162.76</v>
      </c>
      <c r="D65" s="81">
        <v>162.76</v>
      </c>
      <c r="E65" s="81">
        <v>251.65199999999999</v>
      </c>
      <c r="F65" s="81">
        <v>251.65199999999999</v>
      </c>
      <c r="G65" s="81">
        <v>340.54399999999998</v>
      </c>
      <c r="H65" s="81">
        <v>162.76</v>
      </c>
      <c r="J65" s="31" t="s">
        <v>248</v>
      </c>
      <c r="K65" s="218">
        <v>162.76</v>
      </c>
      <c r="L65" s="218">
        <v>162.76</v>
      </c>
      <c r="M65" s="218">
        <v>251.65199999999999</v>
      </c>
      <c r="N65" s="218">
        <v>251.65199999999999</v>
      </c>
      <c r="O65" s="218">
        <v>340.54399999999998</v>
      </c>
      <c r="P65" s="218">
        <v>162.76</v>
      </c>
    </row>
    <row r="66" spans="2:16" x14ac:dyDescent="0.35">
      <c r="B66" t="s">
        <v>263</v>
      </c>
      <c r="C66" s="81">
        <v>162.76</v>
      </c>
      <c r="D66" s="81">
        <v>162.76</v>
      </c>
      <c r="E66" s="81">
        <v>251.65199999999999</v>
      </c>
      <c r="F66" s="81">
        <v>251.65199999999999</v>
      </c>
      <c r="G66" s="81">
        <v>340.54399999999998</v>
      </c>
      <c r="H66" s="81">
        <v>162.76</v>
      </c>
      <c r="J66" s="31" t="s">
        <v>263</v>
      </c>
      <c r="K66" s="218">
        <v>162.76</v>
      </c>
      <c r="L66" s="218">
        <v>162.76</v>
      </c>
      <c r="M66" s="218">
        <v>251.65199999999999</v>
      </c>
      <c r="N66" s="218">
        <v>251.65199999999999</v>
      </c>
      <c r="O66" s="218">
        <v>340.54399999999998</v>
      </c>
      <c r="P66" s="218">
        <v>162.76</v>
      </c>
    </row>
    <row r="67" spans="2:16" x14ac:dyDescent="0.35">
      <c r="B67" t="s">
        <v>250</v>
      </c>
      <c r="C67" s="81">
        <v>162.76</v>
      </c>
      <c r="D67" s="81">
        <v>251.65199999999999</v>
      </c>
      <c r="E67" s="81">
        <v>251.65199999999999</v>
      </c>
      <c r="F67" s="81">
        <v>340.54399999999998</v>
      </c>
      <c r="G67" s="81">
        <v>340.54399999999998</v>
      </c>
      <c r="H67" s="81">
        <v>162.76</v>
      </c>
      <c r="J67" s="31" t="s">
        <v>250</v>
      </c>
      <c r="K67" s="219">
        <v>325.52</v>
      </c>
      <c r="L67" s="219">
        <v>503.30399999999997</v>
      </c>
      <c r="M67" s="219">
        <v>503.30399999999997</v>
      </c>
      <c r="N67" s="219">
        <v>681.08799999999997</v>
      </c>
      <c r="O67" s="219">
        <v>681.08799999999997</v>
      </c>
      <c r="P67" s="219">
        <v>325.52</v>
      </c>
    </row>
    <row r="68" spans="2:16" x14ac:dyDescent="0.35">
      <c r="B68" t="s">
        <v>236</v>
      </c>
      <c r="C68" s="81">
        <v>251.65199999999999</v>
      </c>
      <c r="D68" s="81">
        <v>162.76</v>
      </c>
      <c r="E68" s="81">
        <v>251.65199999999999</v>
      </c>
      <c r="F68" s="81">
        <v>251.65199999999999</v>
      </c>
      <c r="G68" s="81">
        <v>340.54399999999998</v>
      </c>
      <c r="H68" s="81">
        <v>251.65199999999999</v>
      </c>
      <c r="J68" s="31" t="s">
        <v>236</v>
      </c>
      <c r="K68" s="219">
        <v>251.65199999999999</v>
      </c>
      <c r="L68" s="219">
        <v>162.76</v>
      </c>
      <c r="M68" s="219">
        <v>251.65199999999999</v>
      </c>
      <c r="N68" s="219">
        <v>251.65199999999999</v>
      </c>
      <c r="O68" s="219">
        <v>340.54399999999998</v>
      </c>
      <c r="P68" s="219">
        <v>251.65199999999999</v>
      </c>
    </row>
    <row r="69" spans="2:16" x14ac:dyDescent="0.35">
      <c r="B69" t="s">
        <v>252</v>
      </c>
      <c r="C69" s="81">
        <v>251.65199999999999</v>
      </c>
      <c r="D69" s="81">
        <v>162.76</v>
      </c>
      <c r="E69" s="81">
        <v>251.65199999999999</v>
      </c>
      <c r="F69" s="81">
        <v>340.54399999999998</v>
      </c>
      <c r="G69" s="81">
        <v>340.54399999999998</v>
      </c>
      <c r="H69" s="81">
        <v>162.76</v>
      </c>
      <c r="J69" s="31" t="s">
        <v>252</v>
      </c>
      <c r="K69" s="219">
        <v>251.65199999999999</v>
      </c>
      <c r="L69" s="219">
        <v>162.76</v>
      </c>
      <c r="M69" s="219">
        <v>251.65199999999999</v>
      </c>
      <c r="N69" s="219">
        <v>340.54399999999998</v>
      </c>
      <c r="O69" s="219">
        <v>340.54399999999998</v>
      </c>
      <c r="P69" s="219">
        <v>162.76</v>
      </c>
    </row>
    <row r="70" spans="2:16" x14ac:dyDescent="0.35">
      <c r="B70" t="s">
        <v>244</v>
      </c>
      <c r="C70" s="81">
        <v>162.76</v>
      </c>
      <c r="D70" s="81">
        <v>162.76</v>
      </c>
      <c r="E70" s="81">
        <v>251.65199999999999</v>
      </c>
      <c r="F70" s="81">
        <v>251.65199999999999</v>
      </c>
      <c r="G70" s="81">
        <v>340.54399999999998</v>
      </c>
      <c r="H70" s="81">
        <v>162.76</v>
      </c>
      <c r="J70" s="31" t="s">
        <v>244</v>
      </c>
      <c r="K70" s="219">
        <v>325.52</v>
      </c>
      <c r="L70" s="219">
        <v>325.52</v>
      </c>
      <c r="M70" s="219">
        <v>503.30399999999997</v>
      </c>
      <c r="N70" s="219">
        <v>503.30399999999997</v>
      </c>
      <c r="O70" s="219">
        <v>681.08799999999997</v>
      </c>
      <c r="P70" s="219">
        <v>325.52</v>
      </c>
    </row>
    <row r="71" spans="2:16" x14ac:dyDescent="0.35">
      <c r="B71" t="s">
        <v>256</v>
      </c>
      <c r="C71" s="81">
        <v>251.65199999999999</v>
      </c>
      <c r="D71" s="81">
        <v>162.76</v>
      </c>
      <c r="E71" s="81">
        <v>251.65199999999999</v>
      </c>
      <c r="F71" s="81">
        <v>251.65199999999999</v>
      </c>
      <c r="G71" s="81">
        <v>340.54399999999998</v>
      </c>
      <c r="H71" s="81">
        <v>162.76</v>
      </c>
      <c r="J71" s="31" t="s">
        <v>256</v>
      </c>
      <c r="K71" s="219">
        <v>503.30399999999997</v>
      </c>
      <c r="L71" s="219">
        <v>325.52</v>
      </c>
      <c r="M71" s="219">
        <v>503.30399999999997</v>
      </c>
      <c r="N71" s="219">
        <v>503.30399999999997</v>
      </c>
      <c r="O71" s="219">
        <v>681.08799999999997</v>
      </c>
      <c r="P71" s="219">
        <v>325.52</v>
      </c>
    </row>
    <row r="72" spans="2:16" x14ac:dyDescent="0.35">
      <c r="B72" t="s">
        <v>237</v>
      </c>
      <c r="C72" s="81">
        <v>251.65199999999999</v>
      </c>
      <c r="D72" s="81">
        <v>162.76</v>
      </c>
      <c r="E72" s="81">
        <v>340.54399999999998</v>
      </c>
      <c r="F72" s="81">
        <v>251.65199999999999</v>
      </c>
      <c r="G72" s="81">
        <v>340.54399999999998</v>
      </c>
      <c r="H72" s="81">
        <v>162.76</v>
      </c>
      <c r="J72" s="31" t="s">
        <v>237</v>
      </c>
      <c r="K72" s="219">
        <v>251.65199999999999</v>
      </c>
      <c r="L72" s="219">
        <v>162.76</v>
      </c>
      <c r="M72" s="219">
        <v>340.54399999999998</v>
      </c>
      <c r="N72" s="219">
        <v>251.65199999999999</v>
      </c>
      <c r="O72" s="219">
        <v>340.54399999999998</v>
      </c>
      <c r="P72" s="219">
        <v>162.76</v>
      </c>
    </row>
    <row r="73" spans="2:16" x14ac:dyDescent="0.35">
      <c r="B73" t="s">
        <v>241</v>
      </c>
      <c r="C73" s="81">
        <v>162.76</v>
      </c>
      <c r="D73" s="81">
        <v>162.76</v>
      </c>
      <c r="E73" s="81">
        <v>251.65199999999999</v>
      </c>
      <c r="F73" s="81">
        <v>251.65199999999999</v>
      </c>
      <c r="G73" s="81">
        <v>340.54399999999998</v>
      </c>
      <c r="H73" s="81">
        <v>162.76</v>
      </c>
      <c r="J73" s="31" t="s">
        <v>241</v>
      </c>
      <c r="K73" s="219">
        <v>162.76</v>
      </c>
      <c r="L73" s="219">
        <v>162.76</v>
      </c>
      <c r="M73" s="219">
        <v>251.65199999999999</v>
      </c>
      <c r="N73" s="219">
        <v>251.65199999999999</v>
      </c>
      <c r="O73" s="219">
        <v>340.54399999999998</v>
      </c>
      <c r="P73" s="219">
        <v>162.76</v>
      </c>
    </row>
    <row r="74" spans="2:16" x14ac:dyDescent="0.35">
      <c r="B74" t="s">
        <v>235</v>
      </c>
      <c r="C74" s="81">
        <v>503.30399999999997</v>
      </c>
      <c r="D74" s="81">
        <v>325.52</v>
      </c>
      <c r="E74" s="81">
        <v>503.30399999999997</v>
      </c>
      <c r="F74" s="81">
        <v>503.30399999999997</v>
      </c>
      <c r="G74" s="81">
        <v>681.08799999999997</v>
      </c>
      <c r="H74" s="81">
        <v>325.52</v>
      </c>
      <c r="J74" s="31" t="s">
        <v>235</v>
      </c>
      <c r="K74" s="219">
        <v>754.9559999999999</v>
      </c>
      <c r="L74" s="219">
        <v>488.28</v>
      </c>
      <c r="M74" s="219">
        <v>754.9559999999999</v>
      </c>
      <c r="N74" s="219">
        <v>754.9559999999999</v>
      </c>
      <c r="O74" s="219">
        <v>1021.6319999999999</v>
      </c>
      <c r="P74" s="219">
        <v>488.28</v>
      </c>
    </row>
    <row r="75" spans="2:16" x14ac:dyDescent="0.35">
      <c r="B75" t="s">
        <v>264</v>
      </c>
      <c r="C75" s="81">
        <v>340.54399999999998</v>
      </c>
      <c r="D75" s="81">
        <v>162.76</v>
      </c>
      <c r="E75" s="81">
        <v>251.65199999999999</v>
      </c>
      <c r="F75" s="81">
        <v>251.65199999999999</v>
      </c>
      <c r="G75" s="81">
        <v>340.54399999999998</v>
      </c>
      <c r="H75" s="81">
        <v>162.76</v>
      </c>
      <c r="J75" s="31" t="s">
        <v>264</v>
      </c>
      <c r="K75" s="218">
        <v>340.54399999999998</v>
      </c>
      <c r="L75" s="218">
        <v>162.76</v>
      </c>
      <c r="M75" s="218">
        <v>251.65199999999999</v>
      </c>
      <c r="N75" s="218">
        <v>251.65199999999999</v>
      </c>
      <c r="O75" s="218">
        <v>340.54399999999998</v>
      </c>
      <c r="P75" s="218">
        <v>162.76</v>
      </c>
    </row>
    <row r="76" spans="2:16" x14ac:dyDescent="0.35">
      <c r="B76" t="s">
        <v>239</v>
      </c>
      <c r="C76" s="81">
        <v>251.65199999999999</v>
      </c>
      <c r="D76" s="81">
        <v>162.76</v>
      </c>
      <c r="E76" s="81">
        <v>251.65199999999999</v>
      </c>
      <c r="F76" s="81">
        <v>251.65199999999999</v>
      </c>
      <c r="G76" s="81">
        <v>340.54399999999998</v>
      </c>
      <c r="H76" s="81">
        <v>162.76</v>
      </c>
      <c r="J76" s="31" t="s">
        <v>239</v>
      </c>
      <c r="K76" s="219">
        <v>251.65199999999999</v>
      </c>
      <c r="L76" s="219">
        <v>162.76</v>
      </c>
      <c r="M76" s="219">
        <v>251.65199999999999</v>
      </c>
      <c r="N76" s="219">
        <v>251.65199999999999</v>
      </c>
      <c r="O76" s="219">
        <v>340.54399999999998</v>
      </c>
      <c r="P76" s="219">
        <v>162.76</v>
      </c>
    </row>
    <row r="77" spans="2:16" x14ac:dyDescent="0.35">
      <c r="B77" t="s">
        <v>245</v>
      </c>
      <c r="C77" s="81">
        <v>162.76</v>
      </c>
      <c r="D77" s="81">
        <v>162.76</v>
      </c>
      <c r="E77" s="81">
        <v>251.65199999999999</v>
      </c>
      <c r="F77" s="81">
        <v>340.54399999999998</v>
      </c>
      <c r="G77" s="81">
        <v>340.54399999999998</v>
      </c>
      <c r="H77" s="81">
        <v>162.76</v>
      </c>
      <c r="J77" s="31" t="s">
        <v>245</v>
      </c>
      <c r="K77" s="219">
        <v>162.76</v>
      </c>
      <c r="L77" s="219">
        <v>162.76</v>
      </c>
      <c r="M77" s="219">
        <v>251.65199999999999</v>
      </c>
      <c r="N77" s="219">
        <v>340.54399999999998</v>
      </c>
      <c r="O77" s="219">
        <v>340.54399999999998</v>
      </c>
      <c r="P77" s="219">
        <v>162.76</v>
      </c>
    </row>
    <row r="78" spans="2:16" x14ac:dyDescent="0.35">
      <c r="B78" t="s">
        <v>246</v>
      </c>
      <c r="C78" s="81">
        <v>251.65199999999999</v>
      </c>
      <c r="D78" s="81">
        <v>162.76</v>
      </c>
      <c r="E78" s="81">
        <v>251.65199999999999</v>
      </c>
      <c r="F78" s="81">
        <v>251.65199999999999</v>
      </c>
      <c r="G78" s="81">
        <v>340.54399999999998</v>
      </c>
      <c r="H78" s="81">
        <v>162.76</v>
      </c>
      <c r="J78" s="31" t="s">
        <v>246</v>
      </c>
      <c r="K78" s="219">
        <v>251.65199999999999</v>
      </c>
      <c r="L78" s="219">
        <v>162.76</v>
      </c>
      <c r="M78" s="219">
        <v>251.65199999999999</v>
      </c>
      <c r="N78" s="219">
        <v>251.65199999999999</v>
      </c>
      <c r="O78" s="219">
        <v>340.54399999999998</v>
      </c>
      <c r="P78" s="219">
        <v>162.76</v>
      </c>
    </row>
    <row r="79" spans="2:16" x14ac:dyDescent="0.35">
      <c r="B79" t="s">
        <v>232</v>
      </c>
      <c r="C79" s="81">
        <v>251.65199999999999</v>
      </c>
      <c r="D79" s="81">
        <v>162.76</v>
      </c>
      <c r="E79" s="81">
        <v>251.65199999999999</v>
      </c>
      <c r="F79" s="81">
        <v>251.65199999999999</v>
      </c>
      <c r="G79" s="81">
        <v>340.54399999999998</v>
      </c>
      <c r="H79" s="81">
        <v>162.76</v>
      </c>
      <c r="J79" s="31" t="s">
        <v>232</v>
      </c>
      <c r="K79" s="219">
        <v>251.65199999999999</v>
      </c>
      <c r="L79" s="219">
        <v>162.76</v>
      </c>
      <c r="M79" s="219">
        <v>251.65199999999999</v>
      </c>
      <c r="N79" s="219">
        <v>251.65199999999999</v>
      </c>
      <c r="O79" s="219">
        <v>340.54399999999998</v>
      </c>
      <c r="P79" s="219">
        <v>162.76</v>
      </c>
    </row>
    <row r="80" spans="2:16" x14ac:dyDescent="0.35">
      <c r="B80" t="s">
        <v>250</v>
      </c>
      <c r="C80" s="81">
        <v>162.76</v>
      </c>
      <c r="D80" s="81">
        <v>251.65199999999999</v>
      </c>
      <c r="E80" s="81">
        <v>251.65199999999999</v>
      </c>
      <c r="F80" s="81">
        <v>340.54399999999998</v>
      </c>
      <c r="G80" s="81">
        <v>340.54399999999998</v>
      </c>
      <c r="H80" s="81">
        <v>162.76</v>
      </c>
      <c r="J80" s="31" t="s">
        <v>207</v>
      </c>
      <c r="K80" s="218">
        <v>4736.3160000000007</v>
      </c>
      <c r="L80" s="218">
        <v>3758.5040000000008</v>
      </c>
      <c r="M80" s="218">
        <v>5625.2359999999999</v>
      </c>
      <c r="N80" s="218">
        <v>5891.9120000000003</v>
      </c>
      <c r="O80" s="218">
        <v>7491.967999999998</v>
      </c>
      <c r="P80" s="218">
        <v>3669.612000000001</v>
      </c>
    </row>
    <row r="81" spans="2:10" x14ac:dyDescent="0.35">
      <c r="B81" t="s">
        <v>244</v>
      </c>
      <c r="C81" s="81">
        <v>162.76</v>
      </c>
      <c r="D81" s="81">
        <v>162.76</v>
      </c>
      <c r="E81" s="81">
        <v>251.65199999999999</v>
      </c>
      <c r="F81" s="81">
        <v>251.65199999999999</v>
      </c>
      <c r="G81" s="81">
        <v>340.54399999999998</v>
      </c>
      <c r="H81" s="81">
        <v>162.76</v>
      </c>
      <c r="J81"/>
    </row>
    <row r="82" spans="2:10" x14ac:dyDescent="0.35">
      <c r="B82" t="s">
        <v>256</v>
      </c>
      <c r="C82" s="81">
        <v>251.65199999999999</v>
      </c>
      <c r="D82" s="81">
        <v>162.76</v>
      </c>
      <c r="E82" s="81">
        <v>251.65199999999999</v>
      </c>
      <c r="F82" s="81">
        <v>251.65199999999999</v>
      </c>
      <c r="G82" s="81">
        <v>340.54399999999998</v>
      </c>
      <c r="H82" s="81">
        <v>162.76</v>
      </c>
      <c r="J82"/>
    </row>
    <row r="83" spans="2:10" x14ac:dyDescent="0.35">
      <c r="B83" t="s">
        <v>235</v>
      </c>
      <c r="C83" s="81">
        <v>251.65199999999999</v>
      </c>
      <c r="D83" s="81">
        <v>162.76</v>
      </c>
      <c r="E83" s="81">
        <v>251.65199999999999</v>
      </c>
      <c r="F83" s="81">
        <v>251.65199999999999</v>
      </c>
      <c r="G83" s="81">
        <v>340.54399999999998</v>
      </c>
      <c r="H83" s="81">
        <v>162.76</v>
      </c>
      <c r="J83"/>
    </row>
    <row r="84" spans="2:10" x14ac:dyDescent="0.35">
      <c r="C84" s="81">
        <f>SUM(C63:C83)</f>
        <v>4736.3160000000007</v>
      </c>
      <c r="D84" s="81">
        <f t="shared" ref="D84:H84" si="2">SUM(D63:D83)</f>
        <v>3758.5040000000017</v>
      </c>
      <c r="E84" s="81">
        <f t="shared" si="2"/>
        <v>5625.2359999999999</v>
      </c>
      <c r="F84" s="81">
        <f t="shared" si="2"/>
        <v>5891.9120000000003</v>
      </c>
      <c r="G84" s="81">
        <f t="shared" si="2"/>
        <v>7491.967999999998</v>
      </c>
      <c r="H84" s="81">
        <f t="shared" si="2"/>
        <v>3669.6120000000019</v>
      </c>
      <c r="J84"/>
    </row>
    <row r="85" spans="2:10" x14ac:dyDescent="0.35">
      <c r="J85"/>
    </row>
    <row r="86" spans="2:10" x14ac:dyDescent="0.35">
      <c r="J86"/>
    </row>
    <row r="87" spans="2:10" x14ac:dyDescent="0.35">
      <c r="J87"/>
    </row>
    <row r="88" spans="2:10" x14ac:dyDescent="0.35">
      <c r="J88"/>
    </row>
    <row r="89" spans="2:10" x14ac:dyDescent="0.35">
      <c r="J89"/>
    </row>
    <row r="90" spans="2:10" x14ac:dyDescent="0.35">
      <c r="J90"/>
    </row>
    <row r="91" spans="2:10" x14ac:dyDescent="0.35">
      <c r="J91"/>
    </row>
    <row r="92" spans="2:10" x14ac:dyDescent="0.35">
      <c r="J92"/>
    </row>
    <row r="93" spans="2:10" x14ac:dyDescent="0.35">
      <c r="J93"/>
    </row>
    <row r="94" spans="2:10" x14ac:dyDescent="0.35">
      <c r="J94"/>
    </row>
    <row r="95" spans="2:10" x14ac:dyDescent="0.35">
      <c r="J95"/>
    </row>
    <row r="96" spans="2:10" x14ac:dyDescent="0.35">
      <c r="J96"/>
    </row>
    <row r="97" spans="10:10" x14ac:dyDescent="0.35">
      <c r="J97"/>
    </row>
    <row r="98" spans="10:10" x14ac:dyDescent="0.35">
      <c r="J98"/>
    </row>
    <row r="99" spans="10:10" x14ac:dyDescent="0.35">
      <c r="J99"/>
    </row>
    <row r="100" spans="10:10" x14ac:dyDescent="0.35">
      <c r="J100"/>
    </row>
    <row r="101" spans="10:10" x14ac:dyDescent="0.35">
      <c r="J101"/>
    </row>
    <row r="102" spans="10:10" x14ac:dyDescent="0.35">
      <c r="J102"/>
    </row>
    <row r="103" spans="10:10" x14ac:dyDescent="0.35">
      <c r="J103"/>
    </row>
    <row r="104" spans="10:10" x14ac:dyDescent="0.35">
      <c r="J104"/>
    </row>
    <row r="105" spans="10:10" x14ac:dyDescent="0.35">
      <c r="J105"/>
    </row>
    <row r="106" spans="10:10" x14ac:dyDescent="0.35">
      <c r="J106"/>
    </row>
    <row r="107" spans="10:10" x14ac:dyDescent="0.35">
      <c r="J107"/>
    </row>
    <row r="108" spans="10:10" x14ac:dyDescent="0.35">
      <c r="J108"/>
    </row>
    <row r="109" spans="10:10" x14ac:dyDescent="0.35">
      <c r="J109"/>
    </row>
    <row r="110" spans="10:10" x14ac:dyDescent="0.35">
      <c r="J110"/>
    </row>
    <row r="111" spans="10:10" x14ac:dyDescent="0.35">
      <c r="J111"/>
    </row>
    <row r="112" spans="10:10" x14ac:dyDescent="0.35">
      <c r="J112"/>
    </row>
    <row r="113" spans="10:10" x14ac:dyDescent="0.35">
      <c r="J113"/>
    </row>
    <row r="114" spans="10:10" x14ac:dyDescent="0.35">
      <c r="J114"/>
    </row>
    <row r="115" spans="10:10" x14ac:dyDescent="0.35">
      <c r="J115"/>
    </row>
    <row r="116" spans="10:10" x14ac:dyDescent="0.35">
      <c r="J116"/>
    </row>
    <row r="117" spans="10:10" x14ac:dyDescent="0.35">
      <c r="J117"/>
    </row>
    <row r="118" spans="10:10" x14ac:dyDescent="0.35">
      <c r="J118"/>
    </row>
    <row r="119" spans="10:10" x14ac:dyDescent="0.35">
      <c r="J119"/>
    </row>
    <row r="120" spans="10:10" x14ac:dyDescent="0.35">
      <c r="J120"/>
    </row>
  </sheetData>
  <autoFilter ref="B53:H65" xr:uid="{29001962-EC3A-4B70-9E4A-7980BEBBD39A}"/>
  <pageMargins left="0.511811024" right="0.511811024" top="0.78740157499999996" bottom="0.78740157499999996" header="0.31496062000000002" footer="0.31496062000000002"/>
  <pageSetup orientation="portrait"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A9B44-0D45-4EAD-924D-07E85BE9C330}">
  <sheetPr filterMode="1"/>
  <dimension ref="A1:M259"/>
  <sheetViews>
    <sheetView workbookViewId="0">
      <selection activeCell="F264" sqref="F264"/>
    </sheetView>
  </sheetViews>
  <sheetFormatPr defaultRowHeight="14.5" x14ac:dyDescent="0.35"/>
  <cols>
    <col min="2" max="2" width="12.1796875" bestFit="1" customWidth="1"/>
    <col min="3" max="3" width="12.1796875" customWidth="1"/>
    <col min="5" max="5" width="16.81640625" bestFit="1" customWidth="1"/>
    <col min="7" max="10" width="13.26953125" bestFit="1" customWidth="1"/>
    <col min="11" max="11" width="13.54296875" bestFit="1" customWidth="1"/>
    <col min="12" max="12" width="13.26953125" bestFit="1" customWidth="1"/>
    <col min="13" max="13" width="12.453125" bestFit="1" customWidth="1"/>
  </cols>
  <sheetData>
    <row r="1" spans="1:13" x14ac:dyDescent="0.35">
      <c r="A1" s="1" t="s">
        <v>23</v>
      </c>
      <c r="B1" s="1" t="s">
        <v>217</v>
      </c>
      <c r="C1" s="1" t="s">
        <v>327</v>
      </c>
      <c r="D1" s="1" t="s">
        <v>218</v>
      </c>
      <c r="E1" s="1" t="s">
        <v>219</v>
      </c>
      <c r="F1" s="1" t="s">
        <v>220</v>
      </c>
      <c r="G1" s="13" t="s">
        <v>221</v>
      </c>
      <c r="H1" s="13" t="s">
        <v>222</v>
      </c>
      <c r="I1" s="13" t="s">
        <v>223</v>
      </c>
      <c r="J1" s="13" t="s">
        <v>224</v>
      </c>
      <c r="K1" s="13" t="s">
        <v>225</v>
      </c>
      <c r="L1" s="13" t="s">
        <v>226</v>
      </c>
      <c r="M1" s="13" t="s">
        <v>13</v>
      </c>
    </row>
    <row r="2" spans="1:13" x14ac:dyDescent="0.35">
      <c r="A2" s="1" t="s">
        <v>227</v>
      </c>
      <c r="B2" s="1" t="s">
        <v>228</v>
      </c>
      <c r="C2" s="102" t="s">
        <v>293</v>
      </c>
      <c r="D2" s="5" t="s">
        <v>229</v>
      </c>
      <c r="E2" s="92" t="s">
        <v>230</v>
      </c>
      <c r="F2" s="93">
        <v>8</v>
      </c>
      <c r="G2" s="100">
        <v>0</v>
      </c>
      <c r="H2" s="100">
        <v>0</v>
      </c>
      <c r="I2" s="100">
        <v>1018.1599999999999</v>
      </c>
      <c r="J2" s="100">
        <v>1018.1599999999999</v>
      </c>
      <c r="K2" s="100">
        <v>2036.3199999999997</v>
      </c>
      <c r="L2" s="100">
        <v>0</v>
      </c>
      <c r="M2" s="96">
        <f>SUM(G2:L2)</f>
        <v>4072.6399999999994</v>
      </c>
    </row>
    <row r="3" spans="1:13" hidden="1" x14ac:dyDescent="0.35">
      <c r="A3" s="1" t="s">
        <v>227</v>
      </c>
      <c r="B3" s="1" t="s">
        <v>228</v>
      </c>
      <c r="C3" s="102" t="s">
        <v>293</v>
      </c>
      <c r="D3" s="3" t="s">
        <v>231</v>
      </c>
      <c r="E3" s="92" t="s">
        <v>232</v>
      </c>
      <c r="F3" s="93">
        <v>28</v>
      </c>
      <c r="G3" s="100">
        <v>3819.5920000000006</v>
      </c>
      <c r="H3" s="100">
        <v>0</v>
      </c>
      <c r="I3" s="100">
        <v>3819.5920000000006</v>
      </c>
      <c r="J3" s="100">
        <v>3819.5920000000006</v>
      </c>
      <c r="K3" s="100">
        <v>7639.1840000000011</v>
      </c>
      <c r="L3" s="100">
        <v>0</v>
      </c>
      <c r="M3" s="96">
        <f t="shared" ref="M3:M66" si="0">SUM(G3:L3)</f>
        <v>19097.960000000003</v>
      </c>
    </row>
    <row r="4" spans="1:13" hidden="1" x14ac:dyDescent="0.35">
      <c r="A4" s="1" t="s">
        <v>227</v>
      </c>
      <c r="B4" s="1" t="s">
        <v>228</v>
      </c>
      <c r="C4" s="102" t="s">
        <v>293</v>
      </c>
      <c r="D4" s="5" t="s">
        <v>231</v>
      </c>
      <c r="E4" s="92" t="s">
        <v>233</v>
      </c>
      <c r="F4" s="93">
        <v>5</v>
      </c>
      <c r="G4" s="100">
        <v>682.07</v>
      </c>
      <c r="H4" s="100">
        <v>0</v>
      </c>
      <c r="I4" s="100">
        <v>682.07</v>
      </c>
      <c r="J4" s="100">
        <v>682.07</v>
      </c>
      <c r="K4" s="100">
        <v>1364.14</v>
      </c>
      <c r="L4" s="100">
        <v>0</v>
      </c>
      <c r="M4" s="96">
        <f t="shared" si="0"/>
        <v>3410.3500000000004</v>
      </c>
    </row>
    <row r="5" spans="1:13" hidden="1" x14ac:dyDescent="0.35">
      <c r="A5" s="1" t="s">
        <v>227</v>
      </c>
      <c r="B5" s="1" t="s">
        <v>228</v>
      </c>
      <c r="C5" s="102" t="s">
        <v>293</v>
      </c>
      <c r="D5" s="7" t="s">
        <v>234</v>
      </c>
      <c r="E5" s="92" t="s">
        <v>235</v>
      </c>
      <c r="F5" s="93">
        <v>41</v>
      </c>
      <c r="G5" s="100">
        <v>5592.9740000000011</v>
      </c>
      <c r="H5" s="100">
        <v>0</v>
      </c>
      <c r="I5" s="100">
        <v>5592.9740000000011</v>
      </c>
      <c r="J5" s="100">
        <v>5592.9740000000011</v>
      </c>
      <c r="K5" s="100">
        <v>11185.948000000002</v>
      </c>
      <c r="L5" s="100">
        <v>0</v>
      </c>
      <c r="M5" s="96">
        <f t="shared" si="0"/>
        <v>27964.870000000003</v>
      </c>
    </row>
    <row r="6" spans="1:13" hidden="1" x14ac:dyDescent="0.35">
      <c r="A6" s="1" t="s">
        <v>227</v>
      </c>
      <c r="B6" s="1" t="s">
        <v>228</v>
      </c>
      <c r="C6" s="102" t="s">
        <v>293</v>
      </c>
      <c r="D6" s="3" t="s">
        <v>234</v>
      </c>
      <c r="E6" s="92" t="s">
        <v>236</v>
      </c>
      <c r="F6" s="93">
        <v>11</v>
      </c>
      <c r="G6" s="100">
        <v>1500.5540000000001</v>
      </c>
      <c r="H6" s="100">
        <v>0</v>
      </c>
      <c r="I6" s="100">
        <v>1500.5540000000001</v>
      </c>
      <c r="J6" s="100">
        <v>1500.5540000000001</v>
      </c>
      <c r="K6" s="100">
        <v>3001.1080000000002</v>
      </c>
      <c r="L6" s="100">
        <v>1500.5540000000001</v>
      </c>
      <c r="M6" s="96">
        <f t="shared" si="0"/>
        <v>9003.3240000000005</v>
      </c>
    </row>
    <row r="7" spans="1:13" hidden="1" x14ac:dyDescent="0.35">
      <c r="A7" s="1" t="s">
        <v>227</v>
      </c>
      <c r="B7" s="1" t="s">
        <v>228</v>
      </c>
      <c r="C7" s="102" t="s">
        <v>293</v>
      </c>
      <c r="D7" s="5" t="s">
        <v>234</v>
      </c>
      <c r="E7" s="92" t="s">
        <v>237</v>
      </c>
      <c r="F7" s="93">
        <v>4</v>
      </c>
      <c r="G7" s="100">
        <v>545.65600000000006</v>
      </c>
      <c r="H7" s="100">
        <v>0</v>
      </c>
      <c r="I7" s="100">
        <v>1091.3120000000001</v>
      </c>
      <c r="J7" s="100">
        <v>545.65600000000006</v>
      </c>
      <c r="K7" s="100">
        <v>1091.3120000000001</v>
      </c>
      <c r="L7" s="100">
        <v>0</v>
      </c>
      <c r="M7" s="96">
        <f t="shared" si="0"/>
        <v>3273.9360000000006</v>
      </c>
    </row>
    <row r="8" spans="1:13" hidden="1" x14ac:dyDescent="0.35">
      <c r="A8" s="1" t="s">
        <v>227</v>
      </c>
      <c r="B8" s="1" t="s">
        <v>228</v>
      </c>
      <c r="C8" s="102" t="s">
        <v>293</v>
      </c>
      <c r="D8" s="3" t="s">
        <v>234</v>
      </c>
      <c r="E8" s="92" t="s">
        <v>238</v>
      </c>
      <c r="F8" s="93">
        <v>12</v>
      </c>
      <c r="G8" s="100">
        <v>1636.9680000000003</v>
      </c>
      <c r="H8" s="100">
        <v>0</v>
      </c>
      <c r="I8" s="100">
        <v>1636.9680000000003</v>
      </c>
      <c r="J8" s="100">
        <v>1636.9680000000003</v>
      </c>
      <c r="K8" s="100">
        <v>3273.9360000000006</v>
      </c>
      <c r="L8" s="100">
        <v>0</v>
      </c>
      <c r="M8" s="96">
        <f t="shared" si="0"/>
        <v>8184.8400000000011</v>
      </c>
    </row>
    <row r="9" spans="1:13" hidden="1" x14ac:dyDescent="0.35">
      <c r="A9" s="1" t="s">
        <v>227</v>
      </c>
      <c r="B9" s="1" t="s">
        <v>228</v>
      </c>
      <c r="C9" s="102" t="s">
        <v>293</v>
      </c>
      <c r="D9" s="3" t="s">
        <v>234</v>
      </c>
      <c r="E9" s="92" t="s">
        <v>239</v>
      </c>
      <c r="F9" s="93">
        <v>19</v>
      </c>
      <c r="G9" s="100">
        <v>2591.8660000000004</v>
      </c>
      <c r="H9" s="100">
        <v>0</v>
      </c>
      <c r="I9" s="100">
        <v>2591.8660000000004</v>
      </c>
      <c r="J9" s="100">
        <v>2591.8660000000004</v>
      </c>
      <c r="K9" s="100">
        <v>5183.7320000000009</v>
      </c>
      <c r="L9" s="100">
        <v>0</v>
      </c>
      <c r="M9" s="96">
        <f t="shared" si="0"/>
        <v>12959.330000000002</v>
      </c>
    </row>
    <row r="10" spans="1:13" hidden="1" x14ac:dyDescent="0.35">
      <c r="A10" s="1" t="s">
        <v>227</v>
      </c>
      <c r="B10" s="1" t="s">
        <v>228</v>
      </c>
      <c r="C10" s="102" t="s">
        <v>293</v>
      </c>
      <c r="D10" s="3" t="s">
        <v>240</v>
      </c>
      <c r="E10" s="92" t="s">
        <v>241</v>
      </c>
      <c r="F10" s="93">
        <v>25</v>
      </c>
      <c r="G10" s="100">
        <v>0</v>
      </c>
      <c r="H10" s="100">
        <v>0</v>
      </c>
      <c r="I10" s="100">
        <v>3322.8666666666668</v>
      </c>
      <c r="J10" s="100">
        <v>3322.8666666666668</v>
      </c>
      <c r="K10" s="100">
        <v>6645.7333333333336</v>
      </c>
      <c r="L10" s="100">
        <v>0</v>
      </c>
      <c r="M10" s="96">
        <f t="shared" si="0"/>
        <v>13291.466666666667</v>
      </c>
    </row>
    <row r="11" spans="1:13" hidden="1" x14ac:dyDescent="0.35">
      <c r="A11" s="1" t="s">
        <v>227</v>
      </c>
      <c r="B11" s="1" t="s">
        <v>228</v>
      </c>
      <c r="C11" s="102" t="s">
        <v>293</v>
      </c>
      <c r="D11" s="3" t="s">
        <v>240</v>
      </c>
      <c r="E11" s="92" t="s">
        <v>242</v>
      </c>
      <c r="F11" s="93">
        <v>10</v>
      </c>
      <c r="G11" s="100">
        <v>0</v>
      </c>
      <c r="H11" s="100">
        <v>0</v>
      </c>
      <c r="I11" s="100">
        <v>1329.1466666666668</v>
      </c>
      <c r="J11" s="100">
        <v>1329.1466666666668</v>
      </c>
      <c r="K11" s="100">
        <v>2658.2933333333335</v>
      </c>
      <c r="L11" s="100">
        <v>0</v>
      </c>
      <c r="M11" s="96">
        <f t="shared" si="0"/>
        <v>5316.586666666667</v>
      </c>
    </row>
    <row r="12" spans="1:13" hidden="1" x14ac:dyDescent="0.35">
      <c r="A12" s="1" t="s">
        <v>227</v>
      </c>
      <c r="B12" s="1" t="s">
        <v>228</v>
      </c>
      <c r="C12" s="102" t="s">
        <v>293</v>
      </c>
      <c r="D12" s="10" t="s">
        <v>240</v>
      </c>
      <c r="E12" s="92" t="s">
        <v>243</v>
      </c>
      <c r="F12" s="93">
        <v>5</v>
      </c>
      <c r="G12" s="100">
        <v>0</v>
      </c>
      <c r="H12" s="100">
        <v>0</v>
      </c>
      <c r="I12" s="100">
        <v>664.57333333333338</v>
      </c>
      <c r="J12" s="100">
        <v>664.57333333333338</v>
      </c>
      <c r="K12" s="100">
        <v>1329.1466666666668</v>
      </c>
      <c r="L12" s="100">
        <v>0</v>
      </c>
      <c r="M12" s="96">
        <f t="shared" si="0"/>
        <v>2658.2933333333335</v>
      </c>
    </row>
    <row r="13" spans="1:13" hidden="1" x14ac:dyDescent="0.35">
      <c r="A13" s="1" t="s">
        <v>227</v>
      </c>
      <c r="B13" s="1" t="s">
        <v>228</v>
      </c>
      <c r="C13" s="102" t="s">
        <v>293</v>
      </c>
      <c r="D13" s="10" t="s">
        <v>240</v>
      </c>
      <c r="E13" s="92" t="s">
        <v>244</v>
      </c>
      <c r="F13" s="93">
        <v>25</v>
      </c>
      <c r="G13" s="100">
        <v>0</v>
      </c>
      <c r="H13" s="100">
        <v>0</v>
      </c>
      <c r="I13" s="100">
        <v>3322.8666666666668</v>
      </c>
      <c r="J13" s="100">
        <v>3322.8666666666668</v>
      </c>
      <c r="K13" s="100">
        <v>6645.7333333333336</v>
      </c>
      <c r="L13" s="100">
        <v>0</v>
      </c>
      <c r="M13" s="96">
        <f t="shared" si="0"/>
        <v>13291.466666666667</v>
      </c>
    </row>
    <row r="14" spans="1:13" hidden="1" x14ac:dyDescent="0.35">
      <c r="A14" s="1" t="s">
        <v>227</v>
      </c>
      <c r="B14" s="1" t="s">
        <v>228</v>
      </c>
      <c r="C14" s="102" t="s">
        <v>293</v>
      </c>
      <c r="D14" s="10" t="s">
        <v>240</v>
      </c>
      <c r="E14" s="92" t="s">
        <v>245</v>
      </c>
      <c r="F14" s="93">
        <v>14</v>
      </c>
      <c r="G14" s="100">
        <v>0</v>
      </c>
      <c r="H14" s="100">
        <v>0</v>
      </c>
      <c r="I14" s="100">
        <v>1860.8053333333335</v>
      </c>
      <c r="J14" s="100">
        <v>3721.6106666666669</v>
      </c>
      <c r="K14" s="100">
        <v>3721.6106666666669</v>
      </c>
      <c r="L14" s="100">
        <v>0</v>
      </c>
      <c r="M14" s="96">
        <f t="shared" si="0"/>
        <v>9304.0266666666666</v>
      </c>
    </row>
    <row r="15" spans="1:13" hidden="1" x14ac:dyDescent="0.35">
      <c r="A15" s="1" t="s">
        <v>227</v>
      </c>
      <c r="B15" s="1" t="s">
        <v>228</v>
      </c>
      <c r="C15" s="102" t="s">
        <v>293</v>
      </c>
      <c r="D15" s="11" t="s">
        <v>240</v>
      </c>
      <c r="E15" s="92" t="s">
        <v>246</v>
      </c>
      <c r="F15" s="93">
        <v>5</v>
      </c>
      <c r="G15" s="100">
        <v>664.57333333333338</v>
      </c>
      <c r="H15" s="100">
        <v>0</v>
      </c>
      <c r="I15" s="100">
        <v>664.57333333333338</v>
      </c>
      <c r="J15" s="100">
        <v>664.57333333333338</v>
      </c>
      <c r="K15" s="100">
        <v>1329.1466666666668</v>
      </c>
      <c r="L15" s="100">
        <v>0</v>
      </c>
      <c r="M15" s="96">
        <f t="shared" si="0"/>
        <v>3322.8666666666668</v>
      </c>
    </row>
    <row r="16" spans="1:13" hidden="1" x14ac:dyDescent="0.35">
      <c r="A16" s="1" t="s">
        <v>227</v>
      </c>
      <c r="B16" s="1" t="s">
        <v>228</v>
      </c>
      <c r="C16" s="102" t="s">
        <v>293</v>
      </c>
      <c r="D16" s="7" t="s">
        <v>247</v>
      </c>
      <c r="E16" s="92" t="s">
        <v>248</v>
      </c>
      <c r="F16" s="93">
        <v>12</v>
      </c>
      <c r="G16" s="100">
        <v>0</v>
      </c>
      <c r="H16" s="100">
        <v>0</v>
      </c>
      <c r="I16" s="100">
        <v>1309.336</v>
      </c>
      <c r="J16" s="100">
        <v>1309.336</v>
      </c>
      <c r="K16" s="100">
        <v>2618.672</v>
      </c>
      <c r="L16" s="100">
        <v>0</v>
      </c>
      <c r="M16" s="96">
        <f t="shared" si="0"/>
        <v>5237.3440000000001</v>
      </c>
    </row>
    <row r="17" spans="1:13" hidden="1" x14ac:dyDescent="0.35">
      <c r="A17" s="1" t="s">
        <v>227</v>
      </c>
      <c r="B17" s="1" t="s">
        <v>228</v>
      </c>
      <c r="C17" s="102" t="s">
        <v>293</v>
      </c>
      <c r="D17" s="7" t="s">
        <v>247</v>
      </c>
      <c r="E17" s="92" t="s">
        <v>249</v>
      </c>
      <c r="F17" s="93">
        <v>5</v>
      </c>
      <c r="G17" s="100">
        <v>0</v>
      </c>
      <c r="H17" s="100">
        <v>0</v>
      </c>
      <c r="I17" s="100">
        <v>545.55666666666662</v>
      </c>
      <c r="J17" s="100">
        <v>545.55666666666662</v>
      </c>
      <c r="K17" s="100">
        <v>1091.1133333333332</v>
      </c>
      <c r="L17" s="100">
        <v>0</v>
      </c>
      <c r="M17" s="96">
        <f t="shared" si="0"/>
        <v>2182.2266666666665</v>
      </c>
    </row>
    <row r="18" spans="1:13" hidden="1" x14ac:dyDescent="0.35">
      <c r="A18" s="1" t="s">
        <v>227</v>
      </c>
      <c r="B18" s="1" t="s">
        <v>228</v>
      </c>
      <c r="C18" s="102" t="s">
        <v>293</v>
      </c>
      <c r="D18" s="3" t="s">
        <v>247</v>
      </c>
      <c r="E18" s="92" t="s">
        <v>250</v>
      </c>
      <c r="F18" s="93">
        <v>6</v>
      </c>
      <c r="G18" s="100">
        <v>0</v>
      </c>
      <c r="H18" s="100">
        <v>972.91600000000005</v>
      </c>
      <c r="I18" s="100">
        <v>972.91600000000005</v>
      </c>
      <c r="J18" s="100">
        <v>1945.8320000000001</v>
      </c>
      <c r="K18" s="100">
        <v>1945.8320000000001</v>
      </c>
      <c r="L18" s="100">
        <v>0</v>
      </c>
      <c r="M18" s="96">
        <f t="shared" si="0"/>
        <v>5837.4960000000001</v>
      </c>
    </row>
    <row r="19" spans="1:13" hidden="1" x14ac:dyDescent="0.35">
      <c r="A19" s="1" t="s">
        <v>227</v>
      </c>
      <c r="B19" s="1" t="s">
        <v>228</v>
      </c>
      <c r="C19" s="102" t="s">
        <v>293</v>
      </c>
      <c r="D19" s="3" t="s">
        <v>251</v>
      </c>
      <c r="E19" s="92" t="s">
        <v>252</v>
      </c>
      <c r="F19" s="93">
        <v>4</v>
      </c>
      <c r="G19" s="100">
        <v>517.08000000000004</v>
      </c>
      <c r="H19" s="100">
        <v>0</v>
      </c>
      <c r="I19" s="100">
        <v>517.08000000000004</v>
      </c>
      <c r="J19" s="100">
        <v>1034.1600000000001</v>
      </c>
      <c r="K19" s="100">
        <v>1034.1600000000001</v>
      </c>
      <c r="L19" s="100">
        <v>0</v>
      </c>
      <c r="M19" s="96">
        <f t="shared" si="0"/>
        <v>3102.4800000000005</v>
      </c>
    </row>
    <row r="20" spans="1:13" hidden="1" x14ac:dyDescent="0.35">
      <c r="A20" s="1" t="s">
        <v>227</v>
      </c>
      <c r="B20" s="1" t="s">
        <v>228</v>
      </c>
      <c r="C20" s="102" t="s">
        <v>293</v>
      </c>
      <c r="D20" s="3" t="s">
        <v>251</v>
      </c>
      <c r="E20" s="92" t="s">
        <v>253</v>
      </c>
      <c r="F20" s="93">
        <v>2</v>
      </c>
      <c r="G20" s="100">
        <v>258.54000000000002</v>
      </c>
      <c r="H20" s="100">
        <v>0</v>
      </c>
      <c r="I20" s="100">
        <v>258.54000000000002</v>
      </c>
      <c r="J20" s="100">
        <v>258.54000000000002</v>
      </c>
      <c r="K20" s="100">
        <v>517.08000000000004</v>
      </c>
      <c r="L20" s="100">
        <v>0</v>
      </c>
      <c r="M20" s="96">
        <f t="shared" si="0"/>
        <v>1292.7000000000003</v>
      </c>
    </row>
    <row r="21" spans="1:13" hidden="1" x14ac:dyDescent="0.35">
      <c r="A21" s="1" t="s">
        <v>227</v>
      </c>
      <c r="B21" s="1" t="s">
        <v>228</v>
      </c>
      <c r="C21" s="102" t="s">
        <v>293</v>
      </c>
      <c r="D21" s="3" t="s">
        <v>251</v>
      </c>
      <c r="E21" s="92" t="s">
        <v>254</v>
      </c>
      <c r="F21" s="93">
        <v>0</v>
      </c>
      <c r="G21" s="100">
        <v>0</v>
      </c>
      <c r="H21" s="100">
        <v>0</v>
      </c>
      <c r="I21" s="100">
        <v>0</v>
      </c>
      <c r="J21" s="100">
        <v>0</v>
      </c>
      <c r="K21" s="100">
        <v>0</v>
      </c>
      <c r="L21" s="100">
        <v>0</v>
      </c>
      <c r="M21" s="96">
        <f t="shared" si="0"/>
        <v>0</v>
      </c>
    </row>
    <row r="22" spans="1:13" hidden="1" x14ac:dyDescent="0.35">
      <c r="A22" s="1" t="s">
        <v>227</v>
      </c>
      <c r="B22" s="1" t="s">
        <v>228</v>
      </c>
      <c r="C22" s="102" t="s">
        <v>293</v>
      </c>
      <c r="D22" s="3" t="s">
        <v>251</v>
      </c>
      <c r="E22" s="92" t="s">
        <v>255</v>
      </c>
      <c r="F22" s="93">
        <v>2</v>
      </c>
      <c r="G22" s="100">
        <v>0</v>
      </c>
      <c r="H22" s="100">
        <v>0</v>
      </c>
      <c r="I22" s="100">
        <v>254.71600000000001</v>
      </c>
      <c r="J22" s="100">
        <v>254.71600000000001</v>
      </c>
      <c r="K22" s="100">
        <v>509.43200000000002</v>
      </c>
      <c r="L22" s="100">
        <v>0</v>
      </c>
      <c r="M22" s="96">
        <f t="shared" si="0"/>
        <v>1018.864</v>
      </c>
    </row>
    <row r="23" spans="1:13" hidden="1" x14ac:dyDescent="0.35">
      <c r="A23" s="1" t="s">
        <v>227</v>
      </c>
      <c r="B23" s="1" t="s">
        <v>228</v>
      </c>
      <c r="C23" s="102" t="s">
        <v>293</v>
      </c>
      <c r="D23" s="3" t="s">
        <v>251</v>
      </c>
      <c r="E23" s="92" t="s">
        <v>256</v>
      </c>
      <c r="F23" s="93">
        <v>3</v>
      </c>
      <c r="G23" s="100">
        <v>314.13400000000001</v>
      </c>
      <c r="H23" s="100">
        <v>0</v>
      </c>
      <c r="I23" s="100">
        <v>314.13400000000001</v>
      </c>
      <c r="J23" s="100">
        <v>314.13400000000001</v>
      </c>
      <c r="K23" s="100">
        <v>628.26800000000003</v>
      </c>
      <c r="L23" s="100">
        <v>0</v>
      </c>
      <c r="M23" s="96">
        <f t="shared" si="0"/>
        <v>1570.67</v>
      </c>
    </row>
    <row r="24" spans="1:13" x14ac:dyDescent="0.35">
      <c r="A24" s="1" t="s">
        <v>227</v>
      </c>
      <c r="B24" s="1" t="s">
        <v>257</v>
      </c>
      <c r="C24" s="102" t="s">
        <v>293</v>
      </c>
      <c r="D24" s="3" t="s">
        <v>229</v>
      </c>
      <c r="E24" s="92" t="s">
        <v>230</v>
      </c>
      <c r="F24" s="93">
        <v>23</v>
      </c>
      <c r="G24" s="100">
        <v>0</v>
      </c>
      <c r="H24" s="100">
        <v>0</v>
      </c>
      <c r="I24" s="100">
        <v>2415</v>
      </c>
      <c r="J24" s="100">
        <v>2415</v>
      </c>
      <c r="K24" s="100">
        <v>4830</v>
      </c>
      <c r="L24" s="100">
        <v>0</v>
      </c>
      <c r="M24" s="96">
        <f t="shared" si="0"/>
        <v>9660</v>
      </c>
    </row>
    <row r="25" spans="1:13" hidden="1" x14ac:dyDescent="0.35">
      <c r="A25" s="1" t="s">
        <v>227</v>
      </c>
      <c r="B25" s="1" t="s">
        <v>257</v>
      </c>
      <c r="C25" s="102" t="s">
        <v>293</v>
      </c>
      <c r="D25" s="3" t="s">
        <v>231</v>
      </c>
      <c r="E25" s="92" t="s">
        <v>232</v>
      </c>
      <c r="F25" s="93">
        <v>32</v>
      </c>
      <c r="G25" s="100">
        <v>3572.8</v>
      </c>
      <c r="H25" s="100">
        <v>0</v>
      </c>
      <c r="I25" s="100">
        <v>3572.8</v>
      </c>
      <c r="J25" s="100">
        <v>3572.8</v>
      </c>
      <c r="K25" s="100">
        <v>7145.6</v>
      </c>
      <c r="L25" s="100">
        <v>0</v>
      </c>
      <c r="M25" s="96">
        <f t="shared" si="0"/>
        <v>17864</v>
      </c>
    </row>
    <row r="26" spans="1:13" hidden="1" x14ac:dyDescent="0.35">
      <c r="A26" s="1" t="s">
        <v>227</v>
      </c>
      <c r="B26" s="1" t="s">
        <v>257</v>
      </c>
      <c r="C26" s="102" t="s">
        <v>293</v>
      </c>
      <c r="D26" s="3" t="s">
        <v>231</v>
      </c>
      <c r="E26" s="92" t="s">
        <v>233</v>
      </c>
      <c r="F26" s="93">
        <v>10</v>
      </c>
      <c r="G26" s="100">
        <v>1116.5</v>
      </c>
      <c r="H26" s="100">
        <v>0</v>
      </c>
      <c r="I26" s="100">
        <v>1116.5</v>
      </c>
      <c r="J26" s="100">
        <v>1116.5</v>
      </c>
      <c r="K26" s="100">
        <v>2233</v>
      </c>
      <c r="L26" s="100">
        <v>0</v>
      </c>
      <c r="M26" s="96">
        <f t="shared" si="0"/>
        <v>5582.5</v>
      </c>
    </row>
    <row r="27" spans="1:13" hidden="1" x14ac:dyDescent="0.35">
      <c r="A27" s="1" t="s">
        <v>227</v>
      </c>
      <c r="B27" s="1" t="s">
        <v>257</v>
      </c>
      <c r="C27" s="102" t="s">
        <v>293</v>
      </c>
      <c r="D27" s="3" t="s">
        <v>234</v>
      </c>
      <c r="E27" s="92" t="s">
        <v>235</v>
      </c>
      <c r="F27" s="93">
        <v>28</v>
      </c>
      <c r="G27" s="100">
        <v>3126.2000000000003</v>
      </c>
      <c r="H27" s="100">
        <v>0</v>
      </c>
      <c r="I27" s="100">
        <v>3126.2000000000003</v>
      </c>
      <c r="J27" s="100">
        <v>3126.2000000000003</v>
      </c>
      <c r="K27" s="100">
        <v>6252.4000000000005</v>
      </c>
      <c r="L27" s="100">
        <v>0</v>
      </c>
      <c r="M27" s="96">
        <f t="shared" si="0"/>
        <v>15631</v>
      </c>
    </row>
    <row r="28" spans="1:13" hidden="1" x14ac:dyDescent="0.35">
      <c r="A28" s="1" t="s">
        <v>227</v>
      </c>
      <c r="B28" s="1" t="s">
        <v>257</v>
      </c>
      <c r="C28" s="102" t="s">
        <v>293</v>
      </c>
      <c r="D28" s="3" t="s">
        <v>234</v>
      </c>
      <c r="E28" s="92" t="s">
        <v>236</v>
      </c>
      <c r="F28" s="93">
        <v>12</v>
      </c>
      <c r="G28" s="100">
        <v>1339.8000000000002</v>
      </c>
      <c r="H28" s="100">
        <v>0</v>
      </c>
      <c r="I28" s="100">
        <v>1339.8000000000002</v>
      </c>
      <c r="J28" s="100">
        <v>1339.8000000000002</v>
      </c>
      <c r="K28" s="100">
        <v>2679.6000000000004</v>
      </c>
      <c r="L28" s="100">
        <v>1339.8000000000002</v>
      </c>
      <c r="M28" s="96">
        <f t="shared" si="0"/>
        <v>8038.8000000000011</v>
      </c>
    </row>
    <row r="29" spans="1:13" hidden="1" x14ac:dyDescent="0.35">
      <c r="A29" s="1" t="s">
        <v>227</v>
      </c>
      <c r="B29" s="1" t="s">
        <v>257</v>
      </c>
      <c r="C29" s="102" t="s">
        <v>293</v>
      </c>
      <c r="D29" s="3" t="s">
        <v>234</v>
      </c>
      <c r="E29" s="92" t="s">
        <v>237</v>
      </c>
      <c r="F29" s="93">
        <v>6</v>
      </c>
      <c r="G29" s="100">
        <v>669.90000000000009</v>
      </c>
      <c r="H29" s="100">
        <v>0</v>
      </c>
      <c r="I29" s="100">
        <v>1339.8000000000002</v>
      </c>
      <c r="J29" s="100">
        <v>669.90000000000009</v>
      </c>
      <c r="K29" s="100">
        <v>1339.8000000000002</v>
      </c>
      <c r="L29" s="100">
        <v>0</v>
      </c>
      <c r="M29" s="96">
        <f t="shared" si="0"/>
        <v>4019.4000000000005</v>
      </c>
    </row>
    <row r="30" spans="1:13" hidden="1" x14ac:dyDescent="0.35">
      <c r="A30" s="1" t="s">
        <v>227</v>
      </c>
      <c r="B30" s="1" t="s">
        <v>257</v>
      </c>
      <c r="C30" s="102" t="s">
        <v>293</v>
      </c>
      <c r="D30" s="3" t="s">
        <v>234</v>
      </c>
      <c r="E30" s="92" t="s">
        <v>238</v>
      </c>
      <c r="F30" s="93">
        <v>14</v>
      </c>
      <c r="G30" s="100">
        <v>1563.1000000000001</v>
      </c>
      <c r="H30" s="100">
        <v>0</v>
      </c>
      <c r="I30" s="100">
        <v>1563.1000000000001</v>
      </c>
      <c r="J30" s="100">
        <v>1563.1000000000001</v>
      </c>
      <c r="K30" s="100">
        <v>3126.2000000000003</v>
      </c>
      <c r="L30" s="100">
        <v>0</v>
      </c>
      <c r="M30" s="96">
        <f t="shared" si="0"/>
        <v>7815.5</v>
      </c>
    </row>
    <row r="31" spans="1:13" hidden="1" x14ac:dyDescent="0.35">
      <c r="A31" s="1" t="s">
        <v>227</v>
      </c>
      <c r="B31" s="1" t="s">
        <v>257</v>
      </c>
      <c r="C31" s="102" t="s">
        <v>293</v>
      </c>
      <c r="D31" s="3" t="s">
        <v>234</v>
      </c>
      <c r="E31" s="92" t="s">
        <v>239</v>
      </c>
      <c r="F31" s="93">
        <v>34</v>
      </c>
      <c r="G31" s="100">
        <v>3796.1000000000004</v>
      </c>
      <c r="H31" s="100">
        <v>0</v>
      </c>
      <c r="I31" s="100">
        <v>3796.1000000000004</v>
      </c>
      <c r="J31" s="100">
        <v>3796.1000000000004</v>
      </c>
      <c r="K31" s="100">
        <v>7592.2000000000007</v>
      </c>
      <c r="L31" s="100">
        <v>0</v>
      </c>
      <c r="M31" s="96">
        <f t="shared" si="0"/>
        <v>18980.5</v>
      </c>
    </row>
    <row r="32" spans="1:13" hidden="1" x14ac:dyDescent="0.35">
      <c r="A32" s="1" t="s">
        <v>227</v>
      </c>
      <c r="B32" s="1" t="s">
        <v>257</v>
      </c>
      <c r="C32" s="102" t="s">
        <v>293</v>
      </c>
      <c r="D32" s="3" t="s">
        <v>240</v>
      </c>
      <c r="E32" s="92" t="s">
        <v>241</v>
      </c>
      <c r="F32" s="93">
        <v>29</v>
      </c>
      <c r="G32" s="100">
        <v>0</v>
      </c>
      <c r="H32" s="100">
        <v>0</v>
      </c>
      <c r="I32" s="100">
        <v>2977.7200000000003</v>
      </c>
      <c r="J32" s="100">
        <v>2977.7200000000003</v>
      </c>
      <c r="K32" s="100">
        <v>5955.4400000000005</v>
      </c>
      <c r="L32" s="100">
        <v>0</v>
      </c>
      <c r="M32" s="96">
        <f t="shared" si="0"/>
        <v>11910.880000000001</v>
      </c>
    </row>
    <row r="33" spans="1:13" hidden="1" x14ac:dyDescent="0.35">
      <c r="A33" s="1" t="s">
        <v>227</v>
      </c>
      <c r="B33" s="1" t="s">
        <v>257</v>
      </c>
      <c r="C33" s="102" t="s">
        <v>293</v>
      </c>
      <c r="D33" s="3" t="s">
        <v>240</v>
      </c>
      <c r="E33" s="92" t="s">
        <v>242</v>
      </c>
      <c r="F33" s="93">
        <v>12</v>
      </c>
      <c r="G33" s="100">
        <v>0</v>
      </c>
      <c r="H33" s="100">
        <v>0</v>
      </c>
      <c r="I33" s="100">
        <v>1232.1600000000001</v>
      </c>
      <c r="J33" s="100">
        <v>1232.1600000000001</v>
      </c>
      <c r="K33" s="100">
        <v>2464.3200000000002</v>
      </c>
      <c r="L33" s="100">
        <v>0</v>
      </c>
      <c r="M33" s="96">
        <f t="shared" si="0"/>
        <v>4928.6400000000003</v>
      </c>
    </row>
    <row r="34" spans="1:13" hidden="1" x14ac:dyDescent="0.35">
      <c r="A34" s="1" t="s">
        <v>227</v>
      </c>
      <c r="B34" s="1" t="s">
        <v>257</v>
      </c>
      <c r="C34" s="102" t="s">
        <v>293</v>
      </c>
      <c r="D34" s="3" t="s">
        <v>240</v>
      </c>
      <c r="E34" s="92" t="s">
        <v>243</v>
      </c>
      <c r="F34" s="93">
        <v>12</v>
      </c>
      <c r="G34" s="100">
        <v>0</v>
      </c>
      <c r="H34" s="100">
        <v>0</v>
      </c>
      <c r="I34" s="100">
        <v>1232.1600000000001</v>
      </c>
      <c r="J34" s="100">
        <v>1232.1600000000001</v>
      </c>
      <c r="K34" s="100">
        <v>2464.3200000000002</v>
      </c>
      <c r="L34" s="100">
        <v>0</v>
      </c>
      <c r="M34" s="96">
        <f t="shared" si="0"/>
        <v>4928.6400000000003</v>
      </c>
    </row>
    <row r="35" spans="1:13" hidden="1" x14ac:dyDescent="0.35">
      <c r="A35" s="1" t="s">
        <v>227</v>
      </c>
      <c r="B35" s="1" t="s">
        <v>257</v>
      </c>
      <c r="C35" s="102" t="s">
        <v>293</v>
      </c>
      <c r="D35" s="3" t="s">
        <v>240</v>
      </c>
      <c r="E35" s="92" t="s">
        <v>244</v>
      </c>
      <c r="F35" s="93">
        <v>21</v>
      </c>
      <c r="G35" s="100">
        <v>0</v>
      </c>
      <c r="H35" s="100">
        <v>0</v>
      </c>
      <c r="I35" s="100">
        <v>2156.2800000000002</v>
      </c>
      <c r="J35" s="100">
        <v>2156.2800000000002</v>
      </c>
      <c r="K35" s="100">
        <v>4312.5600000000004</v>
      </c>
      <c r="L35" s="100">
        <v>0</v>
      </c>
      <c r="M35" s="96">
        <f t="shared" si="0"/>
        <v>8625.1200000000008</v>
      </c>
    </row>
    <row r="36" spans="1:13" hidden="1" x14ac:dyDescent="0.35">
      <c r="A36" s="1" t="s">
        <v>227</v>
      </c>
      <c r="B36" s="1" t="s">
        <v>257</v>
      </c>
      <c r="C36" s="102" t="s">
        <v>293</v>
      </c>
      <c r="D36" s="3" t="s">
        <v>240</v>
      </c>
      <c r="E36" s="92" t="s">
        <v>245</v>
      </c>
      <c r="F36" s="93">
        <v>14</v>
      </c>
      <c r="G36" s="100">
        <v>0</v>
      </c>
      <c r="H36" s="100">
        <v>0</v>
      </c>
      <c r="I36" s="100">
        <v>1437.52</v>
      </c>
      <c r="J36" s="100">
        <v>2875.04</v>
      </c>
      <c r="K36" s="100">
        <v>2875.04</v>
      </c>
      <c r="L36" s="100">
        <v>0</v>
      </c>
      <c r="M36" s="96">
        <f t="shared" si="0"/>
        <v>7187.5999999999995</v>
      </c>
    </row>
    <row r="37" spans="1:13" hidden="1" x14ac:dyDescent="0.35">
      <c r="A37" s="1" t="s">
        <v>227</v>
      </c>
      <c r="B37" s="1" t="s">
        <v>257</v>
      </c>
      <c r="C37" s="102" t="s">
        <v>293</v>
      </c>
      <c r="D37" s="3" t="s">
        <v>240</v>
      </c>
      <c r="E37" s="92" t="s">
        <v>246</v>
      </c>
      <c r="F37" s="93">
        <v>10</v>
      </c>
      <c r="G37" s="100">
        <v>1026.8000000000002</v>
      </c>
      <c r="H37" s="100">
        <v>0</v>
      </c>
      <c r="I37" s="100">
        <v>1026.8000000000002</v>
      </c>
      <c r="J37" s="100">
        <v>1026.8000000000002</v>
      </c>
      <c r="K37" s="100">
        <v>2053.6000000000004</v>
      </c>
      <c r="L37" s="100">
        <v>0</v>
      </c>
      <c r="M37" s="96">
        <f t="shared" si="0"/>
        <v>5134.0000000000009</v>
      </c>
    </row>
    <row r="38" spans="1:13" hidden="1" x14ac:dyDescent="0.35">
      <c r="A38" s="1" t="s">
        <v>227</v>
      </c>
      <c r="B38" s="1" t="s">
        <v>257</v>
      </c>
      <c r="C38" s="102" t="s">
        <v>293</v>
      </c>
      <c r="D38" s="3" t="s">
        <v>247</v>
      </c>
      <c r="E38" s="92" t="s">
        <v>248</v>
      </c>
      <c r="F38" s="93">
        <v>9</v>
      </c>
      <c r="G38" s="100">
        <v>0</v>
      </c>
      <c r="H38" s="100">
        <v>0</v>
      </c>
      <c r="I38" s="100">
        <v>837.31799999999998</v>
      </c>
      <c r="J38" s="100">
        <v>837.31799999999998</v>
      </c>
      <c r="K38" s="100">
        <v>1674.636</v>
      </c>
      <c r="L38" s="100">
        <v>0</v>
      </c>
      <c r="M38" s="96">
        <f t="shared" si="0"/>
        <v>3349.2719999999999</v>
      </c>
    </row>
    <row r="39" spans="1:13" hidden="1" x14ac:dyDescent="0.35">
      <c r="A39" s="1" t="s">
        <v>227</v>
      </c>
      <c r="B39" s="1" t="s">
        <v>257</v>
      </c>
      <c r="C39" s="102" t="s">
        <v>293</v>
      </c>
      <c r="D39" s="3" t="s">
        <v>247</v>
      </c>
      <c r="E39" s="92" t="s">
        <v>249</v>
      </c>
      <c r="F39" s="93">
        <v>14</v>
      </c>
      <c r="G39" s="100">
        <v>0</v>
      </c>
      <c r="H39" s="100">
        <v>0</v>
      </c>
      <c r="I39" s="100">
        <v>1302.4946666666665</v>
      </c>
      <c r="J39" s="100">
        <v>1302.4946666666665</v>
      </c>
      <c r="K39" s="100">
        <v>2604.989333333333</v>
      </c>
      <c r="L39" s="100">
        <v>0</v>
      </c>
      <c r="M39" s="96">
        <f t="shared" si="0"/>
        <v>5209.978666666666</v>
      </c>
    </row>
    <row r="40" spans="1:13" hidden="1" x14ac:dyDescent="0.35">
      <c r="A40" s="1" t="s">
        <v>227</v>
      </c>
      <c r="B40" s="1" t="s">
        <v>257</v>
      </c>
      <c r="C40" s="102" t="s">
        <v>293</v>
      </c>
      <c r="D40" s="3" t="s">
        <v>247</v>
      </c>
      <c r="E40" s="92" t="s">
        <v>250</v>
      </c>
      <c r="F40" s="93">
        <v>37</v>
      </c>
      <c r="G40" s="100">
        <v>0</v>
      </c>
      <c r="H40" s="100">
        <v>3475.4593333333337</v>
      </c>
      <c r="I40" s="100">
        <v>3475.4593333333337</v>
      </c>
      <c r="J40" s="100">
        <v>6950.9186666666674</v>
      </c>
      <c r="K40" s="100">
        <v>6950.9186666666674</v>
      </c>
      <c r="L40" s="100">
        <v>0</v>
      </c>
      <c r="M40" s="96">
        <f t="shared" si="0"/>
        <v>20852.756000000001</v>
      </c>
    </row>
    <row r="41" spans="1:13" hidden="1" x14ac:dyDescent="0.35">
      <c r="A41" s="1" t="s">
        <v>227</v>
      </c>
      <c r="B41" s="1" t="s">
        <v>257</v>
      </c>
      <c r="C41" s="102" t="s">
        <v>293</v>
      </c>
      <c r="D41" s="3" t="s">
        <v>251</v>
      </c>
      <c r="E41" s="92" t="s">
        <v>252</v>
      </c>
      <c r="F41" s="93">
        <v>9</v>
      </c>
      <c r="G41" s="100">
        <v>813.54000000000008</v>
      </c>
      <c r="H41" s="100">
        <v>0</v>
      </c>
      <c r="I41" s="100">
        <v>813.54000000000008</v>
      </c>
      <c r="J41" s="100">
        <v>1627.0800000000002</v>
      </c>
      <c r="K41" s="100">
        <v>1627.0800000000002</v>
      </c>
      <c r="L41" s="100">
        <v>0</v>
      </c>
      <c r="M41" s="96">
        <f t="shared" si="0"/>
        <v>4881.2400000000007</v>
      </c>
    </row>
    <row r="42" spans="1:13" hidden="1" x14ac:dyDescent="0.35">
      <c r="A42" s="1" t="s">
        <v>227</v>
      </c>
      <c r="B42" s="1" t="s">
        <v>257</v>
      </c>
      <c r="C42" s="102" t="s">
        <v>293</v>
      </c>
      <c r="D42" s="3" t="s">
        <v>251</v>
      </c>
      <c r="E42" s="92" t="s">
        <v>253</v>
      </c>
      <c r="F42" s="93">
        <v>6</v>
      </c>
      <c r="G42" s="100">
        <v>542.36000000000013</v>
      </c>
      <c r="H42" s="100">
        <v>0</v>
      </c>
      <c r="I42" s="100">
        <v>542.36000000000013</v>
      </c>
      <c r="J42" s="100">
        <v>542.36000000000013</v>
      </c>
      <c r="K42" s="100">
        <v>1084.7200000000003</v>
      </c>
      <c r="L42" s="100">
        <v>0</v>
      </c>
      <c r="M42" s="96">
        <f t="shared" si="0"/>
        <v>2711.8000000000006</v>
      </c>
    </row>
    <row r="43" spans="1:13" hidden="1" x14ac:dyDescent="0.35">
      <c r="A43" s="1" t="s">
        <v>227</v>
      </c>
      <c r="B43" s="1" t="s">
        <v>257</v>
      </c>
      <c r="C43" s="102" t="s">
        <v>293</v>
      </c>
      <c r="D43" s="3" t="s">
        <v>251</v>
      </c>
      <c r="E43" s="92" t="s">
        <v>254</v>
      </c>
      <c r="F43" s="93">
        <v>9</v>
      </c>
      <c r="G43" s="100">
        <v>813.54000000000008</v>
      </c>
      <c r="H43" s="100">
        <v>0</v>
      </c>
      <c r="I43" s="100">
        <v>813.54000000000008</v>
      </c>
      <c r="J43" s="100">
        <v>813.54000000000008</v>
      </c>
      <c r="K43" s="100">
        <v>1627.0800000000002</v>
      </c>
      <c r="L43" s="100">
        <v>0</v>
      </c>
      <c r="M43" s="96">
        <f t="shared" si="0"/>
        <v>4067.7000000000007</v>
      </c>
    </row>
    <row r="44" spans="1:13" hidden="1" x14ac:dyDescent="0.35">
      <c r="A44" s="1" t="s">
        <v>227</v>
      </c>
      <c r="B44" s="1" t="s">
        <v>257</v>
      </c>
      <c r="C44" s="102" t="s">
        <v>293</v>
      </c>
      <c r="D44" s="3" t="s">
        <v>251</v>
      </c>
      <c r="E44" s="92" t="s">
        <v>255</v>
      </c>
      <c r="F44" s="93">
        <v>3</v>
      </c>
      <c r="G44" s="100">
        <v>0</v>
      </c>
      <c r="H44" s="100">
        <v>0</v>
      </c>
      <c r="I44" s="100">
        <v>260</v>
      </c>
      <c r="J44" s="100">
        <v>260</v>
      </c>
      <c r="K44" s="100">
        <v>520</v>
      </c>
      <c r="L44" s="100">
        <v>0</v>
      </c>
      <c r="M44" s="96">
        <f t="shared" si="0"/>
        <v>1040</v>
      </c>
    </row>
    <row r="45" spans="1:13" hidden="1" x14ac:dyDescent="0.35">
      <c r="A45" s="1" t="s">
        <v>227</v>
      </c>
      <c r="B45" s="1" t="s">
        <v>257</v>
      </c>
      <c r="C45" s="102" t="s">
        <v>293</v>
      </c>
      <c r="D45" s="3" t="s">
        <v>251</v>
      </c>
      <c r="E45" s="92" t="s">
        <v>256</v>
      </c>
      <c r="F45" s="93">
        <v>27</v>
      </c>
      <c r="G45" s="100">
        <v>2440.6200000000003</v>
      </c>
      <c r="H45" s="100">
        <v>0</v>
      </c>
      <c r="I45" s="100">
        <v>2440.6200000000003</v>
      </c>
      <c r="J45" s="100">
        <v>2440.6200000000003</v>
      </c>
      <c r="K45" s="100">
        <v>4881.2400000000007</v>
      </c>
      <c r="L45" s="100">
        <v>0</v>
      </c>
      <c r="M45" s="96">
        <f t="shared" si="0"/>
        <v>12203.100000000002</v>
      </c>
    </row>
    <row r="46" spans="1:13" x14ac:dyDescent="0.35">
      <c r="A46" s="1" t="s">
        <v>227</v>
      </c>
      <c r="B46" s="1" t="s">
        <v>258</v>
      </c>
      <c r="C46" s="102" t="s">
        <v>293</v>
      </c>
      <c r="D46" s="3" t="s">
        <v>229</v>
      </c>
      <c r="E46" s="92" t="s">
        <v>230</v>
      </c>
      <c r="F46" s="93">
        <v>7</v>
      </c>
      <c r="G46" s="100">
        <v>0</v>
      </c>
      <c r="H46" s="100">
        <v>0</v>
      </c>
      <c r="I46" s="100">
        <v>720.96360000000016</v>
      </c>
      <c r="J46" s="100">
        <v>720.96360000000016</v>
      </c>
      <c r="K46" s="100">
        <v>1441.9272000000003</v>
      </c>
      <c r="L46" s="100">
        <v>0</v>
      </c>
      <c r="M46" s="96">
        <f t="shared" si="0"/>
        <v>2883.8544000000006</v>
      </c>
    </row>
    <row r="47" spans="1:13" hidden="1" x14ac:dyDescent="0.35">
      <c r="A47" s="1" t="s">
        <v>227</v>
      </c>
      <c r="B47" s="1" t="s">
        <v>258</v>
      </c>
      <c r="C47" s="102" t="s">
        <v>293</v>
      </c>
      <c r="D47" s="3" t="s">
        <v>231</v>
      </c>
      <c r="E47" s="92" t="s">
        <v>232</v>
      </c>
      <c r="F47" s="93">
        <v>14</v>
      </c>
      <c r="G47" s="100">
        <v>1552.4023200000004</v>
      </c>
      <c r="H47" s="100">
        <v>0</v>
      </c>
      <c r="I47" s="100">
        <v>1552.4023200000004</v>
      </c>
      <c r="J47" s="100">
        <v>1552.4023200000004</v>
      </c>
      <c r="K47" s="100">
        <v>3104.8046400000007</v>
      </c>
      <c r="L47" s="100">
        <v>0</v>
      </c>
      <c r="M47" s="96">
        <f t="shared" si="0"/>
        <v>7762.0116000000016</v>
      </c>
    </row>
    <row r="48" spans="1:13" hidden="1" x14ac:dyDescent="0.35">
      <c r="A48" s="1" t="s">
        <v>227</v>
      </c>
      <c r="B48" s="1" t="s">
        <v>258</v>
      </c>
      <c r="C48" s="102" t="s">
        <v>293</v>
      </c>
      <c r="D48" s="3" t="s">
        <v>231</v>
      </c>
      <c r="E48" s="92" t="s">
        <v>233</v>
      </c>
      <c r="F48" s="93">
        <v>4</v>
      </c>
      <c r="G48" s="100">
        <v>377.69970000000006</v>
      </c>
      <c r="H48" s="100">
        <v>0</v>
      </c>
      <c r="I48" s="100">
        <v>377.69970000000006</v>
      </c>
      <c r="J48" s="100">
        <v>377.69970000000006</v>
      </c>
      <c r="K48" s="100">
        <v>755.39940000000013</v>
      </c>
      <c r="L48" s="100">
        <v>0</v>
      </c>
      <c r="M48" s="96">
        <f t="shared" si="0"/>
        <v>1888.4985000000001</v>
      </c>
    </row>
    <row r="49" spans="1:13" hidden="1" x14ac:dyDescent="0.35">
      <c r="A49" s="1" t="s">
        <v>227</v>
      </c>
      <c r="B49" s="1" t="s">
        <v>258</v>
      </c>
      <c r="C49" s="102" t="s">
        <v>293</v>
      </c>
      <c r="D49" s="3" t="s">
        <v>234</v>
      </c>
      <c r="E49" s="92" t="s">
        <v>235</v>
      </c>
      <c r="F49" s="93">
        <v>18</v>
      </c>
      <c r="G49" s="100">
        <v>1831.0265400000005</v>
      </c>
      <c r="H49" s="100">
        <v>0</v>
      </c>
      <c r="I49" s="100">
        <v>1831.0265400000005</v>
      </c>
      <c r="J49" s="100">
        <v>1831.0265400000005</v>
      </c>
      <c r="K49" s="100">
        <v>3662.053080000001</v>
      </c>
      <c r="L49" s="100">
        <v>0</v>
      </c>
      <c r="M49" s="96">
        <f t="shared" si="0"/>
        <v>9155.1327000000019</v>
      </c>
    </row>
    <row r="50" spans="1:13" hidden="1" x14ac:dyDescent="0.35">
      <c r="A50" s="1" t="s">
        <v>227</v>
      </c>
      <c r="B50" s="1" t="s">
        <v>258</v>
      </c>
      <c r="C50" s="102" t="s">
        <v>293</v>
      </c>
      <c r="D50" s="3" t="s">
        <v>234</v>
      </c>
      <c r="E50" s="92" t="s">
        <v>236</v>
      </c>
      <c r="F50" s="93">
        <v>6</v>
      </c>
      <c r="G50" s="100">
        <v>596.47433999999998</v>
      </c>
      <c r="H50" s="100">
        <v>0</v>
      </c>
      <c r="I50" s="100">
        <v>596.47433999999998</v>
      </c>
      <c r="J50" s="100">
        <v>596.47433999999998</v>
      </c>
      <c r="K50" s="100">
        <v>1192.94868</v>
      </c>
      <c r="L50" s="100">
        <v>596.47433999999998</v>
      </c>
      <c r="M50" s="96">
        <f t="shared" si="0"/>
        <v>3578.8460399999994</v>
      </c>
    </row>
    <row r="51" spans="1:13" hidden="1" x14ac:dyDescent="0.35">
      <c r="A51" s="1" t="s">
        <v>227</v>
      </c>
      <c r="B51" s="1" t="s">
        <v>258</v>
      </c>
      <c r="C51" s="102" t="s">
        <v>293</v>
      </c>
      <c r="D51" s="3" t="s">
        <v>234</v>
      </c>
      <c r="E51" s="92" t="s">
        <v>237</v>
      </c>
      <c r="F51" s="93">
        <v>3</v>
      </c>
      <c r="G51" s="100">
        <v>255.26676</v>
      </c>
      <c r="H51" s="100">
        <v>0</v>
      </c>
      <c r="I51" s="100">
        <v>510.53352000000001</v>
      </c>
      <c r="J51" s="100">
        <v>255.26676</v>
      </c>
      <c r="K51" s="100">
        <v>510.53352000000001</v>
      </c>
      <c r="L51" s="100">
        <v>0</v>
      </c>
      <c r="M51" s="96">
        <f t="shared" si="0"/>
        <v>1531.6005600000001</v>
      </c>
    </row>
    <row r="52" spans="1:13" hidden="1" x14ac:dyDescent="0.35">
      <c r="A52" s="1" t="s">
        <v>227</v>
      </c>
      <c r="B52" s="1" t="s">
        <v>258</v>
      </c>
      <c r="C52" s="102" t="s">
        <v>293</v>
      </c>
      <c r="D52" s="3" t="s">
        <v>234</v>
      </c>
      <c r="E52" s="92" t="s">
        <v>238</v>
      </c>
      <c r="F52" s="93">
        <v>8</v>
      </c>
      <c r="G52" s="100">
        <v>672.01428000000021</v>
      </c>
      <c r="H52" s="100">
        <v>0</v>
      </c>
      <c r="I52" s="100">
        <v>672.01428000000021</v>
      </c>
      <c r="J52" s="100">
        <v>672.01428000000021</v>
      </c>
      <c r="K52" s="100">
        <v>1344.0285600000004</v>
      </c>
      <c r="L52" s="100">
        <v>0</v>
      </c>
      <c r="M52" s="96">
        <f t="shared" si="0"/>
        <v>3360.0714000000007</v>
      </c>
    </row>
    <row r="53" spans="1:13" hidden="1" x14ac:dyDescent="0.35">
      <c r="A53" s="1" t="s">
        <v>227</v>
      </c>
      <c r="B53" s="1" t="s">
        <v>258</v>
      </c>
      <c r="C53" s="102" t="s">
        <v>293</v>
      </c>
      <c r="D53" s="3" t="s">
        <v>234</v>
      </c>
      <c r="E53" s="92" t="s">
        <v>239</v>
      </c>
      <c r="F53" s="93">
        <v>15</v>
      </c>
      <c r="G53" s="100">
        <v>1341.4728600000001</v>
      </c>
      <c r="H53" s="100">
        <v>0</v>
      </c>
      <c r="I53" s="100">
        <v>1341.4728600000001</v>
      </c>
      <c r="J53" s="100">
        <v>1341.4728600000001</v>
      </c>
      <c r="K53" s="100">
        <v>2682.9457200000002</v>
      </c>
      <c r="L53" s="100">
        <v>0</v>
      </c>
      <c r="M53" s="96">
        <f t="shared" si="0"/>
        <v>6707.3643000000011</v>
      </c>
    </row>
    <row r="54" spans="1:13" hidden="1" x14ac:dyDescent="0.35">
      <c r="A54" s="1" t="s">
        <v>227</v>
      </c>
      <c r="B54" s="1" t="s">
        <v>258</v>
      </c>
      <c r="C54" s="102" t="s">
        <v>293</v>
      </c>
      <c r="D54" s="3" t="s">
        <v>240</v>
      </c>
      <c r="E54" s="92" t="s">
        <v>241</v>
      </c>
      <c r="F54" s="93">
        <v>10</v>
      </c>
      <c r="G54" s="100">
        <v>0</v>
      </c>
      <c r="H54" s="100">
        <v>0</v>
      </c>
      <c r="I54" s="100">
        <v>1323.1232</v>
      </c>
      <c r="J54" s="100">
        <v>1323.1232</v>
      </c>
      <c r="K54" s="100">
        <v>2646.2464</v>
      </c>
      <c r="L54" s="100">
        <v>0</v>
      </c>
      <c r="M54" s="96">
        <f t="shared" si="0"/>
        <v>5292.4928</v>
      </c>
    </row>
    <row r="55" spans="1:13" hidden="1" x14ac:dyDescent="0.35">
      <c r="A55" s="1" t="s">
        <v>227</v>
      </c>
      <c r="B55" s="1" t="s">
        <v>258</v>
      </c>
      <c r="C55" s="102" t="s">
        <v>293</v>
      </c>
      <c r="D55" s="3" t="s">
        <v>240</v>
      </c>
      <c r="E55" s="92" t="s">
        <v>242</v>
      </c>
      <c r="F55" s="93">
        <v>4</v>
      </c>
      <c r="G55" s="100">
        <v>0</v>
      </c>
      <c r="H55" s="100">
        <v>0</v>
      </c>
      <c r="I55" s="100">
        <v>537.87440000000015</v>
      </c>
      <c r="J55" s="100">
        <v>537.87440000000015</v>
      </c>
      <c r="K55" s="100">
        <v>1075.7488000000003</v>
      </c>
      <c r="L55" s="100">
        <v>0</v>
      </c>
      <c r="M55" s="96">
        <f t="shared" si="0"/>
        <v>2151.4976000000006</v>
      </c>
    </row>
    <row r="56" spans="1:13" hidden="1" x14ac:dyDescent="0.35">
      <c r="A56" s="1" t="s">
        <v>227</v>
      </c>
      <c r="B56" s="1" t="s">
        <v>258</v>
      </c>
      <c r="C56" s="102" t="s">
        <v>293</v>
      </c>
      <c r="D56" s="3" t="s">
        <v>240</v>
      </c>
      <c r="E56" s="92" t="s">
        <v>243</v>
      </c>
      <c r="F56" s="93">
        <v>5</v>
      </c>
      <c r="G56" s="100">
        <v>0</v>
      </c>
      <c r="H56" s="100">
        <v>0</v>
      </c>
      <c r="I56" s="100">
        <v>398.31400000000019</v>
      </c>
      <c r="J56" s="100">
        <v>398.31400000000019</v>
      </c>
      <c r="K56" s="100">
        <v>796.62800000000038</v>
      </c>
      <c r="L56" s="100">
        <v>0</v>
      </c>
      <c r="M56" s="96">
        <f t="shared" si="0"/>
        <v>1593.2560000000008</v>
      </c>
    </row>
    <row r="57" spans="1:13" hidden="1" x14ac:dyDescent="0.35">
      <c r="A57" s="1" t="s">
        <v>227</v>
      </c>
      <c r="B57" s="1" t="s">
        <v>258</v>
      </c>
      <c r="C57" s="102" t="s">
        <v>293</v>
      </c>
      <c r="D57" s="3" t="s">
        <v>240</v>
      </c>
      <c r="E57" s="92" t="s">
        <v>244</v>
      </c>
      <c r="F57" s="93">
        <v>11</v>
      </c>
      <c r="G57" s="100">
        <v>0</v>
      </c>
      <c r="H57" s="100">
        <v>0</v>
      </c>
      <c r="I57" s="100">
        <v>1150.6208000000001</v>
      </c>
      <c r="J57" s="100">
        <v>1150.6208000000001</v>
      </c>
      <c r="K57" s="100">
        <v>2301.2416000000003</v>
      </c>
      <c r="L57" s="100">
        <v>0</v>
      </c>
      <c r="M57" s="96">
        <f t="shared" si="0"/>
        <v>4602.4832000000006</v>
      </c>
    </row>
    <row r="58" spans="1:13" hidden="1" x14ac:dyDescent="0.35">
      <c r="A58" s="1" t="s">
        <v>227</v>
      </c>
      <c r="B58" s="1" t="s">
        <v>258</v>
      </c>
      <c r="C58" s="102" t="s">
        <v>293</v>
      </c>
      <c r="D58" s="3" t="s">
        <v>240</v>
      </c>
      <c r="E58" s="92" t="s">
        <v>245</v>
      </c>
      <c r="F58" s="93">
        <v>6</v>
      </c>
      <c r="G58" s="100">
        <v>0</v>
      </c>
      <c r="H58" s="100">
        <v>0</v>
      </c>
      <c r="I58" s="100">
        <v>692.64832000000013</v>
      </c>
      <c r="J58" s="100">
        <v>1385.2966400000003</v>
      </c>
      <c r="K58" s="100">
        <v>1385.2966400000003</v>
      </c>
      <c r="L58" s="100">
        <v>0</v>
      </c>
      <c r="M58" s="96">
        <f t="shared" si="0"/>
        <v>3463.2416000000003</v>
      </c>
    </row>
    <row r="59" spans="1:13" hidden="1" x14ac:dyDescent="0.35">
      <c r="A59" s="1" t="s">
        <v>227</v>
      </c>
      <c r="B59" s="1" t="s">
        <v>258</v>
      </c>
      <c r="C59" s="102" t="s">
        <v>293</v>
      </c>
      <c r="D59" s="3" t="s">
        <v>240</v>
      </c>
      <c r="E59" s="92" t="s">
        <v>246</v>
      </c>
      <c r="F59" s="93">
        <v>3</v>
      </c>
      <c r="G59" s="100">
        <v>355.18840000000006</v>
      </c>
      <c r="H59" s="100">
        <v>0</v>
      </c>
      <c r="I59" s="100">
        <v>355.18840000000006</v>
      </c>
      <c r="J59" s="100">
        <v>355.18840000000006</v>
      </c>
      <c r="K59" s="100">
        <v>710.37680000000012</v>
      </c>
      <c r="L59" s="100">
        <v>0</v>
      </c>
      <c r="M59" s="96">
        <f t="shared" si="0"/>
        <v>1775.9420000000005</v>
      </c>
    </row>
    <row r="60" spans="1:13" hidden="1" x14ac:dyDescent="0.35">
      <c r="A60" s="1" t="s">
        <v>227</v>
      </c>
      <c r="B60" s="1" t="s">
        <v>258</v>
      </c>
      <c r="C60" s="102" t="s">
        <v>293</v>
      </c>
      <c r="D60" s="3" t="s">
        <v>247</v>
      </c>
      <c r="E60" s="92" t="s">
        <v>248</v>
      </c>
      <c r="F60" s="93">
        <v>5</v>
      </c>
      <c r="G60" s="100">
        <v>0</v>
      </c>
      <c r="H60" s="100">
        <v>0</v>
      </c>
      <c r="I60" s="100">
        <v>450.79734000000002</v>
      </c>
      <c r="J60" s="100">
        <v>450.79734000000002</v>
      </c>
      <c r="K60" s="100">
        <v>901.59468000000004</v>
      </c>
      <c r="L60" s="100">
        <v>0</v>
      </c>
      <c r="M60" s="96">
        <f t="shared" si="0"/>
        <v>1803.1893600000001</v>
      </c>
    </row>
    <row r="61" spans="1:13" hidden="1" x14ac:dyDescent="0.35">
      <c r="A61" s="1" t="s">
        <v>227</v>
      </c>
      <c r="B61" s="1" t="s">
        <v>258</v>
      </c>
      <c r="C61" s="102" t="s">
        <v>293</v>
      </c>
      <c r="D61" s="3" t="s">
        <v>247</v>
      </c>
      <c r="E61" s="92" t="s">
        <v>249</v>
      </c>
      <c r="F61" s="93">
        <v>4</v>
      </c>
      <c r="G61" s="100">
        <v>0</v>
      </c>
      <c r="H61" s="100">
        <v>0</v>
      </c>
      <c r="I61" s="100">
        <v>388.09078000000005</v>
      </c>
      <c r="J61" s="100">
        <v>388.09078000000005</v>
      </c>
      <c r="K61" s="100">
        <v>776.1815600000001</v>
      </c>
      <c r="L61" s="100">
        <v>0</v>
      </c>
      <c r="M61" s="96">
        <f t="shared" si="0"/>
        <v>1552.3631200000002</v>
      </c>
    </row>
    <row r="62" spans="1:13" hidden="1" x14ac:dyDescent="0.35">
      <c r="A62" s="1" t="s">
        <v>227</v>
      </c>
      <c r="B62" s="1" t="s">
        <v>258</v>
      </c>
      <c r="C62" s="102" t="s">
        <v>293</v>
      </c>
      <c r="D62" s="3" t="s">
        <v>247</v>
      </c>
      <c r="E62" s="92" t="s">
        <v>250</v>
      </c>
      <c r="F62" s="93">
        <v>7</v>
      </c>
      <c r="G62" s="100">
        <v>0</v>
      </c>
      <c r="H62" s="100">
        <v>934.15882000000033</v>
      </c>
      <c r="I62" s="100">
        <v>934.15882000000033</v>
      </c>
      <c r="J62" s="100">
        <v>1868.3176400000007</v>
      </c>
      <c r="K62" s="100">
        <v>1868.3176400000007</v>
      </c>
      <c r="L62" s="100">
        <v>0</v>
      </c>
      <c r="M62" s="96">
        <f t="shared" si="0"/>
        <v>5604.9529200000015</v>
      </c>
    </row>
    <row r="63" spans="1:13" hidden="1" x14ac:dyDescent="0.35">
      <c r="A63" s="1" t="s">
        <v>227</v>
      </c>
      <c r="B63" s="1" t="s">
        <v>258</v>
      </c>
      <c r="C63" s="102" t="s">
        <v>293</v>
      </c>
      <c r="D63" s="3" t="s">
        <v>251</v>
      </c>
      <c r="E63" s="92" t="s">
        <v>252</v>
      </c>
      <c r="F63" s="93">
        <v>3</v>
      </c>
      <c r="G63" s="100">
        <v>279.43020000000001</v>
      </c>
      <c r="H63" s="100">
        <v>0</v>
      </c>
      <c r="I63" s="100">
        <v>279.43020000000001</v>
      </c>
      <c r="J63" s="100">
        <v>558.86040000000003</v>
      </c>
      <c r="K63" s="100">
        <v>558.86040000000003</v>
      </c>
      <c r="L63" s="100">
        <v>0</v>
      </c>
      <c r="M63" s="96">
        <f t="shared" si="0"/>
        <v>1676.5812000000001</v>
      </c>
    </row>
    <row r="64" spans="1:13" hidden="1" x14ac:dyDescent="0.35">
      <c r="A64" s="1" t="s">
        <v>227</v>
      </c>
      <c r="B64" s="1" t="s">
        <v>258</v>
      </c>
      <c r="C64" s="102" t="s">
        <v>293</v>
      </c>
      <c r="D64" s="3" t="s">
        <v>251</v>
      </c>
      <c r="E64" s="92" t="s">
        <v>253</v>
      </c>
      <c r="F64" s="93">
        <v>2</v>
      </c>
      <c r="G64" s="100">
        <v>168.18900000000002</v>
      </c>
      <c r="H64" s="100">
        <v>0</v>
      </c>
      <c r="I64" s="100">
        <v>168.18900000000002</v>
      </c>
      <c r="J64" s="100">
        <v>168.18900000000002</v>
      </c>
      <c r="K64" s="100">
        <v>336.37800000000004</v>
      </c>
      <c r="L64" s="100">
        <v>0</v>
      </c>
      <c r="M64" s="96">
        <f t="shared" si="0"/>
        <v>840.94500000000016</v>
      </c>
    </row>
    <row r="65" spans="1:13" hidden="1" x14ac:dyDescent="0.35">
      <c r="A65" s="1" t="s">
        <v>227</v>
      </c>
      <c r="B65" s="1" t="s">
        <v>258</v>
      </c>
      <c r="C65" s="102" t="s">
        <v>293</v>
      </c>
      <c r="D65" s="3" t="s">
        <v>251</v>
      </c>
      <c r="E65" s="92" t="s">
        <v>254</v>
      </c>
      <c r="F65" s="93">
        <v>2</v>
      </c>
      <c r="G65" s="100">
        <v>170.8434</v>
      </c>
      <c r="H65" s="100">
        <v>0</v>
      </c>
      <c r="I65" s="100">
        <v>170.8434</v>
      </c>
      <c r="J65" s="100">
        <v>170.8434</v>
      </c>
      <c r="K65" s="100">
        <v>341.68680000000001</v>
      </c>
      <c r="L65" s="100">
        <v>0</v>
      </c>
      <c r="M65" s="96">
        <f t="shared" si="0"/>
        <v>854.2170000000001</v>
      </c>
    </row>
    <row r="66" spans="1:13" hidden="1" x14ac:dyDescent="0.35">
      <c r="A66" s="1" t="s">
        <v>227</v>
      </c>
      <c r="B66" s="1" t="s">
        <v>258</v>
      </c>
      <c r="C66" s="102" t="s">
        <v>293</v>
      </c>
      <c r="D66" s="3" t="s">
        <v>251</v>
      </c>
      <c r="E66" s="92" t="s">
        <v>255</v>
      </c>
      <c r="F66" s="93">
        <v>2</v>
      </c>
      <c r="G66" s="100">
        <v>0</v>
      </c>
      <c r="H66" s="100">
        <v>0</v>
      </c>
      <c r="I66" s="100">
        <v>108.09036000000002</v>
      </c>
      <c r="J66" s="100">
        <v>108.09036000000002</v>
      </c>
      <c r="K66" s="100">
        <v>216.18072000000004</v>
      </c>
      <c r="L66" s="100">
        <v>0</v>
      </c>
      <c r="M66" s="96">
        <f t="shared" si="0"/>
        <v>432.36144000000007</v>
      </c>
    </row>
    <row r="67" spans="1:13" hidden="1" x14ac:dyDescent="0.35">
      <c r="A67" s="1" t="s">
        <v>227</v>
      </c>
      <c r="B67" s="1" t="s">
        <v>258</v>
      </c>
      <c r="C67" s="102" t="s">
        <v>293</v>
      </c>
      <c r="D67" s="3" t="s">
        <v>251</v>
      </c>
      <c r="E67" s="92" t="s">
        <v>256</v>
      </c>
      <c r="F67" s="93">
        <v>5</v>
      </c>
      <c r="G67" s="100">
        <v>578.4983400000001</v>
      </c>
      <c r="H67" s="100">
        <v>0</v>
      </c>
      <c r="I67" s="100">
        <v>578.4983400000001</v>
      </c>
      <c r="J67" s="100">
        <v>578.4983400000001</v>
      </c>
      <c r="K67" s="100">
        <v>1156.9966800000002</v>
      </c>
      <c r="L67" s="100">
        <v>0</v>
      </c>
      <c r="M67" s="96">
        <f t="shared" ref="M67:M116" si="1">SUM(G67:L67)</f>
        <v>2892.4917000000005</v>
      </c>
    </row>
    <row r="68" spans="1:13" x14ac:dyDescent="0.35">
      <c r="A68" s="1" t="s">
        <v>227</v>
      </c>
      <c r="B68" s="102" t="s">
        <v>259</v>
      </c>
      <c r="C68" s="102" t="s">
        <v>293</v>
      </c>
      <c r="D68" s="5" t="s">
        <v>229</v>
      </c>
      <c r="E68" s="92" t="s">
        <v>230</v>
      </c>
      <c r="F68" s="93">
        <v>2</v>
      </c>
      <c r="G68" s="100">
        <v>0</v>
      </c>
      <c r="H68" s="100">
        <v>0</v>
      </c>
      <c r="I68" s="100">
        <v>205.98960000000005</v>
      </c>
      <c r="J68" s="100">
        <v>205.98960000000005</v>
      </c>
      <c r="K68" s="100">
        <v>411.97920000000011</v>
      </c>
      <c r="L68" s="100">
        <v>0</v>
      </c>
      <c r="M68" s="96">
        <f t="shared" si="1"/>
        <v>823.95840000000021</v>
      </c>
    </row>
    <row r="69" spans="1:13" hidden="1" x14ac:dyDescent="0.35">
      <c r="A69" s="1" t="s">
        <v>227</v>
      </c>
      <c r="B69" s="102" t="s">
        <v>259</v>
      </c>
      <c r="C69" s="102" t="s">
        <v>293</v>
      </c>
      <c r="D69" s="3" t="s">
        <v>231</v>
      </c>
      <c r="E69" s="92" t="s">
        <v>232</v>
      </c>
      <c r="F69" s="93">
        <v>4</v>
      </c>
      <c r="G69" s="100">
        <v>443.54352000000011</v>
      </c>
      <c r="H69" s="100">
        <v>0</v>
      </c>
      <c r="I69" s="100">
        <v>443.54352000000011</v>
      </c>
      <c r="J69" s="100">
        <v>443.54352000000011</v>
      </c>
      <c r="K69" s="100">
        <v>887.08704000000023</v>
      </c>
      <c r="L69" s="100">
        <v>0</v>
      </c>
      <c r="M69" s="96">
        <f t="shared" si="1"/>
        <v>2217.7176000000004</v>
      </c>
    </row>
    <row r="70" spans="1:13" hidden="1" x14ac:dyDescent="0.35">
      <c r="A70" s="1" t="s">
        <v>227</v>
      </c>
      <c r="B70" s="102" t="s">
        <v>259</v>
      </c>
      <c r="C70" s="102" t="s">
        <v>293</v>
      </c>
      <c r="D70" s="5" t="s">
        <v>231</v>
      </c>
      <c r="E70" s="92" t="s">
        <v>233</v>
      </c>
      <c r="F70" s="93">
        <v>1</v>
      </c>
      <c r="G70" s="100">
        <v>94.424925000000016</v>
      </c>
      <c r="H70" s="100">
        <v>0</v>
      </c>
      <c r="I70" s="100">
        <v>94.424925000000016</v>
      </c>
      <c r="J70" s="100">
        <v>94.424925000000016</v>
      </c>
      <c r="K70" s="100">
        <v>188.84985000000003</v>
      </c>
      <c r="L70" s="100">
        <v>0</v>
      </c>
      <c r="M70" s="96">
        <f t="shared" si="1"/>
        <v>472.12462500000004</v>
      </c>
    </row>
    <row r="71" spans="1:13" hidden="1" x14ac:dyDescent="0.35">
      <c r="A71" s="1" t="s">
        <v>227</v>
      </c>
      <c r="B71" s="102" t="s">
        <v>259</v>
      </c>
      <c r="C71" s="102" t="s">
        <v>293</v>
      </c>
      <c r="D71" s="7" t="s">
        <v>234</v>
      </c>
      <c r="E71" s="92" t="s">
        <v>235</v>
      </c>
      <c r="F71" s="93">
        <v>4</v>
      </c>
      <c r="G71" s="100">
        <v>406.89478666666679</v>
      </c>
      <c r="H71" s="100">
        <v>0</v>
      </c>
      <c r="I71" s="100">
        <v>406.89478666666679</v>
      </c>
      <c r="J71" s="100">
        <v>406.89478666666679</v>
      </c>
      <c r="K71" s="100">
        <v>813.78957333333358</v>
      </c>
      <c r="L71" s="100">
        <v>0</v>
      </c>
      <c r="M71" s="96">
        <f t="shared" si="1"/>
        <v>2034.4739333333341</v>
      </c>
    </row>
    <row r="72" spans="1:13" hidden="1" x14ac:dyDescent="0.35">
      <c r="A72" s="1" t="s">
        <v>227</v>
      </c>
      <c r="B72" s="102" t="s">
        <v>259</v>
      </c>
      <c r="C72" s="102" t="s">
        <v>293</v>
      </c>
      <c r="D72" s="3" t="s">
        <v>234</v>
      </c>
      <c r="E72" s="92" t="s">
        <v>236</v>
      </c>
      <c r="F72" s="93">
        <v>2</v>
      </c>
      <c r="G72" s="100">
        <v>198.82477999999998</v>
      </c>
      <c r="H72" s="100">
        <v>0</v>
      </c>
      <c r="I72" s="100">
        <v>198.82477999999998</v>
      </c>
      <c r="J72" s="100">
        <v>198.82477999999998</v>
      </c>
      <c r="K72" s="100">
        <v>397.64955999999995</v>
      </c>
      <c r="L72" s="100">
        <v>198.82477999999998</v>
      </c>
      <c r="M72" s="96">
        <f t="shared" si="1"/>
        <v>1192.94868</v>
      </c>
    </row>
    <row r="73" spans="1:13" hidden="1" x14ac:dyDescent="0.35">
      <c r="A73" s="1" t="s">
        <v>227</v>
      </c>
      <c r="B73" s="102" t="s">
        <v>259</v>
      </c>
      <c r="C73" s="102" t="s">
        <v>293</v>
      </c>
      <c r="D73" s="5" t="s">
        <v>234</v>
      </c>
      <c r="E73" s="92" t="s">
        <v>237</v>
      </c>
      <c r="F73" s="93">
        <v>1</v>
      </c>
      <c r="G73" s="100">
        <v>85.088920000000002</v>
      </c>
      <c r="H73" s="100">
        <v>0</v>
      </c>
      <c r="I73" s="100">
        <v>170.17784</v>
      </c>
      <c r="J73" s="100">
        <v>85.088920000000002</v>
      </c>
      <c r="K73" s="100">
        <v>170.17784</v>
      </c>
      <c r="L73" s="100">
        <v>0</v>
      </c>
      <c r="M73" s="96">
        <f t="shared" si="1"/>
        <v>510.53352000000001</v>
      </c>
    </row>
    <row r="74" spans="1:13" hidden="1" x14ac:dyDescent="0.35">
      <c r="A74" s="1" t="s">
        <v>227</v>
      </c>
      <c r="B74" s="102" t="s">
        <v>259</v>
      </c>
      <c r="C74" s="102" t="s">
        <v>293</v>
      </c>
      <c r="D74" s="3" t="s">
        <v>234</v>
      </c>
      <c r="E74" s="92" t="s">
        <v>238</v>
      </c>
      <c r="F74" s="93">
        <v>3</v>
      </c>
      <c r="G74" s="100">
        <v>252.00535500000007</v>
      </c>
      <c r="H74" s="100">
        <v>0</v>
      </c>
      <c r="I74" s="100">
        <v>252.00535500000007</v>
      </c>
      <c r="J74" s="100">
        <v>252.00535500000007</v>
      </c>
      <c r="K74" s="100">
        <v>504.01071000000013</v>
      </c>
      <c r="L74" s="100">
        <v>0</v>
      </c>
      <c r="M74" s="96">
        <f t="shared" si="1"/>
        <v>1260.0267750000003</v>
      </c>
    </row>
    <row r="75" spans="1:13" hidden="1" x14ac:dyDescent="0.35">
      <c r="A75" s="1" t="s">
        <v>227</v>
      </c>
      <c r="B75" s="102" t="s">
        <v>259</v>
      </c>
      <c r="C75" s="102" t="s">
        <v>293</v>
      </c>
      <c r="D75" s="3" t="s">
        <v>234</v>
      </c>
      <c r="E75" s="92" t="s">
        <v>239</v>
      </c>
      <c r="F75" s="93">
        <v>3</v>
      </c>
      <c r="G75" s="100">
        <v>268.29457200000002</v>
      </c>
      <c r="H75" s="100">
        <v>0</v>
      </c>
      <c r="I75" s="100">
        <v>268.29457200000002</v>
      </c>
      <c r="J75" s="100">
        <v>268.29457200000002</v>
      </c>
      <c r="K75" s="100">
        <v>536.58914400000003</v>
      </c>
      <c r="L75" s="100">
        <v>0</v>
      </c>
      <c r="M75" s="96">
        <f t="shared" si="1"/>
        <v>1341.4728600000001</v>
      </c>
    </row>
    <row r="76" spans="1:13" hidden="1" x14ac:dyDescent="0.35">
      <c r="A76" s="1" t="s">
        <v>227</v>
      </c>
      <c r="B76" s="102" t="s">
        <v>259</v>
      </c>
      <c r="C76" s="102" t="s">
        <v>293</v>
      </c>
      <c r="D76" s="3" t="s">
        <v>240</v>
      </c>
      <c r="E76" s="92" t="s">
        <v>241</v>
      </c>
      <c r="F76" s="93">
        <v>3</v>
      </c>
      <c r="G76" s="100">
        <v>0</v>
      </c>
      <c r="H76" s="100">
        <v>0</v>
      </c>
      <c r="I76" s="100">
        <v>396.93696</v>
      </c>
      <c r="J76" s="100">
        <v>396.93696</v>
      </c>
      <c r="K76" s="100">
        <v>793.87392</v>
      </c>
      <c r="L76" s="100">
        <v>0</v>
      </c>
      <c r="M76" s="96">
        <f t="shared" si="1"/>
        <v>1587.74784</v>
      </c>
    </row>
    <row r="77" spans="1:13" hidden="1" x14ac:dyDescent="0.35">
      <c r="A77" s="1" t="s">
        <v>227</v>
      </c>
      <c r="B77" s="102" t="s">
        <v>259</v>
      </c>
      <c r="C77" s="102" t="s">
        <v>293</v>
      </c>
      <c r="D77" s="3" t="s">
        <v>240</v>
      </c>
      <c r="E77" s="92" t="s">
        <v>242</v>
      </c>
      <c r="F77" s="93">
        <v>1</v>
      </c>
      <c r="G77" s="100">
        <v>0</v>
      </c>
      <c r="H77" s="100">
        <v>0</v>
      </c>
      <c r="I77" s="100">
        <v>134.46860000000004</v>
      </c>
      <c r="J77" s="100">
        <v>134.46860000000004</v>
      </c>
      <c r="K77" s="100">
        <v>268.93720000000008</v>
      </c>
      <c r="L77" s="100">
        <v>0</v>
      </c>
      <c r="M77" s="96">
        <f t="shared" si="1"/>
        <v>537.87440000000015</v>
      </c>
    </row>
    <row r="78" spans="1:13" hidden="1" x14ac:dyDescent="0.35">
      <c r="A78" s="1" t="s">
        <v>227</v>
      </c>
      <c r="B78" s="102" t="s">
        <v>259</v>
      </c>
      <c r="C78" s="102" t="s">
        <v>293</v>
      </c>
      <c r="D78" s="10" t="s">
        <v>240</v>
      </c>
      <c r="E78" s="92" t="s">
        <v>243</v>
      </c>
      <c r="F78" s="93">
        <v>1</v>
      </c>
      <c r="G78" s="100">
        <v>0</v>
      </c>
      <c r="H78" s="100">
        <v>0</v>
      </c>
      <c r="I78" s="100">
        <v>79.662800000000033</v>
      </c>
      <c r="J78" s="100">
        <v>79.662800000000033</v>
      </c>
      <c r="K78" s="100">
        <v>159.32560000000007</v>
      </c>
      <c r="L78" s="100">
        <v>0</v>
      </c>
      <c r="M78" s="96">
        <f t="shared" si="1"/>
        <v>318.65120000000013</v>
      </c>
    </row>
    <row r="79" spans="1:13" hidden="1" x14ac:dyDescent="0.35">
      <c r="A79" s="1" t="s">
        <v>227</v>
      </c>
      <c r="B79" s="102" t="s">
        <v>259</v>
      </c>
      <c r="C79" s="102" t="s">
        <v>293</v>
      </c>
      <c r="D79" s="10" t="s">
        <v>240</v>
      </c>
      <c r="E79" s="92" t="s">
        <v>244</v>
      </c>
      <c r="F79" s="93">
        <v>3</v>
      </c>
      <c r="G79" s="100">
        <v>0</v>
      </c>
      <c r="H79" s="100">
        <v>0</v>
      </c>
      <c r="I79" s="100">
        <v>313.80567272727279</v>
      </c>
      <c r="J79" s="100">
        <v>313.80567272727279</v>
      </c>
      <c r="K79" s="100">
        <v>627.61134545454559</v>
      </c>
      <c r="L79" s="100">
        <v>0</v>
      </c>
      <c r="M79" s="96">
        <f t="shared" si="1"/>
        <v>1255.2226909090912</v>
      </c>
    </row>
    <row r="80" spans="1:13" hidden="1" x14ac:dyDescent="0.35">
      <c r="A80" s="1" t="s">
        <v>227</v>
      </c>
      <c r="B80" s="102" t="s">
        <v>259</v>
      </c>
      <c r="C80" s="102" t="s">
        <v>293</v>
      </c>
      <c r="D80" s="10" t="s">
        <v>240</v>
      </c>
      <c r="E80" s="92" t="s">
        <v>245</v>
      </c>
      <c r="F80" s="93">
        <v>2</v>
      </c>
      <c r="G80" s="100">
        <v>0</v>
      </c>
      <c r="H80" s="100">
        <v>0</v>
      </c>
      <c r="I80" s="100">
        <v>230.88277333333338</v>
      </c>
      <c r="J80" s="100">
        <v>461.76554666666675</v>
      </c>
      <c r="K80" s="100">
        <v>461.76554666666675</v>
      </c>
      <c r="L80" s="100">
        <v>0</v>
      </c>
      <c r="M80" s="96">
        <f t="shared" si="1"/>
        <v>1154.4138666666668</v>
      </c>
    </row>
    <row r="81" spans="1:13" hidden="1" x14ac:dyDescent="0.35">
      <c r="A81" s="1" t="s">
        <v>227</v>
      </c>
      <c r="B81" s="102" t="s">
        <v>259</v>
      </c>
      <c r="C81" s="102" t="s">
        <v>293</v>
      </c>
      <c r="D81" s="11" t="s">
        <v>240</v>
      </c>
      <c r="E81" s="92" t="s">
        <v>246</v>
      </c>
      <c r="F81" s="93">
        <v>1</v>
      </c>
      <c r="G81" s="100">
        <v>118.39613333333335</v>
      </c>
      <c r="H81" s="100">
        <v>0</v>
      </c>
      <c r="I81" s="100">
        <v>118.39613333333335</v>
      </c>
      <c r="J81" s="100">
        <v>118.39613333333335</v>
      </c>
      <c r="K81" s="100">
        <v>236.79226666666671</v>
      </c>
      <c r="L81" s="100">
        <v>0</v>
      </c>
      <c r="M81" s="96">
        <f t="shared" si="1"/>
        <v>591.98066666666682</v>
      </c>
    </row>
    <row r="82" spans="1:13" hidden="1" x14ac:dyDescent="0.35">
      <c r="A82" s="1" t="s">
        <v>227</v>
      </c>
      <c r="B82" s="102" t="s">
        <v>259</v>
      </c>
      <c r="C82" s="102" t="s">
        <v>293</v>
      </c>
      <c r="D82" s="7" t="s">
        <v>247</v>
      </c>
      <c r="E82" s="92" t="s">
        <v>248</v>
      </c>
      <c r="F82" s="93">
        <v>1</v>
      </c>
      <c r="G82" s="100">
        <v>0</v>
      </c>
      <c r="H82" s="100">
        <v>0</v>
      </c>
      <c r="I82" s="100">
        <v>90.159468000000004</v>
      </c>
      <c r="J82" s="100">
        <v>90.159468000000004</v>
      </c>
      <c r="K82" s="100">
        <v>180.31893600000001</v>
      </c>
      <c r="L82" s="100">
        <v>0</v>
      </c>
      <c r="M82" s="96">
        <f t="shared" si="1"/>
        <v>360.63787200000002</v>
      </c>
    </row>
    <row r="83" spans="1:13" hidden="1" x14ac:dyDescent="0.35">
      <c r="A83" s="1" t="s">
        <v>227</v>
      </c>
      <c r="B83" s="102" t="s">
        <v>259</v>
      </c>
      <c r="C83" s="102" t="s">
        <v>293</v>
      </c>
      <c r="D83" s="7" t="s">
        <v>247</v>
      </c>
      <c r="E83" s="92" t="s">
        <v>249</v>
      </c>
      <c r="F83" s="93">
        <v>1</v>
      </c>
      <c r="G83" s="100">
        <v>0</v>
      </c>
      <c r="H83" s="100">
        <v>0</v>
      </c>
      <c r="I83" s="100">
        <v>97.022695000000013</v>
      </c>
      <c r="J83" s="100">
        <v>97.022695000000013</v>
      </c>
      <c r="K83" s="100">
        <v>194.04539000000003</v>
      </c>
      <c r="L83" s="100">
        <v>0</v>
      </c>
      <c r="M83" s="96">
        <f t="shared" si="1"/>
        <v>388.09078000000005</v>
      </c>
    </row>
    <row r="84" spans="1:13" hidden="1" x14ac:dyDescent="0.35">
      <c r="A84" s="1" t="s">
        <v>227</v>
      </c>
      <c r="B84" s="102" t="s">
        <v>259</v>
      </c>
      <c r="C84" s="102" t="s">
        <v>293</v>
      </c>
      <c r="D84" s="3" t="s">
        <v>247</v>
      </c>
      <c r="E84" s="92" t="s">
        <v>250</v>
      </c>
      <c r="F84" s="93">
        <v>3</v>
      </c>
      <c r="G84" s="100">
        <v>0</v>
      </c>
      <c r="H84" s="100">
        <v>400.35378000000014</v>
      </c>
      <c r="I84" s="100">
        <v>400.35378000000014</v>
      </c>
      <c r="J84" s="100">
        <v>800.70756000000029</v>
      </c>
      <c r="K84" s="100">
        <v>800.70756000000029</v>
      </c>
      <c r="L84" s="100">
        <v>0</v>
      </c>
      <c r="M84" s="96">
        <f t="shared" si="1"/>
        <v>2402.1226800000009</v>
      </c>
    </row>
    <row r="85" spans="1:13" hidden="1" x14ac:dyDescent="0.35">
      <c r="A85" s="1" t="s">
        <v>227</v>
      </c>
      <c r="B85" s="102" t="s">
        <v>259</v>
      </c>
      <c r="C85" s="102" t="s">
        <v>293</v>
      </c>
      <c r="D85" s="3" t="s">
        <v>251</v>
      </c>
      <c r="E85" s="92" t="s">
        <v>252</v>
      </c>
      <c r="F85" s="93">
        <v>1</v>
      </c>
      <c r="G85" s="100">
        <v>93.143400000000014</v>
      </c>
      <c r="H85" s="100">
        <v>0</v>
      </c>
      <c r="I85" s="100">
        <v>93.143400000000014</v>
      </c>
      <c r="J85" s="100">
        <v>186.28680000000003</v>
      </c>
      <c r="K85" s="100">
        <v>186.28680000000003</v>
      </c>
      <c r="L85" s="100">
        <v>0</v>
      </c>
      <c r="M85" s="96">
        <f t="shared" si="1"/>
        <v>558.86040000000003</v>
      </c>
    </row>
    <row r="86" spans="1:13" hidden="1" x14ac:dyDescent="0.35">
      <c r="A86" s="1" t="s">
        <v>227</v>
      </c>
      <c r="B86" s="102" t="s">
        <v>259</v>
      </c>
      <c r="C86" s="102" t="s">
        <v>293</v>
      </c>
      <c r="D86" s="3" t="s">
        <v>251</v>
      </c>
      <c r="E86" s="92" t="s">
        <v>253</v>
      </c>
      <c r="F86" s="93">
        <v>1</v>
      </c>
      <c r="G86" s="100">
        <v>84.094500000000011</v>
      </c>
      <c r="H86" s="100">
        <v>0</v>
      </c>
      <c r="I86" s="100">
        <v>84.094500000000011</v>
      </c>
      <c r="J86" s="100">
        <v>84.094500000000011</v>
      </c>
      <c r="K86" s="100">
        <v>168.18900000000002</v>
      </c>
      <c r="L86" s="100">
        <v>0</v>
      </c>
      <c r="M86" s="96">
        <f t="shared" si="1"/>
        <v>420.47250000000008</v>
      </c>
    </row>
    <row r="87" spans="1:13" hidden="1" x14ac:dyDescent="0.35">
      <c r="A87" s="1" t="s">
        <v>227</v>
      </c>
      <c r="B87" s="102" t="s">
        <v>259</v>
      </c>
      <c r="C87" s="102" t="s">
        <v>293</v>
      </c>
      <c r="D87" s="3" t="s">
        <v>251</v>
      </c>
      <c r="E87" s="92" t="s">
        <v>254</v>
      </c>
      <c r="F87" s="93">
        <v>1</v>
      </c>
      <c r="G87" s="100">
        <v>85.421700000000001</v>
      </c>
      <c r="H87" s="100">
        <v>0</v>
      </c>
      <c r="I87" s="100">
        <v>85.421700000000001</v>
      </c>
      <c r="J87" s="100">
        <v>85.421700000000001</v>
      </c>
      <c r="K87" s="100">
        <v>170.8434</v>
      </c>
      <c r="L87" s="100">
        <v>0</v>
      </c>
      <c r="M87" s="96">
        <f t="shared" si="1"/>
        <v>427.10850000000005</v>
      </c>
    </row>
    <row r="88" spans="1:13" hidden="1" x14ac:dyDescent="0.35">
      <c r="A88" s="1" t="s">
        <v>227</v>
      </c>
      <c r="B88" s="102" t="s">
        <v>259</v>
      </c>
      <c r="C88" s="102" t="s">
        <v>293</v>
      </c>
      <c r="D88" s="3" t="s">
        <v>251</v>
      </c>
      <c r="E88" s="92" t="s">
        <v>255</v>
      </c>
      <c r="F88" s="93">
        <v>1</v>
      </c>
      <c r="G88" s="100">
        <v>0</v>
      </c>
      <c r="H88" s="100">
        <v>0</v>
      </c>
      <c r="I88" s="100">
        <v>54.045180000000009</v>
      </c>
      <c r="J88" s="100">
        <v>54.045180000000009</v>
      </c>
      <c r="K88" s="100">
        <v>108.09036000000002</v>
      </c>
      <c r="L88" s="100">
        <v>0</v>
      </c>
      <c r="M88" s="96">
        <f t="shared" si="1"/>
        <v>216.18072000000004</v>
      </c>
    </row>
    <row r="89" spans="1:13" hidden="1" x14ac:dyDescent="0.35">
      <c r="A89" s="1" t="s">
        <v>227</v>
      </c>
      <c r="B89" s="102" t="s">
        <v>259</v>
      </c>
      <c r="C89" s="102" t="s">
        <v>293</v>
      </c>
      <c r="D89" s="3" t="s">
        <v>251</v>
      </c>
      <c r="E89" s="92" t="s">
        <v>256</v>
      </c>
      <c r="F89" s="93">
        <v>3</v>
      </c>
      <c r="G89" s="100">
        <v>347.09900400000009</v>
      </c>
      <c r="H89" s="100">
        <v>0</v>
      </c>
      <c r="I89" s="100">
        <v>347.09900400000009</v>
      </c>
      <c r="J89" s="100">
        <v>347.09900400000009</v>
      </c>
      <c r="K89" s="100">
        <v>694.19800800000019</v>
      </c>
      <c r="L89" s="100">
        <v>0</v>
      </c>
      <c r="M89" s="96">
        <f t="shared" si="1"/>
        <v>1735.4950200000003</v>
      </c>
    </row>
    <row r="90" spans="1:13" x14ac:dyDescent="0.35">
      <c r="A90" s="102" t="s">
        <v>260</v>
      </c>
      <c r="B90" s="102" t="s">
        <v>258</v>
      </c>
      <c r="C90" s="102" t="s">
        <v>293</v>
      </c>
      <c r="D90" s="5" t="s">
        <v>229</v>
      </c>
      <c r="E90" s="92" t="s">
        <v>230</v>
      </c>
      <c r="F90" s="93">
        <v>20</v>
      </c>
      <c r="G90" s="100">
        <v>0</v>
      </c>
      <c r="H90" s="100">
        <v>0</v>
      </c>
      <c r="I90" s="100">
        <v>1777.84</v>
      </c>
      <c r="J90" s="100">
        <v>1777.84</v>
      </c>
      <c r="K90" s="100">
        <v>3555.68</v>
      </c>
      <c r="L90" s="100">
        <v>0</v>
      </c>
      <c r="M90" s="96">
        <f t="shared" si="1"/>
        <v>7111.36</v>
      </c>
    </row>
    <row r="91" spans="1:13" hidden="1" x14ac:dyDescent="0.35">
      <c r="A91" s="102" t="s">
        <v>260</v>
      </c>
      <c r="B91" s="102" t="s">
        <v>258</v>
      </c>
      <c r="C91" s="102" t="s">
        <v>293</v>
      </c>
      <c r="D91" s="3" t="s">
        <v>234</v>
      </c>
      <c r="E91" s="92" t="s">
        <v>235</v>
      </c>
      <c r="F91" s="93">
        <v>59</v>
      </c>
      <c r="G91" s="100">
        <v>5244.6279999999997</v>
      </c>
      <c r="H91" s="100">
        <v>0</v>
      </c>
      <c r="I91" s="100">
        <v>5244.6279999999997</v>
      </c>
      <c r="J91" s="100">
        <v>5244.6279999999997</v>
      </c>
      <c r="K91" s="100">
        <v>10489.255999999999</v>
      </c>
      <c r="L91" s="100">
        <v>0</v>
      </c>
      <c r="M91" s="96">
        <f t="shared" si="1"/>
        <v>26223.14</v>
      </c>
    </row>
    <row r="92" spans="1:13" hidden="1" x14ac:dyDescent="0.35">
      <c r="A92" s="102" t="s">
        <v>260</v>
      </c>
      <c r="B92" s="102" t="s">
        <v>258</v>
      </c>
      <c r="C92" s="102" t="s">
        <v>293</v>
      </c>
      <c r="D92" s="5" t="s">
        <v>234</v>
      </c>
      <c r="E92" s="92" t="s">
        <v>237</v>
      </c>
      <c r="F92" s="93">
        <v>44</v>
      </c>
      <c r="G92" s="100">
        <v>3911.2479999999996</v>
      </c>
      <c r="H92" s="100">
        <v>0</v>
      </c>
      <c r="I92" s="100">
        <v>7822.4959999999992</v>
      </c>
      <c r="J92" s="100">
        <v>3911.2479999999996</v>
      </c>
      <c r="K92" s="100">
        <v>7822.4959999999992</v>
      </c>
      <c r="L92" s="100">
        <v>0</v>
      </c>
      <c r="M92" s="96">
        <f t="shared" si="1"/>
        <v>23467.487999999998</v>
      </c>
    </row>
    <row r="93" spans="1:13" hidden="1" x14ac:dyDescent="0.35">
      <c r="A93" s="102" t="s">
        <v>260</v>
      </c>
      <c r="B93" s="102" t="s">
        <v>258</v>
      </c>
      <c r="C93" s="102" t="s">
        <v>293</v>
      </c>
      <c r="D93" s="7" t="s">
        <v>240</v>
      </c>
      <c r="E93" s="92" t="s">
        <v>244</v>
      </c>
      <c r="F93" s="93">
        <v>28</v>
      </c>
      <c r="G93" s="100">
        <v>0</v>
      </c>
      <c r="H93" s="100">
        <v>0</v>
      </c>
      <c r="I93" s="100">
        <v>2488.9759999999997</v>
      </c>
      <c r="J93" s="100">
        <v>2488.9759999999997</v>
      </c>
      <c r="K93" s="100">
        <v>4977.9519999999993</v>
      </c>
      <c r="L93" s="100">
        <v>0</v>
      </c>
      <c r="M93" s="96">
        <f t="shared" si="1"/>
        <v>9955.9039999999986</v>
      </c>
    </row>
    <row r="94" spans="1:13" hidden="1" x14ac:dyDescent="0.35">
      <c r="A94" s="102" t="s">
        <v>260</v>
      </c>
      <c r="B94" s="102" t="s">
        <v>258</v>
      </c>
      <c r="C94" s="102" t="s">
        <v>293</v>
      </c>
      <c r="D94" s="3" t="s">
        <v>247</v>
      </c>
      <c r="E94" s="92" t="s">
        <v>250</v>
      </c>
      <c r="F94" s="93">
        <v>17</v>
      </c>
      <c r="G94" s="100">
        <v>0</v>
      </c>
      <c r="H94" s="100">
        <v>1511.164</v>
      </c>
      <c r="I94" s="100">
        <v>1511.164</v>
      </c>
      <c r="J94" s="100">
        <v>3022.328</v>
      </c>
      <c r="K94" s="100">
        <v>3022.328</v>
      </c>
      <c r="L94" s="100">
        <v>0</v>
      </c>
      <c r="M94" s="96">
        <f t="shared" si="1"/>
        <v>9066.9840000000004</v>
      </c>
    </row>
    <row r="95" spans="1:13" hidden="1" x14ac:dyDescent="0.35">
      <c r="A95" s="102" t="s">
        <v>260</v>
      </c>
      <c r="B95" s="102" t="s">
        <v>258</v>
      </c>
      <c r="C95" s="102" t="s">
        <v>293</v>
      </c>
      <c r="D95" s="5" t="s">
        <v>251</v>
      </c>
      <c r="E95" s="92" t="s">
        <v>256</v>
      </c>
      <c r="F95" s="93">
        <v>20</v>
      </c>
      <c r="G95" s="100">
        <v>1777.84</v>
      </c>
      <c r="H95" s="100">
        <v>0</v>
      </c>
      <c r="I95" s="100">
        <v>1777.84</v>
      </c>
      <c r="J95" s="100">
        <v>1777.84</v>
      </c>
      <c r="K95" s="100">
        <v>3555.68</v>
      </c>
      <c r="L95" s="100">
        <v>0</v>
      </c>
      <c r="M95" s="96">
        <f t="shared" si="1"/>
        <v>8889.1999999999989</v>
      </c>
    </row>
    <row r="96" spans="1:13" hidden="1" x14ac:dyDescent="0.35">
      <c r="A96" s="102" t="s">
        <v>261</v>
      </c>
      <c r="B96" s="102" t="s">
        <v>259</v>
      </c>
      <c r="C96" s="102" t="s">
        <v>293</v>
      </c>
      <c r="D96" s="5" t="s">
        <v>234</v>
      </c>
      <c r="E96" s="92" t="s">
        <v>235</v>
      </c>
      <c r="F96" s="93">
        <v>1</v>
      </c>
      <c r="G96" s="100">
        <v>88.891999999999996</v>
      </c>
      <c r="H96" s="100">
        <v>0</v>
      </c>
      <c r="I96" s="100">
        <v>88.891999999999996</v>
      </c>
      <c r="J96" s="100">
        <v>88.891999999999996</v>
      </c>
      <c r="K96" s="100">
        <v>177.78399999999999</v>
      </c>
      <c r="L96" s="100">
        <v>0</v>
      </c>
      <c r="M96" s="96">
        <f t="shared" si="1"/>
        <v>444.46</v>
      </c>
    </row>
    <row r="97" spans="1:13" hidden="1" x14ac:dyDescent="0.35">
      <c r="A97" s="102" t="s">
        <v>261</v>
      </c>
      <c r="B97" s="102" t="s">
        <v>259</v>
      </c>
      <c r="C97" s="102" t="s">
        <v>293</v>
      </c>
      <c r="D97" s="5" t="s">
        <v>240</v>
      </c>
      <c r="E97" s="92" t="s">
        <v>244</v>
      </c>
      <c r="F97" s="93">
        <v>1</v>
      </c>
      <c r="G97" s="100">
        <v>0</v>
      </c>
      <c r="H97" s="100">
        <v>0</v>
      </c>
      <c r="I97" s="100">
        <v>88.891999999999996</v>
      </c>
      <c r="J97" s="100">
        <v>88.891999999999996</v>
      </c>
      <c r="K97" s="100">
        <v>177.78399999999999</v>
      </c>
      <c r="L97" s="100">
        <v>0</v>
      </c>
      <c r="M97" s="96">
        <f t="shared" si="1"/>
        <v>355.56799999999998</v>
      </c>
    </row>
    <row r="98" spans="1:13" hidden="1" x14ac:dyDescent="0.35">
      <c r="A98" s="102" t="s">
        <v>261</v>
      </c>
      <c r="B98" s="102" t="s">
        <v>259</v>
      </c>
      <c r="C98" s="102" t="s">
        <v>293</v>
      </c>
      <c r="D98" s="5" t="s">
        <v>247</v>
      </c>
      <c r="E98" s="92" t="s">
        <v>250</v>
      </c>
      <c r="F98" s="93">
        <v>1</v>
      </c>
      <c r="G98" s="100">
        <v>0</v>
      </c>
      <c r="H98" s="100">
        <v>88.891999999999996</v>
      </c>
      <c r="I98" s="100">
        <v>88.891999999999996</v>
      </c>
      <c r="J98" s="100">
        <v>177.78399999999999</v>
      </c>
      <c r="K98" s="100">
        <v>177.78399999999999</v>
      </c>
      <c r="L98" s="100">
        <v>0</v>
      </c>
      <c r="M98" s="96">
        <f t="shared" si="1"/>
        <v>533.35199999999998</v>
      </c>
    </row>
    <row r="99" spans="1:13" hidden="1" x14ac:dyDescent="0.35">
      <c r="A99" s="102" t="s">
        <v>261</v>
      </c>
      <c r="B99" s="102" t="s">
        <v>259</v>
      </c>
      <c r="C99" s="102" t="s">
        <v>293</v>
      </c>
      <c r="D99" s="5" t="s">
        <v>251</v>
      </c>
      <c r="E99" s="92" t="s">
        <v>256</v>
      </c>
      <c r="F99" s="93">
        <v>1</v>
      </c>
      <c r="G99" s="100">
        <v>88.891999999999996</v>
      </c>
      <c r="H99" s="100">
        <v>0</v>
      </c>
      <c r="I99" s="100">
        <v>88.891999999999996</v>
      </c>
      <c r="J99" s="100">
        <v>88.891999999999996</v>
      </c>
      <c r="K99" s="100">
        <v>177.78399999999999</v>
      </c>
      <c r="L99" s="100">
        <v>0</v>
      </c>
      <c r="M99" s="96">
        <f t="shared" si="1"/>
        <v>444.46</v>
      </c>
    </row>
    <row r="100" spans="1:13" hidden="1" x14ac:dyDescent="0.35">
      <c r="A100" s="102" t="s">
        <v>261</v>
      </c>
      <c r="B100" s="102" t="s">
        <v>262</v>
      </c>
      <c r="C100" s="102" t="s">
        <v>293</v>
      </c>
      <c r="D100" s="5" t="s">
        <v>229</v>
      </c>
      <c r="E100" s="92" t="s">
        <v>263</v>
      </c>
      <c r="F100" s="93">
        <v>1</v>
      </c>
      <c r="G100" s="100">
        <v>0</v>
      </c>
      <c r="H100" s="100">
        <v>0</v>
      </c>
      <c r="I100" s="100">
        <v>88.891999999999996</v>
      </c>
      <c r="J100" s="100">
        <v>88.891999999999996</v>
      </c>
      <c r="K100" s="100">
        <v>177.78399999999999</v>
      </c>
      <c r="L100" s="100">
        <v>0</v>
      </c>
      <c r="M100" s="96">
        <f t="shared" si="1"/>
        <v>355.56799999999998</v>
      </c>
    </row>
    <row r="101" spans="1:13" x14ac:dyDescent="0.35">
      <c r="A101" s="102" t="s">
        <v>261</v>
      </c>
      <c r="B101" s="102" t="s">
        <v>262</v>
      </c>
      <c r="C101" s="102" t="s">
        <v>293</v>
      </c>
      <c r="D101" s="5" t="s">
        <v>229</v>
      </c>
      <c r="E101" s="92" t="s">
        <v>230</v>
      </c>
      <c r="F101" s="93">
        <v>1</v>
      </c>
      <c r="G101" s="100">
        <v>0</v>
      </c>
      <c r="H101" s="100">
        <v>0</v>
      </c>
      <c r="I101" s="100">
        <v>88.891999999999996</v>
      </c>
      <c r="J101" s="100">
        <v>88.891999999999996</v>
      </c>
      <c r="K101" s="100">
        <v>177.78399999999999</v>
      </c>
      <c r="L101" s="100">
        <v>0</v>
      </c>
      <c r="M101" s="96">
        <f t="shared" si="1"/>
        <v>355.56799999999998</v>
      </c>
    </row>
    <row r="102" spans="1:13" hidden="1" x14ac:dyDescent="0.35">
      <c r="A102" s="102" t="s">
        <v>261</v>
      </c>
      <c r="B102" s="102" t="s">
        <v>262</v>
      </c>
      <c r="C102" s="102" t="s">
        <v>293</v>
      </c>
      <c r="D102" s="5" t="s">
        <v>231</v>
      </c>
      <c r="E102" s="92" t="s">
        <v>232</v>
      </c>
      <c r="F102" s="93">
        <v>1</v>
      </c>
      <c r="G102" s="100">
        <v>88.891999999999996</v>
      </c>
      <c r="H102" s="100">
        <v>0</v>
      </c>
      <c r="I102" s="100">
        <v>88.891999999999996</v>
      </c>
      <c r="J102" s="100">
        <v>88.891999999999996</v>
      </c>
      <c r="K102" s="100">
        <v>177.78399999999999</v>
      </c>
      <c r="L102" s="100">
        <v>0</v>
      </c>
      <c r="M102" s="96">
        <f t="shared" si="1"/>
        <v>444.46</v>
      </c>
    </row>
    <row r="103" spans="1:13" hidden="1" x14ac:dyDescent="0.35">
      <c r="A103" s="102" t="s">
        <v>261</v>
      </c>
      <c r="B103" s="102" t="s">
        <v>262</v>
      </c>
      <c r="C103" s="102" t="s">
        <v>293</v>
      </c>
      <c r="D103" s="5" t="s">
        <v>231</v>
      </c>
      <c r="E103" s="92" t="s">
        <v>264</v>
      </c>
      <c r="F103" s="93">
        <v>1</v>
      </c>
      <c r="G103" s="100">
        <v>177.78399999999999</v>
      </c>
      <c r="H103" s="100">
        <v>0</v>
      </c>
      <c r="I103" s="100">
        <v>88.891999999999996</v>
      </c>
      <c r="J103" s="100">
        <v>88.891999999999996</v>
      </c>
      <c r="K103" s="100">
        <v>177.78399999999999</v>
      </c>
      <c r="L103" s="100">
        <v>0</v>
      </c>
      <c r="M103" s="96">
        <f t="shared" si="1"/>
        <v>533.35199999999998</v>
      </c>
    </row>
    <row r="104" spans="1:13" hidden="1" x14ac:dyDescent="0.35">
      <c r="A104" s="102" t="s">
        <v>261</v>
      </c>
      <c r="B104" s="102" t="s">
        <v>262</v>
      </c>
      <c r="C104" s="102" t="s">
        <v>293</v>
      </c>
      <c r="D104" s="5" t="s">
        <v>234</v>
      </c>
      <c r="E104" s="92" t="s">
        <v>235</v>
      </c>
      <c r="F104" s="93">
        <v>2</v>
      </c>
      <c r="G104" s="100">
        <v>177.78399999999999</v>
      </c>
      <c r="H104" s="100">
        <v>0</v>
      </c>
      <c r="I104" s="100">
        <v>177.78399999999999</v>
      </c>
      <c r="J104" s="100">
        <v>177.78399999999999</v>
      </c>
      <c r="K104" s="100">
        <v>355.56799999999998</v>
      </c>
      <c r="L104" s="100">
        <v>0</v>
      </c>
      <c r="M104" s="96">
        <f t="shared" si="1"/>
        <v>888.92</v>
      </c>
    </row>
    <row r="105" spans="1:13" hidden="1" x14ac:dyDescent="0.35">
      <c r="A105" s="102" t="s">
        <v>261</v>
      </c>
      <c r="B105" s="102" t="s">
        <v>262</v>
      </c>
      <c r="C105" s="102" t="s">
        <v>293</v>
      </c>
      <c r="D105" s="5" t="s">
        <v>234</v>
      </c>
      <c r="E105" s="92" t="s">
        <v>236</v>
      </c>
      <c r="F105" s="93">
        <v>1</v>
      </c>
      <c r="G105" s="100">
        <v>88.891999999999996</v>
      </c>
      <c r="H105" s="100">
        <v>0</v>
      </c>
      <c r="I105" s="100">
        <v>88.891999999999996</v>
      </c>
      <c r="J105" s="100">
        <v>88.891999999999996</v>
      </c>
      <c r="K105" s="100">
        <v>177.78399999999999</v>
      </c>
      <c r="L105" s="100">
        <v>88.891999999999996</v>
      </c>
      <c r="M105" s="96">
        <f t="shared" si="1"/>
        <v>533.35199999999998</v>
      </c>
    </row>
    <row r="106" spans="1:13" hidden="1" x14ac:dyDescent="0.35">
      <c r="A106" s="102" t="s">
        <v>261</v>
      </c>
      <c r="B106" s="102" t="s">
        <v>262</v>
      </c>
      <c r="C106" s="102" t="s">
        <v>293</v>
      </c>
      <c r="D106" s="5" t="s">
        <v>234</v>
      </c>
      <c r="E106" s="92" t="s">
        <v>237</v>
      </c>
      <c r="F106" s="93">
        <v>1</v>
      </c>
      <c r="G106" s="100">
        <v>88.891999999999996</v>
      </c>
      <c r="H106" s="100">
        <v>0</v>
      </c>
      <c r="I106" s="100">
        <v>177.78399999999999</v>
      </c>
      <c r="J106" s="100">
        <v>88.891999999999996</v>
      </c>
      <c r="K106" s="100">
        <v>177.78399999999999</v>
      </c>
      <c r="L106" s="100">
        <v>0</v>
      </c>
      <c r="M106" s="96">
        <f t="shared" si="1"/>
        <v>533.35199999999998</v>
      </c>
    </row>
    <row r="107" spans="1:13" hidden="1" x14ac:dyDescent="0.35">
      <c r="A107" s="102" t="s">
        <v>261</v>
      </c>
      <c r="B107" s="102" t="s">
        <v>262</v>
      </c>
      <c r="C107" s="102" t="s">
        <v>293</v>
      </c>
      <c r="D107" s="5" t="s">
        <v>234</v>
      </c>
      <c r="E107" s="92" t="s">
        <v>239</v>
      </c>
      <c r="F107" s="93">
        <v>1</v>
      </c>
      <c r="G107" s="100">
        <v>88.891999999999996</v>
      </c>
      <c r="H107" s="100">
        <v>0</v>
      </c>
      <c r="I107" s="100">
        <v>88.891999999999996</v>
      </c>
      <c r="J107" s="100">
        <v>88.891999999999996</v>
      </c>
      <c r="K107" s="100">
        <v>177.78399999999999</v>
      </c>
      <c r="L107" s="100">
        <v>0</v>
      </c>
      <c r="M107" s="96">
        <f t="shared" si="1"/>
        <v>444.46</v>
      </c>
    </row>
    <row r="108" spans="1:13" hidden="1" x14ac:dyDescent="0.35">
      <c r="A108" s="102" t="s">
        <v>261</v>
      </c>
      <c r="B108" s="102" t="s">
        <v>262</v>
      </c>
      <c r="C108" s="102" t="s">
        <v>293</v>
      </c>
      <c r="D108" s="5" t="s">
        <v>240</v>
      </c>
      <c r="E108" s="92" t="s">
        <v>241</v>
      </c>
      <c r="F108" s="93">
        <v>1</v>
      </c>
      <c r="G108" s="100">
        <v>0</v>
      </c>
      <c r="H108" s="100">
        <v>0</v>
      </c>
      <c r="I108" s="100">
        <v>88.891999999999996</v>
      </c>
      <c r="J108" s="100">
        <v>88.891999999999996</v>
      </c>
      <c r="K108" s="100">
        <v>177.78399999999999</v>
      </c>
      <c r="L108" s="100">
        <v>0</v>
      </c>
      <c r="M108" s="96">
        <f t="shared" si="1"/>
        <v>355.56799999999998</v>
      </c>
    </row>
    <row r="109" spans="1:13" hidden="1" x14ac:dyDescent="0.35">
      <c r="A109" s="102" t="s">
        <v>261</v>
      </c>
      <c r="B109" s="102" t="s">
        <v>262</v>
      </c>
      <c r="C109" s="102" t="s">
        <v>293</v>
      </c>
      <c r="D109" s="5" t="s">
        <v>240</v>
      </c>
      <c r="E109" s="92" t="s">
        <v>242</v>
      </c>
      <c r="F109" s="93">
        <v>1</v>
      </c>
      <c r="G109" s="100">
        <v>0</v>
      </c>
      <c r="H109" s="100">
        <v>0</v>
      </c>
      <c r="I109" s="100">
        <v>88.891999999999996</v>
      </c>
      <c r="J109" s="100">
        <v>88.891999999999996</v>
      </c>
      <c r="K109" s="100">
        <v>177.78399999999999</v>
      </c>
      <c r="L109" s="100">
        <v>0</v>
      </c>
      <c r="M109" s="96">
        <f t="shared" si="1"/>
        <v>355.56799999999998</v>
      </c>
    </row>
    <row r="110" spans="1:13" hidden="1" x14ac:dyDescent="0.35">
      <c r="A110" s="102" t="s">
        <v>261</v>
      </c>
      <c r="B110" s="102" t="s">
        <v>262</v>
      </c>
      <c r="C110" s="102" t="s">
        <v>293</v>
      </c>
      <c r="D110" s="5" t="s">
        <v>240</v>
      </c>
      <c r="E110" s="92" t="s">
        <v>244</v>
      </c>
      <c r="F110" s="93">
        <v>1</v>
      </c>
      <c r="G110" s="100">
        <v>0</v>
      </c>
      <c r="H110" s="100">
        <v>0</v>
      </c>
      <c r="I110" s="100">
        <v>88.891999999999996</v>
      </c>
      <c r="J110" s="100">
        <v>88.891999999999996</v>
      </c>
      <c r="K110" s="100">
        <v>177.78399999999999</v>
      </c>
      <c r="L110" s="100">
        <v>0</v>
      </c>
      <c r="M110" s="96">
        <f t="shared" si="1"/>
        <v>355.56799999999998</v>
      </c>
    </row>
    <row r="111" spans="1:13" hidden="1" x14ac:dyDescent="0.35">
      <c r="A111" s="102" t="s">
        <v>261</v>
      </c>
      <c r="B111" s="102" t="s">
        <v>262</v>
      </c>
      <c r="C111" s="102" t="s">
        <v>293</v>
      </c>
      <c r="D111" s="5" t="s">
        <v>240</v>
      </c>
      <c r="E111" s="92" t="s">
        <v>245</v>
      </c>
      <c r="F111" s="93">
        <v>1</v>
      </c>
      <c r="G111" s="100">
        <v>0</v>
      </c>
      <c r="H111" s="100">
        <v>0</v>
      </c>
      <c r="I111" s="100">
        <v>88.891999999999996</v>
      </c>
      <c r="J111" s="100">
        <v>177.78399999999999</v>
      </c>
      <c r="K111" s="100">
        <v>177.78399999999999</v>
      </c>
      <c r="L111" s="100">
        <v>0</v>
      </c>
      <c r="M111" s="96">
        <f t="shared" si="1"/>
        <v>444.46</v>
      </c>
    </row>
    <row r="112" spans="1:13" hidden="1" x14ac:dyDescent="0.35">
      <c r="A112" s="102" t="s">
        <v>261</v>
      </c>
      <c r="B112" s="102" t="s">
        <v>262</v>
      </c>
      <c r="C112" s="102" t="s">
        <v>293</v>
      </c>
      <c r="D112" s="5" t="s">
        <v>240</v>
      </c>
      <c r="E112" s="92" t="s">
        <v>246</v>
      </c>
      <c r="F112" s="93">
        <v>1</v>
      </c>
      <c r="G112" s="100">
        <v>88.891999999999996</v>
      </c>
      <c r="H112" s="100">
        <v>0</v>
      </c>
      <c r="I112" s="100">
        <v>88.891999999999996</v>
      </c>
      <c r="J112" s="100">
        <v>88.891999999999996</v>
      </c>
      <c r="K112" s="100">
        <v>177.78399999999999</v>
      </c>
      <c r="L112" s="100">
        <v>0</v>
      </c>
      <c r="M112" s="96">
        <f t="shared" si="1"/>
        <v>444.46</v>
      </c>
    </row>
    <row r="113" spans="1:13" hidden="1" x14ac:dyDescent="0.35">
      <c r="A113" s="102" t="s">
        <v>261</v>
      </c>
      <c r="B113" s="102" t="s">
        <v>262</v>
      </c>
      <c r="C113" s="102" t="s">
        <v>293</v>
      </c>
      <c r="D113" s="5" t="s">
        <v>247</v>
      </c>
      <c r="E113" s="92" t="s">
        <v>248</v>
      </c>
      <c r="F113" s="93">
        <v>1</v>
      </c>
      <c r="G113" s="100">
        <v>0</v>
      </c>
      <c r="H113" s="100">
        <v>0</v>
      </c>
      <c r="I113" s="100">
        <v>88.891999999999996</v>
      </c>
      <c r="J113" s="100">
        <v>88.891999999999996</v>
      </c>
      <c r="K113" s="100">
        <v>177.78399999999999</v>
      </c>
      <c r="L113" s="100">
        <v>0</v>
      </c>
      <c r="M113" s="96">
        <f t="shared" si="1"/>
        <v>355.56799999999998</v>
      </c>
    </row>
    <row r="114" spans="1:13" hidden="1" x14ac:dyDescent="0.35">
      <c r="A114" s="102" t="s">
        <v>261</v>
      </c>
      <c r="B114" s="102" t="s">
        <v>262</v>
      </c>
      <c r="C114" s="102" t="s">
        <v>293</v>
      </c>
      <c r="D114" s="5" t="s">
        <v>247</v>
      </c>
      <c r="E114" s="92" t="s">
        <v>250</v>
      </c>
      <c r="F114" s="93">
        <v>1</v>
      </c>
      <c r="G114" s="100">
        <v>0</v>
      </c>
      <c r="H114" s="100">
        <v>88.891999999999996</v>
      </c>
      <c r="I114" s="100">
        <v>88.891999999999996</v>
      </c>
      <c r="J114" s="100">
        <v>177.78399999999999</v>
      </c>
      <c r="K114" s="100">
        <v>177.78399999999999</v>
      </c>
      <c r="L114" s="100">
        <v>0</v>
      </c>
      <c r="M114" s="96">
        <f t="shared" si="1"/>
        <v>533.35199999999998</v>
      </c>
    </row>
    <row r="115" spans="1:13" hidden="1" x14ac:dyDescent="0.35">
      <c r="A115" s="102" t="s">
        <v>261</v>
      </c>
      <c r="B115" s="102" t="s">
        <v>262</v>
      </c>
      <c r="C115" s="102" t="s">
        <v>293</v>
      </c>
      <c r="D115" s="5" t="s">
        <v>251</v>
      </c>
      <c r="E115" s="92" t="s">
        <v>252</v>
      </c>
      <c r="F115" s="93">
        <v>1</v>
      </c>
      <c r="G115" s="100">
        <v>88.891999999999996</v>
      </c>
      <c r="H115" s="100">
        <v>0</v>
      </c>
      <c r="I115" s="100">
        <v>88.891999999999996</v>
      </c>
      <c r="J115" s="100">
        <v>177.78399999999999</v>
      </c>
      <c r="K115" s="100">
        <v>177.78399999999999</v>
      </c>
      <c r="L115" s="100">
        <v>0</v>
      </c>
      <c r="M115" s="96">
        <f t="shared" si="1"/>
        <v>533.35199999999998</v>
      </c>
    </row>
    <row r="116" spans="1:13" hidden="1" x14ac:dyDescent="0.35">
      <c r="A116" s="102" t="s">
        <v>261</v>
      </c>
      <c r="B116" s="102" t="s">
        <v>262</v>
      </c>
      <c r="C116" s="102" t="s">
        <v>293</v>
      </c>
      <c r="D116" s="5" t="s">
        <v>251</v>
      </c>
      <c r="E116" s="92" t="s">
        <v>256</v>
      </c>
      <c r="F116" s="93">
        <v>1</v>
      </c>
      <c r="G116" s="100">
        <v>88.891999999999996</v>
      </c>
      <c r="H116" s="100">
        <v>0</v>
      </c>
      <c r="I116" s="100">
        <v>88.891999999999996</v>
      </c>
      <c r="J116" s="100">
        <v>88.891999999999996</v>
      </c>
      <c r="K116" s="100">
        <v>177.78399999999999</v>
      </c>
      <c r="L116" s="100">
        <v>0</v>
      </c>
      <c r="M116" s="96">
        <f t="shared" si="1"/>
        <v>444.46</v>
      </c>
    </row>
    <row r="117" spans="1:13" x14ac:dyDescent="0.35">
      <c r="A117" s="102" t="s">
        <v>265</v>
      </c>
      <c r="B117" s="102" t="s">
        <v>266</v>
      </c>
      <c r="C117" s="102"/>
      <c r="D117" s="5" t="s">
        <v>229</v>
      </c>
      <c r="E117" s="92" t="s">
        <v>230</v>
      </c>
      <c r="F117" s="93"/>
      <c r="G117" s="100">
        <v>23840.013333333332</v>
      </c>
      <c r="H117" s="100">
        <v>23840.013333333332</v>
      </c>
      <c r="I117" s="100">
        <v>23840.013333333332</v>
      </c>
      <c r="J117" s="100">
        <v>23840.013333333332</v>
      </c>
      <c r="K117" s="100">
        <v>23840.013333333332</v>
      </c>
      <c r="L117" s="100">
        <v>23840.013333333332</v>
      </c>
      <c r="M117" s="96">
        <f>AVERAGE(G117:L117)</f>
        <v>23840.013333333332</v>
      </c>
    </row>
    <row r="118" spans="1:13" hidden="1" x14ac:dyDescent="0.35">
      <c r="A118" s="102" t="s">
        <v>265</v>
      </c>
      <c r="B118" s="102" t="s">
        <v>266</v>
      </c>
      <c r="C118" s="102"/>
      <c r="D118" s="5" t="s">
        <v>231</v>
      </c>
      <c r="E118" s="92" t="s">
        <v>232</v>
      </c>
      <c r="F118" s="93"/>
      <c r="G118" s="100">
        <v>17739.978333333333</v>
      </c>
      <c r="H118" s="100">
        <v>17739.978333333333</v>
      </c>
      <c r="I118" s="100">
        <v>17739.978333333333</v>
      </c>
      <c r="J118" s="100">
        <v>17739.978333333333</v>
      </c>
      <c r="K118" s="100">
        <v>17739.978333333333</v>
      </c>
      <c r="L118" s="100">
        <v>17739.978333333333</v>
      </c>
      <c r="M118" s="96">
        <f t="shared" ref="M118:M135" si="2">AVERAGE(G118:L118)</f>
        <v>17739.978333333333</v>
      </c>
    </row>
    <row r="119" spans="1:13" hidden="1" x14ac:dyDescent="0.35">
      <c r="A119" s="102" t="s">
        <v>265</v>
      </c>
      <c r="B119" s="102" t="s">
        <v>266</v>
      </c>
      <c r="C119" s="102"/>
      <c r="D119" s="5" t="s">
        <v>231</v>
      </c>
      <c r="E119" s="92" t="s">
        <v>233</v>
      </c>
      <c r="F119" s="93"/>
      <c r="G119" s="100">
        <v>7472.1083333333327</v>
      </c>
      <c r="H119" s="100">
        <v>7472.1083333333327</v>
      </c>
      <c r="I119" s="100">
        <v>7472.1083333333327</v>
      </c>
      <c r="J119" s="100">
        <v>7472.1083333333327</v>
      </c>
      <c r="K119" s="100">
        <v>7472.1083333333327</v>
      </c>
      <c r="L119" s="100">
        <v>7472.1083333333327</v>
      </c>
      <c r="M119" s="96">
        <f t="shared" si="2"/>
        <v>7472.1083333333327</v>
      </c>
    </row>
    <row r="120" spans="1:13" hidden="1" x14ac:dyDescent="0.35">
      <c r="A120" s="102" t="s">
        <v>265</v>
      </c>
      <c r="B120" s="102" t="s">
        <v>266</v>
      </c>
      <c r="C120" s="102"/>
      <c r="D120" s="5" t="s">
        <v>234</v>
      </c>
      <c r="E120" s="92" t="s">
        <v>235</v>
      </c>
      <c r="F120" s="93"/>
      <c r="G120" s="100">
        <v>20320.818333333333</v>
      </c>
      <c r="H120" s="100">
        <v>20320.818333333333</v>
      </c>
      <c r="I120" s="100">
        <v>20320.818333333333</v>
      </c>
      <c r="J120" s="100">
        <v>20320.818333333333</v>
      </c>
      <c r="K120" s="100">
        <v>20320.818333333333</v>
      </c>
      <c r="L120" s="100">
        <v>20320.818333333333</v>
      </c>
      <c r="M120" s="96">
        <f t="shared" si="2"/>
        <v>20320.818333333333</v>
      </c>
    </row>
    <row r="121" spans="1:13" hidden="1" x14ac:dyDescent="0.35">
      <c r="A121" s="102" t="s">
        <v>265</v>
      </c>
      <c r="B121" s="102" t="s">
        <v>266</v>
      </c>
      <c r="C121" s="102"/>
      <c r="D121" s="5" t="s">
        <v>234</v>
      </c>
      <c r="E121" s="92" t="s">
        <v>236</v>
      </c>
      <c r="F121" s="93"/>
      <c r="G121" s="100">
        <v>14628.169999999998</v>
      </c>
      <c r="H121" s="100">
        <v>14628.169999999998</v>
      </c>
      <c r="I121" s="100">
        <v>14628.169999999998</v>
      </c>
      <c r="J121" s="100">
        <v>14628.169999999998</v>
      </c>
      <c r="K121" s="100">
        <v>14628.169999999998</v>
      </c>
      <c r="L121" s="100">
        <v>14628.169999999998</v>
      </c>
      <c r="M121" s="96">
        <f t="shared" si="2"/>
        <v>14628.169999999998</v>
      </c>
    </row>
    <row r="122" spans="1:13" hidden="1" x14ac:dyDescent="0.35">
      <c r="A122" s="102" t="s">
        <v>265</v>
      </c>
      <c r="B122" s="102" t="s">
        <v>266</v>
      </c>
      <c r="C122" s="102"/>
      <c r="D122" s="5" t="s">
        <v>234</v>
      </c>
      <c r="E122" s="92" t="s">
        <v>237</v>
      </c>
      <c r="F122" s="93"/>
      <c r="G122" s="100">
        <v>3612.75</v>
      </c>
      <c r="H122" s="100">
        <v>3612.75</v>
      </c>
      <c r="I122" s="100">
        <v>3612.75</v>
      </c>
      <c r="J122" s="100">
        <v>3612.75</v>
      </c>
      <c r="K122" s="100">
        <v>3612.75</v>
      </c>
      <c r="L122" s="100">
        <v>3612.75</v>
      </c>
      <c r="M122" s="96">
        <f t="shared" si="2"/>
        <v>3612.75</v>
      </c>
    </row>
    <row r="123" spans="1:13" hidden="1" x14ac:dyDescent="0.35">
      <c r="A123" s="102" t="s">
        <v>265</v>
      </c>
      <c r="B123" s="102" t="s">
        <v>266</v>
      </c>
      <c r="C123" s="102"/>
      <c r="D123" s="5" t="s">
        <v>234</v>
      </c>
      <c r="E123" s="92" t="s">
        <v>238</v>
      </c>
      <c r="F123" s="93"/>
      <c r="G123" s="100">
        <v>10611.276666666667</v>
      </c>
      <c r="H123" s="100">
        <v>10611.276666666667</v>
      </c>
      <c r="I123" s="100">
        <v>10611.276666666667</v>
      </c>
      <c r="J123" s="100">
        <v>10611.276666666667</v>
      </c>
      <c r="K123" s="100">
        <v>10611.276666666667</v>
      </c>
      <c r="L123" s="100">
        <v>10611.276666666667</v>
      </c>
      <c r="M123" s="96">
        <f t="shared" si="2"/>
        <v>10611.276666666667</v>
      </c>
    </row>
    <row r="124" spans="1:13" hidden="1" x14ac:dyDescent="0.35">
      <c r="A124" s="102" t="s">
        <v>265</v>
      </c>
      <c r="B124" s="102" t="s">
        <v>266</v>
      </c>
      <c r="C124" s="102"/>
      <c r="D124" s="5" t="s">
        <v>234</v>
      </c>
      <c r="E124" s="92" t="s">
        <v>239</v>
      </c>
      <c r="F124" s="93"/>
      <c r="G124" s="100">
        <v>24775.039999999997</v>
      </c>
      <c r="H124" s="100">
        <v>24775.039999999997</v>
      </c>
      <c r="I124" s="100">
        <v>24775.039999999997</v>
      </c>
      <c r="J124" s="100">
        <v>24775.039999999997</v>
      </c>
      <c r="K124" s="100">
        <v>24775.039999999997</v>
      </c>
      <c r="L124" s="100">
        <v>24775.039999999997</v>
      </c>
      <c r="M124" s="96">
        <f t="shared" si="2"/>
        <v>24775.039999999997</v>
      </c>
    </row>
    <row r="125" spans="1:13" hidden="1" x14ac:dyDescent="0.35">
      <c r="A125" s="102" t="s">
        <v>265</v>
      </c>
      <c r="B125" s="102" t="s">
        <v>266</v>
      </c>
      <c r="C125" s="102"/>
      <c r="D125" s="5" t="s">
        <v>240</v>
      </c>
      <c r="E125" s="92" t="s">
        <v>241</v>
      </c>
      <c r="F125" s="93"/>
      <c r="G125" s="100">
        <v>9324.4766666666674</v>
      </c>
      <c r="H125" s="100">
        <v>9324.4766666666674</v>
      </c>
      <c r="I125" s="100">
        <v>9324.4766666666674</v>
      </c>
      <c r="J125" s="100">
        <v>9324.4766666666674</v>
      </c>
      <c r="K125" s="100">
        <v>9324.4766666666674</v>
      </c>
      <c r="L125" s="100">
        <v>9324.4766666666674</v>
      </c>
      <c r="M125" s="96">
        <f t="shared" si="2"/>
        <v>9324.4766666666674</v>
      </c>
    </row>
    <row r="126" spans="1:13" hidden="1" x14ac:dyDescent="0.35">
      <c r="A126" s="102" t="s">
        <v>265</v>
      </c>
      <c r="B126" s="102" t="s">
        <v>266</v>
      </c>
      <c r="C126" s="102"/>
      <c r="D126" s="5" t="s">
        <v>240</v>
      </c>
      <c r="E126" s="92" t="s">
        <v>242</v>
      </c>
      <c r="F126" s="93"/>
      <c r="G126" s="100">
        <v>5212.62</v>
      </c>
      <c r="H126" s="100">
        <v>5212.62</v>
      </c>
      <c r="I126" s="100">
        <v>5212.62</v>
      </c>
      <c r="J126" s="100">
        <v>5212.62</v>
      </c>
      <c r="K126" s="100">
        <v>5212.62</v>
      </c>
      <c r="L126" s="100">
        <v>5212.62</v>
      </c>
      <c r="M126" s="96">
        <f t="shared" si="2"/>
        <v>5212.62</v>
      </c>
    </row>
    <row r="127" spans="1:13" hidden="1" x14ac:dyDescent="0.35">
      <c r="A127" s="102" t="s">
        <v>265</v>
      </c>
      <c r="B127" s="102" t="s">
        <v>266</v>
      </c>
      <c r="C127" s="102"/>
      <c r="D127" s="5" t="s">
        <v>240</v>
      </c>
      <c r="E127" s="92" t="s">
        <v>243</v>
      </c>
      <c r="F127" s="93"/>
      <c r="G127" s="100">
        <v>4950.1083333333336</v>
      </c>
      <c r="H127" s="100">
        <v>4950.1083333333336</v>
      </c>
      <c r="I127" s="100">
        <v>4950.1083333333336</v>
      </c>
      <c r="J127" s="100">
        <v>4950.1083333333336</v>
      </c>
      <c r="K127" s="100">
        <v>4950.1083333333336</v>
      </c>
      <c r="L127" s="100">
        <v>4950.1083333333336</v>
      </c>
      <c r="M127" s="96">
        <f t="shared" si="2"/>
        <v>4950.1083333333336</v>
      </c>
    </row>
    <row r="128" spans="1:13" hidden="1" x14ac:dyDescent="0.35">
      <c r="A128" s="102" t="s">
        <v>265</v>
      </c>
      <c r="B128" s="102" t="s">
        <v>266</v>
      </c>
      <c r="C128" s="102"/>
      <c r="D128" s="5" t="s">
        <v>240</v>
      </c>
      <c r="E128" s="92" t="s">
        <v>244</v>
      </c>
      <c r="F128" s="93"/>
      <c r="G128" s="100">
        <v>20943.988333333335</v>
      </c>
      <c r="H128" s="100">
        <v>20943.988333333335</v>
      </c>
      <c r="I128" s="100">
        <v>20943.988333333335</v>
      </c>
      <c r="J128" s="100">
        <v>20943.988333333335</v>
      </c>
      <c r="K128" s="100">
        <v>20943.988333333335</v>
      </c>
      <c r="L128" s="100">
        <v>20943.988333333335</v>
      </c>
      <c r="M128" s="96">
        <f t="shared" si="2"/>
        <v>20943.988333333338</v>
      </c>
    </row>
    <row r="129" spans="1:13" hidden="1" x14ac:dyDescent="0.35">
      <c r="A129" s="102" t="s">
        <v>265</v>
      </c>
      <c r="B129" s="102" t="s">
        <v>266</v>
      </c>
      <c r="C129" s="102"/>
      <c r="D129" s="5" t="s">
        <v>240</v>
      </c>
      <c r="E129" s="92" t="s">
        <v>245</v>
      </c>
      <c r="F129" s="93"/>
      <c r="G129" s="100">
        <v>10996.556666666669</v>
      </c>
      <c r="H129" s="100">
        <v>10996.556666666669</v>
      </c>
      <c r="I129" s="100">
        <v>10996.556666666669</v>
      </c>
      <c r="J129" s="100">
        <v>10996.556666666669</v>
      </c>
      <c r="K129" s="100">
        <v>10996.556666666669</v>
      </c>
      <c r="L129" s="100">
        <v>10996.556666666669</v>
      </c>
      <c r="M129" s="96">
        <f t="shared" si="2"/>
        <v>10996.556666666669</v>
      </c>
    </row>
    <row r="130" spans="1:13" hidden="1" x14ac:dyDescent="0.35">
      <c r="A130" s="102" t="s">
        <v>265</v>
      </c>
      <c r="B130" s="102" t="s">
        <v>266</v>
      </c>
      <c r="C130" s="102"/>
      <c r="D130" s="5" t="s">
        <v>240</v>
      </c>
      <c r="E130" s="92" t="s">
        <v>246</v>
      </c>
      <c r="F130" s="93"/>
      <c r="G130" s="100">
        <v>2892.9866666666671</v>
      </c>
      <c r="H130" s="100">
        <v>2892.9866666666671</v>
      </c>
      <c r="I130" s="100">
        <v>2892.9866666666671</v>
      </c>
      <c r="J130" s="100">
        <v>2892.9866666666671</v>
      </c>
      <c r="K130" s="100">
        <v>2892.9866666666671</v>
      </c>
      <c r="L130" s="100">
        <v>2892.9866666666671</v>
      </c>
      <c r="M130" s="96">
        <f t="shared" si="2"/>
        <v>2892.9866666666671</v>
      </c>
    </row>
    <row r="131" spans="1:13" hidden="1" x14ac:dyDescent="0.35">
      <c r="A131" s="102" t="s">
        <v>265</v>
      </c>
      <c r="B131" s="102" t="s">
        <v>266</v>
      </c>
      <c r="C131" s="102"/>
      <c r="D131" s="5" t="s">
        <v>247</v>
      </c>
      <c r="E131" s="92" t="s">
        <v>248</v>
      </c>
      <c r="F131" s="93"/>
      <c r="G131" s="100">
        <v>8665.8966666666656</v>
      </c>
      <c r="H131" s="100">
        <v>8665.8966666666656</v>
      </c>
      <c r="I131" s="100">
        <v>8665.8966666666656</v>
      </c>
      <c r="J131" s="100">
        <v>8665.8966666666656</v>
      </c>
      <c r="K131" s="100">
        <v>8665.8966666666656</v>
      </c>
      <c r="L131" s="100">
        <v>8665.8966666666656</v>
      </c>
      <c r="M131" s="96">
        <f t="shared" si="2"/>
        <v>8665.8966666666656</v>
      </c>
    </row>
    <row r="132" spans="1:13" hidden="1" x14ac:dyDescent="0.35">
      <c r="A132" s="102" t="s">
        <v>265</v>
      </c>
      <c r="B132" s="102" t="s">
        <v>266</v>
      </c>
      <c r="C132" s="102"/>
      <c r="D132" s="5" t="s">
        <v>247</v>
      </c>
      <c r="E132" s="92" t="s">
        <v>249</v>
      </c>
      <c r="F132" s="93"/>
      <c r="G132" s="100">
        <v>5298.5550000000012</v>
      </c>
      <c r="H132" s="100">
        <v>5298.5550000000012</v>
      </c>
      <c r="I132" s="100">
        <v>5298.5550000000012</v>
      </c>
      <c r="J132" s="100">
        <v>5298.5550000000012</v>
      </c>
      <c r="K132" s="100">
        <v>5298.5550000000012</v>
      </c>
      <c r="L132" s="100">
        <v>5298.5550000000012</v>
      </c>
      <c r="M132" s="96">
        <f t="shared" si="2"/>
        <v>5298.5550000000012</v>
      </c>
    </row>
    <row r="133" spans="1:13" hidden="1" x14ac:dyDescent="0.35">
      <c r="A133" s="102" t="s">
        <v>265</v>
      </c>
      <c r="B133" s="102" t="s">
        <v>266</v>
      </c>
      <c r="C133" s="102"/>
      <c r="D133" s="5" t="s">
        <v>247</v>
      </c>
      <c r="E133" s="92" t="s">
        <v>250</v>
      </c>
      <c r="F133" s="93"/>
      <c r="G133" s="100">
        <v>11931.96</v>
      </c>
      <c r="H133" s="100">
        <v>11931.96</v>
      </c>
      <c r="I133" s="100">
        <v>11931.96</v>
      </c>
      <c r="J133" s="100">
        <v>11931.96</v>
      </c>
      <c r="K133" s="100">
        <v>11931.96</v>
      </c>
      <c r="L133" s="100">
        <v>11931.96</v>
      </c>
      <c r="M133" s="96">
        <f t="shared" si="2"/>
        <v>11931.96</v>
      </c>
    </row>
    <row r="134" spans="1:13" hidden="1" x14ac:dyDescent="0.35">
      <c r="A134" s="102" t="s">
        <v>265</v>
      </c>
      <c r="B134" s="102" t="s">
        <v>266</v>
      </c>
      <c r="C134" s="102"/>
      <c r="D134" s="5" t="s">
        <v>251</v>
      </c>
      <c r="E134" s="92" t="s">
        <v>252</v>
      </c>
      <c r="F134" s="93"/>
      <c r="G134" s="100">
        <v>4844.8249999999998</v>
      </c>
      <c r="H134" s="100">
        <v>4844.8249999999998</v>
      </c>
      <c r="I134" s="100">
        <v>4844.8249999999998</v>
      </c>
      <c r="J134" s="100">
        <v>4844.8249999999998</v>
      </c>
      <c r="K134" s="100">
        <v>4844.8249999999998</v>
      </c>
      <c r="L134" s="100">
        <v>4844.8249999999998</v>
      </c>
      <c r="M134" s="96">
        <f t="shared" si="2"/>
        <v>4844.8249999999998</v>
      </c>
    </row>
    <row r="135" spans="1:13" hidden="1" x14ac:dyDescent="0.35">
      <c r="A135" s="102" t="s">
        <v>265</v>
      </c>
      <c r="B135" s="102" t="s">
        <v>266</v>
      </c>
      <c r="C135" s="102"/>
      <c r="D135" s="5" t="s">
        <v>251</v>
      </c>
      <c r="E135" s="92" t="s">
        <v>253</v>
      </c>
      <c r="F135" s="93"/>
      <c r="G135" s="100">
        <v>2667.7866666666669</v>
      </c>
      <c r="H135" s="100">
        <v>2667.7866666666669</v>
      </c>
      <c r="I135" s="100">
        <v>2667.7866666666669</v>
      </c>
      <c r="J135" s="100">
        <v>2667.7866666666669</v>
      </c>
      <c r="K135" s="100">
        <v>2667.7866666666669</v>
      </c>
      <c r="L135" s="100">
        <v>2667.7866666666669</v>
      </c>
      <c r="M135" s="96">
        <f t="shared" si="2"/>
        <v>2667.7866666666669</v>
      </c>
    </row>
    <row r="136" spans="1:13" hidden="1" x14ac:dyDescent="0.35">
      <c r="A136" s="102" t="s">
        <v>265</v>
      </c>
      <c r="B136" s="102" t="s">
        <v>266</v>
      </c>
      <c r="C136" s="102"/>
      <c r="D136" s="5" t="s">
        <v>251</v>
      </c>
      <c r="E136" s="92" t="s">
        <v>254</v>
      </c>
      <c r="F136" s="93"/>
      <c r="G136" s="100">
        <v>0</v>
      </c>
      <c r="H136" s="100">
        <v>0</v>
      </c>
      <c r="I136" s="100">
        <v>0</v>
      </c>
      <c r="J136" s="100">
        <v>0</v>
      </c>
      <c r="K136" s="100">
        <v>0</v>
      </c>
      <c r="L136" s="100">
        <v>0</v>
      </c>
      <c r="M136" s="96">
        <f>IFERROR(AVERAGE(G136:L136),0)</f>
        <v>0</v>
      </c>
    </row>
    <row r="137" spans="1:13" hidden="1" x14ac:dyDescent="0.35">
      <c r="A137" s="102" t="s">
        <v>265</v>
      </c>
      <c r="B137" s="102" t="s">
        <v>266</v>
      </c>
      <c r="C137" s="102"/>
      <c r="D137" s="5" t="s">
        <v>251</v>
      </c>
      <c r="E137" s="92" t="s">
        <v>255</v>
      </c>
      <c r="F137" s="93"/>
      <c r="G137" s="100">
        <v>2348.2599999999998</v>
      </c>
      <c r="H137" s="100">
        <v>2348.2599999999998</v>
      </c>
      <c r="I137" s="100">
        <v>2348.2599999999998</v>
      </c>
      <c r="J137" s="100">
        <v>2348.2599999999998</v>
      </c>
      <c r="K137" s="100">
        <v>2348.2599999999998</v>
      </c>
      <c r="L137" s="100">
        <v>2348.2599999999998</v>
      </c>
      <c r="M137" s="96">
        <f t="shared" ref="M137:M144" si="3">IFERROR(AVERAGE(G137:L137),0)</f>
        <v>2348.2599999999998</v>
      </c>
    </row>
    <row r="138" spans="1:13" hidden="1" x14ac:dyDescent="0.35">
      <c r="A138" s="102" t="s">
        <v>265</v>
      </c>
      <c r="B138" s="102" t="s">
        <v>266</v>
      </c>
      <c r="C138" s="102"/>
      <c r="D138" s="5" t="s">
        <v>251</v>
      </c>
      <c r="E138" s="92" t="s">
        <v>256</v>
      </c>
      <c r="F138" s="93"/>
      <c r="G138" s="100">
        <v>12825.660000000002</v>
      </c>
      <c r="H138" s="100">
        <v>12825.660000000002</v>
      </c>
      <c r="I138" s="100">
        <v>12825.660000000002</v>
      </c>
      <c r="J138" s="100">
        <v>12825.660000000002</v>
      </c>
      <c r="K138" s="100">
        <v>12825.660000000002</v>
      </c>
      <c r="L138" s="100">
        <v>12825.660000000002</v>
      </c>
      <c r="M138" s="96">
        <f t="shared" si="3"/>
        <v>12825.660000000002</v>
      </c>
    </row>
    <row r="139" spans="1:13" x14ac:dyDescent="0.35">
      <c r="A139" s="102" t="s">
        <v>267</v>
      </c>
      <c r="B139" s="102" t="s">
        <v>266</v>
      </c>
      <c r="C139" s="102"/>
      <c r="D139" s="5" t="s">
        <v>229</v>
      </c>
      <c r="E139" s="92" t="s">
        <v>230</v>
      </c>
      <c r="F139" s="93"/>
      <c r="G139" s="100">
        <v>655.20000000000016</v>
      </c>
      <c r="H139" s="100">
        <v>655.20000000000016</v>
      </c>
      <c r="I139" s="100">
        <v>655.20000000000016</v>
      </c>
      <c r="J139" s="100">
        <v>655.20000000000016</v>
      </c>
      <c r="K139" s="100">
        <v>655.20000000000016</v>
      </c>
      <c r="L139" s="100">
        <v>655.20000000000016</v>
      </c>
      <c r="M139" s="96">
        <f t="shared" si="3"/>
        <v>655.20000000000016</v>
      </c>
    </row>
    <row r="140" spans="1:13" hidden="1" x14ac:dyDescent="0.35">
      <c r="A140" s="102" t="s">
        <v>267</v>
      </c>
      <c r="B140" s="102" t="s">
        <v>266</v>
      </c>
      <c r="C140" s="102"/>
      <c r="D140" s="5" t="s">
        <v>234</v>
      </c>
      <c r="E140" s="92" t="s">
        <v>235</v>
      </c>
      <c r="F140" s="93"/>
      <c r="G140" s="100">
        <v>20840.526666666672</v>
      </c>
      <c r="H140" s="100">
        <v>20840.526666666672</v>
      </c>
      <c r="I140" s="100">
        <v>20840.526666666672</v>
      </c>
      <c r="J140" s="100">
        <v>20840.526666666672</v>
      </c>
      <c r="K140" s="100">
        <v>20840.526666666672</v>
      </c>
      <c r="L140" s="100">
        <v>20840.526666666672</v>
      </c>
      <c r="M140" s="96">
        <f t="shared" si="3"/>
        <v>20840.526666666672</v>
      </c>
    </row>
    <row r="141" spans="1:13" hidden="1" x14ac:dyDescent="0.35">
      <c r="A141" s="102" t="s">
        <v>267</v>
      </c>
      <c r="B141" s="102" t="s">
        <v>266</v>
      </c>
      <c r="C141" s="102"/>
      <c r="D141" s="5" t="s">
        <v>234</v>
      </c>
      <c r="E141" s="92" t="s">
        <v>237</v>
      </c>
      <c r="F141" s="93"/>
      <c r="G141" s="100">
        <v>7970.711666666667</v>
      </c>
      <c r="H141" s="100">
        <v>7970.711666666667</v>
      </c>
      <c r="I141" s="100">
        <v>7970.711666666667</v>
      </c>
      <c r="J141" s="100">
        <v>7970.711666666667</v>
      </c>
      <c r="K141" s="100">
        <v>7970.711666666667</v>
      </c>
      <c r="L141" s="100">
        <v>7970.711666666667</v>
      </c>
      <c r="M141" s="96">
        <f t="shared" si="3"/>
        <v>7970.711666666667</v>
      </c>
    </row>
    <row r="142" spans="1:13" hidden="1" x14ac:dyDescent="0.35">
      <c r="A142" s="102" t="s">
        <v>267</v>
      </c>
      <c r="B142" s="102" t="s">
        <v>266</v>
      </c>
      <c r="C142" s="102"/>
      <c r="D142" s="5" t="s">
        <v>240</v>
      </c>
      <c r="E142" s="92" t="s">
        <v>244</v>
      </c>
      <c r="F142" s="93"/>
      <c r="G142" s="100">
        <v>7148.670000000001</v>
      </c>
      <c r="H142" s="100">
        <v>7148.670000000001</v>
      </c>
      <c r="I142" s="100">
        <v>7148.670000000001</v>
      </c>
      <c r="J142" s="100">
        <v>7148.670000000001</v>
      </c>
      <c r="K142" s="100">
        <v>7148.670000000001</v>
      </c>
      <c r="L142" s="100">
        <v>7148.670000000001</v>
      </c>
      <c r="M142" s="96">
        <f t="shared" si="3"/>
        <v>7148.670000000001</v>
      </c>
    </row>
    <row r="143" spans="1:13" hidden="1" x14ac:dyDescent="0.35">
      <c r="A143" s="102" t="s">
        <v>267</v>
      </c>
      <c r="B143" s="102" t="s">
        <v>266</v>
      </c>
      <c r="C143" s="102"/>
      <c r="D143" s="5" t="s">
        <v>247</v>
      </c>
      <c r="E143" s="92" t="s">
        <v>250</v>
      </c>
      <c r="F143" s="93"/>
      <c r="G143" s="100">
        <v>3610.4333333333338</v>
      </c>
      <c r="H143" s="100">
        <v>3610.4333333333338</v>
      </c>
      <c r="I143" s="100">
        <v>3610.4333333333338</v>
      </c>
      <c r="J143" s="100">
        <v>3610.4333333333338</v>
      </c>
      <c r="K143" s="100">
        <v>3610.4333333333338</v>
      </c>
      <c r="L143" s="100">
        <v>3610.4333333333338</v>
      </c>
      <c r="M143" s="96">
        <f t="shared" si="3"/>
        <v>3610.4333333333338</v>
      </c>
    </row>
    <row r="144" spans="1:13" hidden="1" x14ac:dyDescent="0.35">
      <c r="A144" s="102" t="s">
        <v>267</v>
      </c>
      <c r="B144" s="102" t="s">
        <v>266</v>
      </c>
      <c r="C144" s="102"/>
      <c r="D144" s="5" t="s">
        <v>251</v>
      </c>
      <c r="E144" s="92" t="s">
        <v>256</v>
      </c>
      <c r="F144" s="93"/>
      <c r="G144" s="100">
        <v>774.58666666666693</v>
      </c>
      <c r="H144" s="100">
        <v>774.58666666666693</v>
      </c>
      <c r="I144" s="100">
        <v>774.58666666666693</v>
      </c>
      <c r="J144" s="100">
        <v>774.58666666666693</v>
      </c>
      <c r="K144" s="100">
        <v>774.58666666666693</v>
      </c>
      <c r="L144" s="100">
        <v>774.58666666666693</v>
      </c>
      <c r="M144" s="96">
        <f t="shared" si="3"/>
        <v>774.58666666666693</v>
      </c>
    </row>
    <row r="145" spans="1:13" x14ac:dyDescent="0.35">
      <c r="A145" s="1" t="s">
        <v>227</v>
      </c>
      <c r="B145" s="1" t="s">
        <v>228</v>
      </c>
      <c r="C145" s="102" t="s">
        <v>292</v>
      </c>
      <c r="D145" s="5" t="s">
        <v>229</v>
      </c>
      <c r="E145" s="92" t="s">
        <v>230</v>
      </c>
      <c r="F145" s="93">
        <v>0</v>
      </c>
      <c r="G145" s="100">
        <v>1864.2366197183098</v>
      </c>
      <c r="H145" s="100">
        <v>1864.2366197183098</v>
      </c>
      <c r="I145" s="100">
        <v>1864.2366197183098</v>
      </c>
      <c r="J145" s="100">
        <v>1864.2366197183098</v>
      </c>
      <c r="K145" s="100">
        <v>1864.2366197183098</v>
      </c>
      <c r="L145" s="100">
        <v>1864.2366197183098</v>
      </c>
      <c r="M145" s="96">
        <f>SUM(G145:L145)</f>
        <v>11185.419718309859</v>
      </c>
    </row>
    <row r="146" spans="1:13" hidden="1" x14ac:dyDescent="0.35">
      <c r="A146" s="1" t="s">
        <v>227</v>
      </c>
      <c r="B146" s="1" t="s">
        <v>228</v>
      </c>
      <c r="C146" s="102" t="s">
        <v>292</v>
      </c>
      <c r="D146" s="3" t="s">
        <v>231</v>
      </c>
      <c r="E146" s="92" t="s">
        <v>232</v>
      </c>
      <c r="F146" s="93">
        <v>0</v>
      </c>
      <c r="G146" s="100">
        <v>6993.6191549295791</v>
      </c>
      <c r="H146" s="100">
        <v>6993.6191549295791</v>
      </c>
      <c r="I146" s="100">
        <v>6993.6191549295791</v>
      </c>
      <c r="J146" s="100">
        <v>6993.6191549295791</v>
      </c>
      <c r="K146" s="100">
        <v>6993.6191549295791</v>
      </c>
      <c r="L146" s="100">
        <v>6993.6191549295791</v>
      </c>
      <c r="M146" s="96">
        <f t="shared" ref="M146:M209" si="4">SUM(G146:L146)</f>
        <v>41961.714929577473</v>
      </c>
    </row>
    <row r="147" spans="1:13" hidden="1" x14ac:dyDescent="0.35">
      <c r="A147" s="1" t="s">
        <v>227</v>
      </c>
      <c r="B147" s="1" t="s">
        <v>228</v>
      </c>
      <c r="C147" s="102" t="s">
        <v>292</v>
      </c>
      <c r="D147" s="5" t="s">
        <v>231</v>
      </c>
      <c r="E147" s="92" t="s">
        <v>233</v>
      </c>
      <c r="F147" s="93">
        <v>0</v>
      </c>
      <c r="G147" s="100">
        <v>1248.860563380282</v>
      </c>
      <c r="H147" s="100">
        <v>1248.860563380282</v>
      </c>
      <c r="I147" s="100">
        <v>1248.860563380282</v>
      </c>
      <c r="J147" s="100">
        <v>1248.860563380282</v>
      </c>
      <c r="K147" s="100">
        <v>1248.860563380282</v>
      </c>
      <c r="L147" s="100">
        <v>1248.860563380282</v>
      </c>
      <c r="M147" s="96">
        <f t="shared" si="4"/>
        <v>7493.1633802816914</v>
      </c>
    </row>
    <row r="148" spans="1:13" hidden="1" x14ac:dyDescent="0.35">
      <c r="A148" s="1" t="s">
        <v>227</v>
      </c>
      <c r="B148" s="1" t="s">
        <v>228</v>
      </c>
      <c r="C148" s="102" t="s">
        <v>292</v>
      </c>
      <c r="D148" s="7" t="s">
        <v>234</v>
      </c>
      <c r="E148" s="92" t="s">
        <v>235</v>
      </c>
      <c r="F148" s="93">
        <v>0</v>
      </c>
      <c r="G148" s="100">
        <v>10240.656619718313</v>
      </c>
      <c r="H148" s="100">
        <v>10240.656619718313</v>
      </c>
      <c r="I148" s="100">
        <v>10240.656619718313</v>
      </c>
      <c r="J148" s="100">
        <v>10240.656619718313</v>
      </c>
      <c r="K148" s="100">
        <v>10240.656619718313</v>
      </c>
      <c r="L148" s="100">
        <v>10240.656619718313</v>
      </c>
      <c r="M148" s="96">
        <f t="shared" si="4"/>
        <v>61443.939718309877</v>
      </c>
    </row>
    <row r="149" spans="1:13" hidden="1" x14ac:dyDescent="0.35">
      <c r="A149" s="1" t="s">
        <v>227</v>
      </c>
      <c r="B149" s="1" t="s">
        <v>228</v>
      </c>
      <c r="C149" s="102" t="s">
        <v>292</v>
      </c>
      <c r="D149" s="3" t="s">
        <v>234</v>
      </c>
      <c r="E149" s="92" t="s">
        <v>236</v>
      </c>
      <c r="F149" s="93">
        <v>0</v>
      </c>
      <c r="G149" s="100">
        <v>2747.4932394366206</v>
      </c>
      <c r="H149" s="100">
        <v>2747.4932394366206</v>
      </c>
      <c r="I149" s="100">
        <v>2747.4932394366206</v>
      </c>
      <c r="J149" s="100">
        <v>2747.4932394366206</v>
      </c>
      <c r="K149" s="100">
        <v>2747.4932394366206</v>
      </c>
      <c r="L149" s="100">
        <v>2747.4932394366206</v>
      </c>
      <c r="M149" s="96">
        <f t="shared" si="4"/>
        <v>16484.959436619723</v>
      </c>
    </row>
    <row r="150" spans="1:13" hidden="1" x14ac:dyDescent="0.35">
      <c r="A150" s="1" t="s">
        <v>227</v>
      </c>
      <c r="B150" s="1" t="s">
        <v>228</v>
      </c>
      <c r="C150" s="102" t="s">
        <v>292</v>
      </c>
      <c r="D150" s="5" t="s">
        <v>234</v>
      </c>
      <c r="E150" s="92" t="s">
        <v>237</v>
      </c>
      <c r="F150" s="93">
        <v>0</v>
      </c>
      <c r="G150" s="100">
        <v>999.08845070422558</v>
      </c>
      <c r="H150" s="100">
        <v>999.08845070422558</v>
      </c>
      <c r="I150" s="100">
        <v>999.08845070422558</v>
      </c>
      <c r="J150" s="100">
        <v>999.08845070422558</v>
      </c>
      <c r="K150" s="100">
        <v>999.08845070422558</v>
      </c>
      <c r="L150" s="100">
        <v>999.08845070422558</v>
      </c>
      <c r="M150" s="96">
        <f t="shared" si="4"/>
        <v>5994.5307042253535</v>
      </c>
    </row>
    <row r="151" spans="1:13" hidden="1" x14ac:dyDescent="0.35">
      <c r="A151" s="1" t="s">
        <v>227</v>
      </c>
      <c r="B151" s="1" t="s">
        <v>228</v>
      </c>
      <c r="C151" s="102" t="s">
        <v>292</v>
      </c>
      <c r="D151" s="3" t="s">
        <v>234</v>
      </c>
      <c r="E151" s="92" t="s">
        <v>238</v>
      </c>
      <c r="F151" s="93">
        <v>0</v>
      </c>
      <c r="G151" s="100">
        <v>2997.2653521126767</v>
      </c>
      <c r="H151" s="100">
        <v>2997.2653521126767</v>
      </c>
      <c r="I151" s="100">
        <v>2997.2653521126767</v>
      </c>
      <c r="J151" s="100">
        <v>2997.2653521126767</v>
      </c>
      <c r="K151" s="100">
        <v>2997.2653521126767</v>
      </c>
      <c r="L151" s="100">
        <v>2997.2653521126767</v>
      </c>
      <c r="M151" s="96">
        <f t="shared" si="4"/>
        <v>17983.592112676062</v>
      </c>
    </row>
    <row r="152" spans="1:13" hidden="1" x14ac:dyDescent="0.35">
      <c r="A152" s="1" t="s">
        <v>227</v>
      </c>
      <c r="B152" s="1" t="s">
        <v>228</v>
      </c>
      <c r="C152" s="102" t="s">
        <v>292</v>
      </c>
      <c r="D152" s="3" t="s">
        <v>234</v>
      </c>
      <c r="E152" s="92" t="s">
        <v>239</v>
      </c>
      <c r="F152" s="93">
        <v>0</v>
      </c>
      <c r="G152" s="100">
        <v>4745.6701408450717</v>
      </c>
      <c r="H152" s="100">
        <v>4745.6701408450717</v>
      </c>
      <c r="I152" s="100">
        <v>4745.6701408450717</v>
      </c>
      <c r="J152" s="100">
        <v>4745.6701408450717</v>
      </c>
      <c r="K152" s="100">
        <v>4745.6701408450717</v>
      </c>
      <c r="L152" s="100">
        <v>4745.6701408450717</v>
      </c>
      <c r="M152" s="96">
        <f t="shared" si="4"/>
        <v>28474.02084507043</v>
      </c>
    </row>
    <row r="153" spans="1:13" hidden="1" x14ac:dyDescent="0.35">
      <c r="A153" s="1" t="s">
        <v>227</v>
      </c>
      <c r="B153" s="1" t="s">
        <v>228</v>
      </c>
      <c r="C153" s="102" t="s">
        <v>292</v>
      </c>
      <c r="D153" s="3" t="s">
        <v>240</v>
      </c>
      <c r="E153" s="92" t="s">
        <v>241</v>
      </c>
      <c r="F153" s="93">
        <v>0</v>
      </c>
      <c r="G153" s="100">
        <v>6084.1220657277008</v>
      </c>
      <c r="H153" s="100">
        <v>6084.1220657277008</v>
      </c>
      <c r="I153" s="100">
        <v>6084.1220657277008</v>
      </c>
      <c r="J153" s="100">
        <v>6084.1220657277008</v>
      </c>
      <c r="K153" s="100">
        <v>6084.1220657277008</v>
      </c>
      <c r="L153" s="100">
        <v>6084.1220657277008</v>
      </c>
      <c r="M153" s="96">
        <f t="shared" si="4"/>
        <v>36504.732394366205</v>
      </c>
    </row>
    <row r="154" spans="1:13" hidden="1" x14ac:dyDescent="0.35">
      <c r="A154" s="1" t="s">
        <v>227</v>
      </c>
      <c r="B154" s="1" t="s">
        <v>228</v>
      </c>
      <c r="C154" s="102" t="s">
        <v>292</v>
      </c>
      <c r="D154" s="3" t="s">
        <v>240</v>
      </c>
      <c r="E154" s="92" t="s">
        <v>242</v>
      </c>
      <c r="F154" s="93">
        <v>0</v>
      </c>
      <c r="G154" s="100">
        <v>2433.6488262910802</v>
      </c>
      <c r="H154" s="100">
        <v>2433.6488262910802</v>
      </c>
      <c r="I154" s="100">
        <v>2433.6488262910802</v>
      </c>
      <c r="J154" s="100">
        <v>2433.6488262910802</v>
      </c>
      <c r="K154" s="100">
        <v>2433.6488262910802</v>
      </c>
      <c r="L154" s="100">
        <v>2433.6488262910802</v>
      </c>
      <c r="M154" s="96">
        <f t="shared" si="4"/>
        <v>14601.892957746482</v>
      </c>
    </row>
    <row r="155" spans="1:13" hidden="1" x14ac:dyDescent="0.35">
      <c r="A155" s="1" t="s">
        <v>227</v>
      </c>
      <c r="B155" s="1" t="s">
        <v>228</v>
      </c>
      <c r="C155" s="102" t="s">
        <v>292</v>
      </c>
      <c r="D155" s="10" t="s">
        <v>240</v>
      </c>
      <c r="E155" s="92" t="s">
        <v>243</v>
      </c>
      <c r="F155" s="93">
        <v>0</v>
      </c>
      <c r="G155" s="100">
        <v>1216.8244131455401</v>
      </c>
      <c r="H155" s="100">
        <v>1216.8244131455401</v>
      </c>
      <c r="I155" s="100">
        <v>1216.8244131455401</v>
      </c>
      <c r="J155" s="100">
        <v>1216.8244131455401</v>
      </c>
      <c r="K155" s="100">
        <v>1216.8244131455401</v>
      </c>
      <c r="L155" s="100">
        <v>1216.8244131455401</v>
      </c>
      <c r="M155" s="96">
        <f t="shared" si="4"/>
        <v>7300.9464788732412</v>
      </c>
    </row>
    <row r="156" spans="1:13" hidden="1" x14ac:dyDescent="0.35">
      <c r="A156" s="1" t="s">
        <v>227</v>
      </c>
      <c r="B156" s="1" t="s">
        <v>228</v>
      </c>
      <c r="C156" s="102" t="s">
        <v>292</v>
      </c>
      <c r="D156" s="10" t="s">
        <v>240</v>
      </c>
      <c r="E156" s="92" t="s">
        <v>244</v>
      </c>
      <c r="F156" s="93">
        <v>0</v>
      </c>
      <c r="G156" s="100">
        <v>6084.1220657277008</v>
      </c>
      <c r="H156" s="100">
        <v>6084.1220657277008</v>
      </c>
      <c r="I156" s="100">
        <v>6084.1220657277008</v>
      </c>
      <c r="J156" s="100">
        <v>6084.1220657277008</v>
      </c>
      <c r="K156" s="100">
        <v>6084.1220657277008</v>
      </c>
      <c r="L156" s="100">
        <v>6084.1220657277008</v>
      </c>
      <c r="M156" s="96">
        <f t="shared" si="4"/>
        <v>36504.732394366205</v>
      </c>
    </row>
    <row r="157" spans="1:13" hidden="1" x14ac:dyDescent="0.35">
      <c r="A157" s="1" t="s">
        <v>227</v>
      </c>
      <c r="B157" s="1" t="s">
        <v>228</v>
      </c>
      <c r="C157" s="102" t="s">
        <v>292</v>
      </c>
      <c r="D157" s="10" t="s">
        <v>240</v>
      </c>
      <c r="E157" s="92" t="s">
        <v>245</v>
      </c>
      <c r="F157" s="93">
        <v>0</v>
      </c>
      <c r="G157" s="100">
        <v>3407.1083568075123</v>
      </c>
      <c r="H157" s="100">
        <v>3407.1083568075123</v>
      </c>
      <c r="I157" s="100">
        <v>3407.1083568075123</v>
      </c>
      <c r="J157" s="100">
        <v>3407.1083568075123</v>
      </c>
      <c r="K157" s="100">
        <v>3407.1083568075123</v>
      </c>
      <c r="L157" s="100">
        <v>3407.1083568075123</v>
      </c>
      <c r="M157" s="96">
        <f t="shared" si="4"/>
        <v>20442.650140845075</v>
      </c>
    </row>
    <row r="158" spans="1:13" hidden="1" x14ac:dyDescent="0.35">
      <c r="A158" s="1" t="s">
        <v>227</v>
      </c>
      <c r="B158" s="1" t="s">
        <v>228</v>
      </c>
      <c r="C158" s="102" t="s">
        <v>292</v>
      </c>
      <c r="D158" s="11" t="s">
        <v>240</v>
      </c>
      <c r="E158" s="92" t="s">
        <v>246</v>
      </c>
      <c r="F158" s="93">
        <v>0</v>
      </c>
      <c r="G158" s="100">
        <v>1216.8244131455401</v>
      </c>
      <c r="H158" s="100">
        <v>1216.8244131455401</v>
      </c>
      <c r="I158" s="100">
        <v>1216.8244131455401</v>
      </c>
      <c r="J158" s="100">
        <v>1216.8244131455401</v>
      </c>
      <c r="K158" s="100">
        <v>1216.8244131455401</v>
      </c>
      <c r="L158" s="100">
        <v>1216.8244131455401</v>
      </c>
      <c r="M158" s="96">
        <f t="shared" si="4"/>
        <v>7300.9464788732412</v>
      </c>
    </row>
    <row r="159" spans="1:13" hidden="1" x14ac:dyDescent="0.35">
      <c r="A159" s="1" t="s">
        <v>227</v>
      </c>
      <c r="B159" s="1" t="s">
        <v>228</v>
      </c>
      <c r="C159" s="102" t="s">
        <v>292</v>
      </c>
      <c r="D159" s="7" t="s">
        <v>247</v>
      </c>
      <c r="E159" s="92" t="s">
        <v>248</v>
      </c>
      <c r="F159" s="93">
        <v>0</v>
      </c>
      <c r="G159" s="100">
        <v>2397.3757746478877</v>
      </c>
      <c r="H159" s="100">
        <v>2397.3757746478877</v>
      </c>
      <c r="I159" s="100">
        <v>2397.3757746478877</v>
      </c>
      <c r="J159" s="100">
        <v>2397.3757746478877</v>
      </c>
      <c r="K159" s="100">
        <v>2397.3757746478877</v>
      </c>
      <c r="L159" s="100">
        <v>2397.3757746478877</v>
      </c>
      <c r="M159" s="96">
        <f t="shared" si="4"/>
        <v>14384.254647887326</v>
      </c>
    </row>
    <row r="160" spans="1:13" hidden="1" x14ac:dyDescent="0.35">
      <c r="A160" s="1" t="s">
        <v>227</v>
      </c>
      <c r="B160" s="1" t="s">
        <v>228</v>
      </c>
      <c r="C160" s="102" t="s">
        <v>292</v>
      </c>
      <c r="D160" s="7" t="s">
        <v>247</v>
      </c>
      <c r="E160" s="92" t="s">
        <v>249</v>
      </c>
      <c r="F160" s="93">
        <v>0</v>
      </c>
      <c r="G160" s="100">
        <v>998.90657276995307</v>
      </c>
      <c r="H160" s="100">
        <v>998.90657276995307</v>
      </c>
      <c r="I160" s="100">
        <v>998.90657276995307</v>
      </c>
      <c r="J160" s="100">
        <v>998.90657276995307</v>
      </c>
      <c r="K160" s="100">
        <v>998.90657276995307</v>
      </c>
      <c r="L160" s="100">
        <v>998.90657276995307</v>
      </c>
      <c r="M160" s="96">
        <f t="shared" si="4"/>
        <v>5993.4394366197175</v>
      </c>
    </row>
    <row r="161" spans="1:13" hidden="1" x14ac:dyDescent="0.35">
      <c r="A161" s="1" t="s">
        <v>227</v>
      </c>
      <c r="B161" s="1" t="s">
        <v>228</v>
      </c>
      <c r="C161" s="102" t="s">
        <v>292</v>
      </c>
      <c r="D161" s="3" t="s">
        <v>247</v>
      </c>
      <c r="E161" s="92" t="s">
        <v>250</v>
      </c>
      <c r="F161" s="93">
        <v>0</v>
      </c>
      <c r="G161" s="100">
        <v>1781.3954929577467</v>
      </c>
      <c r="H161" s="100">
        <v>1781.3954929577467</v>
      </c>
      <c r="I161" s="100">
        <v>1781.3954929577467</v>
      </c>
      <c r="J161" s="100">
        <v>1781.3954929577467</v>
      </c>
      <c r="K161" s="100">
        <v>1781.3954929577467</v>
      </c>
      <c r="L161" s="100">
        <v>1781.3954929577467</v>
      </c>
      <c r="M161" s="96">
        <f t="shared" si="4"/>
        <v>10688.37295774648</v>
      </c>
    </row>
    <row r="162" spans="1:13" hidden="1" x14ac:dyDescent="0.35">
      <c r="A162" s="1" t="s">
        <v>227</v>
      </c>
      <c r="B162" s="1" t="s">
        <v>228</v>
      </c>
      <c r="C162" s="102" t="s">
        <v>292</v>
      </c>
      <c r="D162" s="3" t="s">
        <v>251</v>
      </c>
      <c r="E162" s="92" t="s">
        <v>252</v>
      </c>
      <c r="F162" s="93">
        <v>0</v>
      </c>
      <c r="G162" s="100">
        <v>946.76619718309883</v>
      </c>
      <c r="H162" s="100">
        <v>946.76619718309883</v>
      </c>
      <c r="I162" s="100">
        <v>946.76619718309883</v>
      </c>
      <c r="J162" s="100">
        <v>946.76619718309883</v>
      </c>
      <c r="K162" s="100">
        <v>946.76619718309883</v>
      </c>
      <c r="L162" s="100">
        <v>946.76619718309883</v>
      </c>
      <c r="M162" s="96">
        <f t="shared" si="4"/>
        <v>5680.5971830985927</v>
      </c>
    </row>
    <row r="163" spans="1:13" hidden="1" x14ac:dyDescent="0.35">
      <c r="A163" s="1" t="s">
        <v>227</v>
      </c>
      <c r="B163" s="1" t="s">
        <v>228</v>
      </c>
      <c r="C163" s="102" t="s">
        <v>292</v>
      </c>
      <c r="D163" s="3" t="s">
        <v>251</v>
      </c>
      <c r="E163" s="92" t="s">
        <v>253</v>
      </c>
      <c r="F163" s="93">
        <v>0</v>
      </c>
      <c r="G163" s="100">
        <v>473.38309859154941</v>
      </c>
      <c r="H163" s="100">
        <v>473.38309859154941</v>
      </c>
      <c r="I163" s="100">
        <v>473.38309859154941</v>
      </c>
      <c r="J163" s="100">
        <v>473.38309859154941</v>
      </c>
      <c r="K163" s="100">
        <v>473.38309859154941</v>
      </c>
      <c r="L163" s="100">
        <v>473.38309859154941</v>
      </c>
      <c r="M163" s="96">
        <f t="shared" si="4"/>
        <v>2840.2985915492964</v>
      </c>
    </row>
    <row r="164" spans="1:13" hidden="1" x14ac:dyDescent="0.35">
      <c r="A164" s="1" t="s">
        <v>227</v>
      </c>
      <c r="B164" s="1" t="s">
        <v>228</v>
      </c>
      <c r="C164" s="102" t="s">
        <v>292</v>
      </c>
      <c r="D164" s="3" t="s">
        <v>251</v>
      </c>
      <c r="E164" s="92" t="s">
        <v>254</v>
      </c>
      <c r="F164" s="93">
        <v>0</v>
      </c>
      <c r="G164" s="100">
        <v>0</v>
      </c>
      <c r="H164" s="100">
        <v>0</v>
      </c>
      <c r="I164" s="100">
        <v>0</v>
      </c>
      <c r="J164" s="100">
        <v>0</v>
      </c>
      <c r="K164" s="100">
        <v>0</v>
      </c>
      <c r="L164" s="100">
        <v>0</v>
      </c>
      <c r="M164" s="96">
        <f t="shared" si="4"/>
        <v>0</v>
      </c>
    </row>
    <row r="165" spans="1:13" hidden="1" x14ac:dyDescent="0.35">
      <c r="A165" s="1" t="s">
        <v>227</v>
      </c>
      <c r="B165" s="1" t="s">
        <v>228</v>
      </c>
      <c r="C165" s="102" t="s">
        <v>292</v>
      </c>
      <c r="D165" s="3" t="s">
        <v>251</v>
      </c>
      <c r="E165" s="92" t="s">
        <v>255</v>
      </c>
      <c r="F165" s="93">
        <v>0</v>
      </c>
      <c r="G165" s="100">
        <v>466.38140845070427</v>
      </c>
      <c r="H165" s="100">
        <v>466.38140845070427</v>
      </c>
      <c r="I165" s="100">
        <v>466.38140845070427</v>
      </c>
      <c r="J165" s="100">
        <v>466.38140845070427</v>
      </c>
      <c r="K165" s="100">
        <v>466.38140845070427</v>
      </c>
      <c r="L165" s="100">
        <v>466.38140845070427</v>
      </c>
      <c r="M165" s="96">
        <f t="shared" si="4"/>
        <v>2798.2884507042259</v>
      </c>
    </row>
    <row r="166" spans="1:13" hidden="1" x14ac:dyDescent="0.35">
      <c r="A166" s="1" t="s">
        <v>227</v>
      </c>
      <c r="B166" s="1" t="s">
        <v>228</v>
      </c>
      <c r="C166" s="102" t="s">
        <v>292</v>
      </c>
      <c r="D166" s="3" t="s">
        <v>251</v>
      </c>
      <c r="E166" s="92" t="s">
        <v>256</v>
      </c>
      <c r="F166" s="93">
        <v>0</v>
      </c>
      <c r="G166" s="100">
        <v>575.17492957746481</v>
      </c>
      <c r="H166" s="100">
        <v>575.17492957746481</v>
      </c>
      <c r="I166" s="100">
        <v>575.17492957746481</v>
      </c>
      <c r="J166" s="100">
        <v>575.17492957746481</v>
      </c>
      <c r="K166" s="100">
        <v>575.17492957746481</v>
      </c>
      <c r="L166" s="100">
        <v>575.17492957746481</v>
      </c>
      <c r="M166" s="96">
        <f t="shared" si="4"/>
        <v>3451.0495774647889</v>
      </c>
    </row>
    <row r="167" spans="1:13" x14ac:dyDescent="0.35">
      <c r="A167" s="1" t="s">
        <v>227</v>
      </c>
      <c r="B167" s="1" t="s">
        <v>257</v>
      </c>
      <c r="C167" s="102" t="s">
        <v>292</v>
      </c>
      <c r="D167" s="3" t="s">
        <v>229</v>
      </c>
      <c r="E167" s="92" t="s">
        <v>230</v>
      </c>
      <c r="F167" s="93">
        <v>0</v>
      </c>
      <c r="G167" s="100">
        <v>4421.8309859154933</v>
      </c>
      <c r="H167" s="100">
        <v>4421.8309859154933</v>
      </c>
      <c r="I167" s="100">
        <v>4421.8309859154933</v>
      </c>
      <c r="J167" s="100">
        <v>4421.8309859154933</v>
      </c>
      <c r="K167" s="100">
        <v>4421.8309859154933</v>
      </c>
      <c r="L167" s="100">
        <v>4421.8309859154933</v>
      </c>
      <c r="M167" s="96">
        <f t="shared" si="4"/>
        <v>26530.985915492962</v>
      </c>
    </row>
    <row r="168" spans="1:13" hidden="1" x14ac:dyDescent="0.35">
      <c r="A168" s="1" t="s">
        <v>227</v>
      </c>
      <c r="B168" s="1" t="s">
        <v>257</v>
      </c>
      <c r="C168" s="102" t="s">
        <v>292</v>
      </c>
      <c r="D168" s="3" t="s">
        <v>231</v>
      </c>
      <c r="E168" s="92" t="s">
        <v>232</v>
      </c>
      <c r="F168" s="93">
        <v>0</v>
      </c>
      <c r="G168" s="100">
        <v>6541.7464788732404</v>
      </c>
      <c r="H168" s="100">
        <v>6541.7464788732404</v>
      </c>
      <c r="I168" s="100">
        <v>6541.7464788732404</v>
      </c>
      <c r="J168" s="100">
        <v>6541.7464788732404</v>
      </c>
      <c r="K168" s="100">
        <v>6541.7464788732404</v>
      </c>
      <c r="L168" s="100">
        <v>6541.7464788732404</v>
      </c>
      <c r="M168" s="96">
        <f t="shared" si="4"/>
        <v>39250.478873239445</v>
      </c>
    </row>
    <row r="169" spans="1:13" hidden="1" x14ac:dyDescent="0.35">
      <c r="A169" s="1" t="s">
        <v>227</v>
      </c>
      <c r="B169" s="1" t="s">
        <v>257</v>
      </c>
      <c r="C169" s="102" t="s">
        <v>292</v>
      </c>
      <c r="D169" s="3" t="s">
        <v>231</v>
      </c>
      <c r="E169" s="92" t="s">
        <v>233</v>
      </c>
      <c r="F169" s="93">
        <v>0</v>
      </c>
      <c r="G169" s="100">
        <v>2044.2957746478876</v>
      </c>
      <c r="H169" s="100">
        <v>2044.2957746478876</v>
      </c>
      <c r="I169" s="100">
        <v>2044.2957746478876</v>
      </c>
      <c r="J169" s="100">
        <v>2044.2957746478876</v>
      </c>
      <c r="K169" s="100">
        <v>2044.2957746478876</v>
      </c>
      <c r="L169" s="100">
        <v>2044.2957746478876</v>
      </c>
      <c r="M169" s="96">
        <f t="shared" si="4"/>
        <v>12265.774647887325</v>
      </c>
    </row>
    <row r="170" spans="1:13" hidden="1" x14ac:dyDescent="0.35">
      <c r="A170" s="1" t="s">
        <v>227</v>
      </c>
      <c r="B170" s="1" t="s">
        <v>257</v>
      </c>
      <c r="C170" s="102" t="s">
        <v>292</v>
      </c>
      <c r="D170" s="3" t="s">
        <v>234</v>
      </c>
      <c r="E170" s="92" t="s">
        <v>235</v>
      </c>
      <c r="F170" s="93">
        <v>0</v>
      </c>
      <c r="G170" s="100">
        <v>5724.0281690140855</v>
      </c>
      <c r="H170" s="100">
        <v>5724.0281690140855</v>
      </c>
      <c r="I170" s="100">
        <v>5724.0281690140855</v>
      </c>
      <c r="J170" s="100">
        <v>5724.0281690140855</v>
      </c>
      <c r="K170" s="100">
        <v>5724.0281690140855</v>
      </c>
      <c r="L170" s="100">
        <v>5724.0281690140855</v>
      </c>
      <c r="M170" s="96">
        <f t="shared" si="4"/>
        <v>34344.169014084509</v>
      </c>
    </row>
    <row r="171" spans="1:13" hidden="1" x14ac:dyDescent="0.35">
      <c r="A171" s="1" t="s">
        <v>227</v>
      </c>
      <c r="B171" s="1" t="s">
        <v>257</v>
      </c>
      <c r="C171" s="102" t="s">
        <v>292</v>
      </c>
      <c r="D171" s="3" t="s">
        <v>234</v>
      </c>
      <c r="E171" s="92" t="s">
        <v>236</v>
      </c>
      <c r="F171" s="93">
        <v>0</v>
      </c>
      <c r="G171" s="100">
        <v>2453.1549295774653</v>
      </c>
      <c r="H171" s="100">
        <v>2453.1549295774653</v>
      </c>
      <c r="I171" s="100">
        <v>2453.1549295774653</v>
      </c>
      <c r="J171" s="100">
        <v>2453.1549295774653</v>
      </c>
      <c r="K171" s="100">
        <v>2453.1549295774653</v>
      </c>
      <c r="L171" s="100">
        <v>2453.1549295774653</v>
      </c>
      <c r="M171" s="96">
        <f t="shared" si="4"/>
        <v>14718.929577464793</v>
      </c>
    </row>
    <row r="172" spans="1:13" hidden="1" x14ac:dyDescent="0.35">
      <c r="A172" s="1" t="s">
        <v>227</v>
      </c>
      <c r="B172" s="1" t="s">
        <v>257</v>
      </c>
      <c r="C172" s="102" t="s">
        <v>292</v>
      </c>
      <c r="D172" s="3" t="s">
        <v>234</v>
      </c>
      <c r="E172" s="92" t="s">
        <v>237</v>
      </c>
      <c r="F172" s="93">
        <v>0</v>
      </c>
      <c r="G172" s="100">
        <v>1226.5774647887326</v>
      </c>
      <c r="H172" s="100">
        <v>1226.5774647887326</v>
      </c>
      <c r="I172" s="100">
        <v>1226.5774647887326</v>
      </c>
      <c r="J172" s="100">
        <v>1226.5774647887326</v>
      </c>
      <c r="K172" s="100">
        <v>1226.5774647887326</v>
      </c>
      <c r="L172" s="100">
        <v>1226.5774647887326</v>
      </c>
      <c r="M172" s="96">
        <f t="shared" si="4"/>
        <v>7359.4647887323963</v>
      </c>
    </row>
    <row r="173" spans="1:13" hidden="1" x14ac:dyDescent="0.35">
      <c r="A173" s="1" t="s">
        <v>227</v>
      </c>
      <c r="B173" s="1" t="s">
        <v>257</v>
      </c>
      <c r="C173" s="102" t="s">
        <v>292</v>
      </c>
      <c r="D173" s="3" t="s">
        <v>234</v>
      </c>
      <c r="E173" s="92" t="s">
        <v>238</v>
      </c>
      <c r="F173" s="93">
        <v>0</v>
      </c>
      <c r="G173" s="100">
        <v>2862.0140845070428</v>
      </c>
      <c r="H173" s="100">
        <v>2862.0140845070428</v>
      </c>
      <c r="I173" s="100">
        <v>2862.0140845070428</v>
      </c>
      <c r="J173" s="100">
        <v>2862.0140845070428</v>
      </c>
      <c r="K173" s="100">
        <v>2862.0140845070428</v>
      </c>
      <c r="L173" s="100">
        <v>2862.0140845070428</v>
      </c>
      <c r="M173" s="96">
        <f t="shared" si="4"/>
        <v>17172.084507042255</v>
      </c>
    </row>
    <row r="174" spans="1:13" hidden="1" x14ac:dyDescent="0.35">
      <c r="A174" s="1" t="s">
        <v>227</v>
      </c>
      <c r="B174" s="1" t="s">
        <v>257</v>
      </c>
      <c r="C174" s="102" t="s">
        <v>292</v>
      </c>
      <c r="D174" s="3" t="s">
        <v>234</v>
      </c>
      <c r="E174" s="92" t="s">
        <v>239</v>
      </c>
      <c r="F174" s="93">
        <v>0</v>
      </c>
      <c r="G174" s="100">
        <v>6950.6056338028184</v>
      </c>
      <c r="H174" s="100">
        <v>6950.6056338028184</v>
      </c>
      <c r="I174" s="100">
        <v>6950.6056338028184</v>
      </c>
      <c r="J174" s="100">
        <v>6950.6056338028184</v>
      </c>
      <c r="K174" s="100">
        <v>6950.6056338028184</v>
      </c>
      <c r="L174" s="100">
        <v>6950.6056338028184</v>
      </c>
      <c r="M174" s="96">
        <f t="shared" si="4"/>
        <v>41703.633802816912</v>
      </c>
    </row>
    <row r="175" spans="1:13" hidden="1" x14ac:dyDescent="0.35">
      <c r="A175" s="1" t="s">
        <v>227</v>
      </c>
      <c r="B175" s="1" t="s">
        <v>257</v>
      </c>
      <c r="C175" s="102" t="s">
        <v>292</v>
      </c>
      <c r="D175" s="3" t="s">
        <v>240</v>
      </c>
      <c r="E175" s="92" t="s">
        <v>241</v>
      </c>
      <c r="F175" s="93">
        <v>0</v>
      </c>
      <c r="G175" s="100">
        <v>5452.1633802816914</v>
      </c>
      <c r="H175" s="100">
        <v>5452.1633802816914</v>
      </c>
      <c r="I175" s="100">
        <v>5452.1633802816914</v>
      </c>
      <c r="J175" s="100">
        <v>5452.1633802816914</v>
      </c>
      <c r="K175" s="100">
        <v>5452.1633802816914</v>
      </c>
      <c r="L175" s="100">
        <v>5452.1633802816914</v>
      </c>
      <c r="M175" s="96">
        <f t="shared" si="4"/>
        <v>32712.980281690147</v>
      </c>
    </row>
    <row r="176" spans="1:13" hidden="1" x14ac:dyDescent="0.35">
      <c r="A176" s="1" t="s">
        <v>227</v>
      </c>
      <c r="B176" s="1" t="s">
        <v>257</v>
      </c>
      <c r="C176" s="102" t="s">
        <v>292</v>
      </c>
      <c r="D176" s="3" t="s">
        <v>240</v>
      </c>
      <c r="E176" s="92" t="s">
        <v>242</v>
      </c>
      <c r="F176" s="93">
        <v>0</v>
      </c>
      <c r="G176" s="100">
        <v>2256.0676056338034</v>
      </c>
      <c r="H176" s="100">
        <v>2256.0676056338034</v>
      </c>
      <c r="I176" s="100">
        <v>2256.0676056338034</v>
      </c>
      <c r="J176" s="100">
        <v>2256.0676056338034</v>
      </c>
      <c r="K176" s="100">
        <v>2256.0676056338034</v>
      </c>
      <c r="L176" s="100">
        <v>2256.0676056338034</v>
      </c>
      <c r="M176" s="96">
        <f t="shared" si="4"/>
        <v>13536.40563380282</v>
      </c>
    </row>
    <row r="177" spans="1:13" hidden="1" x14ac:dyDescent="0.35">
      <c r="A177" s="1" t="s">
        <v>227</v>
      </c>
      <c r="B177" s="1" t="s">
        <v>257</v>
      </c>
      <c r="C177" s="102" t="s">
        <v>292</v>
      </c>
      <c r="D177" s="3" t="s">
        <v>240</v>
      </c>
      <c r="E177" s="92" t="s">
        <v>243</v>
      </c>
      <c r="F177" s="93">
        <v>0</v>
      </c>
      <c r="G177" s="100">
        <v>2256.0676056338034</v>
      </c>
      <c r="H177" s="100">
        <v>2256.0676056338034</v>
      </c>
      <c r="I177" s="100">
        <v>2256.0676056338034</v>
      </c>
      <c r="J177" s="100">
        <v>2256.0676056338034</v>
      </c>
      <c r="K177" s="100">
        <v>2256.0676056338034</v>
      </c>
      <c r="L177" s="100">
        <v>2256.0676056338034</v>
      </c>
      <c r="M177" s="96">
        <f t="shared" si="4"/>
        <v>13536.40563380282</v>
      </c>
    </row>
    <row r="178" spans="1:13" hidden="1" x14ac:dyDescent="0.35">
      <c r="A178" s="1" t="s">
        <v>227</v>
      </c>
      <c r="B178" s="1" t="s">
        <v>257</v>
      </c>
      <c r="C178" s="102" t="s">
        <v>292</v>
      </c>
      <c r="D178" s="3" t="s">
        <v>240</v>
      </c>
      <c r="E178" s="92" t="s">
        <v>244</v>
      </c>
      <c r="F178" s="93">
        <v>0</v>
      </c>
      <c r="G178" s="100">
        <v>3948.1183098591555</v>
      </c>
      <c r="H178" s="100">
        <v>3948.1183098591555</v>
      </c>
      <c r="I178" s="100">
        <v>3948.1183098591555</v>
      </c>
      <c r="J178" s="100">
        <v>3948.1183098591555</v>
      </c>
      <c r="K178" s="100">
        <v>3948.1183098591555</v>
      </c>
      <c r="L178" s="100">
        <v>3948.1183098591555</v>
      </c>
      <c r="M178" s="96">
        <f t="shared" si="4"/>
        <v>23688.709859154937</v>
      </c>
    </row>
    <row r="179" spans="1:13" hidden="1" x14ac:dyDescent="0.35">
      <c r="A179" s="1" t="s">
        <v>227</v>
      </c>
      <c r="B179" s="1" t="s">
        <v>257</v>
      </c>
      <c r="C179" s="102" t="s">
        <v>292</v>
      </c>
      <c r="D179" s="3" t="s">
        <v>240</v>
      </c>
      <c r="E179" s="92" t="s">
        <v>245</v>
      </c>
      <c r="F179" s="93">
        <v>0</v>
      </c>
      <c r="G179" s="100">
        <v>2632.0788732394371</v>
      </c>
      <c r="H179" s="100">
        <v>2632.0788732394371</v>
      </c>
      <c r="I179" s="100">
        <v>2632.0788732394371</v>
      </c>
      <c r="J179" s="100">
        <v>2632.0788732394371</v>
      </c>
      <c r="K179" s="100">
        <v>2632.0788732394371</v>
      </c>
      <c r="L179" s="100">
        <v>2632.0788732394371</v>
      </c>
      <c r="M179" s="96">
        <f t="shared" si="4"/>
        <v>15792.473239436624</v>
      </c>
    </row>
    <row r="180" spans="1:13" hidden="1" x14ac:dyDescent="0.35">
      <c r="A180" s="1" t="s">
        <v>227</v>
      </c>
      <c r="B180" s="1" t="s">
        <v>257</v>
      </c>
      <c r="C180" s="102" t="s">
        <v>292</v>
      </c>
      <c r="D180" s="3" t="s">
        <v>240</v>
      </c>
      <c r="E180" s="92" t="s">
        <v>246</v>
      </c>
      <c r="F180" s="93">
        <v>0</v>
      </c>
      <c r="G180" s="100">
        <v>1880.0563380281692</v>
      </c>
      <c r="H180" s="100">
        <v>1880.0563380281692</v>
      </c>
      <c r="I180" s="100">
        <v>1880.0563380281692</v>
      </c>
      <c r="J180" s="100">
        <v>1880.0563380281692</v>
      </c>
      <c r="K180" s="100">
        <v>1880.0563380281692</v>
      </c>
      <c r="L180" s="100">
        <v>1880.0563380281692</v>
      </c>
      <c r="M180" s="96">
        <f t="shared" si="4"/>
        <v>11280.338028169015</v>
      </c>
    </row>
    <row r="181" spans="1:13" hidden="1" x14ac:dyDescent="0.35">
      <c r="A181" s="1" t="s">
        <v>227</v>
      </c>
      <c r="B181" s="1" t="s">
        <v>257</v>
      </c>
      <c r="C181" s="102" t="s">
        <v>292</v>
      </c>
      <c r="D181" s="3" t="s">
        <v>247</v>
      </c>
      <c r="E181" s="92" t="s">
        <v>248</v>
      </c>
      <c r="F181" s="93">
        <v>0</v>
      </c>
      <c r="G181" s="100">
        <v>1533.1174647887324</v>
      </c>
      <c r="H181" s="100">
        <v>1533.1174647887324</v>
      </c>
      <c r="I181" s="100">
        <v>1533.1174647887324</v>
      </c>
      <c r="J181" s="100">
        <v>1533.1174647887324</v>
      </c>
      <c r="K181" s="100">
        <v>1533.1174647887324</v>
      </c>
      <c r="L181" s="100">
        <v>1533.1174647887324</v>
      </c>
      <c r="M181" s="96">
        <f t="shared" si="4"/>
        <v>9198.7047887323952</v>
      </c>
    </row>
    <row r="182" spans="1:13" hidden="1" x14ac:dyDescent="0.35">
      <c r="A182" s="1" t="s">
        <v>227</v>
      </c>
      <c r="B182" s="1" t="s">
        <v>257</v>
      </c>
      <c r="C182" s="102" t="s">
        <v>292</v>
      </c>
      <c r="D182" s="3" t="s">
        <v>247</v>
      </c>
      <c r="E182" s="92" t="s">
        <v>249</v>
      </c>
      <c r="F182" s="93">
        <v>0</v>
      </c>
      <c r="G182" s="100">
        <v>2384.8493896713617</v>
      </c>
      <c r="H182" s="100">
        <v>2384.8493896713617</v>
      </c>
      <c r="I182" s="100">
        <v>2384.8493896713617</v>
      </c>
      <c r="J182" s="100">
        <v>2384.8493896713617</v>
      </c>
      <c r="K182" s="100">
        <v>2384.8493896713617</v>
      </c>
      <c r="L182" s="100">
        <v>2384.8493896713617</v>
      </c>
      <c r="M182" s="96">
        <f t="shared" si="4"/>
        <v>14309.096338028172</v>
      </c>
    </row>
    <row r="183" spans="1:13" hidden="1" x14ac:dyDescent="0.35">
      <c r="A183" s="1" t="s">
        <v>227</v>
      </c>
      <c r="B183" s="1" t="s">
        <v>257</v>
      </c>
      <c r="C183" s="102" t="s">
        <v>292</v>
      </c>
      <c r="D183" s="3" t="s">
        <v>247</v>
      </c>
      <c r="E183" s="92" t="s">
        <v>250</v>
      </c>
      <c r="F183" s="93">
        <v>0</v>
      </c>
      <c r="G183" s="100">
        <v>6363.5170892018796</v>
      </c>
      <c r="H183" s="100">
        <v>6363.5170892018796</v>
      </c>
      <c r="I183" s="100">
        <v>6363.5170892018796</v>
      </c>
      <c r="J183" s="100">
        <v>6363.5170892018796</v>
      </c>
      <c r="K183" s="100">
        <v>6363.5170892018796</v>
      </c>
      <c r="L183" s="100">
        <v>6363.5170892018796</v>
      </c>
      <c r="M183" s="96">
        <f t="shared" si="4"/>
        <v>38181.102535211277</v>
      </c>
    </row>
    <row r="184" spans="1:13" hidden="1" x14ac:dyDescent="0.35">
      <c r="A184" s="1" t="s">
        <v>227</v>
      </c>
      <c r="B184" s="1" t="s">
        <v>257</v>
      </c>
      <c r="C184" s="102" t="s">
        <v>292</v>
      </c>
      <c r="D184" s="3" t="s">
        <v>251</v>
      </c>
      <c r="E184" s="92" t="s">
        <v>252</v>
      </c>
      <c r="F184" s="93">
        <v>0</v>
      </c>
      <c r="G184" s="100">
        <v>1489.580281690141</v>
      </c>
      <c r="H184" s="100">
        <v>1489.580281690141</v>
      </c>
      <c r="I184" s="100">
        <v>1489.580281690141</v>
      </c>
      <c r="J184" s="100">
        <v>1489.580281690141</v>
      </c>
      <c r="K184" s="100">
        <v>1489.580281690141</v>
      </c>
      <c r="L184" s="100">
        <v>1489.580281690141</v>
      </c>
      <c r="M184" s="96">
        <f t="shared" si="4"/>
        <v>8937.4816901408467</v>
      </c>
    </row>
    <row r="185" spans="1:13" hidden="1" x14ac:dyDescent="0.35">
      <c r="A185" s="1" t="s">
        <v>227</v>
      </c>
      <c r="B185" s="1" t="s">
        <v>257</v>
      </c>
      <c r="C185" s="102" t="s">
        <v>292</v>
      </c>
      <c r="D185" s="3" t="s">
        <v>251</v>
      </c>
      <c r="E185" s="92" t="s">
        <v>253</v>
      </c>
      <c r="F185" s="93">
        <v>0</v>
      </c>
      <c r="G185" s="100">
        <v>993.05352112676064</v>
      </c>
      <c r="H185" s="100">
        <v>993.05352112676064</v>
      </c>
      <c r="I185" s="100">
        <v>993.05352112676064</v>
      </c>
      <c r="J185" s="100">
        <v>993.05352112676064</v>
      </c>
      <c r="K185" s="100">
        <v>993.05352112676064</v>
      </c>
      <c r="L185" s="100">
        <v>993.05352112676064</v>
      </c>
      <c r="M185" s="96">
        <f t="shared" si="4"/>
        <v>5958.3211267605639</v>
      </c>
    </row>
    <row r="186" spans="1:13" hidden="1" x14ac:dyDescent="0.35">
      <c r="A186" s="1" t="s">
        <v>227</v>
      </c>
      <c r="B186" s="1" t="s">
        <v>257</v>
      </c>
      <c r="C186" s="102" t="s">
        <v>292</v>
      </c>
      <c r="D186" s="3" t="s">
        <v>251</v>
      </c>
      <c r="E186" s="92" t="s">
        <v>254</v>
      </c>
      <c r="F186" s="93">
        <v>0</v>
      </c>
      <c r="G186" s="100">
        <v>1489.580281690141</v>
      </c>
      <c r="H186" s="100">
        <v>1489.580281690141</v>
      </c>
      <c r="I186" s="100">
        <v>1489.580281690141</v>
      </c>
      <c r="J186" s="100">
        <v>1489.580281690141</v>
      </c>
      <c r="K186" s="100">
        <v>1489.580281690141</v>
      </c>
      <c r="L186" s="100">
        <v>1489.580281690141</v>
      </c>
      <c r="M186" s="96">
        <f t="shared" si="4"/>
        <v>8937.4816901408467</v>
      </c>
    </row>
    <row r="187" spans="1:13" hidden="1" x14ac:dyDescent="0.35">
      <c r="A187" s="1" t="s">
        <v>227</v>
      </c>
      <c r="B187" s="1" t="s">
        <v>257</v>
      </c>
      <c r="C187" s="102" t="s">
        <v>292</v>
      </c>
      <c r="D187" s="3" t="s">
        <v>251</v>
      </c>
      <c r="E187" s="92" t="s">
        <v>255</v>
      </c>
      <c r="F187" s="93">
        <v>0</v>
      </c>
      <c r="G187" s="100">
        <v>476.05633802816908</v>
      </c>
      <c r="H187" s="100">
        <v>476.05633802816908</v>
      </c>
      <c r="I187" s="100">
        <v>476.05633802816908</v>
      </c>
      <c r="J187" s="100">
        <v>476.05633802816908</v>
      </c>
      <c r="K187" s="100">
        <v>476.05633802816908</v>
      </c>
      <c r="L187" s="100">
        <v>476.05633802816908</v>
      </c>
      <c r="M187" s="96">
        <f t="shared" si="4"/>
        <v>2856.3380281690147</v>
      </c>
    </row>
    <row r="188" spans="1:13" hidden="1" x14ac:dyDescent="0.35">
      <c r="A188" s="1" t="s">
        <v>227</v>
      </c>
      <c r="B188" s="1" t="s">
        <v>257</v>
      </c>
      <c r="C188" s="102" t="s">
        <v>292</v>
      </c>
      <c r="D188" s="3" t="s">
        <v>251</v>
      </c>
      <c r="E188" s="92" t="s">
        <v>256</v>
      </c>
      <c r="F188" s="93">
        <v>0</v>
      </c>
      <c r="G188" s="100">
        <v>4468.7408450704233</v>
      </c>
      <c r="H188" s="100">
        <v>4468.7408450704233</v>
      </c>
      <c r="I188" s="100">
        <v>4468.7408450704233</v>
      </c>
      <c r="J188" s="100">
        <v>4468.7408450704233</v>
      </c>
      <c r="K188" s="100">
        <v>4468.7408450704233</v>
      </c>
      <c r="L188" s="100">
        <v>4468.7408450704233</v>
      </c>
      <c r="M188" s="96">
        <f t="shared" si="4"/>
        <v>26812.445070422542</v>
      </c>
    </row>
    <row r="189" spans="1:13" x14ac:dyDescent="0.35">
      <c r="A189" s="1" t="s">
        <v>227</v>
      </c>
      <c r="B189" s="1" t="s">
        <v>258</v>
      </c>
      <c r="C189" s="102" t="s">
        <v>292</v>
      </c>
      <c r="D189" s="3" t="s">
        <v>229</v>
      </c>
      <c r="E189" s="92" t="s">
        <v>230</v>
      </c>
      <c r="F189" s="93">
        <v>0</v>
      </c>
      <c r="G189" s="100">
        <v>1320.0741971830989</v>
      </c>
      <c r="H189" s="100">
        <v>1320.0741971830989</v>
      </c>
      <c r="I189" s="100">
        <v>1320.0741971830989</v>
      </c>
      <c r="J189" s="100">
        <v>1320.0741971830989</v>
      </c>
      <c r="K189" s="100">
        <v>1320.0741971830989</v>
      </c>
      <c r="L189" s="100">
        <v>1320.0741971830989</v>
      </c>
      <c r="M189" s="96">
        <f t="shared" si="4"/>
        <v>7920.4451830985945</v>
      </c>
    </row>
    <row r="190" spans="1:13" hidden="1" x14ac:dyDescent="0.35">
      <c r="A190" s="1" t="s">
        <v>227</v>
      </c>
      <c r="B190" s="1" t="s">
        <v>258</v>
      </c>
      <c r="C190" s="102" t="s">
        <v>292</v>
      </c>
      <c r="D190" s="3" t="s">
        <v>231</v>
      </c>
      <c r="E190" s="92" t="s">
        <v>232</v>
      </c>
      <c r="F190" s="93">
        <v>0</v>
      </c>
      <c r="G190" s="100">
        <v>2842.4267830985923</v>
      </c>
      <c r="H190" s="100">
        <v>2842.4267830985923</v>
      </c>
      <c r="I190" s="100">
        <v>2842.4267830985923</v>
      </c>
      <c r="J190" s="100">
        <v>2842.4267830985923</v>
      </c>
      <c r="K190" s="100">
        <v>2842.4267830985923</v>
      </c>
      <c r="L190" s="100">
        <v>2842.4267830985923</v>
      </c>
      <c r="M190" s="96">
        <f t="shared" si="4"/>
        <v>17054.560698591555</v>
      </c>
    </row>
    <row r="191" spans="1:13" hidden="1" x14ac:dyDescent="0.35">
      <c r="A191" s="1" t="s">
        <v>227</v>
      </c>
      <c r="B191" s="1" t="s">
        <v>258</v>
      </c>
      <c r="C191" s="102" t="s">
        <v>292</v>
      </c>
      <c r="D191" s="3" t="s">
        <v>231</v>
      </c>
      <c r="E191" s="92" t="s">
        <v>233</v>
      </c>
      <c r="F191" s="93">
        <v>0</v>
      </c>
      <c r="G191" s="100">
        <v>691.56283098591564</v>
      </c>
      <c r="H191" s="100">
        <v>691.56283098591564</v>
      </c>
      <c r="I191" s="100">
        <v>691.56283098591564</v>
      </c>
      <c r="J191" s="100">
        <v>691.56283098591564</v>
      </c>
      <c r="K191" s="100">
        <v>691.56283098591564</v>
      </c>
      <c r="L191" s="100">
        <v>691.56283098591564</v>
      </c>
      <c r="M191" s="96">
        <f t="shared" si="4"/>
        <v>4149.3769859154936</v>
      </c>
    </row>
    <row r="192" spans="1:13" hidden="1" x14ac:dyDescent="0.35">
      <c r="A192" s="1" t="s">
        <v>227</v>
      </c>
      <c r="B192" s="1" t="s">
        <v>258</v>
      </c>
      <c r="C192" s="102" t="s">
        <v>292</v>
      </c>
      <c r="D192" s="3" t="s">
        <v>234</v>
      </c>
      <c r="E192" s="92" t="s">
        <v>235</v>
      </c>
      <c r="F192" s="93">
        <v>0</v>
      </c>
      <c r="G192" s="100">
        <v>3352.5838056338039</v>
      </c>
      <c r="H192" s="100">
        <v>3352.5838056338039</v>
      </c>
      <c r="I192" s="100">
        <v>3352.5838056338039</v>
      </c>
      <c r="J192" s="100">
        <v>3352.5838056338039</v>
      </c>
      <c r="K192" s="100">
        <v>3352.5838056338039</v>
      </c>
      <c r="L192" s="100">
        <v>3352.5838056338039</v>
      </c>
      <c r="M192" s="96">
        <f t="shared" si="4"/>
        <v>20115.502833802824</v>
      </c>
    </row>
    <row r="193" spans="1:13" hidden="1" x14ac:dyDescent="0.35">
      <c r="A193" s="1" t="s">
        <v>227</v>
      </c>
      <c r="B193" s="1" t="s">
        <v>258</v>
      </c>
      <c r="C193" s="102" t="s">
        <v>292</v>
      </c>
      <c r="D193" s="3" t="s">
        <v>234</v>
      </c>
      <c r="E193" s="92" t="s">
        <v>236</v>
      </c>
      <c r="F193" s="93">
        <v>0</v>
      </c>
      <c r="G193" s="100">
        <v>1092.1361154929577</v>
      </c>
      <c r="H193" s="100">
        <v>1092.1361154929577</v>
      </c>
      <c r="I193" s="100">
        <v>1092.1361154929577</v>
      </c>
      <c r="J193" s="100">
        <v>1092.1361154929577</v>
      </c>
      <c r="K193" s="100">
        <v>1092.1361154929577</v>
      </c>
      <c r="L193" s="100">
        <v>1092.1361154929577</v>
      </c>
      <c r="M193" s="96">
        <f t="shared" si="4"/>
        <v>6552.8166929577474</v>
      </c>
    </row>
    <row r="194" spans="1:13" hidden="1" x14ac:dyDescent="0.35">
      <c r="A194" s="1" t="s">
        <v>227</v>
      </c>
      <c r="B194" s="1" t="s">
        <v>258</v>
      </c>
      <c r="C194" s="102" t="s">
        <v>292</v>
      </c>
      <c r="D194" s="3" t="s">
        <v>234</v>
      </c>
      <c r="E194" s="92" t="s">
        <v>237</v>
      </c>
      <c r="F194" s="93">
        <v>0</v>
      </c>
      <c r="G194" s="100">
        <v>467.38984225352112</v>
      </c>
      <c r="H194" s="100">
        <v>467.38984225352112</v>
      </c>
      <c r="I194" s="100">
        <v>467.38984225352112</v>
      </c>
      <c r="J194" s="100">
        <v>467.38984225352112</v>
      </c>
      <c r="K194" s="100">
        <v>467.38984225352112</v>
      </c>
      <c r="L194" s="100">
        <v>467.38984225352112</v>
      </c>
      <c r="M194" s="96">
        <f t="shared" si="4"/>
        <v>2804.339053521127</v>
      </c>
    </row>
    <row r="195" spans="1:13" hidden="1" x14ac:dyDescent="0.35">
      <c r="A195" s="1" t="s">
        <v>227</v>
      </c>
      <c r="B195" s="1" t="s">
        <v>258</v>
      </c>
      <c r="C195" s="102" t="s">
        <v>292</v>
      </c>
      <c r="D195" s="3" t="s">
        <v>234</v>
      </c>
      <c r="E195" s="92" t="s">
        <v>238</v>
      </c>
      <c r="F195" s="93">
        <v>0</v>
      </c>
      <c r="G195" s="100">
        <v>1230.4486816901413</v>
      </c>
      <c r="H195" s="100">
        <v>1230.4486816901413</v>
      </c>
      <c r="I195" s="100">
        <v>1230.4486816901413</v>
      </c>
      <c r="J195" s="100">
        <v>1230.4486816901413</v>
      </c>
      <c r="K195" s="100">
        <v>1230.4486816901413</v>
      </c>
      <c r="L195" s="100">
        <v>1230.4486816901413</v>
      </c>
      <c r="M195" s="96">
        <f t="shared" si="4"/>
        <v>7382.6920901408466</v>
      </c>
    </row>
    <row r="196" spans="1:13" hidden="1" x14ac:dyDescent="0.35">
      <c r="A196" s="1" t="s">
        <v>227</v>
      </c>
      <c r="B196" s="1" t="s">
        <v>258</v>
      </c>
      <c r="C196" s="102" t="s">
        <v>292</v>
      </c>
      <c r="D196" s="3" t="s">
        <v>234</v>
      </c>
      <c r="E196" s="92" t="s">
        <v>239</v>
      </c>
      <c r="F196" s="93">
        <v>0</v>
      </c>
      <c r="G196" s="100">
        <v>2456.2179126760566</v>
      </c>
      <c r="H196" s="100">
        <v>2456.2179126760566</v>
      </c>
      <c r="I196" s="100">
        <v>2456.2179126760566</v>
      </c>
      <c r="J196" s="100">
        <v>2456.2179126760566</v>
      </c>
      <c r="K196" s="100">
        <v>2456.2179126760566</v>
      </c>
      <c r="L196" s="100">
        <v>2456.2179126760566</v>
      </c>
      <c r="M196" s="96">
        <f t="shared" si="4"/>
        <v>14737.30747605634</v>
      </c>
    </row>
    <row r="197" spans="1:13" hidden="1" x14ac:dyDescent="0.35">
      <c r="A197" s="1" t="s">
        <v>227</v>
      </c>
      <c r="B197" s="1" t="s">
        <v>258</v>
      </c>
      <c r="C197" s="102" t="s">
        <v>292</v>
      </c>
      <c r="D197" s="3" t="s">
        <v>240</v>
      </c>
      <c r="E197" s="92" t="s">
        <v>241</v>
      </c>
      <c r="F197" s="93">
        <v>0</v>
      </c>
      <c r="G197" s="100">
        <v>2422.6199436619718</v>
      </c>
      <c r="H197" s="100">
        <v>2422.6199436619718</v>
      </c>
      <c r="I197" s="100">
        <v>2422.6199436619718</v>
      </c>
      <c r="J197" s="100">
        <v>2422.6199436619718</v>
      </c>
      <c r="K197" s="100">
        <v>2422.6199436619718</v>
      </c>
      <c r="L197" s="100">
        <v>2422.6199436619718</v>
      </c>
      <c r="M197" s="96">
        <f t="shared" si="4"/>
        <v>14535.719661971831</v>
      </c>
    </row>
    <row r="198" spans="1:13" hidden="1" x14ac:dyDescent="0.35">
      <c r="A198" s="1" t="s">
        <v>227</v>
      </c>
      <c r="B198" s="1" t="s">
        <v>258</v>
      </c>
      <c r="C198" s="102" t="s">
        <v>292</v>
      </c>
      <c r="D198" s="3" t="s">
        <v>240</v>
      </c>
      <c r="E198" s="92" t="s">
        <v>242</v>
      </c>
      <c r="F198" s="93">
        <v>0</v>
      </c>
      <c r="G198" s="100">
        <v>984.84045070422576</v>
      </c>
      <c r="H198" s="100">
        <v>984.84045070422576</v>
      </c>
      <c r="I198" s="100">
        <v>984.84045070422576</v>
      </c>
      <c r="J198" s="100">
        <v>984.84045070422576</v>
      </c>
      <c r="K198" s="100">
        <v>984.84045070422576</v>
      </c>
      <c r="L198" s="100">
        <v>984.84045070422576</v>
      </c>
      <c r="M198" s="96">
        <f t="shared" si="4"/>
        <v>5909.042704225355</v>
      </c>
    </row>
    <row r="199" spans="1:13" hidden="1" x14ac:dyDescent="0.35">
      <c r="A199" s="1" t="s">
        <v>227</v>
      </c>
      <c r="B199" s="1" t="s">
        <v>258</v>
      </c>
      <c r="C199" s="102" t="s">
        <v>292</v>
      </c>
      <c r="D199" s="3" t="s">
        <v>240</v>
      </c>
      <c r="E199" s="92" t="s">
        <v>243</v>
      </c>
      <c r="F199" s="93">
        <v>0</v>
      </c>
      <c r="G199" s="100">
        <v>729.30732394366237</v>
      </c>
      <c r="H199" s="100">
        <v>729.30732394366237</v>
      </c>
      <c r="I199" s="100">
        <v>729.30732394366237</v>
      </c>
      <c r="J199" s="100">
        <v>729.30732394366237</v>
      </c>
      <c r="K199" s="100">
        <v>729.30732394366237</v>
      </c>
      <c r="L199" s="100">
        <v>729.30732394366237</v>
      </c>
      <c r="M199" s="96">
        <f t="shared" si="4"/>
        <v>4375.8439436619747</v>
      </c>
    </row>
    <row r="200" spans="1:13" hidden="1" x14ac:dyDescent="0.35">
      <c r="A200" s="1" t="s">
        <v>227</v>
      </c>
      <c r="B200" s="1" t="s">
        <v>258</v>
      </c>
      <c r="C200" s="102" t="s">
        <v>292</v>
      </c>
      <c r="D200" s="3" t="s">
        <v>240</v>
      </c>
      <c r="E200" s="92" t="s">
        <v>244</v>
      </c>
      <c r="F200" s="93">
        <v>0</v>
      </c>
      <c r="G200" s="100">
        <v>2106.7704788732399</v>
      </c>
      <c r="H200" s="100">
        <v>2106.7704788732399</v>
      </c>
      <c r="I200" s="100">
        <v>2106.7704788732399</v>
      </c>
      <c r="J200" s="100">
        <v>2106.7704788732399</v>
      </c>
      <c r="K200" s="100">
        <v>2106.7704788732399</v>
      </c>
      <c r="L200" s="100">
        <v>2106.7704788732399</v>
      </c>
      <c r="M200" s="96">
        <f t="shared" si="4"/>
        <v>12640.622873239441</v>
      </c>
    </row>
    <row r="201" spans="1:13" hidden="1" x14ac:dyDescent="0.35">
      <c r="A201" s="1" t="s">
        <v>227</v>
      </c>
      <c r="B201" s="1" t="s">
        <v>258</v>
      </c>
      <c r="C201" s="102" t="s">
        <v>292</v>
      </c>
      <c r="D201" s="3" t="s">
        <v>240</v>
      </c>
      <c r="E201" s="92" t="s">
        <v>245</v>
      </c>
      <c r="F201" s="93">
        <v>0</v>
      </c>
      <c r="G201" s="100">
        <v>1268.2293183098595</v>
      </c>
      <c r="H201" s="100">
        <v>1268.2293183098595</v>
      </c>
      <c r="I201" s="100">
        <v>1268.2293183098595</v>
      </c>
      <c r="J201" s="100">
        <v>1268.2293183098595</v>
      </c>
      <c r="K201" s="100">
        <v>1268.2293183098595</v>
      </c>
      <c r="L201" s="100">
        <v>1268.2293183098595</v>
      </c>
      <c r="M201" s="96">
        <f t="shared" si="4"/>
        <v>7609.3759098591563</v>
      </c>
    </row>
    <row r="202" spans="1:13" hidden="1" x14ac:dyDescent="0.35">
      <c r="A202" s="1" t="s">
        <v>227</v>
      </c>
      <c r="B202" s="1" t="s">
        <v>258</v>
      </c>
      <c r="C202" s="102" t="s">
        <v>292</v>
      </c>
      <c r="D202" s="3" t="s">
        <v>240</v>
      </c>
      <c r="E202" s="92" t="s">
        <v>246</v>
      </c>
      <c r="F202" s="93">
        <v>0</v>
      </c>
      <c r="G202" s="100">
        <v>650.34495774647894</v>
      </c>
      <c r="H202" s="100">
        <v>650.34495774647894</v>
      </c>
      <c r="I202" s="100">
        <v>650.34495774647894</v>
      </c>
      <c r="J202" s="100">
        <v>650.34495774647894</v>
      </c>
      <c r="K202" s="100">
        <v>650.34495774647894</v>
      </c>
      <c r="L202" s="100">
        <v>650.34495774647894</v>
      </c>
      <c r="M202" s="96">
        <f t="shared" si="4"/>
        <v>3902.0697464788736</v>
      </c>
    </row>
    <row r="203" spans="1:13" hidden="1" x14ac:dyDescent="0.35">
      <c r="A203" s="1" t="s">
        <v>227</v>
      </c>
      <c r="B203" s="1" t="s">
        <v>258</v>
      </c>
      <c r="C203" s="102" t="s">
        <v>292</v>
      </c>
      <c r="D203" s="3" t="s">
        <v>247</v>
      </c>
      <c r="E203" s="92" t="s">
        <v>248</v>
      </c>
      <c r="F203" s="93">
        <v>0</v>
      </c>
      <c r="G203" s="100">
        <v>825.40358028169021</v>
      </c>
      <c r="H203" s="100">
        <v>825.40358028169021</v>
      </c>
      <c r="I203" s="100">
        <v>825.40358028169021</v>
      </c>
      <c r="J203" s="100">
        <v>825.40358028169021</v>
      </c>
      <c r="K203" s="100">
        <v>825.40358028169021</v>
      </c>
      <c r="L203" s="100">
        <v>825.40358028169021</v>
      </c>
      <c r="M203" s="96">
        <f t="shared" si="4"/>
        <v>4952.4214816901422</v>
      </c>
    </row>
    <row r="204" spans="1:13" hidden="1" x14ac:dyDescent="0.35">
      <c r="A204" s="1" t="s">
        <v>227</v>
      </c>
      <c r="B204" s="1" t="s">
        <v>258</v>
      </c>
      <c r="C204" s="102" t="s">
        <v>292</v>
      </c>
      <c r="D204" s="3" t="s">
        <v>247</v>
      </c>
      <c r="E204" s="92" t="s">
        <v>249</v>
      </c>
      <c r="F204" s="93">
        <v>0</v>
      </c>
      <c r="G204" s="100">
        <v>710.58875211267616</v>
      </c>
      <c r="H204" s="100">
        <v>710.58875211267616</v>
      </c>
      <c r="I204" s="100">
        <v>710.58875211267616</v>
      </c>
      <c r="J204" s="100">
        <v>710.58875211267616</v>
      </c>
      <c r="K204" s="100">
        <v>710.58875211267616</v>
      </c>
      <c r="L204" s="100">
        <v>710.58875211267616</v>
      </c>
      <c r="M204" s="96">
        <f t="shared" si="4"/>
        <v>4263.5325126760572</v>
      </c>
    </row>
    <row r="205" spans="1:13" hidden="1" x14ac:dyDescent="0.35">
      <c r="A205" s="1" t="s">
        <v>227</v>
      </c>
      <c r="B205" s="1" t="s">
        <v>258</v>
      </c>
      <c r="C205" s="102" t="s">
        <v>292</v>
      </c>
      <c r="D205" s="3" t="s">
        <v>247</v>
      </c>
      <c r="E205" s="92" t="s">
        <v>250</v>
      </c>
      <c r="F205" s="93">
        <v>0</v>
      </c>
      <c r="G205" s="100">
        <v>1710.4316422535217</v>
      </c>
      <c r="H205" s="100">
        <v>1710.4316422535217</v>
      </c>
      <c r="I205" s="100">
        <v>1710.4316422535217</v>
      </c>
      <c r="J205" s="100">
        <v>1710.4316422535217</v>
      </c>
      <c r="K205" s="100">
        <v>1710.4316422535217</v>
      </c>
      <c r="L205" s="100">
        <v>1710.4316422535217</v>
      </c>
      <c r="M205" s="96">
        <f t="shared" si="4"/>
        <v>10262.589853521129</v>
      </c>
    </row>
    <row r="206" spans="1:13" hidden="1" x14ac:dyDescent="0.35">
      <c r="A206" s="1" t="s">
        <v>227</v>
      </c>
      <c r="B206" s="1" t="s">
        <v>258</v>
      </c>
      <c r="C206" s="102" t="s">
        <v>292</v>
      </c>
      <c r="D206" s="3" t="s">
        <v>251</v>
      </c>
      <c r="E206" s="92" t="s">
        <v>252</v>
      </c>
      <c r="F206" s="93">
        <v>0</v>
      </c>
      <c r="G206" s="100">
        <v>511.63276056338037</v>
      </c>
      <c r="H206" s="100">
        <v>511.63276056338037</v>
      </c>
      <c r="I206" s="100">
        <v>511.63276056338037</v>
      </c>
      <c r="J206" s="100">
        <v>511.63276056338037</v>
      </c>
      <c r="K206" s="100">
        <v>511.63276056338037</v>
      </c>
      <c r="L206" s="100">
        <v>511.63276056338037</v>
      </c>
      <c r="M206" s="96">
        <f t="shared" si="4"/>
        <v>3069.7965633802824</v>
      </c>
    </row>
    <row r="207" spans="1:13" hidden="1" x14ac:dyDescent="0.35">
      <c r="A207" s="1" t="s">
        <v>227</v>
      </c>
      <c r="B207" s="1" t="s">
        <v>258</v>
      </c>
      <c r="C207" s="102" t="s">
        <v>292</v>
      </c>
      <c r="D207" s="3" t="s">
        <v>251</v>
      </c>
      <c r="E207" s="92" t="s">
        <v>253</v>
      </c>
      <c r="F207" s="93">
        <v>0</v>
      </c>
      <c r="G207" s="100">
        <v>307.95169014084513</v>
      </c>
      <c r="H207" s="100">
        <v>307.95169014084513</v>
      </c>
      <c r="I207" s="100">
        <v>307.95169014084513</v>
      </c>
      <c r="J207" s="100">
        <v>307.95169014084513</v>
      </c>
      <c r="K207" s="100">
        <v>307.95169014084513</v>
      </c>
      <c r="L207" s="100">
        <v>307.95169014084513</v>
      </c>
      <c r="M207" s="96">
        <f t="shared" si="4"/>
        <v>1847.7101408450708</v>
      </c>
    </row>
    <row r="208" spans="1:13" hidden="1" x14ac:dyDescent="0.35">
      <c r="A208" s="1" t="s">
        <v>227</v>
      </c>
      <c r="B208" s="1" t="s">
        <v>258</v>
      </c>
      <c r="C208" s="102" t="s">
        <v>292</v>
      </c>
      <c r="D208" s="3" t="s">
        <v>251</v>
      </c>
      <c r="E208" s="92" t="s">
        <v>254</v>
      </c>
      <c r="F208" s="93">
        <v>0</v>
      </c>
      <c r="G208" s="100">
        <v>312.81185915492961</v>
      </c>
      <c r="H208" s="100">
        <v>312.81185915492961</v>
      </c>
      <c r="I208" s="100">
        <v>312.81185915492961</v>
      </c>
      <c r="J208" s="100">
        <v>312.81185915492961</v>
      </c>
      <c r="K208" s="100">
        <v>312.81185915492961</v>
      </c>
      <c r="L208" s="100">
        <v>312.81185915492961</v>
      </c>
      <c r="M208" s="96">
        <f t="shared" si="4"/>
        <v>1876.8711549295776</v>
      </c>
    </row>
    <row r="209" spans="1:13" hidden="1" x14ac:dyDescent="0.35">
      <c r="A209" s="1" t="s">
        <v>227</v>
      </c>
      <c r="B209" s="1" t="s">
        <v>258</v>
      </c>
      <c r="C209" s="102" t="s">
        <v>292</v>
      </c>
      <c r="D209" s="3" t="s">
        <v>251</v>
      </c>
      <c r="E209" s="92" t="s">
        <v>255</v>
      </c>
      <c r="F209" s="93">
        <v>0</v>
      </c>
      <c r="G209" s="100">
        <v>197.9119267605634</v>
      </c>
      <c r="H209" s="100">
        <v>197.9119267605634</v>
      </c>
      <c r="I209" s="100">
        <v>197.9119267605634</v>
      </c>
      <c r="J209" s="100">
        <v>197.9119267605634</v>
      </c>
      <c r="K209" s="100">
        <v>197.9119267605634</v>
      </c>
      <c r="L209" s="100">
        <v>197.9119267605634</v>
      </c>
      <c r="M209" s="96">
        <f t="shared" si="4"/>
        <v>1187.4715605633803</v>
      </c>
    </row>
    <row r="210" spans="1:13" hidden="1" x14ac:dyDescent="0.35">
      <c r="A210" s="1" t="s">
        <v>227</v>
      </c>
      <c r="B210" s="1" t="s">
        <v>258</v>
      </c>
      <c r="C210" s="102" t="s">
        <v>292</v>
      </c>
      <c r="D210" s="3" t="s">
        <v>251</v>
      </c>
      <c r="E210" s="92" t="s">
        <v>256</v>
      </c>
      <c r="F210" s="93">
        <v>0</v>
      </c>
      <c r="G210" s="100">
        <v>1059.2223126760566</v>
      </c>
      <c r="H210" s="100">
        <v>1059.2223126760566</v>
      </c>
      <c r="I210" s="100">
        <v>1059.2223126760566</v>
      </c>
      <c r="J210" s="100">
        <v>1059.2223126760566</v>
      </c>
      <c r="K210" s="100">
        <v>1059.2223126760566</v>
      </c>
      <c r="L210" s="100">
        <v>1059.2223126760566</v>
      </c>
      <c r="M210" s="96">
        <f t="shared" ref="M210:M259" si="5">SUM(G210:L210)</f>
        <v>6355.3338760563392</v>
      </c>
    </row>
    <row r="211" spans="1:13" x14ac:dyDescent="0.35">
      <c r="A211" s="1" t="s">
        <v>227</v>
      </c>
      <c r="B211" s="102" t="s">
        <v>259</v>
      </c>
      <c r="C211" s="102" t="s">
        <v>292</v>
      </c>
      <c r="D211" s="5" t="s">
        <v>229</v>
      </c>
      <c r="E211" s="92" t="s">
        <v>230</v>
      </c>
      <c r="F211" s="93">
        <v>0</v>
      </c>
      <c r="G211" s="100">
        <v>0</v>
      </c>
      <c r="H211" s="100">
        <v>0</v>
      </c>
      <c r="I211" s="100">
        <v>0</v>
      </c>
      <c r="J211" s="100">
        <v>0</v>
      </c>
      <c r="K211" s="100">
        <v>0</v>
      </c>
      <c r="L211" s="100">
        <v>0</v>
      </c>
      <c r="M211" s="96">
        <f t="shared" si="5"/>
        <v>0</v>
      </c>
    </row>
    <row r="212" spans="1:13" hidden="1" x14ac:dyDescent="0.35">
      <c r="A212" s="1" t="s">
        <v>227</v>
      </c>
      <c r="B212" s="102" t="s">
        <v>259</v>
      </c>
      <c r="C212" s="102" t="s">
        <v>292</v>
      </c>
      <c r="D212" s="3" t="s">
        <v>231</v>
      </c>
      <c r="E212" s="92" t="s">
        <v>232</v>
      </c>
      <c r="F212" s="93">
        <v>0</v>
      </c>
      <c r="G212" s="100">
        <v>0</v>
      </c>
      <c r="H212" s="100">
        <v>0</v>
      </c>
      <c r="I212" s="100">
        <v>0</v>
      </c>
      <c r="J212" s="100">
        <v>0</v>
      </c>
      <c r="K212" s="100">
        <v>0</v>
      </c>
      <c r="L212" s="100">
        <v>0</v>
      </c>
      <c r="M212" s="96">
        <f t="shared" si="5"/>
        <v>0</v>
      </c>
    </row>
    <row r="213" spans="1:13" hidden="1" x14ac:dyDescent="0.35">
      <c r="A213" s="1" t="s">
        <v>227</v>
      </c>
      <c r="B213" s="102" t="s">
        <v>259</v>
      </c>
      <c r="C213" s="102" t="s">
        <v>292</v>
      </c>
      <c r="D213" s="5" t="s">
        <v>231</v>
      </c>
      <c r="E213" s="92" t="s">
        <v>233</v>
      </c>
      <c r="F213" s="93">
        <v>0</v>
      </c>
      <c r="G213" s="100">
        <v>0</v>
      </c>
      <c r="H213" s="100">
        <v>0</v>
      </c>
      <c r="I213" s="100">
        <v>0</v>
      </c>
      <c r="J213" s="100">
        <v>0</v>
      </c>
      <c r="K213" s="100">
        <v>0</v>
      </c>
      <c r="L213" s="100">
        <v>0</v>
      </c>
      <c r="M213" s="96">
        <f t="shared" si="5"/>
        <v>0</v>
      </c>
    </row>
    <row r="214" spans="1:13" hidden="1" x14ac:dyDescent="0.35">
      <c r="A214" s="1" t="s">
        <v>227</v>
      </c>
      <c r="B214" s="102" t="s">
        <v>259</v>
      </c>
      <c r="C214" s="102" t="s">
        <v>292</v>
      </c>
      <c r="D214" s="7" t="s">
        <v>234</v>
      </c>
      <c r="E214" s="92" t="s">
        <v>235</v>
      </c>
      <c r="F214" s="93">
        <v>0</v>
      </c>
      <c r="G214" s="100">
        <v>0</v>
      </c>
      <c r="H214" s="100">
        <v>0</v>
      </c>
      <c r="I214" s="100">
        <v>0</v>
      </c>
      <c r="J214" s="100">
        <v>0</v>
      </c>
      <c r="K214" s="100">
        <v>0</v>
      </c>
      <c r="L214" s="100">
        <v>0</v>
      </c>
      <c r="M214" s="96">
        <f t="shared" si="5"/>
        <v>0</v>
      </c>
    </row>
    <row r="215" spans="1:13" hidden="1" x14ac:dyDescent="0.35">
      <c r="A215" s="1" t="s">
        <v>227</v>
      </c>
      <c r="B215" s="102" t="s">
        <v>259</v>
      </c>
      <c r="C215" s="102" t="s">
        <v>292</v>
      </c>
      <c r="D215" s="3" t="s">
        <v>234</v>
      </c>
      <c r="E215" s="92" t="s">
        <v>236</v>
      </c>
      <c r="F215" s="93">
        <v>0</v>
      </c>
      <c r="G215" s="100">
        <v>0</v>
      </c>
      <c r="H215" s="100">
        <v>0</v>
      </c>
      <c r="I215" s="100">
        <v>0</v>
      </c>
      <c r="J215" s="100">
        <v>0</v>
      </c>
      <c r="K215" s="100">
        <v>0</v>
      </c>
      <c r="L215" s="100">
        <v>0</v>
      </c>
      <c r="M215" s="96">
        <f t="shared" si="5"/>
        <v>0</v>
      </c>
    </row>
    <row r="216" spans="1:13" hidden="1" x14ac:dyDescent="0.35">
      <c r="A216" s="1" t="s">
        <v>227</v>
      </c>
      <c r="B216" s="102" t="s">
        <v>259</v>
      </c>
      <c r="C216" s="102" t="s">
        <v>292</v>
      </c>
      <c r="D216" s="5" t="s">
        <v>234</v>
      </c>
      <c r="E216" s="92" t="s">
        <v>237</v>
      </c>
      <c r="F216" s="93">
        <v>0</v>
      </c>
      <c r="G216" s="100">
        <v>0</v>
      </c>
      <c r="H216" s="100">
        <v>0</v>
      </c>
      <c r="I216" s="100">
        <v>0</v>
      </c>
      <c r="J216" s="100">
        <v>0</v>
      </c>
      <c r="K216" s="100">
        <v>0</v>
      </c>
      <c r="L216" s="100">
        <v>0</v>
      </c>
      <c r="M216" s="96">
        <f t="shared" si="5"/>
        <v>0</v>
      </c>
    </row>
    <row r="217" spans="1:13" hidden="1" x14ac:dyDescent="0.35">
      <c r="A217" s="1" t="s">
        <v>227</v>
      </c>
      <c r="B217" s="102" t="s">
        <v>259</v>
      </c>
      <c r="C217" s="102" t="s">
        <v>292</v>
      </c>
      <c r="D217" s="3" t="s">
        <v>234</v>
      </c>
      <c r="E217" s="92" t="s">
        <v>238</v>
      </c>
      <c r="F217" s="93">
        <v>0</v>
      </c>
      <c r="G217" s="100">
        <v>0</v>
      </c>
      <c r="H217" s="100">
        <v>0</v>
      </c>
      <c r="I217" s="100">
        <v>0</v>
      </c>
      <c r="J217" s="100">
        <v>0</v>
      </c>
      <c r="K217" s="100">
        <v>0</v>
      </c>
      <c r="L217" s="100">
        <v>0</v>
      </c>
      <c r="M217" s="96">
        <f t="shared" si="5"/>
        <v>0</v>
      </c>
    </row>
    <row r="218" spans="1:13" hidden="1" x14ac:dyDescent="0.35">
      <c r="A218" s="1" t="s">
        <v>227</v>
      </c>
      <c r="B218" s="102" t="s">
        <v>259</v>
      </c>
      <c r="C218" s="102" t="s">
        <v>292</v>
      </c>
      <c r="D218" s="3" t="s">
        <v>234</v>
      </c>
      <c r="E218" s="92" t="s">
        <v>239</v>
      </c>
      <c r="F218" s="93">
        <v>0</v>
      </c>
      <c r="G218" s="100">
        <v>0</v>
      </c>
      <c r="H218" s="100">
        <v>0</v>
      </c>
      <c r="I218" s="100">
        <v>0</v>
      </c>
      <c r="J218" s="100">
        <v>0</v>
      </c>
      <c r="K218" s="100">
        <v>0</v>
      </c>
      <c r="L218" s="100">
        <v>0</v>
      </c>
      <c r="M218" s="96">
        <f t="shared" si="5"/>
        <v>0</v>
      </c>
    </row>
    <row r="219" spans="1:13" hidden="1" x14ac:dyDescent="0.35">
      <c r="A219" s="1" t="s">
        <v>227</v>
      </c>
      <c r="B219" s="102" t="s">
        <v>259</v>
      </c>
      <c r="C219" s="102" t="s">
        <v>292</v>
      </c>
      <c r="D219" s="3" t="s">
        <v>240</v>
      </c>
      <c r="E219" s="92" t="s">
        <v>241</v>
      </c>
      <c r="F219" s="93">
        <v>0</v>
      </c>
      <c r="G219" s="100">
        <v>0</v>
      </c>
      <c r="H219" s="100">
        <v>0</v>
      </c>
      <c r="I219" s="100">
        <v>0</v>
      </c>
      <c r="J219" s="100">
        <v>0</v>
      </c>
      <c r="K219" s="100">
        <v>0</v>
      </c>
      <c r="L219" s="100">
        <v>0</v>
      </c>
      <c r="M219" s="96">
        <f t="shared" si="5"/>
        <v>0</v>
      </c>
    </row>
    <row r="220" spans="1:13" hidden="1" x14ac:dyDescent="0.35">
      <c r="A220" s="1" t="s">
        <v>227</v>
      </c>
      <c r="B220" s="102" t="s">
        <v>259</v>
      </c>
      <c r="C220" s="102" t="s">
        <v>292</v>
      </c>
      <c r="D220" s="3" t="s">
        <v>240</v>
      </c>
      <c r="E220" s="92" t="s">
        <v>242</v>
      </c>
      <c r="F220" s="93">
        <v>0</v>
      </c>
      <c r="G220" s="100">
        <v>0</v>
      </c>
      <c r="H220" s="100">
        <v>0</v>
      </c>
      <c r="I220" s="100">
        <v>0</v>
      </c>
      <c r="J220" s="100">
        <v>0</v>
      </c>
      <c r="K220" s="100">
        <v>0</v>
      </c>
      <c r="L220" s="100">
        <v>0</v>
      </c>
      <c r="M220" s="96">
        <f t="shared" si="5"/>
        <v>0</v>
      </c>
    </row>
    <row r="221" spans="1:13" hidden="1" x14ac:dyDescent="0.35">
      <c r="A221" s="1" t="s">
        <v>227</v>
      </c>
      <c r="B221" s="102" t="s">
        <v>259</v>
      </c>
      <c r="C221" s="102" t="s">
        <v>292</v>
      </c>
      <c r="D221" s="10" t="s">
        <v>240</v>
      </c>
      <c r="E221" s="92" t="s">
        <v>243</v>
      </c>
      <c r="F221" s="93">
        <v>0</v>
      </c>
      <c r="G221" s="100">
        <v>0</v>
      </c>
      <c r="H221" s="100">
        <v>0</v>
      </c>
      <c r="I221" s="100">
        <v>0</v>
      </c>
      <c r="J221" s="100">
        <v>0</v>
      </c>
      <c r="K221" s="100">
        <v>0</v>
      </c>
      <c r="L221" s="100">
        <v>0</v>
      </c>
      <c r="M221" s="96">
        <f t="shared" si="5"/>
        <v>0</v>
      </c>
    </row>
    <row r="222" spans="1:13" hidden="1" x14ac:dyDescent="0.35">
      <c r="A222" s="1" t="s">
        <v>227</v>
      </c>
      <c r="B222" s="102" t="s">
        <v>259</v>
      </c>
      <c r="C222" s="102" t="s">
        <v>292</v>
      </c>
      <c r="D222" s="10" t="s">
        <v>240</v>
      </c>
      <c r="E222" s="92" t="s">
        <v>244</v>
      </c>
      <c r="F222" s="93">
        <v>0</v>
      </c>
      <c r="G222" s="100">
        <v>0</v>
      </c>
      <c r="H222" s="100">
        <v>0</v>
      </c>
      <c r="I222" s="100">
        <v>0</v>
      </c>
      <c r="J222" s="100">
        <v>0</v>
      </c>
      <c r="K222" s="100">
        <v>0</v>
      </c>
      <c r="L222" s="100">
        <v>0</v>
      </c>
      <c r="M222" s="96">
        <f t="shared" si="5"/>
        <v>0</v>
      </c>
    </row>
    <row r="223" spans="1:13" hidden="1" x14ac:dyDescent="0.35">
      <c r="A223" s="1" t="s">
        <v>227</v>
      </c>
      <c r="B223" s="102" t="s">
        <v>259</v>
      </c>
      <c r="C223" s="102" t="s">
        <v>292</v>
      </c>
      <c r="D223" s="10" t="s">
        <v>240</v>
      </c>
      <c r="E223" s="92" t="s">
        <v>245</v>
      </c>
      <c r="F223" s="93">
        <v>0</v>
      </c>
      <c r="G223" s="100">
        <v>0</v>
      </c>
      <c r="H223" s="100">
        <v>0</v>
      </c>
      <c r="I223" s="100">
        <v>0</v>
      </c>
      <c r="J223" s="100">
        <v>0</v>
      </c>
      <c r="K223" s="100">
        <v>0</v>
      </c>
      <c r="L223" s="100">
        <v>0</v>
      </c>
      <c r="M223" s="96">
        <f t="shared" si="5"/>
        <v>0</v>
      </c>
    </row>
    <row r="224" spans="1:13" hidden="1" x14ac:dyDescent="0.35">
      <c r="A224" s="1" t="s">
        <v>227</v>
      </c>
      <c r="B224" s="102" t="s">
        <v>259</v>
      </c>
      <c r="C224" s="102" t="s">
        <v>292</v>
      </c>
      <c r="D224" s="11" t="s">
        <v>240</v>
      </c>
      <c r="E224" s="92" t="s">
        <v>246</v>
      </c>
      <c r="F224" s="93">
        <v>0</v>
      </c>
      <c r="G224" s="100">
        <v>0</v>
      </c>
      <c r="H224" s="100">
        <v>0</v>
      </c>
      <c r="I224" s="100">
        <v>0</v>
      </c>
      <c r="J224" s="100">
        <v>0</v>
      </c>
      <c r="K224" s="100">
        <v>0</v>
      </c>
      <c r="L224" s="100">
        <v>0</v>
      </c>
      <c r="M224" s="96">
        <f t="shared" si="5"/>
        <v>0</v>
      </c>
    </row>
    <row r="225" spans="1:13" hidden="1" x14ac:dyDescent="0.35">
      <c r="A225" s="1" t="s">
        <v>227</v>
      </c>
      <c r="B225" s="102" t="s">
        <v>259</v>
      </c>
      <c r="C225" s="102" t="s">
        <v>292</v>
      </c>
      <c r="D225" s="7" t="s">
        <v>247</v>
      </c>
      <c r="E225" s="92" t="s">
        <v>248</v>
      </c>
      <c r="F225" s="93">
        <v>0</v>
      </c>
      <c r="G225" s="100">
        <v>0</v>
      </c>
      <c r="H225" s="100">
        <v>0</v>
      </c>
      <c r="I225" s="100">
        <v>0</v>
      </c>
      <c r="J225" s="100">
        <v>0</v>
      </c>
      <c r="K225" s="100">
        <v>0</v>
      </c>
      <c r="L225" s="100">
        <v>0</v>
      </c>
      <c r="M225" s="96">
        <f t="shared" si="5"/>
        <v>0</v>
      </c>
    </row>
    <row r="226" spans="1:13" hidden="1" x14ac:dyDescent="0.35">
      <c r="A226" s="1" t="s">
        <v>227</v>
      </c>
      <c r="B226" s="102" t="s">
        <v>259</v>
      </c>
      <c r="C226" s="102" t="s">
        <v>292</v>
      </c>
      <c r="D226" s="7" t="s">
        <v>247</v>
      </c>
      <c r="E226" s="92" t="s">
        <v>249</v>
      </c>
      <c r="F226" s="93">
        <v>0</v>
      </c>
      <c r="G226" s="100">
        <v>0</v>
      </c>
      <c r="H226" s="100">
        <v>0</v>
      </c>
      <c r="I226" s="100">
        <v>0</v>
      </c>
      <c r="J226" s="100">
        <v>0</v>
      </c>
      <c r="K226" s="100">
        <v>0</v>
      </c>
      <c r="L226" s="100">
        <v>0</v>
      </c>
      <c r="M226" s="96">
        <f t="shared" si="5"/>
        <v>0</v>
      </c>
    </row>
    <row r="227" spans="1:13" hidden="1" x14ac:dyDescent="0.35">
      <c r="A227" s="1" t="s">
        <v>227</v>
      </c>
      <c r="B227" s="102" t="s">
        <v>259</v>
      </c>
      <c r="C227" s="102" t="s">
        <v>292</v>
      </c>
      <c r="D227" s="3" t="s">
        <v>247</v>
      </c>
      <c r="E227" s="92" t="s">
        <v>250</v>
      </c>
      <c r="F227" s="93">
        <v>0</v>
      </c>
      <c r="G227" s="100">
        <v>0</v>
      </c>
      <c r="H227" s="100">
        <v>0</v>
      </c>
      <c r="I227" s="100">
        <v>0</v>
      </c>
      <c r="J227" s="100">
        <v>0</v>
      </c>
      <c r="K227" s="100">
        <v>0</v>
      </c>
      <c r="L227" s="100">
        <v>0</v>
      </c>
      <c r="M227" s="96">
        <f t="shared" si="5"/>
        <v>0</v>
      </c>
    </row>
    <row r="228" spans="1:13" hidden="1" x14ac:dyDescent="0.35">
      <c r="A228" s="1" t="s">
        <v>227</v>
      </c>
      <c r="B228" s="102" t="s">
        <v>259</v>
      </c>
      <c r="C228" s="102" t="s">
        <v>292</v>
      </c>
      <c r="D228" s="3" t="s">
        <v>251</v>
      </c>
      <c r="E228" s="92" t="s">
        <v>252</v>
      </c>
      <c r="F228" s="93">
        <v>0</v>
      </c>
      <c r="G228" s="100">
        <v>0</v>
      </c>
      <c r="H228" s="100">
        <v>0</v>
      </c>
      <c r="I228" s="100">
        <v>0</v>
      </c>
      <c r="J228" s="100">
        <v>0</v>
      </c>
      <c r="K228" s="100">
        <v>0</v>
      </c>
      <c r="L228" s="100">
        <v>0</v>
      </c>
      <c r="M228" s="96">
        <f t="shared" si="5"/>
        <v>0</v>
      </c>
    </row>
    <row r="229" spans="1:13" hidden="1" x14ac:dyDescent="0.35">
      <c r="A229" s="1" t="s">
        <v>227</v>
      </c>
      <c r="B229" s="102" t="s">
        <v>259</v>
      </c>
      <c r="C229" s="102" t="s">
        <v>292</v>
      </c>
      <c r="D229" s="3" t="s">
        <v>251</v>
      </c>
      <c r="E229" s="92" t="s">
        <v>253</v>
      </c>
      <c r="F229" s="93">
        <v>0</v>
      </c>
      <c r="G229" s="100">
        <v>0</v>
      </c>
      <c r="H229" s="100">
        <v>0</v>
      </c>
      <c r="I229" s="100">
        <v>0</v>
      </c>
      <c r="J229" s="100">
        <v>0</v>
      </c>
      <c r="K229" s="100">
        <v>0</v>
      </c>
      <c r="L229" s="100">
        <v>0</v>
      </c>
      <c r="M229" s="96">
        <f t="shared" si="5"/>
        <v>0</v>
      </c>
    </row>
    <row r="230" spans="1:13" hidden="1" x14ac:dyDescent="0.35">
      <c r="A230" s="1" t="s">
        <v>227</v>
      </c>
      <c r="B230" s="102" t="s">
        <v>259</v>
      </c>
      <c r="C230" s="102" t="s">
        <v>292</v>
      </c>
      <c r="D230" s="3" t="s">
        <v>251</v>
      </c>
      <c r="E230" s="92" t="s">
        <v>254</v>
      </c>
      <c r="F230" s="93">
        <v>0</v>
      </c>
      <c r="G230" s="100">
        <v>0</v>
      </c>
      <c r="H230" s="100">
        <v>0</v>
      </c>
      <c r="I230" s="100">
        <v>0</v>
      </c>
      <c r="J230" s="100">
        <v>0</v>
      </c>
      <c r="K230" s="100">
        <v>0</v>
      </c>
      <c r="L230" s="100">
        <v>0</v>
      </c>
      <c r="M230" s="96">
        <f t="shared" si="5"/>
        <v>0</v>
      </c>
    </row>
    <row r="231" spans="1:13" hidden="1" x14ac:dyDescent="0.35">
      <c r="A231" s="1" t="s">
        <v>227</v>
      </c>
      <c r="B231" s="102" t="s">
        <v>259</v>
      </c>
      <c r="C231" s="102" t="s">
        <v>292</v>
      </c>
      <c r="D231" s="3" t="s">
        <v>251</v>
      </c>
      <c r="E231" s="92" t="s">
        <v>255</v>
      </c>
      <c r="F231" s="93">
        <v>0</v>
      </c>
      <c r="G231" s="100">
        <v>0</v>
      </c>
      <c r="H231" s="100">
        <v>0</v>
      </c>
      <c r="I231" s="100">
        <v>0</v>
      </c>
      <c r="J231" s="100">
        <v>0</v>
      </c>
      <c r="K231" s="100">
        <v>0</v>
      </c>
      <c r="L231" s="100">
        <v>0</v>
      </c>
      <c r="M231" s="96">
        <f t="shared" si="5"/>
        <v>0</v>
      </c>
    </row>
    <row r="232" spans="1:13" hidden="1" x14ac:dyDescent="0.35">
      <c r="A232" s="1" t="s">
        <v>227</v>
      </c>
      <c r="B232" s="102" t="s">
        <v>259</v>
      </c>
      <c r="C232" s="102" t="s">
        <v>292</v>
      </c>
      <c r="D232" s="3" t="s">
        <v>251</v>
      </c>
      <c r="E232" s="92" t="s">
        <v>256</v>
      </c>
      <c r="F232" s="93">
        <v>0</v>
      </c>
      <c r="G232" s="100">
        <v>0</v>
      </c>
      <c r="H232" s="100">
        <v>0</v>
      </c>
      <c r="I232" s="100">
        <v>0</v>
      </c>
      <c r="J232" s="100">
        <v>0</v>
      </c>
      <c r="K232" s="100">
        <v>0</v>
      </c>
      <c r="L232" s="100">
        <v>0</v>
      </c>
      <c r="M232" s="96">
        <f t="shared" si="5"/>
        <v>0</v>
      </c>
    </row>
    <row r="233" spans="1:13" x14ac:dyDescent="0.35">
      <c r="A233" s="102" t="s">
        <v>260</v>
      </c>
      <c r="B233" s="102" t="s">
        <v>258</v>
      </c>
      <c r="C233" s="102" t="s">
        <v>292</v>
      </c>
      <c r="D233" s="5" t="s">
        <v>229</v>
      </c>
      <c r="E233" s="92" t="s">
        <v>230</v>
      </c>
      <c r="F233" s="93">
        <v>0</v>
      </c>
      <c r="G233" s="100">
        <v>3255.2</v>
      </c>
      <c r="H233" s="100">
        <v>3255.2</v>
      </c>
      <c r="I233" s="100">
        <v>3255.2</v>
      </c>
      <c r="J233" s="100">
        <v>3255.2</v>
      </c>
      <c r="K233" s="100">
        <v>3255.2</v>
      </c>
      <c r="L233" s="100">
        <v>3255.2</v>
      </c>
      <c r="M233" s="96">
        <f t="shared" si="5"/>
        <v>19531.2</v>
      </c>
    </row>
    <row r="234" spans="1:13" hidden="1" x14ac:dyDescent="0.35">
      <c r="A234" s="102" t="s">
        <v>260</v>
      </c>
      <c r="B234" s="102" t="s">
        <v>258</v>
      </c>
      <c r="C234" s="102" t="s">
        <v>292</v>
      </c>
      <c r="D234" s="3" t="s">
        <v>234</v>
      </c>
      <c r="E234" s="92" t="s">
        <v>235</v>
      </c>
      <c r="F234" s="93">
        <v>0</v>
      </c>
      <c r="G234" s="100">
        <v>9602.84</v>
      </c>
      <c r="H234" s="100">
        <v>9602.84</v>
      </c>
      <c r="I234" s="100">
        <v>9602.84</v>
      </c>
      <c r="J234" s="100">
        <v>9602.84</v>
      </c>
      <c r="K234" s="100">
        <v>9602.84</v>
      </c>
      <c r="L234" s="100">
        <v>9602.84</v>
      </c>
      <c r="M234" s="96">
        <f t="shared" si="5"/>
        <v>57617.039999999994</v>
      </c>
    </row>
    <row r="235" spans="1:13" hidden="1" x14ac:dyDescent="0.35">
      <c r="A235" s="102" t="s">
        <v>260</v>
      </c>
      <c r="B235" s="102" t="s">
        <v>258</v>
      </c>
      <c r="C235" s="102" t="s">
        <v>292</v>
      </c>
      <c r="D235" s="5" t="s">
        <v>234</v>
      </c>
      <c r="E235" s="92" t="s">
        <v>237</v>
      </c>
      <c r="F235" s="93">
        <v>0</v>
      </c>
      <c r="G235" s="100">
        <v>7161.44</v>
      </c>
      <c r="H235" s="100">
        <v>7161.44</v>
      </c>
      <c r="I235" s="100">
        <v>7161.44</v>
      </c>
      <c r="J235" s="100">
        <v>7161.44</v>
      </c>
      <c r="K235" s="100">
        <v>7161.44</v>
      </c>
      <c r="L235" s="100">
        <v>7161.44</v>
      </c>
      <c r="M235" s="96">
        <f t="shared" si="5"/>
        <v>42968.639999999999</v>
      </c>
    </row>
    <row r="236" spans="1:13" hidden="1" x14ac:dyDescent="0.35">
      <c r="A236" s="102" t="s">
        <v>260</v>
      </c>
      <c r="B236" s="102" t="s">
        <v>258</v>
      </c>
      <c r="C236" s="102" t="s">
        <v>292</v>
      </c>
      <c r="D236" s="7" t="s">
        <v>240</v>
      </c>
      <c r="E236" s="92" t="s">
        <v>244</v>
      </c>
      <c r="F236" s="93">
        <v>0</v>
      </c>
      <c r="G236" s="100">
        <v>4557.28</v>
      </c>
      <c r="H236" s="100">
        <v>4557.28</v>
      </c>
      <c r="I236" s="100">
        <v>4557.28</v>
      </c>
      <c r="J236" s="100">
        <v>4557.28</v>
      </c>
      <c r="K236" s="100">
        <v>4557.28</v>
      </c>
      <c r="L236" s="100">
        <v>4557.28</v>
      </c>
      <c r="M236" s="96">
        <f t="shared" si="5"/>
        <v>27343.679999999997</v>
      </c>
    </row>
    <row r="237" spans="1:13" hidden="1" x14ac:dyDescent="0.35">
      <c r="A237" s="102" t="s">
        <v>260</v>
      </c>
      <c r="B237" s="102" t="s">
        <v>258</v>
      </c>
      <c r="C237" s="102" t="s">
        <v>292</v>
      </c>
      <c r="D237" s="3" t="s">
        <v>247</v>
      </c>
      <c r="E237" s="92" t="s">
        <v>250</v>
      </c>
      <c r="F237" s="93">
        <v>0</v>
      </c>
      <c r="G237" s="100">
        <v>2766.92</v>
      </c>
      <c r="H237" s="100">
        <v>2766.92</v>
      </c>
      <c r="I237" s="100">
        <v>2766.92</v>
      </c>
      <c r="J237" s="100">
        <v>2766.92</v>
      </c>
      <c r="K237" s="100">
        <v>2766.92</v>
      </c>
      <c r="L237" s="100">
        <v>2766.92</v>
      </c>
      <c r="M237" s="96">
        <f t="shared" si="5"/>
        <v>16601.52</v>
      </c>
    </row>
    <row r="238" spans="1:13" hidden="1" x14ac:dyDescent="0.35">
      <c r="A238" s="102" t="s">
        <v>260</v>
      </c>
      <c r="B238" s="102" t="s">
        <v>258</v>
      </c>
      <c r="C238" s="102" t="s">
        <v>292</v>
      </c>
      <c r="D238" s="5" t="s">
        <v>251</v>
      </c>
      <c r="E238" s="92" t="s">
        <v>256</v>
      </c>
      <c r="F238" s="93">
        <v>0</v>
      </c>
      <c r="G238" s="100">
        <v>3255.2</v>
      </c>
      <c r="H238" s="100">
        <v>3255.2</v>
      </c>
      <c r="I238" s="100">
        <v>3255.2</v>
      </c>
      <c r="J238" s="100">
        <v>3255.2</v>
      </c>
      <c r="K238" s="100">
        <v>3255.2</v>
      </c>
      <c r="L238" s="100">
        <v>3255.2</v>
      </c>
      <c r="M238" s="96">
        <f t="shared" si="5"/>
        <v>19531.2</v>
      </c>
    </row>
    <row r="239" spans="1:13" hidden="1" x14ac:dyDescent="0.35">
      <c r="A239" s="102" t="s">
        <v>261</v>
      </c>
      <c r="B239" s="102" t="s">
        <v>259</v>
      </c>
      <c r="C239" s="102" t="s">
        <v>292</v>
      </c>
      <c r="D239" s="5" t="s">
        <v>234</v>
      </c>
      <c r="E239" s="92" t="s">
        <v>235</v>
      </c>
      <c r="F239" s="93">
        <v>0</v>
      </c>
      <c r="G239" s="100">
        <v>162.76</v>
      </c>
      <c r="H239" s="100">
        <v>162.76</v>
      </c>
      <c r="I239" s="100">
        <v>162.76</v>
      </c>
      <c r="J239" s="100">
        <v>162.76</v>
      </c>
      <c r="K239" s="100">
        <v>162.76</v>
      </c>
      <c r="L239" s="100">
        <v>162.76</v>
      </c>
      <c r="M239" s="96">
        <f t="shared" si="5"/>
        <v>976.56</v>
      </c>
    </row>
    <row r="240" spans="1:13" hidden="1" x14ac:dyDescent="0.35">
      <c r="A240" s="102" t="s">
        <v>261</v>
      </c>
      <c r="B240" s="102" t="s">
        <v>259</v>
      </c>
      <c r="C240" s="102" t="s">
        <v>292</v>
      </c>
      <c r="D240" s="5" t="s">
        <v>240</v>
      </c>
      <c r="E240" s="92" t="s">
        <v>244</v>
      </c>
      <c r="F240" s="93">
        <v>0</v>
      </c>
      <c r="G240" s="100">
        <v>162.76</v>
      </c>
      <c r="H240" s="100">
        <v>162.76</v>
      </c>
      <c r="I240" s="100">
        <v>162.76</v>
      </c>
      <c r="J240" s="100">
        <v>162.76</v>
      </c>
      <c r="K240" s="100">
        <v>162.76</v>
      </c>
      <c r="L240" s="100">
        <v>162.76</v>
      </c>
      <c r="M240" s="96">
        <f t="shared" si="5"/>
        <v>976.56</v>
      </c>
    </row>
    <row r="241" spans="1:13" hidden="1" x14ac:dyDescent="0.35">
      <c r="A241" s="102" t="s">
        <v>261</v>
      </c>
      <c r="B241" s="102" t="s">
        <v>259</v>
      </c>
      <c r="C241" s="102" t="s">
        <v>292</v>
      </c>
      <c r="D241" s="5" t="s">
        <v>247</v>
      </c>
      <c r="E241" s="92" t="s">
        <v>250</v>
      </c>
      <c r="F241" s="93">
        <v>0</v>
      </c>
      <c r="G241" s="100">
        <v>162.76</v>
      </c>
      <c r="H241" s="100">
        <v>162.76</v>
      </c>
      <c r="I241" s="100">
        <v>162.76</v>
      </c>
      <c r="J241" s="100">
        <v>162.76</v>
      </c>
      <c r="K241" s="100">
        <v>162.76</v>
      </c>
      <c r="L241" s="100">
        <v>162.76</v>
      </c>
      <c r="M241" s="96">
        <f t="shared" si="5"/>
        <v>976.56</v>
      </c>
    </row>
    <row r="242" spans="1:13" hidden="1" x14ac:dyDescent="0.35">
      <c r="A242" s="102" t="s">
        <v>261</v>
      </c>
      <c r="B242" s="102" t="s">
        <v>259</v>
      </c>
      <c r="C242" s="102" t="s">
        <v>292</v>
      </c>
      <c r="D242" s="5" t="s">
        <v>251</v>
      </c>
      <c r="E242" s="92" t="s">
        <v>256</v>
      </c>
      <c r="F242" s="93">
        <v>0</v>
      </c>
      <c r="G242" s="100">
        <v>162.76</v>
      </c>
      <c r="H242" s="100">
        <v>162.76</v>
      </c>
      <c r="I242" s="100">
        <v>162.76</v>
      </c>
      <c r="J242" s="100">
        <v>162.76</v>
      </c>
      <c r="K242" s="100">
        <v>162.76</v>
      </c>
      <c r="L242" s="100">
        <v>162.76</v>
      </c>
      <c r="M242" s="96">
        <f t="shared" si="5"/>
        <v>976.56</v>
      </c>
    </row>
    <row r="243" spans="1:13" hidden="1" x14ac:dyDescent="0.35">
      <c r="A243" s="102" t="s">
        <v>261</v>
      </c>
      <c r="B243" s="102" t="s">
        <v>262</v>
      </c>
      <c r="C243" s="102" t="s">
        <v>292</v>
      </c>
      <c r="D243" s="5" t="s">
        <v>229</v>
      </c>
      <c r="E243" s="92" t="s">
        <v>263</v>
      </c>
      <c r="F243" s="93">
        <v>0</v>
      </c>
      <c r="G243" s="100">
        <v>162.76</v>
      </c>
      <c r="H243" s="100">
        <v>162.76</v>
      </c>
      <c r="I243" s="100">
        <v>162.76</v>
      </c>
      <c r="J243" s="100">
        <v>162.76</v>
      </c>
      <c r="K243" s="100">
        <v>162.76</v>
      </c>
      <c r="L243" s="100">
        <v>162.76</v>
      </c>
      <c r="M243" s="96">
        <f t="shared" si="5"/>
        <v>976.56</v>
      </c>
    </row>
    <row r="244" spans="1:13" x14ac:dyDescent="0.35">
      <c r="A244" s="102" t="s">
        <v>261</v>
      </c>
      <c r="B244" s="102" t="s">
        <v>262</v>
      </c>
      <c r="C244" s="102" t="s">
        <v>292</v>
      </c>
      <c r="D244" s="5" t="s">
        <v>229</v>
      </c>
      <c r="E244" s="92" t="s">
        <v>230</v>
      </c>
      <c r="F244" s="93">
        <v>0</v>
      </c>
      <c r="G244" s="100">
        <v>162.76</v>
      </c>
      <c r="H244" s="100">
        <v>162.76</v>
      </c>
      <c r="I244" s="100">
        <v>162.76</v>
      </c>
      <c r="J244" s="100">
        <v>162.76</v>
      </c>
      <c r="K244" s="100">
        <v>162.76</v>
      </c>
      <c r="L244" s="100">
        <v>162.76</v>
      </c>
      <c r="M244" s="96">
        <f t="shared" si="5"/>
        <v>976.56</v>
      </c>
    </row>
    <row r="245" spans="1:13" hidden="1" x14ac:dyDescent="0.35">
      <c r="A245" s="102" t="s">
        <v>261</v>
      </c>
      <c r="B245" s="102" t="s">
        <v>262</v>
      </c>
      <c r="C245" s="102" t="s">
        <v>292</v>
      </c>
      <c r="D245" s="5" t="s">
        <v>231</v>
      </c>
      <c r="E245" s="92" t="s">
        <v>232</v>
      </c>
      <c r="F245" s="93">
        <v>0</v>
      </c>
      <c r="G245" s="100">
        <v>162.76</v>
      </c>
      <c r="H245" s="100">
        <v>162.76</v>
      </c>
      <c r="I245" s="100">
        <v>162.76</v>
      </c>
      <c r="J245" s="100">
        <v>162.76</v>
      </c>
      <c r="K245" s="100">
        <v>162.76</v>
      </c>
      <c r="L245" s="100">
        <v>162.76</v>
      </c>
      <c r="M245" s="96">
        <f t="shared" si="5"/>
        <v>976.56</v>
      </c>
    </row>
    <row r="246" spans="1:13" hidden="1" x14ac:dyDescent="0.35">
      <c r="A246" s="102" t="s">
        <v>261</v>
      </c>
      <c r="B246" s="102" t="s">
        <v>262</v>
      </c>
      <c r="C246" s="102" t="s">
        <v>292</v>
      </c>
      <c r="D246" s="5" t="s">
        <v>231</v>
      </c>
      <c r="E246" s="92" t="s">
        <v>264</v>
      </c>
      <c r="F246" s="93">
        <v>0</v>
      </c>
      <c r="G246" s="100">
        <v>162.76</v>
      </c>
      <c r="H246" s="100">
        <v>162.76</v>
      </c>
      <c r="I246" s="100">
        <v>162.76</v>
      </c>
      <c r="J246" s="100">
        <v>162.76</v>
      </c>
      <c r="K246" s="100">
        <v>162.76</v>
      </c>
      <c r="L246" s="100">
        <v>162.76</v>
      </c>
      <c r="M246" s="96">
        <f t="shared" si="5"/>
        <v>976.56</v>
      </c>
    </row>
    <row r="247" spans="1:13" hidden="1" x14ac:dyDescent="0.35">
      <c r="A247" s="102" t="s">
        <v>261</v>
      </c>
      <c r="B247" s="102" t="s">
        <v>262</v>
      </c>
      <c r="C247" s="102" t="s">
        <v>292</v>
      </c>
      <c r="D247" s="5" t="s">
        <v>234</v>
      </c>
      <c r="E247" s="92" t="s">
        <v>235</v>
      </c>
      <c r="F247" s="93">
        <v>0</v>
      </c>
      <c r="G247" s="100">
        <v>325.52</v>
      </c>
      <c r="H247" s="100">
        <v>325.52</v>
      </c>
      <c r="I247" s="100">
        <v>325.52</v>
      </c>
      <c r="J247" s="100">
        <v>325.52</v>
      </c>
      <c r="K247" s="100">
        <v>325.52</v>
      </c>
      <c r="L247" s="100">
        <v>325.52</v>
      </c>
      <c r="M247" s="96">
        <f t="shared" si="5"/>
        <v>1953.12</v>
      </c>
    </row>
    <row r="248" spans="1:13" hidden="1" x14ac:dyDescent="0.35">
      <c r="A248" s="102" t="s">
        <v>261</v>
      </c>
      <c r="B248" s="102" t="s">
        <v>262</v>
      </c>
      <c r="C248" s="102" t="s">
        <v>292</v>
      </c>
      <c r="D248" s="5" t="s">
        <v>234</v>
      </c>
      <c r="E248" s="92" t="s">
        <v>236</v>
      </c>
      <c r="F248" s="93">
        <v>0</v>
      </c>
      <c r="G248" s="100">
        <v>162.76</v>
      </c>
      <c r="H248" s="100">
        <v>162.76</v>
      </c>
      <c r="I248" s="100">
        <v>162.76</v>
      </c>
      <c r="J248" s="100">
        <v>162.76</v>
      </c>
      <c r="K248" s="100">
        <v>162.76</v>
      </c>
      <c r="L248" s="100">
        <v>162.76</v>
      </c>
      <c r="M248" s="96">
        <f t="shared" si="5"/>
        <v>976.56</v>
      </c>
    </row>
    <row r="249" spans="1:13" hidden="1" x14ac:dyDescent="0.35">
      <c r="A249" s="102" t="s">
        <v>261</v>
      </c>
      <c r="B249" s="102" t="s">
        <v>262</v>
      </c>
      <c r="C249" s="102" t="s">
        <v>292</v>
      </c>
      <c r="D249" s="5" t="s">
        <v>234</v>
      </c>
      <c r="E249" s="92" t="s">
        <v>237</v>
      </c>
      <c r="F249" s="93">
        <v>0</v>
      </c>
      <c r="G249" s="100">
        <v>162.76</v>
      </c>
      <c r="H249" s="100">
        <v>162.76</v>
      </c>
      <c r="I249" s="100">
        <v>162.76</v>
      </c>
      <c r="J249" s="100">
        <v>162.76</v>
      </c>
      <c r="K249" s="100">
        <v>162.76</v>
      </c>
      <c r="L249" s="100">
        <v>162.76</v>
      </c>
      <c r="M249" s="96">
        <f t="shared" si="5"/>
        <v>976.56</v>
      </c>
    </row>
    <row r="250" spans="1:13" hidden="1" x14ac:dyDescent="0.35">
      <c r="A250" s="102" t="s">
        <v>261</v>
      </c>
      <c r="B250" s="102" t="s">
        <v>262</v>
      </c>
      <c r="C250" s="102" t="s">
        <v>292</v>
      </c>
      <c r="D250" s="5" t="s">
        <v>234</v>
      </c>
      <c r="E250" s="92" t="s">
        <v>239</v>
      </c>
      <c r="F250" s="93">
        <v>0</v>
      </c>
      <c r="G250" s="100">
        <v>162.76</v>
      </c>
      <c r="H250" s="100">
        <v>162.76</v>
      </c>
      <c r="I250" s="100">
        <v>162.76</v>
      </c>
      <c r="J250" s="100">
        <v>162.76</v>
      </c>
      <c r="K250" s="100">
        <v>162.76</v>
      </c>
      <c r="L250" s="100">
        <v>162.76</v>
      </c>
      <c r="M250" s="96">
        <f t="shared" si="5"/>
        <v>976.56</v>
      </c>
    </row>
    <row r="251" spans="1:13" hidden="1" x14ac:dyDescent="0.35">
      <c r="A251" s="102" t="s">
        <v>261</v>
      </c>
      <c r="B251" s="102" t="s">
        <v>262</v>
      </c>
      <c r="C251" s="102" t="s">
        <v>292</v>
      </c>
      <c r="D251" s="5" t="s">
        <v>240</v>
      </c>
      <c r="E251" s="92" t="s">
        <v>241</v>
      </c>
      <c r="F251" s="93">
        <v>0</v>
      </c>
      <c r="G251" s="100">
        <v>162.76</v>
      </c>
      <c r="H251" s="100">
        <v>162.76</v>
      </c>
      <c r="I251" s="100">
        <v>162.76</v>
      </c>
      <c r="J251" s="100">
        <v>162.76</v>
      </c>
      <c r="K251" s="100">
        <v>162.76</v>
      </c>
      <c r="L251" s="100">
        <v>162.76</v>
      </c>
      <c r="M251" s="96">
        <f t="shared" si="5"/>
        <v>976.56</v>
      </c>
    </row>
    <row r="252" spans="1:13" hidden="1" x14ac:dyDescent="0.35">
      <c r="A252" s="102" t="s">
        <v>261</v>
      </c>
      <c r="B252" s="102" t="s">
        <v>262</v>
      </c>
      <c r="C252" s="102" t="s">
        <v>292</v>
      </c>
      <c r="D252" s="5" t="s">
        <v>240</v>
      </c>
      <c r="E252" s="92" t="s">
        <v>242</v>
      </c>
      <c r="F252" s="93">
        <v>0</v>
      </c>
      <c r="G252" s="100">
        <v>162.76</v>
      </c>
      <c r="H252" s="100">
        <v>162.76</v>
      </c>
      <c r="I252" s="100">
        <v>162.76</v>
      </c>
      <c r="J252" s="100">
        <v>162.76</v>
      </c>
      <c r="K252" s="100">
        <v>162.76</v>
      </c>
      <c r="L252" s="100">
        <v>162.76</v>
      </c>
      <c r="M252" s="96">
        <f t="shared" si="5"/>
        <v>976.56</v>
      </c>
    </row>
    <row r="253" spans="1:13" hidden="1" x14ac:dyDescent="0.35">
      <c r="A253" s="102" t="s">
        <v>261</v>
      </c>
      <c r="B253" s="102" t="s">
        <v>262</v>
      </c>
      <c r="C253" s="102" t="s">
        <v>292</v>
      </c>
      <c r="D253" s="5" t="s">
        <v>240</v>
      </c>
      <c r="E253" s="92" t="s">
        <v>244</v>
      </c>
      <c r="F253" s="93">
        <v>0</v>
      </c>
      <c r="G253" s="100">
        <v>162.76</v>
      </c>
      <c r="H253" s="100">
        <v>162.76</v>
      </c>
      <c r="I253" s="100">
        <v>162.76</v>
      </c>
      <c r="J253" s="100">
        <v>162.76</v>
      </c>
      <c r="K253" s="100">
        <v>162.76</v>
      </c>
      <c r="L253" s="100">
        <v>162.76</v>
      </c>
      <c r="M253" s="96">
        <f t="shared" si="5"/>
        <v>976.56</v>
      </c>
    </row>
    <row r="254" spans="1:13" hidden="1" x14ac:dyDescent="0.35">
      <c r="A254" s="102" t="s">
        <v>261</v>
      </c>
      <c r="B254" s="102" t="s">
        <v>262</v>
      </c>
      <c r="C254" s="102" t="s">
        <v>292</v>
      </c>
      <c r="D254" s="5" t="s">
        <v>240</v>
      </c>
      <c r="E254" s="92" t="s">
        <v>245</v>
      </c>
      <c r="F254" s="93">
        <v>0</v>
      </c>
      <c r="G254" s="100">
        <v>162.76</v>
      </c>
      <c r="H254" s="100">
        <v>162.76</v>
      </c>
      <c r="I254" s="100">
        <v>162.76</v>
      </c>
      <c r="J254" s="100">
        <v>162.76</v>
      </c>
      <c r="K254" s="100">
        <v>162.76</v>
      </c>
      <c r="L254" s="100">
        <v>162.76</v>
      </c>
      <c r="M254" s="96">
        <f t="shared" si="5"/>
        <v>976.56</v>
      </c>
    </row>
    <row r="255" spans="1:13" hidden="1" x14ac:dyDescent="0.35">
      <c r="A255" s="102" t="s">
        <v>261</v>
      </c>
      <c r="B255" s="102" t="s">
        <v>262</v>
      </c>
      <c r="C255" s="102" t="s">
        <v>292</v>
      </c>
      <c r="D255" s="5" t="s">
        <v>240</v>
      </c>
      <c r="E255" s="92" t="s">
        <v>246</v>
      </c>
      <c r="F255" s="93">
        <v>0</v>
      </c>
      <c r="G255" s="100">
        <v>162.76</v>
      </c>
      <c r="H255" s="100">
        <v>162.76</v>
      </c>
      <c r="I255" s="100">
        <v>162.76</v>
      </c>
      <c r="J255" s="100">
        <v>162.76</v>
      </c>
      <c r="K255" s="100">
        <v>162.76</v>
      </c>
      <c r="L255" s="100">
        <v>162.76</v>
      </c>
      <c r="M255" s="96">
        <f t="shared" si="5"/>
        <v>976.56</v>
      </c>
    </row>
    <row r="256" spans="1:13" hidden="1" x14ac:dyDescent="0.35">
      <c r="A256" s="102" t="s">
        <v>261</v>
      </c>
      <c r="B256" s="102" t="s">
        <v>262</v>
      </c>
      <c r="C256" s="102" t="s">
        <v>292</v>
      </c>
      <c r="D256" s="5" t="s">
        <v>247</v>
      </c>
      <c r="E256" s="92" t="s">
        <v>248</v>
      </c>
      <c r="F256" s="93">
        <v>0</v>
      </c>
      <c r="G256" s="100">
        <v>162.76</v>
      </c>
      <c r="H256" s="100">
        <v>162.76</v>
      </c>
      <c r="I256" s="100">
        <v>162.76</v>
      </c>
      <c r="J256" s="100">
        <v>162.76</v>
      </c>
      <c r="K256" s="100">
        <v>162.76</v>
      </c>
      <c r="L256" s="100">
        <v>162.76</v>
      </c>
      <c r="M256" s="96">
        <f t="shared" si="5"/>
        <v>976.56</v>
      </c>
    </row>
    <row r="257" spans="1:13" hidden="1" x14ac:dyDescent="0.35">
      <c r="A257" s="102" t="s">
        <v>261</v>
      </c>
      <c r="B257" s="102" t="s">
        <v>262</v>
      </c>
      <c r="C257" s="102" t="s">
        <v>292</v>
      </c>
      <c r="D257" s="5" t="s">
        <v>247</v>
      </c>
      <c r="E257" s="92" t="s">
        <v>250</v>
      </c>
      <c r="F257" s="93">
        <v>0</v>
      </c>
      <c r="G257" s="100">
        <v>162.76</v>
      </c>
      <c r="H257" s="100">
        <v>162.76</v>
      </c>
      <c r="I257" s="100">
        <v>162.76</v>
      </c>
      <c r="J257" s="100">
        <v>162.76</v>
      </c>
      <c r="K257" s="100">
        <v>162.76</v>
      </c>
      <c r="L257" s="100">
        <v>162.76</v>
      </c>
      <c r="M257" s="96">
        <f t="shared" si="5"/>
        <v>976.56</v>
      </c>
    </row>
    <row r="258" spans="1:13" hidden="1" x14ac:dyDescent="0.35">
      <c r="A258" s="102" t="s">
        <v>261</v>
      </c>
      <c r="B258" s="102" t="s">
        <v>262</v>
      </c>
      <c r="C258" s="102" t="s">
        <v>292</v>
      </c>
      <c r="D258" s="5" t="s">
        <v>251</v>
      </c>
      <c r="E258" s="92" t="s">
        <v>252</v>
      </c>
      <c r="F258" s="93">
        <v>0</v>
      </c>
      <c r="G258" s="100">
        <v>162.76</v>
      </c>
      <c r="H258" s="100">
        <v>162.76</v>
      </c>
      <c r="I258" s="100">
        <v>162.76</v>
      </c>
      <c r="J258" s="100">
        <v>162.76</v>
      </c>
      <c r="K258" s="100">
        <v>162.76</v>
      </c>
      <c r="L258" s="100">
        <v>162.76</v>
      </c>
      <c r="M258" s="96">
        <f t="shared" si="5"/>
        <v>976.56</v>
      </c>
    </row>
    <row r="259" spans="1:13" hidden="1" x14ac:dyDescent="0.35">
      <c r="A259" s="102" t="s">
        <v>261</v>
      </c>
      <c r="B259" s="102" t="s">
        <v>262</v>
      </c>
      <c r="C259" s="102" t="s">
        <v>292</v>
      </c>
      <c r="D259" s="5" t="s">
        <v>251</v>
      </c>
      <c r="E259" s="92" t="s">
        <v>256</v>
      </c>
      <c r="F259" s="93">
        <v>0</v>
      </c>
      <c r="G259" s="100">
        <v>162.76</v>
      </c>
      <c r="H259" s="100">
        <v>162.76</v>
      </c>
      <c r="I259" s="100">
        <v>162.76</v>
      </c>
      <c r="J259" s="100">
        <v>162.76</v>
      </c>
      <c r="K259" s="100">
        <v>162.76</v>
      </c>
      <c r="L259" s="100">
        <v>162.76</v>
      </c>
      <c r="M259" s="96">
        <f t="shared" si="5"/>
        <v>976.56</v>
      </c>
    </row>
  </sheetData>
  <autoFilter ref="A1:M259" xr:uid="{D4F02497-1B7C-49A4-BC31-8ADE5516C6E9}">
    <filterColumn colId="4">
      <filters>
        <filter val="Brasilia"/>
      </filters>
    </filterColumn>
  </autoFilter>
  <pageMargins left="0.511811024" right="0.511811024" top="0.78740157499999996" bottom="0.78740157499999996" header="0.31496062000000002" footer="0.31496062000000002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1C123-A0D9-46ED-95B2-C784974C1286}">
  <dimension ref="A1:AE26"/>
  <sheetViews>
    <sheetView showGridLines="0" topLeftCell="O2" workbookViewId="0">
      <selection activeCell="X4" sqref="X4"/>
    </sheetView>
  </sheetViews>
  <sheetFormatPr defaultRowHeight="14.5" outlineLevelCol="2" x14ac:dyDescent="0.35"/>
  <cols>
    <col min="2" max="2" width="16.81640625" bestFit="1" customWidth="1"/>
    <col min="3" max="3" width="10" hidden="1" customWidth="1"/>
    <col min="4" max="4" width="5.1796875" hidden="1" customWidth="1"/>
    <col min="5" max="5" width="4.453125" hidden="1" customWidth="1"/>
    <col min="6" max="6" width="14.81640625" bestFit="1" customWidth="1"/>
    <col min="7" max="12" width="9.1796875" hidden="1" customWidth="1" outlineLevel="2"/>
    <col min="13" max="13" width="9.1796875" customWidth="1" outlineLevel="1" collapsed="1"/>
    <col min="14" max="20" width="9.1796875" customWidth="1" outlineLevel="1"/>
    <col min="21" max="21" width="12.1796875" bestFit="1" customWidth="1"/>
    <col min="22" max="23" width="9.54296875" bestFit="1" customWidth="1"/>
    <col min="24" max="28" width="12.1796875" bestFit="1" customWidth="1"/>
    <col min="29" max="29" width="13.26953125" bestFit="1" customWidth="1"/>
    <col min="30" max="31" width="12.1796875" bestFit="1" customWidth="1"/>
  </cols>
  <sheetData>
    <row r="1" spans="1:31" hidden="1" x14ac:dyDescent="0.35">
      <c r="AD1" s="94">
        <f>SUM(N4,T4)*W4*F4</f>
        <v>1320.0741971830989</v>
      </c>
    </row>
    <row r="2" spans="1:31" x14ac:dyDescent="0.35">
      <c r="C2" s="12" t="s">
        <v>328</v>
      </c>
      <c r="D2" s="21"/>
      <c r="E2" s="12" t="s">
        <v>269</v>
      </c>
      <c r="G2" s="245" t="s">
        <v>270</v>
      </c>
      <c r="H2" s="245"/>
      <c r="I2" s="245"/>
      <c r="J2" s="245"/>
      <c r="K2" s="245"/>
      <c r="L2" s="245"/>
      <c r="M2" s="246" t="s">
        <v>271</v>
      </c>
      <c r="N2" s="246"/>
      <c r="O2" s="246"/>
      <c r="P2" s="246"/>
      <c r="Q2" s="246"/>
      <c r="R2" s="246"/>
      <c r="S2" s="246"/>
      <c r="T2" s="246"/>
      <c r="U2" s="245" t="s">
        <v>272</v>
      </c>
      <c r="V2" s="245"/>
      <c r="W2" s="245"/>
      <c r="X2" s="90"/>
      <c r="Y2" s="244" t="s">
        <v>273</v>
      </c>
      <c r="Z2" s="244"/>
      <c r="AA2" s="244"/>
      <c r="AB2" s="244"/>
      <c r="AC2" s="244"/>
      <c r="AD2" s="244"/>
    </row>
    <row r="3" spans="1:31" x14ac:dyDescent="0.35">
      <c r="A3" s="1" t="s">
        <v>218</v>
      </c>
      <c r="B3" s="1" t="s">
        <v>219</v>
      </c>
      <c r="C3" s="13" t="s">
        <v>329</v>
      </c>
      <c r="D3" s="22" t="s">
        <v>330</v>
      </c>
      <c r="E3" s="82" t="s">
        <v>331</v>
      </c>
      <c r="F3" s="1" t="s">
        <v>220</v>
      </c>
      <c r="G3" s="13" t="s">
        <v>221</v>
      </c>
      <c r="H3" s="13" t="s">
        <v>222</v>
      </c>
      <c r="I3" s="13" t="s">
        <v>223</v>
      </c>
      <c r="J3" s="13" t="s">
        <v>224</v>
      </c>
      <c r="K3" s="13" t="s">
        <v>225</v>
      </c>
      <c r="L3" s="13" t="s">
        <v>226</v>
      </c>
      <c r="M3" s="13" t="s">
        <v>275</v>
      </c>
      <c r="N3" s="13" t="s">
        <v>276</v>
      </c>
      <c r="O3" s="13" t="s">
        <v>277</v>
      </c>
      <c r="P3" s="13" t="s">
        <v>278</v>
      </c>
      <c r="Q3" s="13" t="s">
        <v>279</v>
      </c>
      <c r="R3" s="13" t="s">
        <v>280</v>
      </c>
      <c r="S3" s="13" t="s">
        <v>281</v>
      </c>
      <c r="T3" s="13" t="s">
        <v>282</v>
      </c>
      <c r="U3" s="13" t="s">
        <v>283</v>
      </c>
      <c r="V3" s="13" t="s">
        <v>284</v>
      </c>
      <c r="W3" s="13" t="s">
        <v>285</v>
      </c>
      <c r="X3" s="13" t="s">
        <v>286</v>
      </c>
      <c r="Y3" s="13" t="s">
        <v>221</v>
      </c>
      <c r="Z3" s="13" t="s">
        <v>222</v>
      </c>
      <c r="AA3" s="13" t="s">
        <v>223</v>
      </c>
      <c r="AB3" s="13" t="s">
        <v>224</v>
      </c>
      <c r="AC3" s="13" t="s">
        <v>225</v>
      </c>
      <c r="AD3" s="13" t="s">
        <v>226</v>
      </c>
      <c r="AE3" s="13" t="s">
        <v>13</v>
      </c>
    </row>
    <row r="4" spans="1:31" x14ac:dyDescent="0.35">
      <c r="A4" s="5" t="s">
        <v>229</v>
      </c>
      <c r="B4" s="92" t="s">
        <v>230</v>
      </c>
      <c r="C4" s="14">
        <v>5</v>
      </c>
      <c r="D4" s="23">
        <v>1</v>
      </c>
      <c r="E4" s="5">
        <v>1</v>
      </c>
      <c r="F4" s="93">
        <v>7</v>
      </c>
      <c r="G4" s="76">
        <v>0</v>
      </c>
      <c r="H4" s="76">
        <v>0</v>
      </c>
      <c r="I4" s="76">
        <v>1</v>
      </c>
      <c r="J4" s="76">
        <v>1</v>
      </c>
      <c r="K4" s="76">
        <v>2</v>
      </c>
      <c r="L4" s="76">
        <v>0</v>
      </c>
      <c r="M4" s="77">
        <v>7.1</v>
      </c>
      <c r="N4" s="76">
        <v>26</v>
      </c>
      <c r="O4" s="77">
        <f>(M4*G4)*2</f>
        <v>0</v>
      </c>
      <c r="P4" s="77">
        <f>(M4*H4)*2</f>
        <v>0</v>
      </c>
      <c r="Q4" s="77">
        <f>(M4*I4)*2</f>
        <v>14.2</v>
      </c>
      <c r="R4" s="77">
        <f>(M4*J4)*2</f>
        <v>14.2</v>
      </c>
      <c r="S4" s="77">
        <f>(M4*K4)*2</f>
        <v>28.4</v>
      </c>
      <c r="T4" s="77">
        <f>(M4*L4)*2</f>
        <v>0</v>
      </c>
      <c r="U4" s="78">
        <v>0</v>
      </c>
      <c r="V4" s="78">
        <f>W4*M4</f>
        <v>51.497400000000013</v>
      </c>
      <c r="W4" s="78">
        <v>7.2531549295774669</v>
      </c>
      <c r="X4" s="100">
        <f>N4*W4*F4</f>
        <v>1320.0741971830989</v>
      </c>
      <c r="Y4" s="100">
        <f>O4*W4*F4</f>
        <v>0</v>
      </c>
      <c r="Z4" s="100">
        <f>P4*W4*F4</f>
        <v>0</v>
      </c>
      <c r="AA4" s="100">
        <f>Q4*W4*F4</f>
        <v>720.96360000000016</v>
      </c>
      <c r="AB4" s="100">
        <f>R4*W4*F4</f>
        <v>720.96360000000016</v>
      </c>
      <c r="AC4" s="100">
        <f>S4*W4*F4</f>
        <v>1441.9272000000003</v>
      </c>
      <c r="AD4" s="100">
        <f>T4*W4*F4</f>
        <v>0</v>
      </c>
      <c r="AE4" s="96">
        <f>SUM(Y4:AD4)</f>
        <v>2883.8544000000006</v>
      </c>
    </row>
    <row r="5" spans="1:31" x14ac:dyDescent="0.35">
      <c r="A5" s="3" t="s">
        <v>231</v>
      </c>
      <c r="B5" s="92" t="s">
        <v>232</v>
      </c>
      <c r="C5" s="15">
        <v>9</v>
      </c>
      <c r="D5" s="24">
        <v>4</v>
      </c>
      <c r="E5" s="84">
        <v>1</v>
      </c>
      <c r="F5" s="93">
        <v>14</v>
      </c>
      <c r="G5" s="76">
        <v>1</v>
      </c>
      <c r="H5" s="76">
        <v>0</v>
      </c>
      <c r="I5" s="76">
        <v>1</v>
      </c>
      <c r="J5" s="76">
        <v>1</v>
      </c>
      <c r="K5" s="76">
        <v>2</v>
      </c>
      <c r="L5" s="76">
        <v>0</v>
      </c>
      <c r="M5" s="77">
        <v>7.1</v>
      </c>
      <c r="N5" s="76">
        <v>26</v>
      </c>
      <c r="O5" s="77">
        <f t="shared" ref="O5:O25" si="0">(M5*G5)*2</f>
        <v>14.2</v>
      </c>
      <c r="P5" s="77">
        <f t="shared" ref="P5:P25" si="1">(M5*H5)*2</f>
        <v>0</v>
      </c>
      <c r="Q5" s="77">
        <f t="shared" ref="Q5:Q25" si="2">(M5*I5)*2</f>
        <v>14.2</v>
      </c>
      <c r="R5" s="77">
        <f t="shared" ref="R5:R25" si="3">(M5*J5)*2</f>
        <v>14.2</v>
      </c>
      <c r="S5" s="77">
        <f t="shared" ref="S5:S25" si="4">(M5*K5)*2</f>
        <v>28.4</v>
      </c>
      <c r="T5" s="77">
        <f t="shared" ref="T5:T25" si="5">(M5*L5)*2</f>
        <v>0</v>
      </c>
      <c r="U5" s="78">
        <v>0</v>
      </c>
      <c r="V5" s="78">
        <f t="shared" ref="V5:V25" si="6">W5*M5</f>
        <v>55.442940000000014</v>
      </c>
      <c r="W5" s="78">
        <v>7.8088647887323965</v>
      </c>
      <c r="X5" s="100">
        <f t="shared" ref="X5:X25" si="7">N5*W5*F5</f>
        <v>2842.4267830985923</v>
      </c>
      <c r="Y5" s="100">
        <f t="shared" ref="Y5:Y25" si="8">O5*W5*F5</f>
        <v>1552.4023200000004</v>
      </c>
      <c r="Z5" s="100">
        <f t="shared" ref="Z5:Z25" si="9">P5*W5*F5</f>
        <v>0</v>
      </c>
      <c r="AA5" s="100">
        <f t="shared" ref="AA5:AA25" si="10">Q5*W5*F5</f>
        <v>1552.4023200000004</v>
      </c>
      <c r="AB5" s="100">
        <f t="shared" ref="AB5:AB25" si="11">R5*W5*F5</f>
        <v>1552.4023200000004</v>
      </c>
      <c r="AC5" s="100">
        <f t="shared" ref="AC5:AC25" si="12">S5*W5*F5</f>
        <v>3104.8046400000007</v>
      </c>
      <c r="AD5" s="100">
        <f t="shared" ref="AD5:AD25" si="13">T5*W5*F5</f>
        <v>0</v>
      </c>
      <c r="AE5" s="96">
        <f t="shared" ref="AE5:AE25" si="14">SUM(Y5:AD5)</f>
        <v>7762.0116000000016</v>
      </c>
    </row>
    <row r="6" spans="1:31" x14ac:dyDescent="0.35">
      <c r="A6" s="5" t="s">
        <v>231</v>
      </c>
      <c r="B6" s="92" t="s">
        <v>233</v>
      </c>
      <c r="C6" s="16">
        <v>2</v>
      </c>
      <c r="D6" s="25">
        <v>1</v>
      </c>
      <c r="E6" s="85">
        <v>1</v>
      </c>
      <c r="F6" s="93">
        <v>4</v>
      </c>
      <c r="G6" s="76">
        <v>1</v>
      </c>
      <c r="H6" s="76">
        <v>0</v>
      </c>
      <c r="I6" s="76">
        <v>1</v>
      </c>
      <c r="J6" s="76">
        <v>1</v>
      </c>
      <c r="K6" s="76">
        <v>2</v>
      </c>
      <c r="L6" s="76">
        <v>0</v>
      </c>
      <c r="M6" s="77">
        <v>7.1</v>
      </c>
      <c r="N6" s="76">
        <v>26</v>
      </c>
      <c r="O6" s="77">
        <f t="shared" si="0"/>
        <v>14.2</v>
      </c>
      <c r="P6" s="77">
        <f t="shared" si="1"/>
        <v>0</v>
      </c>
      <c r="Q6" s="77">
        <f t="shared" si="2"/>
        <v>14.2</v>
      </c>
      <c r="R6" s="77">
        <f t="shared" si="3"/>
        <v>14.2</v>
      </c>
      <c r="S6" s="77">
        <f t="shared" si="4"/>
        <v>28.4</v>
      </c>
      <c r="T6" s="77">
        <f t="shared" si="5"/>
        <v>0</v>
      </c>
      <c r="U6" s="78">
        <v>0</v>
      </c>
      <c r="V6" s="78">
        <f t="shared" si="6"/>
        <v>47.212462500000008</v>
      </c>
      <c r="W6" s="78">
        <v>6.6496426056338045</v>
      </c>
      <c r="X6" s="100">
        <f t="shared" si="7"/>
        <v>691.56283098591564</v>
      </c>
      <c r="Y6" s="100">
        <f t="shared" si="8"/>
        <v>377.69970000000006</v>
      </c>
      <c r="Z6" s="100">
        <f t="shared" si="9"/>
        <v>0</v>
      </c>
      <c r="AA6" s="100">
        <f t="shared" si="10"/>
        <v>377.69970000000006</v>
      </c>
      <c r="AB6" s="100">
        <f t="shared" si="11"/>
        <v>377.69970000000006</v>
      </c>
      <c r="AC6" s="100">
        <f t="shared" si="12"/>
        <v>755.39940000000013</v>
      </c>
      <c r="AD6" s="100">
        <f t="shared" si="13"/>
        <v>0</v>
      </c>
      <c r="AE6" s="96">
        <f t="shared" si="14"/>
        <v>1888.4985000000001</v>
      </c>
    </row>
    <row r="7" spans="1:31" x14ac:dyDescent="0.35">
      <c r="A7" s="7" t="s">
        <v>234</v>
      </c>
      <c r="B7" s="92" t="s">
        <v>235</v>
      </c>
      <c r="C7" s="15">
        <v>11</v>
      </c>
      <c r="D7" s="26">
        <v>6</v>
      </c>
      <c r="E7" s="86">
        <v>1</v>
      </c>
      <c r="F7" s="93">
        <v>18</v>
      </c>
      <c r="G7" s="76">
        <v>1</v>
      </c>
      <c r="H7" s="76">
        <v>0</v>
      </c>
      <c r="I7" s="76">
        <v>1</v>
      </c>
      <c r="J7" s="76">
        <v>1</v>
      </c>
      <c r="K7" s="76">
        <v>2</v>
      </c>
      <c r="L7" s="76">
        <v>0</v>
      </c>
      <c r="M7" s="77">
        <v>7.1</v>
      </c>
      <c r="N7" s="76">
        <v>26</v>
      </c>
      <c r="O7" s="77">
        <f t="shared" si="0"/>
        <v>14.2</v>
      </c>
      <c r="P7" s="77">
        <f t="shared" si="1"/>
        <v>0</v>
      </c>
      <c r="Q7" s="77">
        <f t="shared" si="2"/>
        <v>14.2</v>
      </c>
      <c r="R7" s="77">
        <f t="shared" si="3"/>
        <v>14.2</v>
      </c>
      <c r="S7" s="77">
        <f t="shared" si="4"/>
        <v>28.4</v>
      </c>
      <c r="T7" s="77">
        <f t="shared" si="5"/>
        <v>0</v>
      </c>
      <c r="U7" s="78">
        <v>0</v>
      </c>
      <c r="V7" s="78">
        <f t="shared" si="6"/>
        <v>50.861848333333349</v>
      </c>
      <c r="W7" s="78">
        <v>7.163640610328641</v>
      </c>
      <c r="X7" s="100">
        <f t="shared" si="7"/>
        <v>3352.5838056338039</v>
      </c>
      <c r="Y7" s="100">
        <f t="shared" si="8"/>
        <v>1831.0265400000005</v>
      </c>
      <c r="Z7" s="100">
        <f t="shared" si="9"/>
        <v>0</v>
      </c>
      <c r="AA7" s="100">
        <f t="shared" si="10"/>
        <v>1831.0265400000005</v>
      </c>
      <c r="AB7" s="100">
        <f t="shared" si="11"/>
        <v>1831.0265400000005</v>
      </c>
      <c r="AC7" s="100">
        <f t="shared" si="12"/>
        <v>3662.053080000001</v>
      </c>
      <c r="AD7" s="100">
        <f t="shared" si="13"/>
        <v>0</v>
      </c>
      <c r="AE7" s="96">
        <f t="shared" si="14"/>
        <v>9155.1327000000019</v>
      </c>
    </row>
    <row r="8" spans="1:31" x14ac:dyDescent="0.35">
      <c r="A8" s="3" t="s">
        <v>234</v>
      </c>
      <c r="B8" s="92" t="s">
        <v>236</v>
      </c>
      <c r="C8" s="14">
        <v>4</v>
      </c>
      <c r="D8" s="23">
        <v>1</v>
      </c>
      <c r="E8" s="83">
        <v>1</v>
      </c>
      <c r="F8" s="93">
        <v>6</v>
      </c>
      <c r="G8" s="76">
        <v>1</v>
      </c>
      <c r="H8" s="76">
        <v>0</v>
      </c>
      <c r="I8" s="76">
        <v>1</v>
      </c>
      <c r="J8" s="76">
        <v>1</v>
      </c>
      <c r="K8" s="76">
        <v>2</v>
      </c>
      <c r="L8" s="76">
        <v>1</v>
      </c>
      <c r="M8" s="77">
        <v>7.1</v>
      </c>
      <c r="N8" s="76">
        <v>26</v>
      </c>
      <c r="O8" s="77">
        <f t="shared" si="0"/>
        <v>14.2</v>
      </c>
      <c r="P8" s="77">
        <f t="shared" si="1"/>
        <v>0</v>
      </c>
      <c r="Q8" s="77">
        <f t="shared" si="2"/>
        <v>14.2</v>
      </c>
      <c r="R8" s="77">
        <f t="shared" si="3"/>
        <v>14.2</v>
      </c>
      <c r="S8" s="77">
        <f t="shared" si="4"/>
        <v>28.4</v>
      </c>
      <c r="T8" s="77">
        <f t="shared" si="5"/>
        <v>14.2</v>
      </c>
      <c r="U8" s="78">
        <v>0</v>
      </c>
      <c r="V8" s="78">
        <f t="shared" si="6"/>
        <v>49.706194999999994</v>
      </c>
      <c r="W8" s="78">
        <v>7.0008725352112675</v>
      </c>
      <c r="X8" s="100">
        <f t="shared" si="7"/>
        <v>1092.1361154929577</v>
      </c>
      <c r="Y8" s="100">
        <f t="shared" si="8"/>
        <v>596.47433999999998</v>
      </c>
      <c r="Z8" s="100">
        <f t="shared" si="9"/>
        <v>0</v>
      </c>
      <c r="AA8" s="100">
        <f t="shared" si="10"/>
        <v>596.47433999999998</v>
      </c>
      <c r="AB8" s="100">
        <f t="shared" si="11"/>
        <v>596.47433999999998</v>
      </c>
      <c r="AC8" s="100">
        <f t="shared" si="12"/>
        <v>1192.94868</v>
      </c>
      <c r="AD8" s="100">
        <f t="shared" si="13"/>
        <v>596.47433999999998</v>
      </c>
      <c r="AE8" s="96">
        <f t="shared" si="14"/>
        <v>3578.8460399999994</v>
      </c>
    </row>
    <row r="9" spans="1:31" x14ac:dyDescent="0.35">
      <c r="A9" s="5" t="s">
        <v>234</v>
      </c>
      <c r="B9" s="92" t="s">
        <v>237</v>
      </c>
      <c r="C9" s="14">
        <v>2</v>
      </c>
      <c r="D9" s="23"/>
      <c r="E9" s="83">
        <v>1</v>
      </c>
      <c r="F9" s="93">
        <v>3</v>
      </c>
      <c r="G9" s="76">
        <v>1</v>
      </c>
      <c r="H9" s="76">
        <v>0</v>
      </c>
      <c r="I9" s="76">
        <v>2</v>
      </c>
      <c r="J9" s="76">
        <v>1</v>
      </c>
      <c r="K9" s="76">
        <v>2</v>
      </c>
      <c r="L9" s="76">
        <v>0</v>
      </c>
      <c r="M9" s="77">
        <v>7.1</v>
      </c>
      <c r="N9" s="76">
        <v>26</v>
      </c>
      <c r="O9" s="77">
        <f t="shared" si="0"/>
        <v>14.2</v>
      </c>
      <c r="P9" s="77">
        <f t="shared" si="1"/>
        <v>0</v>
      </c>
      <c r="Q9" s="77">
        <f t="shared" si="2"/>
        <v>28.4</v>
      </c>
      <c r="R9" s="77">
        <f t="shared" si="3"/>
        <v>14.2</v>
      </c>
      <c r="S9" s="77">
        <f t="shared" si="4"/>
        <v>28.4</v>
      </c>
      <c r="T9" s="77">
        <f t="shared" si="5"/>
        <v>0</v>
      </c>
      <c r="U9" s="78">
        <v>0</v>
      </c>
      <c r="V9" s="78">
        <f t="shared" si="6"/>
        <v>42.544460000000001</v>
      </c>
      <c r="W9" s="78">
        <v>5.9921774647887327</v>
      </c>
      <c r="X9" s="100">
        <f t="shared" si="7"/>
        <v>467.38984225352112</v>
      </c>
      <c r="Y9" s="100">
        <f t="shared" si="8"/>
        <v>255.26676</v>
      </c>
      <c r="Z9" s="100">
        <f t="shared" si="9"/>
        <v>0</v>
      </c>
      <c r="AA9" s="100">
        <f t="shared" si="10"/>
        <v>510.53352000000001</v>
      </c>
      <c r="AB9" s="100">
        <f t="shared" si="11"/>
        <v>255.26676</v>
      </c>
      <c r="AC9" s="100">
        <f t="shared" si="12"/>
        <v>510.53352000000001</v>
      </c>
      <c r="AD9" s="100">
        <f t="shared" si="13"/>
        <v>0</v>
      </c>
      <c r="AE9" s="96">
        <f t="shared" si="14"/>
        <v>1531.6005600000001</v>
      </c>
    </row>
    <row r="10" spans="1:31" x14ac:dyDescent="0.35">
      <c r="A10" s="3" t="s">
        <v>234</v>
      </c>
      <c r="B10" s="92" t="s">
        <v>238</v>
      </c>
      <c r="C10" s="14">
        <v>5</v>
      </c>
      <c r="D10" s="23">
        <v>2</v>
      </c>
      <c r="E10" s="83">
        <v>1</v>
      </c>
      <c r="F10" s="93">
        <v>8</v>
      </c>
      <c r="G10" s="76">
        <v>1</v>
      </c>
      <c r="H10" s="76">
        <v>0</v>
      </c>
      <c r="I10" s="76">
        <v>1</v>
      </c>
      <c r="J10" s="76">
        <v>1</v>
      </c>
      <c r="K10" s="76">
        <v>2</v>
      </c>
      <c r="L10" s="76">
        <v>0</v>
      </c>
      <c r="M10" s="77">
        <v>7.1</v>
      </c>
      <c r="N10" s="76">
        <v>26</v>
      </c>
      <c r="O10" s="77">
        <f t="shared" si="0"/>
        <v>14.2</v>
      </c>
      <c r="P10" s="77">
        <f t="shared" si="1"/>
        <v>0</v>
      </c>
      <c r="Q10" s="77">
        <f t="shared" si="2"/>
        <v>14.2</v>
      </c>
      <c r="R10" s="77">
        <f t="shared" si="3"/>
        <v>14.2</v>
      </c>
      <c r="S10" s="77">
        <f t="shared" si="4"/>
        <v>28.4</v>
      </c>
      <c r="T10" s="77">
        <f t="shared" si="5"/>
        <v>0</v>
      </c>
      <c r="U10" s="78">
        <v>0</v>
      </c>
      <c r="V10" s="78">
        <f t="shared" si="6"/>
        <v>42.000892500000013</v>
      </c>
      <c r="W10" s="78">
        <v>5.9156186619718332</v>
      </c>
      <c r="X10" s="100">
        <f t="shared" si="7"/>
        <v>1230.4486816901413</v>
      </c>
      <c r="Y10" s="100">
        <f t="shared" si="8"/>
        <v>672.01428000000021</v>
      </c>
      <c r="Z10" s="100">
        <f t="shared" si="9"/>
        <v>0</v>
      </c>
      <c r="AA10" s="100">
        <f t="shared" si="10"/>
        <v>672.01428000000021</v>
      </c>
      <c r="AB10" s="100">
        <f t="shared" si="11"/>
        <v>672.01428000000021</v>
      </c>
      <c r="AC10" s="100">
        <f t="shared" si="12"/>
        <v>1344.0285600000004</v>
      </c>
      <c r="AD10" s="100">
        <f t="shared" si="13"/>
        <v>0</v>
      </c>
      <c r="AE10" s="96">
        <f t="shared" si="14"/>
        <v>3360.0714000000007</v>
      </c>
    </row>
    <row r="11" spans="1:31" x14ac:dyDescent="0.35">
      <c r="A11" s="3" t="s">
        <v>234</v>
      </c>
      <c r="B11" s="92" t="s">
        <v>239</v>
      </c>
      <c r="C11" s="17">
        <v>11</v>
      </c>
      <c r="D11" s="24">
        <v>3</v>
      </c>
      <c r="E11" s="87">
        <v>1</v>
      </c>
      <c r="F11" s="93">
        <v>15</v>
      </c>
      <c r="G11" s="76">
        <v>1</v>
      </c>
      <c r="H11" s="76">
        <v>0</v>
      </c>
      <c r="I11" s="76">
        <v>1</v>
      </c>
      <c r="J11" s="76">
        <v>1</v>
      </c>
      <c r="K11" s="76">
        <v>2</v>
      </c>
      <c r="L11" s="76">
        <v>0</v>
      </c>
      <c r="M11" s="77">
        <v>7.1</v>
      </c>
      <c r="N11" s="76">
        <v>26</v>
      </c>
      <c r="O11" s="77">
        <f t="shared" si="0"/>
        <v>14.2</v>
      </c>
      <c r="P11" s="77">
        <f t="shared" si="1"/>
        <v>0</v>
      </c>
      <c r="Q11" s="77">
        <f t="shared" si="2"/>
        <v>14.2</v>
      </c>
      <c r="R11" s="77">
        <f t="shared" si="3"/>
        <v>14.2</v>
      </c>
      <c r="S11" s="77">
        <f t="shared" si="4"/>
        <v>28.4</v>
      </c>
      <c r="T11" s="77">
        <f t="shared" si="5"/>
        <v>0</v>
      </c>
      <c r="U11" s="78">
        <v>0</v>
      </c>
      <c r="V11" s="78">
        <f t="shared" si="6"/>
        <v>44.715762000000005</v>
      </c>
      <c r="W11" s="78">
        <v>6.2979946478873252</v>
      </c>
      <c r="X11" s="100">
        <f t="shared" si="7"/>
        <v>2456.2179126760566</v>
      </c>
      <c r="Y11" s="100">
        <f t="shared" si="8"/>
        <v>1341.4728600000001</v>
      </c>
      <c r="Z11" s="100">
        <f t="shared" si="9"/>
        <v>0</v>
      </c>
      <c r="AA11" s="100">
        <f t="shared" si="10"/>
        <v>1341.4728600000001</v>
      </c>
      <c r="AB11" s="100">
        <f t="shared" si="11"/>
        <v>1341.4728600000001</v>
      </c>
      <c r="AC11" s="100">
        <f t="shared" si="12"/>
        <v>2682.9457200000002</v>
      </c>
      <c r="AD11" s="100">
        <f t="shared" si="13"/>
        <v>0</v>
      </c>
      <c r="AE11" s="96">
        <f t="shared" si="14"/>
        <v>6707.3643000000011</v>
      </c>
    </row>
    <row r="12" spans="1:31" x14ac:dyDescent="0.35">
      <c r="A12" s="3" t="s">
        <v>240</v>
      </c>
      <c r="B12" s="92" t="s">
        <v>241</v>
      </c>
      <c r="C12" s="14">
        <v>8</v>
      </c>
      <c r="D12" s="23">
        <v>1</v>
      </c>
      <c r="E12" s="83">
        <v>1</v>
      </c>
      <c r="F12" s="93">
        <v>10</v>
      </c>
      <c r="G12" s="76">
        <v>0</v>
      </c>
      <c r="H12" s="76">
        <v>0</v>
      </c>
      <c r="I12" s="76">
        <v>1</v>
      </c>
      <c r="J12" s="76">
        <v>1</v>
      </c>
      <c r="K12" s="76">
        <v>2</v>
      </c>
      <c r="L12" s="76">
        <v>0</v>
      </c>
      <c r="M12" s="77">
        <v>7.1</v>
      </c>
      <c r="N12" s="76">
        <v>26</v>
      </c>
      <c r="O12" s="77">
        <f t="shared" si="0"/>
        <v>0</v>
      </c>
      <c r="P12" s="77">
        <f t="shared" si="1"/>
        <v>0</v>
      </c>
      <c r="Q12" s="77">
        <f t="shared" si="2"/>
        <v>14.2</v>
      </c>
      <c r="R12" s="77">
        <f t="shared" si="3"/>
        <v>14.2</v>
      </c>
      <c r="S12" s="77">
        <f t="shared" si="4"/>
        <v>28.4</v>
      </c>
      <c r="T12" s="77">
        <f t="shared" si="5"/>
        <v>0</v>
      </c>
      <c r="U12" s="78">
        <v>0</v>
      </c>
      <c r="V12" s="78">
        <f t="shared" si="6"/>
        <v>66.15616</v>
      </c>
      <c r="W12" s="78">
        <v>9.317769014084508</v>
      </c>
      <c r="X12" s="100">
        <f t="shared" si="7"/>
        <v>2422.6199436619718</v>
      </c>
      <c r="Y12" s="100">
        <f t="shared" si="8"/>
        <v>0</v>
      </c>
      <c r="Z12" s="100">
        <f t="shared" si="9"/>
        <v>0</v>
      </c>
      <c r="AA12" s="100">
        <f t="shared" si="10"/>
        <v>1323.1232</v>
      </c>
      <c r="AB12" s="100">
        <f t="shared" si="11"/>
        <v>1323.1232</v>
      </c>
      <c r="AC12" s="100">
        <f t="shared" si="12"/>
        <v>2646.2464</v>
      </c>
      <c r="AD12" s="100">
        <f t="shared" si="13"/>
        <v>0</v>
      </c>
      <c r="AE12" s="96">
        <f t="shared" si="14"/>
        <v>5292.4928</v>
      </c>
    </row>
    <row r="13" spans="1:31" x14ac:dyDescent="0.35">
      <c r="A13" s="3" t="s">
        <v>240</v>
      </c>
      <c r="B13" s="92" t="s">
        <v>242</v>
      </c>
      <c r="C13" s="14">
        <v>3</v>
      </c>
      <c r="D13" s="23"/>
      <c r="E13" s="83">
        <v>1</v>
      </c>
      <c r="F13" s="93">
        <v>4</v>
      </c>
      <c r="G13" s="76">
        <v>0</v>
      </c>
      <c r="H13" s="76">
        <v>0</v>
      </c>
      <c r="I13" s="76">
        <v>1</v>
      </c>
      <c r="J13" s="76">
        <v>1</v>
      </c>
      <c r="K13" s="76">
        <v>2</v>
      </c>
      <c r="L13" s="76">
        <v>0</v>
      </c>
      <c r="M13" s="77">
        <v>7.1</v>
      </c>
      <c r="N13" s="76">
        <v>26</v>
      </c>
      <c r="O13" s="77">
        <f t="shared" si="0"/>
        <v>0</v>
      </c>
      <c r="P13" s="77">
        <f t="shared" si="1"/>
        <v>0</v>
      </c>
      <c r="Q13" s="77">
        <f t="shared" si="2"/>
        <v>14.2</v>
      </c>
      <c r="R13" s="77">
        <f t="shared" si="3"/>
        <v>14.2</v>
      </c>
      <c r="S13" s="77">
        <f t="shared" si="4"/>
        <v>28.4</v>
      </c>
      <c r="T13" s="77">
        <f t="shared" si="5"/>
        <v>0</v>
      </c>
      <c r="U13" s="78">
        <v>0</v>
      </c>
      <c r="V13" s="78">
        <f t="shared" si="6"/>
        <v>67.234300000000019</v>
      </c>
      <c r="W13" s="78">
        <v>9.4696197183098629</v>
      </c>
      <c r="X13" s="100">
        <f t="shared" si="7"/>
        <v>984.84045070422576</v>
      </c>
      <c r="Y13" s="100">
        <f t="shared" si="8"/>
        <v>0</v>
      </c>
      <c r="Z13" s="100">
        <f t="shared" si="9"/>
        <v>0</v>
      </c>
      <c r="AA13" s="100">
        <f t="shared" si="10"/>
        <v>537.87440000000015</v>
      </c>
      <c r="AB13" s="100">
        <f t="shared" si="11"/>
        <v>537.87440000000015</v>
      </c>
      <c r="AC13" s="100">
        <f t="shared" si="12"/>
        <v>1075.7488000000003</v>
      </c>
      <c r="AD13" s="100">
        <f t="shared" si="13"/>
        <v>0</v>
      </c>
      <c r="AE13" s="96">
        <f t="shared" si="14"/>
        <v>2151.4976000000006</v>
      </c>
    </row>
    <row r="14" spans="1:31" x14ac:dyDescent="0.35">
      <c r="A14" s="10" t="s">
        <v>240</v>
      </c>
      <c r="B14" s="92" t="s">
        <v>243</v>
      </c>
      <c r="C14" s="14">
        <v>3</v>
      </c>
      <c r="D14" s="23">
        <v>1</v>
      </c>
      <c r="E14" s="83">
        <v>1</v>
      </c>
      <c r="F14" s="93">
        <v>5</v>
      </c>
      <c r="G14" s="76">
        <v>0</v>
      </c>
      <c r="H14" s="76">
        <v>0</v>
      </c>
      <c r="I14" s="76">
        <v>1</v>
      </c>
      <c r="J14" s="76">
        <v>1</v>
      </c>
      <c r="K14" s="76">
        <v>2</v>
      </c>
      <c r="L14" s="76">
        <v>0</v>
      </c>
      <c r="M14" s="77">
        <v>7.1</v>
      </c>
      <c r="N14" s="76">
        <v>26</v>
      </c>
      <c r="O14" s="77">
        <f t="shared" si="0"/>
        <v>0</v>
      </c>
      <c r="P14" s="77">
        <f t="shared" si="1"/>
        <v>0</v>
      </c>
      <c r="Q14" s="77">
        <f t="shared" si="2"/>
        <v>14.2</v>
      </c>
      <c r="R14" s="77">
        <f t="shared" si="3"/>
        <v>14.2</v>
      </c>
      <c r="S14" s="77">
        <f t="shared" si="4"/>
        <v>28.4</v>
      </c>
      <c r="T14" s="77">
        <f t="shared" si="5"/>
        <v>0</v>
      </c>
      <c r="U14" s="78">
        <v>0</v>
      </c>
      <c r="V14" s="78">
        <f t="shared" si="6"/>
        <v>39.831400000000016</v>
      </c>
      <c r="W14" s="78">
        <v>5.6100563380281718</v>
      </c>
      <c r="X14" s="100">
        <f t="shared" si="7"/>
        <v>729.30732394366237</v>
      </c>
      <c r="Y14" s="100">
        <f t="shared" si="8"/>
        <v>0</v>
      </c>
      <c r="Z14" s="100">
        <f t="shared" si="9"/>
        <v>0</v>
      </c>
      <c r="AA14" s="100">
        <f t="shared" si="10"/>
        <v>398.31400000000019</v>
      </c>
      <c r="AB14" s="100">
        <f t="shared" si="11"/>
        <v>398.31400000000019</v>
      </c>
      <c r="AC14" s="100">
        <f t="shared" si="12"/>
        <v>796.62800000000038</v>
      </c>
      <c r="AD14" s="100">
        <f t="shared" si="13"/>
        <v>0</v>
      </c>
      <c r="AE14" s="96">
        <f t="shared" si="14"/>
        <v>1593.2560000000008</v>
      </c>
    </row>
    <row r="15" spans="1:31" x14ac:dyDescent="0.35">
      <c r="A15" s="10" t="s">
        <v>240</v>
      </c>
      <c r="B15" s="92" t="s">
        <v>244</v>
      </c>
      <c r="C15" s="14">
        <v>7</v>
      </c>
      <c r="D15" s="23">
        <v>3</v>
      </c>
      <c r="E15" s="83">
        <v>1</v>
      </c>
      <c r="F15" s="93">
        <v>11</v>
      </c>
      <c r="G15" s="76">
        <v>0</v>
      </c>
      <c r="H15" s="76">
        <v>0</v>
      </c>
      <c r="I15" s="76">
        <v>1</v>
      </c>
      <c r="J15" s="76">
        <v>1</v>
      </c>
      <c r="K15" s="76">
        <v>2</v>
      </c>
      <c r="L15" s="76">
        <v>0</v>
      </c>
      <c r="M15" s="77">
        <v>7.1</v>
      </c>
      <c r="N15" s="76">
        <v>26</v>
      </c>
      <c r="O15" s="77">
        <f t="shared" si="0"/>
        <v>0</v>
      </c>
      <c r="P15" s="77">
        <f t="shared" si="1"/>
        <v>0</v>
      </c>
      <c r="Q15" s="77">
        <f t="shared" si="2"/>
        <v>14.2</v>
      </c>
      <c r="R15" s="77">
        <f t="shared" si="3"/>
        <v>14.2</v>
      </c>
      <c r="S15" s="77">
        <f t="shared" si="4"/>
        <v>28.4</v>
      </c>
      <c r="T15" s="77">
        <f t="shared" si="5"/>
        <v>0</v>
      </c>
      <c r="U15" s="78">
        <v>0</v>
      </c>
      <c r="V15" s="78">
        <f t="shared" si="6"/>
        <v>52.300945454545463</v>
      </c>
      <c r="W15" s="78">
        <v>7.3663303457106286</v>
      </c>
      <c r="X15" s="100">
        <f t="shared" si="7"/>
        <v>2106.7704788732399</v>
      </c>
      <c r="Y15" s="100">
        <f t="shared" si="8"/>
        <v>0</v>
      </c>
      <c r="Z15" s="100">
        <f t="shared" si="9"/>
        <v>0</v>
      </c>
      <c r="AA15" s="100">
        <f t="shared" si="10"/>
        <v>1150.6208000000001</v>
      </c>
      <c r="AB15" s="100">
        <f t="shared" si="11"/>
        <v>1150.6208000000001</v>
      </c>
      <c r="AC15" s="100">
        <f t="shared" si="12"/>
        <v>2301.2416000000003</v>
      </c>
      <c r="AD15" s="100">
        <f t="shared" si="13"/>
        <v>0</v>
      </c>
      <c r="AE15" s="96">
        <f t="shared" si="14"/>
        <v>4602.4832000000006</v>
      </c>
    </row>
    <row r="16" spans="1:31" x14ac:dyDescent="0.35">
      <c r="A16" s="10" t="s">
        <v>240</v>
      </c>
      <c r="B16" s="92" t="s">
        <v>245</v>
      </c>
      <c r="C16" s="14">
        <v>4</v>
      </c>
      <c r="D16" s="23">
        <v>1</v>
      </c>
      <c r="E16" s="83">
        <v>1</v>
      </c>
      <c r="F16" s="93">
        <v>6</v>
      </c>
      <c r="G16" s="76">
        <v>0</v>
      </c>
      <c r="H16" s="76">
        <v>0</v>
      </c>
      <c r="I16" s="76">
        <v>1</v>
      </c>
      <c r="J16" s="76">
        <v>2</v>
      </c>
      <c r="K16" s="76">
        <v>2</v>
      </c>
      <c r="L16" s="76">
        <v>0</v>
      </c>
      <c r="M16" s="77">
        <v>7.1</v>
      </c>
      <c r="N16" s="76">
        <v>26</v>
      </c>
      <c r="O16" s="77">
        <f t="shared" si="0"/>
        <v>0</v>
      </c>
      <c r="P16" s="77">
        <f t="shared" si="1"/>
        <v>0</v>
      </c>
      <c r="Q16" s="77">
        <f t="shared" si="2"/>
        <v>14.2</v>
      </c>
      <c r="R16" s="77">
        <f t="shared" si="3"/>
        <v>28.4</v>
      </c>
      <c r="S16" s="77">
        <f t="shared" si="4"/>
        <v>28.4</v>
      </c>
      <c r="T16" s="77">
        <f t="shared" si="5"/>
        <v>0</v>
      </c>
      <c r="U16" s="78">
        <v>0</v>
      </c>
      <c r="V16" s="78">
        <f t="shared" si="6"/>
        <v>57.720693333333344</v>
      </c>
      <c r="W16" s="78">
        <v>8.1296751173708941</v>
      </c>
      <c r="X16" s="100">
        <f t="shared" si="7"/>
        <v>1268.2293183098595</v>
      </c>
      <c r="Y16" s="100">
        <f t="shared" si="8"/>
        <v>0</v>
      </c>
      <c r="Z16" s="100">
        <f t="shared" si="9"/>
        <v>0</v>
      </c>
      <c r="AA16" s="100">
        <f t="shared" si="10"/>
        <v>692.64832000000013</v>
      </c>
      <c r="AB16" s="100">
        <f t="shared" si="11"/>
        <v>1385.2966400000003</v>
      </c>
      <c r="AC16" s="100">
        <f t="shared" si="12"/>
        <v>1385.2966400000003</v>
      </c>
      <c r="AD16" s="100">
        <f t="shared" si="13"/>
        <v>0</v>
      </c>
      <c r="AE16" s="96">
        <f t="shared" si="14"/>
        <v>3463.2416000000003</v>
      </c>
    </row>
    <row r="17" spans="1:31" x14ac:dyDescent="0.35">
      <c r="A17" s="11" t="s">
        <v>240</v>
      </c>
      <c r="B17" s="92" t="s">
        <v>246</v>
      </c>
      <c r="C17" s="14">
        <v>2</v>
      </c>
      <c r="D17" s="23"/>
      <c r="E17" s="83">
        <v>1</v>
      </c>
      <c r="F17" s="93">
        <v>3</v>
      </c>
      <c r="G17" s="76">
        <v>1</v>
      </c>
      <c r="H17" s="76">
        <v>0</v>
      </c>
      <c r="I17" s="76">
        <v>1</v>
      </c>
      <c r="J17" s="76">
        <v>1</v>
      </c>
      <c r="K17" s="76">
        <v>2</v>
      </c>
      <c r="L17" s="76">
        <v>0</v>
      </c>
      <c r="M17" s="77">
        <v>7.1</v>
      </c>
      <c r="N17" s="76">
        <v>26</v>
      </c>
      <c r="O17" s="77">
        <f t="shared" si="0"/>
        <v>14.2</v>
      </c>
      <c r="P17" s="77">
        <f t="shared" si="1"/>
        <v>0</v>
      </c>
      <c r="Q17" s="77">
        <f t="shared" si="2"/>
        <v>14.2</v>
      </c>
      <c r="R17" s="77">
        <f t="shared" si="3"/>
        <v>14.2</v>
      </c>
      <c r="S17" s="77">
        <f t="shared" si="4"/>
        <v>28.4</v>
      </c>
      <c r="T17" s="77">
        <f t="shared" si="5"/>
        <v>0</v>
      </c>
      <c r="U17" s="78">
        <v>0</v>
      </c>
      <c r="V17" s="78">
        <f t="shared" si="6"/>
        <v>59.198066666666676</v>
      </c>
      <c r="W17" s="78">
        <v>8.3377558685446029</v>
      </c>
      <c r="X17" s="100">
        <f t="shared" si="7"/>
        <v>650.34495774647894</v>
      </c>
      <c r="Y17" s="100">
        <f t="shared" si="8"/>
        <v>355.18840000000006</v>
      </c>
      <c r="Z17" s="100">
        <f t="shared" si="9"/>
        <v>0</v>
      </c>
      <c r="AA17" s="100">
        <f t="shared" si="10"/>
        <v>355.18840000000006</v>
      </c>
      <c r="AB17" s="100">
        <f t="shared" si="11"/>
        <v>355.18840000000006</v>
      </c>
      <c r="AC17" s="100">
        <f t="shared" si="12"/>
        <v>710.37680000000012</v>
      </c>
      <c r="AD17" s="100">
        <f t="shared" si="13"/>
        <v>0</v>
      </c>
      <c r="AE17" s="96">
        <f t="shared" si="14"/>
        <v>1775.9420000000005</v>
      </c>
    </row>
    <row r="18" spans="1:31" x14ac:dyDescent="0.35">
      <c r="A18" s="7" t="s">
        <v>247</v>
      </c>
      <c r="B18" s="92" t="s">
        <v>248</v>
      </c>
      <c r="C18" s="18">
        <v>3</v>
      </c>
      <c r="D18" s="27">
        <v>1</v>
      </c>
      <c r="E18" s="88">
        <v>1</v>
      </c>
      <c r="F18" s="93">
        <v>5</v>
      </c>
      <c r="G18" s="76">
        <v>0</v>
      </c>
      <c r="H18" s="76">
        <v>0</v>
      </c>
      <c r="I18" s="76">
        <v>1</v>
      </c>
      <c r="J18" s="76">
        <v>1</v>
      </c>
      <c r="K18" s="76">
        <v>2</v>
      </c>
      <c r="L18" s="76">
        <v>0</v>
      </c>
      <c r="M18" s="77">
        <v>7.1</v>
      </c>
      <c r="N18" s="76">
        <v>26</v>
      </c>
      <c r="O18" s="77">
        <f t="shared" si="0"/>
        <v>0</v>
      </c>
      <c r="P18" s="77">
        <f t="shared" si="1"/>
        <v>0</v>
      </c>
      <c r="Q18" s="77">
        <f t="shared" si="2"/>
        <v>14.2</v>
      </c>
      <c r="R18" s="77">
        <f t="shared" si="3"/>
        <v>14.2</v>
      </c>
      <c r="S18" s="77">
        <f t="shared" si="4"/>
        <v>28.4</v>
      </c>
      <c r="T18" s="77">
        <f t="shared" si="5"/>
        <v>0</v>
      </c>
      <c r="U18" s="78">
        <v>0</v>
      </c>
      <c r="V18" s="78">
        <f t="shared" si="6"/>
        <v>45.079734000000002</v>
      </c>
      <c r="W18" s="78">
        <v>6.349258309859156</v>
      </c>
      <c r="X18" s="100">
        <f t="shared" si="7"/>
        <v>825.40358028169021</v>
      </c>
      <c r="Y18" s="100">
        <f t="shared" si="8"/>
        <v>0</v>
      </c>
      <c r="Z18" s="100">
        <f t="shared" si="9"/>
        <v>0</v>
      </c>
      <c r="AA18" s="100">
        <f t="shared" si="10"/>
        <v>450.79734000000002</v>
      </c>
      <c r="AB18" s="100">
        <f t="shared" si="11"/>
        <v>450.79734000000002</v>
      </c>
      <c r="AC18" s="100">
        <f t="shared" si="12"/>
        <v>901.59468000000004</v>
      </c>
      <c r="AD18" s="100">
        <f t="shared" si="13"/>
        <v>0</v>
      </c>
      <c r="AE18" s="96">
        <f t="shared" si="14"/>
        <v>1803.1893600000001</v>
      </c>
    </row>
    <row r="19" spans="1:31" x14ac:dyDescent="0.35">
      <c r="A19" s="7" t="s">
        <v>247</v>
      </c>
      <c r="B19" s="92" t="s">
        <v>249</v>
      </c>
      <c r="C19" s="18">
        <v>2</v>
      </c>
      <c r="D19" s="27">
        <v>1</v>
      </c>
      <c r="E19" s="88">
        <v>1</v>
      </c>
      <c r="F19" s="93">
        <v>4</v>
      </c>
      <c r="G19" s="76">
        <v>0</v>
      </c>
      <c r="H19" s="76">
        <v>0</v>
      </c>
      <c r="I19" s="76">
        <v>1</v>
      </c>
      <c r="J19" s="76">
        <v>1</v>
      </c>
      <c r="K19" s="76">
        <v>2</v>
      </c>
      <c r="L19" s="76">
        <v>0</v>
      </c>
      <c r="M19" s="77">
        <v>7.1</v>
      </c>
      <c r="N19" s="76">
        <v>26</v>
      </c>
      <c r="O19" s="77">
        <f t="shared" si="0"/>
        <v>0</v>
      </c>
      <c r="P19" s="77">
        <f t="shared" si="1"/>
        <v>0</v>
      </c>
      <c r="Q19" s="77">
        <f t="shared" si="2"/>
        <v>14.2</v>
      </c>
      <c r="R19" s="77">
        <f t="shared" si="3"/>
        <v>14.2</v>
      </c>
      <c r="S19" s="77">
        <f t="shared" si="4"/>
        <v>28.4</v>
      </c>
      <c r="T19" s="77">
        <f t="shared" si="5"/>
        <v>0</v>
      </c>
      <c r="U19" s="78">
        <v>0</v>
      </c>
      <c r="V19" s="78">
        <f t="shared" si="6"/>
        <v>48.511347500000007</v>
      </c>
      <c r="W19" s="78">
        <v>6.8325841549295783</v>
      </c>
      <c r="X19" s="100">
        <f t="shared" si="7"/>
        <v>710.58875211267616</v>
      </c>
      <c r="Y19" s="100">
        <f t="shared" si="8"/>
        <v>0</v>
      </c>
      <c r="Z19" s="100">
        <f t="shared" si="9"/>
        <v>0</v>
      </c>
      <c r="AA19" s="100">
        <f t="shared" si="10"/>
        <v>388.09078000000005</v>
      </c>
      <c r="AB19" s="100">
        <f t="shared" si="11"/>
        <v>388.09078000000005</v>
      </c>
      <c r="AC19" s="100">
        <f t="shared" si="12"/>
        <v>776.1815600000001</v>
      </c>
      <c r="AD19" s="100">
        <f t="shared" si="13"/>
        <v>0</v>
      </c>
      <c r="AE19" s="96">
        <f t="shared" si="14"/>
        <v>1552.3631200000002</v>
      </c>
    </row>
    <row r="20" spans="1:31" x14ac:dyDescent="0.35">
      <c r="A20" s="3" t="s">
        <v>247</v>
      </c>
      <c r="B20" s="92" t="s">
        <v>250</v>
      </c>
      <c r="C20" s="19">
        <v>4</v>
      </c>
      <c r="D20" s="28">
        <v>2</v>
      </c>
      <c r="E20" s="89">
        <v>1</v>
      </c>
      <c r="F20" s="93">
        <v>7</v>
      </c>
      <c r="G20" s="76">
        <v>0</v>
      </c>
      <c r="H20" s="76">
        <v>1</v>
      </c>
      <c r="I20" s="76">
        <v>1</v>
      </c>
      <c r="J20" s="76">
        <v>2</v>
      </c>
      <c r="K20" s="76">
        <v>2</v>
      </c>
      <c r="L20" s="76">
        <v>0</v>
      </c>
      <c r="M20" s="77">
        <v>7.1</v>
      </c>
      <c r="N20" s="76">
        <v>26</v>
      </c>
      <c r="O20" s="77">
        <f t="shared" si="0"/>
        <v>0</v>
      </c>
      <c r="P20" s="77">
        <f t="shared" si="1"/>
        <v>14.2</v>
      </c>
      <c r="Q20" s="77">
        <f t="shared" si="2"/>
        <v>14.2</v>
      </c>
      <c r="R20" s="77">
        <f t="shared" si="3"/>
        <v>28.4</v>
      </c>
      <c r="S20" s="77">
        <f t="shared" si="4"/>
        <v>28.4</v>
      </c>
      <c r="T20" s="77">
        <f t="shared" si="5"/>
        <v>0</v>
      </c>
      <c r="U20" s="78">
        <v>0</v>
      </c>
      <c r="V20" s="78">
        <f t="shared" si="6"/>
        <v>66.725630000000024</v>
      </c>
      <c r="W20" s="78">
        <v>9.397976056338031</v>
      </c>
      <c r="X20" s="100">
        <f t="shared" si="7"/>
        <v>1710.4316422535217</v>
      </c>
      <c r="Y20" s="100">
        <f t="shared" si="8"/>
        <v>0</v>
      </c>
      <c r="Z20" s="100">
        <f t="shared" si="9"/>
        <v>934.15882000000033</v>
      </c>
      <c r="AA20" s="100">
        <f t="shared" si="10"/>
        <v>934.15882000000033</v>
      </c>
      <c r="AB20" s="100">
        <f t="shared" si="11"/>
        <v>1868.3176400000007</v>
      </c>
      <c r="AC20" s="100">
        <f t="shared" si="12"/>
        <v>1868.3176400000007</v>
      </c>
      <c r="AD20" s="100">
        <f t="shared" si="13"/>
        <v>0</v>
      </c>
      <c r="AE20" s="96">
        <f t="shared" si="14"/>
        <v>5604.9529200000015</v>
      </c>
    </row>
    <row r="21" spans="1:31" x14ac:dyDescent="0.35">
      <c r="A21" s="3" t="s">
        <v>251</v>
      </c>
      <c r="B21" s="92" t="s">
        <v>252</v>
      </c>
      <c r="C21" s="15">
        <v>2</v>
      </c>
      <c r="D21" s="23"/>
      <c r="E21" s="86">
        <v>1</v>
      </c>
      <c r="F21" s="93">
        <v>3</v>
      </c>
      <c r="G21" s="76">
        <v>1</v>
      </c>
      <c r="H21" s="76">
        <v>0</v>
      </c>
      <c r="I21" s="76">
        <v>1</v>
      </c>
      <c r="J21" s="76">
        <v>2</v>
      </c>
      <c r="K21" s="76">
        <v>2</v>
      </c>
      <c r="L21" s="76">
        <v>0</v>
      </c>
      <c r="M21" s="77">
        <v>7.1</v>
      </c>
      <c r="N21" s="76">
        <v>26</v>
      </c>
      <c r="O21" s="77">
        <f t="shared" si="0"/>
        <v>14.2</v>
      </c>
      <c r="P21" s="77">
        <f t="shared" si="1"/>
        <v>0</v>
      </c>
      <c r="Q21" s="77">
        <f t="shared" si="2"/>
        <v>14.2</v>
      </c>
      <c r="R21" s="77">
        <f t="shared" si="3"/>
        <v>28.4</v>
      </c>
      <c r="S21" s="77">
        <f t="shared" si="4"/>
        <v>28.4</v>
      </c>
      <c r="T21" s="77">
        <f t="shared" si="5"/>
        <v>0</v>
      </c>
      <c r="U21" s="78">
        <v>0</v>
      </c>
      <c r="V21" s="78">
        <f t="shared" si="6"/>
        <v>46.571700000000007</v>
      </c>
      <c r="W21" s="78">
        <v>6.5593943661971847</v>
      </c>
      <c r="X21" s="100">
        <f t="shared" si="7"/>
        <v>511.63276056338037</v>
      </c>
      <c r="Y21" s="100">
        <f t="shared" si="8"/>
        <v>279.43020000000001</v>
      </c>
      <c r="Z21" s="100">
        <f t="shared" si="9"/>
        <v>0</v>
      </c>
      <c r="AA21" s="100">
        <f t="shared" si="10"/>
        <v>279.43020000000001</v>
      </c>
      <c r="AB21" s="100">
        <f t="shared" si="11"/>
        <v>558.86040000000003</v>
      </c>
      <c r="AC21" s="100">
        <f t="shared" si="12"/>
        <v>558.86040000000003</v>
      </c>
      <c r="AD21" s="100">
        <f t="shared" si="13"/>
        <v>0</v>
      </c>
      <c r="AE21" s="96">
        <f t="shared" si="14"/>
        <v>1676.5812000000001</v>
      </c>
    </row>
    <row r="22" spans="1:31" x14ac:dyDescent="0.35">
      <c r="A22" s="3" t="s">
        <v>251</v>
      </c>
      <c r="B22" s="92" t="s">
        <v>253</v>
      </c>
      <c r="C22" s="15">
        <v>1</v>
      </c>
      <c r="D22" s="23"/>
      <c r="E22" s="86">
        <v>1</v>
      </c>
      <c r="F22" s="93">
        <v>2</v>
      </c>
      <c r="G22" s="76">
        <v>1</v>
      </c>
      <c r="H22" s="76">
        <v>0</v>
      </c>
      <c r="I22" s="76">
        <v>1</v>
      </c>
      <c r="J22" s="76">
        <v>1</v>
      </c>
      <c r="K22" s="76">
        <v>2</v>
      </c>
      <c r="L22" s="76">
        <v>0</v>
      </c>
      <c r="M22" s="77">
        <v>7.1</v>
      </c>
      <c r="N22" s="76">
        <v>26</v>
      </c>
      <c r="O22" s="77">
        <f t="shared" si="0"/>
        <v>14.2</v>
      </c>
      <c r="P22" s="77">
        <f t="shared" si="1"/>
        <v>0</v>
      </c>
      <c r="Q22" s="77">
        <f t="shared" si="2"/>
        <v>14.2</v>
      </c>
      <c r="R22" s="77">
        <f t="shared" si="3"/>
        <v>14.2</v>
      </c>
      <c r="S22" s="77">
        <f t="shared" si="4"/>
        <v>28.4</v>
      </c>
      <c r="T22" s="77">
        <f t="shared" si="5"/>
        <v>0</v>
      </c>
      <c r="U22" s="78">
        <v>0</v>
      </c>
      <c r="V22" s="78">
        <f t="shared" si="6"/>
        <v>42.047250000000005</v>
      </c>
      <c r="W22" s="78">
        <v>5.9221478873239448</v>
      </c>
      <c r="X22" s="100">
        <f t="shared" si="7"/>
        <v>307.95169014084513</v>
      </c>
      <c r="Y22" s="100">
        <f t="shared" si="8"/>
        <v>168.18900000000002</v>
      </c>
      <c r="Z22" s="100">
        <f t="shared" si="9"/>
        <v>0</v>
      </c>
      <c r="AA22" s="100">
        <f t="shared" si="10"/>
        <v>168.18900000000002</v>
      </c>
      <c r="AB22" s="100">
        <f t="shared" si="11"/>
        <v>168.18900000000002</v>
      </c>
      <c r="AC22" s="100">
        <f t="shared" si="12"/>
        <v>336.37800000000004</v>
      </c>
      <c r="AD22" s="100">
        <f t="shared" si="13"/>
        <v>0</v>
      </c>
      <c r="AE22" s="96">
        <f t="shared" si="14"/>
        <v>840.94500000000016</v>
      </c>
    </row>
    <row r="23" spans="1:31" x14ac:dyDescent="0.35">
      <c r="A23" s="3" t="s">
        <v>251</v>
      </c>
      <c r="B23" s="92" t="s">
        <v>254</v>
      </c>
      <c r="C23" s="15">
        <v>1</v>
      </c>
      <c r="D23" s="23"/>
      <c r="E23" s="86">
        <v>1</v>
      </c>
      <c r="F23" s="93">
        <v>2</v>
      </c>
      <c r="G23" s="76">
        <v>1</v>
      </c>
      <c r="H23" s="76">
        <v>0</v>
      </c>
      <c r="I23" s="76">
        <v>1</v>
      </c>
      <c r="J23" s="76">
        <v>1</v>
      </c>
      <c r="K23" s="76">
        <v>2</v>
      </c>
      <c r="L23" s="76">
        <v>0</v>
      </c>
      <c r="M23" s="77">
        <v>7.1</v>
      </c>
      <c r="N23" s="76">
        <v>26</v>
      </c>
      <c r="O23" s="77">
        <f t="shared" si="0"/>
        <v>14.2</v>
      </c>
      <c r="P23" s="77">
        <f t="shared" si="1"/>
        <v>0</v>
      </c>
      <c r="Q23" s="77">
        <f t="shared" si="2"/>
        <v>14.2</v>
      </c>
      <c r="R23" s="77">
        <f t="shared" si="3"/>
        <v>14.2</v>
      </c>
      <c r="S23" s="77">
        <f t="shared" si="4"/>
        <v>28.4</v>
      </c>
      <c r="T23" s="77">
        <f t="shared" si="5"/>
        <v>0</v>
      </c>
      <c r="U23" s="78">
        <v>0</v>
      </c>
      <c r="V23" s="78">
        <f t="shared" si="6"/>
        <v>42.710850000000001</v>
      </c>
      <c r="W23" s="78">
        <v>6.0156126760563389</v>
      </c>
      <c r="X23" s="100">
        <f t="shared" si="7"/>
        <v>312.81185915492961</v>
      </c>
      <c r="Y23" s="100">
        <f t="shared" si="8"/>
        <v>170.8434</v>
      </c>
      <c r="Z23" s="100">
        <f t="shared" si="9"/>
        <v>0</v>
      </c>
      <c r="AA23" s="100">
        <f t="shared" si="10"/>
        <v>170.8434</v>
      </c>
      <c r="AB23" s="100">
        <f t="shared" si="11"/>
        <v>170.8434</v>
      </c>
      <c r="AC23" s="100">
        <f t="shared" si="12"/>
        <v>341.68680000000001</v>
      </c>
      <c r="AD23" s="100">
        <f t="shared" si="13"/>
        <v>0</v>
      </c>
      <c r="AE23" s="96">
        <f t="shared" si="14"/>
        <v>854.2170000000001</v>
      </c>
    </row>
    <row r="24" spans="1:31" x14ac:dyDescent="0.35">
      <c r="A24" s="3" t="s">
        <v>251</v>
      </c>
      <c r="B24" s="92" t="s">
        <v>255</v>
      </c>
      <c r="C24" s="15">
        <v>1</v>
      </c>
      <c r="D24" s="23"/>
      <c r="E24" s="86">
        <v>1</v>
      </c>
      <c r="F24" s="93">
        <v>2</v>
      </c>
      <c r="G24" s="76">
        <v>0</v>
      </c>
      <c r="H24" s="76">
        <v>0</v>
      </c>
      <c r="I24" s="76">
        <v>1</v>
      </c>
      <c r="J24" s="76">
        <v>1</v>
      </c>
      <c r="K24" s="76">
        <v>2</v>
      </c>
      <c r="L24" s="76">
        <v>0</v>
      </c>
      <c r="M24" s="77">
        <v>7.1</v>
      </c>
      <c r="N24" s="76">
        <v>26</v>
      </c>
      <c r="O24" s="77">
        <f t="shared" si="0"/>
        <v>0</v>
      </c>
      <c r="P24" s="77">
        <f t="shared" si="1"/>
        <v>0</v>
      </c>
      <c r="Q24" s="77">
        <f t="shared" si="2"/>
        <v>14.2</v>
      </c>
      <c r="R24" s="77">
        <f t="shared" si="3"/>
        <v>14.2</v>
      </c>
      <c r="S24" s="77">
        <f t="shared" si="4"/>
        <v>28.4</v>
      </c>
      <c r="T24" s="77">
        <f t="shared" si="5"/>
        <v>0</v>
      </c>
      <c r="U24" s="78">
        <v>0</v>
      </c>
      <c r="V24" s="78">
        <f t="shared" si="6"/>
        <v>27.022590000000005</v>
      </c>
      <c r="W24" s="78">
        <v>3.8059985915492964</v>
      </c>
      <c r="X24" s="100">
        <f t="shared" si="7"/>
        <v>197.9119267605634</v>
      </c>
      <c r="Y24" s="100">
        <f t="shared" si="8"/>
        <v>0</v>
      </c>
      <c r="Z24" s="100">
        <f t="shared" si="9"/>
        <v>0</v>
      </c>
      <c r="AA24" s="100">
        <f t="shared" si="10"/>
        <v>108.09036000000002</v>
      </c>
      <c r="AB24" s="100">
        <f t="shared" si="11"/>
        <v>108.09036000000002</v>
      </c>
      <c r="AC24" s="100">
        <f t="shared" si="12"/>
        <v>216.18072000000004</v>
      </c>
      <c r="AD24" s="100">
        <f t="shared" si="13"/>
        <v>0</v>
      </c>
      <c r="AE24" s="96">
        <f t="shared" si="14"/>
        <v>432.36144000000007</v>
      </c>
    </row>
    <row r="25" spans="1:31" x14ac:dyDescent="0.35">
      <c r="A25" s="3" t="s">
        <v>251</v>
      </c>
      <c r="B25" s="92" t="s">
        <v>256</v>
      </c>
      <c r="C25" s="15">
        <v>3</v>
      </c>
      <c r="D25" s="23">
        <v>1</v>
      </c>
      <c r="E25" s="86">
        <v>1</v>
      </c>
      <c r="F25" s="93">
        <v>5</v>
      </c>
      <c r="G25" s="76">
        <v>1</v>
      </c>
      <c r="H25" s="76">
        <v>0</v>
      </c>
      <c r="I25" s="76">
        <v>1</v>
      </c>
      <c r="J25" s="76">
        <v>1</v>
      </c>
      <c r="K25" s="76">
        <v>2</v>
      </c>
      <c r="L25" s="76">
        <v>0</v>
      </c>
      <c r="M25" s="77">
        <v>7.1</v>
      </c>
      <c r="N25" s="76">
        <v>26</v>
      </c>
      <c r="O25" s="77">
        <f t="shared" si="0"/>
        <v>14.2</v>
      </c>
      <c r="P25" s="77">
        <f t="shared" si="1"/>
        <v>0</v>
      </c>
      <c r="Q25" s="77">
        <f t="shared" si="2"/>
        <v>14.2</v>
      </c>
      <c r="R25" s="77">
        <f t="shared" si="3"/>
        <v>14.2</v>
      </c>
      <c r="S25" s="77">
        <f t="shared" si="4"/>
        <v>28.4</v>
      </c>
      <c r="T25" s="77">
        <f t="shared" si="5"/>
        <v>0</v>
      </c>
      <c r="U25" s="78">
        <v>0</v>
      </c>
      <c r="V25" s="78">
        <f t="shared" si="6"/>
        <v>57.849834000000016</v>
      </c>
      <c r="W25" s="78">
        <v>8.1478639436619744</v>
      </c>
      <c r="X25" s="100">
        <f t="shared" si="7"/>
        <v>1059.2223126760566</v>
      </c>
      <c r="Y25" s="100">
        <f t="shared" si="8"/>
        <v>578.4983400000001</v>
      </c>
      <c r="Z25" s="100">
        <f t="shared" si="9"/>
        <v>0</v>
      </c>
      <c r="AA25" s="100">
        <f t="shared" si="10"/>
        <v>578.4983400000001</v>
      </c>
      <c r="AB25" s="100">
        <f t="shared" si="11"/>
        <v>578.4983400000001</v>
      </c>
      <c r="AC25" s="100">
        <f t="shared" si="12"/>
        <v>1156.9966800000002</v>
      </c>
      <c r="AD25" s="100">
        <f t="shared" si="13"/>
        <v>0</v>
      </c>
      <c r="AE25" s="96">
        <f t="shared" si="14"/>
        <v>2892.4917000000005</v>
      </c>
    </row>
    <row r="26" spans="1:31" x14ac:dyDescent="0.35">
      <c r="A26" s="97"/>
      <c r="B26" s="97" t="s">
        <v>13</v>
      </c>
      <c r="C26" s="97" t="e">
        <f>#REF!+#REF!+#REF!+#REF!+#REF!</f>
        <v>#REF!</v>
      </c>
      <c r="D26" s="97" t="e">
        <f>#REF!+#REF!+#REF!+#REF!+#REF!</f>
        <v>#REF!</v>
      </c>
      <c r="E26" s="97"/>
      <c r="F26" s="97">
        <f t="shared" ref="F26:L26" si="15">SUM(F4:F25)</f>
        <v>144</v>
      </c>
      <c r="G26" s="97">
        <f t="shared" si="15"/>
        <v>12</v>
      </c>
      <c r="H26" s="97">
        <f t="shared" si="15"/>
        <v>1</v>
      </c>
      <c r="I26" s="97">
        <f t="shared" si="15"/>
        <v>23</v>
      </c>
      <c r="J26" s="97">
        <f t="shared" si="15"/>
        <v>25</v>
      </c>
      <c r="K26" s="97">
        <f t="shared" si="15"/>
        <v>44</v>
      </c>
      <c r="L26" s="97">
        <f t="shared" si="15"/>
        <v>1</v>
      </c>
      <c r="M26" s="97"/>
      <c r="N26" s="97">
        <f t="shared" ref="N26:T26" si="16">SUM(N4:N25)</f>
        <v>572</v>
      </c>
      <c r="O26" s="97">
        <f t="shared" si="16"/>
        <v>170.39999999999998</v>
      </c>
      <c r="P26" s="97">
        <f t="shared" si="16"/>
        <v>14.2</v>
      </c>
      <c r="Q26" s="97">
        <f t="shared" si="16"/>
        <v>326.59999999999985</v>
      </c>
      <c r="R26" s="97">
        <f t="shared" si="16"/>
        <v>354.99999999999989</v>
      </c>
      <c r="S26" s="97">
        <f t="shared" si="16"/>
        <v>624.79999999999973</v>
      </c>
      <c r="T26" s="97">
        <f t="shared" si="16"/>
        <v>14.2</v>
      </c>
      <c r="U26" s="98"/>
      <c r="V26" s="98"/>
      <c r="W26" s="98"/>
      <c r="X26" s="98"/>
      <c r="Y26" s="96">
        <f t="shared" ref="Y26:AD26" si="17">SUM(Y4:Y25)</f>
        <v>8178.5061400000013</v>
      </c>
      <c r="Z26" s="96">
        <f t="shared" si="17"/>
        <v>934.15882000000033</v>
      </c>
      <c r="AA26" s="96">
        <f t="shared" si="17"/>
        <v>15138.454520000005</v>
      </c>
      <c r="AB26" s="96">
        <f t="shared" si="17"/>
        <v>16789.425100000008</v>
      </c>
      <c r="AC26" s="96">
        <f t="shared" si="17"/>
        <v>29766.375520000012</v>
      </c>
      <c r="AD26" s="96">
        <f t="shared" si="17"/>
        <v>596.47433999999998</v>
      </c>
    </row>
  </sheetData>
  <mergeCells count="4">
    <mergeCell ref="G2:L2"/>
    <mergeCell ref="M2:T2"/>
    <mergeCell ref="U2:W2"/>
    <mergeCell ref="Y2:AD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63D34-7DB7-4379-B91E-38B9F87716FF}">
  <dimension ref="A1:AD26"/>
  <sheetViews>
    <sheetView showGridLines="0" topLeftCell="L2" workbookViewId="0">
      <selection activeCell="M13" sqref="M13"/>
    </sheetView>
  </sheetViews>
  <sheetFormatPr defaultRowHeight="14.5" outlineLevelCol="2" x14ac:dyDescent="0.35"/>
  <cols>
    <col min="2" max="2" width="16.81640625" bestFit="1" customWidth="1"/>
    <col min="3" max="4" width="6.1796875" hidden="1" customWidth="1"/>
    <col min="5" max="5" width="14.81640625" bestFit="1" customWidth="1"/>
    <col min="6" max="11" width="9.1796875" hidden="1" customWidth="1" outlineLevel="2"/>
    <col min="12" max="12" width="9.1796875" customWidth="1" outlineLevel="1" collapsed="1"/>
    <col min="13" max="19" width="9.1796875" customWidth="1" outlineLevel="1"/>
    <col min="20" max="20" width="12.1796875" bestFit="1" customWidth="1"/>
    <col min="21" max="22" width="9.54296875" bestFit="1" customWidth="1"/>
    <col min="23" max="23" width="9.54296875" customWidth="1"/>
    <col min="24" max="27" width="12.1796875" bestFit="1" customWidth="1"/>
    <col min="28" max="28" width="13.26953125" bestFit="1" customWidth="1"/>
    <col min="29" max="30" width="12.1796875" bestFit="1" customWidth="1"/>
  </cols>
  <sheetData>
    <row r="1" spans="1:30" hidden="1" x14ac:dyDescent="0.35">
      <c r="AC1" s="94">
        <f>SUM(M4,S4)*V4*E4</f>
        <v>0</v>
      </c>
    </row>
    <row r="2" spans="1:30" x14ac:dyDescent="0.35">
      <c r="C2" s="12" t="s">
        <v>332</v>
      </c>
      <c r="D2" s="12" t="s">
        <v>332</v>
      </c>
      <c r="F2" s="245" t="s">
        <v>270</v>
      </c>
      <c r="G2" s="245"/>
      <c r="H2" s="245"/>
      <c r="I2" s="245"/>
      <c r="J2" s="245"/>
      <c r="K2" s="245"/>
      <c r="L2" s="246" t="s">
        <v>271</v>
      </c>
      <c r="M2" s="246"/>
      <c r="N2" s="246"/>
      <c r="O2" s="246"/>
      <c r="P2" s="246"/>
      <c r="Q2" s="246"/>
      <c r="R2" s="246"/>
      <c r="S2" s="246"/>
      <c r="T2" s="245" t="s">
        <v>272</v>
      </c>
      <c r="U2" s="245"/>
      <c r="V2" s="245"/>
      <c r="W2" s="90"/>
      <c r="X2" s="244" t="s">
        <v>273</v>
      </c>
      <c r="Y2" s="244"/>
      <c r="Z2" s="244"/>
      <c r="AA2" s="244"/>
      <c r="AB2" s="244"/>
      <c r="AC2" s="244"/>
    </row>
    <row r="3" spans="1:30" x14ac:dyDescent="0.35">
      <c r="A3" s="1" t="s">
        <v>218</v>
      </c>
      <c r="B3" s="1" t="s">
        <v>219</v>
      </c>
      <c r="C3" s="13" t="s">
        <v>333</v>
      </c>
      <c r="D3" s="13" t="s">
        <v>331</v>
      </c>
      <c r="E3" s="1" t="s">
        <v>220</v>
      </c>
      <c r="F3" s="13" t="s">
        <v>221</v>
      </c>
      <c r="G3" s="13" t="s">
        <v>222</v>
      </c>
      <c r="H3" s="13" t="s">
        <v>223</v>
      </c>
      <c r="I3" s="13" t="s">
        <v>224</v>
      </c>
      <c r="J3" s="13" t="s">
        <v>225</v>
      </c>
      <c r="K3" s="13" t="s">
        <v>226</v>
      </c>
      <c r="L3" s="13" t="s">
        <v>275</v>
      </c>
      <c r="M3" s="13" t="s">
        <v>276</v>
      </c>
      <c r="N3" s="13" t="s">
        <v>277</v>
      </c>
      <c r="O3" s="13" t="s">
        <v>278</v>
      </c>
      <c r="P3" s="13" t="s">
        <v>279</v>
      </c>
      <c r="Q3" s="13" t="s">
        <v>280</v>
      </c>
      <c r="R3" s="13" t="s">
        <v>281</v>
      </c>
      <c r="S3" s="13" t="s">
        <v>282</v>
      </c>
      <c r="T3" s="13" t="s">
        <v>283</v>
      </c>
      <c r="U3" s="13" t="s">
        <v>284</v>
      </c>
      <c r="V3" s="13" t="s">
        <v>285</v>
      </c>
      <c r="W3" s="13" t="s">
        <v>286</v>
      </c>
      <c r="X3" s="13" t="s">
        <v>221</v>
      </c>
      <c r="Y3" s="13" t="s">
        <v>222</v>
      </c>
      <c r="Z3" s="13" t="s">
        <v>223</v>
      </c>
      <c r="AA3" s="13" t="s">
        <v>224</v>
      </c>
      <c r="AB3" s="13" t="s">
        <v>225</v>
      </c>
      <c r="AC3" s="13" t="s">
        <v>226</v>
      </c>
      <c r="AD3" s="13" t="s">
        <v>13</v>
      </c>
    </row>
    <row r="4" spans="1:30" x14ac:dyDescent="0.35">
      <c r="A4" s="5" t="s">
        <v>229</v>
      </c>
      <c r="B4" s="92" t="s">
        <v>230</v>
      </c>
      <c r="C4" s="103"/>
      <c r="D4" s="104">
        <v>2</v>
      </c>
      <c r="E4" s="121">
        <f>SUM(C4:D4)</f>
        <v>2</v>
      </c>
      <c r="F4" s="76">
        <v>0</v>
      </c>
      <c r="G4" s="76">
        <v>0</v>
      </c>
      <c r="H4" s="76">
        <v>1</v>
      </c>
      <c r="I4" s="76">
        <v>1</v>
      </c>
      <c r="J4" s="76">
        <v>2</v>
      </c>
      <c r="K4" s="76">
        <v>0</v>
      </c>
      <c r="L4" s="77">
        <v>7.1</v>
      </c>
      <c r="M4" s="76" t="s">
        <v>12</v>
      </c>
      <c r="N4" s="77">
        <f>(L4*F4)*2</f>
        <v>0</v>
      </c>
      <c r="O4" s="77">
        <f>(L4*G4)*2</f>
        <v>0</v>
      </c>
      <c r="P4" s="77">
        <f>(L4*H4)*2</f>
        <v>14.2</v>
      </c>
      <c r="Q4" s="77">
        <f>(L4*I4)*2</f>
        <v>14.2</v>
      </c>
      <c r="R4" s="77">
        <f>(L4*J4)*2</f>
        <v>28.4</v>
      </c>
      <c r="S4" s="77">
        <f>(L4*K4)*2</f>
        <v>0</v>
      </c>
      <c r="T4" s="78">
        <v>0</v>
      </c>
      <c r="U4" s="78">
        <f>V4*L4</f>
        <v>51.497400000000013</v>
      </c>
      <c r="V4" s="78">
        <v>7.2531549295774669</v>
      </c>
      <c r="W4" s="100">
        <f>IFERROR(M4*V4*E4,0)</f>
        <v>0</v>
      </c>
      <c r="X4" s="100">
        <f>SUM(M4,N4)*V4*E4</f>
        <v>0</v>
      </c>
      <c r="Y4" s="100">
        <f>SUM(M4,O4)*V4*E4</f>
        <v>0</v>
      </c>
      <c r="Z4" s="100">
        <f>SUM(M4,P4)*V4*E4</f>
        <v>205.98960000000005</v>
      </c>
      <c r="AA4" s="100">
        <f>SUM(M4,Q4)*V4*E4</f>
        <v>205.98960000000005</v>
      </c>
      <c r="AB4" s="100">
        <f>SUM(M4,R4)*V4*E4</f>
        <v>411.97920000000011</v>
      </c>
      <c r="AC4" s="100">
        <f>SUM(M4,S4)*V4*E4</f>
        <v>0</v>
      </c>
      <c r="AD4" s="96">
        <f>SUM(X4:AC4)</f>
        <v>823.95840000000021</v>
      </c>
    </row>
    <row r="5" spans="1:30" x14ac:dyDescent="0.35">
      <c r="A5" s="3" t="s">
        <v>231</v>
      </c>
      <c r="B5" s="92" t="s">
        <v>232</v>
      </c>
      <c r="C5" s="105">
        <v>1</v>
      </c>
      <c r="D5" s="106">
        <v>3</v>
      </c>
      <c r="E5" s="121">
        <f t="shared" ref="E5:E25" si="0">SUM(C5:D5)</f>
        <v>4</v>
      </c>
      <c r="F5" s="76">
        <v>1</v>
      </c>
      <c r="G5" s="76">
        <v>0</v>
      </c>
      <c r="H5" s="76">
        <v>1</v>
      </c>
      <c r="I5" s="76">
        <v>1</v>
      </c>
      <c r="J5" s="76">
        <v>2</v>
      </c>
      <c r="K5" s="76">
        <v>0</v>
      </c>
      <c r="L5" s="77">
        <v>7.1</v>
      </c>
      <c r="M5" s="76" t="s">
        <v>12</v>
      </c>
      <c r="N5" s="77">
        <f t="shared" ref="N5:N25" si="1">(L5*F5)*2</f>
        <v>14.2</v>
      </c>
      <c r="O5" s="77">
        <f t="shared" ref="O5:O25" si="2">(L5*G5)*2</f>
        <v>0</v>
      </c>
      <c r="P5" s="77">
        <f t="shared" ref="P5:P25" si="3">(L5*H5)*2</f>
        <v>14.2</v>
      </c>
      <c r="Q5" s="77">
        <f t="shared" ref="Q5:Q25" si="4">(L5*I5)*2</f>
        <v>14.2</v>
      </c>
      <c r="R5" s="77">
        <f t="shared" ref="R5:R25" si="5">(L5*J5)*2</f>
        <v>28.4</v>
      </c>
      <c r="S5" s="77">
        <f t="shared" ref="S5:S25" si="6">(L5*K5)*2</f>
        <v>0</v>
      </c>
      <c r="T5" s="78">
        <v>0</v>
      </c>
      <c r="U5" s="78">
        <f t="shared" ref="U5:U25" si="7">V5*L5</f>
        <v>55.442940000000014</v>
      </c>
      <c r="V5" s="78">
        <v>7.8088647887323965</v>
      </c>
      <c r="W5" s="100">
        <f t="shared" ref="W5:W25" si="8">IFERROR(M5*V5*E5,0)</f>
        <v>0</v>
      </c>
      <c r="X5" s="100">
        <f t="shared" ref="X5:X25" si="9">SUM(M5,N5)*V5*E5</f>
        <v>443.54352000000011</v>
      </c>
      <c r="Y5" s="100">
        <f t="shared" ref="Y5:Y25" si="10">SUM(M5,O5)*V5*E5</f>
        <v>0</v>
      </c>
      <c r="Z5" s="100">
        <f t="shared" ref="Z5:Z25" si="11">SUM(M5,P5)*V5*E5</f>
        <v>443.54352000000011</v>
      </c>
      <c r="AA5" s="100">
        <f t="shared" ref="AA5:AA25" si="12">SUM(M5,Q5)*V5*E5</f>
        <v>443.54352000000011</v>
      </c>
      <c r="AB5" s="100">
        <f t="shared" ref="AB5:AB25" si="13">SUM(M5,R5)*V5*E5</f>
        <v>887.08704000000023</v>
      </c>
      <c r="AC5" s="100">
        <f t="shared" ref="AC5:AC25" si="14">SUM(M5,S5)*V5*E5</f>
        <v>0</v>
      </c>
      <c r="AD5" s="96">
        <f t="shared" ref="AD5:AD25" si="15">SUM(X5:AC5)</f>
        <v>2217.7176000000004</v>
      </c>
    </row>
    <row r="6" spans="1:30" x14ac:dyDescent="0.35">
      <c r="A6" s="5" t="s">
        <v>231</v>
      </c>
      <c r="B6" s="92" t="s">
        <v>233</v>
      </c>
      <c r="C6" s="107"/>
      <c r="D6" s="108">
        <v>1</v>
      </c>
      <c r="E6" s="121">
        <f t="shared" si="0"/>
        <v>1</v>
      </c>
      <c r="F6" s="76">
        <v>1</v>
      </c>
      <c r="G6" s="76">
        <v>0</v>
      </c>
      <c r="H6" s="76">
        <v>1</v>
      </c>
      <c r="I6" s="76">
        <v>1</v>
      </c>
      <c r="J6" s="76">
        <v>2</v>
      </c>
      <c r="K6" s="76">
        <v>0</v>
      </c>
      <c r="L6" s="77">
        <v>7.1</v>
      </c>
      <c r="M6" s="76" t="s">
        <v>12</v>
      </c>
      <c r="N6" s="77">
        <f t="shared" si="1"/>
        <v>14.2</v>
      </c>
      <c r="O6" s="77">
        <f t="shared" si="2"/>
        <v>0</v>
      </c>
      <c r="P6" s="77">
        <f t="shared" si="3"/>
        <v>14.2</v>
      </c>
      <c r="Q6" s="77">
        <f t="shared" si="4"/>
        <v>14.2</v>
      </c>
      <c r="R6" s="77">
        <f t="shared" si="5"/>
        <v>28.4</v>
      </c>
      <c r="S6" s="77">
        <f t="shared" si="6"/>
        <v>0</v>
      </c>
      <c r="T6" s="78">
        <v>0</v>
      </c>
      <c r="U6" s="78">
        <f t="shared" si="7"/>
        <v>47.212462500000008</v>
      </c>
      <c r="V6" s="78">
        <v>6.6496426056338045</v>
      </c>
      <c r="W6" s="100">
        <f t="shared" si="8"/>
        <v>0</v>
      </c>
      <c r="X6" s="100">
        <f t="shared" si="9"/>
        <v>94.424925000000016</v>
      </c>
      <c r="Y6" s="100">
        <f t="shared" si="10"/>
        <v>0</v>
      </c>
      <c r="Z6" s="100">
        <f t="shared" si="11"/>
        <v>94.424925000000016</v>
      </c>
      <c r="AA6" s="100">
        <f t="shared" si="12"/>
        <v>94.424925000000016</v>
      </c>
      <c r="AB6" s="100">
        <f t="shared" si="13"/>
        <v>188.84985000000003</v>
      </c>
      <c r="AC6" s="100">
        <f t="shared" si="14"/>
        <v>0</v>
      </c>
      <c r="AD6" s="96">
        <f t="shared" si="15"/>
        <v>472.12462500000004</v>
      </c>
    </row>
    <row r="7" spans="1:30" x14ac:dyDescent="0.35">
      <c r="A7" s="7" t="s">
        <v>234</v>
      </c>
      <c r="B7" s="92" t="s">
        <v>235</v>
      </c>
      <c r="C7" s="105">
        <v>1</v>
      </c>
      <c r="D7" s="109">
        <v>3</v>
      </c>
      <c r="E7" s="121">
        <f t="shared" si="0"/>
        <v>4</v>
      </c>
      <c r="F7" s="76">
        <v>1</v>
      </c>
      <c r="G7" s="76">
        <v>0</v>
      </c>
      <c r="H7" s="76">
        <v>1</v>
      </c>
      <c r="I7" s="76">
        <v>1</v>
      </c>
      <c r="J7" s="76">
        <v>2</v>
      </c>
      <c r="K7" s="76">
        <v>0</v>
      </c>
      <c r="L7" s="77">
        <v>7.1</v>
      </c>
      <c r="M7" s="76" t="s">
        <v>12</v>
      </c>
      <c r="N7" s="77">
        <f t="shared" si="1"/>
        <v>14.2</v>
      </c>
      <c r="O7" s="77">
        <f t="shared" si="2"/>
        <v>0</v>
      </c>
      <c r="P7" s="77">
        <f t="shared" si="3"/>
        <v>14.2</v>
      </c>
      <c r="Q7" s="77">
        <f t="shared" si="4"/>
        <v>14.2</v>
      </c>
      <c r="R7" s="77">
        <f t="shared" si="5"/>
        <v>28.4</v>
      </c>
      <c r="S7" s="77">
        <f t="shared" si="6"/>
        <v>0</v>
      </c>
      <c r="T7" s="78">
        <v>0</v>
      </c>
      <c r="U7" s="78">
        <f t="shared" si="7"/>
        <v>50.861848333333349</v>
      </c>
      <c r="V7" s="78">
        <v>7.163640610328641</v>
      </c>
      <c r="W7" s="100">
        <f t="shared" si="8"/>
        <v>0</v>
      </c>
      <c r="X7" s="100">
        <f t="shared" si="9"/>
        <v>406.89478666666679</v>
      </c>
      <c r="Y7" s="100">
        <f t="shared" si="10"/>
        <v>0</v>
      </c>
      <c r="Z7" s="100">
        <f t="shared" si="11"/>
        <v>406.89478666666679</v>
      </c>
      <c r="AA7" s="100">
        <f t="shared" si="12"/>
        <v>406.89478666666679</v>
      </c>
      <c r="AB7" s="100">
        <f t="shared" si="13"/>
        <v>813.78957333333358</v>
      </c>
      <c r="AC7" s="100">
        <f t="shared" si="14"/>
        <v>0</v>
      </c>
      <c r="AD7" s="96">
        <f t="shared" si="15"/>
        <v>2034.4739333333341</v>
      </c>
    </row>
    <row r="8" spans="1:30" x14ac:dyDescent="0.35">
      <c r="A8" s="3" t="s">
        <v>234</v>
      </c>
      <c r="B8" s="92" t="s">
        <v>236</v>
      </c>
      <c r="C8" s="103">
        <v>1</v>
      </c>
      <c r="D8" s="106">
        <v>1</v>
      </c>
      <c r="E8" s="121">
        <f t="shared" si="0"/>
        <v>2</v>
      </c>
      <c r="F8" s="76">
        <v>1</v>
      </c>
      <c r="G8" s="76">
        <v>0</v>
      </c>
      <c r="H8" s="76">
        <v>1</v>
      </c>
      <c r="I8" s="76">
        <v>1</v>
      </c>
      <c r="J8" s="76">
        <v>2</v>
      </c>
      <c r="K8" s="76">
        <v>1</v>
      </c>
      <c r="L8" s="77">
        <v>7.1</v>
      </c>
      <c r="M8" s="76" t="s">
        <v>12</v>
      </c>
      <c r="N8" s="77">
        <f t="shared" si="1"/>
        <v>14.2</v>
      </c>
      <c r="O8" s="77">
        <f t="shared" si="2"/>
        <v>0</v>
      </c>
      <c r="P8" s="77">
        <f t="shared" si="3"/>
        <v>14.2</v>
      </c>
      <c r="Q8" s="77">
        <f t="shared" si="4"/>
        <v>14.2</v>
      </c>
      <c r="R8" s="77">
        <f t="shared" si="5"/>
        <v>28.4</v>
      </c>
      <c r="S8" s="77">
        <f t="shared" si="6"/>
        <v>14.2</v>
      </c>
      <c r="T8" s="78">
        <v>0</v>
      </c>
      <c r="U8" s="78">
        <f t="shared" si="7"/>
        <v>49.706194999999994</v>
      </c>
      <c r="V8" s="78">
        <v>7.0008725352112675</v>
      </c>
      <c r="W8" s="100">
        <f t="shared" si="8"/>
        <v>0</v>
      </c>
      <c r="X8" s="100">
        <f t="shared" si="9"/>
        <v>198.82477999999998</v>
      </c>
      <c r="Y8" s="100">
        <f t="shared" si="10"/>
        <v>0</v>
      </c>
      <c r="Z8" s="100">
        <f t="shared" si="11"/>
        <v>198.82477999999998</v>
      </c>
      <c r="AA8" s="100">
        <f t="shared" si="12"/>
        <v>198.82477999999998</v>
      </c>
      <c r="AB8" s="100">
        <f t="shared" si="13"/>
        <v>397.64955999999995</v>
      </c>
      <c r="AC8" s="100">
        <f t="shared" si="14"/>
        <v>198.82477999999998</v>
      </c>
      <c r="AD8" s="96">
        <f t="shared" si="15"/>
        <v>1192.94868</v>
      </c>
    </row>
    <row r="9" spans="1:30" x14ac:dyDescent="0.35">
      <c r="A9" s="5" t="s">
        <v>234</v>
      </c>
      <c r="B9" s="92" t="s">
        <v>237</v>
      </c>
      <c r="C9" s="103"/>
      <c r="D9" s="106">
        <v>1</v>
      </c>
      <c r="E9" s="121">
        <f t="shared" si="0"/>
        <v>1</v>
      </c>
      <c r="F9" s="76">
        <v>1</v>
      </c>
      <c r="G9" s="76">
        <v>0</v>
      </c>
      <c r="H9" s="76">
        <v>2</v>
      </c>
      <c r="I9" s="76">
        <v>1</v>
      </c>
      <c r="J9" s="76">
        <v>2</v>
      </c>
      <c r="K9" s="76">
        <v>0</v>
      </c>
      <c r="L9" s="77">
        <v>7.1</v>
      </c>
      <c r="M9" s="76" t="s">
        <v>12</v>
      </c>
      <c r="N9" s="77">
        <f t="shared" si="1"/>
        <v>14.2</v>
      </c>
      <c r="O9" s="77">
        <f t="shared" si="2"/>
        <v>0</v>
      </c>
      <c r="P9" s="77">
        <f t="shared" si="3"/>
        <v>28.4</v>
      </c>
      <c r="Q9" s="77">
        <f t="shared" si="4"/>
        <v>14.2</v>
      </c>
      <c r="R9" s="77">
        <f t="shared" si="5"/>
        <v>28.4</v>
      </c>
      <c r="S9" s="77">
        <f t="shared" si="6"/>
        <v>0</v>
      </c>
      <c r="T9" s="78">
        <v>0</v>
      </c>
      <c r="U9" s="78">
        <f t="shared" si="7"/>
        <v>42.544460000000001</v>
      </c>
      <c r="V9" s="78">
        <v>5.9921774647887327</v>
      </c>
      <c r="W9" s="100">
        <f t="shared" si="8"/>
        <v>0</v>
      </c>
      <c r="X9" s="100">
        <f t="shared" si="9"/>
        <v>85.088920000000002</v>
      </c>
      <c r="Y9" s="100">
        <f t="shared" si="10"/>
        <v>0</v>
      </c>
      <c r="Z9" s="100">
        <f t="shared" si="11"/>
        <v>170.17784</v>
      </c>
      <c r="AA9" s="100">
        <f t="shared" si="12"/>
        <v>85.088920000000002</v>
      </c>
      <c r="AB9" s="100">
        <f t="shared" si="13"/>
        <v>170.17784</v>
      </c>
      <c r="AC9" s="100">
        <f t="shared" si="14"/>
        <v>0</v>
      </c>
      <c r="AD9" s="96">
        <f t="shared" si="15"/>
        <v>510.53352000000001</v>
      </c>
    </row>
    <row r="10" spans="1:30" x14ac:dyDescent="0.35">
      <c r="A10" s="3" t="s">
        <v>234</v>
      </c>
      <c r="B10" s="92" t="s">
        <v>238</v>
      </c>
      <c r="C10" s="110">
        <v>1</v>
      </c>
      <c r="D10" s="106">
        <v>2</v>
      </c>
      <c r="E10" s="121">
        <f t="shared" si="0"/>
        <v>3</v>
      </c>
      <c r="F10" s="76">
        <v>1</v>
      </c>
      <c r="G10" s="76">
        <v>0</v>
      </c>
      <c r="H10" s="76">
        <v>1</v>
      </c>
      <c r="I10" s="76">
        <v>1</v>
      </c>
      <c r="J10" s="76">
        <v>2</v>
      </c>
      <c r="K10" s="76">
        <v>0</v>
      </c>
      <c r="L10" s="77">
        <v>7.1</v>
      </c>
      <c r="M10" s="76" t="s">
        <v>12</v>
      </c>
      <c r="N10" s="77">
        <f t="shared" si="1"/>
        <v>14.2</v>
      </c>
      <c r="O10" s="77">
        <f t="shared" si="2"/>
        <v>0</v>
      </c>
      <c r="P10" s="77">
        <f t="shared" si="3"/>
        <v>14.2</v>
      </c>
      <c r="Q10" s="77">
        <f t="shared" si="4"/>
        <v>14.2</v>
      </c>
      <c r="R10" s="77">
        <f t="shared" si="5"/>
        <v>28.4</v>
      </c>
      <c r="S10" s="77">
        <f t="shared" si="6"/>
        <v>0</v>
      </c>
      <c r="T10" s="78">
        <v>0</v>
      </c>
      <c r="U10" s="78">
        <f t="shared" si="7"/>
        <v>42.000892500000013</v>
      </c>
      <c r="V10" s="78">
        <v>5.9156186619718332</v>
      </c>
      <c r="W10" s="100">
        <f t="shared" si="8"/>
        <v>0</v>
      </c>
      <c r="X10" s="100">
        <f t="shared" si="9"/>
        <v>252.00535500000007</v>
      </c>
      <c r="Y10" s="100">
        <f t="shared" si="10"/>
        <v>0</v>
      </c>
      <c r="Z10" s="100">
        <f t="shared" si="11"/>
        <v>252.00535500000007</v>
      </c>
      <c r="AA10" s="100">
        <f t="shared" si="12"/>
        <v>252.00535500000007</v>
      </c>
      <c r="AB10" s="100">
        <f t="shared" si="13"/>
        <v>504.01071000000013</v>
      </c>
      <c r="AC10" s="100">
        <f t="shared" si="14"/>
        <v>0</v>
      </c>
      <c r="AD10" s="96">
        <f t="shared" si="15"/>
        <v>1260.0267750000003</v>
      </c>
    </row>
    <row r="11" spans="1:30" x14ac:dyDescent="0.35">
      <c r="A11" s="3" t="s">
        <v>234</v>
      </c>
      <c r="B11" s="92" t="s">
        <v>239</v>
      </c>
      <c r="C11" s="111">
        <v>1</v>
      </c>
      <c r="D11" s="112">
        <v>2</v>
      </c>
      <c r="E11" s="121">
        <f t="shared" si="0"/>
        <v>3</v>
      </c>
      <c r="F11" s="76">
        <v>1</v>
      </c>
      <c r="G11" s="76">
        <v>0</v>
      </c>
      <c r="H11" s="76">
        <v>1</v>
      </c>
      <c r="I11" s="76">
        <v>1</v>
      </c>
      <c r="J11" s="76">
        <v>2</v>
      </c>
      <c r="K11" s="76">
        <v>0</v>
      </c>
      <c r="L11" s="77">
        <v>7.1</v>
      </c>
      <c r="M11" s="76" t="s">
        <v>12</v>
      </c>
      <c r="N11" s="77">
        <f t="shared" si="1"/>
        <v>14.2</v>
      </c>
      <c r="O11" s="77">
        <f t="shared" si="2"/>
        <v>0</v>
      </c>
      <c r="P11" s="77">
        <f t="shared" si="3"/>
        <v>14.2</v>
      </c>
      <c r="Q11" s="77">
        <f t="shared" si="4"/>
        <v>14.2</v>
      </c>
      <c r="R11" s="77">
        <f t="shared" si="5"/>
        <v>28.4</v>
      </c>
      <c r="S11" s="77">
        <f t="shared" si="6"/>
        <v>0</v>
      </c>
      <c r="T11" s="78">
        <v>0</v>
      </c>
      <c r="U11" s="78">
        <f t="shared" si="7"/>
        <v>44.715762000000005</v>
      </c>
      <c r="V11" s="78">
        <v>6.2979946478873252</v>
      </c>
      <c r="W11" s="100">
        <f t="shared" si="8"/>
        <v>0</v>
      </c>
      <c r="X11" s="100">
        <f t="shared" si="9"/>
        <v>268.29457200000002</v>
      </c>
      <c r="Y11" s="100">
        <f t="shared" si="10"/>
        <v>0</v>
      </c>
      <c r="Z11" s="100">
        <f t="shared" si="11"/>
        <v>268.29457200000002</v>
      </c>
      <c r="AA11" s="100">
        <f t="shared" si="12"/>
        <v>268.29457200000002</v>
      </c>
      <c r="AB11" s="100">
        <f t="shared" si="13"/>
        <v>536.58914400000003</v>
      </c>
      <c r="AC11" s="100">
        <f t="shared" si="14"/>
        <v>0</v>
      </c>
      <c r="AD11" s="96">
        <f t="shared" si="15"/>
        <v>1341.4728600000001</v>
      </c>
    </row>
    <row r="12" spans="1:30" x14ac:dyDescent="0.35">
      <c r="A12" s="3" t="s">
        <v>240</v>
      </c>
      <c r="B12" s="92" t="s">
        <v>241</v>
      </c>
      <c r="C12" s="113">
        <v>1</v>
      </c>
      <c r="D12" s="106">
        <v>2</v>
      </c>
      <c r="E12" s="121">
        <f t="shared" si="0"/>
        <v>3</v>
      </c>
      <c r="F12" s="76">
        <v>0</v>
      </c>
      <c r="G12" s="76">
        <v>0</v>
      </c>
      <c r="H12" s="76">
        <v>1</v>
      </c>
      <c r="I12" s="76">
        <v>1</v>
      </c>
      <c r="J12" s="76">
        <v>2</v>
      </c>
      <c r="K12" s="76">
        <v>0</v>
      </c>
      <c r="L12" s="77">
        <v>7.1</v>
      </c>
      <c r="M12" s="76" t="s">
        <v>12</v>
      </c>
      <c r="N12" s="77">
        <f t="shared" si="1"/>
        <v>0</v>
      </c>
      <c r="O12" s="77">
        <f t="shared" si="2"/>
        <v>0</v>
      </c>
      <c r="P12" s="77">
        <f t="shared" si="3"/>
        <v>14.2</v>
      </c>
      <c r="Q12" s="77">
        <f t="shared" si="4"/>
        <v>14.2</v>
      </c>
      <c r="R12" s="77">
        <f t="shared" si="5"/>
        <v>28.4</v>
      </c>
      <c r="S12" s="77">
        <f t="shared" si="6"/>
        <v>0</v>
      </c>
      <c r="T12" s="78">
        <v>0</v>
      </c>
      <c r="U12" s="78">
        <f t="shared" si="7"/>
        <v>66.15616</v>
      </c>
      <c r="V12" s="78">
        <v>9.317769014084508</v>
      </c>
      <c r="W12" s="100">
        <f t="shared" si="8"/>
        <v>0</v>
      </c>
      <c r="X12" s="100">
        <f t="shared" si="9"/>
        <v>0</v>
      </c>
      <c r="Y12" s="100">
        <f t="shared" si="10"/>
        <v>0</v>
      </c>
      <c r="Z12" s="100">
        <f t="shared" si="11"/>
        <v>396.93696</v>
      </c>
      <c r="AA12" s="100">
        <f t="shared" si="12"/>
        <v>396.93696</v>
      </c>
      <c r="AB12" s="100">
        <f t="shared" si="13"/>
        <v>793.87392</v>
      </c>
      <c r="AC12" s="100">
        <f t="shared" si="14"/>
        <v>0</v>
      </c>
      <c r="AD12" s="96">
        <f t="shared" si="15"/>
        <v>1587.74784</v>
      </c>
    </row>
    <row r="13" spans="1:30" x14ac:dyDescent="0.35">
      <c r="A13" s="3" t="s">
        <v>240</v>
      </c>
      <c r="B13" s="92" t="s">
        <v>242</v>
      </c>
      <c r="C13" s="113"/>
      <c r="D13" s="106">
        <v>1</v>
      </c>
      <c r="E13" s="121">
        <f t="shared" si="0"/>
        <v>1</v>
      </c>
      <c r="F13" s="76">
        <v>0</v>
      </c>
      <c r="G13" s="76">
        <v>0</v>
      </c>
      <c r="H13" s="76">
        <v>1</v>
      </c>
      <c r="I13" s="76">
        <v>1</v>
      </c>
      <c r="J13" s="76">
        <v>2</v>
      </c>
      <c r="K13" s="76">
        <v>0</v>
      </c>
      <c r="L13" s="77">
        <v>7.1</v>
      </c>
      <c r="M13" s="76" t="s">
        <v>12</v>
      </c>
      <c r="N13" s="77">
        <f t="shared" si="1"/>
        <v>0</v>
      </c>
      <c r="O13" s="77">
        <f t="shared" si="2"/>
        <v>0</v>
      </c>
      <c r="P13" s="77">
        <f t="shared" si="3"/>
        <v>14.2</v>
      </c>
      <c r="Q13" s="77">
        <f t="shared" si="4"/>
        <v>14.2</v>
      </c>
      <c r="R13" s="77">
        <f t="shared" si="5"/>
        <v>28.4</v>
      </c>
      <c r="S13" s="77">
        <f t="shared" si="6"/>
        <v>0</v>
      </c>
      <c r="T13" s="78">
        <v>0</v>
      </c>
      <c r="U13" s="78">
        <f t="shared" si="7"/>
        <v>67.234300000000019</v>
      </c>
      <c r="V13" s="78">
        <v>9.4696197183098629</v>
      </c>
      <c r="W13" s="100">
        <f t="shared" si="8"/>
        <v>0</v>
      </c>
      <c r="X13" s="100">
        <f t="shared" si="9"/>
        <v>0</v>
      </c>
      <c r="Y13" s="100">
        <f t="shared" si="10"/>
        <v>0</v>
      </c>
      <c r="Z13" s="100">
        <f t="shared" si="11"/>
        <v>134.46860000000004</v>
      </c>
      <c r="AA13" s="100">
        <f t="shared" si="12"/>
        <v>134.46860000000004</v>
      </c>
      <c r="AB13" s="100">
        <f t="shared" si="13"/>
        <v>268.93720000000008</v>
      </c>
      <c r="AC13" s="100">
        <f t="shared" si="14"/>
        <v>0</v>
      </c>
      <c r="AD13" s="96">
        <f t="shared" si="15"/>
        <v>537.87440000000015</v>
      </c>
    </row>
    <row r="14" spans="1:30" x14ac:dyDescent="0.35">
      <c r="A14" s="10" t="s">
        <v>240</v>
      </c>
      <c r="B14" s="92" t="s">
        <v>243</v>
      </c>
      <c r="C14" s="113"/>
      <c r="D14" s="106">
        <v>1</v>
      </c>
      <c r="E14" s="121">
        <f t="shared" si="0"/>
        <v>1</v>
      </c>
      <c r="F14" s="76">
        <v>0</v>
      </c>
      <c r="G14" s="76">
        <v>0</v>
      </c>
      <c r="H14" s="76">
        <v>1</v>
      </c>
      <c r="I14" s="76">
        <v>1</v>
      </c>
      <c r="J14" s="76">
        <v>2</v>
      </c>
      <c r="K14" s="76">
        <v>0</v>
      </c>
      <c r="L14" s="77">
        <v>7.1</v>
      </c>
      <c r="M14" s="76" t="s">
        <v>12</v>
      </c>
      <c r="N14" s="77">
        <f t="shared" si="1"/>
        <v>0</v>
      </c>
      <c r="O14" s="77">
        <f t="shared" si="2"/>
        <v>0</v>
      </c>
      <c r="P14" s="77">
        <f t="shared" si="3"/>
        <v>14.2</v>
      </c>
      <c r="Q14" s="77">
        <f t="shared" si="4"/>
        <v>14.2</v>
      </c>
      <c r="R14" s="77">
        <f t="shared" si="5"/>
        <v>28.4</v>
      </c>
      <c r="S14" s="77">
        <f t="shared" si="6"/>
        <v>0</v>
      </c>
      <c r="T14" s="78">
        <v>0</v>
      </c>
      <c r="U14" s="78">
        <f t="shared" si="7"/>
        <v>39.831400000000016</v>
      </c>
      <c r="V14" s="78">
        <v>5.6100563380281718</v>
      </c>
      <c r="W14" s="100">
        <f t="shared" si="8"/>
        <v>0</v>
      </c>
      <c r="X14" s="100">
        <f t="shared" si="9"/>
        <v>0</v>
      </c>
      <c r="Y14" s="100">
        <f t="shared" si="10"/>
        <v>0</v>
      </c>
      <c r="Z14" s="100">
        <f t="shared" si="11"/>
        <v>79.662800000000033</v>
      </c>
      <c r="AA14" s="100">
        <f t="shared" si="12"/>
        <v>79.662800000000033</v>
      </c>
      <c r="AB14" s="100">
        <f t="shared" si="13"/>
        <v>159.32560000000007</v>
      </c>
      <c r="AC14" s="100">
        <f t="shared" si="14"/>
        <v>0</v>
      </c>
      <c r="AD14" s="96">
        <f t="shared" si="15"/>
        <v>318.65120000000013</v>
      </c>
    </row>
    <row r="15" spans="1:30" x14ac:dyDescent="0.35">
      <c r="A15" s="10" t="s">
        <v>240</v>
      </c>
      <c r="B15" s="92" t="s">
        <v>244</v>
      </c>
      <c r="C15" s="113">
        <v>1</v>
      </c>
      <c r="D15" s="106">
        <v>2</v>
      </c>
      <c r="E15" s="121">
        <f t="shared" si="0"/>
        <v>3</v>
      </c>
      <c r="F15" s="76">
        <v>0</v>
      </c>
      <c r="G15" s="76">
        <v>0</v>
      </c>
      <c r="H15" s="76">
        <v>1</v>
      </c>
      <c r="I15" s="76">
        <v>1</v>
      </c>
      <c r="J15" s="76">
        <v>2</v>
      </c>
      <c r="K15" s="76">
        <v>0</v>
      </c>
      <c r="L15" s="77">
        <v>7.1</v>
      </c>
      <c r="M15" s="76" t="s">
        <v>12</v>
      </c>
      <c r="N15" s="77">
        <f t="shared" si="1"/>
        <v>0</v>
      </c>
      <c r="O15" s="77">
        <f t="shared" si="2"/>
        <v>0</v>
      </c>
      <c r="P15" s="77">
        <f t="shared" si="3"/>
        <v>14.2</v>
      </c>
      <c r="Q15" s="77">
        <f t="shared" si="4"/>
        <v>14.2</v>
      </c>
      <c r="R15" s="77">
        <f t="shared" si="5"/>
        <v>28.4</v>
      </c>
      <c r="S15" s="77">
        <f t="shared" si="6"/>
        <v>0</v>
      </c>
      <c r="T15" s="78">
        <v>0</v>
      </c>
      <c r="U15" s="78">
        <f t="shared" si="7"/>
        <v>52.300945454545463</v>
      </c>
      <c r="V15" s="78">
        <v>7.3663303457106286</v>
      </c>
      <c r="W15" s="100">
        <f t="shared" si="8"/>
        <v>0</v>
      </c>
      <c r="X15" s="100">
        <f t="shared" si="9"/>
        <v>0</v>
      </c>
      <c r="Y15" s="100">
        <f t="shared" si="10"/>
        <v>0</v>
      </c>
      <c r="Z15" s="100">
        <f t="shared" si="11"/>
        <v>313.80567272727279</v>
      </c>
      <c r="AA15" s="100">
        <f t="shared" si="12"/>
        <v>313.80567272727279</v>
      </c>
      <c r="AB15" s="100">
        <f t="shared" si="13"/>
        <v>627.61134545454559</v>
      </c>
      <c r="AC15" s="100">
        <f t="shared" si="14"/>
        <v>0</v>
      </c>
      <c r="AD15" s="96">
        <f t="shared" si="15"/>
        <v>1255.2226909090912</v>
      </c>
    </row>
    <row r="16" spans="1:30" x14ac:dyDescent="0.35">
      <c r="A16" s="10" t="s">
        <v>240</v>
      </c>
      <c r="B16" s="92" t="s">
        <v>245</v>
      </c>
      <c r="C16" s="113">
        <v>1</v>
      </c>
      <c r="D16" s="106">
        <v>1</v>
      </c>
      <c r="E16" s="121">
        <f t="shared" si="0"/>
        <v>2</v>
      </c>
      <c r="F16" s="76">
        <v>0</v>
      </c>
      <c r="G16" s="76">
        <v>0</v>
      </c>
      <c r="H16" s="76">
        <v>1</v>
      </c>
      <c r="I16" s="76">
        <v>2</v>
      </c>
      <c r="J16" s="76">
        <v>2</v>
      </c>
      <c r="K16" s="76">
        <v>0</v>
      </c>
      <c r="L16" s="77">
        <v>7.1</v>
      </c>
      <c r="M16" s="76" t="s">
        <v>12</v>
      </c>
      <c r="N16" s="77">
        <f t="shared" si="1"/>
        <v>0</v>
      </c>
      <c r="O16" s="77">
        <f t="shared" si="2"/>
        <v>0</v>
      </c>
      <c r="P16" s="77">
        <f t="shared" si="3"/>
        <v>14.2</v>
      </c>
      <c r="Q16" s="77">
        <f t="shared" si="4"/>
        <v>28.4</v>
      </c>
      <c r="R16" s="77">
        <f t="shared" si="5"/>
        <v>28.4</v>
      </c>
      <c r="S16" s="77">
        <f t="shared" si="6"/>
        <v>0</v>
      </c>
      <c r="T16" s="78">
        <v>0</v>
      </c>
      <c r="U16" s="78">
        <f t="shared" si="7"/>
        <v>57.720693333333344</v>
      </c>
      <c r="V16" s="78">
        <v>8.1296751173708941</v>
      </c>
      <c r="W16" s="100">
        <f t="shared" si="8"/>
        <v>0</v>
      </c>
      <c r="X16" s="100">
        <f t="shared" si="9"/>
        <v>0</v>
      </c>
      <c r="Y16" s="100">
        <f t="shared" si="10"/>
        <v>0</v>
      </c>
      <c r="Z16" s="100">
        <f t="shared" si="11"/>
        <v>230.88277333333338</v>
      </c>
      <c r="AA16" s="100">
        <f t="shared" si="12"/>
        <v>461.76554666666675</v>
      </c>
      <c r="AB16" s="100">
        <f t="shared" si="13"/>
        <v>461.76554666666675</v>
      </c>
      <c r="AC16" s="100">
        <f t="shared" si="14"/>
        <v>0</v>
      </c>
      <c r="AD16" s="96">
        <f t="shared" si="15"/>
        <v>1154.4138666666668</v>
      </c>
    </row>
    <row r="17" spans="1:30" x14ac:dyDescent="0.35">
      <c r="A17" s="11" t="s">
        <v>240</v>
      </c>
      <c r="B17" s="92" t="s">
        <v>246</v>
      </c>
      <c r="C17" s="114"/>
      <c r="D17" s="115">
        <v>1</v>
      </c>
      <c r="E17" s="121">
        <f t="shared" si="0"/>
        <v>1</v>
      </c>
      <c r="F17" s="76">
        <v>1</v>
      </c>
      <c r="G17" s="76">
        <v>0</v>
      </c>
      <c r="H17" s="76">
        <v>1</v>
      </c>
      <c r="I17" s="76">
        <v>1</v>
      </c>
      <c r="J17" s="76">
        <v>2</v>
      </c>
      <c r="K17" s="76">
        <v>0</v>
      </c>
      <c r="L17" s="77">
        <v>7.1</v>
      </c>
      <c r="M17" s="76" t="s">
        <v>12</v>
      </c>
      <c r="N17" s="77">
        <f t="shared" si="1"/>
        <v>14.2</v>
      </c>
      <c r="O17" s="77">
        <f t="shared" si="2"/>
        <v>0</v>
      </c>
      <c r="P17" s="77">
        <f t="shared" si="3"/>
        <v>14.2</v>
      </c>
      <c r="Q17" s="77">
        <f t="shared" si="4"/>
        <v>14.2</v>
      </c>
      <c r="R17" s="77">
        <f t="shared" si="5"/>
        <v>28.4</v>
      </c>
      <c r="S17" s="77">
        <f t="shared" si="6"/>
        <v>0</v>
      </c>
      <c r="T17" s="78">
        <v>0</v>
      </c>
      <c r="U17" s="78">
        <f t="shared" si="7"/>
        <v>59.198066666666676</v>
      </c>
      <c r="V17" s="78">
        <v>8.3377558685446029</v>
      </c>
      <c r="W17" s="100">
        <f t="shared" si="8"/>
        <v>0</v>
      </c>
      <c r="X17" s="100">
        <f t="shared" si="9"/>
        <v>118.39613333333335</v>
      </c>
      <c r="Y17" s="100">
        <f t="shared" si="10"/>
        <v>0</v>
      </c>
      <c r="Z17" s="100">
        <f t="shared" si="11"/>
        <v>118.39613333333335</v>
      </c>
      <c r="AA17" s="100">
        <f t="shared" si="12"/>
        <v>118.39613333333335</v>
      </c>
      <c r="AB17" s="100">
        <f t="shared" si="13"/>
        <v>236.79226666666671</v>
      </c>
      <c r="AC17" s="100">
        <f t="shared" si="14"/>
        <v>0</v>
      </c>
      <c r="AD17" s="96">
        <f t="shared" si="15"/>
        <v>591.98066666666682</v>
      </c>
    </row>
    <row r="18" spans="1:30" x14ac:dyDescent="0.35">
      <c r="A18" s="7" t="s">
        <v>247</v>
      </c>
      <c r="B18" s="92" t="s">
        <v>248</v>
      </c>
      <c r="C18" s="116"/>
      <c r="D18" s="117">
        <v>1</v>
      </c>
      <c r="E18" s="121">
        <f t="shared" si="0"/>
        <v>1</v>
      </c>
      <c r="F18" s="76">
        <v>0</v>
      </c>
      <c r="G18" s="76">
        <v>0</v>
      </c>
      <c r="H18" s="76">
        <v>1</v>
      </c>
      <c r="I18" s="76">
        <v>1</v>
      </c>
      <c r="J18" s="76">
        <v>2</v>
      </c>
      <c r="K18" s="76">
        <v>0</v>
      </c>
      <c r="L18" s="77">
        <v>7.1</v>
      </c>
      <c r="M18" s="76" t="s">
        <v>12</v>
      </c>
      <c r="N18" s="77">
        <f t="shared" si="1"/>
        <v>0</v>
      </c>
      <c r="O18" s="77">
        <f t="shared" si="2"/>
        <v>0</v>
      </c>
      <c r="P18" s="77">
        <f t="shared" si="3"/>
        <v>14.2</v>
      </c>
      <c r="Q18" s="77">
        <f t="shared" si="4"/>
        <v>14.2</v>
      </c>
      <c r="R18" s="77">
        <f t="shared" si="5"/>
        <v>28.4</v>
      </c>
      <c r="S18" s="77">
        <f t="shared" si="6"/>
        <v>0</v>
      </c>
      <c r="T18" s="78">
        <v>0</v>
      </c>
      <c r="U18" s="78">
        <f t="shared" si="7"/>
        <v>45.079734000000002</v>
      </c>
      <c r="V18" s="78">
        <v>6.349258309859156</v>
      </c>
      <c r="W18" s="100">
        <f t="shared" si="8"/>
        <v>0</v>
      </c>
      <c r="X18" s="100">
        <f t="shared" si="9"/>
        <v>0</v>
      </c>
      <c r="Y18" s="100">
        <f t="shared" si="10"/>
        <v>0</v>
      </c>
      <c r="Z18" s="100">
        <f t="shared" si="11"/>
        <v>90.159468000000004</v>
      </c>
      <c r="AA18" s="100">
        <f t="shared" si="12"/>
        <v>90.159468000000004</v>
      </c>
      <c r="AB18" s="100">
        <f t="shared" si="13"/>
        <v>180.31893600000001</v>
      </c>
      <c r="AC18" s="100">
        <f t="shared" si="14"/>
        <v>0</v>
      </c>
      <c r="AD18" s="96">
        <f t="shared" si="15"/>
        <v>360.63787200000002</v>
      </c>
    </row>
    <row r="19" spans="1:30" x14ac:dyDescent="0.35">
      <c r="A19" s="7" t="s">
        <v>247</v>
      </c>
      <c r="B19" s="92" t="s">
        <v>249</v>
      </c>
      <c r="C19" s="105"/>
      <c r="D19" s="104">
        <v>1</v>
      </c>
      <c r="E19" s="121">
        <f t="shared" si="0"/>
        <v>1</v>
      </c>
      <c r="F19" s="76">
        <v>0</v>
      </c>
      <c r="G19" s="76">
        <v>0</v>
      </c>
      <c r="H19" s="76">
        <v>1</v>
      </c>
      <c r="I19" s="76">
        <v>1</v>
      </c>
      <c r="J19" s="76">
        <v>2</v>
      </c>
      <c r="K19" s="76">
        <v>0</v>
      </c>
      <c r="L19" s="77">
        <v>7.1</v>
      </c>
      <c r="M19" s="76" t="s">
        <v>12</v>
      </c>
      <c r="N19" s="77">
        <f t="shared" si="1"/>
        <v>0</v>
      </c>
      <c r="O19" s="77">
        <f t="shared" si="2"/>
        <v>0</v>
      </c>
      <c r="P19" s="77">
        <f t="shared" si="3"/>
        <v>14.2</v>
      </c>
      <c r="Q19" s="77">
        <f t="shared" si="4"/>
        <v>14.2</v>
      </c>
      <c r="R19" s="77">
        <f t="shared" si="5"/>
        <v>28.4</v>
      </c>
      <c r="S19" s="77">
        <f t="shared" si="6"/>
        <v>0</v>
      </c>
      <c r="T19" s="78">
        <v>0</v>
      </c>
      <c r="U19" s="78">
        <f t="shared" si="7"/>
        <v>48.511347500000007</v>
      </c>
      <c r="V19" s="78">
        <v>6.8325841549295783</v>
      </c>
      <c r="W19" s="100">
        <f t="shared" si="8"/>
        <v>0</v>
      </c>
      <c r="X19" s="100">
        <f t="shared" si="9"/>
        <v>0</v>
      </c>
      <c r="Y19" s="100">
        <f t="shared" si="10"/>
        <v>0</v>
      </c>
      <c r="Z19" s="100">
        <f t="shared" si="11"/>
        <v>97.022695000000013</v>
      </c>
      <c r="AA19" s="100">
        <f t="shared" si="12"/>
        <v>97.022695000000013</v>
      </c>
      <c r="AB19" s="100">
        <f t="shared" si="13"/>
        <v>194.04539000000003</v>
      </c>
      <c r="AC19" s="100">
        <f t="shared" si="14"/>
        <v>0</v>
      </c>
      <c r="AD19" s="96">
        <f t="shared" si="15"/>
        <v>388.09078000000005</v>
      </c>
    </row>
    <row r="20" spans="1:30" x14ac:dyDescent="0.35">
      <c r="A20" s="3" t="s">
        <v>247</v>
      </c>
      <c r="B20" s="92" t="s">
        <v>250</v>
      </c>
      <c r="C20" s="113">
        <v>1</v>
      </c>
      <c r="D20" s="106">
        <v>2</v>
      </c>
      <c r="E20" s="121">
        <f t="shared" si="0"/>
        <v>3</v>
      </c>
      <c r="F20" s="76">
        <v>0</v>
      </c>
      <c r="G20" s="76">
        <v>1</v>
      </c>
      <c r="H20" s="76">
        <v>1</v>
      </c>
      <c r="I20" s="76">
        <v>2</v>
      </c>
      <c r="J20" s="76">
        <v>2</v>
      </c>
      <c r="K20" s="76">
        <v>0</v>
      </c>
      <c r="L20" s="77">
        <v>7.1</v>
      </c>
      <c r="M20" s="76" t="s">
        <v>12</v>
      </c>
      <c r="N20" s="77">
        <f t="shared" si="1"/>
        <v>0</v>
      </c>
      <c r="O20" s="77">
        <f t="shared" si="2"/>
        <v>14.2</v>
      </c>
      <c r="P20" s="77">
        <f t="shared" si="3"/>
        <v>14.2</v>
      </c>
      <c r="Q20" s="77">
        <f t="shared" si="4"/>
        <v>28.4</v>
      </c>
      <c r="R20" s="77">
        <f t="shared" si="5"/>
        <v>28.4</v>
      </c>
      <c r="S20" s="77">
        <f t="shared" si="6"/>
        <v>0</v>
      </c>
      <c r="T20" s="78">
        <v>0</v>
      </c>
      <c r="U20" s="78">
        <f t="shared" si="7"/>
        <v>66.725630000000024</v>
      </c>
      <c r="V20" s="78">
        <v>9.397976056338031</v>
      </c>
      <c r="W20" s="100">
        <f t="shared" si="8"/>
        <v>0</v>
      </c>
      <c r="X20" s="100">
        <f t="shared" si="9"/>
        <v>0</v>
      </c>
      <c r="Y20" s="100">
        <f t="shared" si="10"/>
        <v>400.35378000000014</v>
      </c>
      <c r="Z20" s="100">
        <f t="shared" si="11"/>
        <v>400.35378000000014</v>
      </c>
      <c r="AA20" s="100">
        <f t="shared" si="12"/>
        <v>800.70756000000029</v>
      </c>
      <c r="AB20" s="100">
        <f t="shared" si="13"/>
        <v>800.70756000000029</v>
      </c>
      <c r="AC20" s="100">
        <f t="shared" si="14"/>
        <v>0</v>
      </c>
      <c r="AD20" s="96">
        <f t="shared" si="15"/>
        <v>2402.1226800000009</v>
      </c>
    </row>
    <row r="21" spans="1:30" x14ac:dyDescent="0.35">
      <c r="A21" s="3" t="s">
        <v>251</v>
      </c>
      <c r="B21" s="92" t="s">
        <v>252</v>
      </c>
      <c r="C21" s="114"/>
      <c r="D21" s="104">
        <v>1</v>
      </c>
      <c r="E21" s="121">
        <f t="shared" si="0"/>
        <v>1</v>
      </c>
      <c r="F21" s="76">
        <v>1</v>
      </c>
      <c r="G21" s="76">
        <v>0</v>
      </c>
      <c r="H21" s="76">
        <v>1</v>
      </c>
      <c r="I21" s="76">
        <v>2</v>
      </c>
      <c r="J21" s="76">
        <v>2</v>
      </c>
      <c r="K21" s="76">
        <v>0</v>
      </c>
      <c r="L21" s="77">
        <v>7.1</v>
      </c>
      <c r="M21" s="76" t="s">
        <v>12</v>
      </c>
      <c r="N21" s="77">
        <f t="shared" si="1"/>
        <v>14.2</v>
      </c>
      <c r="O21" s="77">
        <f t="shared" si="2"/>
        <v>0</v>
      </c>
      <c r="P21" s="77">
        <f t="shared" si="3"/>
        <v>14.2</v>
      </c>
      <c r="Q21" s="77">
        <f t="shared" si="4"/>
        <v>28.4</v>
      </c>
      <c r="R21" s="77">
        <f t="shared" si="5"/>
        <v>28.4</v>
      </c>
      <c r="S21" s="77">
        <f t="shared" si="6"/>
        <v>0</v>
      </c>
      <c r="T21" s="78">
        <v>0</v>
      </c>
      <c r="U21" s="78">
        <f t="shared" si="7"/>
        <v>46.571700000000007</v>
      </c>
      <c r="V21" s="78">
        <v>6.5593943661971847</v>
      </c>
      <c r="W21" s="100">
        <f t="shared" si="8"/>
        <v>0</v>
      </c>
      <c r="X21" s="100">
        <f t="shared" si="9"/>
        <v>93.143400000000014</v>
      </c>
      <c r="Y21" s="100">
        <f t="shared" si="10"/>
        <v>0</v>
      </c>
      <c r="Z21" s="100">
        <f t="shared" si="11"/>
        <v>93.143400000000014</v>
      </c>
      <c r="AA21" s="100">
        <f t="shared" si="12"/>
        <v>186.28680000000003</v>
      </c>
      <c r="AB21" s="100">
        <f t="shared" si="13"/>
        <v>186.28680000000003</v>
      </c>
      <c r="AC21" s="100">
        <f t="shared" si="14"/>
        <v>0</v>
      </c>
      <c r="AD21" s="96">
        <f t="shared" si="15"/>
        <v>558.86040000000003</v>
      </c>
    </row>
    <row r="22" spans="1:30" x14ac:dyDescent="0.35">
      <c r="A22" s="3" t="s">
        <v>251</v>
      </c>
      <c r="B22" s="92" t="s">
        <v>253</v>
      </c>
      <c r="C22" s="103"/>
      <c r="D22" s="104">
        <v>1</v>
      </c>
      <c r="E22" s="121">
        <f t="shared" si="0"/>
        <v>1</v>
      </c>
      <c r="F22" s="76">
        <v>1</v>
      </c>
      <c r="G22" s="76">
        <v>0</v>
      </c>
      <c r="H22" s="76">
        <v>1</v>
      </c>
      <c r="I22" s="76">
        <v>1</v>
      </c>
      <c r="J22" s="76">
        <v>2</v>
      </c>
      <c r="K22" s="76">
        <v>0</v>
      </c>
      <c r="L22" s="77">
        <v>7.1</v>
      </c>
      <c r="M22" s="76" t="s">
        <v>12</v>
      </c>
      <c r="N22" s="77">
        <f t="shared" si="1"/>
        <v>14.2</v>
      </c>
      <c r="O22" s="77">
        <f t="shared" si="2"/>
        <v>0</v>
      </c>
      <c r="P22" s="77">
        <f t="shared" si="3"/>
        <v>14.2</v>
      </c>
      <c r="Q22" s="77">
        <f t="shared" si="4"/>
        <v>14.2</v>
      </c>
      <c r="R22" s="77">
        <f t="shared" si="5"/>
        <v>28.4</v>
      </c>
      <c r="S22" s="77">
        <f t="shared" si="6"/>
        <v>0</v>
      </c>
      <c r="T22" s="78">
        <v>0</v>
      </c>
      <c r="U22" s="78">
        <f t="shared" si="7"/>
        <v>42.047250000000005</v>
      </c>
      <c r="V22" s="78">
        <v>5.9221478873239448</v>
      </c>
      <c r="W22" s="100">
        <f t="shared" si="8"/>
        <v>0</v>
      </c>
      <c r="X22" s="100">
        <f t="shared" si="9"/>
        <v>84.094500000000011</v>
      </c>
      <c r="Y22" s="100">
        <f t="shared" si="10"/>
        <v>0</v>
      </c>
      <c r="Z22" s="100">
        <f t="shared" si="11"/>
        <v>84.094500000000011</v>
      </c>
      <c r="AA22" s="100">
        <f t="shared" si="12"/>
        <v>84.094500000000011</v>
      </c>
      <c r="AB22" s="100">
        <f t="shared" si="13"/>
        <v>168.18900000000002</v>
      </c>
      <c r="AC22" s="100">
        <f t="shared" si="14"/>
        <v>0</v>
      </c>
      <c r="AD22" s="96">
        <f t="shared" si="15"/>
        <v>420.47250000000008</v>
      </c>
    </row>
    <row r="23" spans="1:30" x14ac:dyDescent="0.35">
      <c r="A23" s="3" t="s">
        <v>251</v>
      </c>
      <c r="B23" s="92" t="s">
        <v>254</v>
      </c>
      <c r="C23" s="111"/>
      <c r="D23" s="118">
        <v>1</v>
      </c>
      <c r="E23" s="121">
        <f t="shared" si="0"/>
        <v>1</v>
      </c>
      <c r="F23" s="76">
        <v>1</v>
      </c>
      <c r="G23" s="76">
        <v>0</v>
      </c>
      <c r="H23" s="76">
        <v>1</v>
      </c>
      <c r="I23" s="76">
        <v>1</v>
      </c>
      <c r="J23" s="76">
        <v>2</v>
      </c>
      <c r="K23" s="76">
        <v>0</v>
      </c>
      <c r="L23" s="77">
        <v>7.1</v>
      </c>
      <c r="M23" s="76" t="s">
        <v>12</v>
      </c>
      <c r="N23" s="77">
        <f t="shared" si="1"/>
        <v>14.2</v>
      </c>
      <c r="O23" s="77">
        <f t="shared" si="2"/>
        <v>0</v>
      </c>
      <c r="P23" s="77">
        <f t="shared" si="3"/>
        <v>14.2</v>
      </c>
      <c r="Q23" s="77">
        <f t="shared" si="4"/>
        <v>14.2</v>
      </c>
      <c r="R23" s="77">
        <f t="shared" si="5"/>
        <v>28.4</v>
      </c>
      <c r="S23" s="77">
        <f t="shared" si="6"/>
        <v>0</v>
      </c>
      <c r="T23" s="78">
        <v>0</v>
      </c>
      <c r="U23" s="78">
        <f t="shared" si="7"/>
        <v>42.710850000000001</v>
      </c>
      <c r="V23" s="78">
        <v>6.0156126760563389</v>
      </c>
      <c r="W23" s="100">
        <f t="shared" si="8"/>
        <v>0</v>
      </c>
      <c r="X23" s="100">
        <f t="shared" si="9"/>
        <v>85.421700000000001</v>
      </c>
      <c r="Y23" s="100">
        <f t="shared" si="10"/>
        <v>0</v>
      </c>
      <c r="Z23" s="100">
        <f t="shared" si="11"/>
        <v>85.421700000000001</v>
      </c>
      <c r="AA23" s="100">
        <f t="shared" si="12"/>
        <v>85.421700000000001</v>
      </c>
      <c r="AB23" s="100">
        <f t="shared" si="13"/>
        <v>170.8434</v>
      </c>
      <c r="AC23" s="100">
        <f t="shared" si="14"/>
        <v>0</v>
      </c>
      <c r="AD23" s="96">
        <f t="shared" si="15"/>
        <v>427.10850000000005</v>
      </c>
    </row>
    <row r="24" spans="1:30" x14ac:dyDescent="0.35">
      <c r="A24" s="3" t="s">
        <v>251</v>
      </c>
      <c r="B24" s="92" t="s">
        <v>255</v>
      </c>
      <c r="C24" s="103"/>
      <c r="D24" s="104">
        <v>1</v>
      </c>
      <c r="E24" s="121">
        <f t="shared" si="0"/>
        <v>1</v>
      </c>
      <c r="F24" s="76">
        <v>0</v>
      </c>
      <c r="G24" s="76">
        <v>0</v>
      </c>
      <c r="H24" s="76">
        <v>1</v>
      </c>
      <c r="I24" s="76">
        <v>1</v>
      </c>
      <c r="J24" s="76">
        <v>2</v>
      </c>
      <c r="K24" s="76">
        <v>0</v>
      </c>
      <c r="L24" s="77">
        <v>7.1</v>
      </c>
      <c r="M24" s="76" t="s">
        <v>12</v>
      </c>
      <c r="N24" s="77">
        <f t="shared" si="1"/>
        <v>0</v>
      </c>
      <c r="O24" s="77">
        <f t="shared" si="2"/>
        <v>0</v>
      </c>
      <c r="P24" s="77">
        <f t="shared" si="3"/>
        <v>14.2</v>
      </c>
      <c r="Q24" s="77">
        <f t="shared" si="4"/>
        <v>14.2</v>
      </c>
      <c r="R24" s="77">
        <f t="shared" si="5"/>
        <v>28.4</v>
      </c>
      <c r="S24" s="77">
        <f t="shared" si="6"/>
        <v>0</v>
      </c>
      <c r="T24" s="78">
        <v>0</v>
      </c>
      <c r="U24" s="78">
        <f t="shared" si="7"/>
        <v>27.022590000000005</v>
      </c>
      <c r="V24" s="78">
        <v>3.8059985915492964</v>
      </c>
      <c r="W24" s="100">
        <f t="shared" si="8"/>
        <v>0</v>
      </c>
      <c r="X24" s="100">
        <f t="shared" si="9"/>
        <v>0</v>
      </c>
      <c r="Y24" s="100">
        <f t="shared" si="10"/>
        <v>0</v>
      </c>
      <c r="Z24" s="100">
        <f t="shared" si="11"/>
        <v>54.045180000000009</v>
      </c>
      <c r="AA24" s="100">
        <f t="shared" si="12"/>
        <v>54.045180000000009</v>
      </c>
      <c r="AB24" s="100">
        <f t="shared" si="13"/>
        <v>108.09036000000002</v>
      </c>
      <c r="AC24" s="100">
        <f t="shared" si="14"/>
        <v>0</v>
      </c>
      <c r="AD24" s="96">
        <f t="shared" si="15"/>
        <v>216.18072000000004</v>
      </c>
    </row>
    <row r="25" spans="1:30" x14ac:dyDescent="0.35">
      <c r="A25" s="3" t="s">
        <v>251</v>
      </c>
      <c r="B25" s="92" t="s">
        <v>256</v>
      </c>
      <c r="C25" s="119">
        <v>1</v>
      </c>
      <c r="D25" s="120">
        <v>2</v>
      </c>
      <c r="E25" s="121">
        <f t="shared" si="0"/>
        <v>3</v>
      </c>
      <c r="F25" s="76">
        <v>1</v>
      </c>
      <c r="G25" s="76">
        <v>0</v>
      </c>
      <c r="H25" s="76">
        <v>1</v>
      </c>
      <c r="I25" s="76">
        <v>1</v>
      </c>
      <c r="J25" s="76">
        <v>2</v>
      </c>
      <c r="K25" s="76">
        <v>0</v>
      </c>
      <c r="L25" s="77">
        <v>7.1</v>
      </c>
      <c r="M25" s="76" t="s">
        <v>12</v>
      </c>
      <c r="N25" s="77">
        <f t="shared" si="1"/>
        <v>14.2</v>
      </c>
      <c r="O25" s="77">
        <f t="shared" si="2"/>
        <v>0</v>
      </c>
      <c r="P25" s="77">
        <f t="shared" si="3"/>
        <v>14.2</v>
      </c>
      <c r="Q25" s="77">
        <f t="shared" si="4"/>
        <v>14.2</v>
      </c>
      <c r="R25" s="77">
        <f t="shared" si="5"/>
        <v>28.4</v>
      </c>
      <c r="S25" s="77">
        <f t="shared" si="6"/>
        <v>0</v>
      </c>
      <c r="T25" s="78">
        <v>0</v>
      </c>
      <c r="U25" s="78">
        <f t="shared" si="7"/>
        <v>57.849834000000016</v>
      </c>
      <c r="V25" s="78">
        <v>8.1478639436619744</v>
      </c>
      <c r="W25" s="100">
        <f t="shared" si="8"/>
        <v>0</v>
      </c>
      <c r="X25" s="100">
        <f t="shared" si="9"/>
        <v>347.09900400000009</v>
      </c>
      <c r="Y25" s="100">
        <f t="shared" si="10"/>
        <v>0</v>
      </c>
      <c r="Z25" s="100">
        <f t="shared" si="11"/>
        <v>347.09900400000009</v>
      </c>
      <c r="AA25" s="100">
        <f t="shared" si="12"/>
        <v>347.09900400000009</v>
      </c>
      <c r="AB25" s="100">
        <f t="shared" si="13"/>
        <v>694.19800800000019</v>
      </c>
      <c r="AC25" s="100">
        <f t="shared" si="14"/>
        <v>0</v>
      </c>
      <c r="AD25" s="96">
        <f t="shared" si="15"/>
        <v>1735.4950200000003</v>
      </c>
    </row>
    <row r="26" spans="1:30" x14ac:dyDescent="0.35">
      <c r="A26" s="97"/>
      <c r="B26" s="97" t="s">
        <v>13</v>
      </c>
      <c r="C26" s="97"/>
      <c r="D26" s="97"/>
      <c r="E26" s="97">
        <f t="shared" ref="E26" si="16">SUM(E4:E25)</f>
        <v>43</v>
      </c>
      <c r="F26" s="97">
        <f t="shared" ref="F26:K26" si="17">SUM(F4:F25)</f>
        <v>12</v>
      </c>
      <c r="G26" s="97">
        <f t="shared" si="17"/>
        <v>1</v>
      </c>
      <c r="H26" s="97">
        <f t="shared" si="17"/>
        <v>23</v>
      </c>
      <c r="I26" s="97">
        <f t="shared" si="17"/>
        <v>25</v>
      </c>
      <c r="J26" s="97">
        <f t="shared" si="17"/>
        <v>44</v>
      </c>
      <c r="K26" s="97">
        <f t="shared" si="17"/>
        <v>1</v>
      </c>
      <c r="L26" s="97"/>
      <c r="M26" s="97"/>
      <c r="N26" s="97">
        <f t="shared" ref="N26:S26" si="18">SUM(N4:N25)</f>
        <v>170.39999999999998</v>
      </c>
      <c r="O26" s="97">
        <f t="shared" si="18"/>
        <v>14.2</v>
      </c>
      <c r="P26" s="97">
        <f t="shared" si="18"/>
        <v>326.59999999999985</v>
      </c>
      <c r="Q26" s="97">
        <f t="shared" si="18"/>
        <v>354.99999999999989</v>
      </c>
      <c r="R26" s="97">
        <f t="shared" si="18"/>
        <v>624.79999999999973</v>
      </c>
      <c r="S26" s="97">
        <f t="shared" si="18"/>
        <v>14.2</v>
      </c>
      <c r="T26" s="98"/>
      <c r="U26" s="98"/>
      <c r="V26" s="98"/>
      <c r="W26" s="96">
        <f t="shared" ref="W26:AC26" si="19">SUM(W4:W25)</f>
        <v>0</v>
      </c>
      <c r="X26" s="96">
        <f t="shared" si="19"/>
        <v>2477.2315960000001</v>
      </c>
      <c r="Y26" s="96">
        <f t="shared" si="19"/>
        <v>400.35378000000014</v>
      </c>
      <c r="Z26" s="96">
        <f t="shared" si="19"/>
        <v>4565.6480450606068</v>
      </c>
      <c r="AA26" s="96">
        <f t="shared" si="19"/>
        <v>5204.9390783939407</v>
      </c>
      <c r="AB26" s="96">
        <f t="shared" si="19"/>
        <v>8961.1182501212134</v>
      </c>
      <c r="AC26" s="96">
        <f t="shared" si="19"/>
        <v>198.82477999999998</v>
      </c>
    </row>
  </sheetData>
  <mergeCells count="4">
    <mergeCell ref="F2:K2"/>
    <mergeCell ref="L2:S2"/>
    <mergeCell ref="T2:V2"/>
    <mergeCell ref="X2:AC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39219-1092-4941-B6BA-425711EBA660}">
  <dimension ref="A2:R150"/>
  <sheetViews>
    <sheetView workbookViewId="0">
      <selection activeCell="N84" sqref="N84"/>
    </sheetView>
  </sheetViews>
  <sheetFormatPr defaultRowHeight="14.5" x14ac:dyDescent="0.35"/>
  <cols>
    <col min="3" max="6" width="14.26953125" style="79" customWidth="1"/>
    <col min="7" max="7" width="14.26953125" style="79" hidden="1" customWidth="1"/>
    <col min="8" max="8" width="14.26953125" style="79" customWidth="1"/>
    <col min="9" max="10" width="14.26953125" bestFit="1" customWidth="1"/>
    <col min="11" max="11" width="13.26953125" hidden="1" customWidth="1"/>
    <col min="12" max="12" width="14.26953125" hidden="1" customWidth="1"/>
    <col min="13" max="13" width="13.453125" hidden="1" customWidth="1"/>
    <col min="14" max="14" width="13.453125" customWidth="1"/>
    <col min="15" max="15" width="9.54296875" bestFit="1" customWidth="1"/>
  </cols>
  <sheetData>
    <row r="2" spans="1:18" s="33" customFormat="1" x14ac:dyDescent="0.35">
      <c r="C2" s="78" t="s">
        <v>334</v>
      </c>
      <c r="D2" s="78" t="s">
        <v>335</v>
      </c>
      <c r="E2" s="78" t="s">
        <v>336</v>
      </c>
      <c r="F2" s="95">
        <v>0.57999999999999996</v>
      </c>
      <c r="G2" s="95"/>
      <c r="H2" s="78" t="s">
        <v>258</v>
      </c>
      <c r="I2" s="33" t="s">
        <v>13</v>
      </c>
      <c r="J2" s="33" t="s">
        <v>337</v>
      </c>
      <c r="M2" s="33" t="s">
        <v>338</v>
      </c>
      <c r="O2" s="33" t="s">
        <v>339</v>
      </c>
      <c r="P2" s="33" t="s">
        <v>340</v>
      </c>
      <c r="R2" s="33" t="s">
        <v>341</v>
      </c>
    </row>
    <row r="3" spans="1:18" x14ac:dyDescent="0.35">
      <c r="A3" t="s">
        <v>221</v>
      </c>
      <c r="B3" t="s">
        <v>342</v>
      </c>
      <c r="C3" s="79">
        <v>1864.2366197183098</v>
      </c>
      <c r="D3" s="79">
        <v>4421.8309859154933</v>
      </c>
      <c r="E3" s="79">
        <f>AVERAGE(C3:D3)</f>
        <v>3143.0338028169017</v>
      </c>
      <c r="F3" s="79">
        <f>E3*0.58</f>
        <v>1822.9596056338028</v>
      </c>
      <c r="G3" s="79">
        <f>E3-F3</f>
        <v>1320.0741971830989</v>
      </c>
      <c r="H3" s="79">
        <f t="shared" ref="H3:H24" si="0">E3-F3</f>
        <v>1320.0741971830989</v>
      </c>
      <c r="I3" s="79">
        <f>SUM(C3:D3,H3)</f>
        <v>7606.1418028169028</v>
      </c>
      <c r="J3" s="79">
        <v>24890.050000000003</v>
      </c>
      <c r="K3">
        <v>1488.4908450704224</v>
      </c>
      <c r="L3" s="32">
        <f>H3/'EXP SEC'!F4</f>
        <v>188.58202816901414</v>
      </c>
      <c r="M3" s="32">
        <f>L3/SUM('EXP SEC'!N4:O4)</f>
        <v>7.2531549295774669</v>
      </c>
      <c r="N3" s="32"/>
      <c r="O3" s="79">
        <v>8.9626760563380277</v>
      </c>
      <c r="P3" s="79">
        <v>7.394366197183099</v>
      </c>
      <c r="Q3" s="78">
        <v>7.2531549295774669</v>
      </c>
      <c r="R3" s="32">
        <f>AVERAGE(O3:Q3)</f>
        <v>7.8700657276995303</v>
      </c>
    </row>
    <row r="4" spans="1:18" x14ac:dyDescent="0.35">
      <c r="A4" t="s">
        <v>221</v>
      </c>
      <c r="B4" t="s">
        <v>232</v>
      </c>
      <c r="C4" s="79">
        <v>10813.211154929581</v>
      </c>
      <c r="D4" s="79">
        <v>10114.546478873241</v>
      </c>
      <c r="E4" s="79">
        <f t="shared" ref="E4:E24" si="1">AVERAGE(C4:D4)</f>
        <v>10463.878816901411</v>
      </c>
      <c r="F4" s="79">
        <f t="shared" ref="F4:F24" si="2">E4*0.58</f>
        <v>6069.0497138028186</v>
      </c>
      <c r="G4" s="79">
        <f t="shared" ref="G4:G24" si="3">E4-F4</f>
        <v>4394.8291030985929</v>
      </c>
      <c r="H4" s="79">
        <f t="shared" si="0"/>
        <v>4394.8291030985929</v>
      </c>
      <c r="I4" s="79">
        <f t="shared" ref="I4:I24" si="4">SUM(C4:D4,H4)</f>
        <v>25322.586736901416</v>
      </c>
      <c r="J4" s="79">
        <v>82.719999999999914</v>
      </c>
      <c r="K4">
        <v>4915.8598309859162</v>
      </c>
      <c r="L4" s="32">
        <f>H4/'EXP SEC'!F5</f>
        <v>313.91636450704237</v>
      </c>
      <c r="M4" s="32">
        <f>L4/SUM('EXP SEC'!N5:O5)</f>
        <v>7.8088647887323965</v>
      </c>
      <c r="N4" s="32"/>
      <c r="O4" s="79">
        <v>9.6066197183098616</v>
      </c>
      <c r="P4" s="79">
        <v>7.8626760563380289</v>
      </c>
      <c r="Q4" s="78">
        <v>7.8088647887323965</v>
      </c>
      <c r="R4" s="32">
        <f t="shared" ref="R4:R24" si="5">AVERAGE(O4:Q4)</f>
        <v>8.4260535211267626</v>
      </c>
    </row>
    <row r="5" spans="1:18" x14ac:dyDescent="0.35">
      <c r="A5" t="s">
        <v>221</v>
      </c>
      <c r="B5" t="s">
        <v>233</v>
      </c>
      <c r="C5" s="79">
        <v>1930.9305633802821</v>
      </c>
      <c r="D5" s="79">
        <v>3160.7957746478878</v>
      </c>
      <c r="E5" s="79">
        <f t="shared" si="1"/>
        <v>2545.8631690140851</v>
      </c>
      <c r="F5" s="79">
        <f t="shared" si="2"/>
        <v>1476.6006380281692</v>
      </c>
      <c r="G5" s="79">
        <f t="shared" si="3"/>
        <v>1069.2625309859159</v>
      </c>
      <c r="H5" s="79">
        <f t="shared" si="0"/>
        <v>1069.2625309859159</v>
      </c>
      <c r="I5" s="79">
        <f t="shared" si="4"/>
        <v>6160.988869014086</v>
      </c>
      <c r="J5" s="79">
        <v>-105.68000000000006</v>
      </c>
      <c r="K5">
        <v>1404.5313802816904</v>
      </c>
      <c r="L5" s="32">
        <f>H5/'EXP SEC'!F6</f>
        <v>267.31563274647897</v>
      </c>
      <c r="M5" s="32">
        <f>L5/SUM('EXP SEC'!N6:O6)</f>
        <v>6.6496426056338045</v>
      </c>
      <c r="N5" s="32"/>
      <c r="O5" s="79">
        <v>9.6066197183098616</v>
      </c>
      <c r="P5" s="79">
        <v>7.8626760563380289</v>
      </c>
      <c r="Q5" s="78">
        <v>6.6496426056338045</v>
      </c>
      <c r="R5" s="32">
        <f t="shared" si="5"/>
        <v>8.0396461267605641</v>
      </c>
    </row>
    <row r="6" spans="1:18" x14ac:dyDescent="0.35">
      <c r="A6" t="s">
        <v>221</v>
      </c>
      <c r="B6" t="s">
        <v>235</v>
      </c>
      <c r="C6" s="79">
        <v>15833.630619718315</v>
      </c>
      <c r="D6" s="79">
        <v>8850.2281690140862</v>
      </c>
      <c r="E6" s="79">
        <f t="shared" si="1"/>
        <v>12341.929394366201</v>
      </c>
      <c r="F6" s="79">
        <f t="shared" si="2"/>
        <v>7158.3190487323964</v>
      </c>
      <c r="G6" s="79">
        <f t="shared" si="3"/>
        <v>5183.6103456338051</v>
      </c>
      <c r="H6" s="79">
        <f t="shared" si="0"/>
        <v>5183.6103456338051</v>
      </c>
      <c r="I6" s="79">
        <f t="shared" si="4"/>
        <v>29867.469134366209</v>
      </c>
      <c r="J6" s="79">
        <v>207.94</v>
      </c>
      <c r="K6">
        <v>6320.3912112676071</v>
      </c>
      <c r="L6" s="32">
        <f>H6/'EXP SEC'!F7</f>
        <v>287.9783525352114</v>
      </c>
      <c r="M6" s="32">
        <f>L6/SUM('EXP SEC'!N7:O7)</f>
        <v>7.163640610328641</v>
      </c>
      <c r="N6" s="32"/>
      <c r="O6" s="79">
        <v>9.6066197183098616</v>
      </c>
      <c r="P6" s="79">
        <v>7.8626760563380289</v>
      </c>
      <c r="Q6" s="78">
        <v>7.163640610328641</v>
      </c>
      <c r="R6" s="32">
        <f t="shared" si="5"/>
        <v>8.2109787949921778</v>
      </c>
    </row>
    <row r="7" spans="1:18" x14ac:dyDescent="0.35">
      <c r="A7" t="s">
        <v>221</v>
      </c>
      <c r="B7" t="s">
        <v>343</v>
      </c>
      <c r="C7" s="79">
        <v>4248.0472394366207</v>
      </c>
      <c r="D7" s="79">
        <v>3792.954929577465</v>
      </c>
      <c r="E7" s="79">
        <f t="shared" si="1"/>
        <v>4020.5010845070428</v>
      </c>
      <c r="F7" s="79">
        <f t="shared" si="2"/>
        <v>2331.8906290140849</v>
      </c>
      <c r="G7" s="79">
        <f t="shared" si="3"/>
        <v>1688.610455492958</v>
      </c>
      <c r="H7" s="79">
        <f t="shared" si="0"/>
        <v>1688.610455492958</v>
      </c>
      <c r="I7" s="79">
        <f t="shared" si="4"/>
        <v>9729.6126245070445</v>
      </c>
      <c r="J7" s="79">
        <v>438.76</v>
      </c>
      <c r="K7">
        <v>2106.7970704225354</v>
      </c>
      <c r="L7" s="32">
        <f>H7/'EXP SEC'!F8</f>
        <v>281.43507591549297</v>
      </c>
      <c r="M7" s="32">
        <f>L7/SUM('EXP SEC'!N8:O8)</f>
        <v>7.0008725352112675</v>
      </c>
      <c r="N7" s="32"/>
      <c r="O7" s="79">
        <v>9.6066197183098616</v>
      </c>
      <c r="P7" s="79">
        <v>7.8626760563380289</v>
      </c>
      <c r="Q7" s="78">
        <v>7.0008725352112675</v>
      </c>
      <c r="R7" s="32">
        <f t="shared" si="5"/>
        <v>8.1567227699530527</v>
      </c>
    </row>
    <row r="8" spans="1:18" x14ac:dyDescent="0.35">
      <c r="A8" t="s">
        <v>221</v>
      </c>
      <c r="B8" t="s">
        <v>237</v>
      </c>
      <c r="C8" s="79">
        <v>1544.7444507042258</v>
      </c>
      <c r="D8" s="79">
        <v>1896.4774647887325</v>
      </c>
      <c r="E8" s="79">
        <f t="shared" si="1"/>
        <v>1720.610957746479</v>
      </c>
      <c r="F8" s="79">
        <f t="shared" si="2"/>
        <v>997.9543554929578</v>
      </c>
      <c r="G8" s="79">
        <f t="shared" si="3"/>
        <v>722.65660225352121</v>
      </c>
      <c r="H8" s="79">
        <f t="shared" si="0"/>
        <v>722.65660225352121</v>
      </c>
      <c r="I8" s="79">
        <f t="shared" si="4"/>
        <v>4163.8785177464797</v>
      </c>
      <c r="J8" s="79">
        <v>2802.77</v>
      </c>
      <c r="K8">
        <v>1053.3985352112677</v>
      </c>
      <c r="L8" s="32">
        <f>H8/'EXP SEC'!F9</f>
        <v>240.88553408450707</v>
      </c>
      <c r="M8" s="32">
        <f>L8/SUM('EXP SEC'!N9:O9)</f>
        <v>5.9921774647887327</v>
      </c>
      <c r="N8" s="32"/>
      <c r="O8" s="79">
        <v>9.6066197183098616</v>
      </c>
      <c r="P8" s="79">
        <v>7.8626760563380289</v>
      </c>
      <c r="Q8" s="78">
        <v>5.9921774647887327</v>
      </c>
      <c r="R8" s="32">
        <f t="shared" si="5"/>
        <v>7.8204910798122071</v>
      </c>
    </row>
    <row r="9" spans="1:18" x14ac:dyDescent="0.35">
      <c r="A9" t="s">
        <v>221</v>
      </c>
      <c r="B9" t="s">
        <v>238</v>
      </c>
      <c r="C9" s="79">
        <v>4634.2333521126775</v>
      </c>
      <c r="D9" s="79">
        <v>4425.1140845070431</v>
      </c>
      <c r="E9" s="79">
        <f t="shared" si="1"/>
        <v>4529.6737183098603</v>
      </c>
      <c r="F9" s="79">
        <f t="shared" si="2"/>
        <v>2627.2107566197187</v>
      </c>
      <c r="G9" s="79">
        <f t="shared" si="3"/>
        <v>1902.4629616901416</v>
      </c>
      <c r="H9" s="79">
        <f t="shared" si="0"/>
        <v>1902.4629616901416</v>
      </c>
      <c r="I9" s="79">
        <f t="shared" si="4"/>
        <v>10961.810398309863</v>
      </c>
      <c r="J9" s="79">
        <v>341.11</v>
      </c>
      <c r="K9">
        <v>2809.0627605633808</v>
      </c>
      <c r="L9" s="32">
        <f>H9/'EXP SEC'!F10</f>
        <v>237.8078702112677</v>
      </c>
      <c r="M9" s="32">
        <f>L9/SUM('EXP SEC'!N10:O10)</f>
        <v>5.9156186619718332</v>
      </c>
      <c r="N9" s="32"/>
      <c r="O9" s="79">
        <v>9.6066197183098616</v>
      </c>
      <c r="P9" s="79">
        <v>7.8626760563380289</v>
      </c>
      <c r="Q9" s="78">
        <v>5.9156186619718332</v>
      </c>
      <c r="R9" s="32">
        <f t="shared" si="5"/>
        <v>7.7949714788732409</v>
      </c>
    </row>
    <row r="10" spans="1:18" x14ac:dyDescent="0.35">
      <c r="A10" t="s">
        <v>221</v>
      </c>
      <c r="B10" t="s">
        <v>239</v>
      </c>
      <c r="C10" s="79">
        <v>7337.5361408450726</v>
      </c>
      <c r="D10" s="79">
        <v>10746.705633802818</v>
      </c>
      <c r="E10" s="79">
        <f t="shared" si="1"/>
        <v>9042.1208873239448</v>
      </c>
      <c r="F10" s="79">
        <f t="shared" si="2"/>
        <v>5244.4301146478874</v>
      </c>
      <c r="G10" s="79">
        <f t="shared" si="3"/>
        <v>3797.6907726760573</v>
      </c>
      <c r="H10" s="79">
        <f t="shared" si="0"/>
        <v>3797.6907726760573</v>
      </c>
      <c r="I10" s="79">
        <f t="shared" si="4"/>
        <v>21881.932547323948</v>
      </c>
      <c r="J10" s="79">
        <v>4160.1899999999996</v>
      </c>
      <c r="K10">
        <v>5266.9926760563394</v>
      </c>
      <c r="L10" s="32">
        <f>H10/'EXP SEC'!F11</f>
        <v>253.1793848450705</v>
      </c>
      <c r="M10" s="32">
        <f>L10/SUM('EXP SEC'!N11:O11)</f>
        <v>6.2979946478873252</v>
      </c>
      <c r="N10" s="32"/>
      <c r="O10" s="79">
        <v>9.6066197183098616</v>
      </c>
      <c r="P10" s="79">
        <v>7.8626760563380289</v>
      </c>
      <c r="Q10" s="78">
        <v>6.2979946478873252</v>
      </c>
      <c r="R10" s="32">
        <f t="shared" si="5"/>
        <v>7.9224301408450719</v>
      </c>
    </row>
    <row r="11" spans="1:18" x14ac:dyDescent="0.35">
      <c r="A11" t="s">
        <v>221</v>
      </c>
      <c r="B11" t="s">
        <v>241</v>
      </c>
      <c r="C11" s="79">
        <v>6084.1220657277008</v>
      </c>
      <c r="D11" s="79">
        <v>5452.1633802816914</v>
      </c>
      <c r="E11" s="79">
        <f t="shared" si="1"/>
        <v>5768.1427230046957</v>
      </c>
      <c r="F11" s="79">
        <f t="shared" si="2"/>
        <v>3345.5227793427234</v>
      </c>
      <c r="G11" s="79">
        <f t="shared" si="3"/>
        <v>2422.6199436619722</v>
      </c>
      <c r="H11" s="79">
        <f t="shared" si="0"/>
        <v>2422.6199436619722</v>
      </c>
      <c r="I11" s="79">
        <f t="shared" si="4"/>
        <v>13958.905389671363</v>
      </c>
      <c r="J11" s="79">
        <v>8937.42</v>
      </c>
      <c r="K11">
        <v>2156.8525821596245</v>
      </c>
      <c r="L11" s="32">
        <f>H11/'EXP SEC'!F12</f>
        <v>242.26199436619723</v>
      </c>
      <c r="M11" s="32">
        <f>L11/SUM('EXP SEC'!N12:O12)</f>
        <v>9.317769014084508</v>
      </c>
      <c r="N11" s="32"/>
      <c r="O11" s="79">
        <v>9.3601877934272313</v>
      </c>
      <c r="P11" s="79">
        <v>7.2309859154929583</v>
      </c>
      <c r="Q11" s="78">
        <v>9.317769014084508</v>
      </c>
      <c r="R11" s="32">
        <f t="shared" si="5"/>
        <v>8.6363142410015659</v>
      </c>
    </row>
    <row r="12" spans="1:18" x14ac:dyDescent="0.35">
      <c r="A12" t="s">
        <v>221</v>
      </c>
      <c r="B12" t="s">
        <v>242</v>
      </c>
      <c r="C12" s="79">
        <v>2433.6488262910802</v>
      </c>
      <c r="D12" s="79">
        <v>2256.0676056338034</v>
      </c>
      <c r="E12" s="79">
        <f t="shared" si="1"/>
        <v>2344.858215962442</v>
      </c>
      <c r="F12" s="79">
        <f t="shared" si="2"/>
        <v>1360.0177652582163</v>
      </c>
      <c r="G12" s="79">
        <f t="shared" si="3"/>
        <v>984.84045070422576</v>
      </c>
      <c r="H12" s="79">
        <f t="shared" si="0"/>
        <v>984.84045070422576</v>
      </c>
      <c r="I12" s="79">
        <f t="shared" si="4"/>
        <v>5674.5568826291101</v>
      </c>
      <c r="J12" s="79">
        <v>7475.23</v>
      </c>
      <c r="K12">
        <v>862.7410328638498</v>
      </c>
      <c r="L12" s="32">
        <f>H12/'EXP SEC'!F13</f>
        <v>246.21011267605644</v>
      </c>
      <c r="M12" s="32">
        <f>L12/SUM('EXP SEC'!N13:O13)</f>
        <v>9.4696197183098629</v>
      </c>
      <c r="N12" s="32"/>
      <c r="O12" s="79">
        <v>9.3601877934272313</v>
      </c>
      <c r="P12" s="79">
        <v>7.2309859154929583</v>
      </c>
      <c r="Q12" s="78">
        <v>9.4696197183098629</v>
      </c>
      <c r="R12" s="32">
        <f t="shared" si="5"/>
        <v>8.6869311424100175</v>
      </c>
    </row>
    <row r="13" spans="1:18" x14ac:dyDescent="0.35">
      <c r="A13" t="s">
        <v>221</v>
      </c>
      <c r="B13" t="s">
        <v>344</v>
      </c>
      <c r="C13" s="79">
        <v>1216.8244131455401</v>
      </c>
      <c r="D13" s="79">
        <v>2256.0676056338034</v>
      </c>
      <c r="E13" s="79">
        <f t="shared" si="1"/>
        <v>1736.4460093896719</v>
      </c>
      <c r="F13" s="79">
        <f t="shared" si="2"/>
        <v>1007.1386854460096</v>
      </c>
      <c r="G13" s="79">
        <f t="shared" si="3"/>
        <v>729.30732394366225</v>
      </c>
      <c r="H13" s="79">
        <f t="shared" si="0"/>
        <v>729.30732394366225</v>
      </c>
      <c r="I13" s="79">
        <f t="shared" si="4"/>
        <v>4202.1993427230063</v>
      </c>
      <c r="J13" s="79">
        <v>8849.41</v>
      </c>
      <c r="K13">
        <v>1078.4262910798122</v>
      </c>
      <c r="L13" s="32">
        <f>H13/'EXP SEC'!F14</f>
        <v>145.86146478873246</v>
      </c>
      <c r="M13" s="32">
        <f>L13/SUM('EXP SEC'!N14:O14)</f>
        <v>5.6100563380281718</v>
      </c>
      <c r="N13" s="32"/>
      <c r="O13" s="79">
        <v>9.3601877934272313</v>
      </c>
      <c r="P13" s="79">
        <v>7.2309859154929583</v>
      </c>
      <c r="Q13" s="78">
        <v>5.6100563380281718</v>
      </c>
      <c r="R13" s="32">
        <f t="shared" si="5"/>
        <v>7.4004100156494532</v>
      </c>
    </row>
    <row r="14" spans="1:18" x14ac:dyDescent="0.35">
      <c r="A14" t="s">
        <v>221</v>
      </c>
      <c r="B14" t="s">
        <v>244</v>
      </c>
      <c r="C14" s="79">
        <v>6084.1220657277008</v>
      </c>
      <c r="D14" s="79">
        <v>3948.1183098591555</v>
      </c>
      <c r="E14" s="79">
        <f t="shared" si="1"/>
        <v>5016.1201877934282</v>
      </c>
      <c r="F14" s="79">
        <f t="shared" si="2"/>
        <v>2909.3497089201883</v>
      </c>
      <c r="G14" s="79">
        <f t="shared" si="3"/>
        <v>2106.7704788732399</v>
      </c>
      <c r="H14" s="79">
        <f t="shared" si="0"/>
        <v>2106.7704788732399</v>
      </c>
      <c r="I14" s="79">
        <f t="shared" si="4"/>
        <v>12139.010854460095</v>
      </c>
      <c r="J14" s="79">
        <v>27757.73</v>
      </c>
      <c r="K14">
        <v>2372.5378403755867</v>
      </c>
      <c r="L14" s="32">
        <f>H14/'EXP SEC'!F15</f>
        <v>191.52458898847635</v>
      </c>
      <c r="M14" s="32">
        <f>L14/SUM('EXP SEC'!N15:O15)</f>
        <v>7.3663303457106286</v>
      </c>
      <c r="N14" s="32"/>
      <c r="O14" s="79">
        <v>9.3601877934272313</v>
      </c>
      <c r="P14" s="79">
        <v>7.2309859154929583</v>
      </c>
      <c r="Q14" s="78">
        <v>7.3663303457106286</v>
      </c>
      <c r="R14" s="32">
        <f t="shared" si="5"/>
        <v>7.9858346848769388</v>
      </c>
    </row>
    <row r="15" spans="1:18" x14ac:dyDescent="0.35">
      <c r="A15" t="s">
        <v>221</v>
      </c>
      <c r="B15" t="s">
        <v>345</v>
      </c>
      <c r="C15" s="79">
        <v>3407.1083568075123</v>
      </c>
      <c r="D15" s="79">
        <v>2632.0788732394371</v>
      </c>
      <c r="E15" s="79">
        <f t="shared" si="1"/>
        <v>3019.5936150234747</v>
      </c>
      <c r="F15" s="79">
        <f t="shared" si="2"/>
        <v>1751.3642967136152</v>
      </c>
      <c r="G15" s="79">
        <f t="shared" si="3"/>
        <v>1268.2293183098595</v>
      </c>
      <c r="H15" s="79">
        <f t="shared" si="0"/>
        <v>1268.2293183098595</v>
      </c>
      <c r="I15" s="79">
        <f t="shared" si="4"/>
        <v>7307.4165483568086</v>
      </c>
      <c r="J15" s="79">
        <v>16247.44</v>
      </c>
      <c r="K15">
        <v>1294.1115492957747</v>
      </c>
      <c r="L15" s="32">
        <f>H15/'EXP SEC'!F16</f>
        <v>211.37155305164325</v>
      </c>
      <c r="M15" s="32">
        <f>L15/SUM('EXP SEC'!N16:O16)</f>
        <v>8.1296751173708941</v>
      </c>
      <c r="N15" s="32"/>
      <c r="O15" s="79">
        <v>9.3601877934272313</v>
      </c>
      <c r="P15" s="79">
        <v>7.2309859154929583</v>
      </c>
      <c r="Q15" s="78">
        <v>8.1296751173708941</v>
      </c>
      <c r="R15" s="32">
        <f t="shared" si="5"/>
        <v>8.2402829420970267</v>
      </c>
    </row>
    <row r="16" spans="1:18" x14ac:dyDescent="0.35">
      <c r="A16" t="s">
        <v>221</v>
      </c>
      <c r="B16" t="s">
        <v>346</v>
      </c>
      <c r="C16" s="79">
        <v>1881.3977464788736</v>
      </c>
      <c r="D16" s="79">
        <v>2906.8563380281694</v>
      </c>
      <c r="E16" s="79">
        <f t="shared" si="1"/>
        <v>2394.1270422535217</v>
      </c>
      <c r="F16" s="79">
        <f t="shared" si="2"/>
        <v>1388.5936845070426</v>
      </c>
      <c r="G16" s="79">
        <f t="shared" si="3"/>
        <v>1005.5333577464792</v>
      </c>
      <c r="H16" s="79">
        <f t="shared" si="0"/>
        <v>1005.5333577464792</v>
      </c>
      <c r="I16" s="79">
        <f t="shared" si="4"/>
        <v>5793.7874422535224</v>
      </c>
      <c r="J16" s="79">
        <v>2392.66</v>
      </c>
      <c r="K16">
        <v>1000.4477746478874</v>
      </c>
      <c r="L16" s="32">
        <f>H16/'EXP SEC'!F17</f>
        <v>335.17778591549308</v>
      </c>
      <c r="M16" s="32">
        <f>L16/SUM('EXP SEC'!N17:O17)</f>
        <v>8.3377558685446029</v>
      </c>
      <c r="N16" s="32"/>
      <c r="O16" s="79">
        <v>9.3601877934272313</v>
      </c>
      <c r="P16" s="79">
        <v>7.2309859154929583</v>
      </c>
      <c r="Q16" s="78">
        <v>8.3377558685446029</v>
      </c>
      <c r="R16" s="32">
        <f t="shared" si="5"/>
        <v>8.3096431924882648</v>
      </c>
    </row>
    <row r="17" spans="1:18" x14ac:dyDescent="0.35">
      <c r="A17" t="s">
        <v>221</v>
      </c>
      <c r="B17" t="s">
        <v>248</v>
      </c>
      <c r="C17" s="79">
        <v>2397.3757746478877</v>
      </c>
      <c r="D17" s="79">
        <v>1533.1174647887324</v>
      </c>
      <c r="E17" s="79">
        <f t="shared" si="1"/>
        <v>1965.2466197183101</v>
      </c>
      <c r="F17" s="79">
        <f t="shared" si="2"/>
        <v>1139.8430394366198</v>
      </c>
      <c r="G17" s="79">
        <f t="shared" si="3"/>
        <v>825.40358028169021</v>
      </c>
      <c r="H17" s="79">
        <f t="shared" si="0"/>
        <v>825.40358028169021</v>
      </c>
      <c r="I17" s="79">
        <f t="shared" si="4"/>
        <v>4755.8968197183103</v>
      </c>
      <c r="J17" s="79">
        <v>3515.07</v>
      </c>
      <c r="K17">
        <v>925.31924882629119</v>
      </c>
      <c r="L17" s="32">
        <f>H17/'EXP SEC'!F18</f>
        <v>165.08071605633805</v>
      </c>
      <c r="M17" s="32">
        <f>L17/SUM('EXP SEC'!N18:O18)</f>
        <v>6.349258309859156</v>
      </c>
      <c r="N17" s="32"/>
      <c r="O17" s="79">
        <v>7.6838967136150238</v>
      </c>
      <c r="P17" s="79">
        <v>6.5517840375586855</v>
      </c>
      <c r="Q17" s="78">
        <v>6.349258309859156</v>
      </c>
      <c r="R17" s="32">
        <f t="shared" si="5"/>
        <v>6.8616463536776218</v>
      </c>
    </row>
    <row r="18" spans="1:18" x14ac:dyDescent="0.35">
      <c r="A18" t="s">
        <v>221</v>
      </c>
      <c r="B18" t="s">
        <v>249</v>
      </c>
      <c r="C18" s="79">
        <v>998.90657276995307</v>
      </c>
      <c r="D18" s="79">
        <v>2384.8493896713617</v>
      </c>
      <c r="E18" s="79">
        <f t="shared" si="1"/>
        <v>1691.8779812206574</v>
      </c>
      <c r="F18" s="79">
        <f t="shared" si="2"/>
        <v>981.28922910798121</v>
      </c>
      <c r="G18" s="79">
        <f t="shared" si="3"/>
        <v>710.58875211267616</v>
      </c>
      <c r="H18" s="79">
        <f t="shared" si="0"/>
        <v>710.58875211267616</v>
      </c>
      <c r="I18" s="79">
        <f t="shared" si="4"/>
        <v>4094.3447145539908</v>
      </c>
      <c r="J18" s="79">
        <v>8428.5300000000007</v>
      </c>
      <c r="K18">
        <v>740.2553990610329</v>
      </c>
      <c r="L18" s="32">
        <f>H18/'EXP SEC'!F19</f>
        <v>177.64718802816904</v>
      </c>
      <c r="M18" s="32">
        <f>L18/SUM('EXP SEC'!N19:O19)</f>
        <v>6.8325841549295783</v>
      </c>
      <c r="N18" s="32"/>
      <c r="O18" s="79">
        <v>7.6838967136150238</v>
      </c>
      <c r="P18" s="79">
        <v>6.5517840375586855</v>
      </c>
      <c r="Q18" s="78">
        <v>6.8325841549295783</v>
      </c>
      <c r="R18" s="32">
        <f t="shared" si="5"/>
        <v>7.0227549687010962</v>
      </c>
    </row>
    <row r="19" spans="1:18" x14ac:dyDescent="0.35">
      <c r="A19" t="s">
        <v>221</v>
      </c>
      <c r="B19" t="s">
        <v>250</v>
      </c>
      <c r="C19" s="79">
        <v>1781.3954929577467</v>
      </c>
      <c r="D19" s="79">
        <v>6363.5170892018796</v>
      </c>
      <c r="E19" s="79">
        <f t="shared" si="1"/>
        <v>4072.4562910798131</v>
      </c>
      <c r="F19" s="79">
        <f t="shared" si="2"/>
        <v>2362.0246488262915</v>
      </c>
      <c r="G19" s="79">
        <f t="shared" si="3"/>
        <v>1710.4316422535217</v>
      </c>
      <c r="H19" s="79">
        <f t="shared" si="0"/>
        <v>1710.4316422535217</v>
      </c>
      <c r="I19" s="79">
        <f t="shared" si="4"/>
        <v>9855.3442244131475</v>
      </c>
      <c r="J19" s="79">
        <v>167.61</v>
      </c>
      <c r="K19">
        <v>1641.1016901408452</v>
      </c>
      <c r="L19" s="32">
        <f>H19/'EXP SEC'!F20</f>
        <v>244.34737746478882</v>
      </c>
      <c r="M19" s="32">
        <f>L19/SUM('EXP SEC'!N20:O20)</f>
        <v>9.397976056338031</v>
      </c>
      <c r="N19" s="32"/>
      <c r="O19" s="79">
        <v>11.419201877934274</v>
      </c>
      <c r="P19" s="79">
        <v>6.6148826291079823</v>
      </c>
      <c r="Q19" s="78">
        <v>9.397976056338031</v>
      </c>
      <c r="R19" s="32">
        <f t="shared" si="5"/>
        <v>9.1440201877934282</v>
      </c>
    </row>
    <row r="20" spans="1:18" x14ac:dyDescent="0.35">
      <c r="A20" t="s">
        <v>221</v>
      </c>
      <c r="B20" t="s">
        <v>252</v>
      </c>
      <c r="C20" s="79">
        <v>1463.8461971830991</v>
      </c>
      <c r="D20" s="79">
        <v>2303.1202816901414</v>
      </c>
      <c r="E20" s="79">
        <f t="shared" si="1"/>
        <v>1883.4832394366204</v>
      </c>
      <c r="F20" s="79">
        <f t="shared" si="2"/>
        <v>1092.4202788732398</v>
      </c>
      <c r="G20" s="79">
        <f t="shared" si="3"/>
        <v>791.06296056338056</v>
      </c>
      <c r="H20" s="79">
        <f t="shared" si="0"/>
        <v>791.06296056338056</v>
      </c>
      <c r="I20" s="79">
        <f t="shared" si="4"/>
        <v>4558.029439436621</v>
      </c>
      <c r="J20" s="79">
        <v>5363.39</v>
      </c>
      <c r="K20">
        <v>932.79570422535221</v>
      </c>
      <c r="L20" s="32">
        <f>H20/'EXP SEC'!F21</f>
        <v>263.68765352112683</v>
      </c>
      <c r="M20" s="32">
        <f>L20/SUM('EXP SEC'!N21:O21)</f>
        <v>6.5593943661971847</v>
      </c>
      <c r="N20" s="32"/>
      <c r="O20" s="79">
        <v>9.1035211267605654</v>
      </c>
      <c r="P20" s="79">
        <v>6.3657276995305176</v>
      </c>
      <c r="Q20" s="78">
        <v>6.5593943661971847</v>
      </c>
      <c r="R20" s="32">
        <f t="shared" si="5"/>
        <v>7.3428810641627562</v>
      </c>
    </row>
    <row r="21" spans="1:18" x14ac:dyDescent="0.35">
      <c r="A21" t="s">
        <v>221</v>
      </c>
      <c r="B21" t="s">
        <v>347</v>
      </c>
      <c r="C21" s="79">
        <v>731.92309859154955</v>
      </c>
      <c r="D21" s="79">
        <v>1535.413521126761</v>
      </c>
      <c r="E21" s="79">
        <f t="shared" si="1"/>
        <v>1133.6683098591552</v>
      </c>
      <c r="F21" s="79">
        <f t="shared" si="2"/>
        <v>657.52761971831001</v>
      </c>
      <c r="G21" s="79">
        <f t="shared" si="3"/>
        <v>476.14069014084521</v>
      </c>
      <c r="H21" s="79">
        <f t="shared" si="0"/>
        <v>476.14069014084521</v>
      </c>
      <c r="I21" s="79">
        <f t="shared" si="4"/>
        <v>2743.4773098591559</v>
      </c>
      <c r="J21" s="79"/>
      <c r="K21">
        <v>621.86380281690151</v>
      </c>
      <c r="L21" s="32">
        <f>H21/'EXP SEC'!F22</f>
        <v>238.0703450704226</v>
      </c>
      <c r="M21" s="32">
        <f>L21/SUM('EXP SEC'!N22:O22)</f>
        <v>5.9221478873239448</v>
      </c>
      <c r="N21" s="32"/>
      <c r="O21" s="79">
        <v>9.1035211267605654</v>
      </c>
      <c r="P21" s="79">
        <v>6.3657276995305176</v>
      </c>
      <c r="Q21" s="78">
        <v>5.9221478873239448</v>
      </c>
      <c r="R21" s="32">
        <f t="shared" si="5"/>
        <v>7.1304655712050087</v>
      </c>
    </row>
    <row r="22" spans="1:18" x14ac:dyDescent="0.35">
      <c r="A22" t="s">
        <v>221</v>
      </c>
      <c r="B22" t="s">
        <v>254</v>
      </c>
      <c r="C22" s="79">
        <v>0</v>
      </c>
      <c r="D22" s="79">
        <v>2303.1202816901414</v>
      </c>
      <c r="E22" s="79">
        <f t="shared" si="1"/>
        <v>1151.5601408450707</v>
      </c>
      <c r="F22" s="79">
        <f t="shared" si="2"/>
        <v>667.904881690141</v>
      </c>
      <c r="G22" s="79">
        <f t="shared" si="3"/>
        <v>483.65525915492969</v>
      </c>
      <c r="H22" s="79">
        <f t="shared" si="0"/>
        <v>483.65525915492969</v>
      </c>
      <c r="I22" s="79">
        <f t="shared" si="4"/>
        <v>2786.7755408450712</v>
      </c>
      <c r="J22" s="79"/>
      <c r="K22">
        <v>621.86380281690151</v>
      </c>
      <c r="L22" s="32">
        <f>H22/'EXP SEC'!F23</f>
        <v>241.82762957746485</v>
      </c>
      <c r="M22" s="32">
        <f>L22/SUM('EXP SEC'!N23:O23)</f>
        <v>6.0156126760563389</v>
      </c>
      <c r="N22" s="32"/>
      <c r="O22" s="79">
        <v>9.1035211267605654</v>
      </c>
      <c r="P22" s="79">
        <v>6.3657276995305176</v>
      </c>
      <c r="Q22" s="78">
        <v>6.0156126760563389</v>
      </c>
      <c r="R22" s="32">
        <f t="shared" si="5"/>
        <v>7.1616205007824734</v>
      </c>
    </row>
    <row r="23" spans="1:18" x14ac:dyDescent="0.35">
      <c r="A23" t="s">
        <v>221</v>
      </c>
      <c r="B23" t="s">
        <v>255</v>
      </c>
      <c r="C23" s="79">
        <v>466.38140845070427</v>
      </c>
      <c r="D23" s="79">
        <v>476.05633802816908</v>
      </c>
      <c r="E23" s="79">
        <f t="shared" si="1"/>
        <v>471.21887323943668</v>
      </c>
      <c r="F23" s="79">
        <f t="shared" si="2"/>
        <v>273.30694647887327</v>
      </c>
      <c r="G23" s="79">
        <f t="shared" si="3"/>
        <v>197.9119267605634</v>
      </c>
      <c r="H23" s="79">
        <f t="shared" si="0"/>
        <v>197.9119267605634</v>
      </c>
      <c r="I23" s="79">
        <f t="shared" si="4"/>
        <v>1140.3496732394367</v>
      </c>
      <c r="J23" s="79">
        <v>1905.39</v>
      </c>
      <c r="K23">
        <v>391.87615023474177</v>
      </c>
      <c r="L23" s="32">
        <f>H23/'EXP SEC'!F24</f>
        <v>98.955963380281702</v>
      </c>
      <c r="M23" s="32">
        <f>L23/SUM('EXP SEC'!N24:O24)</f>
        <v>3.8059985915492964</v>
      </c>
      <c r="N23" s="32"/>
      <c r="O23" s="79">
        <v>8.9688732394366202</v>
      </c>
      <c r="P23" s="79">
        <v>6.1032863849765269</v>
      </c>
      <c r="Q23" s="78">
        <v>3.8059985915492964</v>
      </c>
      <c r="R23" s="32">
        <f t="shared" si="5"/>
        <v>6.2927194053208142</v>
      </c>
    </row>
    <row r="24" spans="1:18" x14ac:dyDescent="0.35">
      <c r="A24" t="s">
        <v>221</v>
      </c>
      <c r="B24" t="s">
        <v>256</v>
      </c>
      <c r="C24" s="79">
        <v>889.30892957746482</v>
      </c>
      <c r="D24" s="79">
        <v>6909.3608450704241</v>
      </c>
      <c r="E24" s="79">
        <f t="shared" si="1"/>
        <v>3899.3348873239447</v>
      </c>
      <c r="F24" s="79">
        <f t="shared" si="2"/>
        <v>2261.6142346478878</v>
      </c>
      <c r="G24" s="79">
        <f t="shared" si="3"/>
        <v>1637.7206526760569</v>
      </c>
      <c r="H24" s="79">
        <f t="shared" si="0"/>
        <v>1637.7206526760569</v>
      </c>
      <c r="I24" s="79">
        <f t="shared" si="4"/>
        <v>9436.3904273239459</v>
      </c>
      <c r="J24" s="79">
        <v>6941.64</v>
      </c>
      <c r="K24">
        <v>1380.8464084507045</v>
      </c>
      <c r="L24" s="32">
        <f>H24/'EXP SEC'!F25</f>
        <v>327.54413053521137</v>
      </c>
      <c r="M24" s="32">
        <f>L24/SUM('EXP SEC'!N25:O25)</f>
        <v>8.1478639436619744</v>
      </c>
      <c r="N24" s="32"/>
      <c r="O24" s="79">
        <v>7.3740375586854467</v>
      </c>
      <c r="P24" s="79">
        <v>6.3657276995305176</v>
      </c>
      <c r="Q24" s="78">
        <v>8.1478639436619744</v>
      </c>
      <c r="R24" s="32">
        <f t="shared" si="5"/>
        <v>7.2958764006259793</v>
      </c>
    </row>
    <row r="25" spans="1:18" x14ac:dyDescent="0.35">
      <c r="C25" s="79">
        <f>SUM(C3:C24)</f>
        <v>78042.931089201898</v>
      </c>
      <c r="D25" s="79">
        <f>SUM(D3:D24)</f>
        <v>90668.560845070417</v>
      </c>
      <c r="E25" s="79">
        <f t="shared" ref="E25:I25" si="6">SUM(E3:E24)</f>
        <v>84355.745967136187</v>
      </c>
      <c r="F25" s="79">
        <f t="shared" si="6"/>
        <v>48926.332660938977</v>
      </c>
      <c r="H25" s="79">
        <f t="shared" si="6"/>
        <v>35429.413306197195</v>
      </c>
      <c r="I25" s="32">
        <f t="shared" si="6"/>
        <v>204140.9052404695</v>
      </c>
      <c r="J25" s="32">
        <f>SUM(J3:J24)</f>
        <v>130799.38</v>
      </c>
      <c r="K25" s="32">
        <f>SUM(K3:K24)</f>
        <v>41386.56358685447</v>
      </c>
      <c r="L25" s="32">
        <f>I25-J25</f>
        <v>73341.525240469491</v>
      </c>
    </row>
    <row r="26" spans="1:18" x14ac:dyDescent="0.35">
      <c r="J26" s="32"/>
      <c r="K26" s="91"/>
    </row>
    <row r="27" spans="1:18" s="33" customFormat="1" x14ac:dyDescent="0.35">
      <c r="C27" s="79" t="s">
        <v>334</v>
      </c>
      <c r="D27" s="79" t="s">
        <v>335</v>
      </c>
      <c r="E27" s="78" t="s">
        <v>336</v>
      </c>
      <c r="F27" s="95">
        <v>0.57999999999999996</v>
      </c>
      <c r="G27" s="95"/>
      <c r="H27" s="78" t="s">
        <v>258</v>
      </c>
      <c r="I27" s="33" t="s">
        <v>13</v>
      </c>
      <c r="J27" s="33" t="s">
        <v>348</v>
      </c>
    </row>
    <row r="28" spans="1:18" x14ac:dyDescent="0.35">
      <c r="A28" t="s">
        <v>222</v>
      </c>
      <c r="B28" t="s">
        <v>342</v>
      </c>
      <c r="C28" s="79">
        <v>1864.2366197183121</v>
      </c>
      <c r="D28" s="79">
        <v>4421.8309859155033</v>
      </c>
      <c r="E28" s="79">
        <f>AVERAGE(C28:D28)</f>
        <v>3143.0338028169076</v>
      </c>
      <c r="F28" s="79">
        <f>E28*0.58</f>
        <v>1822.9596056338062</v>
      </c>
      <c r="G28" s="79">
        <f>E28-F28</f>
        <v>1320.0741971831014</v>
      </c>
      <c r="H28" s="79">
        <v>1320.0741971830989</v>
      </c>
      <c r="I28" s="79">
        <f t="shared" ref="I28:I49" si="7">SUM(C28:D28)</f>
        <v>6286.0676056338152</v>
      </c>
      <c r="J28" s="79">
        <v>65727.33</v>
      </c>
      <c r="K28">
        <v>1488.4908450704224</v>
      </c>
    </row>
    <row r="29" spans="1:18" x14ac:dyDescent="0.35">
      <c r="A29" t="s">
        <v>222</v>
      </c>
      <c r="B29" t="s">
        <v>232</v>
      </c>
      <c r="C29" s="79">
        <v>6524.8281690140921</v>
      </c>
      <c r="D29" s="79">
        <v>6152.112676056352</v>
      </c>
      <c r="E29" s="79">
        <f t="shared" ref="E29:E49" si="8">AVERAGE(C29:D29)</f>
        <v>6338.4704225352216</v>
      </c>
      <c r="F29" s="79">
        <f t="shared" ref="F29:F49" si="9">E29*0.58</f>
        <v>3676.3128450704285</v>
      </c>
      <c r="G29" s="79">
        <f t="shared" ref="G29:G49" si="10">E29-F29</f>
        <v>2662.1575774647931</v>
      </c>
      <c r="H29" s="79">
        <v>2842.4267830985923</v>
      </c>
      <c r="I29" s="79">
        <f t="shared" si="7"/>
        <v>12676.940845070443</v>
      </c>
      <c r="J29" s="79">
        <v>46313.2</v>
      </c>
      <c r="K29">
        <v>3179.4118309859159</v>
      </c>
    </row>
    <row r="30" spans="1:18" x14ac:dyDescent="0.35">
      <c r="A30" t="s">
        <v>222</v>
      </c>
      <c r="B30" t="s">
        <v>233</v>
      </c>
      <c r="C30" s="79">
        <v>1165.147887323945</v>
      </c>
      <c r="D30" s="79">
        <v>1922.5352112676101</v>
      </c>
      <c r="E30" s="79">
        <f t="shared" si="8"/>
        <v>1543.8415492957774</v>
      </c>
      <c r="F30" s="79">
        <f t="shared" si="9"/>
        <v>895.42809859155091</v>
      </c>
      <c r="G30" s="79">
        <f t="shared" si="10"/>
        <v>648.41345070422653</v>
      </c>
      <c r="H30" s="79">
        <v>691.56283098591564</v>
      </c>
      <c r="I30" s="79">
        <f t="shared" si="7"/>
        <v>3087.6830985915549</v>
      </c>
      <c r="J30" s="79">
        <v>22935.989999999998</v>
      </c>
      <c r="K30">
        <v>908.40338028169026</v>
      </c>
    </row>
    <row r="31" spans="1:18" x14ac:dyDescent="0.35">
      <c r="A31" t="s">
        <v>222</v>
      </c>
      <c r="B31" t="s">
        <v>235</v>
      </c>
      <c r="C31" s="79">
        <v>9554.2126760563497</v>
      </c>
      <c r="D31" s="79">
        <v>5383.0985915493084</v>
      </c>
      <c r="E31" s="79">
        <f t="shared" si="8"/>
        <v>7468.6556338028295</v>
      </c>
      <c r="F31" s="79">
        <f t="shared" si="9"/>
        <v>4331.8202676056408</v>
      </c>
      <c r="G31" s="79">
        <f t="shared" si="10"/>
        <v>3136.8353661971887</v>
      </c>
      <c r="H31" s="79">
        <v>3352.5838056338039</v>
      </c>
      <c r="I31" s="79">
        <f t="shared" si="7"/>
        <v>14937.311267605659</v>
      </c>
      <c r="J31" s="79">
        <v>41017.370000000003</v>
      </c>
      <c r="K31">
        <v>4087.8152112676062</v>
      </c>
    </row>
    <row r="32" spans="1:18" x14ac:dyDescent="0.35">
      <c r="A32" t="s">
        <v>222</v>
      </c>
      <c r="B32" t="s">
        <v>343</v>
      </c>
      <c r="C32" s="79">
        <v>2563.325352112679</v>
      </c>
      <c r="D32" s="79">
        <v>2307.0422535211319</v>
      </c>
      <c r="E32" s="79">
        <f t="shared" si="8"/>
        <v>2435.1838028169054</v>
      </c>
      <c r="F32" s="79">
        <f t="shared" si="9"/>
        <v>1412.4066056338052</v>
      </c>
      <c r="G32" s="79">
        <f t="shared" si="10"/>
        <v>1022.7771971831003</v>
      </c>
      <c r="H32" s="79">
        <v>1092.1361154929577</v>
      </c>
      <c r="I32" s="79">
        <f t="shared" si="7"/>
        <v>4870.3676056338109</v>
      </c>
      <c r="J32" s="79">
        <v>43723.119999999995</v>
      </c>
      <c r="K32">
        <v>1362.6050704225354</v>
      </c>
    </row>
    <row r="33" spans="1:11" x14ac:dyDescent="0.35">
      <c r="A33" t="s">
        <v>222</v>
      </c>
      <c r="B33" t="s">
        <v>237</v>
      </c>
      <c r="C33" s="79">
        <v>932.11830985915606</v>
      </c>
      <c r="D33" s="79">
        <v>1153.5211267605659</v>
      </c>
      <c r="E33" s="79">
        <f t="shared" si="8"/>
        <v>1042.8197183098609</v>
      </c>
      <c r="F33" s="79">
        <f t="shared" si="9"/>
        <v>604.8354366197193</v>
      </c>
      <c r="G33" s="79">
        <f t="shared" si="10"/>
        <v>437.98428169014164</v>
      </c>
      <c r="H33" s="79">
        <v>467.38984225352112</v>
      </c>
      <c r="I33" s="79">
        <f t="shared" si="7"/>
        <v>2085.6394366197219</v>
      </c>
      <c r="J33" s="79">
        <v>10395.18</v>
      </c>
      <c r="K33">
        <v>681.3025352112677</v>
      </c>
    </row>
    <row r="34" spans="1:11" x14ac:dyDescent="0.35">
      <c r="A34" t="s">
        <v>222</v>
      </c>
      <c r="B34" t="s">
        <v>238</v>
      </c>
      <c r="C34" s="79">
        <v>2796.3549295774683</v>
      </c>
      <c r="D34" s="79">
        <v>2691.5492957746542</v>
      </c>
      <c r="E34" s="79">
        <f t="shared" si="8"/>
        <v>2743.952112676061</v>
      </c>
      <c r="F34" s="79">
        <f t="shared" si="9"/>
        <v>1591.4922253521154</v>
      </c>
      <c r="G34" s="79">
        <f t="shared" si="10"/>
        <v>1152.4598873239456</v>
      </c>
      <c r="H34" s="79">
        <v>1230.4486816901413</v>
      </c>
      <c r="I34" s="79">
        <f t="shared" si="7"/>
        <v>5487.904225352122</v>
      </c>
      <c r="J34" s="79">
        <v>31172.350000000002</v>
      </c>
      <c r="K34">
        <v>1816.8067605633805</v>
      </c>
    </row>
    <row r="35" spans="1:11" x14ac:dyDescent="0.35">
      <c r="A35" t="s">
        <v>222</v>
      </c>
      <c r="B35" t="s">
        <v>239</v>
      </c>
      <c r="C35" s="79">
        <v>4427.5619718309908</v>
      </c>
      <c r="D35" s="79">
        <v>6536.6197183098739</v>
      </c>
      <c r="E35" s="79">
        <f t="shared" si="8"/>
        <v>5482.0908450704319</v>
      </c>
      <c r="F35" s="79">
        <f t="shared" si="9"/>
        <v>3179.6126901408502</v>
      </c>
      <c r="G35" s="79">
        <f t="shared" si="10"/>
        <v>2302.4781549295817</v>
      </c>
      <c r="H35" s="79">
        <v>2456.2179126760566</v>
      </c>
      <c r="I35" s="79">
        <f t="shared" si="7"/>
        <v>10964.181690140864</v>
      </c>
      <c r="J35" s="79">
        <v>92542.99</v>
      </c>
      <c r="K35">
        <v>3406.5126760563385</v>
      </c>
    </row>
    <row r="36" spans="1:11" x14ac:dyDescent="0.35">
      <c r="A36" t="s">
        <v>222</v>
      </c>
      <c r="B36" t="s">
        <v>241</v>
      </c>
      <c r="C36" s="79">
        <v>5825.739436619725</v>
      </c>
      <c r="D36" s="79">
        <v>5575.3521126760688</v>
      </c>
      <c r="E36" s="79">
        <f t="shared" si="8"/>
        <v>5700.5457746478969</v>
      </c>
      <c r="F36" s="79">
        <f t="shared" si="9"/>
        <v>3306.3165492957801</v>
      </c>
      <c r="G36" s="79">
        <f t="shared" si="10"/>
        <v>2394.2292253521168</v>
      </c>
      <c r="H36" s="79">
        <v>2422.6199436619718</v>
      </c>
      <c r="I36" s="79">
        <f t="shared" si="7"/>
        <v>11401.091549295794</v>
      </c>
      <c r="J36" s="79"/>
      <c r="K36">
        <v>2156.8525821596245</v>
      </c>
    </row>
    <row r="37" spans="1:11" x14ac:dyDescent="0.35">
      <c r="A37" t="s">
        <v>222</v>
      </c>
      <c r="B37" t="s">
        <v>242</v>
      </c>
      <c r="C37" s="79">
        <v>2330.2957746478901</v>
      </c>
      <c r="D37" s="79">
        <v>2307.0422535211319</v>
      </c>
      <c r="E37" s="79">
        <f t="shared" si="8"/>
        <v>2318.6690140845112</v>
      </c>
      <c r="F37" s="79">
        <f t="shared" si="9"/>
        <v>1344.8280281690163</v>
      </c>
      <c r="G37" s="79">
        <f t="shared" si="10"/>
        <v>973.84098591549491</v>
      </c>
      <c r="H37" s="79">
        <v>984.84045070422576</v>
      </c>
      <c r="I37" s="79">
        <f t="shared" si="7"/>
        <v>4637.3380281690224</v>
      </c>
      <c r="J37" s="79">
        <v>-3253.15</v>
      </c>
      <c r="K37">
        <v>862.7410328638498</v>
      </c>
    </row>
    <row r="38" spans="1:11" x14ac:dyDescent="0.35">
      <c r="A38" t="s">
        <v>222</v>
      </c>
      <c r="B38" t="s">
        <v>344</v>
      </c>
      <c r="C38" s="79">
        <v>1165.147887323945</v>
      </c>
      <c r="D38" s="79">
        <v>2307.0422535211319</v>
      </c>
      <c r="E38" s="79">
        <f t="shared" si="8"/>
        <v>1736.0950704225384</v>
      </c>
      <c r="F38" s="79">
        <f t="shared" si="9"/>
        <v>1006.9351408450722</v>
      </c>
      <c r="G38" s="79">
        <f t="shared" si="10"/>
        <v>729.15992957746619</v>
      </c>
      <c r="H38" s="79">
        <v>729.30732394366237</v>
      </c>
      <c r="I38" s="79">
        <f t="shared" si="7"/>
        <v>3472.1901408450767</v>
      </c>
      <c r="J38" s="79">
        <v>-1109.07</v>
      </c>
      <c r="K38">
        <v>1078.4262910798122</v>
      </c>
    </row>
    <row r="39" spans="1:11" x14ac:dyDescent="0.35">
      <c r="A39" t="s">
        <v>222</v>
      </c>
      <c r="B39" t="s">
        <v>244</v>
      </c>
      <c r="C39" s="79">
        <v>5825.739436619725</v>
      </c>
      <c r="D39" s="79">
        <v>4037.323943661981</v>
      </c>
      <c r="E39" s="79">
        <f t="shared" si="8"/>
        <v>4931.5316901408532</v>
      </c>
      <c r="F39" s="79">
        <f t="shared" si="9"/>
        <v>2860.2883802816946</v>
      </c>
      <c r="G39" s="79">
        <f t="shared" si="10"/>
        <v>2071.2433098591587</v>
      </c>
      <c r="H39" s="79">
        <v>2106.7704788732399</v>
      </c>
      <c r="I39" s="79">
        <f t="shared" si="7"/>
        <v>9863.0633802817065</v>
      </c>
      <c r="J39" s="79">
        <v>9930.89</v>
      </c>
      <c r="K39">
        <v>2372.5378403755867</v>
      </c>
    </row>
    <row r="40" spans="1:11" x14ac:dyDescent="0.35">
      <c r="A40" t="s">
        <v>222</v>
      </c>
      <c r="B40" t="s">
        <v>345</v>
      </c>
      <c r="C40" s="79">
        <v>3262.414084507046</v>
      </c>
      <c r="D40" s="79">
        <v>2691.5492957746542</v>
      </c>
      <c r="E40" s="79">
        <f t="shared" si="8"/>
        <v>2976.9816901408503</v>
      </c>
      <c r="F40" s="79">
        <f t="shared" si="9"/>
        <v>1726.6493802816931</v>
      </c>
      <c r="G40" s="79">
        <f t="shared" si="10"/>
        <v>1250.3323098591572</v>
      </c>
      <c r="H40" s="79">
        <v>1268.2293183098595</v>
      </c>
      <c r="I40" s="79">
        <f t="shared" si="7"/>
        <v>5953.9633802817007</v>
      </c>
      <c r="J40" s="79"/>
      <c r="K40">
        <v>1294.1115492957747</v>
      </c>
    </row>
    <row r="41" spans="1:11" x14ac:dyDescent="0.35">
      <c r="A41" t="s">
        <v>222</v>
      </c>
      <c r="B41" t="s">
        <v>346</v>
      </c>
      <c r="C41" s="79">
        <v>1165.147887323945</v>
      </c>
      <c r="D41" s="79">
        <v>1922.5352112676101</v>
      </c>
      <c r="E41" s="79">
        <f t="shared" si="8"/>
        <v>1543.8415492957774</v>
      </c>
      <c r="F41" s="79">
        <f t="shared" si="9"/>
        <v>895.42809859155091</v>
      </c>
      <c r="G41" s="79">
        <f t="shared" si="10"/>
        <v>648.41345070422653</v>
      </c>
      <c r="H41" s="79">
        <v>650.34495774647894</v>
      </c>
      <c r="I41" s="79">
        <f t="shared" si="7"/>
        <v>3087.6830985915549</v>
      </c>
      <c r="J41" s="79"/>
      <c r="K41">
        <v>647.05577464788735</v>
      </c>
    </row>
    <row r="42" spans="1:11" x14ac:dyDescent="0.35">
      <c r="A42" t="s">
        <v>222</v>
      </c>
      <c r="B42" t="s">
        <v>248</v>
      </c>
      <c r="C42" s="79">
        <v>2796.3549295774683</v>
      </c>
      <c r="D42" s="79">
        <v>1730.2816901408489</v>
      </c>
      <c r="E42" s="79">
        <f t="shared" si="8"/>
        <v>2263.3183098591585</v>
      </c>
      <c r="F42" s="79">
        <f t="shared" si="9"/>
        <v>1312.7246197183119</v>
      </c>
      <c r="G42" s="79">
        <f t="shared" si="10"/>
        <v>950.59369014084655</v>
      </c>
      <c r="H42" s="79">
        <v>825.40358028169021</v>
      </c>
      <c r="I42" s="79">
        <f t="shared" si="7"/>
        <v>4526.636619718317</v>
      </c>
      <c r="J42" s="79">
        <v>-3515.0700000000006</v>
      </c>
      <c r="K42">
        <v>925.31924882629119</v>
      </c>
    </row>
    <row r="43" spans="1:11" x14ac:dyDescent="0.35">
      <c r="A43" t="s">
        <v>222</v>
      </c>
      <c r="B43" t="s">
        <v>249</v>
      </c>
      <c r="C43" s="79">
        <v>1165.147887323945</v>
      </c>
      <c r="D43" s="79">
        <v>2691.5492957746542</v>
      </c>
      <c r="E43" s="79">
        <f t="shared" si="8"/>
        <v>1928.3485915492997</v>
      </c>
      <c r="F43" s="79">
        <f t="shared" si="9"/>
        <v>1118.4421830985937</v>
      </c>
      <c r="G43" s="79">
        <f t="shared" si="10"/>
        <v>809.90640845070607</v>
      </c>
      <c r="H43" s="79">
        <v>710.58875211267616</v>
      </c>
      <c r="I43" s="79">
        <f t="shared" si="7"/>
        <v>3856.6971830985995</v>
      </c>
      <c r="J43" s="79">
        <v>-7630.5</v>
      </c>
      <c r="K43">
        <v>740.2553990610329</v>
      </c>
    </row>
    <row r="44" spans="1:11" x14ac:dyDescent="0.35">
      <c r="A44" t="s">
        <v>222</v>
      </c>
      <c r="B44" t="s">
        <v>250</v>
      </c>
      <c r="C44" s="79">
        <v>1398.1774647887341</v>
      </c>
      <c r="D44" s="79">
        <v>7113.3802816901571</v>
      </c>
      <c r="E44" s="79">
        <f t="shared" si="8"/>
        <v>4255.7788732394456</v>
      </c>
      <c r="F44" s="79">
        <f t="shared" si="9"/>
        <v>2468.3517464788783</v>
      </c>
      <c r="G44" s="79">
        <f t="shared" si="10"/>
        <v>1787.4271267605673</v>
      </c>
      <c r="H44" s="79">
        <v>2644.5904622535222</v>
      </c>
      <c r="I44" s="79">
        <f t="shared" si="7"/>
        <v>8511.5577464788912</v>
      </c>
      <c r="J44" s="79">
        <v>2682.09</v>
      </c>
      <c r="K44">
        <v>2537.3956901408455</v>
      </c>
    </row>
    <row r="45" spans="1:11" x14ac:dyDescent="0.35">
      <c r="A45" t="s">
        <v>222</v>
      </c>
      <c r="B45" t="s">
        <v>252</v>
      </c>
      <c r="C45" s="79">
        <v>932.11830985915606</v>
      </c>
      <c r="D45" s="79">
        <v>1730.2816901408489</v>
      </c>
      <c r="E45" s="79">
        <f t="shared" si="8"/>
        <v>1331.2000000000025</v>
      </c>
      <c r="F45" s="79">
        <f t="shared" si="9"/>
        <v>772.09600000000137</v>
      </c>
      <c r="G45" s="79">
        <f t="shared" si="10"/>
        <v>559.10400000000118</v>
      </c>
      <c r="H45" s="79">
        <v>511.63276056338037</v>
      </c>
      <c r="I45" s="79">
        <f t="shared" si="7"/>
        <v>2662.4000000000051</v>
      </c>
      <c r="J45" s="79">
        <v>11851.539999999997</v>
      </c>
      <c r="K45">
        <v>603.30070422535221</v>
      </c>
    </row>
    <row r="46" spans="1:11" x14ac:dyDescent="0.35">
      <c r="A46" t="s">
        <v>222</v>
      </c>
      <c r="B46" t="s">
        <v>347</v>
      </c>
      <c r="C46" s="79">
        <v>466.05915492957803</v>
      </c>
      <c r="D46" s="79">
        <v>1153.5211267605659</v>
      </c>
      <c r="E46" s="79">
        <f t="shared" si="8"/>
        <v>809.79014084507196</v>
      </c>
      <c r="F46" s="79">
        <f t="shared" si="9"/>
        <v>469.67828169014172</v>
      </c>
      <c r="G46" s="79">
        <f t="shared" si="10"/>
        <v>340.11185915493024</v>
      </c>
      <c r="H46" s="79">
        <v>307.95169014084513</v>
      </c>
      <c r="I46" s="79">
        <f t="shared" si="7"/>
        <v>1619.5802816901439</v>
      </c>
      <c r="J46" s="79">
        <v>9684.23</v>
      </c>
      <c r="K46">
        <v>402.20046948356816</v>
      </c>
    </row>
    <row r="47" spans="1:11" x14ac:dyDescent="0.35">
      <c r="A47" t="s">
        <v>222</v>
      </c>
      <c r="B47" t="s">
        <v>254</v>
      </c>
      <c r="C47" s="79">
        <v>0</v>
      </c>
      <c r="D47" s="79">
        <v>1730.2816901408489</v>
      </c>
      <c r="E47" s="79">
        <f t="shared" si="8"/>
        <v>865.14084507042446</v>
      </c>
      <c r="F47" s="79">
        <f t="shared" si="9"/>
        <v>501.78169014084614</v>
      </c>
      <c r="G47" s="79">
        <f t="shared" si="10"/>
        <v>363.35915492957832</v>
      </c>
      <c r="H47" s="79">
        <v>312.81185915492961</v>
      </c>
      <c r="I47" s="79">
        <f t="shared" si="7"/>
        <v>1730.2816901408489</v>
      </c>
      <c r="J47" s="79"/>
      <c r="K47">
        <v>402.20046948356816</v>
      </c>
    </row>
    <row r="48" spans="1:11" x14ac:dyDescent="0.35">
      <c r="A48" t="s">
        <v>222</v>
      </c>
      <c r="B48" t="s">
        <v>255</v>
      </c>
      <c r="C48" s="79">
        <v>466.05915492957803</v>
      </c>
      <c r="D48" s="79">
        <v>576.76056338028297</v>
      </c>
      <c r="E48" s="79">
        <f t="shared" si="8"/>
        <v>521.40985915493047</v>
      </c>
      <c r="F48" s="79">
        <f t="shared" si="9"/>
        <v>302.41771830985965</v>
      </c>
      <c r="G48" s="79">
        <f t="shared" si="10"/>
        <v>218.99214084507082</v>
      </c>
      <c r="H48" s="79">
        <v>197.9119267605634</v>
      </c>
      <c r="I48" s="79">
        <f t="shared" si="7"/>
        <v>1042.8197183098609</v>
      </c>
      <c r="J48" s="79">
        <v>5212.67</v>
      </c>
      <c r="K48">
        <v>391.87615023474177</v>
      </c>
    </row>
    <row r="49" spans="1:12" x14ac:dyDescent="0.35">
      <c r="A49" t="s">
        <v>222</v>
      </c>
      <c r="B49" t="s">
        <v>256</v>
      </c>
      <c r="C49" s="79">
        <v>699.08873239436707</v>
      </c>
      <c r="D49" s="79">
        <v>5190.845070422547</v>
      </c>
      <c r="E49" s="79">
        <f t="shared" si="8"/>
        <v>2944.966901408457</v>
      </c>
      <c r="F49" s="79">
        <f t="shared" si="9"/>
        <v>1708.0808028169049</v>
      </c>
      <c r="G49" s="79">
        <f t="shared" si="10"/>
        <v>1236.8860985915521</v>
      </c>
      <c r="H49" s="79">
        <v>1059.2223126760566</v>
      </c>
      <c r="I49" s="79">
        <f t="shared" si="7"/>
        <v>5889.9338028169141</v>
      </c>
      <c r="J49" s="79">
        <v>40593.32</v>
      </c>
      <c r="K49">
        <v>893.08474178403776</v>
      </c>
    </row>
    <row r="50" spans="1:12" x14ac:dyDescent="0.35">
      <c r="C50" s="79">
        <f>SUM(C28:C49)</f>
        <v>57325.276056338102</v>
      </c>
      <c r="D50" s="79">
        <f>SUM(D28:D49)</f>
        <v>71326.056338028342</v>
      </c>
      <c r="E50" s="79">
        <f t="shared" ref="E50" si="11">SUM(E28:E49)</f>
        <v>64325.666197183215</v>
      </c>
      <c r="F50" s="79">
        <f t="shared" ref="F50:G50" si="12">SUM(F28:F49)</f>
        <v>37308.886394366251</v>
      </c>
      <c r="G50" s="79">
        <f t="shared" si="12"/>
        <v>27016.779802816949</v>
      </c>
      <c r="H50" s="79">
        <f t="shared" ref="H50" si="13">SUM(H28:H49)</f>
        <v>28185.065986197194</v>
      </c>
      <c r="I50" s="32">
        <f t="shared" ref="I50" si="14">SUM(I28:I49)</f>
        <v>128651.33239436643</v>
      </c>
      <c r="J50" s="32">
        <f>SUM(J28:J49)</f>
        <v>418274.47999999992</v>
      </c>
      <c r="K50" s="32">
        <f>SUM(K28:K49)</f>
        <v>32238.706253521126</v>
      </c>
      <c r="L50" s="32">
        <f>I50-J50</f>
        <v>-289623.14760563348</v>
      </c>
    </row>
    <row r="52" spans="1:12" s="33" customFormat="1" x14ac:dyDescent="0.35">
      <c r="C52" s="79" t="s">
        <v>334</v>
      </c>
      <c r="D52" s="79" t="s">
        <v>335</v>
      </c>
      <c r="E52" s="78" t="s">
        <v>336</v>
      </c>
      <c r="F52" s="95">
        <v>0.57999999999999996</v>
      </c>
      <c r="G52" s="95"/>
      <c r="H52" s="78" t="s">
        <v>258</v>
      </c>
      <c r="I52" s="33" t="s">
        <v>13</v>
      </c>
      <c r="J52" s="33" t="s">
        <v>349</v>
      </c>
    </row>
    <row r="53" spans="1:12" x14ac:dyDescent="0.35">
      <c r="B53" t="s">
        <v>342</v>
      </c>
      <c r="C53" s="79">
        <v>2882.3966197183099</v>
      </c>
      <c r="D53" s="79">
        <v>6836.8309859154933</v>
      </c>
      <c r="E53" s="79">
        <f t="shared" ref="E53:E74" si="15">AVERAGE(C53:D53)</f>
        <v>4859.6138028169016</v>
      </c>
      <c r="F53" s="79">
        <f>E53*0.58</f>
        <v>2818.5760056338027</v>
      </c>
      <c r="G53" s="79">
        <f>E53-F53</f>
        <v>2041.037797183099</v>
      </c>
      <c r="H53" s="79">
        <v>2041.0377971830992</v>
      </c>
      <c r="I53" s="32">
        <f t="shared" ref="I53:I74" si="16">SUM(C53:D53,H53)</f>
        <v>11760.265402816902</v>
      </c>
      <c r="K53">
        <v>2301.4358450704226</v>
      </c>
    </row>
    <row r="54" spans="1:12" x14ac:dyDescent="0.35">
      <c r="B54" t="s">
        <v>232</v>
      </c>
      <c r="C54" s="79">
        <v>10813.211154929581</v>
      </c>
      <c r="D54" s="79">
        <v>10114.546478873241</v>
      </c>
      <c r="E54" s="79">
        <f t="shared" si="15"/>
        <v>10463.878816901411</v>
      </c>
      <c r="F54" s="79">
        <f t="shared" ref="F54:F74" si="17">E54*0.58</f>
        <v>6069.0497138028186</v>
      </c>
      <c r="G54" s="79">
        <f t="shared" ref="G54:G74" si="18">E54-F54</f>
        <v>4394.8291030985929</v>
      </c>
      <c r="H54" s="79">
        <v>4394.8291030985929</v>
      </c>
      <c r="I54" s="32">
        <f t="shared" si="16"/>
        <v>25322.586736901416</v>
      </c>
      <c r="J54">
        <v>6792.31</v>
      </c>
      <c r="K54">
        <v>4915.8598309859162</v>
      </c>
    </row>
    <row r="55" spans="1:12" x14ac:dyDescent="0.35">
      <c r="B55" t="s">
        <v>233</v>
      </c>
      <c r="C55" s="79">
        <v>1930.9305633802821</v>
      </c>
      <c r="D55" s="79">
        <v>3160.7957746478878</v>
      </c>
      <c r="E55" s="79">
        <f t="shared" si="15"/>
        <v>2545.8631690140851</v>
      </c>
      <c r="F55" s="79">
        <f t="shared" si="17"/>
        <v>1476.6006380281692</v>
      </c>
      <c r="G55" s="79">
        <f t="shared" si="18"/>
        <v>1069.2625309859159</v>
      </c>
      <c r="H55" s="79">
        <v>1069.2625309859159</v>
      </c>
      <c r="I55" s="32">
        <f t="shared" si="16"/>
        <v>6160.988869014086</v>
      </c>
      <c r="J55">
        <v>4236.6099999999997</v>
      </c>
      <c r="K55">
        <v>1404.5313802816904</v>
      </c>
    </row>
    <row r="56" spans="1:12" x14ac:dyDescent="0.35">
      <c r="B56" t="s">
        <v>235</v>
      </c>
      <c r="C56" s="79">
        <v>15833.630619718315</v>
      </c>
      <c r="D56" s="79">
        <v>8850.2281690140862</v>
      </c>
      <c r="E56" s="79">
        <f t="shared" si="15"/>
        <v>12341.929394366201</v>
      </c>
      <c r="F56" s="79">
        <f t="shared" si="17"/>
        <v>7158.3190487323964</v>
      </c>
      <c r="G56" s="79">
        <f t="shared" si="18"/>
        <v>5183.6103456338051</v>
      </c>
      <c r="H56" s="79">
        <v>5183.6103456338051</v>
      </c>
      <c r="I56" s="32">
        <f t="shared" si="16"/>
        <v>29867.469134366209</v>
      </c>
      <c r="J56">
        <v>693.3</v>
      </c>
      <c r="K56">
        <v>6320.3912112676071</v>
      </c>
    </row>
    <row r="57" spans="1:12" x14ac:dyDescent="0.35">
      <c r="B57" t="s">
        <v>343</v>
      </c>
      <c r="C57" s="79">
        <v>4248.0472394366207</v>
      </c>
      <c r="D57" s="79">
        <v>3792.954929577465</v>
      </c>
      <c r="E57" s="79">
        <f t="shared" si="15"/>
        <v>4020.5010845070428</v>
      </c>
      <c r="F57" s="79">
        <f t="shared" si="17"/>
        <v>2331.8906290140849</v>
      </c>
      <c r="G57" s="79">
        <f t="shared" si="18"/>
        <v>1688.610455492958</v>
      </c>
      <c r="H57" s="79">
        <v>1688.610455492958</v>
      </c>
      <c r="I57" s="32">
        <f t="shared" si="16"/>
        <v>9729.6126245070445</v>
      </c>
      <c r="J57">
        <v>11559.769999999999</v>
      </c>
      <c r="K57">
        <v>2106.7970704225354</v>
      </c>
    </row>
    <row r="58" spans="1:12" x14ac:dyDescent="0.35">
      <c r="B58" t="s">
        <v>237</v>
      </c>
      <c r="C58" s="79">
        <v>2090.4004507042259</v>
      </c>
      <c r="D58" s="79">
        <v>2566.3774647887326</v>
      </c>
      <c r="E58" s="79">
        <f t="shared" si="15"/>
        <v>2328.3889577464793</v>
      </c>
      <c r="F58" s="79">
        <f t="shared" si="17"/>
        <v>1350.4655954929578</v>
      </c>
      <c r="G58" s="79">
        <f t="shared" si="18"/>
        <v>977.92336225352142</v>
      </c>
      <c r="H58" s="79">
        <v>977.92336225352119</v>
      </c>
      <c r="I58" s="32">
        <f t="shared" si="16"/>
        <v>5634.7012777464797</v>
      </c>
      <c r="J58">
        <v>1859.46</v>
      </c>
      <c r="K58">
        <v>1425.4945352112677</v>
      </c>
    </row>
    <row r="59" spans="1:12" x14ac:dyDescent="0.35">
      <c r="B59" t="s">
        <v>238</v>
      </c>
      <c r="C59" s="79">
        <v>4634.2333521126775</v>
      </c>
      <c r="D59" s="79">
        <v>4425.1140845070431</v>
      </c>
      <c r="E59" s="79">
        <f t="shared" si="15"/>
        <v>4529.6737183098603</v>
      </c>
      <c r="F59" s="79">
        <f t="shared" si="17"/>
        <v>2627.2107566197187</v>
      </c>
      <c r="G59" s="79">
        <f t="shared" si="18"/>
        <v>1902.4629616901416</v>
      </c>
      <c r="H59" s="79">
        <v>1902.4629616901416</v>
      </c>
      <c r="I59" s="32">
        <f t="shared" si="16"/>
        <v>10961.810398309863</v>
      </c>
      <c r="J59">
        <v>5238.67</v>
      </c>
      <c r="K59">
        <v>2809.0627605633808</v>
      </c>
    </row>
    <row r="60" spans="1:12" x14ac:dyDescent="0.35">
      <c r="B60" t="s">
        <v>239</v>
      </c>
      <c r="C60" s="79">
        <v>7337.5361408450726</v>
      </c>
      <c r="D60" s="79">
        <v>10746.705633802818</v>
      </c>
      <c r="E60" s="79">
        <f t="shared" si="15"/>
        <v>9042.1208873239448</v>
      </c>
      <c r="F60" s="79">
        <f t="shared" si="17"/>
        <v>5244.4301146478874</v>
      </c>
      <c r="G60" s="79">
        <f t="shared" si="18"/>
        <v>3797.6907726760573</v>
      </c>
      <c r="H60" s="79">
        <v>3797.6907726760573</v>
      </c>
      <c r="I60" s="32">
        <f t="shared" si="16"/>
        <v>21881.932547323948</v>
      </c>
      <c r="J60">
        <v>24500.04</v>
      </c>
      <c r="K60">
        <v>5266.9926760563394</v>
      </c>
    </row>
    <row r="61" spans="1:12" x14ac:dyDescent="0.35">
      <c r="B61" t="s">
        <v>241</v>
      </c>
      <c r="C61" s="79">
        <v>9406.9887323943676</v>
      </c>
      <c r="D61" s="79">
        <v>8429.8833802816916</v>
      </c>
      <c r="E61" s="79">
        <f t="shared" si="15"/>
        <v>8918.4360563380287</v>
      </c>
      <c r="F61" s="79">
        <f t="shared" si="17"/>
        <v>5172.692912676056</v>
      </c>
      <c r="G61" s="79">
        <f t="shared" si="18"/>
        <v>3745.7431436619727</v>
      </c>
      <c r="H61" s="79">
        <v>3745.7431436619727</v>
      </c>
      <c r="I61" s="32">
        <f t="shared" si="16"/>
        <v>21582.615256338031</v>
      </c>
      <c r="J61">
        <v>6439.36</v>
      </c>
      <c r="K61">
        <v>3334.8259154929583</v>
      </c>
    </row>
    <row r="62" spans="1:12" x14ac:dyDescent="0.35">
      <c r="B62" t="s">
        <v>242</v>
      </c>
      <c r="C62" s="79">
        <v>3762.7954929577472</v>
      </c>
      <c r="D62" s="79">
        <v>3488.2276056338033</v>
      </c>
      <c r="E62" s="79">
        <f t="shared" si="15"/>
        <v>3625.5115492957752</v>
      </c>
      <c r="F62" s="79">
        <f t="shared" si="17"/>
        <v>2102.7966985915496</v>
      </c>
      <c r="G62" s="79">
        <f t="shared" si="18"/>
        <v>1522.7148507042257</v>
      </c>
      <c r="H62" s="79">
        <v>1522.7148507042261</v>
      </c>
      <c r="I62" s="32">
        <f t="shared" si="16"/>
        <v>8773.7379492957771</v>
      </c>
      <c r="J62">
        <v>3066.19</v>
      </c>
      <c r="K62">
        <v>1333.9303661971833</v>
      </c>
    </row>
    <row r="63" spans="1:12" x14ac:dyDescent="0.35">
      <c r="B63" t="s">
        <v>344</v>
      </c>
      <c r="C63" s="79">
        <v>1881.3977464788736</v>
      </c>
      <c r="D63" s="79">
        <v>3488.2276056338033</v>
      </c>
      <c r="E63" s="79">
        <f t="shared" si="15"/>
        <v>2684.8126760563382</v>
      </c>
      <c r="F63" s="79">
        <f t="shared" si="17"/>
        <v>1557.191352112676</v>
      </c>
      <c r="G63" s="79">
        <f t="shared" si="18"/>
        <v>1127.6213239436622</v>
      </c>
      <c r="H63" s="79">
        <v>1127.6213239436627</v>
      </c>
      <c r="I63" s="32">
        <f t="shared" si="16"/>
        <v>6497.2466760563393</v>
      </c>
      <c r="J63">
        <v>1758.37</v>
      </c>
      <c r="K63">
        <v>1667.4129577464792</v>
      </c>
    </row>
    <row r="64" spans="1:12" x14ac:dyDescent="0.35">
      <c r="B64" t="s">
        <v>244</v>
      </c>
      <c r="C64" s="79">
        <v>9406.9887323943676</v>
      </c>
      <c r="D64" s="79">
        <v>6104.3983098591561</v>
      </c>
      <c r="E64" s="79">
        <f t="shared" si="15"/>
        <v>7755.6935211267619</v>
      </c>
      <c r="F64" s="79">
        <f t="shared" si="17"/>
        <v>4498.3022422535214</v>
      </c>
      <c r="G64" s="79">
        <f t="shared" si="18"/>
        <v>3257.3912788732405</v>
      </c>
      <c r="H64" s="79">
        <v>3257.39127887324</v>
      </c>
      <c r="I64" s="32">
        <f t="shared" si="16"/>
        <v>18768.778321126763</v>
      </c>
      <c r="J64">
        <v>7536.53</v>
      </c>
      <c r="K64">
        <v>3668.308507042254</v>
      </c>
    </row>
    <row r="65" spans="2:12" x14ac:dyDescent="0.35">
      <c r="B65" t="s">
        <v>345</v>
      </c>
      <c r="C65" s="79">
        <v>5267.9136901408456</v>
      </c>
      <c r="D65" s="79">
        <v>4069.5988732394371</v>
      </c>
      <c r="E65" s="79">
        <f t="shared" si="15"/>
        <v>4668.7562816901409</v>
      </c>
      <c r="F65" s="79">
        <f t="shared" si="17"/>
        <v>2707.8786433802816</v>
      </c>
      <c r="G65" s="79">
        <f t="shared" si="18"/>
        <v>1960.8776383098593</v>
      </c>
      <c r="H65" s="79">
        <v>1960.8776383098598</v>
      </c>
      <c r="I65" s="32">
        <f t="shared" si="16"/>
        <v>11298.390201690141</v>
      </c>
      <c r="J65">
        <v>3581.94</v>
      </c>
      <c r="K65">
        <v>2000.8955492957748</v>
      </c>
    </row>
    <row r="66" spans="2:12" x14ac:dyDescent="0.35">
      <c r="B66" t="s">
        <v>346</v>
      </c>
      <c r="C66" s="79">
        <v>1881.3977464788736</v>
      </c>
      <c r="D66" s="79">
        <v>2906.8563380281694</v>
      </c>
      <c r="E66" s="79">
        <f t="shared" si="15"/>
        <v>2394.1270422535217</v>
      </c>
      <c r="F66" s="79">
        <f t="shared" si="17"/>
        <v>1388.5936845070426</v>
      </c>
      <c r="G66" s="79">
        <f t="shared" si="18"/>
        <v>1005.5333577464792</v>
      </c>
      <c r="H66" s="79">
        <v>1005.5333577464792</v>
      </c>
      <c r="I66" s="32">
        <f t="shared" si="16"/>
        <v>5793.7874422535224</v>
      </c>
      <c r="J66">
        <v>626.33000000000004</v>
      </c>
      <c r="K66">
        <v>1000.4477746478874</v>
      </c>
    </row>
    <row r="67" spans="2:12" x14ac:dyDescent="0.35">
      <c r="B67" t="s">
        <v>248</v>
      </c>
      <c r="C67" s="79">
        <v>3706.7117746478875</v>
      </c>
      <c r="D67" s="79">
        <v>2370.4354647887326</v>
      </c>
      <c r="E67" s="79">
        <f t="shared" si="15"/>
        <v>3038.5736197183101</v>
      </c>
      <c r="F67" s="79">
        <f t="shared" si="17"/>
        <v>1762.3726994366198</v>
      </c>
      <c r="G67" s="79">
        <f t="shared" si="18"/>
        <v>1276.2009202816903</v>
      </c>
      <c r="H67" s="79">
        <v>1276.2009202816903</v>
      </c>
      <c r="I67" s="32">
        <f t="shared" si="16"/>
        <v>7353.3481597183109</v>
      </c>
      <c r="J67">
        <v>17257.71</v>
      </c>
      <c r="K67">
        <v>1430.685915492958</v>
      </c>
    </row>
    <row r="68" spans="2:12" x14ac:dyDescent="0.35">
      <c r="B68" t="s">
        <v>249</v>
      </c>
      <c r="C68" s="79">
        <v>1544.4632394366199</v>
      </c>
      <c r="D68" s="79">
        <v>3687.3440563380286</v>
      </c>
      <c r="E68" s="79">
        <f t="shared" si="15"/>
        <v>2615.903647887324</v>
      </c>
      <c r="F68" s="79">
        <f t="shared" si="17"/>
        <v>1517.2241157746478</v>
      </c>
      <c r="G68" s="79">
        <f t="shared" si="18"/>
        <v>1098.6795321126763</v>
      </c>
      <c r="H68" s="79">
        <v>1098.6795321126763</v>
      </c>
      <c r="I68" s="32">
        <f t="shared" si="16"/>
        <v>6330.4868278873246</v>
      </c>
      <c r="J68">
        <v>15594.41</v>
      </c>
      <c r="K68">
        <v>1144.5487323943664</v>
      </c>
    </row>
    <row r="69" spans="2:12" x14ac:dyDescent="0.35">
      <c r="B69" t="s">
        <v>250</v>
      </c>
      <c r="C69" s="79">
        <v>2754.3114929577469</v>
      </c>
      <c r="D69" s="79">
        <v>9838.9764225352137</v>
      </c>
      <c r="E69" s="79">
        <f t="shared" si="15"/>
        <v>6296.6439577464807</v>
      </c>
      <c r="F69" s="79">
        <f t="shared" si="17"/>
        <v>3652.0534954929585</v>
      </c>
      <c r="G69" s="79">
        <f t="shared" si="18"/>
        <v>2644.5904622535222</v>
      </c>
      <c r="H69" s="79">
        <v>2644.5904622535222</v>
      </c>
      <c r="I69" s="32">
        <f t="shared" si="16"/>
        <v>15237.878377746483</v>
      </c>
      <c r="J69">
        <v>38763.589999999997</v>
      </c>
      <c r="K69">
        <v>2537.3956901408455</v>
      </c>
    </row>
    <row r="70" spans="2:12" x14ac:dyDescent="0.35">
      <c r="B70" t="s">
        <v>252</v>
      </c>
      <c r="C70" s="79">
        <v>1463.8461971830991</v>
      </c>
      <c r="D70" s="79">
        <v>2303.1202816901414</v>
      </c>
      <c r="E70" s="79">
        <f t="shared" si="15"/>
        <v>1883.4832394366204</v>
      </c>
      <c r="F70" s="79">
        <f t="shared" si="17"/>
        <v>1092.4202788732398</v>
      </c>
      <c r="G70" s="79">
        <f t="shared" si="18"/>
        <v>791.06296056338056</v>
      </c>
      <c r="H70" s="79">
        <v>791.06296056338056</v>
      </c>
      <c r="I70" s="32">
        <f t="shared" si="16"/>
        <v>4558.029439436621</v>
      </c>
      <c r="J70">
        <v>6854.38</v>
      </c>
      <c r="K70">
        <v>932.79570422535221</v>
      </c>
    </row>
    <row r="71" spans="2:12" x14ac:dyDescent="0.35">
      <c r="B71" t="s">
        <v>347</v>
      </c>
      <c r="C71" s="79">
        <v>731.92309859154955</v>
      </c>
      <c r="D71" s="79">
        <v>1535.413521126761</v>
      </c>
      <c r="E71" s="79">
        <f t="shared" si="15"/>
        <v>1133.6683098591552</v>
      </c>
      <c r="F71" s="79">
        <f t="shared" si="17"/>
        <v>657.52761971831001</v>
      </c>
      <c r="G71" s="79">
        <f t="shared" si="18"/>
        <v>476.14069014084521</v>
      </c>
      <c r="H71" s="79">
        <v>476.14069014084521</v>
      </c>
      <c r="I71" s="32">
        <f t="shared" si="16"/>
        <v>2743.4773098591559</v>
      </c>
      <c r="J71">
        <v>1331.26</v>
      </c>
      <c r="K71">
        <v>621.86380281690151</v>
      </c>
    </row>
    <row r="72" spans="2:12" x14ac:dyDescent="0.35">
      <c r="B72" t="s">
        <v>254</v>
      </c>
      <c r="C72" s="79">
        <v>0</v>
      </c>
      <c r="D72" s="79">
        <v>2303.1202816901414</v>
      </c>
      <c r="E72" s="79">
        <f t="shared" si="15"/>
        <v>1151.5601408450707</v>
      </c>
      <c r="F72" s="79">
        <f t="shared" si="17"/>
        <v>667.904881690141</v>
      </c>
      <c r="G72" s="79">
        <f t="shared" si="18"/>
        <v>483.65525915492969</v>
      </c>
      <c r="H72" s="79">
        <v>483.65525915492969</v>
      </c>
      <c r="I72" s="32">
        <f t="shared" si="16"/>
        <v>2786.7755408450712</v>
      </c>
      <c r="K72">
        <v>621.86380281690151</v>
      </c>
    </row>
    <row r="73" spans="2:12" x14ac:dyDescent="0.35">
      <c r="B73" t="s">
        <v>255</v>
      </c>
      <c r="C73" s="79">
        <v>721.09740845070428</v>
      </c>
      <c r="D73" s="79">
        <v>736.05633802816919</v>
      </c>
      <c r="E73" s="79">
        <f t="shared" si="15"/>
        <v>728.57687323943674</v>
      </c>
      <c r="F73" s="79">
        <f t="shared" si="17"/>
        <v>422.5745864788733</v>
      </c>
      <c r="G73" s="79">
        <f t="shared" si="18"/>
        <v>306.00228676056344</v>
      </c>
      <c r="H73" s="79">
        <v>306.00228676056344</v>
      </c>
      <c r="I73" s="32">
        <f t="shared" si="16"/>
        <v>1763.156033239437</v>
      </c>
      <c r="J73">
        <v>2503.4499999999998</v>
      </c>
      <c r="K73">
        <v>605.90081690140858</v>
      </c>
    </row>
    <row r="74" spans="2:12" x14ac:dyDescent="0.35">
      <c r="B74" t="s">
        <v>256</v>
      </c>
      <c r="C74" s="79">
        <v>889.30892957746482</v>
      </c>
      <c r="D74" s="79">
        <v>6909.3608450704241</v>
      </c>
      <c r="E74" s="79">
        <f t="shared" si="15"/>
        <v>3899.3348873239447</v>
      </c>
      <c r="F74" s="79">
        <f t="shared" si="17"/>
        <v>2261.6142346478878</v>
      </c>
      <c r="G74" s="79">
        <f t="shared" si="18"/>
        <v>1637.7206526760569</v>
      </c>
      <c r="H74" s="79">
        <v>1637.7206526760572</v>
      </c>
      <c r="I74" s="32">
        <f t="shared" si="16"/>
        <v>9436.3904273239459</v>
      </c>
      <c r="J74">
        <v>14113.859999999999</v>
      </c>
      <c r="K74">
        <v>1380.8464084507045</v>
      </c>
    </row>
    <row r="75" spans="2:12" x14ac:dyDescent="0.35">
      <c r="C75" s="79">
        <f>SUM(C53:C74)</f>
        <v>93189.530422535245</v>
      </c>
      <c r="D75" s="79">
        <f>SUM(D53:D74)</f>
        <v>108664.5728450704</v>
      </c>
      <c r="E75" s="79">
        <f t="shared" ref="E75" si="19">SUM(E53:E74)</f>
        <v>100927.05163380285</v>
      </c>
      <c r="F75" s="79">
        <f t="shared" ref="F75:G75" si="20">SUM(F53:F74)</f>
        <v>58537.689947605642</v>
      </c>
      <c r="G75" s="79">
        <f t="shared" si="20"/>
        <v>42389.361686197204</v>
      </c>
      <c r="H75" s="79">
        <f t="shared" ref="H75" si="21">SUM(H53:H74)</f>
        <v>42389.361686197204</v>
      </c>
      <c r="I75" s="32">
        <f t="shared" ref="I75" si="22">SUM(I53:I74)</f>
        <v>244243.46495380282</v>
      </c>
      <c r="J75" s="32">
        <f>SUM(J53:J74)</f>
        <v>174307.54</v>
      </c>
      <c r="K75" s="32">
        <f>SUM(K53:K74)</f>
        <v>48832.287253521128</v>
      </c>
      <c r="L75" s="32">
        <f>I75-J75</f>
        <v>69935.924953802809</v>
      </c>
    </row>
    <row r="77" spans="2:12" s="33" customFormat="1" x14ac:dyDescent="0.35">
      <c r="C77" s="79" t="s">
        <v>334</v>
      </c>
      <c r="D77" s="79" t="s">
        <v>335</v>
      </c>
      <c r="E77" s="78" t="s">
        <v>336</v>
      </c>
      <c r="F77" s="95">
        <v>0.57999999999999996</v>
      </c>
      <c r="G77" s="95"/>
      <c r="H77" s="78" t="s">
        <v>258</v>
      </c>
      <c r="I77" s="33" t="s">
        <v>13</v>
      </c>
      <c r="J77" s="33" t="s">
        <v>350</v>
      </c>
    </row>
    <row r="78" spans="2:12" x14ac:dyDescent="0.35">
      <c r="B78" t="s">
        <v>342</v>
      </c>
      <c r="C78" s="79">
        <v>2882.3966197183099</v>
      </c>
      <c r="D78" s="79">
        <v>6836.8309859154933</v>
      </c>
      <c r="E78" s="79">
        <f t="shared" ref="E78:E99" si="23">AVERAGE(C78:D78)</f>
        <v>4859.6138028169016</v>
      </c>
      <c r="F78" s="79">
        <f>E78*0.58</f>
        <v>2818.5760056338027</v>
      </c>
      <c r="G78" s="79">
        <f>E78-F78</f>
        <v>2041.037797183099</v>
      </c>
      <c r="H78" s="79">
        <v>2041.0377971830992</v>
      </c>
      <c r="I78" s="32">
        <f t="shared" ref="I78:I99" si="24">SUM(C78:D78,H78)</f>
        <v>11760.265402816902</v>
      </c>
      <c r="J78">
        <v>8394.4199999999964</v>
      </c>
      <c r="K78">
        <v>2301.4358450704226</v>
      </c>
    </row>
    <row r="79" spans="2:12" x14ac:dyDescent="0.35">
      <c r="B79" t="s">
        <v>232</v>
      </c>
      <c r="C79" s="79">
        <v>10813.211154929581</v>
      </c>
      <c r="D79" s="79">
        <v>10114.546478873241</v>
      </c>
      <c r="E79" s="79">
        <f t="shared" si="23"/>
        <v>10463.878816901411</v>
      </c>
      <c r="F79" s="79">
        <f t="shared" ref="F79:F99" si="25">E79*0.58</f>
        <v>6069.0497138028186</v>
      </c>
      <c r="G79" s="79">
        <f t="shared" ref="G79:G99" si="26">E79-F79</f>
        <v>4394.8291030985929</v>
      </c>
      <c r="H79" s="79">
        <v>4394.8291030985929</v>
      </c>
      <c r="I79" s="32">
        <f t="shared" si="24"/>
        <v>25322.586736901416</v>
      </c>
      <c r="J79">
        <v>15043.080000000002</v>
      </c>
      <c r="K79">
        <v>4915.8598309859162</v>
      </c>
    </row>
    <row r="80" spans="2:12" x14ac:dyDescent="0.35">
      <c r="B80" t="s">
        <v>233</v>
      </c>
      <c r="C80" s="79">
        <v>1930.9305633802821</v>
      </c>
      <c r="D80" s="79">
        <v>3160.7957746478878</v>
      </c>
      <c r="E80" s="79">
        <f t="shared" si="23"/>
        <v>2545.8631690140851</v>
      </c>
      <c r="F80" s="79">
        <f t="shared" si="25"/>
        <v>1476.6006380281692</v>
      </c>
      <c r="G80" s="79">
        <f t="shared" si="26"/>
        <v>1069.2625309859159</v>
      </c>
      <c r="H80" s="79">
        <v>1069.2625309859159</v>
      </c>
      <c r="I80" s="32">
        <f t="shared" si="24"/>
        <v>6160.988869014086</v>
      </c>
      <c r="J80">
        <v>-2965.5100000000011</v>
      </c>
      <c r="K80">
        <v>1404.5313802816904</v>
      </c>
    </row>
    <row r="81" spans="2:11" x14ac:dyDescent="0.35">
      <c r="B81" t="s">
        <v>235</v>
      </c>
      <c r="C81" s="79">
        <v>15833.630619718315</v>
      </c>
      <c r="D81" s="79">
        <v>8850.2281690140862</v>
      </c>
      <c r="E81" s="79">
        <f t="shared" si="23"/>
        <v>12341.929394366201</v>
      </c>
      <c r="F81" s="79">
        <f t="shared" si="25"/>
        <v>7158.3190487323964</v>
      </c>
      <c r="G81" s="79">
        <f t="shared" si="26"/>
        <v>5183.6103456338051</v>
      </c>
      <c r="H81" s="79">
        <v>5183.6103456338051</v>
      </c>
      <c r="I81" s="32">
        <f t="shared" si="24"/>
        <v>29867.469134366209</v>
      </c>
      <c r="J81">
        <v>39657.199999999997</v>
      </c>
      <c r="K81">
        <v>6320.3912112676071</v>
      </c>
    </row>
    <row r="82" spans="2:11" x14ac:dyDescent="0.35">
      <c r="B82" t="s">
        <v>343</v>
      </c>
      <c r="C82" s="79">
        <v>4248.0472394366207</v>
      </c>
      <c r="D82" s="79">
        <v>3792.954929577465</v>
      </c>
      <c r="E82" s="79">
        <f t="shared" si="23"/>
        <v>4020.5010845070428</v>
      </c>
      <c r="F82" s="79">
        <f t="shared" si="25"/>
        <v>2331.8906290140849</v>
      </c>
      <c r="G82" s="79">
        <f t="shared" si="26"/>
        <v>1688.610455492958</v>
      </c>
      <c r="H82" s="79">
        <v>1688.610455492958</v>
      </c>
      <c r="I82" s="32">
        <f t="shared" si="24"/>
        <v>9729.6126245070445</v>
      </c>
      <c r="J82">
        <v>-10584.939999999999</v>
      </c>
      <c r="K82">
        <v>2106.7970704225354</v>
      </c>
    </row>
    <row r="83" spans="2:11" x14ac:dyDescent="0.35">
      <c r="B83" t="s">
        <v>237</v>
      </c>
      <c r="C83" s="79">
        <v>1544.7444507042258</v>
      </c>
      <c r="D83" s="79">
        <v>1896.4774647887325</v>
      </c>
      <c r="E83" s="79">
        <f t="shared" si="23"/>
        <v>1720.610957746479</v>
      </c>
      <c r="F83" s="79">
        <f t="shared" si="25"/>
        <v>997.9543554929578</v>
      </c>
      <c r="G83" s="79">
        <f t="shared" si="26"/>
        <v>722.65660225352121</v>
      </c>
      <c r="H83" s="79">
        <v>722.65660225352121</v>
      </c>
      <c r="I83" s="32">
        <f t="shared" si="24"/>
        <v>4163.8785177464797</v>
      </c>
      <c r="J83">
        <v>-2874.5499999999997</v>
      </c>
      <c r="K83">
        <v>1053.3985352112677</v>
      </c>
    </row>
    <row r="84" spans="2:11" x14ac:dyDescent="0.35">
      <c r="B84" t="s">
        <v>238</v>
      </c>
      <c r="C84" s="79">
        <v>4634.2333521126775</v>
      </c>
      <c r="D84" s="79">
        <v>4425.1140845070431</v>
      </c>
      <c r="E84" s="79">
        <f t="shared" si="23"/>
        <v>4529.6737183098603</v>
      </c>
      <c r="F84" s="79">
        <f t="shared" si="25"/>
        <v>2627.2107566197187</v>
      </c>
      <c r="G84" s="79">
        <f t="shared" si="26"/>
        <v>1902.4629616901416</v>
      </c>
      <c r="H84" s="79">
        <v>1902.4629616901416</v>
      </c>
      <c r="I84" s="32">
        <f t="shared" si="24"/>
        <v>10961.810398309863</v>
      </c>
      <c r="J84">
        <v>-3914.2500000000018</v>
      </c>
      <c r="K84">
        <v>2809.0627605633808</v>
      </c>
    </row>
    <row r="85" spans="2:11" x14ac:dyDescent="0.35">
      <c r="B85" t="s">
        <v>239</v>
      </c>
      <c r="C85" s="79">
        <v>7337.5361408450726</v>
      </c>
      <c r="D85" s="79">
        <v>10746.705633802818</v>
      </c>
      <c r="E85" s="79">
        <f t="shared" si="23"/>
        <v>9042.1208873239448</v>
      </c>
      <c r="F85" s="79">
        <f t="shared" si="25"/>
        <v>5244.4301146478874</v>
      </c>
      <c r="G85" s="79">
        <f t="shared" si="26"/>
        <v>3797.6907726760573</v>
      </c>
      <c r="H85" s="79">
        <v>3797.6907726760573</v>
      </c>
      <c r="I85" s="32">
        <f t="shared" si="24"/>
        <v>21881.932547323948</v>
      </c>
      <c r="J85">
        <v>-21800.94</v>
      </c>
      <c r="K85">
        <v>5266.9926760563394</v>
      </c>
    </row>
    <row r="86" spans="2:11" x14ac:dyDescent="0.35">
      <c r="B86" t="s">
        <v>241</v>
      </c>
      <c r="C86" s="79">
        <v>9406.9887323943676</v>
      </c>
      <c r="D86" s="79">
        <v>8429.8833802816916</v>
      </c>
      <c r="E86" s="79">
        <f t="shared" si="23"/>
        <v>8918.4360563380287</v>
      </c>
      <c r="F86" s="79">
        <f t="shared" si="25"/>
        <v>5172.692912676056</v>
      </c>
      <c r="G86" s="79">
        <f t="shared" si="26"/>
        <v>3745.7431436619727</v>
      </c>
      <c r="H86" s="79">
        <v>3745.7431436619727</v>
      </c>
      <c r="I86" s="32">
        <f t="shared" si="24"/>
        <v>21582.615256338031</v>
      </c>
      <c r="J86">
        <v>26795.65</v>
      </c>
      <c r="K86">
        <v>3334.8259154929583</v>
      </c>
    </row>
    <row r="87" spans="2:11" x14ac:dyDescent="0.35">
      <c r="B87" t="s">
        <v>242</v>
      </c>
      <c r="C87" s="79">
        <v>3762.7954929577472</v>
      </c>
      <c r="D87" s="79">
        <v>3488.2276056338033</v>
      </c>
      <c r="E87" s="79">
        <f t="shared" si="23"/>
        <v>3625.5115492957752</v>
      </c>
      <c r="F87" s="79">
        <f t="shared" si="25"/>
        <v>2102.7966985915496</v>
      </c>
      <c r="G87" s="79">
        <f t="shared" si="26"/>
        <v>1522.7148507042257</v>
      </c>
      <c r="H87" s="79">
        <v>1522.7148507042261</v>
      </c>
      <c r="I87" s="32">
        <f t="shared" si="24"/>
        <v>8773.7379492957771</v>
      </c>
      <c r="J87">
        <v>11661.869999999999</v>
      </c>
      <c r="K87">
        <v>1333.9303661971833</v>
      </c>
    </row>
    <row r="88" spans="2:11" x14ac:dyDescent="0.35">
      <c r="B88" t="s">
        <v>344</v>
      </c>
      <c r="C88" s="79">
        <v>1881.3977464788736</v>
      </c>
      <c r="D88" s="79">
        <v>3488.2276056338033</v>
      </c>
      <c r="E88" s="79">
        <f t="shared" si="23"/>
        <v>2684.8126760563382</v>
      </c>
      <c r="F88" s="79">
        <f t="shared" si="25"/>
        <v>1557.191352112676</v>
      </c>
      <c r="G88" s="79">
        <f t="shared" si="26"/>
        <v>1127.6213239436622</v>
      </c>
      <c r="H88" s="79">
        <v>1127.6213239436627</v>
      </c>
      <c r="I88" s="32">
        <f t="shared" si="24"/>
        <v>6497.2466760563393</v>
      </c>
      <c r="J88">
        <v>12535.7</v>
      </c>
      <c r="K88">
        <v>1667.4129577464792</v>
      </c>
    </row>
    <row r="89" spans="2:11" x14ac:dyDescent="0.35">
      <c r="B89" t="s">
        <v>244</v>
      </c>
      <c r="C89" s="79">
        <v>9406.9887323943676</v>
      </c>
      <c r="D89" s="79">
        <v>6104.3983098591561</v>
      </c>
      <c r="E89" s="79">
        <f t="shared" si="23"/>
        <v>7755.6935211267619</v>
      </c>
      <c r="F89" s="79">
        <f t="shared" si="25"/>
        <v>4498.3022422535214</v>
      </c>
      <c r="G89" s="79">
        <f t="shared" si="26"/>
        <v>3257.3912788732405</v>
      </c>
      <c r="H89" s="79">
        <v>3257.39127887324</v>
      </c>
      <c r="I89" s="32">
        <f t="shared" si="24"/>
        <v>18768.778321126763</v>
      </c>
      <c r="J89">
        <v>44309.5</v>
      </c>
      <c r="K89">
        <v>3668.308507042254</v>
      </c>
    </row>
    <row r="90" spans="2:11" x14ac:dyDescent="0.35">
      <c r="B90" t="s">
        <v>345</v>
      </c>
      <c r="C90" s="79">
        <v>7128.7190234741793</v>
      </c>
      <c r="D90" s="79">
        <v>5507.1188732394376</v>
      </c>
      <c r="E90" s="79">
        <f t="shared" si="23"/>
        <v>6317.918948356808</v>
      </c>
      <c r="F90" s="79">
        <f t="shared" si="25"/>
        <v>3664.3929900469484</v>
      </c>
      <c r="G90" s="79">
        <f t="shared" si="26"/>
        <v>2653.5259583098596</v>
      </c>
      <c r="H90" s="79">
        <v>2653.52595830986</v>
      </c>
      <c r="I90" s="32">
        <f t="shared" si="24"/>
        <v>15289.363855023475</v>
      </c>
      <c r="J90">
        <v>22984.9</v>
      </c>
      <c r="K90">
        <v>2707.6795492957745</v>
      </c>
    </row>
    <row r="91" spans="2:11" x14ac:dyDescent="0.35">
      <c r="B91" t="s">
        <v>346</v>
      </c>
      <c r="C91" s="79">
        <v>1881.3977464788736</v>
      </c>
      <c r="D91" s="79">
        <v>2906.8563380281694</v>
      </c>
      <c r="E91" s="79">
        <f t="shared" si="23"/>
        <v>2394.1270422535217</v>
      </c>
      <c r="F91" s="79">
        <f t="shared" si="25"/>
        <v>1388.5936845070426</v>
      </c>
      <c r="G91" s="79">
        <f t="shared" si="26"/>
        <v>1005.5333577464792</v>
      </c>
      <c r="H91" s="79">
        <v>1005.5333577464792</v>
      </c>
      <c r="I91" s="32">
        <f t="shared" si="24"/>
        <v>5793.7874422535224</v>
      </c>
      <c r="J91">
        <v>11254.07</v>
      </c>
      <c r="K91">
        <v>1000.4477746478874</v>
      </c>
    </row>
    <row r="92" spans="2:11" x14ac:dyDescent="0.35">
      <c r="B92" t="s">
        <v>248</v>
      </c>
      <c r="C92" s="79">
        <v>3706.7117746478875</v>
      </c>
      <c r="D92" s="79">
        <v>2370.4354647887326</v>
      </c>
      <c r="E92" s="79">
        <f t="shared" si="23"/>
        <v>3038.5736197183101</v>
      </c>
      <c r="F92" s="79">
        <f t="shared" si="25"/>
        <v>1762.3726994366198</v>
      </c>
      <c r="G92" s="79">
        <f t="shared" si="26"/>
        <v>1276.2009202816903</v>
      </c>
      <c r="H92" s="79">
        <v>1276.2009202816903</v>
      </c>
      <c r="I92" s="32">
        <f t="shared" si="24"/>
        <v>7353.3481597183109</v>
      </c>
      <c r="J92">
        <v>16289.52</v>
      </c>
      <c r="K92">
        <v>1430.685915492958</v>
      </c>
    </row>
    <row r="93" spans="2:11" x14ac:dyDescent="0.35">
      <c r="B93" t="s">
        <v>249</v>
      </c>
      <c r="C93" s="79">
        <v>1544.4632394366199</v>
      </c>
      <c r="D93" s="79">
        <v>3687.3440563380286</v>
      </c>
      <c r="E93" s="79">
        <f t="shared" si="23"/>
        <v>2615.903647887324</v>
      </c>
      <c r="F93" s="79">
        <f t="shared" si="25"/>
        <v>1517.2241157746478</v>
      </c>
      <c r="G93" s="79">
        <f t="shared" si="26"/>
        <v>1098.6795321126763</v>
      </c>
      <c r="H93" s="79">
        <v>1098.6795321126763</v>
      </c>
      <c r="I93" s="32">
        <f t="shared" si="24"/>
        <v>6330.4868278873246</v>
      </c>
      <c r="J93">
        <v>-2805.6899999999996</v>
      </c>
      <c r="K93">
        <v>1144.5487323943664</v>
      </c>
    </row>
    <row r="94" spans="2:11" x14ac:dyDescent="0.35">
      <c r="B94" t="s">
        <v>250</v>
      </c>
      <c r="C94" s="79">
        <v>3727.227492957747</v>
      </c>
      <c r="D94" s="79">
        <v>13314.435755868546</v>
      </c>
      <c r="E94" s="79">
        <f t="shared" si="23"/>
        <v>8520.8316244131456</v>
      </c>
      <c r="F94" s="79">
        <f t="shared" si="25"/>
        <v>4942.0823421596242</v>
      </c>
      <c r="G94" s="79">
        <f t="shared" si="26"/>
        <v>3578.7492822535214</v>
      </c>
      <c r="H94" s="79">
        <v>3578.7492822535223</v>
      </c>
      <c r="I94" s="32">
        <f t="shared" si="24"/>
        <v>20620.412531079812</v>
      </c>
      <c r="J94">
        <v>15602.77</v>
      </c>
      <c r="K94">
        <v>3433.689690140845</v>
      </c>
    </row>
    <row r="95" spans="2:11" x14ac:dyDescent="0.35">
      <c r="B95" t="s">
        <v>252</v>
      </c>
      <c r="C95" s="79">
        <v>1980.926197183099</v>
      </c>
      <c r="D95" s="79">
        <v>3116.6602816901413</v>
      </c>
      <c r="E95" s="79">
        <f t="shared" si="23"/>
        <v>2548.7932394366203</v>
      </c>
      <c r="F95" s="79">
        <f t="shared" si="25"/>
        <v>1478.3000788732397</v>
      </c>
      <c r="G95" s="79">
        <f t="shared" si="26"/>
        <v>1070.4931605633806</v>
      </c>
      <c r="H95" s="79">
        <v>1070.4931605633806</v>
      </c>
      <c r="I95" s="32">
        <f t="shared" si="24"/>
        <v>6168.0796394366207</v>
      </c>
      <c r="J95">
        <v>-3632.4699999999993</v>
      </c>
      <c r="K95">
        <v>1262.2907042253523</v>
      </c>
    </row>
    <row r="96" spans="2:11" x14ac:dyDescent="0.35">
      <c r="B96" t="s">
        <v>347</v>
      </c>
      <c r="C96" s="79">
        <v>731.92309859154955</v>
      </c>
      <c r="D96" s="79">
        <v>1535.413521126761</v>
      </c>
      <c r="E96" s="79">
        <f t="shared" si="23"/>
        <v>1133.6683098591552</v>
      </c>
      <c r="F96" s="79">
        <f t="shared" si="25"/>
        <v>657.52761971831001</v>
      </c>
      <c r="G96" s="79">
        <f t="shared" si="26"/>
        <v>476.14069014084521</v>
      </c>
      <c r="H96" s="79">
        <v>476.14069014084521</v>
      </c>
      <c r="I96" s="32">
        <f t="shared" si="24"/>
        <v>2743.4773098591559</v>
      </c>
      <c r="J96">
        <v>2992.37</v>
      </c>
      <c r="K96">
        <v>621.86380281690151</v>
      </c>
    </row>
    <row r="97" spans="2:12" x14ac:dyDescent="0.35">
      <c r="B97" t="s">
        <v>254</v>
      </c>
      <c r="C97" s="79">
        <v>0</v>
      </c>
      <c r="D97" s="79">
        <v>2303.1202816901414</v>
      </c>
      <c r="E97" s="79">
        <f t="shared" si="23"/>
        <v>1151.5601408450707</v>
      </c>
      <c r="F97" s="79">
        <f t="shared" si="25"/>
        <v>667.904881690141</v>
      </c>
      <c r="G97" s="79">
        <f t="shared" si="26"/>
        <v>483.65525915492969</v>
      </c>
      <c r="H97" s="79">
        <v>483.65525915492969</v>
      </c>
      <c r="I97" s="32">
        <f t="shared" si="24"/>
        <v>2786.7755408450712</v>
      </c>
      <c r="K97">
        <v>621.86380281690151</v>
      </c>
    </row>
    <row r="98" spans="2:12" x14ac:dyDescent="0.35">
      <c r="B98" t="s">
        <v>255</v>
      </c>
      <c r="C98" s="79">
        <v>721.09740845070428</v>
      </c>
      <c r="D98" s="79">
        <v>736.05633802816919</v>
      </c>
      <c r="E98" s="79">
        <f t="shared" si="23"/>
        <v>728.57687323943674</v>
      </c>
      <c r="F98" s="79">
        <f t="shared" si="25"/>
        <v>422.5745864788733</v>
      </c>
      <c r="G98" s="79">
        <f t="shared" si="26"/>
        <v>306.00228676056344</v>
      </c>
      <c r="H98" s="79">
        <v>306.00228676056344</v>
      </c>
      <c r="I98" s="32">
        <f t="shared" si="24"/>
        <v>1763.156033239437</v>
      </c>
      <c r="J98">
        <v>-5292.84</v>
      </c>
      <c r="K98">
        <v>605.90081690140858</v>
      </c>
    </row>
    <row r="99" spans="2:12" x14ac:dyDescent="0.35">
      <c r="B99" t="s">
        <v>256</v>
      </c>
      <c r="C99" s="79">
        <v>889.30892957746482</v>
      </c>
      <c r="D99" s="79">
        <v>6909.3608450704241</v>
      </c>
      <c r="E99" s="79">
        <f t="shared" si="23"/>
        <v>3899.3348873239447</v>
      </c>
      <c r="F99" s="79">
        <f t="shared" si="25"/>
        <v>2261.6142346478878</v>
      </c>
      <c r="G99" s="79">
        <f t="shared" si="26"/>
        <v>1637.7206526760569</v>
      </c>
      <c r="H99" s="79">
        <v>1637.7206526760572</v>
      </c>
      <c r="I99" s="32">
        <f t="shared" si="24"/>
        <v>9436.3904273239459</v>
      </c>
      <c r="J99">
        <v>-5280.27</v>
      </c>
      <c r="K99">
        <v>1380.8464084507045</v>
      </c>
    </row>
    <row r="100" spans="2:12" x14ac:dyDescent="0.35">
      <c r="C100" s="79">
        <f>SUM(C78:C99)</f>
        <v>95994.675755868579</v>
      </c>
      <c r="D100" s="79">
        <f>SUM(D78:D99)</f>
        <v>113721.19217840375</v>
      </c>
      <c r="E100" s="79">
        <f t="shared" ref="E100" si="27">SUM(E78:E99)</f>
        <v>104857.93396713617</v>
      </c>
      <c r="F100" s="79">
        <f t="shared" ref="F100:G100" si="28">SUM(F78:F99)</f>
        <v>60817.601700938976</v>
      </c>
      <c r="G100" s="79">
        <f t="shared" si="28"/>
        <v>44040.332266197198</v>
      </c>
      <c r="H100" s="79">
        <f t="shared" ref="H100" si="29">SUM(H78:H99)</f>
        <v>44040.332266197205</v>
      </c>
      <c r="I100" s="32">
        <f t="shared" ref="I100" si="30">SUM(I78:I99)</f>
        <v>253756.20020046952</v>
      </c>
      <c r="J100" s="32">
        <f>SUM(J78:J99)</f>
        <v>168369.59</v>
      </c>
      <c r="K100" s="32">
        <f>SUM(K78:K99)</f>
        <v>50392.764253521127</v>
      </c>
      <c r="L100" s="32">
        <f>I100-J100</f>
        <v>85386.610200469528</v>
      </c>
    </row>
    <row r="102" spans="2:12" s="33" customFormat="1" x14ac:dyDescent="0.35">
      <c r="C102" s="79" t="s">
        <v>334</v>
      </c>
      <c r="D102" s="79" t="s">
        <v>335</v>
      </c>
      <c r="E102" s="78" t="s">
        <v>336</v>
      </c>
      <c r="F102" s="95">
        <v>0.57999999999999996</v>
      </c>
      <c r="G102" s="95"/>
      <c r="H102" s="78" t="s">
        <v>258</v>
      </c>
      <c r="I102" s="33" t="s">
        <v>13</v>
      </c>
      <c r="J102" s="33" t="s">
        <v>351</v>
      </c>
    </row>
    <row r="103" spans="2:12" x14ac:dyDescent="0.35">
      <c r="B103" t="s">
        <v>342</v>
      </c>
      <c r="C103" s="79">
        <v>3900.5566197183093</v>
      </c>
      <c r="D103" s="79">
        <v>9251.8309859154924</v>
      </c>
      <c r="E103" s="79">
        <f t="shared" ref="E103:E124" si="31">AVERAGE(C103:D103)</f>
        <v>6576.1938028169006</v>
      </c>
      <c r="F103" s="79">
        <f>E103*0.58</f>
        <v>3814.1924056338021</v>
      </c>
      <c r="G103" s="79">
        <f>E103-F103</f>
        <v>2762.0013971830986</v>
      </c>
      <c r="H103" s="79">
        <v>2762.001397183099</v>
      </c>
      <c r="I103" s="32">
        <f t="shared" ref="I103:I124" si="32">SUM(C103:D103,H103)</f>
        <v>15914.389002816901</v>
      </c>
      <c r="J103">
        <v>22659.759999999995</v>
      </c>
      <c r="K103">
        <v>3114.3808450704223</v>
      </c>
    </row>
    <row r="104" spans="2:12" x14ac:dyDescent="0.35">
      <c r="B104" t="s">
        <v>232</v>
      </c>
      <c r="C104" s="79">
        <v>14632.803154929581</v>
      </c>
      <c r="D104" s="79">
        <v>13687.34647887324</v>
      </c>
      <c r="E104" s="79">
        <f t="shared" si="31"/>
        <v>14160.074816901411</v>
      </c>
      <c r="F104" s="79">
        <f t="shared" ref="F104:F124" si="33">E104*0.58</f>
        <v>8212.8433938028174</v>
      </c>
      <c r="G104" s="79">
        <f t="shared" ref="G104:G124" si="34">E104-F104</f>
        <v>5947.231423098594</v>
      </c>
      <c r="H104" s="79">
        <v>5947.231423098593</v>
      </c>
      <c r="I104" s="32">
        <f t="shared" si="32"/>
        <v>34267.381056901417</v>
      </c>
      <c r="J104">
        <v>19728.219999999994</v>
      </c>
      <c r="K104">
        <v>6652.3078309859166</v>
      </c>
    </row>
    <row r="105" spans="2:12" x14ac:dyDescent="0.35">
      <c r="B105" t="s">
        <v>233</v>
      </c>
      <c r="C105" s="79">
        <v>2613.0005633802825</v>
      </c>
      <c r="D105" s="79">
        <v>4277.2957746478878</v>
      </c>
      <c r="E105" s="79">
        <f t="shared" si="31"/>
        <v>3445.1481690140854</v>
      </c>
      <c r="F105" s="79">
        <f t="shared" si="33"/>
        <v>1998.1859380281694</v>
      </c>
      <c r="G105" s="79">
        <f t="shared" si="34"/>
        <v>1446.962230985916</v>
      </c>
      <c r="H105" s="79">
        <v>1446.9622309859158</v>
      </c>
      <c r="I105" s="32">
        <f t="shared" si="32"/>
        <v>8337.2585690140859</v>
      </c>
      <c r="J105">
        <v>9558.5299999999988</v>
      </c>
      <c r="K105">
        <v>1900.6593802816903</v>
      </c>
    </row>
    <row r="106" spans="2:12" x14ac:dyDescent="0.35">
      <c r="B106" t="s">
        <v>235</v>
      </c>
      <c r="C106" s="79">
        <v>21426.604619718317</v>
      </c>
      <c r="D106" s="79">
        <v>11976.428169014085</v>
      </c>
      <c r="E106" s="79">
        <f t="shared" si="31"/>
        <v>16701.516394366201</v>
      </c>
      <c r="F106" s="79">
        <f t="shared" si="33"/>
        <v>9686.8795087323961</v>
      </c>
      <c r="G106" s="79">
        <f t="shared" si="34"/>
        <v>7014.6368856338049</v>
      </c>
      <c r="H106" s="79">
        <v>7014.6368856338058</v>
      </c>
      <c r="I106" s="32">
        <f t="shared" si="32"/>
        <v>40417.669674366211</v>
      </c>
      <c r="J106">
        <v>14337.350000000002</v>
      </c>
      <c r="K106">
        <v>8552.9672112676071</v>
      </c>
    </row>
    <row r="107" spans="2:12" x14ac:dyDescent="0.35">
      <c r="B107" t="s">
        <v>343</v>
      </c>
      <c r="C107" s="79">
        <v>5748.6012394366217</v>
      </c>
      <c r="D107" s="79">
        <v>5132.7549295774652</v>
      </c>
      <c r="E107" s="79">
        <f t="shared" si="31"/>
        <v>5440.6780845070434</v>
      </c>
      <c r="F107" s="79">
        <f t="shared" si="33"/>
        <v>3155.5932890140848</v>
      </c>
      <c r="G107" s="79">
        <f t="shared" si="34"/>
        <v>2285.0847954929586</v>
      </c>
      <c r="H107" s="79">
        <v>2285.0847954929577</v>
      </c>
      <c r="I107" s="32">
        <f t="shared" si="32"/>
        <v>13166.440964507045</v>
      </c>
      <c r="J107">
        <v>24953.3</v>
      </c>
      <c r="K107">
        <v>2850.9890704225354</v>
      </c>
    </row>
    <row r="108" spans="2:12" x14ac:dyDescent="0.35">
      <c r="B108" t="s">
        <v>237</v>
      </c>
      <c r="C108" s="79">
        <v>2090.4004507042259</v>
      </c>
      <c r="D108" s="79">
        <v>2566.3774647887326</v>
      </c>
      <c r="E108" s="79">
        <f t="shared" si="31"/>
        <v>2328.3889577464793</v>
      </c>
      <c r="F108" s="79">
        <f t="shared" si="33"/>
        <v>1350.4655954929578</v>
      </c>
      <c r="G108" s="79">
        <f t="shared" si="34"/>
        <v>977.92336225352142</v>
      </c>
      <c r="H108" s="79">
        <v>977.92336225352119</v>
      </c>
      <c r="I108" s="32">
        <f t="shared" si="32"/>
        <v>5634.7012777464797</v>
      </c>
      <c r="J108">
        <v>3650.6599999999994</v>
      </c>
      <c r="K108">
        <v>1425.4945352112677</v>
      </c>
    </row>
    <row r="109" spans="2:12" x14ac:dyDescent="0.35">
      <c r="B109" t="s">
        <v>238</v>
      </c>
      <c r="C109" s="79">
        <v>6271.2013521126773</v>
      </c>
      <c r="D109" s="79">
        <v>5988.2140845070426</v>
      </c>
      <c r="E109" s="79">
        <f t="shared" si="31"/>
        <v>6129.70771830986</v>
      </c>
      <c r="F109" s="79">
        <f t="shared" si="33"/>
        <v>3555.2304766197185</v>
      </c>
      <c r="G109" s="79">
        <f t="shared" si="34"/>
        <v>2574.4772416901415</v>
      </c>
      <c r="H109" s="79">
        <v>2574.4772416901419</v>
      </c>
      <c r="I109" s="32">
        <f t="shared" si="32"/>
        <v>14833.892678309861</v>
      </c>
      <c r="J109">
        <v>11760.13</v>
      </c>
      <c r="K109">
        <v>3801.3187605633807</v>
      </c>
    </row>
    <row r="110" spans="2:12" x14ac:dyDescent="0.35">
      <c r="B110" t="s">
        <v>239</v>
      </c>
      <c r="C110" s="79">
        <v>9929.4021408450735</v>
      </c>
      <c r="D110" s="79">
        <v>14542.805633802818</v>
      </c>
      <c r="E110" s="79">
        <f t="shared" si="31"/>
        <v>12236.103887323945</v>
      </c>
      <c r="F110" s="79">
        <f t="shared" si="33"/>
        <v>7096.9402546478877</v>
      </c>
      <c r="G110" s="79">
        <f t="shared" si="34"/>
        <v>5139.1636326760572</v>
      </c>
      <c r="H110" s="79">
        <v>5139.1636326760572</v>
      </c>
      <c r="I110" s="32">
        <f t="shared" si="32"/>
        <v>29611.371407323946</v>
      </c>
      <c r="J110">
        <v>23479.940000000002</v>
      </c>
      <c r="K110">
        <v>7127.472676056339</v>
      </c>
    </row>
    <row r="111" spans="2:12" x14ac:dyDescent="0.35">
      <c r="B111" t="s">
        <v>241</v>
      </c>
      <c r="C111" s="79">
        <v>12729.855399061034</v>
      </c>
      <c r="D111" s="79">
        <v>11407.603380281691</v>
      </c>
      <c r="E111" s="79">
        <f t="shared" si="31"/>
        <v>12068.729389671364</v>
      </c>
      <c r="F111" s="79">
        <f t="shared" si="33"/>
        <v>6999.86304600939</v>
      </c>
      <c r="G111" s="79">
        <f t="shared" si="34"/>
        <v>5068.8663436619736</v>
      </c>
      <c r="H111" s="79">
        <v>5068.8663436619718</v>
      </c>
      <c r="I111" s="32">
        <f t="shared" si="32"/>
        <v>29206.325123004699</v>
      </c>
      <c r="J111">
        <v>16682.849999999999</v>
      </c>
      <c r="K111">
        <v>4512.7992488262908</v>
      </c>
    </row>
    <row r="112" spans="2:12" x14ac:dyDescent="0.35">
      <c r="B112" t="s">
        <v>242</v>
      </c>
      <c r="C112" s="79">
        <v>5091.9421596244138</v>
      </c>
      <c r="D112" s="79">
        <v>4720.3876056338031</v>
      </c>
      <c r="E112" s="79">
        <f t="shared" si="31"/>
        <v>4906.1648826291084</v>
      </c>
      <c r="F112" s="79">
        <f t="shared" si="33"/>
        <v>2845.5756319248826</v>
      </c>
      <c r="G112" s="79">
        <f t="shared" si="34"/>
        <v>2060.5892507042258</v>
      </c>
      <c r="H112" s="79">
        <v>2060.5892507042263</v>
      </c>
      <c r="I112" s="32">
        <f t="shared" si="32"/>
        <v>11872.919015962443</v>
      </c>
      <c r="J112">
        <v>12204.52</v>
      </c>
      <c r="K112">
        <v>1805.1196995305163</v>
      </c>
    </row>
    <row r="113" spans="2:12" x14ac:dyDescent="0.35">
      <c r="B113" t="s">
        <v>344</v>
      </c>
      <c r="C113" s="79">
        <v>2545.9710798122069</v>
      </c>
      <c r="D113" s="79">
        <v>4720.3876056338031</v>
      </c>
      <c r="E113" s="79">
        <f t="shared" si="31"/>
        <v>3633.179342723005</v>
      </c>
      <c r="F113" s="79">
        <f t="shared" si="33"/>
        <v>2107.2440187793427</v>
      </c>
      <c r="G113" s="79">
        <f t="shared" si="34"/>
        <v>1525.9353239436623</v>
      </c>
      <c r="H113" s="79">
        <v>1525.9353239436628</v>
      </c>
      <c r="I113" s="32">
        <f t="shared" si="32"/>
        <v>8792.2940093896723</v>
      </c>
      <c r="J113">
        <v>7934.6</v>
      </c>
      <c r="K113">
        <v>2256.3996244131454</v>
      </c>
    </row>
    <row r="114" spans="2:12" x14ac:dyDescent="0.35">
      <c r="B114" t="s">
        <v>244</v>
      </c>
      <c r="C114" s="79">
        <v>12729.855399061034</v>
      </c>
      <c r="D114" s="79">
        <v>8260.678309859155</v>
      </c>
      <c r="E114" s="79">
        <f t="shared" si="31"/>
        <v>10495.266854460095</v>
      </c>
      <c r="F114" s="79">
        <f t="shared" si="33"/>
        <v>6087.2547755868545</v>
      </c>
      <c r="G114" s="79">
        <f t="shared" si="34"/>
        <v>4408.0120788732402</v>
      </c>
      <c r="H114" s="79">
        <v>4408.0120788732402</v>
      </c>
      <c r="I114" s="32">
        <f t="shared" si="32"/>
        <v>25398.545787793431</v>
      </c>
      <c r="J114">
        <v>41651.17</v>
      </c>
      <c r="K114">
        <v>4964.0791737089203</v>
      </c>
    </row>
    <row r="115" spans="2:12" x14ac:dyDescent="0.35">
      <c r="B115" t="s">
        <v>345</v>
      </c>
      <c r="C115" s="79">
        <v>7128.7190234741793</v>
      </c>
      <c r="D115" s="79">
        <v>5507.1188732394376</v>
      </c>
      <c r="E115" s="79">
        <f t="shared" si="31"/>
        <v>6317.918948356808</v>
      </c>
      <c r="F115" s="79">
        <f t="shared" si="33"/>
        <v>3664.3929900469484</v>
      </c>
      <c r="G115" s="79">
        <f t="shared" si="34"/>
        <v>2653.5259583098596</v>
      </c>
      <c r="H115" s="79">
        <v>2653.52595830986</v>
      </c>
      <c r="I115" s="32">
        <f t="shared" si="32"/>
        <v>15289.363855023475</v>
      </c>
      <c r="J115">
        <v>23652.29</v>
      </c>
      <c r="K115">
        <v>2707.6795492957745</v>
      </c>
    </row>
    <row r="116" spans="2:12" x14ac:dyDescent="0.35">
      <c r="B116" t="s">
        <v>346</v>
      </c>
      <c r="C116" s="79">
        <v>2545.9710798122069</v>
      </c>
      <c r="D116" s="79">
        <v>3933.6563380281696</v>
      </c>
      <c r="E116" s="79">
        <f t="shared" si="31"/>
        <v>3239.8137089201882</v>
      </c>
      <c r="F116" s="79">
        <f t="shared" si="33"/>
        <v>1879.091951173709</v>
      </c>
      <c r="G116" s="79">
        <f t="shared" si="34"/>
        <v>1360.7217577464792</v>
      </c>
      <c r="H116" s="79">
        <v>1360.7217577464792</v>
      </c>
      <c r="I116" s="32">
        <f t="shared" si="32"/>
        <v>7840.3491755868554</v>
      </c>
      <c r="J116">
        <v>5666.2000000000007</v>
      </c>
      <c r="K116">
        <v>1353.8397746478872</v>
      </c>
    </row>
    <row r="117" spans="2:12" x14ac:dyDescent="0.35">
      <c r="B117" t="s">
        <v>248</v>
      </c>
      <c r="C117" s="79">
        <v>5016.0477746478873</v>
      </c>
      <c r="D117" s="79">
        <v>3207.7534647887323</v>
      </c>
      <c r="E117" s="79">
        <f t="shared" si="31"/>
        <v>4111.9006197183098</v>
      </c>
      <c r="F117" s="79">
        <f t="shared" si="33"/>
        <v>2384.9023594366195</v>
      </c>
      <c r="G117" s="79">
        <f t="shared" si="34"/>
        <v>1726.9982602816904</v>
      </c>
      <c r="H117" s="79">
        <v>1726.9982602816904</v>
      </c>
      <c r="I117" s="32">
        <f t="shared" si="32"/>
        <v>9950.7994997183105</v>
      </c>
      <c r="J117">
        <v>11110.59</v>
      </c>
      <c r="K117">
        <v>1936.0525821596248</v>
      </c>
    </row>
    <row r="118" spans="2:12" x14ac:dyDescent="0.35">
      <c r="B118" t="s">
        <v>249</v>
      </c>
      <c r="C118" s="79">
        <v>2090.0199061032863</v>
      </c>
      <c r="D118" s="79">
        <v>4989.8387230046956</v>
      </c>
      <c r="E118" s="79">
        <f t="shared" si="31"/>
        <v>3539.9293145539909</v>
      </c>
      <c r="F118" s="79">
        <f t="shared" si="33"/>
        <v>2053.1590024413144</v>
      </c>
      <c r="G118" s="79">
        <f t="shared" si="34"/>
        <v>1486.7703121126765</v>
      </c>
      <c r="H118" s="79">
        <v>1486.7703121126763</v>
      </c>
      <c r="I118" s="32">
        <f t="shared" si="32"/>
        <v>8566.6289412206588</v>
      </c>
      <c r="J118">
        <v>11556.830000000002</v>
      </c>
      <c r="K118">
        <v>1548.8420657276997</v>
      </c>
    </row>
    <row r="119" spans="2:12" x14ac:dyDescent="0.35">
      <c r="B119" t="s">
        <v>250</v>
      </c>
      <c r="C119" s="79">
        <v>3727.227492957747</v>
      </c>
      <c r="D119" s="79">
        <v>13314.435755868546</v>
      </c>
      <c r="E119" s="79">
        <f t="shared" si="31"/>
        <v>8520.8316244131456</v>
      </c>
      <c r="F119" s="79">
        <f t="shared" si="33"/>
        <v>4942.0823421596242</v>
      </c>
      <c r="G119" s="79">
        <f t="shared" si="34"/>
        <v>3578.7492822535214</v>
      </c>
      <c r="H119" s="79">
        <v>3578.7492822535223</v>
      </c>
      <c r="I119" s="32">
        <f t="shared" si="32"/>
        <v>20620.412531079812</v>
      </c>
      <c r="J119">
        <v>4586.5300000000007</v>
      </c>
      <c r="K119">
        <v>3433.689690140845</v>
      </c>
    </row>
    <row r="120" spans="2:12" x14ac:dyDescent="0.35">
      <c r="B120" t="s">
        <v>252</v>
      </c>
      <c r="C120" s="79">
        <v>1980.926197183099</v>
      </c>
      <c r="D120" s="79">
        <v>3116.6602816901413</v>
      </c>
      <c r="E120" s="79">
        <f t="shared" si="31"/>
        <v>2548.7932394366203</v>
      </c>
      <c r="F120" s="79">
        <f t="shared" si="33"/>
        <v>1478.3000788732397</v>
      </c>
      <c r="G120" s="79">
        <f t="shared" si="34"/>
        <v>1070.4931605633806</v>
      </c>
      <c r="H120" s="79">
        <v>1070.4931605633806</v>
      </c>
      <c r="I120" s="32">
        <f t="shared" si="32"/>
        <v>6168.0796394366207</v>
      </c>
      <c r="J120">
        <v>4773.38</v>
      </c>
      <c r="K120">
        <v>1262.2907042253523</v>
      </c>
    </row>
    <row r="121" spans="2:12" x14ac:dyDescent="0.35">
      <c r="B121" t="s">
        <v>347</v>
      </c>
      <c r="C121" s="79">
        <v>990.46309859154951</v>
      </c>
      <c r="D121" s="79">
        <v>2077.7735211267609</v>
      </c>
      <c r="E121" s="79">
        <f t="shared" si="31"/>
        <v>1534.1183098591553</v>
      </c>
      <c r="F121" s="79">
        <f t="shared" si="33"/>
        <v>889.78861971830997</v>
      </c>
      <c r="G121" s="79">
        <f t="shared" si="34"/>
        <v>644.32969014084529</v>
      </c>
      <c r="H121" s="79">
        <v>644.32969014084517</v>
      </c>
      <c r="I121" s="32">
        <f t="shared" si="32"/>
        <v>3712.5663098591558</v>
      </c>
      <c r="J121">
        <v>185.66999999999985</v>
      </c>
      <c r="K121">
        <v>841.52713615023481</v>
      </c>
    </row>
    <row r="122" spans="2:12" x14ac:dyDescent="0.35">
      <c r="B122" t="s">
        <v>254</v>
      </c>
      <c r="C122" s="79">
        <v>0</v>
      </c>
      <c r="D122" s="79">
        <v>3116.6602816901413</v>
      </c>
      <c r="E122" s="79">
        <f t="shared" si="31"/>
        <v>1558.3301408450707</v>
      </c>
      <c r="F122" s="79">
        <f t="shared" si="33"/>
        <v>903.83148169014089</v>
      </c>
      <c r="G122" s="79">
        <f t="shared" si="34"/>
        <v>654.49865915492978</v>
      </c>
      <c r="H122" s="79">
        <v>654.49865915492967</v>
      </c>
      <c r="I122" s="32">
        <f t="shared" si="32"/>
        <v>3771.1589408450709</v>
      </c>
      <c r="K122">
        <v>841.52713615023481</v>
      </c>
    </row>
    <row r="123" spans="2:12" x14ac:dyDescent="0.35">
      <c r="B123" t="s">
        <v>255</v>
      </c>
      <c r="C123" s="79">
        <v>975.81340845070429</v>
      </c>
      <c r="D123" s="79">
        <v>996.05633802816919</v>
      </c>
      <c r="E123" s="79">
        <f t="shared" si="31"/>
        <v>985.93487323943668</v>
      </c>
      <c r="F123" s="79">
        <f t="shared" si="33"/>
        <v>571.84222647887327</v>
      </c>
      <c r="G123" s="79">
        <f t="shared" si="34"/>
        <v>414.09264676056341</v>
      </c>
      <c r="H123" s="79">
        <v>414.09264676056347</v>
      </c>
      <c r="I123" s="32">
        <f t="shared" si="32"/>
        <v>2385.962393239437</v>
      </c>
      <c r="J123">
        <v>6545.33</v>
      </c>
      <c r="K123">
        <v>819.92548356807515</v>
      </c>
    </row>
    <row r="124" spans="2:12" x14ac:dyDescent="0.35">
      <c r="B124" t="s">
        <v>256</v>
      </c>
      <c r="C124" s="79">
        <v>1203.4429295774648</v>
      </c>
      <c r="D124" s="79">
        <v>9349.980845070424</v>
      </c>
      <c r="E124" s="79">
        <f t="shared" si="31"/>
        <v>5276.7118873239442</v>
      </c>
      <c r="F124" s="79">
        <f t="shared" si="33"/>
        <v>3060.4928946478876</v>
      </c>
      <c r="G124" s="79">
        <f t="shared" si="34"/>
        <v>2216.2189926760566</v>
      </c>
      <c r="H124" s="79">
        <v>2216.218992676057</v>
      </c>
      <c r="I124" s="32">
        <f t="shared" si="32"/>
        <v>12769.642767323945</v>
      </c>
      <c r="J124">
        <v>10105.86</v>
      </c>
      <c r="K124">
        <v>1868.6080751173711</v>
      </c>
    </row>
    <row r="125" spans="2:12" x14ac:dyDescent="0.35">
      <c r="C125" s="79">
        <f>SUM(C103:C124)</f>
        <v>125368.82508920191</v>
      </c>
      <c r="D125" s="79">
        <f>SUM(D103:D124)</f>
        <v>146142.04484507043</v>
      </c>
      <c r="E125" s="79">
        <f t="shared" ref="E125" si="35">SUM(E103:E124)</f>
        <v>135755.43496713616</v>
      </c>
      <c r="F125" s="79">
        <f t="shared" ref="F125:G125" si="36">SUM(F103:F124)</f>
        <v>78738.152280938986</v>
      </c>
      <c r="G125" s="79">
        <f t="shared" si="36"/>
        <v>57017.282686197184</v>
      </c>
      <c r="H125" s="79">
        <f t="shared" ref="H125" si="37">SUM(H103:H124)</f>
        <v>57017.282686197192</v>
      </c>
      <c r="I125" s="32">
        <f t="shared" ref="I125" si="38">SUM(I103:I124)</f>
        <v>328528.15262046951</v>
      </c>
      <c r="J125" s="32">
        <f>SUM(J103:J124)</f>
        <v>286783.71000000002</v>
      </c>
      <c r="K125" s="32">
        <f>SUM(K103:K124)</f>
        <v>65577.97025352114</v>
      </c>
      <c r="L125" s="32">
        <f>I125-J125</f>
        <v>41744.44262046949</v>
      </c>
    </row>
    <row r="127" spans="2:12" s="33" customFormat="1" x14ac:dyDescent="0.35">
      <c r="C127" s="79" t="s">
        <v>334</v>
      </c>
      <c r="D127" s="79" t="s">
        <v>335</v>
      </c>
      <c r="E127" s="78" t="s">
        <v>336</v>
      </c>
      <c r="F127" s="95">
        <v>0.57999999999999996</v>
      </c>
      <c r="G127" s="95"/>
      <c r="H127" s="78" t="s">
        <v>258</v>
      </c>
      <c r="I127" s="33" t="s">
        <v>13</v>
      </c>
      <c r="J127" s="33" t="s">
        <v>351</v>
      </c>
    </row>
    <row r="128" spans="2:12" x14ac:dyDescent="0.35">
      <c r="B128" t="s">
        <v>342</v>
      </c>
      <c r="C128" s="79">
        <v>1864.2366197183098</v>
      </c>
      <c r="D128" s="79">
        <v>4421.8309859154933</v>
      </c>
      <c r="E128" s="79">
        <f t="shared" ref="E128:E149" si="39">AVERAGE(C128:D128)</f>
        <v>3143.0338028169017</v>
      </c>
      <c r="F128" s="79">
        <f>E128*0.58</f>
        <v>1822.9596056338028</v>
      </c>
      <c r="G128" s="79">
        <f>E128-F128</f>
        <v>1320.0741971830989</v>
      </c>
      <c r="H128" s="79">
        <v>1320.0741971830989</v>
      </c>
      <c r="I128" s="32">
        <f t="shared" ref="I128:I149" si="40">SUM(C128:D128,H128)</f>
        <v>7606.1418028169028</v>
      </c>
      <c r="J128">
        <v>21368.52</v>
      </c>
      <c r="K128">
        <v>1488.4908450704224</v>
      </c>
    </row>
    <row r="129" spans="2:11" x14ac:dyDescent="0.35">
      <c r="B129" t="s">
        <v>232</v>
      </c>
      <c r="C129" s="79">
        <v>6993.6191549295791</v>
      </c>
      <c r="D129" s="79">
        <v>6541.7464788732404</v>
      </c>
      <c r="E129" s="79">
        <f t="shared" si="39"/>
        <v>6767.6828169014098</v>
      </c>
      <c r="F129" s="79">
        <f t="shared" ref="F129:F149" si="41">E129*0.58</f>
        <v>3925.2560338028175</v>
      </c>
      <c r="G129" s="79">
        <f t="shared" ref="G129:G149" si="42">E129-F129</f>
        <v>2842.4267830985923</v>
      </c>
      <c r="H129" s="79">
        <v>2842.4267830985923</v>
      </c>
      <c r="I129" s="32">
        <f t="shared" si="40"/>
        <v>16377.792416901411</v>
      </c>
      <c r="J129">
        <v>18480.339999999997</v>
      </c>
      <c r="K129">
        <v>3179.4118309859159</v>
      </c>
    </row>
    <row r="130" spans="2:11" x14ac:dyDescent="0.35">
      <c r="B130" t="s">
        <v>233</v>
      </c>
      <c r="C130" s="79">
        <v>1248.860563380282</v>
      </c>
      <c r="D130" s="79">
        <v>2044.2957746478876</v>
      </c>
      <c r="E130" s="79">
        <f t="shared" si="39"/>
        <v>1646.5781690140848</v>
      </c>
      <c r="F130" s="79">
        <f t="shared" si="41"/>
        <v>955.01533802816914</v>
      </c>
      <c r="G130" s="79">
        <f t="shared" si="42"/>
        <v>691.56283098591564</v>
      </c>
      <c r="H130" s="79">
        <v>691.56283098591564</v>
      </c>
      <c r="I130" s="32">
        <f t="shared" si="40"/>
        <v>3984.7191690140853</v>
      </c>
      <c r="J130">
        <v>11172.71</v>
      </c>
      <c r="K130">
        <v>908.40338028169026</v>
      </c>
    </row>
    <row r="131" spans="2:11" x14ac:dyDescent="0.35">
      <c r="B131" t="s">
        <v>235</v>
      </c>
      <c r="C131" s="79">
        <v>10240.656619718313</v>
      </c>
      <c r="D131" s="79">
        <v>5724.0281690140855</v>
      </c>
      <c r="E131" s="79">
        <f t="shared" si="39"/>
        <v>7982.3423943661992</v>
      </c>
      <c r="F131" s="79">
        <f t="shared" si="41"/>
        <v>4629.7585887323949</v>
      </c>
      <c r="G131" s="79">
        <f t="shared" si="42"/>
        <v>3352.5838056338043</v>
      </c>
      <c r="H131" s="79">
        <v>3352.5838056338039</v>
      </c>
      <c r="I131" s="32">
        <f t="shared" si="40"/>
        <v>19317.268594366204</v>
      </c>
      <c r="J131">
        <v>26011.75</v>
      </c>
      <c r="K131">
        <v>4087.8152112676062</v>
      </c>
    </row>
    <row r="132" spans="2:11" x14ac:dyDescent="0.35">
      <c r="B132" t="s">
        <v>343</v>
      </c>
      <c r="C132" s="79">
        <v>4248.0472394366207</v>
      </c>
      <c r="D132" s="79">
        <v>3792.954929577465</v>
      </c>
      <c r="E132" s="79">
        <f t="shared" si="39"/>
        <v>4020.5010845070428</v>
      </c>
      <c r="F132" s="79">
        <f t="shared" si="41"/>
        <v>2331.8906290140849</v>
      </c>
      <c r="G132" s="79">
        <f t="shared" si="42"/>
        <v>1688.610455492958</v>
      </c>
      <c r="H132" s="79">
        <v>1688.610455492958</v>
      </c>
      <c r="I132" s="32">
        <f t="shared" si="40"/>
        <v>9729.6126245070445</v>
      </c>
      <c r="J132">
        <v>17679.009999999998</v>
      </c>
      <c r="K132">
        <v>2106.7970704225354</v>
      </c>
    </row>
    <row r="133" spans="2:11" x14ac:dyDescent="0.35">
      <c r="B133" t="s">
        <v>237</v>
      </c>
      <c r="C133" s="79">
        <v>999.08845070422558</v>
      </c>
      <c r="D133" s="79">
        <v>1226.5774647887326</v>
      </c>
      <c r="E133" s="79">
        <f t="shared" si="39"/>
        <v>1112.8329577464792</v>
      </c>
      <c r="F133" s="79">
        <f t="shared" si="41"/>
        <v>645.44311549295787</v>
      </c>
      <c r="G133" s="79">
        <f t="shared" si="42"/>
        <v>467.38984225352135</v>
      </c>
      <c r="H133" s="79">
        <v>467.38984225352112</v>
      </c>
      <c r="I133" s="32">
        <f t="shared" si="40"/>
        <v>2693.0557577464797</v>
      </c>
      <c r="J133">
        <v>5842.98</v>
      </c>
      <c r="K133">
        <v>681.3025352112677</v>
      </c>
    </row>
    <row r="134" spans="2:11" x14ac:dyDescent="0.35">
      <c r="B134" t="s">
        <v>238</v>
      </c>
      <c r="C134" s="79">
        <v>2997.2653521126767</v>
      </c>
      <c r="D134" s="79">
        <v>2862.0140845070428</v>
      </c>
      <c r="E134" s="79">
        <f t="shared" si="39"/>
        <v>2929.6397183098597</v>
      </c>
      <c r="F134" s="79">
        <f t="shared" si="41"/>
        <v>1699.1910366197185</v>
      </c>
      <c r="G134" s="79">
        <f t="shared" si="42"/>
        <v>1230.4486816901413</v>
      </c>
      <c r="H134" s="79">
        <v>1230.4486816901413</v>
      </c>
      <c r="I134" s="32">
        <f t="shared" si="40"/>
        <v>7089.7281183098603</v>
      </c>
      <c r="J134">
        <v>19069.650000000001</v>
      </c>
      <c r="K134">
        <v>1816.8067605633805</v>
      </c>
    </row>
    <row r="135" spans="2:11" x14ac:dyDescent="0.35">
      <c r="B135" t="s">
        <v>239</v>
      </c>
      <c r="C135" s="79">
        <v>4745.6701408450717</v>
      </c>
      <c r="D135" s="79">
        <v>6950.6056338028184</v>
      </c>
      <c r="E135" s="79">
        <f t="shared" si="39"/>
        <v>5848.1378873239446</v>
      </c>
      <c r="F135" s="79">
        <f t="shared" si="41"/>
        <v>3391.9199746478876</v>
      </c>
      <c r="G135" s="79">
        <f t="shared" si="42"/>
        <v>2456.217912676057</v>
      </c>
      <c r="H135" s="79">
        <v>2456.2179126760566</v>
      </c>
      <c r="I135" s="32">
        <f t="shared" si="40"/>
        <v>14152.493687323946</v>
      </c>
      <c r="J135">
        <v>25768.02</v>
      </c>
      <c r="K135">
        <v>3406.5126760563385</v>
      </c>
    </row>
    <row r="136" spans="2:11" x14ac:dyDescent="0.35">
      <c r="B136" t="s">
        <v>241</v>
      </c>
      <c r="C136" s="79">
        <v>6084.1220657277008</v>
      </c>
      <c r="D136" s="79">
        <v>5452.1633802816914</v>
      </c>
      <c r="E136" s="79">
        <f t="shared" si="39"/>
        <v>5768.1427230046957</v>
      </c>
      <c r="F136" s="79">
        <f t="shared" si="41"/>
        <v>3345.5227793427234</v>
      </c>
      <c r="G136" s="79">
        <f t="shared" si="42"/>
        <v>2422.6199436619722</v>
      </c>
      <c r="H136" s="79">
        <v>2422.6199436619718</v>
      </c>
      <c r="I136" s="32">
        <f t="shared" si="40"/>
        <v>13958.905389671363</v>
      </c>
      <c r="J136">
        <v>-2908.42</v>
      </c>
      <c r="K136">
        <v>2156.8525821596245</v>
      </c>
    </row>
    <row r="137" spans="2:11" x14ac:dyDescent="0.35">
      <c r="B137" t="s">
        <v>242</v>
      </c>
      <c r="C137" s="79">
        <v>2433.6488262910802</v>
      </c>
      <c r="D137" s="79">
        <v>2256.0676056338034</v>
      </c>
      <c r="E137" s="79">
        <f t="shared" si="39"/>
        <v>2344.858215962442</v>
      </c>
      <c r="F137" s="79">
        <f t="shared" si="41"/>
        <v>1360.0177652582163</v>
      </c>
      <c r="G137" s="79">
        <f t="shared" si="42"/>
        <v>984.84045070422576</v>
      </c>
      <c r="H137" s="79">
        <v>984.84045070422576</v>
      </c>
      <c r="I137" s="32">
        <f t="shared" si="40"/>
        <v>5674.5568826291101</v>
      </c>
      <c r="J137">
        <v>121.06000000000026</v>
      </c>
      <c r="K137">
        <v>862.7410328638498</v>
      </c>
    </row>
    <row r="138" spans="2:11" x14ac:dyDescent="0.35">
      <c r="B138" t="s">
        <v>344</v>
      </c>
      <c r="C138" s="79">
        <v>1216.8244131455401</v>
      </c>
      <c r="D138" s="79">
        <v>2256.0676056338034</v>
      </c>
      <c r="E138" s="79">
        <f t="shared" si="39"/>
        <v>1736.4460093896719</v>
      </c>
      <c r="F138" s="79">
        <f t="shared" si="41"/>
        <v>1007.1386854460096</v>
      </c>
      <c r="G138" s="79">
        <f t="shared" si="42"/>
        <v>729.30732394366225</v>
      </c>
      <c r="H138" s="79">
        <v>729.30732394366237</v>
      </c>
      <c r="I138" s="32">
        <f t="shared" si="40"/>
        <v>4202.1993427230063</v>
      </c>
      <c r="J138">
        <v>-268.3599999999999</v>
      </c>
      <c r="K138">
        <v>1078.4262910798122</v>
      </c>
    </row>
    <row r="139" spans="2:11" x14ac:dyDescent="0.35">
      <c r="B139" t="s">
        <v>244</v>
      </c>
      <c r="C139" s="79">
        <v>6084.1220657277008</v>
      </c>
      <c r="D139" s="79">
        <v>3948.1183098591555</v>
      </c>
      <c r="E139" s="79">
        <f t="shared" si="39"/>
        <v>5016.1201877934282</v>
      </c>
      <c r="F139" s="79">
        <f t="shared" si="41"/>
        <v>2909.3497089201883</v>
      </c>
      <c r="G139" s="79">
        <f t="shared" si="42"/>
        <v>2106.7704788732399</v>
      </c>
      <c r="H139" s="79">
        <v>2106.7704788732399</v>
      </c>
      <c r="I139" s="32">
        <f t="shared" si="40"/>
        <v>12139.010854460095</v>
      </c>
      <c r="J139">
        <v>-5521.8899999999994</v>
      </c>
      <c r="K139">
        <v>2372.5378403755867</v>
      </c>
    </row>
    <row r="140" spans="2:11" x14ac:dyDescent="0.35">
      <c r="B140" t="s">
        <v>345</v>
      </c>
      <c r="C140" s="79">
        <v>3407.1083568075123</v>
      </c>
      <c r="D140" s="79">
        <v>2632.0788732394371</v>
      </c>
      <c r="E140" s="79">
        <f t="shared" si="39"/>
        <v>3019.5936150234747</v>
      </c>
      <c r="F140" s="79">
        <f t="shared" si="41"/>
        <v>1751.3642967136152</v>
      </c>
      <c r="G140" s="79">
        <f t="shared" si="42"/>
        <v>1268.2293183098595</v>
      </c>
      <c r="H140" s="79">
        <v>1268.2293183098595</v>
      </c>
      <c r="I140" s="32">
        <f t="shared" si="40"/>
        <v>7307.4165483568086</v>
      </c>
      <c r="J140">
        <v>-487.22999999999979</v>
      </c>
      <c r="K140">
        <v>1294.1115492957747</v>
      </c>
    </row>
    <row r="141" spans="2:11" x14ac:dyDescent="0.35">
      <c r="B141" t="s">
        <v>346</v>
      </c>
      <c r="C141" s="79">
        <v>1216.8244131455401</v>
      </c>
      <c r="D141" s="79">
        <v>1880.0563380281692</v>
      </c>
      <c r="E141" s="79">
        <f t="shared" si="39"/>
        <v>1548.4403755868548</v>
      </c>
      <c r="F141" s="79">
        <f t="shared" si="41"/>
        <v>898.09541784037572</v>
      </c>
      <c r="G141" s="79">
        <f t="shared" si="42"/>
        <v>650.34495774647905</v>
      </c>
      <c r="H141" s="79">
        <v>650.34495774647894</v>
      </c>
      <c r="I141" s="32">
        <f t="shared" si="40"/>
        <v>3747.2257089201885</v>
      </c>
      <c r="J141">
        <v>-2581.3400000000011</v>
      </c>
      <c r="K141">
        <v>647.05577464788735</v>
      </c>
    </row>
    <row r="142" spans="2:11" x14ac:dyDescent="0.35">
      <c r="B142" t="s">
        <v>248</v>
      </c>
      <c r="C142" s="79">
        <v>2397.3757746478877</v>
      </c>
      <c r="D142" s="79">
        <v>1533.1174647887324</v>
      </c>
      <c r="E142" s="79">
        <f t="shared" si="39"/>
        <v>1965.2466197183101</v>
      </c>
      <c r="F142" s="79">
        <f t="shared" si="41"/>
        <v>1139.8430394366198</v>
      </c>
      <c r="G142" s="79">
        <f t="shared" si="42"/>
        <v>825.40358028169021</v>
      </c>
      <c r="H142" s="79">
        <v>825.40358028169021</v>
      </c>
      <c r="I142" s="32">
        <f t="shared" si="40"/>
        <v>4755.8968197183103</v>
      </c>
      <c r="J142">
        <v>7337.5599999999995</v>
      </c>
      <c r="K142">
        <v>925.31924882629119</v>
      </c>
    </row>
    <row r="143" spans="2:11" x14ac:dyDescent="0.35">
      <c r="B143" t="s">
        <v>249</v>
      </c>
      <c r="C143" s="79">
        <v>998.90657276995307</v>
      </c>
      <c r="D143" s="79">
        <v>2384.8493896713617</v>
      </c>
      <c r="E143" s="79">
        <f t="shared" si="39"/>
        <v>1691.8779812206574</v>
      </c>
      <c r="F143" s="79">
        <f t="shared" si="41"/>
        <v>981.28922910798121</v>
      </c>
      <c r="G143" s="79">
        <f t="shared" si="42"/>
        <v>710.58875211267616</v>
      </c>
      <c r="H143" s="79">
        <v>710.58875211267616</v>
      </c>
      <c r="I143" s="32">
        <f t="shared" si="40"/>
        <v>4094.3447145539908</v>
      </c>
      <c r="J143">
        <v>6647.7500000000009</v>
      </c>
      <c r="K143">
        <v>740.2553990610329</v>
      </c>
    </row>
    <row r="144" spans="2:11" x14ac:dyDescent="0.35">
      <c r="B144" t="s">
        <v>250</v>
      </c>
      <c r="C144" s="79">
        <v>1781.3954929577467</v>
      </c>
      <c r="D144" s="79">
        <v>6363.5170892018796</v>
      </c>
      <c r="E144" s="79">
        <f t="shared" si="39"/>
        <v>4072.4562910798131</v>
      </c>
      <c r="F144" s="79">
        <f t="shared" si="41"/>
        <v>2362.0246488262915</v>
      </c>
      <c r="G144" s="79">
        <f t="shared" si="42"/>
        <v>1710.4316422535217</v>
      </c>
      <c r="H144" s="79">
        <v>1710.4316422535217</v>
      </c>
      <c r="I144" s="32">
        <f t="shared" si="40"/>
        <v>9855.3442244131475</v>
      </c>
      <c r="J144">
        <v>9789.17</v>
      </c>
      <c r="K144">
        <v>1641.1016901408452</v>
      </c>
    </row>
    <row r="145" spans="2:12" x14ac:dyDescent="0.35">
      <c r="B145" t="s">
        <v>252</v>
      </c>
      <c r="C145" s="79">
        <v>946.76619718309883</v>
      </c>
      <c r="D145" s="79">
        <v>1489.580281690141</v>
      </c>
      <c r="E145" s="79">
        <f t="shared" si="39"/>
        <v>1218.17323943662</v>
      </c>
      <c r="F145" s="79">
        <f t="shared" si="41"/>
        <v>706.54047887323952</v>
      </c>
      <c r="G145" s="79">
        <f t="shared" si="42"/>
        <v>511.63276056338043</v>
      </c>
      <c r="H145" s="79">
        <v>511.63276056338037</v>
      </c>
      <c r="I145" s="32">
        <f t="shared" si="40"/>
        <v>2947.9792394366204</v>
      </c>
      <c r="J145">
        <v>3858.73</v>
      </c>
      <c r="K145">
        <v>603.30070422535221</v>
      </c>
    </row>
    <row r="146" spans="2:12" x14ac:dyDescent="0.35">
      <c r="B146" t="s">
        <v>347</v>
      </c>
      <c r="C146" s="79">
        <v>473.38309859154941</v>
      </c>
      <c r="D146" s="79">
        <v>993.05352112676064</v>
      </c>
      <c r="E146" s="79">
        <f t="shared" si="39"/>
        <v>733.21830985915506</v>
      </c>
      <c r="F146" s="79">
        <f t="shared" si="41"/>
        <v>425.26661971830993</v>
      </c>
      <c r="G146" s="79">
        <f t="shared" si="42"/>
        <v>307.95169014084513</v>
      </c>
      <c r="H146" s="79">
        <v>307.95169014084513</v>
      </c>
      <c r="I146" s="32">
        <f t="shared" si="40"/>
        <v>1774.3883098591552</v>
      </c>
      <c r="J146">
        <v>1813.1899999999998</v>
      </c>
      <c r="K146">
        <v>402.20046948356816</v>
      </c>
    </row>
    <row r="147" spans="2:12" x14ac:dyDescent="0.35">
      <c r="B147" t="s">
        <v>254</v>
      </c>
      <c r="C147" s="79">
        <v>0</v>
      </c>
      <c r="D147" s="79">
        <v>1489.580281690141</v>
      </c>
      <c r="E147" s="79">
        <f t="shared" si="39"/>
        <v>744.79014084507048</v>
      </c>
      <c r="F147" s="79">
        <f t="shared" si="41"/>
        <v>431.97828169014088</v>
      </c>
      <c r="G147" s="79">
        <f t="shared" si="42"/>
        <v>312.81185915492961</v>
      </c>
      <c r="H147" s="79">
        <v>312.81185915492961</v>
      </c>
      <c r="I147" s="32">
        <f t="shared" si="40"/>
        <v>1802.3921408450706</v>
      </c>
      <c r="K147">
        <v>402.20046948356816</v>
      </c>
    </row>
    <row r="148" spans="2:12" x14ac:dyDescent="0.35">
      <c r="B148" t="s">
        <v>255</v>
      </c>
      <c r="C148" s="79">
        <v>466.38140845070427</v>
      </c>
      <c r="D148" s="79">
        <v>476.05633802816908</v>
      </c>
      <c r="E148" s="79">
        <f t="shared" si="39"/>
        <v>471.21887323943668</v>
      </c>
      <c r="F148" s="79">
        <f t="shared" si="41"/>
        <v>273.30694647887327</v>
      </c>
      <c r="G148" s="79">
        <f t="shared" si="42"/>
        <v>197.9119267605634</v>
      </c>
      <c r="H148" s="79">
        <v>197.9119267605634</v>
      </c>
      <c r="I148" s="32">
        <f t="shared" si="40"/>
        <v>1140.3496732394367</v>
      </c>
      <c r="J148">
        <v>3215.56</v>
      </c>
      <c r="K148">
        <v>391.87615023474177</v>
      </c>
    </row>
    <row r="149" spans="2:12" ht="14.25" customHeight="1" x14ac:dyDescent="0.35">
      <c r="B149" t="s">
        <v>256</v>
      </c>
      <c r="C149" s="79">
        <v>575.17492957746481</v>
      </c>
      <c r="D149" s="79">
        <v>4468.7408450704233</v>
      </c>
      <c r="E149" s="79">
        <f t="shared" si="39"/>
        <v>2521.9578873239443</v>
      </c>
      <c r="F149" s="79">
        <f t="shared" si="41"/>
        <v>1462.7355746478877</v>
      </c>
      <c r="G149" s="79">
        <f t="shared" si="42"/>
        <v>1059.2223126760566</v>
      </c>
      <c r="H149" s="79">
        <v>1059.2223126760566</v>
      </c>
      <c r="I149" s="32">
        <f t="shared" si="40"/>
        <v>6103.138087323945</v>
      </c>
      <c r="J149">
        <v>10479.549999999999</v>
      </c>
      <c r="K149">
        <v>893.08474178403776</v>
      </c>
    </row>
    <row r="150" spans="2:12" x14ac:dyDescent="0.35">
      <c r="C150" s="79">
        <f>SUM(C128:C149)</f>
        <v>61419.47775586856</v>
      </c>
      <c r="D150" s="79">
        <f>SUM(D128:D149)</f>
        <v>71187.100845070439</v>
      </c>
      <c r="E150" s="79">
        <f t="shared" ref="E150" si="43">SUM(E128:E149)</f>
        <v>66303.289300469492</v>
      </c>
      <c r="F150" s="79">
        <f t="shared" ref="F150:G150" si="44">SUM(F128:F149)</f>
        <v>38455.907794272309</v>
      </c>
      <c r="G150" s="79">
        <f t="shared" si="44"/>
        <v>27847.381506197195</v>
      </c>
      <c r="H150" s="79">
        <f t="shared" ref="H150" si="45">SUM(H128:H149)</f>
        <v>27847.381506197191</v>
      </c>
      <c r="I150" s="32">
        <f t="shared" ref="I150" si="46">SUM(I128:I149)</f>
        <v>160453.96010713617</v>
      </c>
      <c r="J150" s="32">
        <f>SUM(J128:J149)</f>
        <v>176888.31</v>
      </c>
      <c r="K150" s="32">
        <f>SUM(K128:K149)</f>
        <v>32086.604253521124</v>
      </c>
      <c r="L150" s="32">
        <f>I150-J150</f>
        <v>-16434.349892863829</v>
      </c>
    </row>
  </sheetData>
  <phoneticPr fontId="13" type="noConversion"/>
  <pageMargins left="0.511811024" right="0.511811024" top="0.78740157499999996" bottom="0.78740157499999996" header="0.31496062000000002" footer="0.31496062000000002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9DCE2-584F-4F55-92A1-65A7D338F20F}">
  <dimension ref="A1:AG19"/>
  <sheetViews>
    <sheetView showGridLines="0" workbookViewId="0">
      <selection activeCell="W4" sqref="W4"/>
    </sheetView>
  </sheetViews>
  <sheetFormatPr defaultRowHeight="14.5" outlineLevelCol="2" x14ac:dyDescent="0.35"/>
  <cols>
    <col min="2" max="2" width="16.81640625" bestFit="1" customWidth="1"/>
    <col min="3" max="4" width="0" hidden="1" customWidth="1"/>
    <col min="5" max="5" width="14.81640625" bestFit="1" customWidth="1"/>
    <col min="6" max="11" width="9.1796875" customWidth="1" outlineLevel="2"/>
    <col min="12" max="12" width="9.1796875" hidden="1" customWidth="1" outlineLevel="1"/>
    <col min="13" max="13" width="10.54296875" hidden="1" customWidth="1" outlineLevel="1"/>
    <col min="14" max="20" width="9.1796875" hidden="1" customWidth="1" outlineLevel="1"/>
    <col min="21" max="21" width="9.54296875" hidden="1" customWidth="1" outlineLevel="1"/>
    <col min="22" max="25" width="13.26953125" customWidth="1"/>
    <col min="26" max="28" width="13.26953125" bestFit="1" customWidth="1"/>
    <col min="29" max="29" width="13.54296875" bestFit="1" customWidth="1"/>
    <col min="30" max="30" width="14.26953125" bestFit="1" customWidth="1"/>
    <col min="31" max="31" width="13.26953125" bestFit="1" customWidth="1"/>
    <col min="32" max="32" width="9.54296875" bestFit="1" customWidth="1"/>
  </cols>
  <sheetData>
    <row r="1" spans="1:33" x14ac:dyDescent="0.35">
      <c r="C1" s="12"/>
      <c r="D1" s="12"/>
      <c r="F1" s="245" t="s">
        <v>270</v>
      </c>
      <c r="G1" s="245"/>
      <c r="H1" s="245"/>
      <c r="I1" s="245"/>
      <c r="J1" s="245"/>
      <c r="K1" s="245"/>
      <c r="L1" s="246" t="s">
        <v>271</v>
      </c>
      <c r="M1" s="246"/>
      <c r="N1" s="246"/>
      <c r="O1" s="246"/>
      <c r="P1" s="246"/>
      <c r="Q1" s="246"/>
      <c r="R1" s="246"/>
      <c r="S1" s="246"/>
      <c r="T1" s="245" t="s">
        <v>272</v>
      </c>
      <c r="U1" s="245"/>
      <c r="V1" s="245" t="s">
        <v>273</v>
      </c>
      <c r="W1" s="90"/>
      <c r="X1" s="244" t="s">
        <v>273</v>
      </c>
      <c r="Y1" s="244"/>
      <c r="Z1" s="244"/>
      <c r="AA1" s="244"/>
      <c r="AB1" s="244"/>
      <c r="AC1" s="244"/>
    </row>
    <row r="2" spans="1:33" x14ac:dyDescent="0.35">
      <c r="A2" s="1" t="s">
        <v>218</v>
      </c>
      <c r="B2" s="1" t="s">
        <v>352</v>
      </c>
      <c r="C2" s="13" t="s">
        <v>353</v>
      </c>
      <c r="D2" s="13" t="s">
        <v>354</v>
      </c>
      <c r="E2" s="1" t="s">
        <v>220</v>
      </c>
      <c r="F2" s="13" t="s">
        <v>221</v>
      </c>
      <c r="G2" s="13" t="s">
        <v>222</v>
      </c>
      <c r="H2" s="13" t="s">
        <v>223</v>
      </c>
      <c r="I2" s="13" t="s">
        <v>224</v>
      </c>
      <c r="J2" s="13" t="s">
        <v>225</v>
      </c>
      <c r="K2" s="13" t="s">
        <v>226</v>
      </c>
      <c r="L2" s="13" t="s">
        <v>275</v>
      </c>
      <c r="M2" s="13" t="s">
        <v>276</v>
      </c>
      <c r="N2" s="13" t="s">
        <v>277</v>
      </c>
      <c r="O2" s="13" t="s">
        <v>278</v>
      </c>
      <c r="P2" s="13" t="s">
        <v>279</v>
      </c>
      <c r="Q2" s="13" t="s">
        <v>280</v>
      </c>
      <c r="R2" s="13" t="s">
        <v>281</v>
      </c>
      <c r="S2" s="13" t="s">
        <v>282</v>
      </c>
      <c r="T2" s="13" t="s">
        <v>283</v>
      </c>
      <c r="U2" s="13" t="s">
        <v>284</v>
      </c>
      <c r="V2" s="13" t="s">
        <v>285</v>
      </c>
      <c r="W2" s="13" t="s">
        <v>286</v>
      </c>
      <c r="X2" s="13" t="s">
        <v>221</v>
      </c>
      <c r="Y2" s="13" t="s">
        <v>222</v>
      </c>
      <c r="Z2" s="13" t="s">
        <v>223</v>
      </c>
      <c r="AA2" s="13" t="s">
        <v>224</v>
      </c>
      <c r="AB2" s="13" t="s">
        <v>225</v>
      </c>
      <c r="AC2" s="13" t="s">
        <v>226</v>
      </c>
      <c r="AD2" s="13" t="s">
        <v>13</v>
      </c>
    </row>
    <row r="3" spans="1:33" x14ac:dyDescent="0.35">
      <c r="A3" s="5" t="s">
        <v>229</v>
      </c>
      <c r="B3" s="92" t="s">
        <v>230</v>
      </c>
      <c r="C3" s="14">
        <v>13</v>
      </c>
      <c r="D3" s="14">
        <v>7</v>
      </c>
      <c r="E3" s="93">
        <v>20</v>
      </c>
      <c r="F3" s="76">
        <v>0</v>
      </c>
      <c r="G3" s="76">
        <v>0</v>
      </c>
      <c r="H3" s="76">
        <v>1</v>
      </c>
      <c r="I3" s="76">
        <v>1</v>
      </c>
      <c r="J3" s="76">
        <v>2</v>
      </c>
      <c r="K3" s="76">
        <v>0</v>
      </c>
      <c r="L3" s="77">
        <v>7.1</v>
      </c>
      <c r="M3" s="76">
        <v>26</v>
      </c>
      <c r="N3" s="76">
        <f>(F3*L3)*2</f>
        <v>0</v>
      </c>
      <c r="O3" s="76">
        <f>(G3*L3)*2</f>
        <v>0</v>
      </c>
      <c r="P3" s="77">
        <f>(H3*L3*2)</f>
        <v>14.2</v>
      </c>
      <c r="Q3" s="77">
        <f>(I3*L3*2)</f>
        <v>14.2</v>
      </c>
      <c r="R3" s="77">
        <f>(J3*L3*2)</f>
        <v>28.4</v>
      </c>
      <c r="S3" s="77">
        <f>(K3*L3*2)</f>
        <v>0</v>
      </c>
      <c r="T3" s="78">
        <v>0</v>
      </c>
      <c r="U3" s="78">
        <f>V3*L3</f>
        <v>44.445999999999998</v>
      </c>
      <c r="V3" s="78">
        <v>6.26</v>
      </c>
      <c r="W3" s="100">
        <f>IFERROR(M3*V3*E3,0)</f>
        <v>3255.2</v>
      </c>
      <c r="X3" s="78">
        <f>N3*$V$3*$E$3</f>
        <v>0</v>
      </c>
      <c r="Y3" s="78">
        <f>O3*V3*E3</f>
        <v>0</v>
      </c>
      <c r="Z3" s="78">
        <f>P3*V3*E3</f>
        <v>1777.84</v>
      </c>
      <c r="AA3" s="78">
        <f>Q3*V3*E3</f>
        <v>1777.84</v>
      </c>
      <c r="AB3" s="78">
        <f>R3*V3*E3</f>
        <v>3555.68</v>
      </c>
      <c r="AC3" s="78">
        <f>S3*V3*E3</f>
        <v>0</v>
      </c>
      <c r="AD3" s="96">
        <f>SUM(X3:AC3)</f>
        <v>7111.36</v>
      </c>
      <c r="AE3" s="32"/>
    </row>
    <row r="4" spans="1:33" x14ac:dyDescent="0.35">
      <c r="A4" s="3" t="s">
        <v>234</v>
      </c>
      <c r="B4" s="92" t="s">
        <v>235</v>
      </c>
      <c r="C4" s="15">
        <v>46</v>
      </c>
      <c r="D4" s="16">
        <v>13</v>
      </c>
      <c r="E4" s="93">
        <v>69</v>
      </c>
      <c r="F4" s="76">
        <v>1</v>
      </c>
      <c r="G4" s="76">
        <v>0</v>
      </c>
      <c r="H4" s="76">
        <v>1</v>
      </c>
      <c r="I4" s="76">
        <v>1</v>
      </c>
      <c r="J4" s="76">
        <v>2</v>
      </c>
      <c r="K4" s="76">
        <v>0</v>
      </c>
      <c r="L4" s="77">
        <v>7.1</v>
      </c>
      <c r="M4" s="76">
        <v>26</v>
      </c>
      <c r="N4" s="76">
        <f t="shared" ref="N4:N8" si="0">(F4*L4)*2</f>
        <v>14.2</v>
      </c>
      <c r="O4" s="77">
        <f t="shared" ref="O4:O7" si="1">(G4*L4)*2</f>
        <v>0</v>
      </c>
      <c r="P4" s="76">
        <f t="shared" ref="P4:P8" si="2">(H4*L4*2)</f>
        <v>14.2</v>
      </c>
      <c r="Q4" s="77">
        <f t="shared" ref="Q4:Q8" si="3">(I4*L4*2)</f>
        <v>14.2</v>
      </c>
      <c r="R4" s="77">
        <f t="shared" ref="R4:R8" si="4">(J4*L4*2)</f>
        <v>28.4</v>
      </c>
      <c r="S4" s="77">
        <f t="shared" ref="S4:S8" si="5">(K4*L4*2)</f>
        <v>0</v>
      </c>
      <c r="T4" s="78">
        <v>0</v>
      </c>
      <c r="U4" s="78">
        <f t="shared" ref="U4:U8" si="6">V4*L4</f>
        <v>44.445999999999998</v>
      </c>
      <c r="V4" s="78">
        <v>6.26</v>
      </c>
      <c r="W4" s="100">
        <f t="shared" ref="W4:W8" si="7">IFERROR(M4*V4*E4,0)</f>
        <v>11230.439999999999</v>
      </c>
      <c r="X4" s="78">
        <f t="shared" ref="X4:X8" si="8">N4*V4*E4</f>
        <v>6133.5479999999998</v>
      </c>
      <c r="Y4" s="78">
        <f t="shared" ref="Y4:Y8" si="9">O4*V4*E4</f>
        <v>0</v>
      </c>
      <c r="Z4" s="78">
        <f t="shared" ref="Z4:Z8" si="10">P4*V4*E4</f>
        <v>6133.5479999999998</v>
      </c>
      <c r="AA4" s="78">
        <f t="shared" ref="AA4:AA8" si="11">Q4*V4*E4</f>
        <v>6133.5479999999998</v>
      </c>
      <c r="AB4" s="78">
        <f t="shared" ref="AB4:AB8" si="12">R4*V4*E4</f>
        <v>12267.096</v>
      </c>
      <c r="AC4" s="78">
        <f t="shared" ref="AC4:AC8" si="13">S4*V4*E4</f>
        <v>0</v>
      </c>
      <c r="AD4" s="96">
        <f t="shared" ref="AD4:AD8" si="14">SUM(X4:AC4)</f>
        <v>30667.739999999998</v>
      </c>
      <c r="AE4" s="32"/>
    </row>
    <row r="5" spans="1:33" x14ac:dyDescent="0.35">
      <c r="A5" s="140" t="s">
        <v>234</v>
      </c>
      <c r="B5" s="141" t="s">
        <v>237</v>
      </c>
      <c r="C5" s="142">
        <v>32</v>
      </c>
      <c r="D5" s="142">
        <v>12</v>
      </c>
      <c r="E5" s="139">
        <v>44</v>
      </c>
      <c r="F5" s="143">
        <v>1</v>
      </c>
      <c r="G5" s="143">
        <v>0</v>
      </c>
      <c r="H5" s="143">
        <v>2</v>
      </c>
      <c r="I5" s="143">
        <v>1</v>
      </c>
      <c r="J5" s="143">
        <v>2</v>
      </c>
      <c r="K5" s="143">
        <v>0</v>
      </c>
      <c r="L5" s="144">
        <v>7.1</v>
      </c>
      <c r="M5" s="143">
        <v>26</v>
      </c>
      <c r="N5" s="143">
        <f t="shared" si="0"/>
        <v>14.2</v>
      </c>
      <c r="O5" s="143">
        <f t="shared" si="1"/>
        <v>0</v>
      </c>
      <c r="P5" s="144">
        <f t="shared" si="2"/>
        <v>28.4</v>
      </c>
      <c r="Q5" s="144">
        <f t="shared" si="3"/>
        <v>14.2</v>
      </c>
      <c r="R5" s="144">
        <f t="shared" si="4"/>
        <v>28.4</v>
      </c>
      <c r="S5" s="144">
        <f t="shared" si="5"/>
        <v>0</v>
      </c>
      <c r="T5" s="145">
        <v>0</v>
      </c>
      <c r="U5" s="145">
        <f t="shared" si="6"/>
        <v>44.445999999999998</v>
      </c>
      <c r="V5" s="145">
        <v>6.26</v>
      </c>
      <c r="W5" s="146">
        <f t="shared" si="7"/>
        <v>7161.44</v>
      </c>
      <c r="X5" s="145">
        <f t="shared" si="8"/>
        <v>3911.2479999999996</v>
      </c>
      <c r="Y5" s="145">
        <f t="shared" si="9"/>
        <v>0</v>
      </c>
      <c r="Z5" s="145">
        <f t="shared" si="10"/>
        <v>7822.4959999999992</v>
      </c>
      <c r="AA5" s="145">
        <f t="shared" si="11"/>
        <v>3911.2479999999996</v>
      </c>
      <c r="AB5" s="78">
        <f t="shared" si="12"/>
        <v>7822.4959999999992</v>
      </c>
      <c r="AC5" s="78">
        <f t="shared" si="13"/>
        <v>0</v>
      </c>
      <c r="AD5" s="96">
        <f t="shared" si="14"/>
        <v>23467.487999999998</v>
      </c>
      <c r="AE5" s="32"/>
    </row>
    <row r="6" spans="1:33" x14ac:dyDescent="0.35">
      <c r="A6" s="7" t="s">
        <v>240</v>
      </c>
      <c r="B6" s="92" t="s">
        <v>244</v>
      </c>
      <c r="C6" s="15">
        <v>21</v>
      </c>
      <c r="D6" s="15">
        <v>7</v>
      </c>
      <c r="E6" s="93">
        <v>28</v>
      </c>
      <c r="F6" s="76">
        <v>0</v>
      </c>
      <c r="G6" s="76">
        <v>0</v>
      </c>
      <c r="H6" s="76">
        <v>1</v>
      </c>
      <c r="I6" s="76">
        <v>1</v>
      </c>
      <c r="J6" s="76">
        <v>2</v>
      </c>
      <c r="K6" s="76">
        <v>0</v>
      </c>
      <c r="L6" s="77">
        <v>7.1</v>
      </c>
      <c r="M6" s="76">
        <v>26</v>
      </c>
      <c r="N6" s="76">
        <f t="shared" si="0"/>
        <v>0</v>
      </c>
      <c r="O6" s="77">
        <f t="shared" si="1"/>
        <v>0</v>
      </c>
      <c r="P6" s="77">
        <f t="shared" si="2"/>
        <v>14.2</v>
      </c>
      <c r="Q6" s="77">
        <f t="shared" si="3"/>
        <v>14.2</v>
      </c>
      <c r="R6" s="77">
        <f t="shared" si="4"/>
        <v>28.4</v>
      </c>
      <c r="S6" s="77">
        <f t="shared" si="5"/>
        <v>0</v>
      </c>
      <c r="T6" s="78">
        <v>0</v>
      </c>
      <c r="U6" s="78">
        <f t="shared" si="6"/>
        <v>44.445999999999998</v>
      </c>
      <c r="V6" s="78">
        <v>6.26</v>
      </c>
      <c r="W6" s="100">
        <f t="shared" si="7"/>
        <v>4557.28</v>
      </c>
      <c r="X6" s="78">
        <f t="shared" si="8"/>
        <v>0</v>
      </c>
      <c r="Y6" s="78">
        <f t="shared" si="9"/>
        <v>0</v>
      </c>
      <c r="Z6" s="78">
        <f t="shared" si="10"/>
        <v>2488.9759999999997</v>
      </c>
      <c r="AA6" s="78">
        <f t="shared" si="11"/>
        <v>2488.9759999999997</v>
      </c>
      <c r="AB6" s="78">
        <f t="shared" si="12"/>
        <v>4977.9519999999993</v>
      </c>
      <c r="AC6" s="78">
        <f t="shared" si="13"/>
        <v>0</v>
      </c>
      <c r="AD6" s="96">
        <f t="shared" si="14"/>
        <v>9955.9039999999986</v>
      </c>
      <c r="AE6" s="32"/>
    </row>
    <row r="7" spans="1:33" x14ac:dyDescent="0.35">
      <c r="A7" s="147" t="s">
        <v>247</v>
      </c>
      <c r="B7" s="148" t="s">
        <v>250</v>
      </c>
      <c r="C7" s="149">
        <v>12</v>
      </c>
      <c r="D7" s="149">
        <v>5</v>
      </c>
      <c r="E7" s="150">
        <v>17</v>
      </c>
      <c r="F7" s="151">
        <v>0</v>
      </c>
      <c r="G7" s="151">
        <v>1</v>
      </c>
      <c r="H7" s="151">
        <v>1</v>
      </c>
      <c r="I7" s="151">
        <v>2</v>
      </c>
      <c r="J7" s="151">
        <v>2</v>
      </c>
      <c r="K7" s="151">
        <v>0</v>
      </c>
      <c r="L7" s="152">
        <v>7.1</v>
      </c>
      <c r="M7" s="151">
        <v>26</v>
      </c>
      <c r="N7" s="151">
        <f t="shared" si="0"/>
        <v>0</v>
      </c>
      <c r="O7" s="151">
        <f t="shared" si="1"/>
        <v>14.2</v>
      </c>
      <c r="P7" s="152">
        <f t="shared" si="2"/>
        <v>14.2</v>
      </c>
      <c r="Q7" s="152">
        <f t="shared" si="3"/>
        <v>28.4</v>
      </c>
      <c r="R7" s="152">
        <f t="shared" si="4"/>
        <v>28.4</v>
      </c>
      <c r="S7" s="152">
        <f t="shared" si="5"/>
        <v>0</v>
      </c>
      <c r="T7" s="153">
        <v>0</v>
      </c>
      <c r="U7" s="153">
        <f t="shared" si="6"/>
        <v>44.445999999999998</v>
      </c>
      <c r="V7" s="153">
        <v>6.26</v>
      </c>
      <c r="W7" s="154">
        <f t="shared" si="7"/>
        <v>2766.92</v>
      </c>
      <c r="X7" s="153">
        <f t="shared" si="8"/>
        <v>0</v>
      </c>
      <c r="Y7" s="153">
        <f t="shared" si="9"/>
        <v>1511.164</v>
      </c>
      <c r="Z7" s="153">
        <f t="shared" si="10"/>
        <v>1511.164</v>
      </c>
      <c r="AA7" s="153">
        <f t="shared" si="11"/>
        <v>3022.328</v>
      </c>
      <c r="AB7" s="78">
        <f t="shared" si="12"/>
        <v>3022.328</v>
      </c>
      <c r="AC7" s="78">
        <f t="shared" si="13"/>
        <v>0</v>
      </c>
      <c r="AD7" s="96">
        <f t="shared" si="14"/>
        <v>9066.9840000000004</v>
      </c>
      <c r="AE7" s="32"/>
    </row>
    <row r="8" spans="1:33" x14ac:dyDescent="0.35">
      <c r="A8" s="5" t="s">
        <v>251</v>
      </c>
      <c r="B8" s="92" t="s">
        <v>256</v>
      </c>
      <c r="C8" s="14">
        <v>13</v>
      </c>
      <c r="D8" s="14">
        <v>7</v>
      </c>
      <c r="E8" s="93">
        <v>20</v>
      </c>
      <c r="F8" s="76">
        <v>1</v>
      </c>
      <c r="G8" s="76">
        <v>0</v>
      </c>
      <c r="H8" s="76">
        <v>1</v>
      </c>
      <c r="I8" s="76">
        <v>1</v>
      </c>
      <c r="J8" s="76">
        <v>2</v>
      </c>
      <c r="K8" s="76">
        <v>0</v>
      </c>
      <c r="L8" s="77">
        <v>7.1</v>
      </c>
      <c r="M8" s="76">
        <v>26</v>
      </c>
      <c r="N8" s="77">
        <f t="shared" si="0"/>
        <v>14.2</v>
      </c>
      <c r="O8" s="76">
        <f>(G8*L8)*2</f>
        <v>0</v>
      </c>
      <c r="P8" s="77">
        <f t="shared" si="2"/>
        <v>14.2</v>
      </c>
      <c r="Q8" s="77">
        <f t="shared" si="3"/>
        <v>14.2</v>
      </c>
      <c r="R8" s="77">
        <f t="shared" si="4"/>
        <v>28.4</v>
      </c>
      <c r="S8" s="77">
        <f t="shared" si="5"/>
        <v>0</v>
      </c>
      <c r="T8" s="78">
        <v>0</v>
      </c>
      <c r="U8" s="78">
        <f t="shared" si="6"/>
        <v>44.445999999999998</v>
      </c>
      <c r="V8" s="78">
        <v>6.26</v>
      </c>
      <c r="W8" s="100">
        <f t="shared" si="7"/>
        <v>3255.2</v>
      </c>
      <c r="X8" s="78">
        <f t="shared" si="8"/>
        <v>1777.84</v>
      </c>
      <c r="Y8" s="78">
        <f t="shared" si="9"/>
        <v>0</v>
      </c>
      <c r="Z8" s="78">
        <f t="shared" si="10"/>
        <v>1777.84</v>
      </c>
      <c r="AA8" s="78">
        <f t="shared" si="11"/>
        <v>1777.84</v>
      </c>
      <c r="AB8" s="78">
        <f t="shared" si="12"/>
        <v>3555.68</v>
      </c>
      <c r="AC8" s="78">
        <f t="shared" si="13"/>
        <v>0</v>
      </c>
      <c r="AD8" s="96">
        <f t="shared" si="14"/>
        <v>8889.1999999999989</v>
      </c>
      <c r="AE8" s="32"/>
    </row>
    <row r="9" spans="1:33" x14ac:dyDescent="0.35">
      <c r="A9" s="97"/>
      <c r="B9" s="97" t="s">
        <v>13</v>
      </c>
      <c r="C9" s="97">
        <v>137</v>
      </c>
      <c r="D9" s="97">
        <v>51</v>
      </c>
      <c r="E9" s="97">
        <v>188</v>
      </c>
      <c r="F9" s="97">
        <f t="shared" ref="F9:K9" si="15">SUM(F3:F8)</f>
        <v>3</v>
      </c>
      <c r="G9" s="97">
        <f t="shared" si="15"/>
        <v>1</v>
      </c>
      <c r="H9" s="97">
        <f t="shared" si="15"/>
        <v>7</v>
      </c>
      <c r="I9" s="97">
        <f t="shared" si="15"/>
        <v>7</v>
      </c>
      <c r="J9" s="97">
        <f t="shared" si="15"/>
        <v>12</v>
      </c>
      <c r="K9" s="97">
        <f t="shared" si="15"/>
        <v>0</v>
      </c>
      <c r="L9" s="97"/>
      <c r="M9" s="97"/>
      <c r="N9" s="97">
        <f>SUM(N3:N8)</f>
        <v>42.599999999999994</v>
      </c>
      <c r="O9" s="97">
        <f t="shared" ref="O9:S9" si="16">SUM(O3:O8)</f>
        <v>14.2</v>
      </c>
      <c r="P9" s="97">
        <f t="shared" si="16"/>
        <v>99.4</v>
      </c>
      <c r="Q9" s="97">
        <f t="shared" si="16"/>
        <v>99.399999999999991</v>
      </c>
      <c r="R9" s="97">
        <f t="shared" si="16"/>
        <v>170.4</v>
      </c>
      <c r="S9" s="97">
        <f t="shared" si="16"/>
        <v>0</v>
      </c>
      <c r="T9" s="98"/>
      <c r="U9" s="98"/>
      <c r="V9" s="98"/>
      <c r="W9" s="98"/>
      <c r="X9" s="96">
        <f>SUM(X3:X8)</f>
        <v>11822.635999999999</v>
      </c>
      <c r="Y9" s="96">
        <f t="shared" ref="Y9:AC9" si="17">SUM(Y3:Y8)</f>
        <v>1511.164</v>
      </c>
      <c r="Z9" s="96">
        <f t="shared" si="17"/>
        <v>21511.863999999998</v>
      </c>
      <c r="AA9" s="96">
        <f t="shared" si="17"/>
        <v>19111.78</v>
      </c>
      <c r="AB9" s="96">
        <f t="shared" si="17"/>
        <v>35201.231999999996</v>
      </c>
      <c r="AC9" s="96">
        <f t="shared" si="17"/>
        <v>0</v>
      </c>
      <c r="AE9" s="32"/>
    </row>
    <row r="10" spans="1:33" hidden="1" x14ac:dyDescent="0.35"/>
    <row r="11" spans="1:33" hidden="1" x14ac:dyDescent="0.35">
      <c r="X11" t="s">
        <v>355</v>
      </c>
      <c r="Y11" t="s">
        <v>356</v>
      </c>
      <c r="Z11" t="s">
        <v>357</v>
      </c>
      <c r="AA11" t="s">
        <v>358</v>
      </c>
      <c r="AB11" t="s">
        <v>359</v>
      </c>
      <c r="AC11" t="s">
        <v>360</v>
      </c>
      <c r="AD11" t="s">
        <v>13</v>
      </c>
      <c r="AE11" t="s">
        <v>336</v>
      </c>
    </row>
    <row r="12" spans="1:33" hidden="1" x14ac:dyDescent="0.35">
      <c r="X12" s="78">
        <v>823.31000000000006</v>
      </c>
      <c r="Y12" s="78">
        <v>709.55000000000007</v>
      </c>
      <c r="Z12" s="78">
        <v>1049.92</v>
      </c>
      <c r="AA12" s="78">
        <v>2870.83</v>
      </c>
      <c r="AB12" s="78">
        <v>-1821.13</v>
      </c>
      <c r="AC12" s="78">
        <v>298.72000000000003</v>
      </c>
      <c r="AD12" s="78">
        <f>SUM(X12:AC12)</f>
        <v>3931.2000000000007</v>
      </c>
      <c r="AE12" s="32">
        <f t="shared" ref="AE12:AE17" si="18">AVERAGE(X12:AC12)</f>
        <v>655.20000000000016</v>
      </c>
      <c r="AF12" s="32">
        <f t="shared" ref="AF12:AF17" si="19">AE12/E3</f>
        <v>32.760000000000005</v>
      </c>
      <c r="AG12" s="32">
        <f t="shared" ref="AG12:AG17" si="20">AF12/SUM(M3:N3)</f>
        <v>1.2600000000000002</v>
      </c>
    </row>
    <row r="13" spans="1:33" hidden="1" x14ac:dyDescent="0.35">
      <c r="X13" s="78">
        <v>4103.96</v>
      </c>
      <c r="Y13" s="78">
        <v>84178.190000000017</v>
      </c>
      <c r="Z13" s="78">
        <v>22066.010000000002</v>
      </c>
      <c r="AA13" s="78">
        <v>-47978.720000000001</v>
      </c>
      <c r="AB13" s="78">
        <v>53098.060000000005</v>
      </c>
      <c r="AC13" s="78">
        <v>9575.66</v>
      </c>
      <c r="AD13" s="78">
        <f t="shared" ref="AD13:AD17" si="21">SUM(X13:AC13)</f>
        <v>125043.16000000003</v>
      </c>
      <c r="AE13" s="32">
        <f t="shared" si="18"/>
        <v>20840.526666666672</v>
      </c>
      <c r="AF13" s="32">
        <f t="shared" si="19"/>
        <v>302.03661835748801</v>
      </c>
      <c r="AG13" s="32">
        <f t="shared" si="20"/>
        <v>7.5133487153603973</v>
      </c>
    </row>
    <row r="14" spans="1:33" hidden="1" x14ac:dyDescent="0.35">
      <c r="X14" s="78">
        <v>3648.71</v>
      </c>
      <c r="Y14" s="78">
        <v>14629.35</v>
      </c>
      <c r="Z14" s="78">
        <v>8729.2800000000007</v>
      </c>
      <c r="AA14" s="78">
        <v>1678.2799999999988</v>
      </c>
      <c r="AB14" s="78">
        <v>13700.87</v>
      </c>
      <c r="AC14" s="78">
        <v>5437.78</v>
      </c>
      <c r="AD14" s="78">
        <f t="shared" si="21"/>
        <v>47824.270000000004</v>
      </c>
      <c r="AE14" s="32">
        <f t="shared" si="18"/>
        <v>7970.711666666667</v>
      </c>
      <c r="AF14" s="32">
        <f t="shared" si="19"/>
        <v>181.15253787878788</v>
      </c>
      <c r="AG14" s="32">
        <f t="shared" si="20"/>
        <v>4.5062820367857679</v>
      </c>
    </row>
    <row r="15" spans="1:33" hidden="1" x14ac:dyDescent="0.35">
      <c r="X15" s="78">
        <v>13625.34</v>
      </c>
      <c r="Y15" s="78">
        <v>165.09</v>
      </c>
      <c r="Z15" s="78">
        <v>304.32</v>
      </c>
      <c r="AA15" s="78">
        <v>22223.600000000006</v>
      </c>
      <c r="AB15" s="78">
        <v>12613.919999999998</v>
      </c>
      <c r="AC15" s="78">
        <v>-6040.2499999999991</v>
      </c>
      <c r="AD15" s="78">
        <f t="shared" si="21"/>
        <v>42892.020000000004</v>
      </c>
      <c r="AE15" s="32">
        <f t="shared" si="18"/>
        <v>7148.670000000001</v>
      </c>
      <c r="AF15" s="32">
        <f t="shared" si="19"/>
        <v>255.3096428571429</v>
      </c>
      <c r="AG15" s="32">
        <f t="shared" si="20"/>
        <v>9.8196016483516502</v>
      </c>
    </row>
    <row r="16" spans="1:33" hidden="1" x14ac:dyDescent="0.35">
      <c r="X16" s="78"/>
      <c r="Y16" s="78"/>
      <c r="Z16" s="78">
        <v>12182.15</v>
      </c>
      <c r="AA16" s="78">
        <v>3133.7799999999997</v>
      </c>
      <c r="AB16" s="78">
        <v>5082.3000000000011</v>
      </c>
      <c r="AC16" s="78">
        <v>1264.3700000000001</v>
      </c>
      <c r="AD16" s="78">
        <f t="shared" si="21"/>
        <v>21662.600000000002</v>
      </c>
      <c r="AE16" s="32">
        <f t="shared" si="18"/>
        <v>5415.6500000000005</v>
      </c>
      <c r="AF16" s="32">
        <f t="shared" si="19"/>
        <v>318.56764705882358</v>
      </c>
      <c r="AG16" s="32">
        <f t="shared" si="20"/>
        <v>12.252601809954752</v>
      </c>
    </row>
    <row r="17" spans="22:33" hidden="1" x14ac:dyDescent="0.35">
      <c r="X17" s="78">
        <v>4424.130000000001</v>
      </c>
      <c r="Y17" s="78">
        <v>-1879.3799999999999</v>
      </c>
      <c r="Z17" s="78">
        <v>1102.8699999999999</v>
      </c>
      <c r="AA17" s="78">
        <v>154.55000000000018</v>
      </c>
      <c r="AB17" s="78">
        <v>202.76999999999998</v>
      </c>
      <c r="AC17" s="78">
        <v>642.58000000000004</v>
      </c>
      <c r="AD17" s="78">
        <f t="shared" si="21"/>
        <v>4647.5200000000013</v>
      </c>
      <c r="AE17" s="32">
        <f t="shared" si="18"/>
        <v>774.58666666666693</v>
      </c>
      <c r="AF17" s="32">
        <f t="shared" si="19"/>
        <v>38.729333333333344</v>
      </c>
      <c r="AG17" s="32">
        <f t="shared" si="20"/>
        <v>0.96341625207296866</v>
      </c>
    </row>
    <row r="18" spans="22:33" x14ac:dyDescent="0.35">
      <c r="V18" s="92" t="s">
        <v>235</v>
      </c>
      <c r="W18" s="134">
        <v>59</v>
      </c>
      <c r="X18" s="100">
        <v>14847.468000000001</v>
      </c>
      <c r="Y18" s="100">
        <v>9602.84</v>
      </c>
      <c r="Z18" s="100">
        <v>14847.468000000001</v>
      </c>
      <c r="AA18" s="100">
        <v>14847.468000000001</v>
      </c>
      <c r="AB18" s="100">
        <v>20092.095999999998</v>
      </c>
      <c r="AC18" s="100">
        <v>9602.84</v>
      </c>
      <c r="AD18" s="96">
        <f t="shared" ref="AD18" si="22">SUM(X18:AC18)</f>
        <v>83840.179999999993</v>
      </c>
    </row>
    <row r="19" spans="22:33" x14ac:dyDescent="0.35">
      <c r="X19" s="32">
        <f>X18-W4</f>
        <v>3617.0280000000021</v>
      </c>
      <c r="Y19" s="32">
        <f>Y18-W4</f>
        <v>-1627.5999999999985</v>
      </c>
      <c r="Z19" s="32">
        <f t="shared" ref="Z19:AC19" si="23">Z18-Y4</f>
        <v>14847.468000000001</v>
      </c>
      <c r="AA19" s="32">
        <f t="shared" si="23"/>
        <v>8713.9200000000019</v>
      </c>
      <c r="AB19" s="32">
        <f t="shared" si="23"/>
        <v>13958.547999999999</v>
      </c>
      <c r="AC19" s="32">
        <f t="shared" si="23"/>
        <v>-2664.2559999999994</v>
      </c>
    </row>
  </sheetData>
  <mergeCells count="4">
    <mergeCell ref="F1:K1"/>
    <mergeCell ref="L1:S1"/>
    <mergeCell ref="T1:V1"/>
    <mergeCell ref="X1:AC1"/>
  </mergeCells>
  <pageMargins left="0.511811024" right="0.511811024" top="0.78740157499999996" bottom="0.78740157499999996" header="0.31496062000000002" footer="0.31496062000000002"/>
  <pageSetup paperSize="9" orientation="portrait" r:id="rId1"/>
  <ignoredErrors>
    <ignoredError sqref="AD3:AD8" formulaRange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2F837-F5F4-4326-91D9-CD29D25BFFDC}">
  <dimension ref="A1:AH7"/>
  <sheetViews>
    <sheetView showGridLines="0" topLeftCell="M1" workbookViewId="0">
      <selection activeCell="Q19" activeCellId="1" sqref="V24 Q19"/>
    </sheetView>
  </sheetViews>
  <sheetFormatPr defaultRowHeight="14.5" outlineLevelCol="2" x14ac:dyDescent="0.35"/>
  <cols>
    <col min="2" max="2" width="16.81640625" bestFit="1" customWidth="1"/>
    <col min="3" max="3" width="14.81640625" bestFit="1" customWidth="1"/>
    <col min="4" max="9" width="9.1796875" hidden="1" customWidth="1" outlineLevel="2"/>
    <col min="10" max="10" width="9.1796875" customWidth="1" outlineLevel="1" collapsed="1"/>
    <col min="11" max="17" width="9.1796875" customWidth="1" outlineLevel="1"/>
    <col min="18" max="18" width="11.26953125" customWidth="1"/>
    <col min="19" max="19" width="10.54296875" customWidth="1"/>
    <col min="20" max="20" width="9.1796875" customWidth="1"/>
    <col min="21" max="21" width="11.453125" bestFit="1" customWidth="1"/>
    <col min="22" max="27" width="13.26953125" bestFit="1" customWidth="1"/>
    <col min="28" max="28" width="13.54296875" bestFit="1" customWidth="1"/>
    <col min="29" max="34" width="0" hidden="1" customWidth="1"/>
  </cols>
  <sheetData>
    <row r="1" spans="1:34" x14ac:dyDescent="0.35">
      <c r="D1" s="245" t="s">
        <v>270</v>
      </c>
      <c r="E1" s="245"/>
      <c r="F1" s="245"/>
      <c r="G1" s="245"/>
      <c r="H1" s="245"/>
      <c r="I1" s="245"/>
      <c r="J1" s="246" t="s">
        <v>271</v>
      </c>
      <c r="K1" s="246"/>
      <c r="L1" s="246"/>
      <c r="M1" s="246"/>
      <c r="N1" s="246"/>
      <c r="O1" s="246"/>
      <c r="P1" s="246"/>
      <c r="Q1" s="246"/>
      <c r="R1" s="245" t="s">
        <v>272</v>
      </c>
      <c r="S1" s="245"/>
      <c r="T1" s="245" t="s">
        <v>273</v>
      </c>
      <c r="U1" s="90"/>
      <c r="V1" s="244" t="s">
        <v>273</v>
      </c>
      <c r="W1" s="244"/>
      <c r="X1" s="244"/>
      <c r="Y1" s="244"/>
      <c r="Z1" s="244"/>
      <c r="AA1" s="244"/>
    </row>
    <row r="2" spans="1:34" x14ac:dyDescent="0.35">
      <c r="A2" s="1" t="s">
        <v>218</v>
      </c>
      <c r="B2" s="1" t="s">
        <v>219</v>
      </c>
      <c r="C2" s="1" t="s">
        <v>220</v>
      </c>
      <c r="D2" s="13" t="s">
        <v>221</v>
      </c>
      <c r="E2" s="13" t="s">
        <v>222</v>
      </c>
      <c r="F2" s="13" t="s">
        <v>223</v>
      </c>
      <c r="G2" s="13" t="s">
        <v>224</v>
      </c>
      <c r="H2" s="13" t="s">
        <v>225</v>
      </c>
      <c r="I2" s="13" t="s">
        <v>226</v>
      </c>
      <c r="J2" s="13" t="s">
        <v>275</v>
      </c>
      <c r="K2" s="13" t="s">
        <v>276</v>
      </c>
      <c r="L2" s="13" t="s">
        <v>277</v>
      </c>
      <c r="M2" s="13" t="s">
        <v>278</v>
      </c>
      <c r="N2" s="13" t="s">
        <v>279</v>
      </c>
      <c r="O2" s="13" t="s">
        <v>280</v>
      </c>
      <c r="P2" s="13" t="s">
        <v>281</v>
      </c>
      <c r="Q2" s="13" t="s">
        <v>282</v>
      </c>
      <c r="R2" s="13" t="s">
        <v>283</v>
      </c>
      <c r="S2" s="13" t="s">
        <v>284</v>
      </c>
      <c r="T2" s="13" t="s">
        <v>285</v>
      </c>
      <c r="U2" s="13" t="s">
        <v>286</v>
      </c>
      <c r="V2" s="13" t="s">
        <v>221</v>
      </c>
      <c r="W2" s="13" t="s">
        <v>222</v>
      </c>
      <c r="X2" s="13" t="s">
        <v>223</v>
      </c>
      <c r="Y2" s="13" t="s">
        <v>224</v>
      </c>
      <c r="Z2" s="13" t="s">
        <v>225</v>
      </c>
      <c r="AA2" s="13" t="s">
        <v>226</v>
      </c>
      <c r="AB2" s="13" t="s">
        <v>13</v>
      </c>
      <c r="AC2" s="13" t="s">
        <v>355</v>
      </c>
      <c r="AD2" s="13" t="s">
        <v>356</v>
      </c>
      <c r="AE2" s="13" t="s">
        <v>357</v>
      </c>
      <c r="AF2" s="13" t="s">
        <v>358</v>
      </c>
      <c r="AG2" s="13" t="s">
        <v>359</v>
      </c>
      <c r="AH2" s="13" t="s">
        <v>360</v>
      </c>
    </row>
    <row r="3" spans="1:34" x14ac:dyDescent="0.35">
      <c r="A3" s="3" t="s">
        <v>234</v>
      </c>
      <c r="B3" s="92" t="s">
        <v>235</v>
      </c>
      <c r="C3" s="93">
        <v>1</v>
      </c>
      <c r="D3" s="76">
        <v>1</v>
      </c>
      <c r="E3" s="76">
        <v>0</v>
      </c>
      <c r="F3" s="76">
        <v>1</v>
      </c>
      <c r="G3" s="76">
        <v>1</v>
      </c>
      <c r="H3" s="76">
        <v>2</v>
      </c>
      <c r="I3" s="76">
        <v>0</v>
      </c>
      <c r="J3" s="77">
        <v>7.1</v>
      </c>
      <c r="K3" s="76">
        <v>26</v>
      </c>
      <c r="L3" s="76">
        <f t="shared" ref="L3:L6" si="0">D3*J3*2</f>
        <v>14.2</v>
      </c>
      <c r="M3" s="76">
        <f t="shared" ref="M3:M6" si="1">E3*J3*2</f>
        <v>0</v>
      </c>
      <c r="N3" s="77">
        <f t="shared" ref="N3:N6" si="2">F3*J3*2</f>
        <v>14.2</v>
      </c>
      <c r="O3" s="77">
        <f t="shared" ref="O3:O6" si="3">G3*J3*2</f>
        <v>14.2</v>
      </c>
      <c r="P3" s="77">
        <f t="shared" ref="P3:P6" si="4">H3*J3*2</f>
        <v>28.4</v>
      </c>
      <c r="Q3" s="77">
        <f t="shared" ref="Q3:Q6" si="5">I3*J3*2</f>
        <v>0</v>
      </c>
      <c r="R3" s="77"/>
      <c r="S3" s="78">
        <f t="shared" ref="S3:S6" si="6">T3*J3</f>
        <v>44.445999999999998</v>
      </c>
      <c r="T3" s="78">
        <v>6.26</v>
      </c>
      <c r="U3" s="100">
        <f>IFERROR(K3*T3*C3,0)</f>
        <v>162.76</v>
      </c>
      <c r="V3" s="99">
        <f>L3*T3*C3</f>
        <v>88.891999999999996</v>
      </c>
      <c r="W3" s="99">
        <f>M3*T3*C3</f>
        <v>0</v>
      </c>
      <c r="X3" s="99">
        <f>N3*T3*C3</f>
        <v>88.891999999999996</v>
      </c>
      <c r="Y3" s="99">
        <f>O3*T3*C3</f>
        <v>88.891999999999996</v>
      </c>
      <c r="Z3" s="99">
        <f>P3*T3*C3</f>
        <v>177.78399999999999</v>
      </c>
      <c r="AA3" s="99">
        <f>Q3*T3*C3</f>
        <v>0</v>
      </c>
      <c r="AB3" s="96">
        <f t="shared" ref="AB3:AB6" si="7">SUM(V3:AA3)</f>
        <v>444.46</v>
      </c>
    </row>
    <row r="4" spans="1:34" x14ac:dyDescent="0.35">
      <c r="A4" s="10" t="s">
        <v>240</v>
      </c>
      <c r="B4" s="92" t="s">
        <v>244</v>
      </c>
      <c r="C4" s="93">
        <v>1</v>
      </c>
      <c r="D4" s="76">
        <v>0</v>
      </c>
      <c r="E4" s="76">
        <v>0</v>
      </c>
      <c r="F4" s="76">
        <v>1</v>
      </c>
      <c r="G4" s="76">
        <v>1</v>
      </c>
      <c r="H4" s="76">
        <v>2</v>
      </c>
      <c r="I4" s="76">
        <v>0</v>
      </c>
      <c r="J4" s="77">
        <v>7.1</v>
      </c>
      <c r="K4" s="76">
        <v>26</v>
      </c>
      <c r="L4" s="76">
        <f t="shared" si="0"/>
        <v>0</v>
      </c>
      <c r="M4" s="76">
        <f t="shared" si="1"/>
        <v>0</v>
      </c>
      <c r="N4" s="77">
        <f t="shared" si="2"/>
        <v>14.2</v>
      </c>
      <c r="O4" s="77">
        <f t="shared" si="3"/>
        <v>14.2</v>
      </c>
      <c r="P4" s="77">
        <f t="shared" si="4"/>
        <v>28.4</v>
      </c>
      <c r="Q4" s="77">
        <f t="shared" si="5"/>
        <v>0</v>
      </c>
      <c r="R4" s="77"/>
      <c r="S4" s="78">
        <f t="shared" si="6"/>
        <v>44.445999999999998</v>
      </c>
      <c r="T4" s="78">
        <v>6.26</v>
      </c>
      <c r="U4" s="100">
        <f t="shared" ref="U4:U6" si="8">IFERROR(K4*T4*C4,0)</f>
        <v>162.76</v>
      </c>
      <c r="V4" s="99">
        <f t="shared" ref="V4:V6" si="9">L4*T4*C4</f>
        <v>0</v>
      </c>
      <c r="W4" s="99">
        <f t="shared" ref="W4:W6" si="10">M4*T4*C4</f>
        <v>0</v>
      </c>
      <c r="X4" s="99">
        <f t="shared" ref="X4:X6" si="11">N4*T4*C4</f>
        <v>88.891999999999996</v>
      </c>
      <c r="Y4" s="99">
        <f t="shared" ref="Y4:Y6" si="12">O4*T4*C4</f>
        <v>88.891999999999996</v>
      </c>
      <c r="Z4" s="99">
        <f t="shared" ref="Z4:Z6" si="13">P4*T4*C4</f>
        <v>177.78399999999999</v>
      </c>
      <c r="AA4" s="99">
        <f t="shared" ref="AA4:AA6" si="14">Q4*T4*C4</f>
        <v>0</v>
      </c>
      <c r="AB4" s="96">
        <f t="shared" si="7"/>
        <v>355.56799999999998</v>
      </c>
    </row>
    <row r="5" spans="1:34" x14ac:dyDescent="0.35">
      <c r="A5" s="7" t="s">
        <v>247</v>
      </c>
      <c r="B5" s="92" t="s">
        <v>250</v>
      </c>
      <c r="C5" s="93">
        <v>1</v>
      </c>
      <c r="D5" s="76">
        <v>0</v>
      </c>
      <c r="E5" s="76">
        <v>1</v>
      </c>
      <c r="F5" s="76">
        <v>1</v>
      </c>
      <c r="G5" s="76">
        <v>2</v>
      </c>
      <c r="H5" s="76">
        <v>2</v>
      </c>
      <c r="I5" s="76">
        <v>0</v>
      </c>
      <c r="J5" s="77">
        <v>7.1</v>
      </c>
      <c r="K5" s="76">
        <v>26</v>
      </c>
      <c r="L5" s="76">
        <f t="shared" si="0"/>
        <v>0</v>
      </c>
      <c r="M5" s="76">
        <f t="shared" si="1"/>
        <v>14.2</v>
      </c>
      <c r="N5" s="77">
        <f t="shared" si="2"/>
        <v>14.2</v>
      </c>
      <c r="O5" s="77">
        <f t="shared" si="3"/>
        <v>28.4</v>
      </c>
      <c r="P5" s="77">
        <f t="shared" si="4"/>
        <v>28.4</v>
      </c>
      <c r="Q5" s="77">
        <f t="shared" si="5"/>
        <v>0</v>
      </c>
      <c r="R5" s="77"/>
      <c r="S5" s="78">
        <f t="shared" si="6"/>
        <v>44.445999999999998</v>
      </c>
      <c r="T5" s="78">
        <v>6.26</v>
      </c>
      <c r="U5" s="100">
        <f t="shared" si="8"/>
        <v>162.76</v>
      </c>
      <c r="V5" s="99">
        <f t="shared" si="9"/>
        <v>0</v>
      </c>
      <c r="W5" s="99">
        <f t="shared" si="10"/>
        <v>88.891999999999996</v>
      </c>
      <c r="X5" s="99">
        <f t="shared" si="11"/>
        <v>88.891999999999996</v>
      </c>
      <c r="Y5" s="99">
        <f t="shared" si="12"/>
        <v>177.78399999999999</v>
      </c>
      <c r="Z5" s="99">
        <f t="shared" si="13"/>
        <v>177.78399999999999</v>
      </c>
      <c r="AA5" s="99">
        <f t="shared" si="14"/>
        <v>0</v>
      </c>
      <c r="AB5" s="96">
        <f t="shared" si="7"/>
        <v>533.35199999999998</v>
      </c>
    </row>
    <row r="6" spans="1:34" x14ac:dyDescent="0.35">
      <c r="A6" s="3" t="s">
        <v>251</v>
      </c>
      <c r="B6" s="92" t="s">
        <v>256</v>
      </c>
      <c r="C6" s="93">
        <v>1</v>
      </c>
      <c r="D6" s="76">
        <v>1</v>
      </c>
      <c r="E6" s="76">
        <v>0</v>
      </c>
      <c r="F6" s="76">
        <v>1</v>
      </c>
      <c r="G6" s="76">
        <v>1</v>
      </c>
      <c r="H6" s="76">
        <v>2</v>
      </c>
      <c r="I6" s="76">
        <v>0</v>
      </c>
      <c r="J6" s="77">
        <v>7.1</v>
      </c>
      <c r="K6" s="76">
        <v>26</v>
      </c>
      <c r="L6" s="76">
        <f t="shared" si="0"/>
        <v>14.2</v>
      </c>
      <c r="M6" s="76">
        <f t="shared" si="1"/>
        <v>0</v>
      </c>
      <c r="N6" s="77">
        <f t="shared" si="2"/>
        <v>14.2</v>
      </c>
      <c r="O6" s="77">
        <f t="shared" si="3"/>
        <v>14.2</v>
      </c>
      <c r="P6" s="77">
        <f t="shared" si="4"/>
        <v>28.4</v>
      </c>
      <c r="Q6" s="77">
        <f t="shared" si="5"/>
        <v>0</v>
      </c>
      <c r="R6" s="77"/>
      <c r="S6" s="78">
        <f t="shared" si="6"/>
        <v>44.445999999999998</v>
      </c>
      <c r="T6" s="78">
        <v>6.26</v>
      </c>
      <c r="U6" s="100">
        <f t="shared" si="8"/>
        <v>162.76</v>
      </c>
      <c r="V6" s="99">
        <f t="shared" si="9"/>
        <v>88.891999999999996</v>
      </c>
      <c r="W6" s="99">
        <f t="shared" si="10"/>
        <v>0</v>
      </c>
      <c r="X6" s="99">
        <f t="shared" si="11"/>
        <v>88.891999999999996</v>
      </c>
      <c r="Y6" s="99">
        <f t="shared" si="12"/>
        <v>88.891999999999996</v>
      </c>
      <c r="Z6" s="99">
        <f t="shared" si="13"/>
        <v>177.78399999999999</v>
      </c>
      <c r="AA6" s="99">
        <f t="shared" si="14"/>
        <v>0</v>
      </c>
      <c r="AB6" s="96">
        <f t="shared" si="7"/>
        <v>444.46</v>
      </c>
    </row>
    <row r="7" spans="1:34" x14ac:dyDescent="0.35">
      <c r="A7" s="97"/>
      <c r="B7" s="97" t="s">
        <v>13</v>
      </c>
      <c r="C7" s="97">
        <f t="shared" ref="C7:I7" si="15">SUM(C3:C6)</f>
        <v>4</v>
      </c>
      <c r="D7" s="97">
        <f t="shared" si="15"/>
        <v>2</v>
      </c>
      <c r="E7" s="97">
        <f t="shared" si="15"/>
        <v>1</v>
      </c>
      <c r="F7" s="97">
        <f t="shared" si="15"/>
        <v>4</v>
      </c>
      <c r="G7" s="97">
        <f t="shared" si="15"/>
        <v>5</v>
      </c>
      <c r="H7" s="97">
        <f t="shared" si="15"/>
        <v>8</v>
      </c>
      <c r="I7" s="97">
        <f t="shared" si="15"/>
        <v>0</v>
      </c>
      <c r="J7" s="97"/>
      <c r="K7" s="97"/>
      <c r="L7" s="97"/>
      <c r="M7" s="97"/>
      <c r="N7" s="97"/>
      <c r="O7" s="97"/>
      <c r="P7" s="97"/>
      <c r="Q7" s="97"/>
      <c r="R7" s="98"/>
      <c r="S7" s="98"/>
      <c r="T7" s="98"/>
      <c r="U7" s="98"/>
      <c r="V7" s="96">
        <f t="shared" ref="V7:AA7" si="16">SUM(V3:V6)</f>
        <v>177.78399999999999</v>
      </c>
      <c r="W7" s="96">
        <f t="shared" si="16"/>
        <v>88.891999999999996</v>
      </c>
      <c r="X7" s="96">
        <f t="shared" si="16"/>
        <v>355.56799999999998</v>
      </c>
      <c r="Y7" s="96">
        <f t="shared" si="16"/>
        <v>444.46</v>
      </c>
      <c r="Z7" s="96">
        <f t="shared" si="16"/>
        <v>711.13599999999997</v>
      </c>
      <c r="AA7" s="96">
        <f t="shared" si="16"/>
        <v>0</v>
      </c>
    </row>
  </sheetData>
  <mergeCells count="4">
    <mergeCell ref="D1:I1"/>
    <mergeCell ref="J1:Q1"/>
    <mergeCell ref="R1:T1"/>
    <mergeCell ref="V1:AA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F74AA-07E1-410A-BCF3-9AE8DE5F21A6}">
  <dimension ref="A1:AH20"/>
  <sheetViews>
    <sheetView showGridLines="0" topLeftCell="M1" workbookViewId="0">
      <selection activeCell="S17" sqref="S17"/>
    </sheetView>
  </sheetViews>
  <sheetFormatPr defaultRowHeight="14.5" outlineLevelCol="2" x14ac:dyDescent="0.35"/>
  <cols>
    <col min="2" max="2" width="16.81640625" bestFit="1" customWidth="1"/>
    <col min="3" max="3" width="14.81640625" bestFit="1" customWidth="1"/>
    <col min="4" max="9" width="9.1796875" hidden="1" customWidth="1" outlineLevel="2"/>
    <col min="10" max="10" width="9.1796875" customWidth="1" outlineLevel="1" collapsed="1"/>
    <col min="11" max="17" width="9.1796875" customWidth="1" outlineLevel="1"/>
    <col min="18" max="18" width="11.26953125" customWidth="1"/>
    <col min="19" max="19" width="10.54296875" customWidth="1"/>
    <col min="20" max="20" width="9.1796875" customWidth="1"/>
    <col min="21" max="21" width="11.453125" bestFit="1" customWidth="1"/>
    <col min="22" max="27" width="13.26953125" bestFit="1" customWidth="1"/>
    <col min="28" max="28" width="13.54296875" bestFit="1" customWidth="1"/>
    <col min="29" max="34" width="0" hidden="1" customWidth="1"/>
  </cols>
  <sheetData>
    <row r="1" spans="1:34" x14ac:dyDescent="0.35">
      <c r="D1" s="245" t="s">
        <v>270</v>
      </c>
      <c r="E1" s="245"/>
      <c r="F1" s="245"/>
      <c r="G1" s="245"/>
      <c r="H1" s="245"/>
      <c r="I1" s="245"/>
      <c r="J1" s="246" t="s">
        <v>271</v>
      </c>
      <c r="K1" s="246"/>
      <c r="L1" s="246"/>
      <c r="M1" s="246"/>
      <c r="N1" s="246"/>
      <c r="O1" s="246"/>
      <c r="P1" s="246"/>
      <c r="Q1" s="246"/>
      <c r="R1" s="245" t="s">
        <v>272</v>
      </c>
      <c r="S1" s="245"/>
      <c r="T1" s="245" t="s">
        <v>273</v>
      </c>
      <c r="U1" s="90"/>
      <c r="V1" s="244" t="s">
        <v>273</v>
      </c>
      <c r="W1" s="244"/>
      <c r="X1" s="244"/>
      <c r="Y1" s="244"/>
      <c r="Z1" s="244"/>
      <c r="AA1" s="244"/>
    </row>
    <row r="2" spans="1:34" x14ac:dyDescent="0.35">
      <c r="A2" s="1" t="s">
        <v>218</v>
      </c>
      <c r="B2" s="1" t="s">
        <v>219</v>
      </c>
      <c r="C2" s="1" t="s">
        <v>220</v>
      </c>
      <c r="D2" s="13" t="s">
        <v>221</v>
      </c>
      <c r="E2" s="13" t="s">
        <v>222</v>
      </c>
      <c r="F2" s="13" t="s">
        <v>223</v>
      </c>
      <c r="G2" s="13" t="s">
        <v>224</v>
      </c>
      <c r="H2" s="13" t="s">
        <v>225</v>
      </c>
      <c r="I2" s="13" t="s">
        <v>226</v>
      </c>
      <c r="J2" s="13" t="s">
        <v>275</v>
      </c>
      <c r="K2" s="13" t="s">
        <v>276</v>
      </c>
      <c r="L2" s="13" t="s">
        <v>277</v>
      </c>
      <c r="M2" s="13" t="s">
        <v>278</v>
      </c>
      <c r="N2" s="13" t="s">
        <v>279</v>
      </c>
      <c r="O2" s="13" t="s">
        <v>280</v>
      </c>
      <c r="P2" s="13" t="s">
        <v>281</v>
      </c>
      <c r="Q2" s="13" t="s">
        <v>282</v>
      </c>
      <c r="R2" s="13" t="s">
        <v>283</v>
      </c>
      <c r="S2" s="13" t="s">
        <v>284</v>
      </c>
      <c r="T2" s="13" t="s">
        <v>285</v>
      </c>
      <c r="U2" s="13" t="s">
        <v>286</v>
      </c>
      <c r="V2" s="13" t="s">
        <v>221</v>
      </c>
      <c r="W2" s="13" t="s">
        <v>222</v>
      </c>
      <c r="X2" s="13" t="s">
        <v>223</v>
      </c>
      <c r="Y2" s="13" t="s">
        <v>224</v>
      </c>
      <c r="Z2" s="13" t="s">
        <v>225</v>
      </c>
      <c r="AA2" s="13" t="s">
        <v>226</v>
      </c>
      <c r="AB2" s="13" t="s">
        <v>13</v>
      </c>
      <c r="AC2" s="13" t="s">
        <v>355</v>
      </c>
      <c r="AD2" s="13" t="s">
        <v>356</v>
      </c>
      <c r="AE2" s="13" t="s">
        <v>357</v>
      </c>
      <c r="AF2" s="13" t="s">
        <v>358</v>
      </c>
      <c r="AG2" s="13" t="s">
        <v>359</v>
      </c>
      <c r="AH2" s="13" t="s">
        <v>360</v>
      </c>
    </row>
    <row r="3" spans="1:34" x14ac:dyDescent="0.35">
      <c r="A3" s="5" t="s">
        <v>229</v>
      </c>
      <c r="B3" s="92" t="s">
        <v>263</v>
      </c>
      <c r="C3" s="93">
        <v>1</v>
      </c>
      <c r="D3" s="76">
        <v>0</v>
      </c>
      <c r="E3" s="76">
        <v>0</v>
      </c>
      <c r="F3" s="76">
        <v>1</v>
      </c>
      <c r="G3" s="76">
        <v>1</v>
      </c>
      <c r="H3" s="76">
        <v>2</v>
      </c>
      <c r="I3" s="76">
        <v>0</v>
      </c>
      <c r="J3" s="77">
        <v>7.1</v>
      </c>
      <c r="K3" s="76">
        <v>26</v>
      </c>
      <c r="L3" s="76">
        <f>D3*J3*2</f>
        <v>0</v>
      </c>
      <c r="M3" s="76">
        <f>E3*J3*2</f>
        <v>0</v>
      </c>
      <c r="N3" s="77">
        <f>F3*J3*2</f>
        <v>14.2</v>
      </c>
      <c r="O3" s="77">
        <f>G3*J3*2</f>
        <v>14.2</v>
      </c>
      <c r="P3" s="77">
        <f>H3*J3*2</f>
        <v>28.4</v>
      </c>
      <c r="Q3" s="77">
        <f>I3*J3*2</f>
        <v>0</v>
      </c>
      <c r="R3" s="77"/>
      <c r="S3" s="78">
        <f>T3*J3</f>
        <v>44.445999999999998</v>
      </c>
      <c r="T3" s="78">
        <v>6.26</v>
      </c>
      <c r="U3" s="100">
        <f>IFERROR(K3*T3*C3,0)</f>
        <v>162.76</v>
      </c>
      <c r="V3" s="99">
        <f>L3*T3*C3</f>
        <v>0</v>
      </c>
      <c r="W3" s="99">
        <f>M3*T3*C3</f>
        <v>0</v>
      </c>
      <c r="X3" s="99">
        <f>N3*T3*C3</f>
        <v>88.891999999999996</v>
      </c>
      <c r="Y3" s="99">
        <f>O3*T3*C3</f>
        <v>88.891999999999996</v>
      </c>
      <c r="Z3" s="99">
        <f>P3*T3*C3</f>
        <v>177.78399999999999</v>
      </c>
      <c r="AA3" s="99">
        <f>Q3*T3*C3</f>
        <v>0</v>
      </c>
      <c r="AB3" s="96">
        <f>SUM(V3:AA3)</f>
        <v>355.56799999999998</v>
      </c>
      <c r="AC3" t="e">
        <f>L3/R3</f>
        <v>#DIV/0!</v>
      </c>
    </row>
    <row r="4" spans="1:34" x14ac:dyDescent="0.35">
      <c r="A4" s="3" t="s">
        <v>229</v>
      </c>
      <c r="B4" s="92" t="s">
        <v>230</v>
      </c>
      <c r="C4" s="93">
        <v>1</v>
      </c>
      <c r="D4" s="76">
        <v>0</v>
      </c>
      <c r="E4" s="76">
        <v>0</v>
      </c>
      <c r="F4" s="76">
        <v>1</v>
      </c>
      <c r="G4" s="76">
        <v>1</v>
      </c>
      <c r="H4" s="76">
        <v>2</v>
      </c>
      <c r="I4" s="76">
        <v>0</v>
      </c>
      <c r="J4" s="77">
        <v>7.1</v>
      </c>
      <c r="K4" s="76">
        <v>26</v>
      </c>
      <c r="L4" s="76">
        <f t="shared" ref="L4:L19" si="0">D4*J4*2</f>
        <v>0</v>
      </c>
      <c r="M4" s="76">
        <f t="shared" ref="M4:M19" si="1">E4*J4*2</f>
        <v>0</v>
      </c>
      <c r="N4" s="77">
        <f t="shared" ref="N4:N19" si="2">F4*J4*2</f>
        <v>14.2</v>
      </c>
      <c r="O4" s="77">
        <f t="shared" ref="O4:O19" si="3">G4*J4*2</f>
        <v>14.2</v>
      </c>
      <c r="P4" s="77">
        <f t="shared" ref="P4:P19" si="4">H4*J4*2</f>
        <v>28.4</v>
      </c>
      <c r="Q4" s="77">
        <f t="shared" ref="Q4:Q19" si="5">I4*J4*2</f>
        <v>0</v>
      </c>
      <c r="R4" s="77"/>
      <c r="S4" s="78">
        <f t="shared" ref="S4:S19" si="6">T4*J4</f>
        <v>44.445999999999998</v>
      </c>
      <c r="T4" s="78">
        <v>6.26</v>
      </c>
      <c r="U4" s="100">
        <f t="shared" ref="U4:U19" si="7">IFERROR(K4*T4*C4,0)</f>
        <v>162.76</v>
      </c>
      <c r="V4" s="99">
        <f t="shared" ref="V4:V19" si="8">L4*T4*C4</f>
        <v>0</v>
      </c>
      <c r="W4" s="99">
        <f t="shared" ref="W4:W19" si="9">M4*T4*C4</f>
        <v>0</v>
      </c>
      <c r="X4" s="99">
        <f t="shared" ref="X4:X19" si="10">N4*T4*C4</f>
        <v>88.891999999999996</v>
      </c>
      <c r="Y4" s="99">
        <f t="shared" ref="Y4:Y19" si="11">O4*T4*C4</f>
        <v>88.891999999999996</v>
      </c>
      <c r="Z4" s="99">
        <f t="shared" ref="Z4:Z19" si="12">P4*T4*C4</f>
        <v>177.78399999999999</v>
      </c>
      <c r="AA4" s="99">
        <f t="shared" ref="AA4:AA19" si="13">Q4*T4*C4</f>
        <v>0</v>
      </c>
      <c r="AB4" s="96">
        <f t="shared" ref="AB4:AB19" si="14">SUM(V4:AA4)</f>
        <v>355.56799999999998</v>
      </c>
    </row>
    <row r="5" spans="1:34" x14ac:dyDescent="0.35">
      <c r="A5" s="5" t="s">
        <v>231</v>
      </c>
      <c r="B5" s="92" t="s">
        <v>232</v>
      </c>
      <c r="C5" s="93">
        <v>1</v>
      </c>
      <c r="D5" s="76">
        <v>1</v>
      </c>
      <c r="E5" s="76">
        <v>0</v>
      </c>
      <c r="F5" s="76">
        <v>1</v>
      </c>
      <c r="G5" s="76">
        <v>1</v>
      </c>
      <c r="H5" s="76">
        <v>2</v>
      </c>
      <c r="I5" s="76">
        <v>0</v>
      </c>
      <c r="J5" s="77">
        <v>7.1</v>
      </c>
      <c r="K5" s="76">
        <v>26</v>
      </c>
      <c r="L5" s="76">
        <f t="shared" si="0"/>
        <v>14.2</v>
      </c>
      <c r="M5" s="76">
        <f t="shared" si="1"/>
        <v>0</v>
      </c>
      <c r="N5" s="77">
        <f t="shared" si="2"/>
        <v>14.2</v>
      </c>
      <c r="O5" s="77">
        <f t="shared" si="3"/>
        <v>14.2</v>
      </c>
      <c r="P5" s="77">
        <f t="shared" si="4"/>
        <v>28.4</v>
      </c>
      <c r="Q5" s="77">
        <f t="shared" si="5"/>
        <v>0</v>
      </c>
      <c r="R5" s="77"/>
      <c r="S5" s="78">
        <f t="shared" si="6"/>
        <v>44.445999999999998</v>
      </c>
      <c r="T5" s="78">
        <v>6.26</v>
      </c>
      <c r="U5" s="100">
        <f t="shared" si="7"/>
        <v>162.76</v>
      </c>
      <c r="V5" s="99">
        <f t="shared" si="8"/>
        <v>88.891999999999996</v>
      </c>
      <c r="W5" s="99">
        <f t="shared" si="9"/>
        <v>0</v>
      </c>
      <c r="X5" s="99">
        <f t="shared" si="10"/>
        <v>88.891999999999996</v>
      </c>
      <c r="Y5" s="99">
        <f t="shared" si="11"/>
        <v>88.891999999999996</v>
      </c>
      <c r="Z5" s="99">
        <f t="shared" si="12"/>
        <v>177.78399999999999</v>
      </c>
      <c r="AA5" s="99">
        <f t="shared" si="13"/>
        <v>0</v>
      </c>
      <c r="AB5" s="96">
        <f t="shared" si="14"/>
        <v>444.46</v>
      </c>
    </row>
    <row r="6" spans="1:34" x14ac:dyDescent="0.35">
      <c r="A6" s="7" t="s">
        <v>231</v>
      </c>
      <c r="B6" s="92" t="s">
        <v>264</v>
      </c>
      <c r="C6" s="93">
        <v>1</v>
      </c>
      <c r="D6" s="76">
        <v>2</v>
      </c>
      <c r="E6" s="76">
        <v>0</v>
      </c>
      <c r="F6" s="76">
        <v>1</v>
      </c>
      <c r="G6" s="76">
        <v>1</v>
      </c>
      <c r="H6" s="76">
        <v>2</v>
      </c>
      <c r="I6" s="76">
        <v>0</v>
      </c>
      <c r="J6" s="77">
        <v>7.1</v>
      </c>
      <c r="K6" s="76">
        <v>26</v>
      </c>
      <c r="L6" s="76">
        <f t="shared" si="0"/>
        <v>28.4</v>
      </c>
      <c r="M6" s="76">
        <f t="shared" si="1"/>
        <v>0</v>
      </c>
      <c r="N6" s="77">
        <f t="shared" si="2"/>
        <v>14.2</v>
      </c>
      <c r="O6" s="77">
        <f t="shared" si="3"/>
        <v>14.2</v>
      </c>
      <c r="P6" s="77">
        <f t="shared" si="4"/>
        <v>28.4</v>
      </c>
      <c r="Q6" s="77">
        <f t="shared" si="5"/>
        <v>0</v>
      </c>
      <c r="R6" s="77"/>
      <c r="S6" s="78">
        <f t="shared" si="6"/>
        <v>44.445999999999998</v>
      </c>
      <c r="T6" s="78">
        <v>6.26</v>
      </c>
      <c r="U6" s="100">
        <f t="shared" si="7"/>
        <v>162.76</v>
      </c>
      <c r="V6" s="99">
        <f t="shared" si="8"/>
        <v>177.78399999999999</v>
      </c>
      <c r="W6" s="99">
        <f t="shared" si="9"/>
        <v>0</v>
      </c>
      <c r="X6" s="99">
        <f t="shared" si="10"/>
        <v>88.891999999999996</v>
      </c>
      <c r="Y6" s="99">
        <f t="shared" si="11"/>
        <v>88.891999999999996</v>
      </c>
      <c r="Z6" s="99">
        <f t="shared" si="12"/>
        <v>177.78399999999999</v>
      </c>
      <c r="AA6" s="99">
        <f t="shared" si="13"/>
        <v>0</v>
      </c>
      <c r="AB6" s="96">
        <f t="shared" si="14"/>
        <v>533.35199999999998</v>
      </c>
    </row>
    <row r="7" spans="1:34" x14ac:dyDescent="0.35">
      <c r="A7" s="3" t="s">
        <v>234</v>
      </c>
      <c r="B7" s="92" t="s">
        <v>235</v>
      </c>
      <c r="C7" s="93">
        <v>2</v>
      </c>
      <c r="D7" s="76">
        <v>1</v>
      </c>
      <c r="E7" s="76">
        <v>0</v>
      </c>
      <c r="F7" s="76">
        <v>1</v>
      </c>
      <c r="G7" s="76">
        <v>1</v>
      </c>
      <c r="H7" s="76">
        <v>2</v>
      </c>
      <c r="I7" s="76">
        <v>0</v>
      </c>
      <c r="J7" s="77">
        <v>7.1</v>
      </c>
      <c r="K7" s="76">
        <v>26</v>
      </c>
      <c r="L7" s="76">
        <f t="shared" si="0"/>
        <v>14.2</v>
      </c>
      <c r="M7" s="76">
        <f t="shared" si="1"/>
        <v>0</v>
      </c>
      <c r="N7" s="77">
        <f t="shared" si="2"/>
        <v>14.2</v>
      </c>
      <c r="O7" s="77">
        <f t="shared" si="3"/>
        <v>14.2</v>
      </c>
      <c r="P7" s="77">
        <f t="shared" si="4"/>
        <v>28.4</v>
      </c>
      <c r="Q7" s="77">
        <f t="shared" si="5"/>
        <v>0</v>
      </c>
      <c r="R7" s="77"/>
      <c r="S7" s="78">
        <f t="shared" si="6"/>
        <v>44.445999999999998</v>
      </c>
      <c r="T7" s="78">
        <v>6.26</v>
      </c>
      <c r="U7" s="100">
        <f t="shared" si="7"/>
        <v>325.52</v>
      </c>
      <c r="V7" s="99">
        <f t="shared" si="8"/>
        <v>177.78399999999999</v>
      </c>
      <c r="W7" s="99">
        <f t="shared" si="9"/>
        <v>0</v>
      </c>
      <c r="X7" s="99">
        <f t="shared" si="10"/>
        <v>177.78399999999999</v>
      </c>
      <c r="Y7" s="99">
        <f t="shared" si="11"/>
        <v>177.78399999999999</v>
      </c>
      <c r="Z7" s="99">
        <f t="shared" si="12"/>
        <v>355.56799999999998</v>
      </c>
      <c r="AA7" s="99">
        <f t="shared" si="13"/>
        <v>0</v>
      </c>
      <c r="AB7" s="96">
        <f t="shared" si="14"/>
        <v>888.92</v>
      </c>
    </row>
    <row r="8" spans="1:34" x14ac:dyDescent="0.35">
      <c r="A8" s="5" t="s">
        <v>234</v>
      </c>
      <c r="B8" s="92" t="s">
        <v>236</v>
      </c>
      <c r="C8" s="93">
        <v>1</v>
      </c>
      <c r="D8" s="76">
        <v>1</v>
      </c>
      <c r="E8" s="76">
        <v>0</v>
      </c>
      <c r="F8" s="76">
        <v>1</v>
      </c>
      <c r="G8" s="76">
        <v>1</v>
      </c>
      <c r="H8" s="76">
        <v>2</v>
      </c>
      <c r="I8" s="76">
        <v>1</v>
      </c>
      <c r="J8" s="77">
        <v>7.1</v>
      </c>
      <c r="K8" s="76">
        <v>26</v>
      </c>
      <c r="L8" s="76">
        <f t="shared" si="0"/>
        <v>14.2</v>
      </c>
      <c r="M8" s="76">
        <f t="shared" si="1"/>
        <v>0</v>
      </c>
      <c r="N8" s="77">
        <f t="shared" si="2"/>
        <v>14.2</v>
      </c>
      <c r="O8" s="77">
        <f t="shared" si="3"/>
        <v>14.2</v>
      </c>
      <c r="P8" s="77">
        <f t="shared" si="4"/>
        <v>28.4</v>
      </c>
      <c r="Q8" s="77">
        <f t="shared" si="5"/>
        <v>14.2</v>
      </c>
      <c r="R8" s="77"/>
      <c r="S8" s="78">
        <f t="shared" si="6"/>
        <v>44.445999999999998</v>
      </c>
      <c r="T8" s="78">
        <v>6.26</v>
      </c>
      <c r="U8" s="100">
        <f t="shared" si="7"/>
        <v>162.76</v>
      </c>
      <c r="V8" s="99">
        <f t="shared" si="8"/>
        <v>88.891999999999996</v>
      </c>
      <c r="W8" s="99">
        <f t="shared" si="9"/>
        <v>0</v>
      </c>
      <c r="X8" s="99">
        <f t="shared" si="10"/>
        <v>88.891999999999996</v>
      </c>
      <c r="Y8" s="99">
        <f t="shared" si="11"/>
        <v>88.891999999999996</v>
      </c>
      <c r="Z8" s="99">
        <f t="shared" si="12"/>
        <v>177.78399999999999</v>
      </c>
      <c r="AA8" s="99">
        <f t="shared" si="13"/>
        <v>88.891999999999996</v>
      </c>
      <c r="AB8" s="96">
        <f t="shared" si="14"/>
        <v>533.35199999999998</v>
      </c>
    </row>
    <row r="9" spans="1:34" x14ac:dyDescent="0.35">
      <c r="A9" s="3" t="s">
        <v>234</v>
      </c>
      <c r="B9" s="92" t="s">
        <v>237</v>
      </c>
      <c r="C9" s="93">
        <v>1</v>
      </c>
      <c r="D9" s="76">
        <v>1</v>
      </c>
      <c r="E9" s="76">
        <v>0</v>
      </c>
      <c r="F9" s="76">
        <v>2</v>
      </c>
      <c r="G9" s="76">
        <v>1</v>
      </c>
      <c r="H9" s="76">
        <v>2</v>
      </c>
      <c r="I9" s="76">
        <v>0</v>
      </c>
      <c r="J9" s="77">
        <v>7.1</v>
      </c>
      <c r="K9" s="76">
        <v>26</v>
      </c>
      <c r="L9" s="76">
        <f t="shared" si="0"/>
        <v>14.2</v>
      </c>
      <c r="M9" s="76">
        <f t="shared" si="1"/>
        <v>0</v>
      </c>
      <c r="N9" s="77">
        <f t="shared" si="2"/>
        <v>28.4</v>
      </c>
      <c r="O9" s="77">
        <f t="shared" si="3"/>
        <v>14.2</v>
      </c>
      <c r="P9" s="77">
        <f t="shared" si="4"/>
        <v>28.4</v>
      </c>
      <c r="Q9" s="77">
        <f t="shared" si="5"/>
        <v>0</v>
      </c>
      <c r="R9" s="77"/>
      <c r="S9" s="78">
        <f t="shared" si="6"/>
        <v>44.445999999999998</v>
      </c>
      <c r="T9" s="78">
        <v>6.26</v>
      </c>
      <c r="U9" s="100">
        <f t="shared" si="7"/>
        <v>162.76</v>
      </c>
      <c r="V9" s="99">
        <f t="shared" si="8"/>
        <v>88.891999999999996</v>
      </c>
      <c r="W9" s="99">
        <f t="shared" si="9"/>
        <v>0</v>
      </c>
      <c r="X9" s="99">
        <f t="shared" si="10"/>
        <v>177.78399999999999</v>
      </c>
      <c r="Y9" s="99">
        <f t="shared" si="11"/>
        <v>88.891999999999996</v>
      </c>
      <c r="Z9" s="99">
        <f t="shared" si="12"/>
        <v>177.78399999999999</v>
      </c>
      <c r="AA9" s="99">
        <f t="shared" si="13"/>
        <v>0</v>
      </c>
      <c r="AB9" s="96">
        <f t="shared" si="14"/>
        <v>533.35199999999998</v>
      </c>
    </row>
    <row r="10" spans="1:34" x14ac:dyDescent="0.35">
      <c r="A10" s="3" t="s">
        <v>234</v>
      </c>
      <c r="B10" s="92" t="s">
        <v>239</v>
      </c>
      <c r="C10" s="93">
        <v>1</v>
      </c>
      <c r="D10" s="76">
        <v>1</v>
      </c>
      <c r="E10" s="76">
        <v>0</v>
      </c>
      <c r="F10" s="76">
        <v>1</v>
      </c>
      <c r="G10" s="76">
        <v>1</v>
      </c>
      <c r="H10" s="76">
        <v>2</v>
      </c>
      <c r="I10" s="76">
        <v>0</v>
      </c>
      <c r="J10" s="77">
        <v>7.1</v>
      </c>
      <c r="K10" s="76">
        <v>26</v>
      </c>
      <c r="L10" s="76">
        <f t="shared" si="0"/>
        <v>14.2</v>
      </c>
      <c r="M10" s="76">
        <f t="shared" si="1"/>
        <v>0</v>
      </c>
      <c r="N10" s="77">
        <f t="shared" si="2"/>
        <v>14.2</v>
      </c>
      <c r="O10" s="77">
        <f t="shared" si="3"/>
        <v>14.2</v>
      </c>
      <c r="P10" s="77">
        <f t="shared" si="4"/>
        <v>28.4</v>
      </c>
      <c r="Q10" s="77">
        <f t="shared" si="5"/>
        <v>0</v>
      </c>
      <c r="R10" s="77"/>
      <c r="S10" s="78">
        <f t="shared" si="6"/>
        <v>44.445999999999998</v>
      </c>
      <c r="T10" s="78">
        <v>6.26</v>
      </c>
      <c r="U10" s="100">
        <f t="shared" si="7"/>
        <v>162.76</v>
      </c>
      <c r="V10" s="99">
        <f t="shared" si="8"/>
        <v>88.891999999999996</v>
      </c>
      <c r="W10" s="99">
        <f t="shared" si="9"/>
        <v>0</v>
      </c>
      <c r="X10" s="99">
        <f t="shared" si="10"/>
        <v>88.891999999999996</v>
      </c>
      <c r="Y10" s="99">
        <f t="shared" si="11"/>
        <v>88.891999999999996</v>
      </c>
      <c r="Z10" s="99">
        <f t="shared" si="12"/>
        <v>177.78399999999999</v>
      </c>
      <c r="AA10" s="99">
        <f t="shared" si="13"/>
        <v>0</v>
      </c>
      <c r="AB10" s="96">
        <f t="shared" si="14"/>
        <v>444.46</v>
      </c>
    </row>
    <row r="11" spans="1:34" x14ac:dyDescent="0.35">
      <c r="A11" s="3" t="s">
        <v>240</v>
      </c>
      <c r="B11" s="92" t="s">
        <v>241</v>
      </c>
      <c r="C11" s="93">
        <v>1</v>
      </c>
      <c r="D11" s="76">
        <v>0</v>
      </c>
      <c r="E11" s="76">
        <v>0</v>
      </c>
      <c r="F11" s="76">
        <v>1</v>
      </c>
      <c r="G11" s="76">
        <v>1</v>
      </c>
      <c r="H11" s="76">
        <v>2</v>
      </c>
      <c r="I11" s="76">
        <v>0</v>
      </c>
      <c r="J11" s="77">
        <v>7.1</v>
      </c>
      <c r="K11" s="76">
        <v>26</v>
      </c>
      <c r="L11" s="76">
        <f t="shared" si="0"/>
        <v>0</v>
      </c>
      <c r="M11" s="76">
        <f t="shared" si="1"/>
        <v>0</v>
      </c>
      <c r="N11" s="77">
        <f t="shared" si="2"/>
        <v>14.2</v>
      </c>
      <c r="O11" s="77">
        <f t="shared" si="3"/>
        <v>14.2</v>
      </c>
      <c r="P11" s="77">
        <f t="shared" si="4"/>
        <v>28.4</v>
      </c>
      <c r="Q11" s="77">
        <f t="shared" si="5"/>
        <v>0</v>
      </c>
      <c r="R11" s="77"/>
      <c r="S11" s="78">
        <f t="shared" si="6"/>
        <v>44.445999999999998</v>
      </c>
      <c r="T11" s="78">
        <v>6.26</v>
      </c>
      <c r="U11" s="100">
        <f t="shared" si="7"/>
        <v>162.76</v>
      </c>
      <c r="V11" s="99">
        <f t="shared" si="8"/>
        <v>0</v>
      </c>
      <c r="W11" s="99">
        <f t="shared" si="9"/>
        <v>0</v>
      </c>
      <c r="X11" s="99">
        <f t="shared" si="10"/>
        <v>88.891999999999996</v>
      </c>
      <c r="Y11" s="99">
        <f t="shared" si="11"/>
        <v>88.891999999999996</v>
      </c>
      <c r="Z11" s="99">
        <f t="shared" si="12"/>
        <v>177.78399999999999</v>
      </c>
      <c r="AA11" s="99">
        <f t="shared" si="13"/>
        <v>0</v>
      </c>
      <c r="AB11" s="96">
        <f t="shared" si="14"/>
        <v>355.56799999999998</v>
      </c>
    </row>
    <row r="12" spans="1:34" x14ac:dyDescent="0.35">
      <c r="A12" s="3" t="s">
        <v>240</v>
      </c>
      <c r="B12" s="92" t="s">
        <v>242</v>
      </c>
      <c r="C12" s="93">
        <v>1</v>
      </c>
      <c r="D12" s="76">
        <v>0</v>
      </c>
      <c r="E12" s="76">
        <v>0</v>
      </c>
      <c r="F12" s="76">
        <v>1</v>
      </c>
      <c r="G12" s="76">
        <v>1</v>
      </c>
      <c r="H12" s="76">
        <v>2</v>
      </c>
      <c r="I12" s="76">
        <v>0</v>
      </c>
      <c r="J12" s="77">
        <v>7.1</v>
      </c>
      <c r="K12" s="76">
        <v>26</v>
      </c>
      <c r="L12" s="76">
        <f t="shared" si="0"/>
        <v>0</v>
      </c>
      <c r="M12" s="76">
        <f t="shared" si="1"/>
        <v>0</v>
      </c>
      <c r="N12" s="77">
        <f t="shared" si="2"/>
        <v>14.2</v>
      </c>
      <c r="O12" s="77">
        <f t="shared" si="3"/>
        <v>14.2</v>
      </c>
      <c r="P12" s="77">
        <f t="shared" si="4"/>
        <v>28.4</v>
      </c>
      <c r="Q12" s="77">
        <f t="shared" si="5"/>
        <v>0</v>
      </c>
      <c r="R12" s="77"/>
      <c r="S12" s="78">
        <f t="shared" si="6"/>
        <v>44.445999999999998</v>
      </c>
      <c r="T12" s="78">
        <v>6.26</v>
      </c>
      <c r="U12" s="100">
        <f t="shared" si="7"/>
        <v>162.76</v>
      </c>
      <c r="V12" s="99">
        <f t="shared" si="8"/>
        <v>0</v>
      </c>
      <c r="W12" s="99">
        <f t="shared" si="9"/>
        <v>0</v>
      </c>
      <c r="X12" s="99">
        <f t="shared" si="10"/>
        <v>88.891999999999996</v>
      </c>
      <c r="Y12" s="99">
        <f t="shared" si="11"/>
        <v>88.891999999999996</v>
      </c>
      <c r="Z12" s="99">
        <f t="shared" si="12"/>
        <v>177.78399999999999</v>
      </c>
      <c r="AA12" s="99">
        <f t="shared" si="13"/>
        <v>0</v>
      </c>
      <c r="AB12" s="96">
        <f t="shared" si="14"/>
        <v>355.56799999999998</v>
      </c>
    </row>
    <row r="13" spans="1:34" x14ac:dyDescent="0.35">
      <c r="A13" s="10" t="s">
        <v>240</v>
      </c>
      <c r="B13" s="92" t="s">
        <v>244</v>
      </c>
      <c r="C13" s="93">
        <v>1</v>
      </c>
      <c r="D13" s="76">
        <v>0</v>
      </c>
      <c r="E13" s="76">
        <v>0</v>
      </c>
      <c r="F13" s="76">
        <v>1</v>
      </c>
      <c r="G13" s="76">
        <v>1</v>
      </c>
      <c r="H13" s="76">
        <v>2</v>
      </c>
      <c r="I13" s="76">
        <v>0</v>
      </c>
      <c r="J13" s="77">
        <v>7.1</v>
      </c>
      <c r="K13" s="76">
        <v>26</v>
      </c>
      <c r="L13" s="76">
        <f t="shared" si="0"/>
        <v>0</v>
      </c>
      <c r="M13" s="76">
        <f t="shared" si="1"/>
        <v>0</v>
      </c>
      <c r="N13" s="77">
        <f t="shared" si="2"/>
        <v>14.2</v>
      </c>
      <c r="O13" s="77">
        <f t="shared" si="3"/>
        <v>14.2</v>
      </c>
      <c r="P13" s="77">
        <f t="shared" si="4"/>
        <v>28.4</v>
      </c>
      <c r="Q13" s="77">
        <f t="shared" si="5"/>
        <v>0</v>
      </c>
      <c r="R13" s="77"/>
      <c r="S13" s="78">
        <f t="shared" si="6"/>
        <v>44.445999999999998</v>
      </c>
      <c r="T13" s="78">
        <v>6.26</v>
      </c>
      <c r="U13" s="100">
        <f t="shared" si="7"/>
        <v>162.76</v>
      </c>
      <c r="V13" s="99">
        <f t="shared" si="8"/>
        <v>0</v>
      </c>
      <c r="W13" s="99">
        <f t="shared" si="9"/>
        <v>0</v>
      </c>
      <c r="X13" s="99">
        <f t="shared" si="10"/>
        <v>88.891999999999996</v>
      </c>
      <c r="Y13" s="99">
        <f t="shared" si="11"/>
        <v>88.891999999999996</v>
      </c>
      <c r="Z13" s="99">
        <f t="shared" si="12"/>
        <v>177.78399999999999</v>
      </c>
      <c r="AA13" s="99">
        <f t="shared" si="13"/>
        <v>0</v>
      </c>
      <c r="AB13" s="96">
        <f t="shared" si="14"/>
        <v>355.56799999999998</v>
      </c>
    </row>
    <row r="14" spans="1:34" x14ac:dyDescent="0.35">
      <c r="A14" s="10" t="s">
        <v>240</v>
      </c>
      <c r="B14" s="92" t="s">
        <v>245</v>
      </c>
      <c r="C14" s="93">
        <v>1</v>
      </c>
      <c r="D14" s="76">
        <v>0</v>
      </c>
      <c r="E14" s="76">
        <v>0</v>
      </c>
      <c r="F14" s="76">
        <v>1</v>
      </c>
      <c r="G14" s="76">
        <v>2</v>
      </c>
      <c r="H14" s="76">
        <v>2</v>
      </c>
      <c r="I14" s="76">
        <v>0</v>
      </c>
      <c r="J14" s="77">
        <v>7.1</v>
      </c>
      <c r="K14" s="76">
        <v>26</v>
      </c>
      <c r="L14" s="76">
        <f t="shared" si="0"/>
        <v>0</v>
      </c>
      <c r="M14" s="76">
        <f t="shared" si="1"/>
        <v>0</v>
      </c>
      <c r="N14" s="77">
        <f t="shared" si="2"/>
        <v>14.2</v>
      </c>
      <c r="O14" s="77">
        <f t="shared" si="3"/>
        <v>28.4</v>
      </c>
      <c r="P14" s="77">
        <f t="shared" si="4"/>
        <v>28.4</v>
      </c>
      <c r="Q14" s="77">
        <f t="shared" si="5"/>
        <v>0</v>
      </c>
      <c r="R14" s="77"/>
      <c r="S14" s="78">
        <f t="shared" si="6"/>
        <v>44.445999999999998</v>
      </c>
      <c r="T14" s="78">
        <v>6.26</v>
      </c>
      <c r="U14" s="100">
        <f t="shared" si="7"/>
        <v>162.76</v>
      </c>
      <c r="V14" s="99">
        <f t="shared" si="8"/>
        <v>0</v>
      </c>
      <c r="W14" s="99">
        <f t="shared" si="9"/>
        <v>0</v>
      </c>
      <c r="X14" s="99">
        <f t="shared" si="10"/>
        <v>88.891999999999996</v>
      </c>
      <c r="Y14" s="99">
        <f t="shared" si="11"/>
        <v>177.78399999999999</v>
      </c>
      <c r="Z14" s="99">
        <f t="shared" si="12"/>
        <v>177.78399999999999</v>
      </c>
      <c r="AA14" s="99">
        <f t="shared" si="13"/>
        <v>0</v>
      </c>
      <c r="AB14" s="96">
        <f t="shared" si="14"/>
        <v>444.46</v>
      </c>
    </row>
    <row r="15" spans="1:34" x14ac:dyDescent="0.35">
      <c r="A15" s="10" t="s">
        <v>240</v>
      </c>
      <c r="B15" s="92" t="s">
        <v>246</v>
      </c>
      <c r="C15" s="93">
        <v>1</v>
      </c>
      <c r="D15" s="76">
        <v>1</v>
      </c>
      <c r="E15" s="76">
        <v>0</v>
      </c>
      <c r="F15" s="76">
        <v>1</v>
      </c>
      <c r="G15" s="76">
        <v>1</v>
      </c>
      <c r="H15" s="76">
        <v>2</v>
      </c>
      <c r="I15" s="76">
        <v>0</v>
      </c>
      <c r="J15" s="77">
        <v>7.1</v>
      </c>
      <c r="K15" s="76">
        <v>26</v>
      </c>
      <c r="L15" s="76">
        <f t="shared" si="0"/>
        <v>14.2</v>
      </c>
      <c r="M15" s="76">
        <f t="shared" si="1"/>
        <v>0</v>
      </c>
      <c r="N15" s="77">
        <f t="shared" si="2"/>
        <v>14.2</v>
      </c>
      <c r="O15" s="77">
        <f t="shared" si="3"/>
        <v>14.2</v>
      </c>
      <c r="P15" s="77">
        <f t="shared" si="4"/>
        <v>28.4</v>
      </c>
      <c r="Q15" s="77">
        <f t="shared" si="5"/>
        <v>0</v>
      </c>
      <c r="R15" s="77"/>
      <c r="S15" s="78">
        <f t="shared" si="6"/>
        <v>44.445999999999998</v>
      </c>
      <c r="T15" s="78">
        <v>6.26</v>
      </c>
      <c r="U15" s="100">
        <f t="shared" si="7"/>
        <v>162.76</v>
      </c>
      <c r="V15" s="99">
        <f t="shared" si="8"/>
        <v>88.891999999999996</v>
      </c>
      <c r="W15" s="99">
        <f t="shared" si="9"/>
        <v>0</v>
      </c>
      <c r="X15" s="99">
        <f t="shared" si="10"/>
        <v>88.891999999999996</v>
      </c>
      <c r="Y15" s="99">
        <f t="shared" si="11"/>
        <v>88.891999999999996</v>
      </c>
      <c r="Z15" s="99">
        <f t="shared" si="12"/>
        <v>177.78399999999999</v>
      </c>
      <c r="AA15" s="99">
        <f t="shared" si="13"/>
        <v>0</v>
      </c>
      <c r="AB15" s="96">
        <f t="shared" si="14"/>
        <v>444.46</v>
      </c>
    </row>
    <row r="16" spans="1:34" x14ac:dyDescent="0.35">
      <c r="A16" s="11" t="s">
        <v>247</v>
      </c>
      <c r="B16" s="92" t="s">
        <v>248</v>
      </c>
      <c r="C16" s="93">
        <v>1</v>
      </c>
      <c r="D16" s="76">
        <v>0</v>
      </c>
      <c r="E16" s="76">
        <v>0</v>
      </c>
      <c r="F16" s="76">
        <v>1</v>
      </c>
      <c r="G16" s="76">
        <v>1</v>
      </c>
      <c r="H16" s="76">
        <v>2</v>
      </c>
      <c r="I16" s="76">
        <v>0</v>
      </c>
      <c r="J16" s="77">
        <v>7.1</v>
      </c>
      <c r="K16" s="76">
        <v>26</v>
      </c>
      <c r="L16" s="76">
        <f t="shared" si="0"/>
        <v>0</v>
      </c>
      <c r="M16" s="76">
        <f t="shared" si="1"/>
        <v>0</v>
      </c>
      <c r="N16" s="77">
        <f t="shared" si="2"/>
        <v>14.2</v>
      </c>
      <c r="O16" s="77">
        <f t="shared" si="3"/>
        <v>14.2</v>
      </c>
      <c r="P16" s="77">
        <f t="shared" si="4"/>
        <v>28.4</v>
      </c>
      <c r="Q16" s="77">
        <f t="shared" si="5"/>
        <v>0</v>
      </c>
      <c r="R16" s="77"/>
      <c r="S16" s="78">
        <f t="shared" si="6"/>
        <v>44.445999999999998</v>
      </c>
      <c r="T16" s="78">
        <v>6.26</v>
      </c>
      <c r="U16" s="100">
        <f t="shared" si="7"/>
        <v>162.76</v>
      </c>
      <c r="V16" s="99">
        <f t="shared" si="8"/>
        <v>0</v>
      </c>
      <c r="W16" s="99">
        <f t="shared" si="9"/>
        <v>0</v>
      </c>
      <c r="X16" s="99">
        <f t="shared" si="10"/>
        <v>88.891999999999996</v>
      </c>
      <c r="Y16" s="99">
        <f t="shared" si="11"/>
        <v>88.891999999999996</v>
      </c>
      <c r="Z16" s="99">
        <f t="shared" si="12"/>
        <v>177.78399999999999</v>
      </c>
      <c r="AA16" s="99">
        <f t="shared" si="13"/>
        <v>0</v>
      </c>
      <c r="AB16" s="96">
        <f t="shared" si="14"/>
        <v>355.56799999999998</v>
      </c>
    </row>
    <row r="17" spans="1:28" x14ac:dyDescent="0.35">
      <c r="A17" s="7" t="s">
        <v>247</v>
      </c>
      <c r="B17" s="92" t="s">
        <v>250</v>
      </c>
      <c r="C17" s="93">
        <v>1</v>
      </c>
      <c r="D17" s="76">
        <v>0</v>
      </c>
      <c r="E17" s="76">
        <v>1</v>
      </c>
      <c r="F17" s="76">
        <v>1</v>
      </c>
      <c r="G17" s="76">
        <v>2</v>
      </c>
      <c r="H17" s="76">
        <v>2</v>
      </c>
      <c r="I17" s="76">
        <v>0</v>
      </c>
      <c r="J17" s="77">
        <v>7.1</v>
      </c>
      <c r="K17" s="76">
        <v>26</v>
      </c>
      <c r="L17" s="76">
        <f t="shared" si="0"/>
        <v>0</v>
      </c>
      <c r="M17" s="76">
        <f t="shared" si="1"/>
        <v>14.2</v>
      </c>
      <c r="N17" s="77">
        <f t="shared" si="2"/>
        <v>14.2</v>
      </c>
      <c r="O17" s="77">
        <f t="shared" si="3"/>
        <v>28.4</v>
      </c>
      <c r="P17" s="77">
        <f t="shared" si="4"/>
        <v>28.4</v>
      </c>
      <c r="Q17" s="77">
        <f t="shared" si="5"/>
        <v>0</v>
      </c>
      <c r="R17" s="77"/>
      <c r="S17" s="78">
        <f t="shared" si="6"/>
        <v>44.445999999999998</v>
      </c>
      <c r="T17" s="78">
        <v>6.26</v>
      </c>
      <c r="U17" s="100">
        <f t="shared" si="7"/>
        <v>162.76</v>
      </c>
      <c r="V17" s="99">
        <f t="shared" si="8"/>
        <v>0</v>
      </c>
      <c r="W17" s="99">
        <f t="shared" si="9"/>
        <v>88.891999999999996</v>
      </c>
      <c r="X17" s="99">
        <f t="shared" si="10"/>
        <v>88.891999999999996</v>
      </c>
      <c r="Y17" s="99">
        <f t="shared" si="11"/>
        <v>177.78399999999999</v>
      </c>
      <c r="Z17" s="99">
        <f t="shared" si="12"/>
        <v>177.78399999999999</v>
      </c>
      <c r="AA17" s="99">
        <f t="shared" si="13"/>
        <v>0</v>
      </c>
      <c r="AB17" s="96">
        <f t="shared" si="14"/>
        <v>533.35199999999998</v>
      </c>
    </row>
    <row r="18" spans="1:28" x14ac:dyDescent="0.35">
      <c r="A18" s="7" t="s">
        <v>251</v>
      </c>
      <c r="B18" s="92" t="s">
        <v>252</v>
      </c>
      <c r="C18" s="93">
        <v>1</v>
      </c>
      <c r="D18" s="76">
        <v>1</v>
      </c>
      <c r="E18" s="76">
        <v>0</v>
      </c>
      <c r="F18" s="76">
        <v>1</v>
      </c>
      <c r="G18" s="76">
        <v>2</v>
      </c>
      <c r="H18" s="76">
        <v>2</v>
      </c>
      <c r="I18" s="76">
        <v>0</v>
      </c>
      <c r="J18" s="77">
        <v>7.1</v>
      </c>
      <c r="K18" s="76">
        <v>26</v>
      </c>
      <c r="L18" s="76">
        <f t="shared" si="0"/>
        <v>14.2</v>
      </c>
      <c r="M18" s="76">
        <f t="shared" si="1"/>
        <v>0</v>
      </c>
      <c r="N18" s="77">
        <f t="shared" si="2"/>
        <v>14.2</v>
      </c>
      <c r="O18" s="77">
        <f t="shared" si="3"/>
        <v>28.4</v>
      </c>
      <c r="P18" s="77">
        <f t="shared" si="4"/>
        <v>28.4</v>
      </c>
      <c r="Q18" s="77">
        <f t="shared" si="5"/>
        <v>0</v>
      </c>
      <c r="R18" s="77"/>
      <c r="S18" s="78">
        <f t="shared" si="6"/>
        <v>44.445999999999998</v>
      </c>
      <c r="T18" s="78">
        <v>6.26</v>
      </c>
      <c r="U18" s="100">
        <f t="shared" si="7"/>
        <v>162.76</v>
      </c>
      <c r="V18" s="99">
        <f t="shared" si="8"/>
        <v>88.891999999999996</v>
      </c>
      <c r="W18" s="99">
        <f t="shared" si="9"/>
        <v>0</v>
      </c>
      <c r="X18" s="99">
        <f t="shared" si="10"/>
        <v>88.891999999999996</v>
      </c>
      <c r="Y18" s="99">
        <f t="shared" si="11"/>
        <v>177.78399999999999</v>
      </c>
      <c r="Z18" s="99">
        <f t="shared" si="12"/>
        <v>177.78399999999999</v>
      </c>
      <c r="AA18" s="99">
        <f t="shared" si="13"/>
        <v>0</v>
      </c>
      <c r="AB18" s="96">
        <f t="shared" si="14"/>
        <v>533.35199999999998</v>
      </c>
    </row>
    <row r="19" spans="1:28" x14ac:dyDescent="0.35">
      <c r="A19" s="3" t="s">
        <v>251</v>
      </c>
      <c r="B19" s="92" t="s">
        <v>256</v>
      </c>
      <c r="C19" s="93">
        <v>1</v>
      </c>
      <c r="D19" s="76">
        <v>1</v>
      </c>
      <c r="E19" s="76">
        <v>0</v>
      </c>
      <c r="F19" s="76">
        <v>1</v>
      </c>
      <c r="G19" s="76">
        <v>1</v>
      </c>
      <c r="H19" s="76">
        <v>2</v>
      </c>
      <c r="I19" s="76">
        <v>0</v>
      </c>
      <c r="J19" s="77">
        <v>7.1</v>
      </c>
      <c r="K19" s="76">
        <v>26</v>
      </c>
      <c r="L19" s="76">
        <f t="shared" si="0"/>
        <v>14.2</v>
      </c>
      <c r="M19" s="76">
        <f t="shared" si="1"/>
        <v>0</v>
      </c>
      <c r="N19" s="77">
        <f t="shared" si="2"/>
        <v>14.2</v>
      </c>
      <c r="O19" s="77">
        <f t="shared" si="3"/>
        <v>14.2</v>
      </c>
      <c r="P19" s="77">
        <f t="shared" si="4"/>
        <v>28.4</v>
      </c>
      <c r="Q19" s="77">
        <f t="shared" si="5"/>
        <v>0</v>
      </c>
      <c r="R19" s="77"/>
      <c r="S19" s="78">
        <f t="shared" si="6"/>
        <v>44.445999999999998</v>
      </c>
      <c r="T19" s="78">
        <v>6.26</v>
      </c>
      <c r="U19" s="100">
        <f t="shared" si="7"/>
        <v>162.76</v>
      </c>
      <c r="V19" s="99">
        <f t="shared" si="8"/>
        <v>88.891999999999996</v>
      </c>
      <c r="W19" s="99">
        <f t="shared" si="9"/>
        <v>0</v>
      </c>
      <c r="X19" s="99">
        <f t="shared" si="10"/>
        <v>88.891999999999996</v>
      </c>
      <c r="Y19" s="99">
        <f t="shared" si="11"/>
        <v>88.891999999999996</v>
      </c>
      <c r="Z19" s="99">
        <f t="shared" si="12"/>
        <v>177.78399999999999</v>
      </c>
      <c r="AA19" s="99">
        <f t="shared" si="13"/>
        <v>0</v>
      </c>
      <c r="AB19" s="96">
        <f t="shared" si="14"/>
        <v>444.46</v>
      </c>
    </row>
    <row r="20" spans="1:28" x14ac:dyDescent="0.35">
      <c r="A20" s="97"/>
      <c r="B20" s="97" t="s">
        <v>13</v>
      </c>
      <c r="C20" s="97">
        <v>18</v>
      </c>
      <c r="D20" s="97">
        <f>SUM(D3:D19)</f>
        <v>10</v>
      </c>
      <c r="E20" s="97">
        <f t="shared" ref="E20:I20" si="15">SUM(E3:E19)</f>
        <v>1</v>
      </c>
      <c r="F20" s="97">
        <f t="shared" si="15"/>
        <v>18</v>
      </c>
      <c r="G20" s="97">
        <f t="shared" si="15"/>
        <v>20</v>
      </c>
      <c r="H20" s="97">
        <f t="shared" si="15"/>
        <v>34</v>
      </c>
      <c r="I20" s="97">
        <f t="shared" si="15"/>
        <v>1</v>
      </c>
      <c r="J20" s="97"/>
      <c r="K20" s="97"/>
      <c r="L20" s="97"/>
      <c r="M20" s="97"/>
      <c r="N20" s="97"/>
      <c r="O20" s="97"/>
      <c r="P20" s="97"/>
      <c r="Q20" s="97"/>
      <c r="R20" s="98"/>
      <c r="S20" s="98"/>
      <c r="T20" s="98"/>
      <c r="U20" s="98"/>
      <c r="V20" s="96">
        <f t="shared" ref="V20:AA20" si="16">SUM(V3:V19)</f>
        <v>977.81200000000013</v>
      </c>
      <c r="W20" s="96">
        <f t="shared" si="16"/>
        <v>88.891999999999996</v>
      </c>
      <c r="X20" s="96">
        <f t="shared" si="16"/>
        <v>1688.9480000000003</v>
      </c>
      <c r="Y20" s="96">
        <f t="shared" si="16"/>
        <v>1866.7320000000007</v>
      </c>
      <c r="Z20" s="96">
        <f t="shared" si="16"/>
        <v>3200.112000000001</v>
      </c>
      <c r="AA20" s="96">
        <f t="shared" si="16"/>
        <v>88.891999999999996</v>
      </c>
    </row>
  </sheetData>
  <mergeCells count="4">
    <mergeCell ref="D1:I1"/>
    <mergeCell ref="J1:Q1"/>
    <mergeCell ref="R1:T1"/>
    <mergeCell ref="V1:AA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343CD-BA19-4087-8853-03563F76AC42}">
  <dimension ref="A1:Q1611"/>
  <sheetViews>
    <sheetView workbookViewId="0">
      <selection activeCell="J1617" sqref="J1617"/>
    </sheetView>
  </sheetViews>
  <sheetFormatPr defaultRowHeight="14.5" x14ac:dyDescent="0.35"/>
  <cols>
    <col min="2" max="2" width="11.81640625" customWidth="1"/>
    <col min="3" max="3" width="9.453125" customWidth="1"/>
    <col min="6" max="6" width="9.26953125" customWidth="1"/>
    <col min="9" max="9" width="9.453125" customWidth="1"/>
    <col min="11" max="11" width="10" customWidth="1"/>
    <col min="12" max="12" width="17" customWidth="1"/>
    <col min="13" max="13" width="14.81640625" customWidth="1"/>
    <col min="14" max="14" width="14" customWidth="1"/>
    <col min="15" max="15" width="12.81640625" customWidth="1"/>
    <col min="16" max="16" width="12" customWidth="1"/>
  </cols>
  <sheetData>
    <row r="1" spans="1:17" x14ac:dyDescent="0.35">
      <c r="A1" t="s">
        <v>48</v>
      </c>
      <c r="B1" t="s">
        <v>23</v>
      </c>
      <c r="C1" t="s">
        <v>361</v>
      </c>
      <c r="D1" t="s">
        <v>283</v>
      </c>
      <c r="E1" t="s">
        <v>362</v>
      </c>
      <c r="F1" t="s">
        <v>363</v>
      </c>
      <c r="G1" t="s">
        <v>364</v>
      </c>
      <c r="H1" t="s">
        <v>365</v>
      </c>
      <c r="I1" t="s">
        <v>15</v>
      </c>
      <c r="J1" t="s">
        <v>366</v>
      </c>
      <c r="K1" t="s">
        <v>367</v>
      </c>
      <c r="L1" t="s">
        <v>368</v>
      </c>
      <c r="M1" t="s">
        <v>369</v>
      </c>
      <c r="N1" t="s">
        <v>370</v>
      </c>
      <c r="O1" t="s">
        <v>371</v>
      </c>
      <c r="P1" t="s">
        <v>372</v>
      </c>
      <c r="Q1" t="s">
        <v>373</v>
      </c>
    </row>
    <row r="2" spans="1:17" hidden="1" x14ac:dyDescent="0.35">
      <c r="A2" t="s">
        <v>374</v>
      </c>
      <c r="B2" t="s">
        <v>375</v>
      </c>
      <c r="C2">
        <v>2021</v>
      </c>
      <c r="D2">
        <v>1</v>
      </c>
      <c r="E2">
        <v>19242.189999999999</v>
      </c>
      <c r="F2">
        <v>0</v>
      </c>
      <c r="G2" t="s">
        <v>376</v>
      </c>
      <c r="H2" t="s">
        <v>377</v>
      </c>
      <c r="I2" t="s">
        <v>378</v>
      </c>
      <c r="J2" t="s">
        <v>379</v>
      </c>
      <c r="K2" t="s">
        <v>380</v>
      </c>
      <c r="L2" t="s">
        <v>381</v>
      </c>
      <c r="M2" t="s">
        <v>381</v>
      </c>
      <c r="N2" t="s">
        <v>381</v>
      </c>
      <c r="O2" t="s">
        <v>382</v>
      </c>
      <c r="P2" t="s">
        <v>383</v>
      </c>
      <c r="Q2" t="s">
        <v>384</v>
      </c>
    </row>
    <row r="3" spans="1:17" hidden="1" x14ac:dyDescent="0.35">
      <c r="A3" t="s">
        <v>374</v>
      </c>
      <c r="B3" t="s">
        <v>375</v>
      </c>
      <c r="C3">
        <v>2021</v>
      </c>
      <c r="D3">
        <v>2</v>
      </c>
      <c r="E3">
        <v>-17628.96</v>
      </c>
      <c r="F3">
        <v>0</v>
      </c>
      <c r="G3" t="s">
        <v>376</v>
      </c>
      <c r="H3" t="s">
        <v>377</v>
      </c>
      <c r="I3" t="s">
        <v>378</v>
      </c>
      <c r="J3" t="s">
        <v>379</v>
      </c>
      <c r="K3" t="s">
        <v>380</v>
      </c>
      <c r="L3" t="s">
        <v>381</v>
      </c>
      <c r="M3" t="s">
        <v>381</v>
      </c>
      <c r="N3" t="s">
        <v>381</v>
      </c>
      <c r="O3" t="s">
        <v>385</v>
      </c>
      <c r="P3" t="s">
        <v>383</v>
      </c>
      <c r="Q3" t="s">
        <v>384</v>
      </c>
    </row>
    <row r="4" spans="1:17" hidden="1" x14ac:dyDescent="0.35">
      <c r="A4" t="s">
        <v>374</v>
      </c>
      <c r="B4" t="s">
        <v>375</v>
      </c>
      <c r="C4">
        <v>2021</v>
      </c>
      <c r="D4">
        <v>3</v>
      </c>
      <c r="E4">
        <v>2731.46</v>
      </c>
      <c r="F4">
        <v>0</v>
      </c>
      <c r="G4" t="s">
        <v>376</v>
      </c>
      <c r="H4" t="s">
        <v>377</v>
      </c>
      <c r="I4" t="s">
        <v>378</v>
      </c>
      <c r="J4" t="s">
        <v>379</v>
      </c>
      <c r="K4" t="s">
        <v>380</v>
      </c>
      <c r="L4" t="s">
        <v>381</v>
      </c>
      <c r="M4" t="s">
        <v>381</v>
      </c>
      <c r="N4" t="s">
        <v>381</v>
      </c>
      <c r="O4" t="s">
        <v>386</v>
      </c>
      <c r="P4" t="s">
        <v>383</v>
      </c>
      <c r="Q4" t="s">
        <v>384</v>
      </c>
    </row>
    <row r="5" spans="1:17" hidden="1" x14ac:dyDescent="0.35">
      <c r="A5" t="s">
        <v>374</v>
      </c>
      <c r="B5" t="s">
        <v>375</v>
      </c>
      <c r="C5">
        <v>2021</v>
      </c>
      <c r="D5">
        <v>4</v>
      </c>
      <c r="E5">
        <v>2390.58</v>
      </c>
      <c r="F5">
        <v>0</v>
      </c>
      <c r="G5" t="s">
        <v>376</v>
      </c>
      <c r="H5" t="s">
        <v>377</v>
      </c>
      <c r="I5" t="s">
        <v>378</v>
      </c>
      <c r="J5" t="s">
        <v>379</v>
      </c>
      <c r="K5" t="s">
        <v>380</v>
      </c>
      <c r="L5" t="s">
        <v>381</v>
      </c>
      <c r="M5" t="s">
        <v>381</v>
      </c>
      <c r="N5" t="s">
        <v>381</v>
      </c>
      <c r="O5" t="s">
        <v>387</v>
      </c>
      <c r="P5" t="s">
        <v>388</v>
      </c>
      <c r="Q5" t="s">
        <v>384</v>
      </c>
    </row>
    <row r="6" spans="1:17" hidden="1" x14ac:dyDescent="0.35">
      <c r="A6" t="s">
        <v>374</v>
      </c>
      <c r="B6" t="s">
        <v>375</v>
      </c>
      <c r="C6">
        <v>2021</v>
      </c>
      <c r="D6">
        <v>5</v>
      </c>
      <c r="E6">
        <v>-5122.04</v>
      </c>
      <c r="F6">
        <v>0</v>
      </c>
      <c r="G6" t="s">
        <v>376</v>
      </c>
      <c r="H6" t="s">
        <v>377</v>
      </c>
      <c r="I6" t="s">
        <v>378</v>
      </c>
      <c r="J6" t="s">
        <v>379</v>
      </c>
      <c r="K6" t="s">
        <v>380</v>
      </c>
      <c r="L6" t="s">
        <v>381</v>
      </c>
      <c r="M6" t="s">
        <v>381</v>
      </c>
      <c r="N6" t="s">
        <v>381</v>
      </c>
      <c r="O6" t="s">
        <v>389</v>
      </c>
      <c r="P6" t="s">
        <v>388</v>
      </c>
      <c r="Q6" t="s">
        <v>384</v>
      </c>
    </row>
    <row r="7" spans="1:17" hidden="1" x14ac:dyDescent="0.35">
      <c r="A7" t="s">
        <v>374</v>
      </c>
      <c r="B7" t="s">
        <v>375</v>
      </c>
      <c r="C7">
        <v>2021</v>
      </c>
      <c r="D7">
        <v>5</v>
      </c>
      <c r="E7">
        <v>151.41999999999999</v>
      </c>
      <c r="F7">
        <v>0</v>
      </c>
      <c r="G7" t="s">
        <v>376</v>
      </c>
      <c r="H7" t="s">
        <v>377</v>
      </c>
      <c r="I7" t="s">
        <v>378</v>
      </c>
      <c r="J7" t="s">
        <v>379</v>
      </c>
      <c r="K7" t="s">
        <v>380</v>
      </c>
      <c r="L7" t="s">
        <v>381</v>
      </c>
      <c r="M7" t="s">
        <v>381</v>
      </c>
      <c r="N7" t="s">
        <v>381</v>
      </c>
      <c r="O7" t="s">
        <v>389</v>
      </c>
      <c r="P7" t="s">
        <v>388</v>
      </c>
      <c r="Q7" t="s">
        <v>384</v>
      </c>
    </row>
    <row r="8" spans="1:17" hidden="1" x14ac:dyDescent="0.35">
      <c r="A8" t="s">
        <v>374</v>
      </c>
      <c r="B8" t="s">
        <v>375</v>
      </c>
      <c r="C8">
        <v>2021</v>
      </c>
      <c r="D8">
        <v>6</v>
      </c>
      <c r="E8">
        <v>2221.54</v>
      </c>
      <c r="F8">
        <v>0</v>
      </c>
      <c r="G8" t="s">
        <v>376</v>
      </c>
      <c r="H8" t="s">
        <v>377</v>
      </c>
      <c r="I8" t="s">
        <v>378</v>
      </c>
      <c r="J8" t="s">
        <v>379</v>
      </c>
      <c r="K8" t="s">
        <v>380</v>
      </c>
      <c r="L8" t="s">
        <v>381</v>
      </c>
      <c r="M8" t="s">
        <v>381</v>
      </c>
      <c r="N8" t="s">
        <v>381</v>
      </c>
      <c r="O8" t="s">
        <v>390</v>
      </c>
      <c r="P8" t="s">
        <v>388</v>
      </c>
      <c r="Q8" t="s">
        <v>384</v>
      </c>
    </row>
    <row r="9" spans="1:17" hidden="1" x14ac:dyDescent="0.35">
      <c r="A9" t="s">
        <v>391</v>
      </c>
      <c r="B9" t="s">
        <v>375</v>
      </c>
      <c r="C9">
        <v>2021</v>
      </c>
      <c r="D9">
        <v>1</v>
      </c>
      <c r="E9">
        <v>0</v>
      </c>
      <c r="F9">
        <v>3688.13</v>
      </c>
      <c r="G9" t="s">
        <v>376</v>
      </c>
      <c r="H9" t="s">
        <v>377</v>
      </c>
      <c r="I9" t="s">
        <v>392</v>
      </c>
      <c r="J9" t="s">
        <v>379</v>
      </c>
      <c r="K9" t="s">
        <v>380</v>
      </c>
      <c r="L9" t="s">
        <v>381</v>
      </c>
      <c r="M9" t="s">
        <v>381</v>
      </c>
      <c r="N9" t="s">
        <v>381</v>
      </c>
      <c r="O9" t="s">
        <v>382</v>
      </c>
      <c r="P9" t="s">
        <v>383</v>
      </c>
      <c r="Q9" t="s">
        <v>384</v>
      </c>
    </row>
    <row r="10" spans="1:17" hidden="1" x14ac:dyDescent="0.35">
      <c r="A10" t="s">
        <v>391</v>
      </c>
      <c r="B10" t="s">
        <v>375</v>
      </c>
      <c r="C10">
        <v>2021</v>
      </c>
      <c r="D10">
        <v>1</v>
      </c>
      <c r="E10">
        <v>-2658.28</v>
      </c>
      <c r="F10">
        <v>0</v>
      </c>
      <c r="G10" t="s">
        <v>376</v>
      </c>
      <c r="H10" t="s">
        <v>377</v>
      </c>
      <c r="I10" t="s">
        <v>392</v>
      </c>
      <c r="J10" t="s">
        <v>379</v>
      </c>
      <c r="K10" t="s">
        <v>380</v>
      </c>
      <c r="L10" t="s">
        <v>381</v>
      </c>
      <c r="M10" t="s">
        <v>381</v>
      </c>
      <c r="N10" t="s">
        <v>381</v>
      </c>
      <c r="O10" t="s">
        <v>382</v>
      </c>
      <c r="P10" t="s">
        <v>383</v>
      </c>
      <c r="Q10" t="s">
        <v>384</v>
      </c>
    </row>
    <row r="11" spans="1:17" hidden="1" x14ac:dyDescent="0.35">
      <c r="A11" t="s">
        <v>391</v>
      </c>
      <c r="B11" t="s">
        <v>375</v>
      </c>
      <c r="C11">
        <v>2021</v>
      </c>
      <c r="D11">
        <v>2</v>
      </c>
      <c r="E11">
        <v>0</v>
      </c>
      <c r="F11">
        <v>3688.13</v>
      </c>
      <c r="G11" t="s">
        <v>376</v>
      </c>
      <c r="H11" t="s">
        <v>377</v>
      </c>
      <c r="I11" t="s">
        <v>392</v>
      </c>
      <c r="J11" t="s">
        <v>379</v>
      </c>
      <c r="K11" t="s">
        <v>380</v>
      </c>
      <c r="L11" t="s">
        <v>381</v>
      </c>
      <c r="M11" t="s">
        <v>381</v>
      </c>
      <c r="N11" t="s">
        <v>381</v>
      </c>
      <c r="O11" t="s">
        <v>385</v>
      </c>
      <c r="P11" t="s">
        <v>383</v>
      </c>
      <c r="Q11" t="s">
        <v>384</v>
      </c>
    </row>
    <row r="12" spans="1:17" hidden="1" x14ac:dyDescent="0.35">
      <c r="A12" t="s">
        <v>391</v>
      </c>
      <c r="B12" t="s">
        <v>375</v>
      </c>
      <c r="C12">
        <v>2021</v>
      </c>
      <c r="D12">
        <v>2</v>
      </c>
      <c r="E12">
        <v>1252.57</v>
      </c>
      <c r="F12">
        <v>0</v>
      </c>
      <c r="G12" t="s">
        <v>376</v>
      </c>
      <c r="H12" t="s">
        <v>377</v>
      </c>
      <c r="I12" t="s">
        <v>392</v>
      </c>
      <c r="J12" t="s">
        <v>379</v>
      </c>
      <c r="K12" t="s">
        <v>380</v>
      </c>
      <c r="L12" t="s">
        <v>381</v>
      </c>
      <c r="M12" t="s">
        <v>381</v>
      </c>
      <c r="N12" t="s">
        <v>381</v>
      </c>
      <c r="O12" t="s">
        <v>385</v>
      </c>
      <c r="P12" t="s">
        <v>383</v>
      </c>
      <c r="Q12" t="s">
        <v>384</v>
      </c>
    </row>
    <row r="13" spans="1:17" hidden="1" x14ac:dyDescent="0.35">
      <c r="A13" t="s">
        <v>391</v>
      </c>
      <c r="B13" t="s">
        <v>375</v>
      </c>
      <c r="C13">
        <v>2021</v>
      </c>
      <c r="D13">
        <v>3</v>
      </c>
      <c r="E13">
        <v>0</v>
      </c>
      <c r="F13">
        <v>3688.13</v>
      </c>
      <c r="G13" t="s">
        <v>376</v>
      </c>
      <c r="H13" t="s">
        <v>377</v>
      </c>
      <c r="I13" t="s">
        <v>392</v>
      </c>
      <c r="J13" t="s">
        <v>379</v>
      </c>
      <c r="K13" t="s">
        <v>380</v>
      </c>
      <c r="L13" t="s">
        <v>381</v>
      </c>
      <c r="M13" t="s">
        <v>381</v>
      </c>
      <c r="N13" t="s">
        <v>381</v>
      </c>
      <c r="O13" t="s">
        <v>386</v>
      </c>
      <c r="P13" t="s">
        <v>383</v>
      </c>
      <c r="Q13" t="s">
        <v>384</v>
      </c>
    </row>
    <row r="14" spans="1:17" hidden="1" x14ac:dyDescent="0.35">
      <c r="A14" t="s">
        <v>391</v>
      </c>
      <c r="B14" t="s">
        <v>375</v>
      </c>
      <c r="C14">
        <v>2021</v>
      </c>
      <c r="D14">
        <v>3</v>
      </c>
      <c r="E14">
        <v>1193.43</v>
      </c>
      <c r="F14">
        <v>0</v>
      </c>
      <c r="G14" t="s">
        <v>376</v>
      </c>
      <c r="H14" t="s">
        <v>377</v>
      </c>
      <c r="I14" t="s">
        <v>392</v>
      </c>
      <c r="J14" t="s">
        <v>379</v>
      </c>
      <c r="K14" t="s">
        <v>380</v>
      </c>
      <c r="L14" t="s">
        <v>381</v>
      </c>
      <c r="M14" t="s">
        <v>381</v>
      </c>
      <c r="N14" t="s">
        <v>381</v>
      </c>
      <c r="O14" t="s">
        <v>386</v>
      </c>
      <c r="P14" t="s">
        <v>383</v>
      </c>
      <c r="Q14" t="s">
        <v>384</v>
      </c>
    </row>
    <row r="15" spans="1:17" hidden="1" x14ac:dyDescent="0.35">
      <c r="A15" t="s">
        <v>391</v>
      </c>
      <c r="B15" t="s">
        <v>375</v>
      </c>
      <c r="C15">
        <v>2021</v>
      </c>
      <c r="D15">
        <v>4</v>
      </c>
      <c r="E15">
        <v>1887.17</v>
      </c>
      <c r="F15">
        <v>0</v>
      </c>
      <c r="G15" t="s">
        <v>376</v>
      </c>
      <c r="H15" t="s">
        <v>377</v>
      </c>
      <c r="I15" t="s">
        <v>392</v>
      </c>
      <c r="J15" t="s">
        <v>379</v>
      </c>
      <c r="K15" t="s">
        <v>380</v>
      </c>
      <c r="L15" t="s">
        <v>381</v>
      </c>
      <c r="M15" t="s">
        <v>381</v>
      </c>
      <c r="N15" t="s">
        <v>381</v>
      </c>
      <c r="O15" t="s">
        <v>387</v>
      </c>
      <c r="P15" t="s">
        <v>388</v>
      </c>
      <c r="Q15" t="s">
        <v>384</v>
      </c>
    </row>
    <row r="16" spans="1:17" hidden="1" x14ac:dyDescent="0.35">
      <c r="A16" t="s">
        <v>391</v>
      </c>
      <c r="B16" t="s">
        <v>375</v>
      </c>
      <c r="C16">
        <v>2021</v>
      </c>
      <c r="D16">
        <v>4</v>
      </c>
      <c r="E16">
        <v>0</v>
      </c>
      <c r="F16">
        <v>3688.13</v>
      </c>
      <c r="G16" t="s">
        <v>376</v>
      </c>
      <c r="H16" t="s">
        <v>377</v>
      </c>
      <c r="I16" t="s">
        <v>392</v>
      </c>
      <c r="J16" t="s">
        <v>379</v>
      </c>
      <c r="K16" t="s">
        <v>380</v>
      </c>
      <c r="L16" t="s">
        <v>381</v>
      </c>
      <c r="M16" t="s">
        <v>381</v>
      </c>
      <c r="N16" t="s">
        <v>381</v>
      </c>
      <c r="O16" t="s">
        <v>387</v>
      </c>
      <c r="P16" t="s">
        <v>388</v>
      </c>
      <c r="Q16" t="s">
        <v>384</v>
      </c>
    </row>
    <row r="17" spans="1:17" hidden="1" x14ac:dyDescent="0.35">
      <c r="A17" t="s">
        <v>391</v>
      </c>
      <c r="B17" t="s">
        <v>375</v>
      </c>
      <c r="C17">
        <v>2021</v>
      </c>
      <c r="D17">
        <v>5</v>
      </c>
      <c r="E17">
        <v>-563.65</v>
      </c>
      <c r="F17">
        <v>0</v>
      </c>
      <c r="G17" t="s">
        <v>376</v>
      </c>
      <c r="H17" t="s">
        <v>377</v>
      </c>
      <c r="I17" t="s">
        <v>392</v>
      </c>
      <c r="J17" t="s">
        <v>379</v>
      </c>
      <c r="K17" t="s">
        <v>380</v>
      </c>
      <c r="L17" t="s">
        <v>381</v>
      </c>
      <c r="M17" t="s">
        <v>381</v>
      </c>
      <c r="N17" t="s">
        <v>381</v>
      </c>
      <c r="O17" t="s">
        <v>389</v>
      </c>
      <c r="P17" t="s">
        <v>388</v>
      </c>
      <c r="Q17" t="s">
        <v>384</v>
      </c>
    </row>
    <row r="18" spans="1:17" hidden="1" x14ac:dyDescent="0.35">
      <c r="A18" t="s">
        <v>391</v>
      </c>
      <c r="B18" t="s">
        <v>375</v>
      </c>
      <c r="C18">
        <v>2021</v>
      </c>
      <c r="D18">
        <v>5</v>
      </c>
      <c r="E18">
        <v>1997.74</v>
      </c>
      <c r="F18">
        <v>0</v>
      </c>
      <c r="G18" t="s">
        <v>376</v>
      </c>
      <c r="H18" t="s">
        <v>377</v>
      </c>
      <c r="I18" t="s">
        <v>392</v>
      </c>
      <c r="J18" t="s">
        <v>379</v>
      </c>
      <c r="K18" t="s">
        <v>380</v>
      </c>
      <c r="L18" t="s">
        <v>381</v>
      </c>
      <c r="M18" t="s">
        <v>381</v>
      </c>
      <c r="N18" t="s">
        <v>381</v>
      </c>
      <c r="O18" t="s">
        <v>389</v>
      </c>
      <c r="P18" t="s">
        <v>388</v>
      </c>
      <c r="Q18" t="s">
        <v>384</v>
      </c>
    </row>
    <row r="19" spans="1:17" hidden="1" x14ac:dyDescent="0.35">
      <c r="A19" t="s">
        <v>391</v>
      </c>
      <c r="B19" t="s">
        <v>375</v>
      </c>
      <c r="C19">
        <v>2021</v>
      </c>
      <c r="D19">
        <v>5</v>
      </c>
      <c r="E19">
        <v>0</v>
      </c>
      <c r="F19">
        <v>3688.13</v>
      </c>
      <c r="G19" t="s">
        <v>376</v>
      </c>
      <c r="H19" t="s">
        <v>377</v>
      </c>
      <c r="I19" t="s">
        <v>392</v>
      </c>
      <c r="J19" t="s">
        <v>379</v>
      </c>
      <c r="K19" t="s">
        <v>380</v>
      </c>
      <c r="L19" t="s">
        <v>381</v>
      </c>
      <c r="M19" t="s">
        <v>381</v>
      </c>
      <c r="N19" t="s">
        <v>381</v>
      </c>
      <c r="O19" t="s">
        <v>389</v>
      </c>
      <c r="P19" t="s">
        <v>388</v>
      </c>
      <c r="Q19" t="s">
        <v>384</v>
      </c>
    </row>
    <row r="20" spans="1:17" hidden="1" x14ac:dyDescent="0.35">
      <c r="A20" t="s">
        <v>391</v>
      </c>
      <c r="B20" t="s">
        <v>375</v>
      </c>
      <c r="C20">
        <v>2021</v>
      </c>
      <c r="D20">
        <v>6</v>
      </c>
      <c r="E20">
        <v>3751.75</v>
      </c>
      <c r="F20">
        <v>0</v>
      </c>
      <c r="G20" t="s">
        <v>376</v>
      </c>
      <c r="H20" t="s">
        <v>377</v>
      </c>
      <c r="I20" t="s">
        <v>392</v>
      </c>
      <c r="J20" t="s">
        <v>379</v>
      </c>
      <c r="K20" t="s">
        <v>380</v>
      </c>
      <c r="L20" t="s">
        <v>381</v>
      </c>
      <c r="M20" t="s">
        <v>381</v>
      </c>
      <c r="N20" t="s">
        <v>381</v>
      </c>
      <c r="O20" t="s">
        <v>390</v>
      </c>
      <c r="P20" t="s">
        <v>388</v>
      </c>
      <c r="Q20" t="s">
        <v>384</v>
      </c>
    </row>
    <row r="21" spans="1:17" hidden="1" x14ac:dyDescent="0.35">
      <c r="A21" t="s">
        <v>391</v>
      </c>
      <c r="B21" t="s">
        <v>375</v>
      </c>
      <c r="C21">
        <v>2021</v>
      </c>
      <c r="D21">
        <v>6</v>
      </c>
      <c r="E21">
        <v>0</v>
      </c>
      <c r="F21">
        <v>3688.13</v>
      </c>
      <c r="G21" t="s">
        <v>376</v>
      </c>
      <c r="H21" t="s">
        <v>377</v>
      </c>
      <c r="I21" t="s">
        <v>392</v>
      </c>
      <c r="J21" t="s">
        <v>379</v>
      </c>
      <c r="K21" t="s">
        <v>380</v>
      </c>
      <c r="L21" t="s">
        <v>381</v>
      </c>
      <c r="M21" t="s">
        <v>381</v>
      </c>
      <c r="N21" t="s">
        <v>381</v>
      </c>
      <c r="O21" t="s">
        <v>390</v>
      </c>
      <c r="P21" t="s">
        <v>388</v>
      </c>
      <c r="Q21" t="s">
        <v>384</v>
      </c>
    </row>
    <row r="22" spans="1:17" hidden="1" x14ac:dyDescent="0.35">
      <c r="A22" t="s">
        <v>61</v>
      </c>
      <c r="B22" t="s">
        <v>375</v>
      </c>
      <c r="C22">
        <v>2021</v>
      </c>
      <c r="D22">
        <v>1</v>
      </c>
      <c r="E22">
        <v>0</v>
      </c>
      <c r="F22">
        <v>9375</v>
      </c>
      <c r="G22" t="s">
        <v>376</v>
      </c>
      <c r="H22" t="s">
        <v>377</v>
      </c>
      <c r="I22" t="s">
        <v>393</v>
      </c>
      <c r="J22" t="s">
        <v>379</v>
      </c>
      <c r="K22" t="s">
        <v>380</v>
      </c>
      <c r="L22" t="s">
        <v>381</v>
      </c>
      <c r="M22" t="s">
        <v>381</v>
      </c>
      <c r="N22" t="s">
        <v>381</v>
      </c>
      <c r="O22" t="s">
        <v>382</v>
      </c>
      <c r="P22" t="s">
        <v>383</v>
      </c>
      <c r="Q22" t="s">
        <v>384</v>
      </c>
    </row>
    <row r="23" spans="1:17" hidden="1" x14ac:dyDescent="0.35">
      <c r="A23" t="s">
        <v>61</v>
      </c>
      <c r="B23" t="s">
        <v>375</v>
      </c>
      <c r="C23">
        <v>2021</v>
      </c>
      <c r="D23">
        <v>1</v>
      </c>
      <c r="E23">
        <v>29286.76</v>
      </c>
      <c r="F23">
        <v>0</v>
      </c>
      <c r="G23" t="s">
        <v>376</v>
      </c>
      <c r="H23" t="s">
        <v>377</v>
      </c>
      <c r="I23" t="s">
        <v>393</v>
      </c>
      <c r="J23" t="s">
        <v>379</v>
      </c>
      <c r="K23" t="s">
        <v>380</v>
      </c>
      <c r="L23" t="s">
        <v>381</v>
      </c>
      <c r="M23" t="s">
        <v>381</v>
      </c>
      <c r="N23" t="s">
        <v>381</v>
      </c>
      <c r="O23" t="s">
        <v>382</v>
      </c>
      <c r="P23" t="s">
        <v>383</v>
      </c>
      <c r="Q23" t="s">
        <v>384</v>
      </c>
    </row>
    <row r="24" spans="1:17" hidden="1" x14ac:dyDescent="0.35">
      <c r="A24" t="s">
        <v>61</v>
      </c>
      <c r="B24" t="s">
        <v>375</v>
      </c>
      <c r="C24">
        <v>2021</v>
      </c>
      <c r="D24">
        <v>2</v>
      </c>
      <c r="E24">
        <v>0</v>
      </c>
      <c r="F24">
        <v>9375</v>
      </c>
      <c r="G24" t="s">
        <v>376</v>
      </c>
      <c r="H24" t="s">
        <v>377</v>
      </c>
      <c r="I24" t="s">
        <v>393</v>
      </c>
      <c r="J24" t="s">
        <v>379</v>
      </c>
      <c r="K24" t="s">
        <v>380</v>
      </c>
      <c r="L24" t="s">
        <v>381</v>
      </c>
      <c r="M24" t="s">
        <v>381</v>
      </c>
      <c r="N24" t="s">
        <v>381</v>
      </c>
      <c r="O24" t="s">
        <v>385</v>
      </c>
      <c r="P24" t="s">
        <v>383</v>
      </c>
      <c r="Q24" t="s">
        <v>384</v>
      </c>
    </row>
    <row r="25" spans="1:17" hidden="1" x14ac:dyDescent="0.35">
      <c r="A25" t="s">
        <v>61</v>
      </c>
      <c r="B25" t="s">
        <v>375</v>
      </c>
      <c r="C25">
        <v>2021</v>
      </c>
      <c r="D25">
        <v>2</v>
      </c>
      <c r="E25">
        <v>-8449.4</v>
      </c>
      <c r="F25">
        <v>0</v>
      </c>
      <c r="G25" t="s">
        <v>376</v>
      </c>
      <c r="H25" t="s">
        <v>377</v>
      </c>
      <c r="I25" t="s">
        <v>393</v>
      </c>
      <c r="J25" t="s">
        <v>379</v>
      </c>
      <c r="K25" t="s">
        <v>380</v>
      </c>
      <c r="L25" t="s">
        <v>381</v>
      </c>
      <c r="M25" t="s">
        <v>381</v>
      </c>
      <c r="N25" t="s">
        <v>381</v>
      </c>
      <c r="O25" t="s">
        <v>385</v>
      </c>
      <c r="P25" t="s">
        <v>383</v>
      </c>
      <c r="Q25" t="s">
        <v>384</v>
      </c>
    </row>
    <row r="26" spans="1:17" hidden="1" x14ac:dyDescent="0.35">
      <c r="A26" t="s">
        <v>61</v>
      </c>
      <c r="B26" t="s">
        <v>375</v>
      </c>
      <c r="C26">
        <v>2021</v>
      </c>
      <c r="D26">
        <v>3</v>
      </c>
      <c r="E26">
        <v>0</v>
      </c>
      <c r="F26">
        <v>9375</v>
      </c>
      <c r="G26" t="s">
        <v>376</v>
      </c>
      <c r="H26" t="s">
        <v>377</v>
      </c>
      <c r="I26" t="s">
        <v>393</v>
      </c>
      <c r="J26" t="s">
        <v>379</v>
      </c>
      <c r="K26" t="s">
        <v>380</v>
      </c>
      <c r="L26" t="s">
        <v>381</v>
      </c>
      <c r="M26" t="s">
        <v>381</v>
      </c>
      <c r="N26" t="s">
        <v>381</v>
      </c>
      <c r="O26" t="s">
        <v>386</v>
      </c>
      <c r="P26" t="s">
        <v>383</v>
      </c>
      <c r="Q26" t="s">
        <v>384</v>
      </c>
    </row>
    <row r="27" spans="1:17" hidden="1" x14ac:dyDescent="0.35">
      <c r="A27" t="s">
        <v>61</v>
      </c>
      <c r="B27" t="s">
        <v>375</v>
      </c>
      <c r="C27">
        <v>2021</v>
      </c>
      <c r="D27">
        <v>3</v>
      </c>
      <c r="E27">
        <v>10216.89</v>
      </c>
      <c r="F27">
        <v>0</v>
      </c>
      <c r="G27" t="s">
        <v>376</v>
      </c>
      <c r="H27" t="s">
        <v>377</v>
      </c>
      <c r="I27" t="s">
        <v>393</v>
      </c>
      <c r="J27" t="s">
        <v>379</v>
      </c>
      <c r="K27" t="s">
        <v>380</v>
      </c>
      <c r="L27" t="s">
        <v>381</v>
      </c>
      <c r="M27" t="s">
        <v>381</v>
      </c>
      <c r="N27" t="s">
        <v>381</v>
      </c>
      <c r="O27" t="s">
        <v>386</v>
      </c>
      <c r="P27" t="s">
        <v>383</v>
      </c>
      <c r="Q27" t="s">
        <v>384</v>
      </c>
    </row>
    <row r="28" spans="1:17" hidden="1" x14ac:dyDescent="0.35">
      <c r="A28" t="s">
        <v>61</v>
      </c>
      <c r="B28" t="s">
        <v>375</v>
      </c>
      <c r="C28">
        <v>2021</v>
      </c>
      <c r="D28">
        <v>4</v>
      </c>
      <c r="E28">
        <v>-58.49</v>
      </c>
      <c r="F28">
        <v>0</v>
      </c>
      <c r="G28" t="s">
        <v>376</v>
      </c>
      <c r="H28" t="s">
        <v>377</v>
      </c>
      <c r="I28" t="s">
        <v>393</v>
      </c>
      <c r="J28" t="s">
        <v>379</v>
      </c>
      <c r="K28" t="s">
        <v>380</v>
      </c>
      <c r="L28" t="s">
        <v>381</v>
      </c>
      <c r="M28" t="s">
        <v>381</v>
      </c>
      <c r="N28" t="s">
        <v>381</v>
      </c>
      <c r="O28" t="s">
        <v>387</v>
      </c>
      <c r="P28" t="s">
        <v>388</v>
      </c>
      <c r="Q28" t="s">
        <v>384</v>
      </c>
    </row>
    <row r="29" spans="1:17" hidden="1" x14ac:dyDescent="0.35">
      <c r="A29" t="s">
        <v>61</v>
      </c>
      <c r="B29" t="s">
        <v>375</v>
      </c>
      <c r="C29">
        <v>2021</v>
      </c>
      <c r="D29">
        <v>4</v>
      </c>
      <c r="E29">
        <v>0</v>
      </c>
      <c r="F29">
        <v>9375</v>
      </c>
      <c r="G29" t="s">
        <v>376</v>
      </c>
      <c r="H29" t="s">
        <v>377</v>
      </c>
      <c r="I29" t="s">
        <v>393</v>
      </c>
      <c r="J29" t="s">
        <v>379</v>
      </c>
      <c r="K29" t="s">
        <v>380</v>
      </c>
      <c r="L29" t="s">
        <v>381</v>
      </c>
      <c r="M29" t="s">
        <v>381</v>
      </c>
      <c r="N29" t="s">
        <v>381</v>
      </c>
      <c r="O29" t="s">
        <v>387</v>
      </c>
      <c r="P29" t="s">
        <v>388</v>
      </c>
      <c r="Q29" t="s">
        <v>384</v>
      </c>
    </row>
    <row r="30" spans="1:17" hidden="1" x14ac:dyDescent="0.35">
      <c r="A30" t="s">
        <v>61</v>
      </c>
      <c r="B30" t="s">
        <v>375</v>
      </c>
      <c r="C30">
        <v>2021</v>
      </c>
      <c r="D30">
        <v>5</v>
      </c>
      <c r="E30">
        <v>-6055.61</v>
      </c>
      <c r="F30">
        <v>0</v>
      </c>
      <c r="G30" t="s">
        <v>376</v>
      </c>
      <c r="H30" t="s">
        <v>377</v>
      </c>
      <c r="I30" t="s">
        <v>393</v>
      </c>
      <c r="J30" t="s">
        <v>379</v>
      </c>
      <c r="K30" t="s">
        <v>380</v>
      </c>
      <c r="L30" t="s">
        <v>381</v>
      </c>
      <c r="M30" t="s">
        <v>381</v>
      </c>
      <c r="N30" t="s">
        <v>381</v>
      </c>
      <c r="O30" t="s">
        <v>389</v>
      </c>
      <c r="P30" t="s">
        <v>388</v>
      </c>
      <c r="Q30" t="s">
        <v>384</v>
      </c>
    </row>
    <row r="31" spans="1:17" hidden="1" x14ac:dyDescent="0.35">
      <c r="A31" t="s">
        <v>61</v>
      </c>
      <c r="B31" t="s">
        <v>375</v>
      </c>
      <c r="C31">
        <v>2021</v>
      </c>
      <c r="D31">
        <v>5</v>
      </c>
      <c r="E31">
        <v>18572.759999999998</v>
      </c>
      <c r="F31">
        <v>0</v>
      </c>
      <c r="G31" t="s">
        <v>376</v>
      </c>
      <c r="H31" t="s">
        <v>377</v>
      </c>
      <c r="I31" t="s">
        <v>393</v>
      </c>
      <c r="J31" t="s">
        <v>379</v>
      </c>
      <c r="K31" t="s">
        <v>380</v>
      </c>
      <c r="L31" t="s">
        <v>381</v>
      </c>
      <c r="M31" t="s">
        <v>381</v>
      </c>
      <c r="N31" t="s">
        <v>381</v>
      </c>
      <c r="O31" t="s">
        <v>389</v>
      </c>
      <c r="P31" t="s">
        <v>388</v>
      </c>
      <c r="Q31" t="s">
        <v>384</v>
      </c>
    </row>
    <row r="32" spans="1:17" hidden="1" x14ac:dyDescent="0.35">
      <c r="A32" t="s">
        <v>61</v>
      </c>
      <c r="B32" t="s">
        <v>375</v>
      </c>
      <c r="C32">
        <v>2021</v>
      </c>
      <c r="D32">
        <v>5</v>
      </c>
      <c r="E32">
        <v>0</v>
      </c>
      <c r="F32">
        <v>9375</v>
      </c>
      <c r="G32" t="s">
        <v>376</v>
      </c>
      <c r="H32" t="s">
        <v>377</v>
      </c>
      <c r="I32" t="s">
        <v>393</v>
      </c>
      <c r="J32" t="s">
        <v>379</v>
      </c>
      <c r="K32" t="s">
        <v>380</v>
      </c>
      <c r="L32" t="s">
        <v>381</v>
      </c>
      <c r="M32" t="s">
        <v>381</v>
      </c>
      <c r="N32" t="s">
        <v>381</v>
      </c>
      <c r="O32" t="s">
        <v>389</v>
      </c>
      <c r="P32" t="s">
        <v>388</v>
      </c>
      <c r="Q32" t="s">
        <v>384</v>
      </c>
    </row>
    <row r="33" spans="1:17" hidden="1" x14ac:dyDescent="0.35">
      <c r="A33" t="s">
        <v>61</v>
      </c>
      <c r="B33" t="s">
        <v>375</v>
      </c>
      <c r="C33">
        <v>2021</v>
      </c>
      <c r="D33">
        <v>6</v>
      </c>
      <c r="E33">
        <v>11144.98</v>
      </c>
      <c r="F33">
        <v>0</v>
      </c>
      <c r="G33" t="s">
        <v>376</v>
      </c>
      <c r="H33" t="s">
        <v>377</v>
      </c>
      <c r="I33" t="s">
        <v>393</v>
      </c>
      <c r="J33" t="s">
        <v>379</v>
      </c>
      <c r="K33" t="s">
        <v>380</v>
      </c>
      <c r="L33" t="s">
        <v>381</v>
      </c>
      <c r="M33" t="s">
        <v>381</v>
      </c>
      <c r="N33" t="s">
        <v>381</v>
      </c>
      <c r="O33" t="s">
        <v>390</v>
      </c>
      <c r="P33" t="s">
        <v>388</v>
      </c>
      <c r="Q33" t="s">
        <v>384</v>
      </c>
    </row>
    <row r="34" spans="1:17" hidden="1" x14ac:dyDescent="0.35">
      <c r="A34" t="s">
        <v>61</v>
      </c>
      <c r="B34" t="s">
        <v>375</v>
      </c>
      <c r="C34">
        <v>2021</v>
      </c>
      <c r="D34">
        <v>6</v>
      </c>
      <c r="E34">
        <v>0</v>
      </c>
      <c r="F34">
        <v>9375</v>
      </c>
      <c r="G34" t="s">
        <v>376</v>
      </c>
      <c r="H34" t="s">
        <v>377</v>
      </c>
      <c r="I34" t="s">
        <v>393</v>
      </c>
      <c r="J34" t="s">
        <v>379</v>
      </c>
      <c r="K34" t="s">
        <v>380</v>
      </c>
      <c r="L34" t="s">
        <v>381</v>
      </c>
      <c r="M34" t="s">
        <v>381</v>
      </c>
      <c r="N34" t="s">
        <v>381</v>
      </c>
      <c r="O34" t="s">
        <v>390</v>
      </c>
      <c r="P34" t="s">
        <v>388</v>
      </c>
      <c r="Q34" t="s">
        <v>384</v>
      </c>
    </row>
    <row r="35" spans="1:17" hidden="1" x14ac:dyDescent="0.35">
      <c r="A35" t="s">
        <v>394</v>
      </c>
      <c r="B35" t="s">
        <v>375</v>
      </c>
      <c r="C35">
        <v>2021</v>
      </c>
      <c r="D35">
        <v>1</v>
      </c>
      <c r="E35">
        <v>0</v>
      </c>
      <c r="F35">
        <v>2853.81</v>
      </c>
      <c r="G35" t="s">
        <v>376</v>
      </c>
      <c r="H35" t="s">
        <v>377</v>
      </c>
      <c r="I35" t="s">
        <v>395</v>
      </c>
      <c r="J35" t="s">
        <v>379</v>
      </c>
      <c r="K35" t="s">
        <v>380</v>
      </c>
      <c r="L35" t="s">
        <v>381</v>
      </c>
      <c r="M35" t="s">
        <v>381</v>
      </c>
      <c r="N35" t="s">
        <v>381</v>
      </c>
      <c r="O35" t="s">
        <v>382</v>
      </c>
      <c r="P35" t="s">
        <v>383</v>
      </c>
      <c r="Q35" t="s">
        <v>384</v>
      </c>
    </row>
    <row r="36" spans="1:17" hidden="1" x14ac:dyDescent="0.35">
      <c r="A36" t="s">
        <v>394</v>
      </c>
      <c r="B36" t="s">
        <v>375</v>
      </c>
      <c r="C36">
        <v>2021</v>
      </c>
      <c r="D36">
        <v>1</v>
      </c>
      <c r="E36">
        <v>21315.97</v>
      </c>
      <c r="F36">
        <v>0</v>
      </c>
      <c r="G36" t="s">
        <v>376</v>
      </c>
      <c r="H36" t="s">
        <v>377</v>
      </c>
      <c r="I36" t="s">
        <v>395</v>
      </c>
      <c r="J36" t="s">
        <v>379</v>
      </c>
      <c r="K36" t="s">
        <v>380</v>
      </c>
      <c r="L36" t="s">
        <v>381</v>
      </c>
      <c r="M36" t="s">
        <v>381</v>
      </c>
      <c r="N36" t="s">
        <v>381</v>
      </c>
      <c r="O36" t="s">
        <v>382</v>
      </c>
      <c r="P36" t="s">
        <v>383</v>
      </c>
      <c r="Q36" t="s">
        <v>384</v>
      </c>
    </row>
    <row r="37" spans="1:17" hidden="1" x14ac:dyDescent="0.35">
      <c r="A37" t="s">
        <v>394</v>
      </c>
      <c r="B37" t="s">
        <v>375</v>
      </c>
      <c r="C37">
        <v>2021</v>
      </c>
      <c r="D37">
        <v>2</v>
      </c>
      <c r="E37">
        <v>0</v>
      </c>
      <c r="F37">
        <v>2853.81</v>
      </c>
      <c r="G37" t="s">
        <v>376</v>
      </c>
      <c r="H37" t="s">
        <v>377</v>
      </c>
      <c r="I37" t="s">
        <v>395</v>
      </c>
      <c r="J37" t="s">
        <v>379</v>
      </c>
      <c r="K37" t="s">
        <v>380</v>
      </c>
      <c r="L37" t="s">
        <v>381</v>
      </c>
      <c r="M37" t="s">
        <v>381</v>
      </c>
      <c r="N37" t="s">
        <v>381</v>
      </c>
      <c r="O37" t="s">
        <v>385</v>
      </c>
      <c r="P37" t="s">
        <v>383</v>
      </c>
      <c r="Q37" t="s">
        <v>384</v>
      </c>
    </row>
    <row r="38" spans="1:17" hidden="1" x14ac:dyDescent="0.35">
      <c r="A38" t="s">
        <v>394</v>
      </c>
      <c r="B38" t="s">
        <v>375</v>
      </c>
      <c r="C38">
        <v>2021</v>
      </c>
      <c r="D38">
        <v>2</v>
      </c>
      <c r="E38">
        <v>-21110.14</v>
      </c>
      <c r="F38">
        <v>0</v>
      </c>
      <c r="G38" t="s">
        <v>376</v>
      </c>
      <c r="H38" t="s">
        <v>377</v>
      </c>
      <c r="I38" t="s">
        <v>395</v>
      </c>
      <c r="J38" t="s">
        <v>379</v>
      </c>
      <c r="K38" t="s">
        <v>380</v>
      </c>
      <c r="L38" t="s">
        <v>381</v>
      </c>
      <c r="M38" t="s">
        <v>381</v>
      </c>
      <c r="N38" t="s">
        <v>381</v>
      </c>
      <c r="O38" t="s">
        <v>385</v>
      </c>
      <c r="P38" t="s">
        <v>383</v>
      </c>
      <c r="Q38" t="s">
        <v>384</v>
      </c>
    </row>
    <row r="39" spans="1:17" hidden="1" x14ac:dyDescent="0.35">
      <c r="A39" t="s">
        <v>394</v>
      </c>
      <c r="B39" t="s">
        <v>375</v>
      </c>
      <c r="C39">
        <v>2021</v>
      </c>
      <c r="D39">
        <v>3</v>
      </c>
      <c r="E39">
        <v>0</v>
      </c>
      <c r="F39">
        <v>2853.81</v>
      </c>
      <c r="G39" t="s">
        <v>376</v>
      </c>
      <c r="H39" t="s">
        <v>377</v>
      </c>
      <c r="I39" t="s">
        <v>395</v>
      </c>
      <c r="J39" t="s">
        <v>379</v>
      </c>
      <c r="K39" t="s">
        <v>380</v>
      </c>
      <c r="L39" t="s">
        <v>381</v>
      </c>
      <c r="M39" t="s">
        <v>381</v>
      </c>
      <c r="N39" t="s">
        <v>381</v>
      </c>
      <c r="O39" t="s">
        <v>386</v>
      </c>
      <c r="P39" t="s">
        <v>383</v>
      </c>
      <c r="Q39" t="s">
        <v>384</v>
      </c>
    </row>
    <row r="40" spans="1:17" hidden="1" x14ac:dyDescent="0.35">
      <c r="A40" t="s">
        <v>394</v>
      </c>
      <c r="B40" t="s">
        <v>375</v>
      </c>
      <c r="C40">
        <v>2021</v>
      </c>
      <c r="D40">
        <v>3</v>
      </c>
      <c r="E40">
        <v>37.68</v>
      </c>
      <c r="F40">
        <v>0</v>
      </c>
      <c r="G40" t="s">
        <v>376</v>
      </c>
      <c r="H40" t="s">
        <v>377</v>
      </c>
      <c r="I40" t="s">
        <v>395</v>
      </c>
      <c r="J40" t="s">
        <v>379</v>
      </c>
      <c r="K40" t="s">
        <v>380</v>
      </c>
      <c r="L40" t="s">
        <v>381</v>
      </c>
      <c r="M40" t="s">
        <v>381</v>
      </c>
      <c r="N40" t="s">
        <v>381</v>
      </c>
      <c r="O40" t="s">
        <v>386</v>
      </c>
      <c r="P40" t="s">
        <v>383</v>
      </c>
      <c r="Q40" t="s">
        <v>384</v>
      </c>
    </row>
    <row r="41" spans="1:17" hidden="1" x14ac:dyDescent="0.35">
      <c r="A41" t="s">
        <v>394</v>
      </c>
      <c r="B41" t="s">
        <v>375</v>
      </c>
      <c r="C41">
        <v>2021</v>
      </c>
      <c r="D41">
        <v>4</v>
      </c>
      <c r="E41">
        <v>1404.54</v>
      </c>
      <c r="F41">
        <v>0</v>
      </c>
      <c r="G41" t="s">
        <v>376</v>
      </c>
      <c r="H41" t="s">
        <v>377</v>
      </c>
      <c r="I41" t="s">
        <v>395</v>
      </c>
      <c r="J41" t="s">
        <v>379</v>
      </c>
      <c r="K41" t="s">
        <v>380</v>
      </c>
      <c r="L41" t="s">
        <v>381</v>
      </c>
      <c r="M41" t="s">
        <v>381</v>
      </c>
      <c r="N41" t="s">
        <v>381</v>
      </c>
      <c r="O41" t="s">
        <v>387</v>
      </c>
      <c r="P41" t="s">
        <v>388</v>
      </c>
      <c r="Q41" t="s">
        <v>384</v>
      </c>
    </row>
    <row r="42" spans="1:17" hidden="1" x14ac:dyDescent="0.35">
      <c r="A42" t="s">
        <v>394</v>
      </c>
      <c r="B42" t="s">
        <v>375</v>
      </c>
      <c r="C42">
        <v>2021</v>
      </c>
      <c r="D42">
        <v>4</v>
      </c>
      <c r="E42">
        <v>0</v>
      </c>
      <c r="F42">
        <v>2853.81</v>
      </c>
      <c r="G42" t="s">
        <v>376</v>
      </c>
      <c r="H42" t="s">
        <v>377</v>
      </c>
      <c r="I42" t="s">
        <v>395</v>
      </c>
      <c r="J42" t="s">
        <v>379</v>
      </c>
      <c r="K42" t="s">
        <v>380</v>
      </c>
      <c r="L42" t="s">
        <v>381</v>
      </c>
      <c r="M42" t="s">
        <v>381</v>
      </c>
      <c r="N42" t="s">
        <v>381</v>
      </c>
      <c r="O42" t="s">
        <v>387</v>
      </c>
      <c r="P42" t="s">
        <v>388</v>
      </c>
      <c r="Q42" t="s">
        <v>384</v>
      </c>
    </row>
    <row r="43" spans="1:17" hidden="1" x14ac:dyDescent="0.35">
      <c r="A43" t="s">
        <v>394</v>
      </c>
      <c r="B43" t="s">
        <v>375</v>
      </c>
      <c r="C43">
        <v>2021</v>
      </c>
      <c r="D43">
        <v>5</v>
      </c>
      <c r="E43">
        <v>-961.28</v>
      </c>
      <c r="F43">
        <v>0</v>
      </c>
      <c r="G43" t="s">
        <v>376</v>
      </c>
      <c r="H43" t="s">
        <v>377</v>
      </c>
      <c r="I43" t="s">
        <v>395</v>
      </c>
      <c r="J43" t="s">
        <v>379</v>
      </c>
      <c r="K43" t="s">
        <v>380</v>
      </c>
      <c r="L43" t="s">
        <v>381</v>
      </c>
      <c r="M43" t="s">
        <v>381</v>
      </c>
      <c r="N43" t="s">
        <v>381</v>
      </c>
      <c r="O43" t="s">
        <v>389</v>
      </c>
      <c r="P43" t="s">
        <v>388</v>
      </c>
      <c r="Q43" t="s">
        <v>384</v>
      </c>
    </row>
    <row r="44" spans="1:17" hidden="1" x14ac:dyDescent="0.35">
      <c r="A44" t="s">
        <v>394</v>
      </c>
      <c r="B44" t="s">
        <v>375</v>
      </c>
      <c r="C44">
        <v>2021</v>
      </c>
      <c r="D44">
        <v>5</v>
      </c>
      <c r="E44">
        <v>483.38</v>
      </c>
      <c r="F44">
        <v>0</v>
      </c>
      <c r="G44" t="s">
        <v>376</v>
      </c>
      <c r="H44" t="s">
        <v>377</v>
      </c>
      <c r="I44" t="s">
        <v>395</v>
      </c>
      <c r="J44" t="s">
        <v>379</v>
      </c>
      <c r="K44" t="s">
        <v>380</v>
      </c>
      <c r="L44" t="s">
        <v>381</v>
      </c>
      <c r="M44" t="s">
        <v>381</v>
      </c>
      <c r="N44" t="s">
        <v>381</v>
      </c>
      <c r="O44" t="s">
        <v>389</v>
      </c>
      <c r="P44" t="s">
        <v>388</v>
      </c>
      <c r="Q44" t="s">
        <v>384</v>
      </c>
    </row>
    <row r="45" spans="1:17" hidden="1" x14ac:dyDescent="0.35">
      <c r="A45" t="s">
        <v>394</v>
      </c>
      <c r="B45" t="s">
        <v>375</v>
      </c>
      <c r="C45">
        <v>2021</v>
      </c>
      <c r="D45">
        <v>5</v>
      </c>
      <c r="E45">
        <v>0</v>
      </c>
      <c r="F45">
        <v>2853.81</v>
      </c>
      <c r="G45" t="s">
        <v>376</v>
      </c>
      <c r="H45" t="s">
        <v>377</v>
      </c>
      <c r="I45" t="s">
        <v>395</v>
      </c>
      <c r="J45" t="s">
        <v>379</v>
      </c>
      <c r="K45" t="s">
        <v>380</v>
      </c>
      <c r="L45" t="s">
        <v>381</v>
      </c>
      <c r="M45" t="s">
        <v>381</v>
      </c>
      <c r="N45" t="s">
        <v>381</v>
      </c>
      <c r="O45" t="s">
        <v>389</v>
      </c>
      <c r="P45" t="s">
        <v>388</v>
      </c>
      <c r="Q45" t="s">
        <v>384</v>
      </c>
    </row>
    <row r="46" spans="1:17" hidden="1" x14ac:dyDescent="0.35">
      <c r="A46" t="s">
        <v>394</v>
      </c>
      <c r="B46" t="s">
        <v>375</v>
      </c>
      <c r="C46">
        <v>2021</v>
      </c>
      <c r="D46">
        <v>6</v>
      </c>
      <c r="E46">
        <v>1224.93</v>
      </c>
      <c r="F46">
        <v>0</v>
      </c>
      <c r="G46" t="s">
        <v>376</v>
      </c>
      <c r="H46" t="s">
        <v>377</v>
      </c>
      <c r="I46" t="s">
        <v>395</v>
      </c>
      <c r="J46" t="s">
        <v>379</v>
      </c>
      <c r="K46" t="s">
        <v>380</v>
      </c>
      <c r="L46" t="s">
        <v>381</v>
      </c>
      <c r="M46" t="s">
        <v>381</v>
      </c>
      <c r="N46" t="s">
        <v>381</v>
      </c>
      <c r="O46" t="s">
        <v>390</v>
      </c>
      <c r="P46" t="s">
        <v>388</v>
      </c>
      <c r="Q46" t="s">
        <v>384</v>
      </c>
    </row>
    <row r="47" spans="1:17" hidden="1" x14ac:dyDescent="0.35">
      <c r="A47" t="s">
        <v>394</v>
      </c>
      <c r="B47" t="s">
        <v>375</v>
      </c>
      <c r="C47">
        <v>2021</v>
      </c>
      <c r="D47">
        <v>6</v>
      </c>
      <c r="E47">
        <v>0</v>
      </c>
      <c r="F47">
        <v>2853.81</v>
      </c>
      <c r="G47" t="s">
        <v>376</v>
      </c>
      <c r="H47" t="s">
        <v>377</v>
      </c>
      <c r="I47" t="s">
        <v>395</v>
      </c>
      <c r="J47" t="s">
        <v>379</v>
      </c>
      <c r="K47" t="s">
        <v>380</v>
      </c>
      <c r="L47" t="s">
        <v>381</v>
      </c>
      <c r="M47" t="s">
        <v>381</v>
      </c>
      <c r="N47" t="s">
        <v>381</v>
      </c>
      <c r="O47" t="s">
        <v>390</v>
      </c>
      <c r="P47" t="s">
        <v>388</v>
      </c>
      <c r="Q47" t="s">
        <v>384</v>
      </c>
    </row>
    <row r="48" spans="1:17" hidden="1" x14ac:dyDescent="0.35">
      <c r="A48" t="s">
        <v>396</v>
      </c>
      <c r="B48" t="s">
        <v>375</v>
      </c>
      <c r="C48">
        <v>2021</v>
      </c>
      <c r="D48">
        <v>1</v>
      </c>
      <c r="E48">
        <v>705.96</v>
      </c>
      <c r="F48">
        <v>0</v>
      </c>
      <c r="G48" t="s">
        <v>376</v>
      </c>
      <c r="H48" t="s">
        <v>377</v>
      </c>
      <c r="I48" t="s">
        <v>397</v>
      </c>
      <c r="J48" t="s">
        <v>379</v>
      </c>
      <c r="K48" t="s">
        <v>380</v>
      </c>
      <c r="L48" t="s">
        <v>381</v>
      </c>
      <c r="M48" t="s">
        <v>381</v>
      </c>
      <c r="N48" t="s">
        <v>381</v>
      </c>
      <c r="O48" t="s">
        <v>382</v>
      </c>
      <c r="P48" t="s">
        <v>383</v>
      </c>
      <c r="Q48" t="s">
        <v>384</v>
      </c>
    </row>
    <row r="49" spans="1:17" hidden="1" x14ac:dyDescent="0.35">
      <c r="A49" t="s">
        <v>396</v>
      </c>
      <c r="B49" t="s">
        <v>375</v>
      </c>
      <c r="C49">
        <v>2021</v>
      </c>
      <c r="D49">
        <v>2</v>
      </c>
      <c r="E49">
        <v>-705.96</v>
      </c>
      <c r="F49">
        <v>0</v>
      </c>
      <c r="G49" t="s">
        <v>376</v>
      </c>
      <c r="H49" t="s">
        <v>377</v>
      </c>
      <c r="I49" t="s">
        <v>397</v>
      </c>
      <c r="J49" t="s">
        <v>379</v>
      </c>
      <c r="K49" t="s">
        <v>380</v>
      </c>
      <c r="L49" t="s">
        <v>381</v>
      </c>
      <c r="M49" t="s">
        <v>381</v>
      </c>
      <c r="N49" t="s">
        <v>381</v>
      </c>
      <c r="O49" t="s">
        <v>385</v>
      </c>
      <c r="P49" t="s">
        <v>383</v>
      </c>
      <c r="Q49" t="s">
        <v>384</v>
      </c>
    </row>
    <row r="50" spans="1:17" hidden="1" x14ac:dyDescent="0.35">
      <c r="A50" t="s">
        <v>398</v>
      </c>
      <c r="B50" t="s">
        <v>375</v>
      </c>
      <c r="C50">
        <v>2021</v>
      </c>
      <c r="D50">
        <v>1</v>
      </c>
      <c r="E50">
        <v>3310.27</v>
      </c>
      <c r="F50">
        <v>0</v>
      </c>
      <c r="G50" t="s">
        <v>376</v>
      </c>
      <c r="H50" t="s">
        <v>377</v>
      </c>
      <c r="I50" t="s">
        <v>399</v>
      </c>
      <c r="J50" t="s">
        <v>379</v>
      </c>
      <c r="K50" t="s">
        <v>380</v>
      </c>
      <c r="L50" t="s">
        <v>381</v>
      </c>
      <c r="M50" t="s">
        <v>381</v>
      </c>
      <c r="N50" t="s">
        <v>381</v>
      </c>
      <c r="O50" t="s">
        <v>382</v>
      </c>
      <c r="P50" t="s">
        <v>383</v>
      </c>
      <c r="Q50" t="s">
        <v>384</v>
      </c>
    </row>
    <row r="51" spans="1:17" hidden="1" x14ac:dyDescent="0.35">
      <c r="A51" t="s">
        <v>398</v>
      </c>
      <c r="B51" t="s">
        <v>375</v>
      </c>
      <c r="C51">
        <v>2021</v>
      </c>
      <c r="D51">
        <v>2</v>
      </c>
      <c r="E51">
        <v>-3310.27</v>
      </c>
      <c r="F51">
        <v>0</v>
      </c>
      <c r="G51" t="s">
        <v>376</v>
      </c>
      <c r="H51" t="s">
        <v>377</v>
      </c>
      <c r="I51" t="s">
        <v>399</v>
      </c>
      <c r="J51" t="s">
        <v>379</v>
      </c>
      <c r="K51" t="s">
        <v>380</v>
      </c>
      <c r="L51" t="s">
        <v>381</v>
      </c>
      <c r="M51" t="s">
        <v>381</v>
      </c>
      <c r="N51" t="s">
        <v>381</v>
      </c>
      <c r="O51" t="s">
        <v>385</v>
      </c>
      <c r="P51" t="s">
        <v>383</v>
      </c>
      <c r="Q51" t="s">
        <v>384</v>
      </c>
    </row>
    <row r="52" spans="1:17" hidden="1" x14ac:dyDescent="0.35">
      <c r="A52" t="s">
        <v>400</v>
      </c>
      <c r="B52" t="s">
        <v>375</v>
      </c>
      <c r="C52">
        <v>2021</v>
      </c>
      <c r="D52">
        <v>1</v>
      </c>
      <c r="E52">
        <v>0</v>
      </c>
      <c r="F52">
        <v>0</v>
      </c>
      <c r="G52" t="s">
        <v>376</v>
      </c>
      <c r="H52" t="s">
        <v>377</v>
      </c>
      <c r="I52" t="s">
        <v>401</v>
      </c>
      <c r="J52" t="s">
        <v>379</v>
      </c>
      <c r="K52" t="s">
        <v>380</v>
      </c>
      <c r="L52" t="s">
        <v>381</v>
      </c>
      <c r="M52" t="s">
        <v>381</v>
      </c>
      <c r="N52" t="s">
        <v>381</v>
      </c>
      <c r="O52" t="s">
        <v>382</v>
      </c>
      <c r="P52" t="s">
        <v>383</v>
      </c>
      <c r="Q52" t="s">
        <v>384</v>
      </c>
    </row>
    <row r="53" spans="1:17" hidden="1" x14ac:dyDescent="0.35">
      <c r="A53" t="s">
        <v>400</v>
      </c>
      <c r="B53" t="s">
        <v>375</v>
      </c>
      <c r="C53">
        <v>2021</v>
      </c>
      <c r="D53">
        <v>1</v>
      </c>
      <c r="E53">
        <v>11462.01</v>
      </c>
      <c r="F53">
        <v>0</v>
      </c>
      <c r="G53" t="s">
        <v>376</v>
      </c>
      <c r="H53" t="s">
        <v>377</v>
      </c>
      <c r="I53" t="s">
        <v>401</v>
      </c>
      <c r="J53" t="s">
        <v>379</v>
      </c>
      <c r="K53" t="s">
        <v>380</v>
      </c>
      <c r="L53" t="s">
        <v>381</v>
      </c>
      <c r="M53" t="s">
        <v>381</v>
      </c>
      <c r="N53" t="s">
        <v>381</v>
      </c>
      <c r="O53" t="s">
        <v>382</v>
      </c>
      <c r="P53" t="s">
        <v>383</v>
      </c>
      <c r="Q53" t="s">
        <v>384</v>
      </c>
    </row>
    <row r="54" spans="1:17" hidden="1" x14ac:dyDescent="0.35">
      <c r="A54" t="s">
        <v>400</v>
      </c>
      <c r="B54" t="s">
        <v>375</v>
      </c>
      <c r="C54">
        <v>2021</v>
      </c>
      <c r="D54">
        <v>2</v>
      </c>
      <c r="E54">
        <v>0</v>
      </c>
      <c r="F54">
        <v>300</v>
      </c>
      <c r="G54" t="s">
        <v>376</v>
      </c>
      <c r="H54" t="s">
        <v>377</v>
      </c>
      <c r="I54" t="s">
        <v>401</v>
      </c>
      <c r="J54" t="s">
        <v>379</v>
      </c>
      <c r="K54" t="s">
        <v>380</v>
      </c>
      <c r="L54" t="s">
        <v>381</v>
      </c>
      <c r="M54" t="s">
        <v>381</v>
      </c>
      <c r="N54" t="s">
        <v>381</v>
      </c>
      <c r="O54" t="s">
        <v>385</v>
      </c>
      <c r="P54" t="s">
        <v>383</v>
      </c>
      <c r="Q54" t="s">
        <v>384</v>
      </c>
    </row>
    <row r="55" spans="1:17" hidden="1" x14ac:dyDescent="0.35">
      <c r="A55" t="s">
        <v>400</v>
      </c>
      <c r="B55" t="s">
        <v>375</v>
      </c>
      <c r="C55">
        <v>2021</v>
      </c>
      <c r="D55">
        <v>2</v>
      </c>
      <c r="E55">
        <v>-11462.01</v>
      </c>
      <c r="F55">
        <v>0</v>
      </c>
      <c r="G55" t="s">
        <v>376</v>
      </c>
      <c r="H55" t="s">
        <v>377</v>
      </c>
      <c r="I55" t="s">
        <v>401</v>
      </c>
      <c r="J55" t="s">
        <v>379</v>
      </c>
      <c r="K55" t="s">
        <v>380</v>
      </c>
      <c r="L55" t="s">
        <v>381</v>
      </c>
      <c r="M55" t="s">
        <v>381</v>
      </c>
      <c r="N55" t="s">
        <v>381</v>
      </c>
      <c r="O55" t="s">
        <v>385</v>
      </c>
      <c r="P55" t="s">
        <v>383</v>
      </c>
      <c r="Q55" t="s">
        <v>384</v>
      </c>
    </row>
    <row r="56" spans="1:17" hidden="1" x14ac:dyDescent="0.35">
      <c r="A56" t="s">
        <v>400</v>
      </c>
      <c r="B56" t="s">
        <v>375</v>
      </c>
      <c r="C56">
        <v>2021</v>
      </c>
      <c r="D56">
        <v>5</v>
      </c>
      <c r="E56">
        <v>2089.83</v>
      </c>
      <c r="F56">
        <v>0</v>
      </c>
      <c r="G56" t="s">
        <v>376</v>
      </c>
      <c r="H56" t="s">
        <v>377</v>
      </c>
      <c r="I56" t="s">
        <v>401</v>
      </c>
      <c r="J56" t="s">
        <v>379</v>
      </c>
      <c r="K56" t="s">
        <v>380</v>
      </c>
      <c r="L56" t="s">
        <v>381</v>
      </c>
      <c r="M56" t="s">
        <v>381</v>
      </c>
      <c r="N56" t="s">
        <v>381</v>
      </c>
      <c r="O56" t="s">
        <v>389</v>
      </c>
      <c r="P56" t="s">
        <v>388</v>
      </c>
      <c r="Q56" t="s">
        <v>384</v>
      </c>
    </row>
    <row r="57" spans="1:17" hidden="1" x14ac:dyDescent="0.35">
      <c r="A57" t="s">
        <v>402</v>
      </c>
      <c r="B57" t="s">
        <v>375</v>
      </c>
      <c r="C57">
        <v>2021</v>
      </c>
      <c r="D57">
        <v>1</v>
      </c>
      <c r="E57">
        <v>0</v>
      </c>
      <c r="F57">
        <v>10000</v>
      </c>
      <c r="G57" t="s">
        <v>376</v>
      </c>
      <c r="H57" t="s">
        <v>377</v>
      </c>
      <c r="I57" t="s">
        <v>403</v>
      </c>
      <c r="J57" t="s">
        <v>379</v>
      </c>
      <c r="K57" t="s">
        <v>380</v>
      </c>
      <c r="L57" t="s">
        <v>381</v>
      </c>
      <c r="M57" t="s">
        <v>381</v>
      </c>
      <c r="N57" t="s">
        <v>381</v>
      </c>
      <c r="O57" t="s">
        <v>382</v>
      </c>
      <c r="P57" t="s">
        <v>383</v>
      </c>
      <c r="Q57" t="s">
        <v>384</v>
      </c>
    </row>
    <row r="58" spans="1:17" hidden="1" x14ac:dyDescent="0.35">
      <c r="A58" t="s">
        <v>402</v>
      </c>
      <c r="B58" t="s">
        <v>375</v>
      </c>
      <c r="C58">
        <v>2021</v>
      </c>
      <c r="D58">
        <v>1</v>
      </c>
      <c r="E58">
        <v>20862.53</v>
      </c>
      <c r="F58">
        <v>0</v>
      </c>
      <c r="G58" t="s">
        <v>376</v>
      </c>
      <c r="H58" t="s">
        <v>377</v>
      </c>
      <c r="I58" t="s">
        <v>403</v>
      </c>
      <c r="J58" t="s">
        <v>379</v>
      </c>
      <c r="K58" t="s">
        <v>380</v>
      </c>
      <c r="L58" t="s">
        <v>381</v>
      </c>
      <c r="M58" t="s">
        <v>381</v>
      </c>
      <c r="N58" t="s">
        <v>381</v>
      </c>
      <c r="O58" t="s">
        <v>382</v>
      </c>
      <c r="P58" t="s">
        <v>383</v>
      </c>
      <c r="Q58" t="s">
        <v>384</v>
      </c>
    </row>
    <row r="59" spans="1:17" hidden="1" x14ac:dyDescent="0.35">
      <c r="A59" t="s">
        <v>402</v>
      </c>
      <c r="B59" t="s">
        <v>375</v>
      </c>
      <c r="C59">
        <v>2021</v>
      </c>
      <c r="D59">
        <v>2</v>
      </c>
      <c r="E59">
        <v>0</v>
      </c>
      <c r="F59">
        <v>15000</v>
      </c>
      <c r="G59" t="s">
        <v>376</v>
      </c>
      <c r="H59" t="s">
        <v>377</v>
      </c>
      <c r="I59" t="s">
        <v>403</v>
      </c>
      <c r="J59" t="s">
        <v>379</v>
      </c>
      <c r="K59" t="s">
        <v>380</v>
      </c>
      <c r="L59" t="s">
        <v>381</v>
      </c>
      <c r="M59" t="s">
        <v>381</v>
      </c>
      <c r="N59" t="s">
        <v>381</v>
      </c>
      <c r="O59" t="s">
        <v>385</v>
      </c>
      <c r="P59" t="s">
        <v>383</v>
      </c>
      <c r="Q59" t="s">
        <v>384</v>
      </c>
    </row>
    <row r="60" spans="1:17" hidden="1" x14ac:dyDescent="0.35">
      <c r="A60" t="s">
        <v>402</v>
      </c>
      <c r="B60" t="s">
        <v>375</v>
      </c>
      <c r="C60">
        <v>2021</v>
      </c>
      <c r="D60">
        <v>2</v>
      </c>
      <c r="E60">
        <v>7469.83</v>
      </c>
      <c r="F60">
        <v>0</v>
      </c>
      <c r="G60" t="s">
        <v>376</v>
      </c>
      <c r="H60" t="s">
        <v>377</v>
      </c>
      <c r="I60" t="s">
        <v>403</v>
      </c>
      <c r="J60" t="s">
        <v>379</v>
      </c>
      <c r="K60" t="s">
        <v>380</v>
      </c>
      <c r="L60" t="s">
        <v>381</v>
      </c>
      <c r="M60" t="s">
        <v>381</v>
      </c>
      <c r="N60" t="s">
        <v>381</v>
      </c>
      <c r="O60" t="s">
        <v>385</v>
      </c>
      <c r="P60" t="s">
        <v>383</v>
      </c>
      <c r="Q60" t="s">
        <v>384</v>
      </c>
    </row>
    <row r="61" spans="1:17" hidden="1" x14ac:dyDescent="0.35">
      <c r="A61" t="s">
        <v>402</v>
      </c>
      <c r="B61" t="s">
        <v>375</v>
      </c>
      <c r="C61">
        <v>2021</v>
      </c>
      <c r="D61">
        <v>3</v>
      </c>
      <c r="E61">
        <v>0</v>
      </c>
      <c r="F61">
        <v>10000</v>
      </c>
      <c r="G61" t="s">
        <v>376</v>
      </c>
      <c r="H61" t="s">
        <v>377</v>
      </c>
      <c r="I61" t="s">
        <v>403</v>
      </c>
      <c r="J61" t="s">
        <v>379</v>
      </c>
      <c r="K61" t="s">
        <v>380</v>
      </c>
      <c r="L61" t="s">
        <v>381</v>
      </c>
      <c r="M61" t="s">
        <v>381</v>
      </c>
      <c r="N61" t="s">
        <v>381</v>
      </c>
      <c r="O61" t="s">
        <v>386</v>
      </c>
      <c r="P61" t="s">
        <v>383</v>
      </c>
      <c r="Q61" t="s">
        <v>384</v>
      </c>
    </row>
    <row r="62" spans="1:17" hidden="1" x14ac:dyDescent="0.35">
      <c r="A62" t="s">
        <v>402</v>
      </c>
      <c r="B62" t="s">
        <v>375</v>
      </c>
      <c r="C62">
        <v>2021</v>
      </c>
      <c r="D62">
        <v>3</v>
      </c>
      <c r="E62">
        <v>7054.96</v>
      </c>
      <c r="F62">
        <v>0</v>
      </c>
      <c r="G62" t="s">
        <v>376</v>
      </c>
      <c r="H62" t="s">
        <v>377</v>
      </c>
      <c r="I62" t="s">
        <v>403</v>
      </c>
      <c r="J62" t="s">
        <v>379</v>
      </c>
      <c r="K62" t="s">
        <v>380</v>
      </c>
      <c r="L62" t="s">
        <v>381</v>
      </c>
      <c r="M62" t="s">
        <v>381</v>
      </c>
      <c r="N62" t="s">
        <v>381</v>
      </c>
      <c r="O62" t="s">
        <v>386</v>
      </c>
      <c r="P62" t="s">
        <v>383</v>
      </c>
      <c r="Q62" t="s">
        <v>384</v>
      </c>
    </row>
    <row r="63" spans="1:17" hidden="1" x14ac:dyDescent="0.35">
      <c r="A63" t="s">
        <v>402</v>
      </c>
      <c r="B63" t="s">
        <v>375</v>
      </c>
      <c r="C63">
        <v>2021</v>
      </c>
      <c r="D63">
        <v>4</v>
      </c>
      <c r="E63">
        <v>1501.6</v>
      </c>
      <c r="F63">
        <v>0</v>
      </c>
      <c r="G63" t="s">
        <v>376</v>
      </c>
      <c r="H63" t="s">
        <v>377</v>
      </c>
      <c r="I63" t="s">
        <v>403</v>
      </c>
      <c r="J63" t="s">
        <v>379</v>
      </c>
      <c r="K63" t="s">
        <v>380</v>
      </c>
      <c r="L63" t="s">
        <v>381</v>
      </c>
      <c r="M63" t="s">
        <v>381</v>
      </c>
      <c r="N63" t="s">
        <v>381</v>
      </c>
      <c r="O63" t="s">
        <v>387</v>
      </c>
      <c r="P63" t="s">
        <v>388</v>
      </c>
      <c r="Q63" t="s">
        <v>384</v>
      </c>
    </row>
    <row r="64" spans="1:17" hidden="1" x14ac:dyDescent="0.35">
      <c r="A64" t="s">
        <v>402</v>
      </c>
      <c r="B64" t="s">
        <v>375</v>
      </c>
      <c r="C64">
        <v>2021</v>
      </c>
      <c r="D64">
        <v>4</v>
      </c>
      <c r="E64">
        <v>0</v>
      </c>
      <c r="F64">
        <v>13000</v>
      </c>
      <c r="G64" t="s">
        <v>376</v>
      </c>
      <c r="H64" t="s">
        <v>377</v>
      </c>
      <c r="I64" t="s">
        <v>403</v>
      </c>
      <c r="J64" t="s">
        <v>379</v>
      </c>
      <c r="K64" t="s">
        <v>380</v>
      </c>
      <c r="L64" t="s">
        <v>381</v>
      </c>
      <c r="M64" t="s">
        <v>381</v>
      </c>
      <c r="N64" t="s">
        <v>381</v>
      </c>
      <c r="O64" t="s">
        <v>387</v>
      </c>
      <c r="P64" t="s">
        <v>388</v>
      </c>
      <c r="Q64" t="s">
        <v>384</v>
      </c>
    </row>
    <row r="65" spans="1:17" hidden="1" x14ac:dyDescent="0.35">
      <c r="A65" t="s">
        <v>402</v>
      </c>
      <c r="B65" t="s">
        <v>375</v>
      </c>
      <c r="C65">
        <v>2021</v>
      </c>
      <c r="D65">
        <v>5</v>
      </c>
      <c r="E65">
        <v>-3522.67</v>
      </c>
      <c r="F65">
        <v>0</v>
      </c>
      <c r="G65" t="s">
        <v>376</v>
      </c>
      <c r="H65" t="s">
        <v>377</v>
      </c>
      <c r="I65" t="s">
        <v>403</v>
      </c>
      <c r="J65" t="s">
        <v>379</v>
      </c>
      <c r="K65" t="s">
        <v>380</v>
      </c>
      <c r="L65" t="s">
        <v>381</v>
      </c>
      <c r="M65" t="s">
        <v>381</v>
      </c>
      <c r="N65" t="s">
        <v>381</v>
      </c>
      <c r="O65" t="s">
        <v>389</v>
      </c>
      <c r="P65" t="s">
        <v>388</v>
      </c>
      <c r="Q65" t="s">
        <v>384</v>
      </c>
    </row>
    <row r="66" spans="1:17" hidden="1" x14ac:dyDescent="0.35">
      <c r="A66" t="s">
        <v>402</v>
      </c>
      <c r="B66" t="s">
        <v>375</v>
      </c>
      <c r="C66">
        <v>2021</v>
      </c>
      <c r="D66">
        <v>5</v>
      </c>
      <c r="E66">
        <v>59463.61</v>
      </c>
      <c r="F66">
        <v>0</v>
      </c>
      <c r="G66" t="s">
        <v>376</v>
      </c>
      <c r="H66" t="s">
        <v>377</v>
      </c>
      <c r="I66" t="s">
        <v>403</v>
      </c>
      <c r="J66" t="s">
        <v>379</v>
      </c>
      <c r="K66" t="s">
        <v>380</v>
      </c>
      <c r="L66" t="s">
        <v>381</v>
      </c>
      <c r="M66" t="s">
        <v>381</v>
      </c>
      <c r="N66" t="s">
        <v>381</v>
      </c>
      <c r="O66" t="s">
        <v>389</v>
      </c>
      <c r="P66" t="s">
        <v>388</v>
      </c>
      <c r="Q66" t="s">
        <v>384</v>
      </c>
    </row>
    <row r="67" spans="1:17" hidden="1" x14ac:dyDescent="0.35">
      <c r="A67" t="s">
        <v>402</v>
      </c>
      <c r="B67" t="s">
        <v>375</v>
      </c>
      <c r="C67">
        <v>2021</v>
      </c>
      <c r="D67">
        <v>5</v>
      </c>
      <c r="E67">
        <v>0</v>
      </c>
      <c r="F67">
        <v>25000</v>
      </c>
      <c r="G67" t="s">
        <v>376</v>
      </c>
      <c r="H67" t="s">
        <v>377</v>
      </c>
      <c r="I67" t="s">
        <v>403</v>
      </c>
      <c r="J67" t="s">
        <v>379</v>
      </c>
      <c r="K67" t="s">
        <v>380</v>
      </c>
      <c r="L67" t="s">
        <v>381</v>
      </c>
      <c r="M67" t="s">
        <v>381</v>
      </c>
      <c r="N67" t="s">
        <v>381</v>
      </c>
      <c r="O67" t="s">
        <v>389</v>
      </c>
      <c r="P67" t="s">
        <v>388</v>
      </c>
      <c r="Q67" t="s">
        <v>384</v>
      </c>
    </row>
    <row r="68" spans="1:17" hidden="1" x14ac:dyDescent="0.35">
      <c r="A68" t="s">
        <v>402</v>
      </c>
      <c r="B68" t="s">
        <v>375</v>
      </c>
      <c r="C68">
        <v>2021</v>
      </c>
      <c r="D68">
        <v>6</v>
      </c>
      <c r="E68">
        <v>24771.68</v>
      </c>
      <c r="F68">
        <v>0</v>
      </c>
      <c r="G68" t="s">
        <v>376</v>
      </c>
      <c r="H68" t="s">
        <v>377</v>
      </c>
      <c r="I68" t="s">
        <v>403</v>
      </c>
      <c r="J68" t="s">
        <v>379</v>
      </c>
      <c r="K68" t="s">
        <v>380</v>
      </c>
      <c r="L68" t="s">
        <v>381</v>
      </c>
      <c r="M68" t="s">
        <v>381</v>
      </c>
      <c r="N68" t="s">
        <v>381</v>
      </c>
      <c r="O68" t="s">
        <v>390</v>
      </c>
      <c r="P68" t="s">
        <v>388</v>
      </c>
      <c r="Q68" t="s">
        <v>384</v>
      </c>
    </row>
    <row r="69" spans="1:17" hidden="1" x14ac:dyDescent="0.35">
      <c r="A69" t="s">
        <v>402</v>
      </c>
      <c r="B69" t="s">
        <v>375</v>
      </c>
      <c r="C69">
        <v>2021</v>
      </c>
      <c r="D69">
        <v>6</v>
      </c>
      <c r="E69">
        <v>0</v>
      </c>
      <c r="F69">
        <v>5000</v>
      </c>
      <c r="G69" t="s">
        <v>376</v>
      </c>
      <c r="H69" t="s">
        <v>377</v>
      </c>
      <c r="I69" t="s">
        <v>403</v>
      </c>
      <c r="J69" t="s">
        <v>379</v>
      </c>
      <c r="K69" t="s">
        <v>380</v>
      </c>
      <c r="L69" t="s">
        <v>381</v>
      </c>
      <c r="M69" t="s">
        <v>381</v>
      </c>
      <c r="N69" t="s">
        <v>381</v>
      </c>
      <c r="O69" t="s">
        <v>390</v>
      </c>
      <c r="P69" t="s">
        <v>388</v>
      </c>
      <c r="Q69" t="s">
        <v>384</v>
      </c>
    </row>
    <row r="70" spans="1:17" hidden="1" x14ac:dyDescent="0.35">
      <c r="A70" t="s">
        <v>62</v>
      </c>
      <c r="B70" t="s">
        <v>260</v>
      </c>
      <c r="C70">
        <v>2021</v>
      </c>
      <c r="D70">
        <v>1</v>
      </c>
      <c r="E70">
        <v>-4303.16</v>
      </c>
      <c r="F70">
        <v>0</v>
      </c>
      <c r="G70" t="s">
        <v>376</v>
      </c>
      <c r="H70" t="s">
        <v>377</v>
      </c>
      <c r="I70" t="s">
        <v>404</v>
      </c>
      <c r="J70" t="s">
        <v>405</v>
      </c>
      <c r="K70" t="s">
        <v>380</v>
      </c>
      <c r="L70" t="s">
        <v>381</v>
      </c>
      <c r="M70" t="s">
        <v>381</v>
      </c>
      <c r="N70" t="s">
        <v>381</v>
      </c>
      <c r="O70" t="s">
        <v>382</v>
      </c>
      <c r="P70" t="s">
        <v>383</v>
      </c>
      <c r="Q70" t="s">
        <v>384</v>
      </c>
    </row>
    <row r="71" spans="1:17" hidden="1" x14ac:dyDescent="0.35">
      <c r="A71" t="s">
        <v>62</v>
      </c>
      <c r="B71" t="s">
        <v>260</v>
      </c>
      <c r="C71">
        <v>2021</v>
      </c>
      <c r="D71">
        <v>2</v>
      </c>
      <c r="E71">
        <v>-1080</v>
      </c>
      <c r="F71">
        <v>0</v>
      </c>
      <c r="G71" t="s">
        <v>376</v>
      </c>
      <c r="H71" t="s">
        <v>377</v>
      </c>
      <c r="I71" t="s">
        <v>404</v>
      </c>
      <c r="J71" t="s">
        <v>405</v>
      </c>
      <c r="K71" t="s">
        <v>380</v>
      </c>
      <c r="L71" t="s">
        <v>381</v>
      </c>
      <c r="M71" t="s">
        <v>381</v>
      </c>
      <c r="N71" t="s">
        <v>381</v>
      </c>
      <c r="O71" t="s">
        <v>385</v>
      </c>
      <c r="P71" t="s">
        <v>383</v>
      </c>
      <c r="Q71" t="s">
        <v>384</v>
      </c>
    </row>
    <row r="72" spans="1:17" hidden="1" x14ac:dyDescent="0.35">
      <c r="A72" t="s">
        <v>62</v>
      </c>
      <c r="B72" t="s">
        <v>260</v>
      </c>
      <c r="C72">
        <v>2021</v>
      </c>
      <c r="D72">
        <v>3</v>
      </c>
      <c r="E72">
        <v>1092.1400000000001</v>
      </c>
      <c r="F72">
        <v>0</v>
      </c>
      <c r="G72" t="s">
        <v>376</v>
      </c>
      <c r="H72" t="s">
        <v>377</v>
      </c>
      <c r="I72" t="s">
        <v>404</v>
      </c>
      <c r="J72" t="s">
        <v>405</v>
      </c>
      <c r="K72" t="s">
        <v>380</v>
      </c>
      <c r="L72" t="s">
        <v>381</v>
      </c>
      <c r="M72" t="s">
        <v>381</v>
      </c>
      <c r="N72" t="s">
        <v>381</v>
      </c>
      <c r="O72" t="s">
        <v>386</v>
      </c>
      <c r="P72" t="s">
        <v>383</v>
      </c>
      <c r="Q72" t="s">
        <v>384</v>
      </c>
    </row>
    <row r="73" spans="1:17" hidden="1" x14ac:dyDescent="0.35">
      <c r="A73" t="s">
        <v>62</v>
      </c>
      <c r="B73" t="s">
        <v>260</v>
      </c>
      <c r="C73">
        <v>2021</v>
      </c>
      <c r="D73">
        <v>4</v>
      </c>
      <c r="E73">
        <v>-89.34</v>
      </c>
      <c r="F73">
        <v>0</v>
      </c>
      <c r="G73" t="s">
        <v>376</v>
      </c>
      <c r="H73" t="s">
        <v>377</v>
      </c>
      <c r="I73" t="s">
        <v>404</v>
      </c>
      <c r="J73" t="s">
        <v>405</v>
      </c>
      <c r="K73" t="s">
        <v>380</v>
      </c>
      <c r="L73" t="s">
        <v>381</v>
      </c>
      <c r="M73" t="s">
        <v>381</v>
      </c>
      <c r="N73" t="s">
        <v>381</v>
      </c>
      <c r="O73" t="s">
        <v>387</v>
      </c>
      <c r="P73" t="s">
        <v>388</v>
      </c>
      <c r="Q73" t="s">
        <v>384</v>
      </c>
    </row>
    <row r="74" spans="1:17" hidden="1" x14ac:dyDescent="0.35">
      <c r="A74" t="s">
        <v>62</v>
      </c>
      <c r="B74" t="s">
        <v>260</v>
      </c>
      <c r="C74">
        <v>2021</v>
      </c>
      <c r="D74">
        <v>5</v>
      </c>
      <c r="E74">
        <v>-1002.8</v>
      </c>
      <c r="F74">
        <v>0</v>
      </c>
      <c r="G74" t="s">
        <v>376</v>
      </c>
      <c r="H74" t="s">
        <v>377</v>
      </c>
      <c r="I74" t="s">
        <v>404</v>
      </c>
      <c r="J74" t="s">
        <v>405</v>
      </c>
      <c r="K74" t="s">
        <v>380</v>
      </c>
      <c r="L74" t="s">
        <v>381</v>
      </c>
      <c r="M74" t="s">
        <v>381</v>
      </c>
      <c r="N74" t="s">
        <v>381</v>
      </c>
      <c r="O74" t="s">
        <v>389</v>
      </c>
      <c r="P74" t="s">
        <v>388</v>
      </c>
      <c r="Q74" t="s">
        <v>384</v>
      </c>
    </row>
    <row r="75" spans="1:17" hidden="1" x14ac:dyDescent="0.35">
      <c r="A75" t="s">
        <v>62</v>
      </c>
      <c r="B75" t="s">
        <v>260</v>
      </c>
      <c r="C75">
        <v>2021</v>
      </c>
      <c r="D75">
        <v>5</v>
      </c>
      <c r="E75">
        <v>6590.04</v>
      </c>
      <c r="F75">
        <v>0</v>
      </c>
      <c r="G75" t="s">
        <v>376</v>
      </c>
      <c r="H75" t="s">
        <v>377</v>
      </c>
      <c r="I75" t="s">
        <v>404</v>
      </c>
      <c r="J75" t="s">
        <v>405</v>
      </c>
      <c r="K75" t="s">
        <v>380</v>
      </c>
      <c r="L75" t="s">
        <v>381</v>
      </c>
      <c r="M75" t="s">
        <v>381</v>
      </c>
      <c r="N75" t="s">
        <v>381</v>
      </c>
      <c r="O75" t="s">
        <v>389</v>
      </c>
      <c r="P75" t="s">
        <v>388</v>
      </c>
      <c r="Q75" t="s">
        <v>384</v>
      </c>
    </row>
    <row r="76" spans="1:17" hidden="1" x14ac:dyDescent="0.35">
      <c r="A76" t="s">
        <v>62</v>
      </c>
      <c r="B76" t="s">
        <v>260</v>
      </c>
      <c r="C76">
        <v>2021</v>
      </c>
      <c r="D76">
        <v>5</v>
      </c>
      <c r="E76">
        <v>9213.5400000000009</v>
      </c>
      <c r="F76">
        <v>0</v>
      </c>
      <c r="G76" t="s">
        <v>376</v>
      </c>
      <c r="H76" t="s">
        <v>377</v>
      </c>
      <c r="I76" t="s">
        <v>404</v>
      </c>
      <c r="J76" t="s">
        <v>405</v>
      </c>
      <c r="K76" t="s">
        <v>380</v>
      </c>
      <c r="L76" t="s">
        <v>381</v>
      </c>
      <c r="M76" t="s">
        <v>381</v>
      </c>
      <c r="N76" t="s">
        <v>381</v>
      </c>
      <c r="O76" t="s">
        <v>389</v>
      </c>
      <c r="P76" t="s">
        <v>388</v>
      </c>
      <c r="Q76" t="s">
        <v>384</v>
      </c>
    </row>
    <row r="77" spans="1:17" hidden="1" x14ac:dyDescent="0.35">
      <c r="A77" t="s">
        <v>62</v>
      </c>
      <c r="B77" t="s">
        <v>260</v>
      </c>
      <c r="C77">
        <v>2021</v>
      </c>
      <c r="D77">
        <v>6</v>
      </c>
      <c r="E77">
        <v>602.98</v>
      </c>
      <c r="F77">
        <v>0</v>
      </c>
      <c r="G77" t="s">
        <v>376</v>
      </c>
      <c r="H77" t="s">
        <v>377</v>
      </c>
      <c r="I77" t="s">
        <v>404</v>
      </c>
      <c r="J77" t="s">
        <v>405</v>
      </c>
      <c r="K77" t="s">
        <v>380</v>
      </c>
      <c r="L77" t="s">
        <v>381</v>
      </c>
      <c r="M77" t="s">
        <v>381</v>
      </c>
      <c r="N77" t="s">
        <v>381</v>
      </c>
      <c r="O77" t="s">
        <v>390</v>
      </c>
      <c r="P77" t="s">
        <v>388</v>
      </c>
      <c r="Q77" t="s">
        <v>384</v>
      </c>
    </row>
    <row r="78" spans="1:17" hidden="1" x14ac:dyDescent="0.35">
      <c r="A78" t="s">
        <v>63</v>
      </c>
      <c r="B78" t="s">
        <v>260</v>
      </c>
      <c r="C78">
        <v>2021</v>
      </c>
      <c r="D78">
        <v>1</v>
      </c>
      <c r="E78">
        <v>956.35</v>
      </c>
      <c r="F78">
        <v>0</v>
      </c>
      <c r="G78" t="s">
        <v>376</v>
      </c>
      <c r="H78" t="s">
        <v>377</v>
      </c>
      <c r="I78" t="s">
        <v>406</v>
      </c>
      <c r="J78" t="s">
        <v>405</v>
      </c>
      <c r="K78" t="s">
        <v>380</v>
      </c>
      <c r="L78" t="s">
        <v>381</v>
      </c>
      <c r="M78" t="s">
        <v>381</v>
      </c>
      <c r="N78" t="s">
        <v>381</v>
      </c>
      <c r="O78" t="s">
        <v>382</v>
      </c>
      <c r="P78" t="s">
        <v>383</v>
      </c>
      <c r="Q78" t="s">
        <v>384</v>
      </c>
    </row>
    <row r="79" spans="1:17" hidden="1" x14ac:dyDescent="0.35">
      <c r="A79" t="s">
        <v>63</v>
      </c>
      <c r="B79" t="s">
        <v>260</v>
      </c>
      <c r="C79">
        <v>2021</v>
      </c>
      <c r="D79">
        <v>2</v>
      </c>
      <c r="E79">
        <v>-782.97</v>
      </c>
      <c r="F79">
        <v>0</v>
      </c>
      <c r="G79" t="s">
        <v>376</v>
      </c>
      <c r="H79" t="s">
        <v>377</v>
      </c>
      <c r="I79" t="s">
        <v>406</v>
      </c>
      <c r="J79" t="s">
        <v>405</v>
      </c>
      <c r="K79" t="s">
        <v>380</v>
      </c>
      <c r="L79" t="s">
        <v>381</v>
      </c>
      <c r="M79" t="s">
        <v>381</v>
      </c>
      <c r="N79" t="s">
        <v>381</v>
      </c>
      <c r="O79" t="s">
        <v>385</v>
      </c>
      <c r="P79" t="s">
        <v>383</v>
      </c>
      <c r="Q79" t="s">
        <v>384</v>
      </c>
    </row>
    <row r="80" spans="1:17" hidden="1" x14ac:dyDescent="0.35">
      <c r="A80" t="s">
        <v>63</v>
      </c>
      <c r="B80" t="s">
        <v>260</v>
      </c>
      <c r="C80">
        <v>2021</v>
      </c>
      <c r="D80">
        <v>3</v>
      </c>
      <c r="E80">
        <v>5438.02</v>
      </c>
      <c r="F80">
        <v>0</v>
      </c>
      <c r="G80" t="s">
        <v>376</v>
      </c>
      <c r="H80" t="s">
        <v>377</v>
      </c>
      <c r="I80" t="s">
        <v>406</v>
      </c>
      <c r="J80" t="s">
        <v>405</v>
      </c>
      <c r="K80" t="s">
        <v>380</v>
      </c>
      <c r="L80" t="s">
        <v>381</v>
      </c>
      <c r="M80" t="s">
        <v>381</v>
      </c>
      <c r="N80" t="s">
        <v>381</v>
      </c>
      <c r="O80" t="s">
        <v>386</v>
      </c>
      <c r="P80" t="s">
        <v>383</v>
      </c>
      <c r="Q80" t="s">
        <v>384</v>
      </c>
    </row>
    <row r="81" spans="1:17" hidden="1" x14ac:dyDescent="0.35">
      <c r="A81" t="s">
        <v>63</v>
      </c>
      <c r="B81" t="s">
        <v>260</v>
      </c>
      <c r="C81">
        <v>2021</v>
      </c>
      <c r="D81">
        <v>4</v>
      </c>
      <c r="E81">
        <v>3065.11</v>
      </c>
      <c r="F81">
        <v>0</v>
      </c>
      <c r="G81" t="s">
        <v>376</v>
      </c>
      <c r="H81" t="s">
        <v>377</v>
      </c>
      <c r="I81" t="s">
        <v>406</v>
      </c>
      <c r="J81" t="s">
        <v>405</v>
      </c>
      <c r="K81" t="s">
        <v>380</v>
      </c>
      <c r="L81" t="s">
        <v>381</v>
      </c>
      <c r="M81" t="s">
        <v>381</v>
      </c>
      <c r="N81" t="s">
        <v>381</v>
      </c>
      <c r="O81" t="s">
        <v>387</v>
      </c>
      <c r="P81" t="s">
        <v>388</v>
      </c>
      <c r="Q81" t="s">
        <v>384</v>
      </c>
    </row>
    <row r="82" spans="1:17" hidden="1" x14ac:dyDescent="0.35">
      <c r="A82" t="s">
        <v>63</v>
      </c>
      <c r="B82" t="s">
        <v>260</v>
      </c>
      <c r="C82">
        <v>2021</v>
      </c>
      <c r="D82">
        <v>5</v>
      </c>
      <c r="E82">
        <v>-7995.41</v>
      </c>
      <c r="F82">
        <v>0</v>
      </c>
      <c r="G82" t="s">
        <v>376</v>
      </c>
      <c r="H82" t="s">
        <v>377</v>
      </c>
      <c r="I82" t="s">
        <v>406</v>
      </c>
      <c r="J82" t="s">
        <v>405</v>
      </c>
      <c r="K82" t="s">
        <v>380</v>
      </c>
      <c r="L82" t="s">
        <v>381</v>
      </c>
      <c r="M82" t="s">
        <v>381</v>
      </c>
      <c r="N82" t="s">
        <v>381</v>
      </c>
      <c r="O82" t="s">
        <v>389</v>
      </c>
      <c r="P82" t="s">
        <v>388</v>
      </c>
      <c r="Q82" t="s">
        <v>384</v>
      </c>
    </row>
    <row r="83" spans="1:17" hidden="1" x14ac:dyDescent="0.35">
      <c r="A83" t="s">
        <v>63</v>
      </c>
      <c r="B83" t="s">
        <v>260</v>
      </c>
      <c r="C83">
        <v>2021</v>
      </c>
      <c r="D83">
        <v>5</v>
      </c>
      <c r="E83">
        <v>16714.900000000001</v>
      </c>
      <c r="F83">
        <v>0</v>
      </c>
      <c r="G83" t="s">
        <v>376</v>
      </c>
      <c r="H83" t="s">
        <v>377</v>
      </c>
      <c r="I83" t="s">
        <v>406</v>
      </c>
      <c r="J83" t="s">
        <v>405</v>
      </c>
      <c r="K83" t="s">
        <v>380</v>
      </c>
      <c r="L83" t="s">
        <v>381</v>
      </c>
      <c r="M83" t="s">
        <v>381</v>
      </c>
      <c r="N83" t="s">
        <v>381</v>
      </c>
      <c r="O83" t="s">
        <v>389</v>
      </c>
      <c r="P83" t="s">
        <v>388</v>
      </c>
      <c r="Q83" t="s">
        <v>384</v>
      </c>
    </row>
    <row r="84" spans="1:17" hidden="1" x14ac:dyDescent="0.35">
      <c r="A84" t="s">
        <v>63</v>
      </c>
      <c r="B84" t="s">
        <v>260</v>
      </c>
      <c r="C84">
        <v>2021</v>
      </c>
      <c r="D84">
        <v>6</v>
      </c>
      <c r="E84">
        <v>0</v>
      </c>
      <c r="F84">
        <v>0</v>
      </c>
      <c r="G84" t="s">
        <v>376</v>
      </c>
      <c r="H84" t="s">
        <v>377</v>
      </c>
      <c r="I84" t="s">
        <v>406</v>
      </c>
      <c r="J84" t="s">
        <v>405</v>
      </c>
      <c r="K84" t="s">
        <v>380</v>
      </c>
      <c r="L84" t="s">
        <v>381</v>
      </c>
      <c r="M84" t="s">
        <v>381</v>
      </c>
      <c r="N84" t="s">
        <v>381</v>
      </c>
      <c r="O84" t="s">
        <v>390</v>
      </c>
      <c r="P84" t="s">
        <v>388</v>
      </c>
      <c r="Q84" t="s">
        <v>384</v>
      </c>
    </row>
    <row r="85" spans="1:17" x14ac:dyDescent="0.35">
      <c r="A85" t="s">
        <v>64</v>
      </c>
      <c r="B85" t="s">
        <v>260</v>
      </c>
      <c r="C85">
        <v>2021</v>
      </c>
      <c r="D85">
        <v>1</v>
      </c>
      <c r="E85">
        <v>0</v>
      </c>
      <c r="F85">
        <v>11691.34</v>
      </c>
      <c r="G85" t="s">
        <v>376</v>
      </c>
      <c r="H85" t="s">
        <v>377</v>
      </c>
      <c r="I85" t="s">
        <v>16</v>
      </c>
      <c r="J85" t="s">
        <v>405</v>
      </c>
      <c r="K85" t="s">
        <v>380</v>
      </c>
      <c r="L85" t="s">
        <v>381</v>
      </c>
      <c r="M85" t="s">
        <v>381</v>
      </c>
      <c r="N85" t="s">
        <v>381</v>
      </c>
      <c r="O85" t="s">
        <v>382</v>
      </c>
      <c r="P85" t="s">
        <v>383</v>
      </c>
      <c r="Q85" t="s">
        <v>384</v>
      </c>
    </row>
    <row r="86" spans="1:17" x14ac:dyDescent="0.35">
      <c r="A86" t="s">
        <v>64</v>
      </c>
      <c r="B86" t="s">
        <v>260</v>
      </c>
      <c r="C86">
        <v>2021</v>
      </c>
      <c r="D86">
        <v>1</v>
      </c>
      <c r="E86">
        <v>7450.77</v>
      </c>
      <c r="F86">
        <v>0</v>
      </c>
      <c r="G86" t="s">
        <v>376</v>
      </c>
      <c r="H86" t="s">
        <v>377</v>
      </c>
      <c r="I86" t="s">
        <v>16</v>
      </c>
      <c r="J86" t="s">
        <v>405</v>
      </c>
      <c r="K86" t="s">
        <v>380</v>
      </c>
      <c r="L86" t="s">
        <v>381</v>
      </c>
      <c r="M86" t="s">
        <v>381</v>
      </c>
      <c r="N86" t="s">
        <v>381</v>
      </c>
      <c r="O86" t="s">
        <v>382</v>
      </c>
      <c r="P86" t="s">
        <v>383</v>
      </c>
      <c r="Q86" t="s">
        <v>384</v>
      </c>
    </row>
    <row r="87" spans="1:17" x14ac:dyDescent="0.35">
      <c r="A87" t="s">
        <v>64</v>
      </c>
      <c r="B87" t="s">
        <v>260</v>
      </c>
      <c r="C87">
        <v>2021</v>
      </c>
      <c r="D87">
        <v>2</v>
      </c>
      <c r="E87">
        <v>86041.16</v>
      </c>
      <c r="F87">
        <v>0</v>
      </c>
      <c r="G87" t="s">
        <v>376</v>
      </c>
      <c r="H87" t="s">
        <v>377</v>
      </c>
      <c r="I87" t="s">
        <v>16</v>
      </c>
      <c r="J87" t="s">
        <v>405</v>
      </c>
      <c r="K87" t="s">
        <v>380</v>
      </c>
      <c r="L87" t="s">
        <v>381</v>
      </c>
      <c r="M87" t="s">
        <v>381</v>
      </c>
      <c r="N87" t="s">
        <v>381</v>
      </c>
      <c r="O87" t="s">
        <v>385</v>
      </c>
      <c r="P87" t="s">
        <v>383</v>
      </c>
      <c r="Q87" t="s">
        <v>384</v>
      </c>
    </row>
    <row r="88" spans="1:17" x14ac:dyDescent="0.35">
      <c r="A88" t="s">
        <v>64</v>
      </c>
      <c r="B88" t="s">
        <v>260</v>
      </c>
      <c r="C88">
        <v>2021</v>
      </c>
      <c r="D88">
        <v>2</v>
      </c>
      <c r="E88">
        <v>0</v>
      </c>
      <c r="F88">
        <v>11107.63</v>
      </c>
      <c r="G88" t="s">
        <v>376</v>
      </c>
      <c r="H88" t="s">
        <v>377</v>
      </c>
      <c r="I88" t="s">
        <v>16</v>
      </c>
      <c r="J88" t="s">
        <v>405</v>
      </c>
      <c r="K88" t="s">
        <v>380</v>
      </c>
      <c r="L88" t="s">
        <v>381</v>
      </c>
      <c r="M88" t="s">
        <v>381</v>
      </c>
      <c r="N88" t="s">
        <v>381</v>
      </c>
      <c r="O88" t="s">
        <v>385</v>
      </c>
      <c r="P88" t="s">
        <v>383</v>
      </c>
      <c r="Q88" t="s">
        <v>384</v>
      </c>
    </row>
    <row r="89" spans="1:17" x14ac:dyDescent="0.35">
      <c r="A89" t="s">
        <v>64</v>
      </c>
      <c r="B89" t="s">
        <v>260</v>
      </c>
      <c r="C89">
        <v>2021</v>
      </c>
      <c r="D89">
        <v>3</v>
      </c>
      <c r="E89">
        <v>15535.85</v>
      </c>
      <c r="F89">
        <v>0</v>
      </c>
      <c r="G89" t="s">
        <v>376</v>
      </c>
      <c r="H89" t="s">
        <v>377</v>
      </c>
      <c r="I89" t="s">
        <v>16</v>
      </c>
      <c r="J89" t="s">
        <v>405</v>
      </c>
      <c r="K89" t="s">
        <v>380</v>
      </c>
      <c r="L89" t="s">
        <v>381</v>
      </c>
      <c r="M89" t="s">
        <v>381</v>
      </c>
      <c r="N89" t="s">
        <v>381</v>
      </c>
      <c r="O89" t="s">
        <v>386</v>
      </c>
      <c r="P89" t="s">
        <v>383</v>
      </c>
      <c r="Q89" t="s">
        <v>384</v>
      </c>
    </row>
    <row r="90" spans="1:17" x14ac:dyDescent="0.35">
      <c r="A90" t="s">
        <v>64</v>
      </c>
      <c r="B90" t="s">
        <v>260</v>
      </c>
      <c r="C90">
        <v>2021</v>
      </c>
      <c r="D90">
        <v>3</v>
      </c>
      <c r="E90">
        <v>0</v>
      </c>
      <c r="F90">
        <v>12254.93</v>
      </c>
      <c r="G90" t="s">
        <v>376</v>
      </c>
      <c r="H90" t="s">
        <v>377</v>
      </c>
      <c r="I90" t="s">
        <v>16</v>
      </c>
      <c r="J90" t="s">
        <v>405</v>
      </c>
      <c r="K90" t="s">
        <v>380</v>
      </c>
      <c r="L90" t="s">
        <v>381</v>
      </c>
      <c r="M90" t="s">
        <v>381</v>
      </c>
      <c r="N90" t="s">
        <v>381</v>
      </c>
      <c r="O90" t="s">
        <v>386</v>
      </c>
      <c r="P90" t="s">
        <v>383</v>
      </c>
      <c r="Q90" t="s">
        <v>384</v>
      </c>
    </row>
    <row r="91" spans="1:17" x14ac:dyDescent="0.35">
      <c r="A91" t="s">
        <v>64</v>
      </c>
      <c r="B91" t="s">
        <v>260</v>
      </c>
      <c r="C91">
        <v>2021</v>
      </c>
      <c r="D91">
        <v>4</v>
      </c>
      <c r="E91">
        <v>-50954.49</v>
      </c>
      <c r="F91">
        <v>0</v>
      </c>
      <c r="G91" t="s">
        <v>376</v>
      </c>
      <c r="H91" t="s">
        <v>377</v>
      </c>
      <c r="I91" t="s">
        <v>16</v>
      </c>
      <c r="J91" t="s">
        <v>405</v>
      </c>
      <c r="K91" t="s">
        <v>380</v>
      </c>
      <c r="L91" t="s">
        <v>381</v>
      </c>
      <c r="M91" t="s">
        <v>381</v>
      </c>
      <c r="N91" t="s">
        <v>381</v>
      </c>
      <c r="O91" t="s">
        <v>387</v>
      </c>
      <c r="P91" t="s">
        <v>388</v>
      </c>
      <c r="Q91" t="s">
        <v>384</v>
      </c>
    </row>
    <row r="92" spans="1:17" x14ac:dyDescent="0.35">
      <c r="A92" t="s">
        <v>64</v>
      </c>
      <c r="B92" t="s">
        <v>260</v>
      </c>
      <c r="C92">
        <v>2021</v>
      </c>
      <c r="D92">
        <v>4</v>
      </c>
      <c r="E92">
        <v>0</v>
      </c>
      <c r="F92">
        <v>11761.79</v>
      </c>
      <c r="G92" t="s">
        <v>376</v>
      </c>
      <c r="H92" t="s">
        <v>377</v>
      </c>
      <c r="I92" t="s">
        <v>16</v>
      </c>
      <c r="J92" t="s">
        <v>405</v>
      </c>
      <c r="K92" t="s">
        <v>380</v>
      </c>
      <c r="L92" t="s">
        <v>381</v>
      </c>
      <c r="M92" t="s">
        <v>381</v>
      </c>
      <c r="N92" t="s">
        <v>381</v>
      </c>
      <c r="O92" t="s">
        <v>387</v>
      </c>
      <c r="P92" t="s">
        <v>388</v>
      </c>
      <c r="Q92" t="s">
        <v>384</v>
      </c>
    </row>
    <row r="93" spans="1:17" x14ac:dyDescent="0.35">
      <c r="A93" t="s">
        <v>64</v>
      </c>
      <c r="B93" t="s">
        <v>260</v>
      </c>
      <c r="C93">
        <v>2021</v>
      </c>
      <c r="D93">
        <v>5</v>
      </c>
      <c r="E93">
        <v>-8404.75</v>
      </c>
      <c r="F93">
        <v>0</v>
      </c>
      <c r="G93" t="s">
        <v>376</v>
      </c>
      <c r="H93" t="s">
        <v>377</v>
      </c>
      <c r="I93" t="s">
        <v>16</v>
      </c>
      <c r="J93" t="s">
        <v>405</v>
      </c>
      <c r="K93" t="s">
        <v>380</v>
      </c>
      <c r="L93" t="s">
        <v>381</v>
      </c>
      <c r="M93" t="s">
        <v>381</v>
      </c>
      <c r="N93" t="s">
        <v>381</v>
      </c>
      <c r="O93" t="s">
        <v>389</v>
      </c>
      <c r="P93" t="s">
        <v>388</v>
      </c>
      <c r="Q93" t="s">
        <v>384</v>
      </c>
    </row>
    <row r="94" spans="1:17" x14ac:dyDescent="0.35">
      <c r="A94" t="s">
        <v>64</v>
      </c>
      <c r="B94" t="s">
        <v>260</v>
      </c>
      <c r="C94">
        <v>2021</v>
      </c>
      <c r="D94">
        <v>5</v>
      </c>
      <c r="E94">
        <v>37982.54</v>
      </c>
      <c r="F94">
        <v>0</v>
      </c>
      <c r="G94" t="s">
        <v>376</v>
      </c>
      <c r="H94" t="s">
        <v>377</v>
      </c>
      <c r="I94" t="s">
        <v>16</v>
      </c>
      <c r="J94" t="s">
        <v>405</v>
      </c>
      <c r="K94" t="s">
        <v>380</v>
      </c>
      <c r="L94" t="s">
        <v>381</v>
      </c>
      <c r="M94" t="s">
        <v>381</v>
      </c>
      <c r="N94" t="s">
        <v>381</v>
      </c>
      <c r="O94" t="s">
        <v>389</v>
      </c>
      <c r="P94" t="s">
        <v>388</v>
      </c>
      <c r="Q94" t="s">
        <v>384</v>
      </c>
    </row>
    <row r="95" spans="1:17" x14ac:dyDescent="0.35">
      <c r="A95" t="s">
        <v>64</v>
      </c>
      <c r="B95" t="s">
        <v>260</v>
      </c>
      <c r="C95">
        <v>2021</v>
      </c>
      <c r="D95">
        <v>5</v>
      </c>
      <c r="E95">
        <v>0</v>
      </c>
      <c r="F95">
        <v>12103.97</v>
      </c>
      <c r="G95" t="s">
        <v>376</v>
      </c>
      <c r="H95" t="s">
        <v>377</v>
      </c>
      <c r="I95" t="s">
        <v>16</v>
      </c>
      <c r="J95" t="s">
        <v>405</v>
      </c>
      <c r="K95" t="s">
        <v>380</v>
      </c>
      <c r="L95" t="s">
        <v>381</v>
      </c>
      <c r="M95" t="s">
        <v>381</v>
      </c>
      <c r="N95" t="s">
        <v>381</v>
      </c>
      <c r="O95" t="s">
        <v>389</v>
      </c>
      <c r="P95" t="s">
        <v>388</v>
      </c>
      <c r="Q95" t="s">
        <v>384</v>
      </c>
    </row>
    <row r="96" spans="1:17" x14ac:dyDescent="0.35">
      <c r="A96" t="s">
        <v>64</v>
      </c>
      <c r="B96" t="s">
        <v>260</v>
      </c>
      <c r="C96">
        <v>2021</v>
      </c>
      <c r="D96">
        <v>6</v>
      </c>
      <c r="E96">
        <v>8972.68</v>
      </c>
      <c r="F96">
        <v>0</v>
      </c>
      <c r="G96" t="s">
        <v>376</v>
      </c>
      <c r="H96" t="s">
        <v>377</v>
      </c>
      <c r="I96" t="s">
        <v>16</v>
      </c>
      <c r="J96" t="s">
        <v>405</v>
      </c>
      <c r="K96" t="s">
        <v>380</v>
      </c>
      <c r="L96" t="s">
        <v>381</v>
      </c>
      <c r="M96" t="s">
        <v>381</v>
      </c>
      <c r="N96" t="s">
        <v>381</v>
      </c>
      <c r="O96" t="s">
        <v>390</v>
      </c>
      <c r="P96" t="s">
        <v>388</v>
      </c>
      <c r="Q96" t="s">
        <v>384</v>
      </c>
    </row>
    <row r="97" spans="1:17" x14ac:dyDescent="0.35">
      <c r="A97" t="s">
        <v>64</v>
      </c>
      <c r="B97" t="s">
        <v>260</v>
      </c>
      <c r="C97">
        <v>2021</v>
      </c>
      <c r="D97">
        <v>6</v>
      </c>
      <c r="E97">
        <v>0</v>
      </c>
      <c r="F97">
        <v>11822.18</v>
      </c>
      <c r="G97" t="s">
        <v>376</v>
      </c>
      <c r="H97" t="s">
        <v>377</v>
      </c>
      <c r="I97" t="s">
        <v>16</v>
      </c>
      <c r="J97" t="s">
        <v>405</v>
      </c>
      <c r="K97" t="s">
        <v>380</v>
      </c>
      <c r="L97" t="s">
        <v>381</v>
      </c>
      <c r="M97" t="s">
        <v>381</v>
      </c>
      <c r="N97" t="s">
        <v>381</v>
      </c>
      <c r="O97" t="s">
        <v>390</v>
      </c>
      <c r="P97" t="s">
        <v>388</v>
      </c>
      <c r="Q97" t="s">
        <v>384</v>
      </c>
    </row>
    <row r="98" spans="1:17" hidden="1" x14ac:dyDescent="0.35">
      <c r="A98" t="s">
        <v>407</v>
      </c>
      <c r="B98" t="s">
        <v>408</v>
      </c>
      <c r="C98">
        <v>2021</v>
      </c>
      <c r="D98">
        <v>1</v>
      </c>
      <c r="E98">
        <v>0</v>
      </c>
      <c r="F98">
        <v>805.08</v>
      </c>
      <c r="G98" t="s">
        <v>376</v>
      </c>
      <c r="H98" t="s">
        <v>377</v>
      </c>
      <c r="I98" t="s">
        <v>409</v>
      </c>
      <c r="J98" t="s">
        <v>379</v>
      </c>
      <c r="K98" t="s">
        <v>380</v>
      </c>
      <c r="L98" t="s">
        <v>381</v>
      </c>
      <c r="M98" t="s">
        <v>381</v>
      </c>
      <c r="N98" t="s">
        <v>381</v>
      </c>
      <c r="O98" t="s">
        <v>382</v>
      </c>
      <c r="P98" t="s">
        <v>383</v>
      </c>
      <c r="Q98" t="s">
        <v>384</v>
      </c>
    </row>
    <row r="99" spans="1:17" hidden="1" x14ac:dyDescent="0.35">
      <c r="A99" t="s">
        <v>407</v>
      </c>
      <c r="B99" t="s">
        <v>408</v>
      </c>
      <c r="C99">
        <v>2021</v>
      </c>
      <c r="D99">
        <v>1</v>
      </c>
      <c r="E99">
        <v>24980.3</v>
      </c>
      <c r="F99">
        <v>0</v>
      </c>
      <c r="G99" t="s">
        <v>376</v>
      </c>
      <c r="H99" t="s">
        <v>377</v>
      </c>
      <c r="I99" t="s">
        <v>409</v>
      </c>
      <c r="J99" t="s">
        <v>379</v>
      </c>
      <c r="K99" t="s">
        <v>380</v>
      </c>
      <c r="L99" t="s">
        <v>381</v>
      </c>
      <c r="M99" t="s">
        <v>381</v>
      </c>
      <c r="N99" t="s">
        <v>381</v>
      </c>
      <c r="O99" t="s">
        <v>382</v>
      </c>
      <c r="P99" t="s">
        <v>383</v>
      </c>
      <c r="Q99" t="s">
        <v>384</v>
      </c>
    </row>
    <row r="100" spans="1:17" hidden="1" x14ac:dyDescent="0.35">
      <c r="A100" t="s">
        <v>407</v>
      </c>
      <c r="B100" t="s">
        <v>408</v>
      </c>
      <c r="C100">
        <v>2021</v>
      </c>
      <c r="D100">
        <v>2</v>
      </c>
      <c r="E100">
        <v>0</v>
      </c>
      <c r="F100">
        <v>805.08</v>
      </c>
      <c r="G100" t="s">
        <v>376</v>
      </c>
      <c r="H100" t="s">
        <v>377</v>
      </c>
      <c r="I100" t="s">
        <v>409</v>
      </c>
      <c r="J100" t="s">
        <v>379</v>
      </c>
      <c r="K100" t="s">
        <v>380</v>
      </c>
      <c r="L100" t="s">
        <v>381</v>
      </c>
      <c r="M100" t="s">
        <v>381</v>
      </c>
      <c r="N100" t="s">
        <v>381</v>
      </c>
      <c r="O100" t="s">
        <v>385</v>
      </c>
      <c r="P100" t="s">
        <v>383</v>
      </c>
      <c r="Q100" t="s">
        <v>384</v>
      </c>
    </row>
    <row r="101" spans="1:17" hidden="1" x14ac:dyDescent="0.35">
      <c r="A101" t="s">
        <v>407</v>
      </c>
      <c r="B101" t="s">
        <v>408</v>
      </c>
      <c r="C101">
        <v>2021</v>
      </c>
      <c r="D101">
        <v>2</v>
      </c>
      <c r="E101">
        <v>-25522.57</v>
      </c>
      <c r="F101">
        <v>0</v>
      </c>
      <c r="G101" t="s">
        <v>376</v>
      </c>
      <c r="H101" t="s">
        <v>377</v>
      </c>
      <c r="I101" t="s">
        <v>409</v>
      </c>
      <c r="J101" t="s">
        <v>379</v>
      </c>
      <c r="K101" t="s">
        <v>380</v>
      </c>
      <c r="L101" t="s">
        <v>381</v>
      </c>
      <c r="M101" t="s">
        <v>381</v>
      </c>
      <c r="N101" t="s">
        <v>381</v>
      </c>
      <c r="O101" t="s">
        <v>385</v>
      </c>
      <c r="P101" t="s">
        <v>383</v>
      </c>
      <c r="Q101" t="s">
        <v>384</v>
      </c>
    </row>
    <row r="102" spans="1:17" hidden="1" x14ac:dyDescent="0.35">
      <c r="A102" t="s">
        <v>407</v>
      </c>
      <c r="B102" t="s">
        <v>408</v>
      </c>
      <c r="C102">
        <v>2021</v>
      </c>
      <c r="D102">
        <v>3</v>
      </c>
      <c r="E102">
        <v>0</v>
      </c>
      <c r="F102">
        <v>805.08</v>
      </c>
      <c r="G102" t="s">
        <v>376</v>
      </c>
      <c r="H102" t="s">
        <v>377</v>
      </c>
      <c r="I102" t="s">
        <v>409</v>
      </c>
      <c r="J102" t="s">
        <v>379</v>
      </c>
      <c r="K102" t="s">
        <v>380</v>
      </c>
      <c r="L102" t="s">
        <v>381</v>
      </c>
      <c r="M102" t="s">
        <v>381</v>
      </c>
      <c r="N102" t="s">
        <v>381</v>
      </c>
      <c r="O102" t="s">
        <v>386</v>
      </c>
      <c r="P102" t="s">
        <v>383</v>
      </c>
      <c r="Q102" t="s">
        <v>384</v>
      </c>
    </row>
    <row r="103" spans="1:17" hidden="1" x14ac:dyDescent="0.35">
      <c r="A103" t="s">
        <v>407</v>
      </c>
      <c r="B103" t="s">
        <v>408</v>
      </c>
      <c r="C103">
        <v>2021</v>
      </c>
      <c r="D103">
        <v>3</v>
      </c>
      <c r="E103">
        <v>216.59</v>
      </c>
      <c r="F103">
        <v>0</v>
      </c>
      <c r="G103" t="s">
        <v>376</v>
      </c>
      <c r="H103" t="s">
        <v>377</v>
      </c>
      <c r="I103" t="s">
        <v>409</v>
      </c>
      <c r="J103" t="s">
        <v>379</v>
      </c>
      <c r="K103" t="s">
        <v>380</v>
      </c>
      <c r="L103" t="s">
        <v>381</v>
      </c>
      <c r="M103" t="s">
        <v>381</v>
      </c>
      <c r="N103" t="s">
        <v>381</v>
      </c>
      <c r="O103" t="s">
        <v>386</v>
      </c>
      <c r="P103" t="s">
        <v>383</v>
      </c>
      <c r="Q103" t="s">
        <v>384</v>
      </c>
    </row>
    <row r="104" spans="1:17" hidden="1" x14ac:dyDescent="0.35">
      <c r="A104" t="s">
        <v>407</v>
      </c>
      <c r="B104" t="s">
        <v>408</v>
      </c>
      <c r="C104">
        <v>2021</v>
      </c>
      <c r="D104">
        <v>4</v>
      </c>
      <c r="E104">
        <v>390.66</v>
      </c>
      <c r="F104">
        <v>0</v>
      </c>
      <c r="G104" t="s">
        <v>376</v>
      </c>
      <c r="H104" t="s">
        <v>377</v>
      </c>
      <c r="I104" t="s">
        <v>409</v>
      </c>
      <c r="J104" t="s">
        <v>379</v>
      </c>
      <c r="K104" t="s">
        <v>380</v>
      </c>
      <c r="L104" t="s">
        <v>381</v>
      </c>
      <c r="M104" t="s">
        <v>381</v>
      </c>
      <c r="N104" t="s">
        <v>381</v>
      </c>
      <c r="O104" t="s">
        <v>387</v>
      </c>
      <c r="P104" t="s">
        <v>388</v>
      </c>
      <c r="Q104" t="s">
        <v>384</v>
      </c>
    </row>
    <row r="105" spans="1:17" hidden="1" x14ac:dyDescent="0.35">
      <c r="A105" t="s">
        <v>407</v>
      </c>
      <c r="B105" t="s">
        <v>408</v>
      </c>
      <c r="C105">
        <v>2021</v>
      </c>
      <c r="D105">
        <v>4</v>
      </c>
      <c r="E105">
        <v>0</v>
      </c>
      <c r="F105">
        <v>805.08</v>
      </c>
      <c r="G105" t="s">
        <v>376</v>
      </c>
      <c r="H105" t="s">
        <v>377</v>
      </c>
      <c r="I105" t="s">
        <v>409</v>
      </c>
      <c r="J105" t="s">
        <v>379</v>
      </c>
      <c r="K105" t="s">
        <v>380</v>
      </c>
      <c r="L105" t="s">
        <v>381</v>
      </c>
      <c r="M105" t="s">
        <v>381</v>
      </c>
      <c r="N105" t="s">
        <v>381</v>
      </c>
      <c r="O105" t="s">
        <v>387</v>
      </c>
      <c r="P105" t="s">
        <v>388</v>
      </c>
      <c r="Q105" t="s">
        <v>384</v>
      </c>
    </row>
    <row r="106" spans="1:17" hidden="1" x14ac:dyDescent="0.35">
      <c r="A106" t="s">
        <v>407</v>
      </c>
      <c r="B106" t="s">
        <v>408</v>
      </c>
      <c r="C106">
        <v>2021</v>
      </c>
      <c r="D106">
        <v>5</v>
      </c>
      <c r="E106">
        <v>332.94</v>
      </c>
      <c r="F106">
        <v>0</v>
      </c>
      <c r="G106" t="s">
        <v>376</v>
      </c>
      <c r="H106" t="s">
        <v>377</v>
      </c>
      <c r="I106" t="s">
        <v>409</v>
      </c>
      <c r="J106" t="s">
        <v>379</v>
      </c>
      <c r="K106" t="s">
        <v>380</v>
      </c>
      <c r="L106" t="s">
        <v>381</v>
      </c>
      <c r="M106" t="s">
        <v>381</v>
      </c>
      <c r="N106" t="s">
        <v>381</v>
      </c>
      <c r="O106" t="s">
        <v>389</v>
      </c>
      <c r="P106" t="s">
        <v>388</v>
      </c>
      <c r="Q106" t="s">
        <v>384</v>
      </c>
    </row>
    <row r="107" spans="1:17" hidden="1" x14ac:dyDescent="0.35">
      <c r="A107" t="s">
        <v>407</v>
      </c>
      <c r="B107" t="s">
        <v>408</v>
      </c>
      <c r="C107">
        <v>2021</v>
      </c>
      <c r="D107">
        <v>5</v>
      </c>
      <c r="E107">
        <v>0</v>
      </c>
      <c r="F107">
        <v>805.08</v>
      </c>
      <c r="G107" t="s">
        <v>376</v>
      </c>
      <c r="H107" t="s">
        <v>377</v>
      </c>
      <c r="I107" t="s">
        <v>409</v>
      </c>
      <c r="J107" t="s">
        <v>379</v>
      </c>
      <c r="K107" t="s">
        <v>380</v>
      </c>
      <c r="L107" t="s">
        <v>381</v>
      </c>
      <c r="M107" t="s">
        <v>381</v>
      </c>
      <c r="N107" t="s">
        <v>381</v>
      </c>
      <c r="O107" t="s">
        <v>389</v>
      </c>
      <c r="P107" t="s">
        <v>388</v>
      </c>
      <c r="Q107" t="s">
        <v>384</v>
      </c>
    </row>
    <row r="108" spans="1:17" hidden="1" x14ac:dyDescent="0.35">
      <c r="A108" t="s">
        <v>407</v>
      </c>
      <c r="B108" t="s">
        <v>408</v>
      </c>
      <c r="C108">
        <v>2021</v>
      </c>
      <c r="D108">
        <v>6</v>
      </c>
      <c r="E108">
        <v>249.57</v>
      </c>
      <c r="F108">
        <v>0</v>
      </c>
      <c r="G108" t="s">
        <v>376</v>
      </c>
      <c r="H108" t="s">
        <v>377</v>
      </c>
      <c r="I108" t="s">
        <v>409</v>
      </c>
      <c r="J108" t="s">
        <v>379</v>
      </c>
      <c r="K108" t="s">
        <v>380</v>
      </c>
      <c r="L108" t="s">
        <v>381</v>
      </c>
      <c r="M108" t="s">
        <v>381</v>
      </c>
      <c r="N108" t="s">
        <v>381</v>
      </c>
      <c r="O108" t="s">
        <v>390</v>
      </c>
      <c r="P108" t="s">
        <v>388</v>
      </c>
      <c r="Q108" t="s">
        <v>384</v>
      </c>
    </row>
    <row r="109" spans="1:17" hidden="1" x14ac:dyDescent="0.35">
      <c r="A109" t="s">
        <v>407</v>
      </c>
      <c r="B109" t="s">
        <v>408</v>
      </c>
      <c r="C109">
        <v>2021</v>
      </c>
      <c r="D109">
        <v>6</v>
      </c>
      <c r="E109">
        <v>0</v>
      </c>
      <c r="F109">
        <v>805.08</v>
      </c>
      <c r="G109" t="s">
        <v>376</v>
      </c>
      <c r="H109" t="s">
        <v>377</v>
      </c>
      <c r="I109" t="s">
        <v>409</v>
      </c>
      <c r="J109" t="s">
        <v>379</v>
      </c>
      <c r="K109" t="s">
        <v>380</v>
      </c>
      <c r="L109" t="s">
        <v>381</v>
      </c>
      <c r="M109" t="s">
        <v>381</v>
      </c>
      <c r="N109" t="s">
        <v>381</v>
      </c>
      <c r="O109" t="s">
        <v>390</v>
      </c>
      <c r="P109" t="s">
        <v>388</v>
      </c>
      <c r="Q109" t="s">
        <v>384</v>
      </c>
    </row>
    <row r="110" spans="1:17" hidden="1" x14ac:dyDescent="0.35">
      <c r="A110" t="s">
        <v>410</v>
      </c>
      <c r="B110" t="s">
        <v>408</v>
      </c>
      <c r="C110">
        <v>2021</v>
      </c>
      <c r="D110">
        <v>1</v>
      </c>
      <c r="E110">
        <v>0</v>
      </c>
      <c r="F110">
        <v>380.51</v>
      </c>
      <c r="G110" t="s">
        <v>376</v>
      </c>
      <c r="H110" t="s">
        <v>377</v>
      </c>
      <c r="I110" t="s">
        <v>411</v>
      </c>
      <c r="J110" t="s">
        <v>379</v>
      </c>
      <c r="K110" t="s">
        <v>380</v>
      </c>
      <c r="L110" t="s">
        <v>381</v>
      </c>
      <c r="M110" t="s">
        <v>381</v>
      </c>
      <c r="N110" t="s">
        <v>381</v>
      </c>
      <c r="O110" t="s">
        <v>382</v>
      </c>
      <c r="P110" t="s">
        <v>383</v>
      </c>
      <c r="Q110" t="s">
        <v>384</v>
      </c>
    </row>
    <row r="111" spans="1:17" hidden="1" x14ac:dyDescent="0.35">
      <c r="A111" t="s">
        <v>410</v>
      </c>
      <c r="B111" t="s">
        <v>408</v>
      </c>
      <c r="C111">
        <v>2021</v>
      </c>
      <c r="D111">
        <v>1</v>
      </c>
      <c r="E111">
        <v>-186.83</v>
      </c>
      <c r="F111">
        <v>0</v>
      </c>
      <c r="G111" t="s">
        <v>376</v>
      </c>
      <c r="H111" t="s">
        <v>377</v>
      </c>
      <c r="I111" t="s">
        <v>411</v>
      </c>
      <c r="J111" t="s">
        <v>379</v>
      </c>
      <c r="K111" t="s">
        <v>380</v>
      </c>
      <c r="L111" t="s">
        <v>381</v>
      </c>
      <c r="M111" t="s">
        <v>381</v>
      </c>
      <c r="N111" t="s">
        <v>381</v>
      </c>
      <c r="O111" t="s">
        <v>382</v>
      </c>
      <c r="P111" t="s">
        <v>383</v>
      </c>
      <c r="Q111" t="s">
        <v>384</v>
      </c>
    </row>
    <row r="112" spans="1:17" hidden="1" x14ac:dyDescent="0.35">
      <c r="A112" t="s">
        <v>410</v>
      </c>
      <c r="B112" t="s">
        <v>408</v>
      </c>
      <c r="C112">
        <v>2021</v>
      </c>
      <c r="D112">
        <v>2</v>
      </c>
      <c r="E112">
        <v>0</v>
      </c>
      <c r="F112">
        <v>380.51</v>
      </c>
      <c r="G112" t="s">
        <v>376</v>
      </c>
      <c r="H112" t="s">
        <v>377</v>
      </c>
      <c r="I112" t="s">
        <v>411</v>
      </c>
      <c r="J112" t="s">
        <v>379</v>
      </c>
      <c r="K112" t="s">
        <v>380</v>
      </c>
      <c r="L112" t="s">
        <v>381</v>
      </c>
      <c r="M112" t="s">
        <v>381</v>
      </c>
      <c r="N112" t="s">
        <v>381</v>
      </c>
      <c r="O112" t="s">
        <v>385</v>
      </c>
      <c r="P112" t="s">
        <v>383</v>
      </c>
      <c r="Q112" t="s">
        <v>384</v>
      </c>
    </row>
    <row r="113" spans="1:17" hidden="1" x14ac:dyDescent="0.35">
      <c r="A113" t="s">
        <v>410</v>
      </c>
      <c r="B113" t="s">
        <v>408</v>
      </c>
      <c r="C113">
        <v>2021</v>
      </c>
      <c r="D113">
        <v>2</v>
      </c>
      <c r="E113">
        <v>1026.76</v>
      </c>
      <c r="F113">
        <v>0</v>
      </c>
      <c r="G113" t="s">
        <v>376</v>
      </c>
      <c r="H113" t="s">
        <v>377</v>
      </c>
      <c r="I113" t="s">
        <v>411</v>
      </c>
      <c r="J113" t="s">
        <v>379</v>
      </c>
      <c r="K113" t="s">
        <v>380</v>
      </c>
      <c r="L113" t="s">
        <v>381</v>
      </c>
      <c r="M113" t="s">
        <v>381</v>
      </c>
      <c r="N113" t="s">
        <v>381</v>
      </c>
      <c r="O113" t="s">
        <v>385</v>
      </c>
      <c r="P113" t="s">
        <v>383</v>
      </c>
      <c r="Q113" t="s">
        <v>384</v>
      </c>
    </row>
    <row r="114" spans="1:17" hidden="1" x14ac:dyDescent="0.35">
      <c r="A114" t="s">
        <v>410</v>
      </c>
      <c r="B114" t="s">
        <v>408</v>
      </c>
      <c r="C114">
        <v>2021</v>
      </c>
      <c r="D114">
        <v>3</v>
      </c>
      <c r="E114">
        <v>0</v>
      </c>
      <c r="F114">
        <v>380.51</v>
      </c>
      <c r="G114" t="s">
        <v>376</v>
      </c>
      <c r="H114" t="s">
        <v>377</v>
      </c>
      <c r="I114" t="s">
        <v>411</v>
      </c>
      <c r="J114" t="s">
        <v>379</v>
      </c>
      <c r="K114" t="s">
        <v>380</v>
      </c>
      <c r="L114" t="s">
        <v>381</v>
      </c>
      <c r="M114" t="s">
        <v>381</v>
      </c>
      <c r="N114" t="s">
        <v>381</v>
      </c>
      <c r="O114" t="s">
        <v>386</v>
      </c>
      <c r="P114" t="s">
        <v>383</v>
      </c>
      <c r="Q114" t="s">
        <v>384</v>
      </c>
    </row>
    <row r="115" spans="1:17" hidden="1" x14ac:dyDescent="0.35">
      <c r="A115" t="s">
        <v>410</v>
      </c>
      <c r="B115" t="s">
        <v>408</v>
      </c>
      <c r="C115">
        <v>2021</v>
      </c>
      <c r="D115">
        <v>3</v>
      </c>
      <c r="E115">
        <v>48.78</v>
      </c>
      <c r="F115">
        <v>0</v>
      </c>
      <c r="G115" t="s">
        <v>376</v>
      </c>
      <c r="H115" t="s">
        <v>377</v>
      </c>
      <c r="I115" t="s">
        <v>411</v>
      </c>
      <c r="J115" t="s">
        <v>379</v>
      </c>
      <c r="K115" t="s">
        <v>380</v>
      </c>
      <c r="L115" t="s">
        <v>381</v>
      </c>
      <c r="M115" t="s">
        <v>381</v>
      </c>
      <c r="N115" t="s">
        <v>381</v>
      </c>
      <c r="O115" t="s">
        <v>386</v>
      </c>
      <c r="P115" t="s">
        <v>383</v>
      </c>
      <c r="Q115" t="s">
        <v>384</v>
      </c>
    </row>
    <row r="116" spans="1:17" hidden="1" x14ac:dyDescent="0.35">
      <c r="A116" t="s">
        <v>410</v>
      </c>
      <c r="B116" t="s">
        <v>408</v>
      </c>
      <c r="C116">
        <v>2021</v>
      </c>
      <c r="D116">
        <v>4</v>
      </c>
      <c r="E116">
        <v>-265.76</v>
      </c>
      <c r="F116">
        <v>0</v>
      </c>
      <c r="G116" t="s">
        <v>376</v>
      </c>
      <c r="H116" t="s">
        <v>377</v>
      </c>
      <c r="I116" t="s">
        <v>411</v>
      </c>
      <c r="J116" t="s">
        <v>379</v>
      </c>
      <c r="K116" t="s">
        <v>380</v>
      </c>
      <c r="L116" t="s">
        <v>381</v>
      </c>
      <c r="M116" t="s">
        <v>381</v>
      </c>
      <c r="N116" t="s">
        <v>381</v>
      </c>
      <c r="O116" t="s">
        <v>387</v>
      </c>
      <c r="P116" t="s">
        <v>388</v>
      </c>
      <c r="Q116" t="s">
        <v>384</v>
      </c>
    </row>
    <row r="117" spans="1:17" hidden="1" x14ac:dyDescent="0.35">
      <c r="A117" t="s">
        <v>410</v>
      </c>
      <c r="B117" t="s">
        <v>408</v>
      </c>
      <c r="C117">
        <v>2021</v>
      </c>
      <c r="D117">
        <v>4</v>
      </c>
      <c r="E117">
        <v>0</v>
      </c>
      <c r="F117">
        <v>380.51</v>
      </c>
      <c r="G117" t="s">
        <v>376</v>
      </c>
      <c r="H117" t="s">
        <v>377</v>
      </c>
      <c r="I117" t="s">
        <v>411</v>
      </c>
      <c r="J117" t="s">
        <v>379</v>
      </c>
      <c r="K117" t="s">
        <v>380</v>
      </c>
      <c r="L117" t="s">
        <v>381</v>
      </c>
      <c r="M117" t="s">
        <v>381</v>
      </c>
      <c r="N117" t="s">
        <v>381</v>
      </c>
      <c r="O117" t="s">
        <v>387</v>
      </c>
      <c r="P117" t="s">
        <v>388</v>
      </c>
      <c r="Q117" t="s">
        <v>384</v>
      </c>
    </row>
    <row r="118" spans="1:17" hidden="1" x14ac:dyDescent="0.35">
      <c r="A118" t="s">
        <v>410</v>
      </c>
      <c r="B118" t="s">
        <v>408</v>
      </c>
      <c r="C118">
        <v>2021</v>
      </c>
      <c r="D118">
        <v>5</v>
      </c>
      <c r="E118">
        <v>680.56</v>
      </c>
      <c r="F118">
        <v>0</v>
      </c>
      <c r="G118" t="s">
        <v>376</v>
      </c>
      <c r="H118" t="s">
        <v>377</v>
      </c>
      <c r="I118" t="s">
        <v>411</v>
      </c>
      <c r="J118" t="s">
        <v>379</v>
      </c>
      <c r="K118" t="s">
        <v>380</v>
      </c>
      <c r="L118" t="s">
        <v>381</v>
      </c>
      <c r="M118" t="s">
        <v>381</v>
      </c>
      <c r="N118" t="s">
        <v>381</v>
      </c>
      <c r="O118" t="s">
        <v>389</v>
      </c>
      <c r="P118" t="s">
        <v>388</v>
      </c>
      <c r="Q118" t="s">
        <v>384</v>
      </c>
    </row>
    <row r="119" spans="1:17" hidden="1" x14ac:dyDescent="0.35">
      <c r="A119" t="s">
        <v>410</v>
      </c>
      <c r="B119" t="s">
        <v>408</v>
      </c>
      <c r="C119">
        <v>2021</v>
      </c>
      <c r="D119">
        <v>5</v>
      </c>
      <c r="E119">
        <v>0</v>
      </c>
      <c r="F119">
        <v>380.51</v>
      </c>
      <c r="G119" t="s">
        <v>376</v>
      </c>
      <c r="H119" t="s">
        <v>377</v>
      </c>
      <c r="I119" t="s">
        <v>411</v>
      </c>
      <c r="J119" t="s">
        <v>379</v>
      </c>
      <c r="K119" t="s">
        <v>380</v>
      </c>
      <c r="L119" t="s">
        <v>381</v>
      </c>
      <c r="M119" t="s">
        <v>381</v>
      </c>
      <c r="N119" t="s">
        <v>381</v>
      </c>
      <c r="O119" t="s">
        <v>389</v>
      </c>
      <c r="P119" t="s">
        <v>388</v>
      </c>
      <c r="Q119" t="s">
        <v>384</v>
      </c>
    </row>
    <row r="120" spans="1:17" hidden="1" x14ac:dyDescent="0.35">
      <c r="A120" t="s">
        <v>410</v>
      </c>
      <c r="B120" t="s">
        <v>408</v>
      </c>
      <c r="C120">
        <v>2021</v>
      </c>
      <c r="D120">
        <v>6</v>
      </c>
      <c r="E120">
        <v>315.45999999999998</v>
      </c>
      <c r="F120">
        <v>0</v>
      </c>
      <c r="G120" t="s">
        <v>376</v>
      </c>
      <c r="H120" t="s">
        <v>377</v>
      </c>
      <c r="I120" t="s">
        <v>411</v>
      </c>
      <c r="J120" t="s">
        <v>379</v>
      </c>
      <c r="K120" t="s">
        <v>380</v>
      </c>
      <c r="L120" t="s">
        <v>381</v>
      </c>
      <c r="M120" t="s">
        <v>381</v>
      </c>
      <c r="N120" t="s">
        <v>381</v>
      </c>
      <c r="O120" t="s">
        <v>390</v>
      </c>
      <c r="P120" t="s">
        <v>388</v>
      </c>
      <c r="Q120" t="s">
        <v>384</v>
      </c>
    </row>
    <row r="121" spans="1:17" hidden="1" x14ac:dyDescent="0.35">
      <c r="A121" t="s">
        <v>410</v>
      </c>
      <c r="B121" t="s">
        <v>408</v>
      </c>
      <c r="C121">
        <v>2021</v>
      </c>
      <c r="D121">
        <v>6</v>
      </c>
      <c r="E121">
        <v>0</v>
      </c>
      <c r="F121">
        <v>380.51</v>
      </c>
      <c r="G121" t="s">
        <v>376</v>
      </c>
      <c r="H121" t="s">
        <v>377</v>
      </c>
      <c r="I121" t="s">
        <v>411</v>
      </c>
      <c r="J121" t="s">
        <v>379</v>
      </c>
      <c r="K121" t="s">
        <v>380</v>
      </c>
      <c r="L121" t="s">
        <v>381</v>
      </c>
      <c r="M121" t="s">
        <v>381</v>
      </c>
      <c r="N121" t="s">
        <v>381</v>
      </c>
      <c r="O121" t="s">
        <v>390</v>
      </c>
      <c r="P121" t="s">
        <v>388</v>
      </c>
      <c r="Q121" t="s">
        <v>384</v>
      </c>
    </row>
    <row r="122" spans="1:17" hidden="1" x14ac:dyDescent="0.35">
      <c r="A122" t="s">
        <v>412</v>
      </c>
      <c r="B122" t="s">
        <v>408</v>
      </c>
      <c r="C122">
        <v>2021</v>
      </c>
      <c r="D122">
        <v>1</v>
      </c>
      <c r="E122">
        <v>0</v>
      </c>
      <c r="F122">
        <v>570.76</v>
      </c>
      <c r="G122" t="s">
        <v>376</v>
      </c>
      <c r="H122" t="s">
        <v>377</v>
      </c>
      <c r="I122" t="s">
        <v>413</v>
      </c>
      <c r="J122" t="s">
        <v>379</v>
      </c>
      <c r="K122" t="s">
        <v>380</v>
      </c>
      <c r="L122" t="s">
        <v>381</v>
      </c>
      <c r="M122" t="s">
        <v>381</v>
      </c>
      <c r="N122" t="s">
        <v>381</v>
      </c>
      <c r="O122" t="s">
        <v>382</v>
      </c>
      <c r="P122" t="s">
        <v>383</v>
      </c>
      <c r="Q122" t="s">
        <v>384</v>
      </c>
    </row>
    <row r="123" spans="1:17" hidden="1" x14ac:dyDescent="0.35">
      <c r="A123" t="s">
        <v>412</v>
      </c>
      <c r="B123" t="s">
        <v>408</v>
      </c>
      <c r="C123">
        <v>2021</v>
      </c>
      <c r="D123">
        <v>1</v>
      </c>
      <c r="E123">
        <v>-344.02</v>
      </c>
      <c r="F123">
        <v>0</v>
      </c>
      <c r="G123" t="s">
        <v>376</v>
      </c>
      <c r="H123" t="s">
        <v>377</v>
      </c>
      <c r="I123" t="s">
        <v>413</v>
      </c>
      <c r="J123" t="s">
        <v>379</v>
      </c>
      <c r="K123" t="s">
        <v>380</v>
      </c>
      <c r="L123" t="s">
        <v>381</v>
      </c>
      <c r="M123" t="s">
        <v>381</v>
      </c>
      <c r="N123" t="s">
        <v>381</v>
      </c>
      <c r="O123" t="s">
        <v>382</v>
      </c>
      <c r="P123" t="s">
        <v>383</v>
      </c>
      <c r="Q123" t="s">
        <v>384</v>
      </c>
    </row>
    <row r="124" spans="1:17" hidden="1" x14ac:dyDescent="0.35">
      <c r="A124" t="s">
        <v>412</v>
      </c>
      <c r="B124" t="s">
        <v>408</v>
      </c>
      <c r="C124">
        <v>2021</v>
      </c>
      <c r="D124">
        <v>2</v>
      </c>
      <c r="E124">
        <v>0</v>
      </c>
      <c r="F124">
        <v>570.76</v>
      </c>
      <c r="G124" t="s">
        <v>376</v>
      </c>
      <c r="H124" t="s">
        <v>377</v>
      </c>
      <c r="I124" t="s">
        <v>413</v>
      </c>
      <c r="J124" t="s">
        <v>379</v>
      </c>
      <c r="K124" t="s">
        <v>380</v>
      </c>
      <c r="L124" t="s">
        <v>381</v>
      </c>
      <c r="M124" t="s">
        <v>381</v>
      </c>
      <c r="N124" t="s">
        <v>381</v>
      </c>
      <c r="O124" t="s">
        <v>385</v>
      </c>
      <c r="P124" t="s">
        <v>383</v>
      </c>
      <c r="Q124" t="s">
        <v>384</v>
      </c>
    </row>
    <row r="125" spans="1:17" hidden="1" x14ac:dyDescent="0.35">
      <c r="A125" t="s">
        <v>412</v>
      </c>
      <c r="B125" t="s">
        <v>408</v>
      </c>
      <c r="C125">
        <v>2021</v>
      </c>
      <c r="D125">
        <v>2</v>
      </c>
      <c r="E125">
        <v>28.63</v>
      </c>
      <c r="F125">
        <v>0</v>
      </c>
      <c r="G125" t="s">
        <v>376</v>
      </c>
      <c r="H125" t="s">
        <v>377</v>
      </c>
      <c r="I125" t="s">
        <v>413</v>
      </c>
      <c r="J125" t="s">
        <v>379</v>
      </c>
      <c r="K125" t="s">
        <v>380</v>
      </c>
      <c r="L125" t="s">
        <v>381</v>
      </c>
      <c r="M125" t="s">
        <v>381</v>
      </c>
      <c r="N125" t="s">
        <v>381</v>
      </c>
      <c r="O125" t="s">
        <v>385</v>
      </c>
      <c r="P125" t="s">
        <v>383</v>
      </c>
      <c r="Q125" t="s">
        <v>384</v>
      </c>
    </row>
    <row r="126" spans="1:17" hidden="1" x14ac:dyDescent="0.35">
      <c r="A126" t="s">
        <v>412</v>
      </c>
      <c r="B126" t="s">
        <v>408</v>
      </c>
      <c r="C126">
        <v>2021</v>
      </c>
      <c r="D126">
        <v>3</v>
      </c>
      <c r="E126">
        <v>0</v>
      </c>
      <c r="F126">
        <v>570.76</v>
      </c>
      <c r="G126" t="s">
        <v>376</v>
      </c>
      <c r="H126" t="s">
        <v>377</v>
      </c>
      <c r="I126" t="s">
        <v>413</v>
      </c>
      <c r="J126" t="s">
        <v>379</v>
      </c>
      <c r="K126" t="s">
        <v>380</v>
      </c>
      <c r="L126" t="s">
        <v>381</v>
      </c>
      <c r="M126" t="s">
        <v>381</v>
      </c>
      <c r="N126" t="s">
        <v>381</v>
      </c>
      <c r="O126" t="s">
        <v>386</v>
      </c>
      <c r="P126" t="s">
        <v>383</v>
      </c>
      <c r="Q126" t="s">
        <v>384</v>
      </c>
    </row>
    <row r="127" spans="1:17" hidden="1" x14ac:dyDescent="0.35">
      <c r="A127" t="s">
        <v>412</v>
      </c>
      <c r="B127" t="s">
        <v>408</v>
      </c>
      <c r="C127">
        <v>2021</v>
      </c>
      <c r="D127">
        <v>3</v>
      </c>
      <c r="E127">
        <v>11.52</v>
      </c>
      <c r="F127">
        <v>0</v>
      </c>
      <c r="G127" t="s">
        <v>376</v>
      </c>
      <c r="H127" t="s">
        <v>377</v>
      </c>
      <c r="I127" t="s">
        <v>413</v>
      </c>
      <c r="J127" t="s">
        <v>379</v>
      </c>
      <c r="K127" t="s">
        <v>380</v>
      </c>
      <c r="L127" t="s">
        <v>381</v>
      </c>
      <c r="M127" t="s">
        <v>381</v>
      </c>
      <c r="N127" t="s">
        <v>381</v>
      </c>
      <c r="O127" t="s">
        <v>386</v>
      </c>
      <c r="P127" t="s">
        <v>383</v>
      </c>
      <c r="Q127" t="s">
        <v>384</v>
      </c>
    </row>
    <row r="128" spans="1:17" hidden="1" x14ac:dyDescent="0.35">
      <c r="A128" t="s">
        <v>412</v>
      </c>
      <c r="B128" t="s">
        <v>408</v>
      </c>
      <c r="C128">
        <v>2021</v>
      </c>
      <c r="D128">
        <v>4</v>
      </c>
      <c r="E128">
        <v>6.84</v>
      </c>
      <c r="F128">
        <v>0</v>
      </c>
      <c r="G128" t="s">
        <v>376</v>
      </c>
      <c r="H128" t="s">
        <v>377</v>
      </c>
      <c r="I128" t="s">
        <v>413</v>
      </c>
      <c r="J128" t="s">
        <v>379</v>
      </c>
      <c r="K128" t="s">
        <v>380</v>
      </c>
      <c r="L128" t="s">
        <v>381</v>
      </c>
      <c r="M128" t="s">
        <v>381</v>
      </c>
      <c r="N128" t="s">
        <v>381</v>
      </c>
      <c r="O128" t="s">
        <v>387</v>
      </c>
      <c r="P128" t="s">
        <v>388</v>
      </c>
      <c r="Q128" t="s">
        <v>384</v>
      </c>
    </row>
    <row r="129" spans="1:17" hidden="1" x14ac:dyDescent="0.35">
      <c r="A129" t="s">
        <v>412</v>
      </c>
      <c r="B129" t="s">
        <v>408</v>
      </c>
      <c r="C129">
        <v>2021</v>
      </c>
      <c r="D129">
        <v>4</v>
      </c>
      <c r="E129">
        <v>0</v>
      </c>
      <c r="F129">
        <v>570.76</v>
      </c>
      <c r="G129" t="s">
        <v>376</v>
      </c>
      <c r="H129" t="s">
        <v>377</v>
      </c>
      <c r="I129" t="s">
        <v>413</v>
      </c>
      <c r="J129" t="s">
        <v>379</v>
      </c>
      <c r="K129" t="s">
        <v>380</v>
      </c>
      <c r="L129" t="s">
        <v>381</v>
      </c>
      <c r="M129" t="s">
        <v>381</v>
      </c>
      <c r="N129" t="s">
        <v>381</v>
      </c>
      <c r="O129" t="s">
        <v>387</v>
      </c>
      <c r="P129" t="s">
        <v>388</v>
      </c>
      <c r="Q129" t="s">
        <v>384</v>
      </c>
    </row>
    <row r="130" spans="1:17" hidden="1" x14ac:dyDescent="0.35">
      <c r="A130" t="s">
        <v>412</v>
      </c>
      <c r="B130" t="s">
        <v>408</v>
      </c>
      <c r="C130">
        <v>2021</v>
      </c>
      <c r="D130">
        <v>5</v>
      </c>
      <c r="E130">
        <v>6.57</v>
      </c>
      <c r="F130">
        <v>0</v>
      </c>
      <c r="G130" t="s">
        <v>376</v>
      </c>
      <c r="H130" t="s">
        <v>377</v>
      </c>
      <c r="I130" t="s">
        <v>413</v>
      </c>
      <c r="J130" t="s">
        <v>379</v>
      </c>
      <c r="K130" t="s">
        <v>380</v>
      </c>
      <c r="L130" t="s">
        <v>381</v>
      </c>
      <c r="M130" t="s">
        <v>381</v>
      </c>
      <c r="N130" t="s">
        <v>381</v>
      </c>
      <c r="O130" t="s">
        <v>389</v>
      </c>
      <c r="P130" t="s">
        <v>388</v>
      </c>
      <c r="Q130" t="s">
        <v>384</v>
      </c>
    </row>
    <row r="131" spans="1:17" hidden="1" x14ac:dyDescent="0.35">
      <c r="A131" t="s">
        <v>412</v>
      </c>
      <c r="B131" t="s">
        <v>408</v>
      </c>
      <c r="C131">
        <v>2021</v>
      </c>
      <c r="D131">
        <v>5</v>
      </c>
      <c r="E131">
        <v>0</v>
      </c>
      <c r="F131">
        <v>570.76</v>
      </c>
      <c r="G131" t="s">
        <v>376</v>
      </c>
      <c r="H131" t="s">
        <v>377</v>
      </c>
      <c r="I131" t="s">
        <v>413</v>
      </c>
      <c r="J131" t="s">
        <v>379</v>
      </c>
      <c r="K131" t="s">
        <v>380</v>
      </c>
      <c r="L131" t="s">
        <v>381</v>
      </c>
      <c r="M131" t="s">
        <v>381</v>
      </c>
      <c r="N131" t="s">
        <v>381</v>
      </c>
      <c r="O131" t="s">
        <v>389</v>
      </c>
      <c r="P131" t="s">
        <v>388</v>
      </c>
      <c r="Q131" t="s">
        <v>384</v>
      </c>
    </row>
    <row r="132" spans="1:17" hidden="1" x14ac:dyDescent="0.35">
      <c r="A132" t="s">
        <v>412</v>
      </c>
      <c r="B132" t="s">
        <v>408</v>
      </c>
      <c r="C132">
        <v>2021</v>
      </c>
      <c r="D132">
        <v>6</v>
      </c>
      <c r="E132">
        <v>195.77</v>
      </c>
      <c r="F132">
        <v>0</v>
      </c>
      <c r="G132" t="s">
        <v>376</v>
      </c>
      <c r="H132" t="s">
        <v>377</v>
      </c>
      <c r="I132" t="s">
        <v>413</v>
      </c>
      <c r="J132" t="s">
        <v>379</v>
      </c>
      <c r="K132" t="s">
        <v>380</v>
      </c>
      <c r="L132" t="s">
        <v>381</v>
      </c>
      <c r="M132" t="s">
        <v>381</v>
      </c>
      <c r="N132" t="s">
        <v>381</v>
      </c>
      <c r="O132" t="s">
        <v>390</v>
      </c>
      <c r="P132" t="s">
        <v>388</v>
      </c>
      <c r="Q132" t="s">
        <v>384</v>
      </c>
    </row>
    <row r="133" spans="1:17" hidden="1" x14ac:dyDescent="0.35">
      <c r="A133" t="s">
        <v>412</v>
      </c>
      <c r="B133" t="s">
        <v>408</v>
      </c>
      <c r="C133">
        <v>2021</v>
      </c>
      <c r="D133">
        <v>6</v>
      </c>
      <c r="E133">
        <v>0</v>
      </c>
      <c r="F133">
        <v>570.76</v>
      </c>
      <c r="G133" t="s">
        <v>376</v>
      </c>
      <c r="H133" t="s">
        <v>377</v>
      </c>
      <c r="I133" t="s">
        <v>413</v>
      </c>
      <c r="J133" t="s">
        <v>379</v>
      </c>
      <c r="K133" t="s">
        <v>380</v>
      </c>
      <c r="L133" t="s">
        <v>381</v>
      </c>
      <c r="M133" t="s">
        <v>381</v>
      </c>
      <c r="N133" t="s">
        <v>381</v>
      </c>
      <c r="O133" t="s">
        <v>390</v>
      </c>
      <c r="P133" t="s">
        <v>388</v>
      </c>
      <c r="Q133" t="s">
        <v>384</v>
      </c>
    </row>
    <row r="134" spans="1:17" hidden="1" x14ac:dyDescent="0.35">
      <c r="A134" t="s">
        <v>414</v>
      </c>
      <c r="B134" t="s">
        <v>408</v>
      </c>
      <c r="C134">
        <v>2021</v>
      </c>
      <c r="D134">
        <v>1</v>
      </c>
      <c r="E134">
        <v>87.15</v>
      </c>
      <c r="F134">
        <v>0</v>
      </c>
      <c r="G134" t="s">
        <v>376</v>
      </c>
      <c r="H134" t="s">
        <v>377</v>
      </c>
      <c r="I134" t="s">
        <v>415</v>
      </c>
      <c r="J134" t="s">
        <v>379</v>
      </c>
      <c r="K134" t="s">
        <v>380</v>
      </c>
      <c r="L134" t="s">
        <v>381</v>
      </c>
      <c r="M134" t="s">
        <v>381</v>
      </c>
      <c r="N134" t="s">
        <v>381</v>
      </c>
      <c r="O134" t="s">
        <v>382</v>
      </c>
      <c r="P134" t="s">
        <v>383</v>
      </c>
      <c r="Q134" t="s">
        <v>384</v>
      </c>
    </row>
    <row r="135" spans="1:17" hidden="1" x14ac:dyDescent="0.35">
      <c r="A135" t="s">
        <v>414</v>
      </c>
      <c r="B135" t="s">
        <v>408</v>
      </c>
      <c r="C135">
        <v>2021</v>
      </c>
      <c r="D135">
        <v>2</v>
      </c>
      <c r="E135">
        <v>-87.15</v>
      </c>
      <c r="F135">
        <v>0</v>
      </c>
      <c r="G135" t="s">
        <v>376</v>
      </c>
      <c r="H135" t="s">
        <v>377</v>
      </c>
      <c r="I135" t="s">
        <v>415</v>
      </c>
      <c r="J135" t="s">
        <v>379</v>
      </c>
      <c r="K135" t="s">
        <v>380</v>
      </c>
      <c r="L135" t="s">
        <v>381</v>
      </c>
      <c r="M135" t="s">
        <v>381</v>
      </c>
      <c r="N135" t="s">
        <v>381</v>
      </c>
      <c r="O135" t="s">
        <v>385</v>
      </c>
      <c r="P135" t="s">
        <v>383</v>
      </c>
      <c r="Q135" t="s">
        <v>384</v>
      </c>
    </row>
    <row r="136" spans="1:17" hidden="1" x14ac:dyDescent="0.35">
      <c r="A136" t="s">
        <v>416</v>
      </c>
      <c r="B136" t="s">
        <v>408</v>
      </c>
      <c r="C136">
        <v>2021</v>
      </c>
      <c r="D136">
        <v>1</v>
      </c>
      <c r="E136">
        <v>0</v>
      </c>
      <c r="F136">
        <v>2805.08</v>
      </c>
      <c r="G136" t="s">
        <v>376</v>
      </c>
      <c r="H136" t="s">
        <v>377</v>
      </c>
      <c r="I136" t="s">
        <v>417</v>
      </c>
      <c r="J136" t="s">
        <v>379</v>
      </c>
      <c r="K136" t="s">
        <v>380</v>
      </c>
      <c r="L136" t="s">
        <v>381</v>
      </c>
      <c r="M136" t="s">
        <v>381</v>
      </c>
      <c r="N136" t="s">
        <v>381</v>
      </c>
      <c r="O136" t="s">
        <v>382</v>
      </c>
      <c r="P136" t="s">
        <v>383</v>
      </c>
      <c r="Q136" t="s">
        <v>384</v>
      </c>
    </row>
    <row r="137" spans="1:17" hidden="1" x14ac:dyDescent="0.35">
      <c r="A137" t="s">
        <v>416</v>
      </c>
      <c r="B137" t="s">
        <v>408</v>
      </c>
      <c r="C137">
        <v>2021</v>
      </c>
      <c r="D137">
        <v>1</v>
      </c>
      <c r="E137">
        <v>869.89</v>
      </c>
      <c r="F137">
        <v>0</v>
      </c>
      <c r="G137" t="s">
        <v>376</v>
      </c>
      <c r="H137" t="s">
        <v>377</v>
      </c>
      <c r="I137" t="s">
        <v>417</v>
      </c>
      <c r="J137" t="s">
        <v>379</v>
      </c>
      <c r="K137" t="s">
        <v>380</v>
      </c>
      <c r="L137" t="s">
        <v>381</v>
      </c>
      <c r="M137" t="s">
        <v>381</v>
      </c>
      <c r="N137" t="s">
        <v>381</v>
      </c>
      <c r="O137" t="s">
        <v>382</v>
      </c>
      <c r="P137" t="s">
        <v>383</v>
      </c>
      <c r="Q137" t="s">
        <v>384</v>
      </c>
    </row>
    <row r="138" spans="1:17" hidden="1" x14ac:dyDescent="0.35">
      <c r="A138" t="s">
        <v>416</v>
      </c>
      <c r="B138" t="s">
        <v>408</v>
      </c>
      <c r="C138">
        <v>2021</v>
      </c>
      <c r="D138">
        <v>2</v>
      </c>
      <c r="E138">
        <v>0</v>
      </c>
      <c r="F138">
        <v>2805.08</v>
      </c>
      <c r="G138" t="s">
        <v>376</v>
      </c>
      <c r="H138" t="s">
        <v>377</v>
      </c>
      <c r="I138" t="s">
        <v>417</v>
      </c>
      <c r="J138" t="s">
        <v>379</v>
      </c>
      <c r="K138" t="s">
        <v>380</v>
      </c>
      <c r="L138" t="s">
        <v>381</v>
      </c>
      <c r="M138" t="s">
        <v>381</v>
      </c>
      <c r="N138" t="s">
        <v>381</v>
      </c>
      <c r="O138" t="s">
        <v>385</v>
      </c>
      <c r="P138" t="s">
        <v>383</v>
      </c>
      <c r="Q138" t="s">
        <v>384</v>
      </c>
    </row>
    <row r="139" spans="1:17" hidden="1" x14ac:dyDescent="0.35">
      <c r="A139" t="s">
        <v>416</v>
      </c>
      <c r="B139" t="s">
        <v>408</v>
      </c>
      <c r="C139">
        <v>2021</v>
      </c>
      <c r="D139">
        <v>2</v>
      </c>
      <c r="E139">
        <v>1715.1</v>
      </c>
      <c r="F139">
        <v>0</v>
      </c>
      <c r="G139" t="s">
        <v>376</v>
      </c>
      <c r="H139" t="s">
        <v>377</v>
      </c>
      <c r="I139" t="s">
        <v>417</v>
      </c>
      <c r="J139" t="s">
        <v>379</v>
      </c>
      <c r="K139" t="s">
        <v>380</v>
      </c>
      <c r="L139" t="s">
        <v>381</v>
      </c>
      <c r="M139" t="s">
        <v>381</v>
      </c>
      <c r="N139" t="s">
        <v>381</v>
      </c>
      <c r="O139" t="s">
        <v>385</v>
      </c>
      <c r="P139" t="s">
        <v>383</v>
      </c>
      <c r="Q139" t="s">
        <v>384</v>
      </c>
    </row>
    <row r="140" spans="1:17" hidden="1" x14ac:dyDescent="0.35">
      <c r="A140" t="s">
        <v>416</v>
      </c>
      <c r="B140" t="s">
        <v>408</v>
      </c>
      <c r="C140">
        <v>2021</v>
      </c>
      <c r="D140">
        <v>3</v>
      </c>
      <c r="E140">
        <v>0</v>
      </c>
      <c r="F140">
        <v>2805.08</v>
      </c>
      <c r="G140" t="s">
        <v>376</v>
      </c>
      <c r="H140" t="s">
        <v>377</v>
      </c>
      <c r="I140" t="s">
        <v>417</v>
      </c>
      <c r="J140" t="s">
        <v>379</v>
      </c>
      <c r="K140" t="s">
        <v>380</v>
      </c>
      <c r="L140" t="s">
        <v>381</v>
      </c>
      <c r="M140" t="s">
        <v>381</v>
      </c>
      <c r="N140" t="s">
        <v>381</v>
      </c>
      <c r="O140" t="s">
        <v>386</v>
      </c>
      <c r="P140" t="s">
        <v>383</v>
      </c>
      <c r="Q140" t="s">
        <v>384</v>
      </c>
    </row>
    <row r="141" spans="1:17" hidden="1" x14ac:dyDescent="0.35">
      <c r="A141" t="s">
        <v>416</v>
      </c>
      <c r="B141" t="s">
        <v>408</v>
      </c>
      <c r="C141">
        <v>2021</v>
      </c>
      <c r="D141">
        <v>3</v>
      </c>
      <c r="E141">
        <v>70.2</v>
      </c>
      <c r="F141">
        <v>0</v>
      </c>
      <c r="G141" t="s">
        <v>376</v>
      </c>
      <c r="H141" t="s">
        <v>377</v>
      </c>
      <c r="I141" t="s">
        <v>417</v>
      </c>
      <c r="J141" t="s">
        <v>379</v>
      </c>
      <c r="K141" t="s">
        <v>380</v>
      </c>
      <c r="L141" t="s">
        <v>381</v>
      </c>
      <c r="M141" t="s">
        <v>381</v>
      </c>
      <c r="N141" t="s">
        <v>381</v>
      </c>
      <c r="O141" t="s">
        <v>386</v>
      </c>
      <c r="P141" t="s">
        <v>383</v>
      </c>
      <c r="Q141" t="s">
        <v>384</v>
      </c>
    </row>
    <row r="142" spans="1:17" hidden="1" x14ac:dyDescent="0.35">
      <c r="A142" t="s">
        <v>416</v>
      </c>
      <c r="B142" t="s">
        <v>408</v>
      </c>
      <c r="C142">
        <v>2021</v>
      </c>
      <c r="D142">
        <v>4</v>
      </c>
      <c r="E142">
        <v>1350.49</v>
      </c>
      <c r="F142">
        <v>0</v>
      </c>
      <c r="G142" t="s">
        <v>376</v>
      </c>
      <c r="H142" t="s">
        <v>377</v>
      </c>
      <c r="I142" t="s">
        <v>417</v>
      </c>
      <c r="J142" t="s">
        <v>379</v>
      </c>
      <c r="K142" t="s">
        <v>380</v>
      </c>
      <c r="L142" t="s">
        <v>381</v>
      </c>
      <c r="M142" t="s">
        <v>381</v>
      </c>
      <c r="N142" t="s">
        <v>381</v>
      </c>
      <c r="O142" t="s">
        <v>387</v>
      </c>
      <c r="P142" t="s">
        <v>388</v>
      </c>
      <c r="Q142" t="s">
        <v>384</v>
      </c>
    </row>
    <row r="143" spans="1:17" hidden="1" x14ac:dyDescent="0.35">
      <c r="A143" t="s">
        <v>416</v>
      </c>
      <c r="B143" t="s">
        <v>408</v>
      </c>
      <c r="C143">
        <v>2021</v>
      </c>
      <c r="D143">
        <v>4</v>
      </c>
      <c r="E143">
        <v>0</v>
      </c>
      <c r="F143">
        <v>2805.08</v>
      </c>
      <c r="G143" t="s">
        <v>376</v>
      </c>
      <c r="H143" t="s">
        <v>377</v>
      </c>
      <c r="I143" t="s">
        <v>417</v>
      </c>
      <c r="J143" t="s">
        <v>379</v>
      </c>
      <c r="K143" t="s">
        <v>380</v>
      </c>
      <c r="L143" t="s">
        <v>381</v>
      </c>
      <c r="M143" t="s">
        <v>381</v>
      </c>
      <c r="N143" t="s">
        <v>381</v>
      </c>
      <c r="O143" t="s">
        <v>387</v>
      </c>
      <c r="P143" t="s">
        <v>388</v>
      </c>
      <c r="Q143" t="s">
        <v>384</v>
      </c>
    </row>
    <row r="144" spans="1:17" hidden="1" x14ac:dyDescent="0.35">
      <c r="A144" t="s">
        <v>416</v>
      </c>
      <c r="B144" t="s">
        <v>408</v>
      </c>
      <c r="C144">
        <v>2021</v>
      </c>
      <c r="D144">
        <v>5</v>
      </c>
      <c r="E144">
        <v>63.87</v>
      </c>
      <c r="F144">
        <v>0</v>
      </c>
      <c r="G144" t="s">
        <v>376</v>
      </c>
      <c r="H144" t="s">
        <v>377</v>
      </c>
      <c r="I144" t="s">
        <v>417</v>
      </c>
      <c r="J144" t="s">
        <v>379</v>
      </c>
      <c r="K144" t="s">
        <v>380</v>
      </c>
      <c r="L144" t="s">
        <v>381</v>
      </c>
      <c r="M144" t="s">
        <v>381</v>
      </c>
      <c r="N144" t="s">
        <v>381</v>
      </c>
      <c r="O144" t="s">
        <v>389</v>
      </c>
      <c r="P144" t="s">
        <v>388</v>
      </c>
      <c r="Q144" t="s">
        <v>384</v>
      </c>
    </row>
    <row r="145" spans="1:17" hidden="1" x14ac:dyDescent="0.35">
      <c r="A145" t="s">
        <v>416</v>
      </c>
      <c r="B145" t="s">
        <v>408</v>
      </c>
      <c r="C145">
        <v>2021</v>
      </c>
      <c r="D145">
        <v>5</v>
      </c>
      <c r="E145">
        <v>0</v>
      </c>
      <c r="F145">
        <v>2805.08</v>
      </c>
      <c r="G145" t="s">
        <v>376</v>
      </c>
      <c r="H145" t="s">
        <v>377</v>
      </c>
      <c r="I145" t="s">
        <v>417</v>
      </c>
      <c r="J145" t="s">
        <v>379</v>
      </c>
      <c r="K145" t="s">
        <v>380</v>
      </c>
      <c r="L145" t="s">
        <v>381</v>
      </c>
      <c r="M145" t="s">
        <v>381</v>
      </c>
      <c r="N145" t="s">
        <v>381</v>
      </c>
      <c r="O145" t="s">
        <v>389</v>
      </c>
      <c r="P145" t="s">
        <v>388</v>
      </c>
      <c r="Q145" t="s">
        <v>384</v>
      </c>
    </row>
    <row r="146" spans="1:17" hidden="1" x14ac:dyDescent="0.35">
      <c r="A146" t="s">
        <v>416</v>
      </c>
      <c r="B146" t="s">
        <v>408</v>
      </c>
      <c r="C146">
        <v>2021</v>
      </c>
      <c r="D146">
        <v>6</v>
      </c>
      <c r="E146">
        <v>70.86</v>
      </c>
      <c r="F146">
        <v>0</v>
      </c>
      <c r="G146" t="s">
        <v>376</v>
      </c>
      <c r="H146" t="s">
        <v>377</v>
      </c>
      <c r="I146" t="s">
        <v>417</v>
      </c>
      <c r="J146" t="s">
        <v>379</v>
      </c>
      <c r="K146" t="s">
        <v>380</v>
      </c>
      <c r="L146" t="s">
        <v>381</v>
      </c>
      <c r="M146" t="s">
        <v>381</v>
      </c>
      <c r="N146" t="s">
        <v>381</v>
      </c>
      <c r="O146" t="s">
        <v>390</v>
      </c>
      <c r="P146" t="s">
        <v>388</v>
      </c>
      <c r="Q146" t="s">
        <v>384</v>
      </c>
    </row>
    <row r="147" spans="1:17" hidden="1" x14ac:dyDescent="0.35">
      <c r="A147" t="s">
        <v>416</v>
      </c>
      <c r="B147" t="s">
        <v>408</v>
      </c>
      <c r="C147">
        <v>2021</v>
      </c>
      <c r="D147">
        <v>6</v>
      </c>
      <c r="E147">
        <v>0</v>
      </c>
      <c r="F147">
        <v>2805.08</v>
      </c>
      <c r="G147" t="s">
        <v>376</v>
      </c>
      <c r="H147" t="s">
        <v>377</v>
      </c>
      <c r="I147" t="s">
        <v>417</v>
      </c>
      <c r="J147" t="s">
        <v>379</v>
      </c>
      <c r="K147" t="s">
        <v>380</v>
      </c>
      <c r="L147" t="s">
        <v>381</v>
      </c>
      <c r="M147" t="s">
        <v>381</v>
      </c>
      <c r="N147" t="s">
        <v>381</v>
      </c>
      <c r="O147" t="s">
        <v>390</v>
      </c>
      <c r="P147" t="s">
        <v>388</v>
      </c>
      <c r="Q147" t="s">
        <v>384</v>
      </c>
    </row>
    <row r="148" spans="1:17" hidden="1" x14ac:dyDescent="0.35">
      <c r="A148" t="s">
        <v>418</v>
      </c>
      <c r="B148" t="s">
        <v>408</v>
      </c>
      <c r="C148">
        <v>2021</v>
      </c>
      <c r="D148">
        <v>1</v>
      </c>
      <c r="E148">
        <v>652.07000000000005</v>
      </c>
      <c r="F148">
        <v>0</v>
      </c>
      <c r="G148" t="s">
        <v>376</v>
      </c>
      <c r="H148" t="s">
        <v>377</v>
      </c>
      <c r="I148" t="s">
        <v>419</v>
      </c>
      <c r="J148" t="s">
        <v>379</v>
      </c>
      <c r="K148" t="s">
        <v>380</v>
      </c>
      <c r="L148" t="s">
        <v>381</v>
      </c>
      <c r="M148" t="s">
        <v>381</v>
      </c>
      <c r="N148" t="s">
        <v>381</v>
      </c>
      <c r="O148" t="s">
        <v>382</v>
      </c>
      <c r="P148" t="s">
        <v>383</v>
      </c>
      <c r="Q148" t="s">
        <v>384</v>
      </c>
    </row>
    <row r="149" spans="1:17" hidden="1" x14ac:dyDescent="0.35">
      <c r="A149" t="s">
        <v>418</v>
      </c>
      <c r="B149" t="s">
        <v>408</v>
      </c>
      <c r="C149">
        <v>2021</v>
      </c>
      <c r="D149">
        <v>2</v>
      </c>
      <c r="E149">
        <v>-652.07000000000005</v>
      </c>
      <c r="F149">
        <v>0</v>
      </c>
      <c r="G149" t="s">
        <v>376</v>
      </c>
      <c r="H149" t="s">
        <v>377</v>
      </c>
      <c r="I149" t="s">
        <v>419</v>
      </c>
      <c r="J149" t="s">
        <v>379</v>
      </c>
      <c r="K149" t="s">
        <v>380</v>
      </c>
      <c r="L149" t="s">
        <v>381</v>
      </c>
      <c r="M149" t="s">
        <v>381</v>
      </c>
      <c r="N149" t="s">
        <v>381</v>
      </c>
      <c r="O149" t="s">
        <v>385</v>
      </c>
      <c r="P149" t="s">
        <v>383</v>
      </c>
      <c r="Q149" t="s">
        <v>384</v>
      </c>
    </row>
    <row r="150" spans="1:17" hidden="1" x14ac:dyDescent="0.35">
      <c r="A150" t="s">
        <v>420</v>
      </c>
      <c r="B150" t="s">
        <v>408</v>
      </c>
      <c r="C150">
        <v>2021</v>
      </c>
      <c r="D150">
        <v>1</v>
      </c>
      <c r="E150">
        <v>0</v>
      </c>
      <c r="F150">
        <v>2853.81</v>
      </c>
      <c r="G150" t="s">
        <v>376</v>
      </c>
      <c r="H150" t="s">
        <v>377</v>
      </c>
      <c r="I150" t="s">
        <v>421</v>
      </c>
      <c r="J150" t="s">
        <v>379</v>
      </c>
      <c r="K150" t="s">
        <v>380</v>
      </c>
      <c r="L150" t="s">
        <v>381</v>
      </c>
      <c r="M150" t="s">
        <v>381</v>
      </c>
      <c r="N150" t="s">
        <v>381</v>
      </c>
      <c r="O150" t="s">
        <v>382</v>
      </c>
      <c r="P150" t="s">
        <v>383</v>
      </c>
      <c r="Q150" t="s">
        <v>384</v>
      </c>
    </row>
    <row r="151" spans="1:17" hidden="1" x14ac:dyDescent="0.35">
      <c r="A151" t="s">
        <v>420</v>
      </c>
      <c r="B151" t="s">
        <v>408</v>
      </c>
      <c r="C151">
        <v>2021</v>
      </c>
      <c r="D151">
        <v>1</v>
      </c>
      <c r="E151">
        <v>403.32</v>
      </c>
      <c r="F151">
        <v>0</v>
      </c>
      <c r="G151" t="s">
        <v>376</v>
      </c>
      <c r="H151" t="s">
        <v>377</v>
      </c>
      <c r="I151" t="s">
        <v>421</v>
      </c>
      <c r="J151" t="s">
        <v>379</v>
      </c>
      <c r="K151" t="s">
        <v>380</v>
      </c>
      <c r="L151" t="s">
        <v>381</v>
      </c>
      <c r="M151" t="s">
        <v>381</v>
      </c>
      <c r="N151" t="s">
        <v>381</v>
      </c>
      <c r="O151" t="s">
        <v>382</v>
      </c>
      <c r="P151" t="s">
        <v>383</v>
      </c>
      <c r="Q151" t="s">
        <v>384</v>
      </c>
    </row>
    <row r="152" spans="1:17" hidden="1" x14ac:dyDescent="0.35">
      <c r="A152" t="s">
        <v>420</v>
      </c>
      <c r="B152" t="s">
        <v>408</v>
      </c>
      <c r="C152">
        <v>2021</v>
      </c>
      <c r="D152">
        <v>2</v>
      </c>
      <c r="E152">
        <v>0</v>
      </c>
      <c r="F152">
        <v>2853.81</v>
      </c>
      <c r="G152" t="s">
        <v>376</v>
      </c>
      <c r="H152" t="s">
        <v>377</v>
      </c>
      <c r="I152" t="s">
        <v>421</v>
      </c>
      <c r="J152" t="s">
        <v>379</v>
      </c>
      <c r="K152" t="s">
        <v>380</v>
      </c>
      <c r="L152" t="s">
        <v>381</v>
      </c>
      <c r="M152" t="s">
        <v>381</v>
      </c>
      <c r="N152" t="s">
        <v>381</v>
      </c>
      <c r="O152" t="s">
        <v>385</v>
      </c>
      <c r="P152" t="s">
        <v>383</v>
      </c>
      <c r="Q152" t="s">
        <v>384</v>
      </c>
    </row>
    <row r="153" spans="1:17" hidden="1" x14ac:dyDescent="0.35">
      <c r="A153" t="s">
        <v>420</v>
      </c>
      <c r="B153" t="s">
        <v>408</v>
      </c>
      <c r="C153">
        <v>2021</v>
      </c>
      <c r="D153">
        <v>2</v>
      </c>
      <c r="E153">
        <v>1577.1</v>
      </c>
      <c r="F153">
        <v>0</v>
      </c>
      <c r="G153" t="s">
        <v>376</v>
      </c>
      <c r="H153" t="s">
        <v>377</v>
      </c>
      <c r="I153" t="s">
        <v>421</v>
      </c>
      <c r="J153" t="s">
        <v>379</v>
      </c>
      <c r="K153" t="s">
        <v>380</v>
      </c>
      <c r="L153" t="s">
        <v>381</v>
      </c>
      <c r="M153" t="s">
        <v>381</v>
      </c>
      <c r="N153" t="s">
        <v>381</v>
      </c>
      <c r="O153" t="s">
        <v>385</v>
      </c>
      <c r="P153" t="s">
        <v>383</v>
      </c>
      <c r="Q153" t="s">
        <v>384</v>
      </c>
    </row>
    <row r="154" spans="1:17" hidden="1" x14ac:dyDescent="0.35">
      <c r="A154" t="s">
        <v>420</v>
      </c>
      <c r="B154" t="s">
        <v>408</v>
      </c>
      <c r="C154">
        <v>2021</v>
      </c>
      <c r="D154">
        <v>3</v>
      </c>
      <c r="E154">
        <v>0</v>
      </c>
      <c r="F154">
        <v>2853.81</v>
      </c>
      <c r="G154" t="s">
        <v>376</v>
      </c>
      <c r="H154" t="s">
        <v>377</v>
      </c>
      <c r="I154" t="s">
        <v>421</v>
      </c>
      <c r="J154" t="s">
        <v>379</v>
      </c>
      <c r="K154" t="s">
        <v>380</v>
      </c>
      <c r="L154" t="s">
        <v>381</v>
      </c>
      <c r="M154" t="s">
        <v>381</v>
      </c>
      <c r="N154" t="s">
        <v>381</v>
      </c>
      <c r="O154" t="s">
        <v>386</v>
      </c>
      <c r="P154" t="s">
        <v>383</v>
      </c>
      <c r="Q154" t="s">
        <v>384</v>
      </c>
    </row>
    <row r="155" spans="1:17" hidden="1" x14ac:dyDescent="0.35">
      <c r="A155" t="s">
        <v>420</v>
      </c>
      <c r="B155" t="s">
        <v>408</v>
      </c>
      <c r="C155">
        <v>2021</v>
      </c>
      <c r="D155">
        <v>3</v>
      </c>
      <c r="E155">
        <v>73.819999999999993</v>
      </c>
      <c r="F155">
        <v>0</v>
      </c>
      <c r="G155" t="s">
        <v>376</v>
      </c>
      <c r="H155" t="s">
        <v>377</v>
      </c>
      <c r="I155" t="s">
        <v>421</v>
      </c>
      <c r="J155" t="s">
        <v>379</v>
      </c>
      <c r="K155" t="s">
        <v>380</v>
      </c>
      <c r="L155" t="s">
        <v>381</v>
      </c>
      <c r="M155" t="s">
        <v>381</v>
      </c>
      <c r="N155" t="s">
        <v>381</v>
      </c>
      <c r="O155" t="s">
        <v>386</v>
      </c>
      <c r="P155" t="s">
        <v>383</v>
      </c>
      <c r="Q155" t="s">
        <v>384</v>
      </c>
    </row>
    <row r="156" spans="1:17" hidden="1" x14ac:dyDescent="0.35">
      <c r="A156" t="s">
        <v>420</v>
      </c>
      <c r="B156" t="s">
        <v>408</v>
      </c>
      <c r="C156">
        <v>2021</v>
      </c>
      <c r="D156">
        <v>4</v>
      </c>
      <c r="E156">
        <v>1411.4</v>
      </c>
      <c r="F156">
        <v>0</v>
      </c>
      <c r="G156" t="s">
        <v>376</v>
      </c>
      <c r="H156" t="s">
        <v>377</v>
      </c>
      <c r="I156" t="s">
        <v>421</v>
      </c>
      <c r="J156" t="s">
        <v>379</v>
      </c>
      <c r="K156" t="s">
        <v>380</v>
      </c>
      <c r="L156" t="s">
        <v>381</v>
      </c>
      <c r="M156" t="s">
        <v>381</v>
      </c>
      <c r="N156" t="s">
        <v>381</v>
      </c>
      <c r="O156" t="s">
        <v>387</v>
      </c>
      <c r="P156" t="s">
        <v>388</v>
      </c>
      <c r="Q156" t="s">
        <v>384</v>
      </c>
    </row>
    <row r="157" spans="1:17" hidden="1" x14ac:dyDescent="0.35">
      <c r="A157" t="s">
        <v>420</v>
      </c>
      <c r="B157" t="s">
        <v>408</v>
      </c>
      <c r="C157">
        <v>2021</v>
      </c>
      <c r="D157">
        <v>4</v>
      </c>
      <c r="E157">
        <v>0</v>
      </c>
      <c r="F157">
        <v>2853.81</v>
      </c>
      <c r="G157" t="s">
        <v>376</v>
      </c>
      <c r="H157" t="s">
        <v>377</v>
      </c>
      <c r="I157" t="s">
        <v>421</v>
      </c>
      <c r="J157" t="s">
        <v>379</v>
      </c>
      <c r="K157" t="s">
        <v>380</v>
      </c>
      <c r="L157" t="s">
        <v>381</v>
      </c>
      <c r="M157" t="s">
        <v>381</v>
      </c>
      <c r="N157" t="s">
        <v>381</v>
      </c>
      <c r="O157" t="s">
        <v>387</v>
      </c>
      <c r="P157" t="s">
        <v>388</v>
      </c>
      <c r="Q157" t="s">
        <v>384</v>
      </c>
    </row>
    <row r="158" spans="1:17" hidden="1" x14ac:dyDescent="0.35">
      <c r="A158" t="s">
        <v>420</v>
      </c>
      <c r="B158" t="s">
        <v>408</v>
      </c>
      <c r="C158">
        <v>2021</v>
      </c>
      <c r="D158">
        <v>5</v>
      </c>
      <c r="E158">
        <v>156.57</v>
      </c>
      <c r="F158">
        <v>0</v>
      </c>
      <c r="G158" t="s">
        <v>376</v>
      </c>
      <c r="H158" t="s">
        <v>377</v>
      </c>
      <c r="I158" t="s">
        <v>421</v>
      </c>
      <c r="J158" t="s">
        <v>379</v>
      </c>
      <c r="K158" t="s">
        <v>380</v>
      </c>
      <c r="L158" t="s">
        <v>381</v>
      </c>
      <c r="M158" t="s">
        <v>381</v>
      </c>
      <c r="N158" t="s">
        <v>381</v>
      </c>
      <c r="O158" t="s">
        <v>389</v>
      </c>
      <c r="P158" t="s">
        <v>388</v>
      </c>
      <c r="Q158" t="s">
        <v>384</v>
      </c>
    </row>
    <row r="159" spans="1:17" hidden="1" x14ac:dyDescent="0.35">
      <c r="A159" t="s">
        <v>420</v>
      </c>
      <c r="B159" t="s">
        <v>408</v>
      </c>
      <c r="C159">
        <v>2021</v>
      </c>
      <c r="D159">
        <v>5</v>
      </c>
      <c r="E159">
        <v>0</v>
      </c>
      <c r="F159">
        <v>2853.81</v>
      </c>
      <c r="G159" t="s">
        <v>376</v>
      </c>
      <c r="H159" t="s">
        <v>377</v>
      </c>
      <c r="I159" t="s">
        <v>421</v>
      </c>
      <c r="J159" t="s">
        <v>379</v>
      </c>
      <c r="K159" t="s">
        <v>380</v>
      </c>
      <c r="L159" t="s">
        <v>381</v>
      </c>
      <c r="M159" t="s">
        <v>381</v>
      </c>
      <c r="N159" t="s">
        <v>381</v>
      </c>
      <c r="O159" t="s">
        <v>389</v>
      </c>
      <c r="P159" t="s">
        <v>388</v>
      </c>
      <c r="Q159" t="s">
        <v>384</v>
      </c>
    </row>
    <row r="160" spans="1:17" hidden="1" x14ac:dyDescent="0.35">
      <c r="A160" t="s">
        <v>420</v>
      </c>
      <c r="B160" t="s">
        <v>408</v>
      </c>
      <c r="C160">
        <v>2021</v>
      </c>
      <c r="D160">
        <v>6</v>
      </c>
      <c r="E160">
        <v>122.16</v>
      </c>
      <c r="F160">
        <v>0</v>
      </c>
      <c r="G160" t="s">
        <v>376</v>
      </c>
      <c r="H160" t="s">
        <v>377</v>
      </c>
      <c r="I160" t="s">
        <v>421</v>
      </c>
      <c r="J160" t="s">
        <v>379</v>
      </c>
      <c r="K160" t="s">
        <v>380</v>
      </c>
      <c r="L160" t="s">
        <v>381</v>
      </c>
      <c r="M160" t="s">
        <v>381</v>
      </c>
      <c r="N160" t="s">
        <v>381</v>
      </c>
      <c r="O160" t="s">
        <v>390</v>
      </c>
      <c r="P160" t="s">
        <v>388</v>
      </c>
      <c r="Q160" t="s">
        <v>384</v>
      </c>
    </row>
    <row r="161" spans="1:17" hidden="1" x14ac:dyDescent="0.35">
      <c r="A161" t="s">
        <v>420</v>
      </c>
      <c r="B161" t="s">
        <v>408</v>
      </c>
      <c r="C161">
        <v>2021</v>
      </c>
      <c r="D161">
        <v>6</v>
      </c>
      <c r="E161">
        <v>0</v>
      </c>
      <c r="F161">
        <v>2853.81</v>
      </c>
      <c r="G161" t="s">
        <v>376</v>
      </c>
      <c r="H161" t="s">
        <v>377</v>
      </c>
      <c r="I161" t="s">
        <v>421</v>
      </c>
      <c r="J161" t="s">
        <v>379</v>
      </c>
      <c r="K161" t="s">
        <v>380</v>
      </c>
      <c r="L161" t="s">
        <v>381</v>
      </c>
      <c r="M161" t="s">
        <v>381</v>
      </c>
      <c r="N161" t="s">
        <v>381</v>
      </c>
      <c r="O161" t="s">
        <v>390</v>
      </c>
      <c r="P161" t="s">
        <v>388</v>
      </c>
      <c r="Q161" t="s">
        <v>384</v>
      </c>
    </row>
    <row r="162" spans="1:17" hidden="1" x14ac:dyDescent="0.35">
      <c r="A162" t="s">
        <v>422</v>
      </c>
      <c r="B162" t="s">
        <v>408</v>
      </c>
      <c r="C162">
        <v>2021</v>
      </c>
      <c r="D162">
        <v>1</v>
      </c>
      <c r="E162">
        <v>0</v>
      </c>
      <c r="F162">
        <v>951.27</v>
      </c>
      <c r="G162" t="s">
        <v>376</v>
      </c>
      <c r="H162" t="s">
        <v>377</v>
      </c>
      <c r="I162" t="s">
        <v>423</v>
      </c>
      <c r="J162" t="s">
        <v>379</v>
      </c>
      <c r="K162" t="s">
        <v>380</v>
      </c>
      <c r="L162" t="s">
        <v>381</v>
      </c>
      <c r="M162" t="s">
        <v>381</v>
      </c>
      <c r="N162" t="s">
        <v>381</v>
      </c>
      <c r="O162" t="s">
        <v>382</v>
      </c>
      <c r="P162" t="s">
        <v>383</v>
      </c>
      <c r="Q162" t="s">
        <v>384</v>
      </c>
    </row>
    <row r="163" spans="1:17" hidden="1" x14ac:dyDescent="0.35">
      <c r="A163" t="s">
        <v>422</v>
      </c>
      <c r="B163" t="s">
        <v>408</v>
      </c>
      <c r="C163">
        <v>2021</v>
      </c>
      <c r="D163">
        <v>1</v>
      </c>
      <c r="E163">
        <v>-374.34</v>
      </c>
      <c r="F163">
        <v>0</v>
      </c>
      <c r="G163" t="s">
        <v>376</v>
      </c>
      <c r="H163" t="s">
        <v>377</v>
      </c>
      <c r="I163" t="s">
        <v>423</v>
      </c>
      <c r="J163" t="s">
        <v>379</v>
      </c>
      <c r="K163" t="s">
        <v>380</v>
      </c>
      <c r="L163" t="s">
        <v>381</v>
      </c>
      <c r="M163" t="s">
        <v>381</v>
      </c>
      <c r="N163" t="s">
        <v>381</v>
      </c>
      <c r="O163" t="s">
        <v>382</v>
      </c>
      <c r="P163" t="s">
        <v>383</v>
      </c>
      <c r="Q163" t="s">
        <v>384</v>
      </c>
    </row>
    <row r="164" spans="1:17" hidden="1" x14ac:dyDescent="0.35">
      <c r="A164" t="s">
        <v>422</v>
      </c>
      <c r="B164" t="s">
        <v>408</v>
      </c>
      <c r="C164">
        <v>2021</v>
      </c>
      <c r="D164">
        <v>2</v>
      </c>
      <c r="E164">
        <v>0</v>
      </c>
      <c r="F164">
        <v>951.27</v>
      </c>
      <c r="G164" t="s">
        <v>376</v>
      </c>
      <c r="H164" t="s">
        <v>377</v>
      </c>
      <c r="I164" t="s">
        <v>423</v>
      </c>
      <c r="J164" t="s">
        <v>379</v>
      </c>
      <c r="K164" t="s">
        <v>380</v>
      </c>
      <c r="L164" t="s">
        <v>381</v>
      </c>
      <c r="M164" t="s">
        <v>381</v>
      </c>
      <c r="N164" t="s">
        <v>381</v>
      </c>
      <c r="O164" t="s">
        <v>385</v>
      </c>
      <c r="P164" t="s">
        <v>383</v>
      </c>
      <c r="Q164" t="s">
        <v>384</v>
      </c>
    </row>
    <row r="165" spans="1:17" hidden="1" x14ac:dyDescent="0.35">
      <c r="A165" t="s">
        <v>422</v>
      </c>
      <c r="B165" t="s">
        <v>408</v>
      </c>
      <c r="C165">
        <v>2021</v>
      </c>
      <c r="D165">
        <v>2</v>
      </c>
      <c r="E165">
        <v>444.7</v>
      </c>
      <c r="F165">
        <v>0</v>
      </c>
      <c r="G165" t="s">
        <v>376</v>
      </c>
      <c r="H165" t="s">
        <v>377</v>
      </c>
      <c r="I165" t="s">
        <v>423</v>
      </c>
      <c r="J165" t="s">
        <v>379</v>
      </c>
      <c r="K165" t="s">
        <v>380</v>
      </c>
      <c r="L165" t="s">
        <v>381</v>
      </c>
      <c r="M165" t="s">
        <v>381</v>
      </c>
      <c r="N165" t="s">
        <v>381</v>
      </c>
      <c r="O165" t="s">
        <v>385</v>
      </c>
      <c r="P165" t="s">
        <v>383</v>
      </c>
      <c r="Q165" t="s">
        <v>384</v>
      </c>
    </row>
    <row r="166" spans="1:17" hidden="1" x14ac:dyDescent="0.35">
      <c r="A166" t="s">
        <v>422</v>
      </c>
      <c r="B166" t="s">
        <v>408</v>
      </c>
      <c r="C166">
        <v>2021</v>
      </c>
      <c r="D166">
        <v>3</v>
      </c>
      <c r="E166">
        <v>0</v>
      </c>
      <c r="F166">
        <v>951.27</v>
      </c>
      <c r="G166" t="s">
        <v>376</v>
      </c>
      <c r="H166" t="s">
        <v>377</v>
      </c>
      <c r="I166" t="s">
        <v>423</v>
      </c>
      <c r="J166" t="s">
        <v>379</v>
      </c>
      <c r="K166" t="s">
        <v>380</v>
      </c>
      <c r="L166" t="s">
        <v>381</v>
      </c>
      <c r="M166" t="s">
        <v>381</v>
      </c>
      <c r="N166" t="s">
        <v>381</v>
      </c>
      <c r="O166" t="s">
        <v>386</v>
      </c>
      <c r="P166" t="s">
        <v>383</v>
      </c>
      <c r="Q166" t="s">
        <v>384</v>
      </c>
    </row>
    <row r="167" spans="1:17" hidden="1" x14ac:dyDescent="0.35">
      <c r="A167" t="s">
        <v>422</v>
      </c>
      <c r="B167" t="s">
        <v>408</v>
      </c>
      <c r="C167">
        <v>2021</v>
      </c>
      <c r="D167">
        <v>3</v>
      </c>
      <c r="E167">
        <v>160.47</v>
      </c>
      <c r="F167">
        <v>0</v>
      </c>
      <c r="G167" t="s">
        <v>376</v>
      </c>
      <c r="H167" t="s">
        <v>377</v>
      </c>
      <c r="I167" t="s">
        <v>423</v>
      </c>
      <c r="J167" t="s">
        <v>379</v>
      </c>
      <c r="K167" t="s">
        <v>380</v>
      </c>
      <c r="L167" t="s">
        <v>381</v>
      </c>
      <c r="M167" t="s">
        <v>381</v>
      </c>
      <c r="N167" t="s">
        <v>381</v>
      </c>
      <c r="O167" t="s">
        <v>386</v>
      </c>
      <c r="P167" t="s">
        <v>383</v>
      </c>
      <c r="Q167" t="s">
        <v>384</v>
      </c>
    </row>
    <row r="168" spans="1:17" hidden="1" x14ac:dyDescent="0.35">
      <c r="A168" t="s">
        <v>422</v>
      </c>
      <c r="B168" t="s">
        <v>408</v>
      </c>
      <c r="C168">
        <v>2021</v>
      </c>
      <c r="D168">
        <v>4</v>
      </c>
      <c r="E168">
        <v>124.44</v>
      </c>
      <c r="F168">
        <v>0</v>
      </c>
      <c r="G168" t="s">
        <v>376</v>
      </c>
      <c r="H168" t="s">
        <v>377</v>
      </c>
      <c r="I168" t="s">
        <v>423</v>
      </c>
      <c r="J168" t="s">
        <v>379</v>
      </c>
      <c r="K168" t="s">
        <v>380</v>
      </c>
      <c r="L168" t="s">
        <v>381</v>
      </c>
      <c r="M168" t="s">
        <v>381</v>
      </c>
      <c r="N168" t="s">
        <v>381</v>
      </c>
      <c r="O168" t="s">
        <v>387</v>
      </c>
      <c r="P168" t="s">
        <v>388</v>
      </c>
      <c r="Q168" t="s">
        <v>384</v>
      </c>
    </row>
    <row r="169" spans="1:17" hidden="1" x14ac:dyDescent="0.35">
      <c r="A169" t="s">
        <v>422</v>
      </c>
      <c r="B169" t="s">
        <v>408</v>
      </c>
      <c r="C169">
        <v>2021</v>
      </c>
      <c r="D169">
        <v>4</v>
      </c>
      <c r="E169">
        <v>0</v>
      </c>
      <c r="F169">
        <v>951.27</v>
      </c>
      <c r="G169" t="s">
        <v>376</v>
      </c>
      <c r="H169" t="s">
        <v>377</v>
      </c>
      <c r="I169" t="s">
        <v>423</v>
      </c>
      <c r="J169" t="s">
        <v>379</v>
      </c>
      <c r="K169" t="s">
        <v>380</v>
      </c>
      <c r="L169" t="s">
        <v>381</v>
      </c>
      <c r="M169" t="s">
        <v>381</v>
      </c>
      <c r="N169" t="s">
        <v>381</v>
      </c>
      <c r="O169" t="s">
        <v>387</v>
      </c>
      <c r="P169" t="s">
        <v>388</v>
      </c>
      <c r="Q169" t="s">
        <v>384</v>
      </c>
    </row>
    <row r="170" spans="1:17" hidden="1" x14ac:dyDescent="0.35">
      <c r="A170" t="s">
        <v>422</v>
      </c>
      <c r="B170" t="s">
        <v>408</v>
      </c>
      <c r="C170">
        <v>2021</v>
      </c>
      <c r="D170">
        <v>5</v>
      </c>
      <c r="E170">
        <v>124.34</v>
      </c>
      <c r="F170">
        <v>0</v>
      </c>
      <c r="G170" t="s">
        <v>376</v>
      </c>
      <c r="H170" t="s">
        <v>377</v>
      </c>
      <c r="I170" t="s">
        <v>423</v>
      </c>
      <c r="J170" t="s">
        <v>379</v>
      </c>
      <c r="K170" t="s">
        <v>380</v>
      </c>
      <c r="L170" t="s">
        <v>381</v>
      </c>
      <c r="M170" t="s">
        <v>381</v>
      </c>
      <c r="N170" t="s">
        <v>381</v>
      </c>
      <c r="O170" t="s">
        <v>389</v>
      </c>
      <c r="P170" t="s">
        <v>388</v>
      </c>
      <c r="Q170" t="s">
        <v>384</v>
      </c>
    </row>
    <row r="171" spans="1:17" hidden="1" x14ac:dyDescent="0.35">
      <c r="A171" t="s">
        <v>422</v>
      </c>
      <c r="B171" t="s">
        <v>408</v>
      </c>
      <c r="C171">
        <v>2021</v>
      </c>
      <c r="D171">
        <v>5</v>
      </c>
      <c r="E171">
        <v>0</v>
      </c>
      <c r="F171">
        <v>951.27</v>
      </c>
      <c r="G171" t="s">
        <v>376</v>
      </c>
      <c r="H171" t="s">
        <v>377</v>
      </c>
      <c r="I171" t="s">
        <v>423</v>
      </c>
      <c r="J171" t="s">
        <v>379</v>
      </c>
      <c r="K171" t="s">
        <v>380</v>
      </c>
      <c r="L171" t="s">
        <v>381</v>
      </c>
      <c r="M171" t="s">
        <v>381</v>
      </c>
      <c r="N171" t="s">
        <v>381</v>
      </c>
      <c r="O171" t="s">
        <v>389</v>
      </c>
      <c r="P171" t="s">
        <v>388</v>
      </c>
      <c r="Q171" t="s">
        <v>384</v>
      </c>
    </row>
    <row r="172" spans="1:17" hidden="1" x14ac:dyDescent="0.35">
      <c r="A172" t="s">
        <v>422</v>
      </c>
      <c r="B172" t="s">
        <v>408</v>
      </c>
      <c r="C172">
        <v>2021</v>
      </c>
      <c r="D172">
        <v>6</v>
      </c>
      <c r="E172">
        <v>340.72</v>
      </c>
      <c r="F172">
        <v>0</v>
      </c>
      <c r="G172" t="s">
        <v>376</v>
      </c>
      <c r="H172" t="s">
        <v>377</v>
      </c>
      <c r="I172" t="s">
        <v>423</v>
      </c>
      <c r="J172" t="s">
        <v>379</v>
      </c>
      <c r="K172" t="s">
        <v>380</v>
      </c>
      <c r="L172" t="s">
        <v>381</v>
      </c>
      <c r="M172" t="s">
        <v>381</v>
      </c>
      <c r="N172" t="s">
        <v>381</v>
      </c>
      <c r="O172" t="s">
        <v>390</v>
      </c>
      <c r="P172" t="s">
        <v>388</v>
      </c>
      <c r="Q172" t="s">
        <v>384</v>
      </c>
    </row>
    <row r="173" spans="1:17" hidden="1" x14ac:dyDescent="0.35">
      <c r="A173" t="s">
        <v>422</v>
      </c>
      <c r="B173" t="s">
        <v>408</v>
      </c>
      <c r="C173">
        <v>2021</v>
      </c>
      <c r="D173">
        <v>6</v>
      </c>
      <c r="E173">
        <v>0</v>
      </c>
      <c r="F173">
        <v>951.27</v>
      </c>
      <c r="G173" t="s">
        <v>376</v>
      </c>
      <c r="H173" t="s">
        <v>377</v>
      </c>
      <c r="I173" t="s">
        <v>423</v>
      </c>
      <c r="J173" t="s">
        <v>379</v>
      </c>
      <c r="K173" t="s">
        <v>380</v>
      </c>
      <c r="L173" t="s">
        <v>381</v>
      </c>
      <c r="M173" t="s">
        <v>381</v>
      </c>
      <c r="N173" t="s">
        <v>381</v>
      </c>
      <c r="O173" t="s">
        <v>390</v>
      </c>
      <c r="P173" t="s">
        <v>388</v>
      </c>
      <c r="Q173" t="s">
        <v>384</v>
      </c>
    </row>
    <row r="174" spans="1:17" hidden="1" x14ac:dyDescent="0.35">
      <c r="A174" t="s">
        <v>424</v>
      </c>
      <c r="B174" t="s">
        <v>408</v>
      </c>
      <c r="C174">
        <v>2021</v>
      </c>
      <c r="D174">
        <v>1</v>
      </c>
      <c r="E174">
        <v>0</v>
      </c>
      <c r="F174">
        <v>3044.06</v>
      </c>
      <c r="G174" t="s">
        <v>376</v>
      </c>
      <c r="H174" t="s">
        <v>377</v>
      </c>
      <c r="I174" t="s">
        <v>425</v>
      </c>
      <c r="J174" t="s">
        <v>379</v>
      </c>
      <c r="K174" t="s">
        <v>380</v>
      </c>
      <c r="L174" t="s">
        <v>381</v>
      </c>
      <c r="M174" t="s">
        <v>381</v>
      </c>
      <c r="N174" t="s">
        <v>381</v>
      </c>
      <c r="O174" t="s">
        <v>382</v>
      </c>
      <c r="P174" t="s">
        <v>383</v>
      </c>
      <c r="Q174" t="s">
        <v>384</v>
      </c>
    </row>
    <row r="175" spans="1:17" hidden="1" x14ac:dyDescent="0.35">
      <c r="A175" t="s">
        <v>424</v>
      </c>
      <c r="B175" t="s">
        <v>408</v>
      </c>
      <c r="C175">
        <v>2021</v>
      </c>
      <c r="D175">
        <v>1</v>
      </c>
      <c r="E175">
        <v>-646.91999999999996</v>
      </c>
      <c r="F175">
        <v>0</v>
      </c>
      <c r="G175" t="s">
        <v>376</v>
      </c>
      <c r="H175" t="s">
        <v>377</v>
      </c>
      <c r="I175" t="s">
        <v>425</v>
      </c>
      <c r="J175" t="s">
        <v>379</v>
      </c>
      <c r="K175" t="s">
        <v>380</v>
      </c>
      <c r="L175" t="s">
        <v>381</v>
      </c>
      <c r="M175" t="s">
        <v>381</v>
      </c>
      <c r="N175" t="s">
        <v>381</v>
      </c>
      <c r="O175" t="s">
        <v>382</v>
      </c>
      <c r="P175" t="s">
        <v>383</v>
      </c>
      <c r="Q175" t="s">
        <v>384</v>
      </c>
    </row>
    <row r="176" spans="1:17" hidden="1" x14ac:dyDescent="0.35">
      <c r="A176" t="s">
        <v>424</v>
      </c>
      <c r="B176" t="s">
        <v>408</v>
      </c>
      <c r="C176">
        <v>2021</v>
      </c>
      <c r="D176">
        <v>2</v>
      </c>
      <c r="E176">
        <v>0</v>
      </c>
      <c r="F176">
        <v>3044.06</v>
      </c>
      <c r="G176" t="s">
        <v>376</v>
      </c>
      <c r="H176" t="s">
        <v>377</v>
      </c>
      <c r="I176" t="s">
        <v>425</v>
      </c>
      <c r="J176" t="s">
        <v>379</v>
      </c>
      <c r="K176" t="s">
        <v>380</v>
      </c>
      <c r="L176" t="s">
        <v>381</v>
      </c>
      <c r="M176" t="s">
        <v>381</v>
      </c>
      <c r="N176" t="s">
        <v>381</v>
      </c>
      <c r="O176" t="s">
        <v>385</v>
      </c>
      <c r="P176" t="s">
        <v>383</v>
      </c>
      <c r="Q176" t="s">
        <v>384</v>
      </c>
    </row>
    <row r="177" spans="1:17" hidden="1" x14ac:dyDescent="0.35">
      <c r="A177" t="s">
        <v>424</v>
      </c>
      <c r="B177" t="s">
        <v>408</v>
      </c>
      <c r="C177">
        <v>2021</v>
      </c>
      <c r="D177">
        <v>2</v>
      </c>
      <c r="E177">
        <v>1849.95</v>
      </c>
      <c r="F177">
        <v>0</v>
      </c>
      <c r="G177" t="s">
        <v>376</v>
      </c>
      <c r="H177" t="s">
        <v>377</v>
      </c>
      <c r="I177" t="s">
        <v>425</v>
      </c>
      <c r="J177" t="s">
        <v>379</v>
      </c>
      <c r="K177" t="s">
        <v>380</v>
      </c>
      <c r="L177" t="s">
        <v>381</v>
      </c>
      <c r="M177" t="s">
        <v>381</v>
      </c>
      <c r="N177" t="s">
        <v>381</v>
      </c>
      <c r="O177" t="s">
        <v>385</v>
      </c>
      <c r="P177" t="s">
        <v>383</v>
      </c>
      <c r="Q177" t="s">
        <v>384</v>
      </c>
    </row>
    <row r="178" spans="1:17" hidden="1" x14ac:dyDescent="0.35">
      <c r="A178" t="s">
        <v>424</v>
      </c>
      <c r="B178" t="s">
        <v>408</v>
      </c>
      <c r="C178">
        <v>2021</v>
      </c>
      <c r="D178">
        <v>3</v>
      </c>
      <c r="E178">
        <v>0</v>
      </c>
      <c r="F178">
        <v>3044.06</v>
      </c>
      <c r="G178" t="s">
        <v>376</v>
      </c>
      <c r="H178" t="s">
        <v>377</v>
      </c>
      <c r="I178" t="s">
        <v>425</v>
      </c>
      <c r="J178" t="s">
        <v>379</v>
      </c>
      <c r="K178" t="s">
        <v>380</v>
      </c>
      <c r="L178" t="s">
        <v>381</v>
      </c>
      <c r="M178" t="s">
        <v>381</v>
      </c>
      <c r="N178" t="s">
        <v>381</v>
      </c>
      <c r="O178" t="s">
        <v>386</v>
      </c>
      <c r="P178" t="s">
        <v>383</v>
      </c>
      <c r="Q178" t="s">
        <v>384</v>
      </c>
    </row>
    <row r="179" spans="1:17" hidden="1" x14ac:dyDescent="0.35">
      <c r="A179" t="s">
        <v>424</v>
      </c>
      <c r="B179" t="s">
        <v>408</v>
      </c>
      <c r="C179">
        <v>2021</v>
      </c>
      <c r="D179">
        <v>3</v>
      </c>
      <c r="E179">
        <v>363.8</v>
      </c>
      <c r="F179">
        <v>0</v>
      </c>
      <c r="G179" t="s">
        <v>376</v>
      </c>
      <c r="H179" t="s">
        <v>377</v>
      </c>
      <c r="I179" t="s">
        <v>425</v>
      </c>
      <c r="J179" t="s">
        <v>379</v>
      </c>
      <c r="K179" t="s">
        <v>380</v>
      </c>
      <c r="L179" t="s">
        <v>381</v>
      </c>
      <c r="M179" t="s">
        <v>381</v>
      </c>
      <c r="N179" t="s">
        <v>381</v>
      </c>
      <c r="O179" t="s">
        <v>386</v>
      </c>
      <c r="P179" t="s">
        <v>383</v>
      </c>
      <c r="Q179" t="s">
        <v>384</v>
      </c>
    </row>
    <row r="180" spans="1:17" hidden="1" x14ac:dyDescent="0.35">
      <c r="A180" t="s">
        <v>424</v>
      </c>
      <c r="B180" t="s">
        <v>408</v>
      </c>
      <c r="C180">
        <v>2021</v>
      </c>
      <c r="D180">
        <v>4</v>
      </c>
      <c r="E180">
        <v>557.80999999999995</v>
      </c>
      <c r="F180">
        <v>0</v>
      </c>
      <c r="G180" t="s">
        <v>376</v>
      </c>
      <c r="H180" t="s">
        <v>377</v>
      </c>
      <c r="I180" t="s">
        <v>425</v>
      </c>
      <c r="J180" t="s">
        <v>379</v>
      </c>
      <c r="K180" t="s">
        <v>380</v>
      </c>
      <c r="L180" t="s">
        <v>381</v>
      </c>
      <c r="M180" t="s">
        <v>381</v>
      </c>
      <c r="N180" t="s">
        <v>381</v>
      </c>
      <c r="O180" t="s">
        <v>387</v>
      </c>
      <c r="P180" t="s">
        <v>388</v>
      </c>
      <c r="Q180" t="s">
        <v>384</v>
      </c>
    </row>
    <row r="181" spans="1:17" hidden="1" x14ac:dyDescent="0.35">
      <c r="A181" t="s">
        <v>424</v>
      </c>
      <c r="B181" t="s">
        <v>408</v>
      </c>
      <c r="C181">
        <v>2021</v>
      </c>
      <c r="D181">
        <v>4</v>
      </c>
      <c r="E181">
        <v>0</v>
      </c>
      <c r="F181">
        <v>3044.06</v>
      </c>
      <c r="G181" t="s">
        <v>376</v>
      </c>
      <c r="H181" t="s">
        <v>377</v>
      </c>
      <c r="I181" t="s">
        <v>425</v>
      </c>
      <c r="J181" t="s">
        <v>379</v>
      </c>
      <c r="K181" t="s">
        <v>380</v>
      </c>
      <c r="L181" t="s">
        <v>381</v>
      </c>
      <c r="M181" t="s">
        <v>381</v>
      </c>
      <c r="N181" t="s">
        <v>381</v>
      </c>
      <c r="O181" t="s">
        <v>387</v>
      </c>
      <c r="P181" t="s">
        <v>388</v>
      </c>
      <c r="Q181" t="s">
        <v>384</v>
      </c>
    </row>
    <row r="182" spans="1:17" hidden="1" x14ac:dyDescent="0.35">
      <c r="A182" t="s">
        <v>424</v>
      </c>
      <c r="B182" t="s">
        <v>408</v>
      </c>
      <c r="C182">
        <v>2021</v>
      </c>
      <c r="D182">
        <v>5</v>
      </c>
      <c r="E182">
        <v>1044.21</v>
      </c>
      <c r="F182">
        <v>0</v>
      </c>
      <c r="G182" t="s">
        <v>376</v>
      </c>
      <c r="H182" t="s">
        <v>377</v>
      </c>
      <c r="I182" t="s">
        <v>425</v>
      </c>
      <c r="J182" t="s">
        <v>379</v>
      </c>
      <c r="K182" t="s">
        <v>380</v>
      </c>
      <c r="L182" t="s">
        <v>381</v>
      </c>
      <c r="M182" t="s">
        <v>381</v>
      </c>
      <c r="N182" t="s">
        <v>381</v>
      </c>
      <c r="O182" t="s">
        <v>389</v>
      </c>
      <c r="P182" t="s">
        <v>388</v>
      </c>
      <c r="Q182" t="s">
        <v>384</v>
      </c>
    </row>
    <row r="183" spans="1:17" hidden="1" x14ac:dyDescent="0.35">
      <c r="A183" t="s">
        <v>424</v>
      </c>
      <c r="B183" t="s">
        <v>408</v>
      </c>
      <c r="C183">
        <v>2021</v>
      </c>
      <c r="D183">
        <v>5</v>
      </c>
      <c r="E183">
        <v>0</v>
      </c>
      <c r="F183">
        <v>3044.06</v>
      </c>
      <c r="G183" t="s">
        <v>376</v>
      </c>
      <c r="H183" t="s">
        <v>377</v>
      </c>
      <c r="I183" t="s">
        <v>425</v>
      </c>
      <c r="J183" t="s">
        <v>379</v>
      </c>
      <c r="K183" t="s">
        <v>380</v>
      </c>
      <c r="L183" t="s">
        <v>381</v>
      </c>
      <c r="M183" t="s">
        <v>381</v>
      </c>
      <c r="N183" t="s">
        <v>381</v>
      </c>
      <c r="O183" t="s">
        <v>389</v>
      </c>
      <c r="P183" t="s">
        <v>388</v>
      </c>
      <c r="Q183" t="s">
        <v>384</v>
      </c>
    </row>
    <row r="184" spans="1:17" hidden="1" x14ac:dyDescent="0.35">
      <c r="A184" t="s">
        <v>424</v>
      </c>
      <c r="B184" t="s">
        <v>408</v>
      </c>
      <c r="C184">
        <v>2021</v>
      </c>
      <c r="D184">
        <v>6</v>
      </c>
      <c r="E184">
        <v>1375.8</v>
      </c>
      <c r="F184">
        <v>0</v>
      </c>
      <c r="G184" t="s">
        <v>376</v>
      </c>
      <c r="H184" t="s">
        <v>377</v>
      </c>
      <c r="I184" t="s">
        <v>425</v>
      </c>
      <c r="J184" t="s">
        <v>379</v>
      </c>
      <c r="K184" t="s">
        <v>380</v>
      </c>
      <c r="L184" t="s">
        <v>381</v>
      </c>
      <c r="M184" t="s">
        <v>381</v>
      </c>
      <c r="N184" t="s">
        <v>381</v>
      </c>
      <c r="O184" t="s">
        <v>390</v>
      </c>
      <c r="P184" t="s">
        <v>388</v>
      </c>
      <c r="Q184" t="s">
        <v>384</v>
      </c>
    </row>
    <row r="185" spans="1:17" hidden="1" x14ac:dyDescent="0.35">
      <c r="A185" t="s">
        <v>424</v>
      </c>
      <c r="B185" t="s">
        <v>408</v>
      </c>
      <c r="C185">
        <v>2021</v>
      </c>
      <c r="D185">
        <v>6</v>
      </c>
      <c r="E185">
        <v>0</v>
      </c>
      <c r="F185">
        <v>3044.06</v>
      </c>
      <c r="G185" t="s">
        <v>376</v>
      </c>
      <c r="H185" t="s">
        <v>377</v>
      </c>
      <c r="I185" t="s">
        <v>425</v>
      </c>
      <c r="J185" t="s">
        <v>379</v>
      </c>
      <c r="K185" t="s">
        <v>380</v>
      </c>
      <c r="L185" t="s">
        <v>381</v>
      </c>
      <c r="M185" t="s">
        <v>381</v>
      </c>
      <c r="N185" t="s">
        <v>381</v>
      </c>
      <c r="O185" t="s">
        <v>390</v>
      </c>
      <c r="P185" t="s">
        <v>388</v>
      </c>
      <c r="Q185" t="s">
        <v>384</v>
      </c>
    </row>
    <row r="186" spans="1:17" hidden="1" x14ac:dyDescent="0.35">
      <c r="A186" t="s">
        <v>426</v>
      </c>
      <c r="B186" t="s">
        <v>408</v>
      </c>
      <c r="C186">
        <v>2021</v>
      </c>
      <c r="D186">
        <v>1</v>
      </c>
      <c r="E186">
        <v>0</v>
      </c>
      <c r="F186">
        <v>5707.62</v>
      </c>
      <c r="G186" t="s">
        <v>376</v>
      </c>
      <c r="H186" t="s">
        <v>377</v>
      </c>
      <c r="I186" t="s">
        <v>427</v>
      </c>
      <c r="J186" t="s">
        <v>379</v>
      </c>
      <c r="K186" t="s">
        <v>380</v>
      </c>
      <c r="L186" t="s">
        <v>381</v>
      </c>
      <c r="M186" t="s">
        <v>381</v>
      </c>
      <c r="N186" t="s">
        <v>381</v>
      </c>
      <c r="O186" t="s">
        <v>382</v>
      </c>
      <c r="P186" t="s">
        <v>383</v>
      </c>
      <c r="Q186" t="s">
        <v>384</v>
      </c>
    </row>
    <row r="187" spans="1:17" hidden="1" x14ac:dyDescent="0.35">
      <c r="A187" t="s">
        <v>426</v>
      </c>
      <c r="B187" t="s">
        <v>408</v>
      </c>
      <c r="C187">
        <v>2021</v>
      </c>
      <c r="D187">
        <v>1</v>
      </c>
      <c r="E187">
        <v>20596.97</v>
      </c>
      <c r="F187">
        <v>0</v>
      </c>
      <c r="G187" t="s">
        <v>376</v>
      </c>
      <c r="H187" t="s">
        <v>377</v>
      </c>
      <c r="I187" t="s">
        <v>427</v>
      </c>
      <c r="J187" t="s">
        <v>379</v>
      </c>
      <c r="K187" t="s">
        <v>380</v>
      </c>
      <c r="L187" t="s">
        <v>381</v>
      </c>
      <c r="M187" t="s">
        <v>381</v>
      </c>
      <c r="N187" t="s">
        <v>381</v>
      </c>
      <c r="O187" t="s">
        <v>382</v>
      </c>
      <c r="P187" t="s">
        <v>383</v>
      </c>
      <c r="Q187" t="s">
        <v>384</v>
      </c>
    </row>
    <row r="188" spans="1:17" hidden="1" x14ac:dyDescent="0.35">
      <c r="A188" t="s">
        <v>426</v>
      </c>
      <c r="B188" t="s">
        <v>408</v>
      </c>
      <c r="C188">
        <v>2021</v>
      </c>
      <c r="D188">
        <v>2</v>
      </c>
      <c r="E188">
        <v>0</v>
      </c>
      <c r="F188">
        <v>5707.62</v>
      </c>
      <c r="G188" t="s">
        <v>376</v>
      </c>
      <c r="H188" t="s">
        <v>377</v>
      </c>
      <c r="I188" t="s">
        <v>427</v>
      </c>
      <c r="J188" t="s">
        <v>379</v>
      </c>
      <c r="K188" t="s">
        <v>380</v>
      </c>
      <c r="L188" t="s">
        <v>381</v>
      </c>
      <c r="M188" t="s">
        <v>381</v>
      </c>
      <c r="N188" t="s">
        <v>381</v>
      </c>
      <c r="O188" t="s">
        <v>385</v>
      </c>
      <c r="P188" t="s">
        <v>383</v>
      </c>
      <c r="Q188" t="s">
        <v>384</v>
      </c>
    </row>
    <row r="189" spans="1:17" hidden="1" x14ac:dyDescent="0.35">
      <c r="A189" t="s">
        <v>426</v>
      </c>
      <c r="B189" t="s">
        <v>408</v>
      </c>
      <c r="C189">
        <v>2021</v>
      </c>
      <c r="D189">
        <v>2</v>
      </c>
      <c r="E189">
        <v>-13675.14</v>
      </c>
      <c r="F189">
        <v>0</v>
      </c>
      <c r="G189" t="s">
        <v>376</v>
      </c>
      <c r="H189" t="s">
        <v>377</v>
      </c>
      <c r="I189" t="s">
        <v>427</v>
      </c>
      <c r="J189" t="s">
        <v>379</v>
      </c>
      <c r="K189" t="s">
        <v>380</v>
      </c>
      <c r="L189" t="s">
        <v>381</v>
      </c>
      <c r="M189" t="s">
        <v>381</v>
      </c>
      <c r="N189" t="s">
        <v>381</v>
      </c>
      <c r="O189" t="s">
        <v>385</v>
      </c>
      <c r="P189" t="s">
        <v>383</v>
      </c>
      <c r="Q189" t="s">
        <v>384</v>
      </c>
    </row>
    <row r="190" spans="1:17" hidden="1" x14ac:dyDescent="0.35">
      <c r="A190" t="s">
        <v>426</v>
      </c>
      <c r="B190" t="s">
        <v>408</v>
      </c>
      <c r="C190">
        <v>2021</v>
      </c>
      <c r="D190">
        <v>3</v>
      </c>
      <c r="E190">
        <v>0</v>
      </c>
      <c r="F190">
        <v>5707.62</v>
      </c>
      <c r="G190" t="s">
        <v>376</v>
      </c>
      <c r="H190" t="s">
        <v>377</v>
      </c>
      <c r="I190" t="s">
        <v>427</v>
      </c>
      <c r="J190" t="s">
        <v>379</v>
      </c>
      <c r="K190" t="s">
        <v>380</v>
      </c>
      <c r="L190" t="s">
        <v>381</v>
      </c>
      <c r="M190" t="s">
        <v>381</v>
      </c>
      <c r="N190" t="s">
        <v>381</v>
      </c>
      <c r="O190" t="s">
        <v>386</v>
      </c>
      <c r="P190" t="s">
        <v>383</v>
      </c>
      <c r="Q190" t="s">
        <v>384</v>
      </c>
    </row>
    <row r="191" spans="1:17" hidden="1" x14ac:dyDescent="0.35">
      <c r="A191" t="s">
        <v>426</v>
      </c>
      <c r="B191" t="s">
        <v>408</v>
      </c>
      <c r="C191">
        <v>2021</v>
      </c>
      <c r="D191">
        <v>3</v>
      </c>
      <c r="E191">
        <v>1318.41</v>
      </c>
      <c r="F191">
        <v>0</v>
      </c>
      <c r="G191" t="s">
        <v>376</v>
      </c>
      <c r="H191" t="s">
        <v>377</v>
      </c>
      <c r="I191" t="s">
        <v>427</v>
      </c>
      <c r="J191" t="s">
        <v>379</v>
      </c>
      <c r="K191" t="s">
        <v>380</v>
      </c>
      <c r="L191" t="s">
        <v>381</v>
      </c>
      <c r="M191" t="s">
        <v>381</v>
      </c>
      <c r="N191" t="s">
        <v>381</v>
      </c>
      <c r="O191" t="s">
        <v>386</v>
      </c>
      <c r="P191" t="s">
        <v>383</v>
      </c>
      <c r="Q191" t="s">
        <v>384</v>
      </c>
    </row>
    <row r="192" spans="1:17" hidden="1" x14ac:dyDescent="0.35">
      <c r="A192" t="s">
        <v>426</v>
      </c>
      <c r="B192" t="s">
        <v>408</v>
      </c>
      <c r="C192">
        <v>2021</v>
      </c>
      <c r="D192">
        <v>4</v>
      </c>
      <c r="E192">
        <v>62.31</v>
      </c>
      <c r="F192">
        <v>0</v>
      </c>
      <c r="G192" t="s">
        <v>376</v>
      </c>
      <c r="H192" t="s">
        <v>377</v>
      </c>
      <c r="I192" t="s">
        <v>427</v>
      </c>
      <c r="J192" t="s">
        <v>379</v>
      </c>
      <c r="K192" t="s">
        <v>380</v>
      </c>
      <c r="L192" t="s">
        <v>381</v>
      </c>
      <c r="M192" t="s">
        <v>381</v>
      </c>
      <c r="N192" t="s">
        <v>381</v>
      </c>
      <c r="O192" t="s">
        <v>387</v>
      </c>
      <c r="P192" t="s">
        <v>388</v>
      </c>
      <c r="Q192" t="s">
        <v>384</v>
      </c>
    </row>
    <row r="193" spans="1:17" hidden="1" x14ac:dyDescent="0.35">
      <c r="A193" t="s">
        <v>426</v>
      </c>
      <c r="B193" t="s">
        <v>408</v>
      </c>
      <c r="C193">
        <v>2021</v>
      </c>
      <c r="D193">
        <v>4</v>
      </c>
      <c r="E193">
        <v>0</v>
      </c>
      <c r="F193">
        <v>5707.62</v>
      </c>
      <c r="G193" t="s">
        <v>376</v>
      </c>
      <c r="H193" t="s">
        <v>377</v>
      </c>
      <c r="I193" t="s">
        <v>427</v>
      </c>
      <c r="J193" t="s">
        <v>379</v>
      </c>
      <c r="K193" t="s">
        <v>380</v>
      </c>
      <c r="L193" t="s">
        <v>381</v>
      </c>
      <c r="M193" t="s">
        <v>381</v>
      </c>
      <c r="N193" t="s">
        <v>381</v>
      </c>
      <c r="O193" t="s">
        <v>387</v>
      </c>
      <c r="P193" t="s">
        <v>388</v>
      </c>
      <c r="Q193" t="s">
        <v>384</v>
      </c>
    </row>
    <row r="194" spans="1:17" hidden="1" x14ac:dyDescent="0.35">
      <c r="A194" t="s">
        <v>426</v>
      </c>
      <c r="B194" t="s">
        <v>408</v>
      </c>
      <c r="C194">
        <v>2021</v>
      </c>
      <c r="D194">
        <v>5</v>
      </c>
      <c r="E194">
        <v>5178.3999999999996</v>
      </c>
      <c r="F194">
        <v>0</v>
      </c>
      <c r="G194" t="s">
        <v>376</v>
      </c>
      <c r="H194" t="s">
        <v>377</v>
      </c>
      <c r="I194" t="s">
        <v>427</v>
      </c>
      <c r="J194" t="s">
        <v>379</v>
      </c>
      <c r="K194" t="s">
        <v>380</v>
      </c>
      <c r="L194" t="s">
        <v>381</v>
      </c>
      <c r="M194" t="s">
        <v>381</v>
      </c>
      <c r="N194" t="s">
        <v>381</v>
      </c>
      <c r="O194" t="s">
        <v>389</v>
      </c>
      <c r="P194" t="s">
        <v>388</v>
      </c>
      <c r="Q194" t="s">
        <v>384</v>
      </c>
    </row>
    <row r="195" spans="1:17" hidden="1" x14ac:dyDescent="0.35">
      <c r="A195" t="s">
        <v>426</v>
      </c>
      <c r="B195" t="s">
        <v>408</v>
      </c>
      <c r="C195">
        <v>2021</v>
      </c>
      <c r="D195">
        <v>5</v>
      </c>
      <c r="E195">
        <v>0</v>
      </c>
      <c r="F195">
        <v>5707.62</v>
      </c>
      <c r="G195" t="s">
        <v>376</v>
      </c>
      <c r="H195" t="s">
        <v>377</v>
      </c>
      <c r="I195" t="s">
        <v>427</v>
      </c>
      <c r="J195" t="s">
        <v>379</v>
      </c>
      <c r="K195" t="s">
        <v>380</v>
      </c>
      <c r="L195" t="s">
        <v>381</v>
      </c>
      <c r="M195" t="s">
        <v>381</v>
      </c>
      <c r="N195" t="s">
        <v>381</v>
      </c>
      <c r="O195" t="s">
        <v>389</v>
      </c>
      <c r="P195" t="s">
        <v>388</v>
      </c>
      <c r="Q195" t="s">
        <v>384</v>
      </c>
    </row>
    <row r="196" spans="1:17" hidden="1" x14ac:dyDescent="0.35">
      <c r="A196" t="s">
        <v>426</v>
      </c>
      <c r="B196" t="s">
        <v>408</v>
      </c>
      <c r="C196">
        <v>2021</v>
      </c>
      <c r="D196">
        <v>6</v>
      </c>
      <c r="E196">
        <v>5143.41</v>
      </c>
      <c r="F196">
        <v>0</v>
      </c>
      <c r="G196" t="s">
        <v>376</v>
      </c>
      <c r="H196" t="s">
        <v>377</v>
      </c>
      <c r="I196" t="s">
        <v>427</v>
      </c>
      <c r="J196" t="s">
        <v>379</v>
      </c>
      <c r="K196" t="s">
        <v>380</v>
      </c>
      <c r="L196" t="s">
        <v>381</v>
      </c>
      <c r="M196" t="s">
        <v>381</v>
      </c>
      <c r="N196" t="s">
        <v>381</v>
      </c>
      <c r="O196" t="s">
        <v>390</v>
      </c>
      <c r="P196" t="s">
        <v>388</v>
      </c>
      <c r="Q196" t="s">
        <v>384</v>
      </c>
    </row>
    <row r="197" spans="1:17" hidden="1" x14ac:dyDescent="0.35">
      <c r="A197" t="s">
        <v>426</v>
      </c>
      <c r="B197" t="s">
        <v>408</v>
      </c>
      <c r="C197">
        <v>2021</v>
      </c>
      <c r="D197">
        <v>6</v>
      </c>
      <c r="E197">
        <v>0</v>
      </c>
      <c r="F197">
        <v>5707.62</v>
      </c>
      <c r="G197" t="s">
        <v>376</v>
      </c>
      <c r="H197" t="s">
        <v>377</v>
      </c>
      <c r="I197" t="s">
        <v>427</v>
      </c>
      <c r="J197" t="s">
        <v>379</v>
      </c>
      <c r="K197" t="s">
        <v>380</v>
      </c>
      <c r="L197" t="s">
        <v>381</v>
      </c>
      <c r="M197" t="s">
        <v>381</v>
      </c>
      <c r="N197" t="s">
        <v>381</v>
      </c>
      <c r="O197" t="s">
        <v>390</v>
      </c>
      <c r="P197" t="s">
        <v>388</v>
      </c>
      <c r="Q197" t="s">
        <v>384</v>
      </c>
    </row>
    <row r="198" spans="1:17" hidden="1" x14ac:dyDescent="0.35">
      <c r="A198" t="s">
        <v>428</v>
      </c>
      <c r="B198" t="s">
        <v>408</v>
      </c>
      <c r="C198">
        <v>2021</v>
      </c>
      <c r="D198">
        <v>1</v>
      </c>
      <c r="E198">
        <v>0</v>
      </c>
      <c r="F198">
        <v>3044.06</v>
      </c>
      <c r="G198" t="s">
        <v>376</v>
      </c>
      <c r="H198" t="s">
        <v>377</v>
      </c>
      <c r="I198" t="s">
        <v>429</v>
      </c>
      <c r="J198" t="s">
        <v>379</v>
      </c>
      <c r="K198" t="s">
        <v>380</v>
      </c>
      <c r="L198" t="s">
        <v>381</v>
      </c>
      <c r="M198" t="s">
        <v>381</v>
      </c>
      <c r="N198" t="s">
        <v>381</v>
      </c>
      <c r="O198" t="s">
        <v>382</v>
      </c>
      <c r="P198" t="s">
        <v>383</v>
      </c>
      <c r="Q198" t="s">
        <v>384</v>
      </c>
    </row>
    <row r="199" spans="1:17" hidden="1" x14ac:dyDescent="0.35">
      <c r="A199" t="s">
        <v>428</v>
      </c>
      <c r="B199" t="s">
        <v>408</v>
      </c>
      <c r="C199">
        <v>2021</v>
      </c>
      <c r="D199">
        <v>1</v>
      </c>
      <c r="E199">
        <v>10495.23</v>
      </c>
      <c r="F199">
        <v>0</v>
      </c>
      <c r="G199" t="s">
        <v>376</v>
      </c>
      <c r="H199" t="s">
        <v>377</v>
      </c>
      <c r="I199" t="s">
        <v>429</v>
      </c>
      <c r="J199" t="s">
        <v>379</v>
      </c>
      <c r="K199" t="s">
        <v>380</v>
      </c>
      <c r="L199" t="s">
        <v>381</v>
      </c>
      <c r="M199" t="s">
        <v>381</v>
      </c>
      <c r="N199" t="s">
        <v>381</v>
      </c>
      <c r="O199" t="s">
        <v>382</v>
      </c>
      <c r="P199" t="s">
        <v>383</v>
      </c>
      <c r="Q199" t="s">
        <v>384</v>
      </c>
    </row>
    <row r="200" spans="1:17" hidden="1" x14ac:dyDescent="0.35">
      <c r="A200" t="s">
        <v>428</v>
      </c>
      <c r="B200" t="s">
        <v>408</v>
      </c>
      <c r="C200">
        <v>2021</v>
      </c>
      <c r="D200">
        <v>2</v>
      </c>
      <c r="E200">
        <v>0</v>
      </c>
      <c r="F200">
        <v>3044.06</v>
      </c>
      <c r="G200" t="s">
        <v>376</v>
      </c>
      <c r="H200" t="s">
        <v>377</v>
      </c>
      <c r="I200" t="s">
        <v>429</v>
      </c>
      <c r="J200" t="s">
        <v>379</v>
      </c>
      <c r="K200" t="s">
        <v>380</v>
      </c>
      <c r="L200" t="s">
        <v>381</v>
      </c>
      <c r="M200" t="s">
        <v>381</v>
      </c>
      <c r="N200" t="s">
        <v>381</v>
      </c>
      <c r="O200" t="s">
        <v>385</v>
      </c>
      <c r="P200" t="s">
        <v>383</v>
      </c>
      <c r="Q200" t="s">
        <v>384</v>
      </c>
    </row>
    <row r="201" spans="1:17" hidden="1" x14ac:dyDescent="0.35">
      <c r="A201" t="s">
        <v>428</v>
      </c>
      <c r="B201" t="s">
        <v>408</v>
      </c>
      <c r="C201">
        <v>2021</v>
      </c>
      <c r="D201">
        <v>2</v>
      </c>
      <c r="E201">
        <v>-4694</v>
      </c>
      <c r="F201">
        <v>0</v>
      </c>
      <c r="G201" t="s">
        <v>376</v>
      </c>
      <c r="H201" t="s">
        <v>377</v>
      </c>
      <c r="I201" t="s">
        <v>429</v>
      </c>
      <c r="J201" t="s">
        <v>379</v>
      </c>
      <c r="K201" t="s">
        <v>380</v>
      </c>
      <c r="L201" t="s">
        <v>381</v>
      </c>
      <c r="M201" t="s">
        <v>381</v>
      </c>
      <c r="N201" t="s">
        <v>381</v>
      </c>
      <c r="O201" t="s">
        <v>385</v>
      </c>
      <c r="P201" t="s">
        <v>383</v>
      </c>
      <c r="Q201" t="s">
        <v>384</v>
      </c>
    </row>
    <row r="202" spans="1:17" hidden="1" x14ac:dyDescent="0.35">
      <c r="A202" t="s">
        <v>428</v>
      </c>
      <c r="B202" t="s">
        <v>408</v>
      </c>
      <c r="C202">
        <v>2021</v>
      </c>
      <c r="D202">
        <v>3</v>
      </c>
      <c r="E202">
        <v>0</v>
      </c>
      <c r="F202">
        <v>3044.06</v>
      </c>
      <c r="G202" t="s">
        <v>376</v>
      </c>
      <c r="H202" t="s">
        <v>377</v>
      </c>
      <c r="I202" t="s">
        <v>429</v>
      </c>
      <c r="J202" t="s">
        <v>379</v>
      </c>
      <c r="K202" t="s">
        <v>380</v>
      </c>
      <c r="L202" t="s">
        <v>381</v>
      </c>
      <c r="M202" t="s">
        <v>381</v>
      </c>
      <c r="N202" t="s">
        <v>381</v>
      </c>
      <c r="O202" t="s">
        <v>386</v>
      </c>
      <c r="P202" t="s">
        <v>383</v>
      </c>
      <c r="Q202" t="s">
        <v>384</v>
      </c>
    </row>
    <row r="203" spans="1:17" hidden="1" x14ac:dyDescent="0.35">
      <c r="A203" t="s">
        <v>428</v>
      </c>
      <c r="B203" t="s">
        <v>408</v>
      </c>
      <c r="C203">
        <v>2021</v>
      </c>
      <c r="D203">
        <v>3</v>
      </c>
      <c r="E203">
        <v>375.35</v>
      </c>
      <c r="F203">
        <v>0</v>
      </c>
      <c r="G203" t="s">
        <v>376</v>
      </c>
      <c r="H203" t="s">
        <v>377</v>
      </c>
      <c r="I203" t="s">
        <v>429</v>
      </c>
      <c r="J203" t="s">
        <v>379</v>
      </c>
      <c r="K203" t="s">
        <v>380</v>
      </c>
      <c r="L203" t="s">
        <v>381</v>
      </c>
      <c r="M203" t="s">
        <v>381</v>
      </c>
      <c r="N203" t="s">
        <v>381</v>
      </c>
      <c r="O203" t="s">
        <v>386</v>
      </c>
      <c r="P203" t="s">
        <v>383</v>
      </c>
      <c r="Q203" t="s">
        <v>384</v>
      </c>
    </row>
    <row r="204" spans="1:17" hidden="1" x14ac:dyDescent="0.35">
      <c r="A204" t="s">
        <v>428</v>
      </c>
      <c r="B204" t="s">
        <v>408</v>
      </c>
      <c r="C204">
        <v>2021</v>
      </c>
      <c r="D204">
        <v>4</v>
      </c>
      <c r="E204">
        <v>-1397.28</v>
      </c>
      <c r="F204">
        <v>0</v>
      </c>
      <c r="G204" t="s">
        <v>376</v>
      </c>
      <c r="H204" t="s">
        <v>377</v>
      </c>
      <c r="I204" t="s">
        <v>429</v>
      </c>
      <c r="J204" t="s">
        <v>379</v>
      </c>
      <c r="K204" t="s">
        <v>380</v>
      </c>
      <c r="L204" t="s">
        <v>381</v>
      </c>
      <c r="M204" t="s">
        <v>381</v>
      </c>
      <c r="N204" t="s">
        <v>381</v>
      </c>
      <c r="O204" t="s">
        <v>387</v>
      </c>
      <c r="P204" t="s">
        <v>388</v>
      </c>
      <c r="Q204" t="s">
        <v>384</v>
      </c>
    </row>
    <row r="205" spans="1:17" hidden="1" x14ac:dyDescent="0.35">
      <c r="A205" t="s">
        <v>428</v>
      </c>
      <c r="B205" t="s">
        <v>408</v>
      </c>
      <c r="C205">
        <v>2021</v>
      </c>
      <c r="D205">
        <v>4</v>
      </c>
      <c r="E205">
        <v>0</v>
      </c>
      <c r="F205">
        <v>3044.06</v>
      </c>
      <c r="G205" t="s">
        <v>376</v>
      </c>
      <c r="H205" t="s">
        <v>377</v>
      </c>
      <c r="I205" t="s">
        <v>429</v>
      </c>
      <c r="J205" t="s">
        <v>379</v>
      </c>
      <c r="K205" t="s">
        <v>380</v>
      </c>
      <c r="L205" t="s">
        <v>381</v>
      </c>
      <c r="M205" t="s">
        <v>381</v>
      </c>
      <c r="N205" t="s">
        <v>381</v>
      </c>
      <c r="O205" t="s">
        <v>387</v>
      </c>
      <c r="P205" t="s">
        <v>388</v>
      </c>
      <c r="Q205" t="s">
        <v>384</v>
      </c>
    </row>
    <row r="206" spans="1:17" hidden="1" x14ac:dyDescent="0.35">
      <c r="A206" t="s">
        <v>428</v>
      </c>
      <c r="B206" t="s">
        <v>408</v>
      </c>
      <c r="C206">
        <v>2021</v>
      </c>
      <c r="D206">
        <v>5</v>
      </c>
      <c r="E206">
        <v>1723.41</v>
      </c>
      <c r="F206">
        <v>0</v>
      </c>
      <c r="G206" t="s">
        <v>376</v>
      </c>
      <c r="H206" t="s">
        <v>377</v>
      </c>
      <c r="I206" t="s">
        <v>429</v>
      </c>
      <c r="J206" t="s">
        <v>379</v>
      </c>
      <c r="K206" t="s">
        <v>380</v>
      </c>
      <c r="L206" t="s">
        <v>381</v>
      </c>
      <c r="M206" t="s">
        <v>381</v>
      </c>
      <c r="N206" t="s">
        <v>381</v>
      </c>
      <c r="O206" t="s">
        <v>389</v>
      </c>
      <c r="P206" t="s">
        <v>388</v>
      </c>
      <c r="Q206" t="s">
        <v>384</v>
      </c>
    </row>
    <row r="207" spans="1:17" hidden="1" x14ac:dyDescent="0.35">
      <c r="A207" t="s">
        <v>428</v>
      </c>
      <c r="B207" t="s">
        <v>408</v>
      </c>
      <c r="C207">
        <v>2021</v>
      </c>
      <c r="D207">
        <v>5</v>
      </c>
      <c r="E207">
        <v>0</v>
      </c>
      <c r="F207">
        <v>3044.06</v>
      </c>
      <c r="G207" t="s">
        <v>376</v>
      </c>
      <c r="H207" t="s">
        <v>377</v>
      </c>
      <c r="I207" t="s">
        <v>429</v>
      </c>
      <c r="J207" t="s">
        <v>379</v>
      </c>
      <c r="K207" t="s">
        <v>380</v>
      </c>
      <c r="L207" t="s">
        <v>381</v>
      </c>
      <c r="M207" t="s">
        <v>381</v>
      </c>
      <c r="N207" t="s">
        <v>381</v>
      </c>
      <c r="O207" t="s">
        <v>389</v>
      </c>
      <c r="P207" t="s">
        <v>388</v>
      </c>
      <c r="Q207" t="s">
        <v>384</v>
      </c>
    </row>
    <row r="208" spans="1:17" hidden="1" x14ac:dyDescent="0.35">
      <c r="A208" t="s">
        <v>428</v>
      </c>
      <c r="B208" t="s">
        <v>408</v>
      </c>
      <c r="C208">
        <v>2021</v>
      </c>
      <c r="D208">
        <v>6</v>
      </c>
      <c r="E208">
        <v>597.01</v>
      </c>
      <c r="F208">
        <v>0</v>
      </c>
      <c r="G208" t="s">
        <v>376</v>
      </c>
      <c r="H208" t="s">
        <v>377</v>
      </c>
      <c r="I208" t="s">
        <v>429</v>
      </c>
      <c r="J208" t="s">
        <v>379</v>
      </c>
      <c r="K208" t="s">
        <v>380</v>
      </c>
      <c r="L208" t="s">
        <v>381</v>
      </c>
      <c r="M208" t="s">
        <v>381</v>
      </c>
      <c r="N208" t="s">
        <v>381</v>
      </c>
      <c r="O208" t="s">
        <v>390</v>
      </c>
      <c r="P208" t="s">
        <v>388</v>
      </c>
      <c r="Q208" t="s">
        <v>384</v>
      </c>
    </row>
    <row r="209" spans="1:17" hidden="1" x14ac:dyDescent="0.35">
      <c r="A209" t="s">
        <v>428</v>
      </c>
      <c r="B209" t="s">
        <v>408</v>
      </c>
      <c r="C209">
        <v>2021</v>
      </c>
      <c r="D209">
        <v>6</v>
      </c>
      <c r="E209">
        <v>0</v>
      </c>
      <c r="F209">
        <v>3044.06</v>
      </c>
      <c r="G209" t="s">
        <v>376</v>
      </c>
      <c r="H209" t="s">
        <v>377</v>
      </c>
      <c r="I209" t="s">
        <v>429</v>
      </c>
      <c r="J209" t="s">
        <v>379</v>
      </c>
      <c r="K209" t="s">
        <v>380</v>
      </c>
      <c r="L209" t="s">
        <v>381</v>
      </c>
      <c r="M209" t="s">
        <v>381</v>
      </c>
      <c r="N209" t="s">
        <v>381</v>
      </c>
      <c r="O209" t="s">
        <v>390</v>
      </c>
      <c r="P209" t="s">
        <v>388</v>
      </c>
      <c r="Q209" t="s">
        <v>384</v>
      </c>
    </row>
    <row r="210" spans="1:17" hidden="1" x14ac:dyDescent="0.35">
      <c r="A210" t="s">
        <v>430</v>
      </c>
      <c r="B210" t="s">
        <v>408</v>
      </c>
      <c r="C210">
        <v>2021</v>
      </c>
      <c r="D210">
        <v>1</v>
      </c>
      <c r="E210">
        <v>168.98</v>
      </c>
      <c r="F210">
        <v>0</v>
      </c>
      <c r="G210" t="s">
        <v>376</v>
      </c>
      <c r="H210" t="s">
        <v>377</v>
      </c>
      <c r="I210" t="s">
        <v>431</v>
      </c>
      <c r="J210" t="s">
        <v>379</v>
      </c>
      <c r="K210" t="s">
        <v>380</v>
      </c>
      <c r="L210" t="s">
        <v>381</v>
      </c>
      <c r="M210" t="s">
        <v>381</v>
      </c>
      <c r="N210" t="s">
        <v>381</v>
      </c>
      <c r="O210" t="s">
        <v>382</v>
      </c>
      <c r="P210" t="s">
        <v>383</v>
      </c>
      <c r="Q210" t="s">
        <v>384</v>
      </c>
    </row>
    <row r="211" spans="1:17" hidden="1" x14ac:dyDescent="0.35">
      <c r="A211" t="s">
        <v>430</v>
      </c>
      <c r="B211" t="s">
        <v>408</v>
      </c>
      <c r="C211">
        <v>2021</v>
      </c>
      <c r="D211">
        <v>2</v>
      </c>
      <c r="E211">
        <v>-168.98</v>
      </c>
      <c r="F211">
        <v>0</v>
      </c>
      <c r="G211" t="s">
        <v>376</v>
      </c>
      <c r="H211" t="s">
        <v>377</v>
      </c>
      <c r="I211" t="s">
        <v>431</v>
      </c>
      <c r="J211" t="s">
        <v>379</v>
      </c>
      <c r="K211" t="s">
        <v>380</v>
      </c>
      <c r="L211" t="s">
        <v>381</v>
      </c>
      <c r="M211" t="s">
        <v>381</v>
      </c>
      <c r="N211" t="s">
        <v>381</v>
      </c>
      <c r="O211" t="s">
        <v>385</v>
      </c>
      <c r="P211" t="s">
        <v>383</v>
      </c>
      <c r="Q211" t="s">
        <v>384</v>
      </c>
    </row>
    <row r="212" spans="1:17" hidden="1" x14ac:dyDescent="0.35">
      <c r="A212" t="s">
        <v>432</v>
      </c>
      <c r="B212" t="s">
        <v>408</v>
      </c>
      <c r="C212">
        <v>2021</v>
      </c>
      <c r="D212">
        <v>1</v>
      </c>
      <c r="E212">
        <v>9599.08</v>
      </c>
      <c r="F212">
        <v>0</v>
      </c>
      <c r="G212" t="s">
        <v>376</v>
      </c>
      <c r="H212" t="s">
        <v>377</v>
      </c>
      <c r="I212" t="s">
        <v>433</v>
      </c>
      <c r="J212" t="s">
        <v>379</v>
      </c>
      <c r="K212" t="s">
        <v>380</v>
      </c>
      <c r="L212" t="s">
        <v>381</v>
      </c>
      <c r="M212" t="s">
        <v>381</v>
      </c>
      <c r="N212" t="s">
        <v>381</v>
      </c>
      <c r="O212" t="s">
        <v>382</v>
      </c>
      <c r="P212" t="s">
        <v>383</v>
      </c>
      <c r="Q212" t="s">
        <v>384</v>
      </c>
    </row>
    <row r="213" spans="1:17" hidden="1" x14ac:dyDescent="0.35">
      <c r="A213" t="s">
        <v>432</v>
      </c>
      <c r="B213" t="s">
        <v>408</v>
      </c>
      <c r="C213">
        <v>2021</v>
      </c>
      <c r="D213">
        <v>2</v>
      </c>
      <c r="E213">
        <v>-1222.46</v>
      </c>
      <c r="F213">
        <v>0</v>
      </c>
      <c r="G213" t="s">
        <v>376</v>
      </c>
      <c r="H213" t="s">
        <v>377</v>
      </c>
      <c r="I213" t="s">
        <v>433</v>
      </c>
      <c r="J213" t="s">
        <v>379</v>
      </c>
      <c r="K213" t="s">
        <v>380</v>
      </c>
      <c r="L213" t="s">
        <v>381</v>
      </c>
      <c r="M213" t="s">
        <v>381</v>
      </c>
      <c r="N213" t="s">
        <v>381</v>
      </c>
      <c r="O213" t="s">
        <v>385</v>
      </c>
      <c r="P213" t="s">
        <v>383</v>
      </c>
      <c r="Q213" t="s">
        <v>384</v>
      </c>
    </row>
    <row r="214" spans="1:17" hidden="1" x14ac:dyDescent="0.35">
      <c r="A214" t="s">
        <v>432</v>
      </c>
      <c r="B214" t="s">
        <v>408</v>
      </c>
      <c r="C214">
        <v>2021</v>
      </c>
      <c r="D214">
        <v>3</v>
      </c>
      <c r="E214">
        <v>1779.3</v>
      </c>
      <c r="F214">
        <v>0</v>
      </c>
      <c r="G214" t="s">
        <v>376</v>
      </c>
      <c r="H214" t="s">
        <v>377</v>
      </c>
      <c r="I214" t="s">
        <v>433</v>
      </c>
      <c r="J214" t="s">
        <v>379</v>
      </c>
      <c r="K214" t="s">
        <v>380</v>
      </c>
      <c r="L214" t="s">
        <v>381</v>
      </c>
      <c r="M214" t="s">
        <v>381</v>
      </c>
      <c r="N214" t="s">
        <v>381</v>
      </c>
      <c r="O214" t="s">
        <v>386</v>
      </c>
      <c r="P214" t="s">
        <v>383</v>
      </c>
      <c r="Q214" t="s">
        <v>384</v>
      </c>
    </row>
    <row r="215" spans="1:17" hidden="1" x14ac:dyDescent="0.35">
      <c r="A215" t="s">
        <v>432</v>
      </c>
      <c r="B215" t="s">
        <v>408</v>
      </c>
      <c r="C215">
        <v>2021</v>
      </c>
      <c r="D215">
        <v>4</v>
      </c>
      <c r="E215">
        <v>210.45</v>
      </c>
      <c r="F215">
        <v>0</v>
      </c>
      <c r="G215" t="s">
        <v>376</v>
      </c>
      <c r="H215" t="s">
        <v>377</v>
      </c>
      <c r="I215" t="s">
        <v>433</v>
      </c>
      <c r="J215" t="s">
        <v>379</v>
      </c>
      <c r="K215" t="s">
        <v>380</v>
      </c>
      <c r="L215" t="s">
        <v>381</v>
      </c>
      <c r="M215" t="s">
        <v>381</v>
      </c>
      <c r="N215" t="s">
        <v>381</v>
      </c>
      <c r="O215" t="s">
        <v>387</v>
      </c>
      <c r="P215" t="s">
        <v>388</v>
      </c>
      <c r="Q215" t="s">
        <v>384</v>
      </c>
    </row>
    <row r="216" spans="1:17" hidden="1" x14ac:dyDescent="0.35">
      <c r="A216" t="s">
        <v>432</v>
      </c>
      <c r="B216" t="s">
        <v>408</v>
      </c>
      <c r="C216">
        <v>2021</v>
      </c>
      <c r="D216">
        <v>5</v>
      </c>
      <c r="E216">
        <v>8165.98</v>
      </c>
      <c r="F216">
        <v>0</v>
      </c>
      <c r="G216" t="s">
        <v>376</v>
      </c>
      <c r="H216" t="s">
        <v>377</v>
      </c>
      <c r="I216" t="s">
        <v>433</v>
      </c>
      <c r="J216" t="s">
        <v>379</v>
      </c>
      <c r="K216" t="s">
        <v>380</v>
      </c>
      <c r="L216" t="s">
        <v>381</v>
      </c>
      <c r="M216" t="s">
        <v>381</v>
      </c>
      <c r="N216" t="s">
        <v>381</v>
      </c>
      <c r="O216" t="s">
        <v>389</v>
      </c>
      <c r="P216" t="s">
        <v>388</v>
      </c>
      <c r="Q216" t="s">
        <v>384</v>
      </c>
    </row>
    <row r="217" spans="1:17" hidden="1" x14ac:dyDescent="0.35">
      <c r="A217" t="s">
        <v>432</v>
      </c>
      <c r="B217" t="s">
        <v>408</v>
      </c>
      <c r="C217">
        <v>2021</v>
      </c>
      <c r="D217">
        <v>6</v>
      </c>
      <c r="E217">
        <v>6961.73</v>
      </c>
      <c r="F217">
        <v>0</v>
      </c>
      <c r="G217" t="s">
        <v>376</v>
      </c>
      <c r="H217" t="s">
        <v>377</v>
      </c>
      <c r="I217" t="s">
        <v>433</v>
      </c>
      <c r="J217" t="s">
        <v>379</v>
      </c>
      <c r="K217" t="s">
        <v>380</v>
      </c>
      <c r="L217" t="s">
        <v>381</v>
      </c>
      <c r="M217" t="s">
        <v>381</v>
      </c>
      <c r="N217" t="s">
        <v>381</v>
      </c>
      <c r="O217" t="s">
        <v>390</v>
      </c>
      <c r="P217" t="s">
        <v>388</v>
      </c>
      <c r="Q217" t="s">
        <v>384</v>
      </c>
    </row>
    <row r="218" spans="1:17" hidden="1" x14ac:dyDescent="0.35">
      <c r="A218" t="s">
        <v>434</v>
      </c>
      <c r="B218" t="s">
        <v>408</v>
      </c>
      <c r="C218">
        <v>2021</v>
      </c>
      <c r="D218">
        <v>1</v>
      </c>
      <c r="E218">
        <v>6723.2</v>
      </c>
      <c r="F218">
        <v>0</v>
      </c>
      <c r="G218" t="s">
        <v>376</v>
      </c>
      <c r="H218" t="s">
        <v>377</v>
      </c>
      <c r="I218" t="s">
        <v>435</v>
      </c>
      <c r="J218" t="s">
        <v>379</v>
      </c>
      <c r="K218" t="s">
        <v>380</v>
      </c>
      <c r="L218" t="s">
        <v>381</v>
      </c>
      <c r="M218" t="s">
        <v>381</v>
      </c>
      <c r="N218" t="s">
        <v>381</v>
      </c>
      <c r="O218" t="s">
        <v>382</v>
      </c>
      <c r="P218" t="s">
        <v>383</v>
      </c>
      <c r="Q218" t="s">
        <v>384</v>
      </c>
    </row>
    <row r="219" spans="1:17" hidden="1" x14ac:dyDescent="0.35">
      <c r="A219" t="s">
        <v>434</v>
      </c>
      <c r="B219" t="s">
        <v>408</v>
      </c>
      <c r="C219">
        <v>2021</v>
      </c>
      <c r="D219">
        <v>2</v>
      </c>
      <c r="E219">
        <v>-6723.2</v>
      </c>
      <c r="F219">
        <v>0</v>
      </c>
      <c r="G219" t="s">
        <v>376</v>
      </c>
      <c r="H219" t="s">
        <v>377</v>
      </c>
      <c r="I219" t="s">
        <v>435</v>
      </c>
      <c r="J219" t="s">
        <v>379</v>
      </c>
      <c r="K219" t="s">
        <v>380</v>
      </c>
      <c r="L219" t="s">
        <v>381</v>
      </c>
      <c r="M219" t="s">
        <v>381</v>
      </c>
      <c r="N219" t="s">
        <v>381</v>
      </c>
      <c r="O219" t="s">
        <v>385</v>
      </c>
      <c r="P219" t="s">
        <v>383</v>
      </c>
      <c r="Q219" t="s">
        <v>384</v>
      </c>
    </row>
    <row r="220" spans="1:17" hidden="1" x14ac:dyDescent="0.35">
      <c r="A220" t="s">
        <v>436</v>
      </c>
      <c r="B220" t="s">
        <v>408</v>
      </c>
      <c r="C220">
        <v>2021</v>
      </c>
      <c r="D220">
        <v>1</v>
      </c>
      <c r="E220">
        <v>1416.57</v>
      </c>
      <c r="F220">
        <v>0</v>
      </c>
      <c r="G220" t="s">
        <v>376</v>
      </c>
      <c r="H220" t="s">
        <v>377</v>
      </c>
      <c r="I220" t="s">
        <v>437</v>
      </c>
      <c r="J220" t="s">
        <v>379</v>
      </c>
      <c r="K220" t="s">
        <v>380</v>
      </c>
      <c r="L220" t="s">
        <v>381</v>
      </c>
      <c r="M220" t="s">
        <v>381</v>
      </c>
      <c r="N220" t="s">
        <v>381</v>
      </c>
      <c r="O220" t="s">
        <v>382</v>
      </c>
      <c r="P220" t="s">
        <v>383</v>
      </c>
      <c r="Q220" t="s">
        <v>384</v>
      </c>
    </row>
    <row r="221" spans="1:17" hidden="1" x14ac:dyDescent="0.35">
      <c r="A221" t="s">
        <v>436</v>
      </c>
      <c r="B221" t="s">
        <v>408</v>
      </c>
      <c r="C221">
        <v>2021</v>
      </c>
      <c r="D221">
        <v>2</v>
      </c>
      <c r="E221">
        <v>-1416.57</v>
      </c>
      <c r="F221">
        <v>0</v>
      </c>
      <c r="G221" t="s">
        <v>376</v>
      </c>
      <c r="H221" t="s">
        <v>377</v>
      </c>
      <c r="I221" t="s">
        <v>437</v>
      </c>
      <c r="J221" t="s">
        <v>379</v>
      </c>
      <c r="K221" t="s">
        <v>380</v>
      </c>
      <c r="L221" t="s">
        <v>381</v>
      </c>
      <c r="M221" t="s">
        <v>381</v>
      </c>
      <c r="N221" t="s">
        <v>381</v>
      </c>
      <c r="O221" t="s">
        <v>385</v>
      </c>
      <c r="P221" t="s">
        <v>383</v>
      </c>
      <c r="Q221" t="s">
        <v>384</v>
      </c>
    </row>
    <row r="222" spans="1:17" hidden="1" x14ac:dyDescent="0.35">
      <c r="A222" t="s">
        <v>438</v>
      </c>
      <c r="B222" t="s">
        <v>408</v>
      </c>
      <c r="C222">
        <v>2021</v>
      </c>
      <c r="D222">
        <v>1</v>
      </c>
      <c r="E222">
        <v>0</v>
      </c>
      <c r="F222">
        <v>2092.79</v>
      </c>
      <c r="G222" t="s">
        <v>376</v>
      </c>
      <c r="H222" t="s">
        <v>377</v>
      </c>
      <c r="I222" t="s">
        <v>439</v>
      </c>
      <c r="J222" t="s">
        <v>379</v>
      </c>
      <c r="K222" t="s">
        <v>380</v>
      </c>
      <c r="L222" t="s">
        <v>381</v>
      </c>
      <c r="M222" t="s">
        <v>381</v>
      </c>
      <c r="N222" t="s">
        <v>381</v>
      </c>
      <c r="O222" t="s">
        <v>382</v>
      </c>
      <c r="P222" t="s">
        <v>383</v>
      </c>
      <c r="Q222" t="s">
        <v>384</v>
      </c>
    </row>
    <row r="223" spans="1:17" hidden="1" x14ac:dyDescent="0.35">
      <c r="A223" t="s">
        <v>438</v>
      </c>
      <c r="B223" t="s">
        <v>408</v>
      </c>
      <c r="C223">
        <v>2021</v>
      </c>
      <c r="D223">
        <v>1</v>
      </c>
      <c r="E223">
        <v>-899.52</v>
      </c>
      <c r="F223">
        <v>0</v>
      </c>
      <c r="G223" t="s">
        <v>376</v>
      </c>
      <c r="H223" t="s">
        <v>377</v>
      </c>
      <c r="I223" t="s">
        <v>439</v>
      </c>
      <c r="J223" t="s">
        <v>379</v>
      </c>
      <c r="K223" t="s">
        <v>380</v>
      </c>
      <c r="L223" t="s">
        <v>381</v>
      </c>
      <c r="M223" t="s">
        <v>381</v>
      </c>
      <c r="N223" t="s">
        <v>381</v>
      </c>
      <c r="O223" t="s">
        <v>382</v>
      </c>
      <c r="P223" t="s">
        <v>383</v>
      </c>
      <c r="Q223" t="s">
        <v>384</v>
      </c>
    </row>
    <row r="224" spans="1:17" hidden="1" x14ac:dyDescent="0.35">
      <c r="A224" t="s">
        <v>438</v>
      </c>
      <c r="B224" t="s">
        <v>408</v>
      </c>
      <c r="C224">
        <v>2021</v>
      </c>
      <c r="D224">
        <v>2</v>
      </c>
      <c r="E224">
        <v>0</v>
      </c>
      <c r="F224">
        <v>2092.79</v>
      </c>
      <c r="G224" t="s">
        <v>376</v>
      </c>
      <c r="H224" t="s">
        <v>377</v>
      </c>
      <c r="I224" t="s">
        <v>439</v>
      </c>
      <c r="J224" t="s">
        <v>379</v>
      </c>
      <c r="K224" t="s">
        <v>380</v>
      </c>
      <c r="L224" t="s">
        <v>381</v>
      </c>
      <c r="M224" t="s">
        <v>381</v>
      </c>
      <c r="N224" t="s">
        <v>381</v>
      </c>
      <c r="O224" t="s">
        <v>385</v>
      </c>
      <c r="P224" t="s">
        <v>383</v>
      </c>
      <c r="Q224" t="s">
        <v>384</v>
      </c>
    </row>
    <row r="225" spans="1:17" hidden="1" x14ac:dyDescent="0.35">
      <c r="A225" t="s">
        <v>438</v>
      </c>
      <c r="B225" t="s">
        <v>408</v>
      </c>
      <c r="C225">
        <v>2021</v>
      </c>
      <c r="D225">
        <v>2</v>
      </c>
      <c r="E225">
        <v>2503.3000000000002</v>
      </c>
      <c r="F225">
        <v>0</v>
      </c>
      <c r="G225" t="s">
        <v>376</v>
      </c>
      <c r="H225" t="s">
        <v>377</v>
      </c>
      <c r="I225" t="s">
        <v>439</v>
      </c>
      <c r="J225" t="s">
        <v>379</v>
      </c>
      <c r="K225" t="s">
        <v>380</v>
      </c>
      <c r="L225" t="s">
        <v>381</v>
      </c>
      <c r="M225" t="s">
        <v>381</v>
      </c>
      <c r="N225" t="s">
        <v>381</v>
      </c>
      <c r="O225" t="s">
        <v>385</v>
      </c>
      <c r="P225" t="s">
        <v>383</v>
      </c>
      <c r="Q225" t="s">
        <v>384</v>
      </c>
    </row>
    <row r="226" spans="1:17" hidden="1" x14ac:dyDescent="0.35">
      <c r="A226" t="s">
        <v>438</v>
      </c>
      <c r="B226" t="s">
        <v>408</v>
      </c>
      <c r="C226">
        <v>2021</v>
      </c>
      <c r="D226">
        <v>3</v>
      </c>
      <c r="E226">
        <v>0</v>
      </c>
      <c r="F226">
        <v>2092.79</v>
      </c>
      <c r="G226" t="s">
        <v>376</v>
      </c>
      <c r="H226" t="s">
        <v>377</v>
      </c>
      <c r="I226" t="s">
        <v>439</v>
      </c>
      <c r="J226" t="s">
        <v>379</v>
      </c>
      <c r="K226" t="s">
        <v>380</v>
      </c>
      <c r="L226" t="s">
        <v>381</v>
      </c>
      <c r="M226" t="s">
        <v>381</v>
      </c>
      <c r="N226" t="s">
        <v>381</v>
      </c>
      <c r="O226" t="s">
        <v>386</v>
      </c>
      <c r="P226" t="s">
        <v>383</v>
      </c>
      <c r="Q226" t="s">
        <v>384</v>
      </c>
    </row>
    <row r="227" spans="1:17" hidden="1" x14ac:dyDescent="0.35">
      <c r="A227" t="s">
        <v>438</v>
      </c>
      <c r="B227" t="s">
        <v>408</v>
      </c>
      <c r="C227">
        <v>2021</v>
      </c>
      <c r="D227">
        <v>3</v>
      </c>
      <c r="E227">
        <v>453.91</v>
      </c>
      <c r="F227">
        <v>0</v>
      </c>
      <c r="G227" t="s">
        <v>376</v>
      </c>
      <c r="H227" t="s">
        <v>377</v>
      </c>
      <c r="I227" t="s">
        <v>439</v>
      </c>
      <c r="J227" t="s">
        <v>379</v>
      </c>
      <c r="K227" t="s">
        <v>380</v>
      </c>
      <c r="L227" t="s">
        <v>381</v>
      </c>
      <c r="M227" t="s">
        <v>381</v>
      </c>
      <c r="N227" t="s">
        <v>381</v>
      </c>
      <c r="O227" t="s">
        <v>386</v>
      </c>
      <c r="P227" t="s">
        <v>383</v>
      </c>
      <c r="Q227" t="s">
        <v>384</v>
      </c>
    </row>
    <row r="228" spans="1:17" hidden="1" x14ac:dyDescent="0.35">
      <c r="A228" t="s">
        <v>438</v>
      </c>
      <c r="B228" t="s">
        <v>408</v>
      </c>
      <c r="C228">
        <v>2021</v>
      </c>
      <c r="D228">
        <v>4</v>
      </c>
      <c r="E228">
        <v>644.12</v>
      </c>
      <c r="F228">
        <v>0</v>
      </c>
      <c r="G228" t="s">
        <v>376</v>
      </c>
      <c r="H228" t="s">
        <v>377</v>
      </c>
      <c r="I228" t="s">
        <v>439</v>
      </c>
      <c r="J228" t="s">
        <v>379</v>
      </c>
      <c r="K228" t="s">
        <v>380</v>
      </c>
      <c r="L228" t="s">
        <v>381</v>
      </c>
      <c r="M228" t="s">
        <v>381</v>
      </c>
      <c r="N228" t="s">
        <v>381</v>
      </c>
      <c r="O228" t="s">
        <v>387</v>
      </c>
      <c r="P228" t="s">
        <v>388</v>
      </c>
      <c r="Q228" t="s">
        <v>384</v>
      </c>
    </row>
    <row r="229" spans="1:17" hidden="1" x14ac:dyDescent="0.35">
      <c r="A229" t="s">
        <v>438</v>
      </c>
      <c r="B229" t="s">
        <v>408</v>
      </c>
      <c r="C229">
        <v>2021</v>
      </c>
      <c r="D229">
        <v>4</v>
      </c>
      <c r="E229">
        <v>0</v>
      </c>
      <c r="F229">
        <v>2092.79</v>
      </c>
      <c r="G229" t="s">
        <v>376</v>
      </c>
      <c r="H229" t="s">
        <v>377</v>
      </c>
      <c r="I229" t="s">
        <v>439</v>
      </c>
      <c r="J229" t="s">
        <v>379</v>
      </c>
      <c r="K229" t="s">
        <v>380</v>
      </c>
      <c r="L229" t="s">
        <v>381</v>
      </c>
      <c r="M229" t="s">
        <v>381</v>
      </c>
      <c r="N229" t="s">
        <v>381</v>
      </c>
      <c r="O229" t="s">
        <v>387</v>
      </c>
      <c r="P229" t="s">
        <v>388</v>
      </c>
      <c r="Q229" t="s">
        <v>384</v>
      </c>
    </row>
    <row r="230" spans="1:17" hidden="1" x14ac:dyDescent="0.35">
      <c r="A230" t="s">
        <v>438</v>
      </c>
      <c r="B230" t="s">
        <v>408</v>
      </c>
      <c r="C230">
        <v>2021</v>
      </c>
      <c r="D230">
        <v>5</v>
      </c>
      <c r="E230">
        <v>758.72</v>
      </c>
      <c r="F230">
        <v>0</v>
      </c>
      <c r="G230" t="s">
        <v>376</v>
      </c>
      <c r="H230" t="s">
        <v>377</v>
      </c>
      <c r="I230" t="s">
        <v>439</v>
      </c>
      <c r="J230" t="s">
        <v>379</v>
      </c>
      <c r="K230" t="s">
        <v>380</v>
      </c>
      <c r="L230" t="s">
        <v>381</v>
      </c>
      <c r="M230" t="s">
        <v>381</v>
      </c>
      <c r="N230" t="s">
        <v>381</v>
      </c>
      <c r="O230" t="s">
        <v>389</v>
      </c>
      <c r="P230" t="s">
        <v>388</v>
      </c>
      <c r="Q230" t="s">
        <v>384</v>
      </c>
    </row>
    <row r="231" spans="1:17" hidden="1" x14ac:dyDescent="0.35">
      <c r="A231" t="s">
        <v>438</v>
      </c>
      <c r="B231" t="s">
        <v>408</v>
      </c>
      <c r="C231">
        <v>2021</v>
      </c>
      <c r="D231">
        <v>5</v>
      </c>
      <c r="E231">
        <v>0</v>
      </c>
      <c r="F231">
        <v>2092.79</v>
      </c>
      <c r="G231" t="s">
        <v>376</v>
      </c>
      <c r="H231" t="s">
        <v>377</v>
      </c>
      <c r="I231" t="s">
        <v>439</v>
      </c>
      <c r="J231" t="s">
        <v>379</v>
      </c>
      <c r="K231" t="s">
        <v>380</v>
      </c>
      <c r="L231" t="s">
        <v>381</v>
      </c>
      <c r="M231" t="s">
        <v>381</v>
      </c>
      <c r="N231" t="s">
        <v>381</v>
      </c>
      <c r="O231" t="s">
        <v>389</v>
      </c>
      <c r="P231" t="s">
        <v>388</v>
      </c>
      <c r="Q231" t="s">
        <v>384</v>
      </c>
    </row>
    <row r="232" spans="1:17" hidden="1" x14ac:dyDescent="0.35">
      <c r="A232" t="s">
        <v>438</v>
      </c>
      <c r="B232" t="s">
        <v>408</v>
      </c>
      <c r="C232">
        <v>2021</v>
      </c>
      <c r="D232">
        <v>6</v>
      </c>
      <c r="E232">
        <v>378.19</v>
      </c>
      <c r="F232">
        <v>0</v>
      </c>
      <c r="G232" t="s">
        <v>376</v>
      </c>
      <c r="H232" t="s">
        <v>377</v>
      </c>
      <c r="I232" t="s">
        <v>439</v>
      </c>
      <c r="J232" t="s">
        <v>379</v>
      </c>
      <c r="K232" t="s">
        <v>380</v>
      </c>
      <c r="L232" t="s">
        <v>381</v>
      </c>
      <c r="M232" t="s">
        <v>381</v>
      </c>
      <c r="N232" t="s">
        <v>381</v>
      </c>
      <c r="O232" t="s">
        <v>390</v>
      </c>
      <c r="P232" t="s">
        <v>388</v>
      </c>
      <c r="Q232" t="s">
        <v>384</v>
      </c>
    </row>
    <row r="233" spans="1:17" hidden="1" x14ac:dyDescent="0.35">
      <c r="A233" t="s">
        <v>438</v>
      </c>
      <c r="B233" t="s">
        <v>408</v>
      </c>
      <c r="C233">
        <v>2021</v>
      </c>
      <c r="D233">
        <v>6</v>
      </c>
      <c r="E233">
        <v>0</v>
      </c>
      <c r="F233">
        <v>2092.79</v>
      </c>
      <c r="G233" t="s">
        <v>376</v>
      </c>
      <c r="H233" t="s">
        <v>377</v>
      </c>
      <c r="I233" t="s">
        <v>439</v>
      </c>
      <c r="J233" t="s">
        <v>379</v>
      </c>
      <c r="K233" t="s">
        <v>380</v>
      </c>
      <c r="L233" t="s">
        <v>381</v>
      </c>
      <c r="M233" t="s">
        <v>381</v>
      </c>
      <c r="N233" t="s">
        <v>381</v>
      </c>
      <c r="O233" t="s">
        <v>390</v>
      </c>
      <c r="P233" t="s">
        <v>388</v>
      </c>
      <c r="Q233" t="s">
        <v>384</v>
      </c>
    </row>
    <row r="234" spans="1:17" hidden="1" x14ac:dyDescent="0.35">
      <c r="A234" t="s">
        <v>440</v>
      </c>
      <c r="B234" t="s">
        <v>408</v>
      </c>
      <c r="C234">
        <v>2021</v>
      </c>
      <c r="D234">
        <v>1</v>
      </c>
      <c r="E234">
        <v>0</v>
      </c>
      <c r="F234">
        <v>2853.81</v>
      </c>
      <c r="G234" t="s">
        <v>376</v>
      </c>
      <c r="H234" t="s">
        <v>377</v>
      </c>
      <c r="I234" t="s">
        <v>441</v>
      </c>
      <c r="J234" t="s">
        <v>379</v>
      </c>
      <c r="K234" t="s">
        <v>380</v>
      </c>
      <c r="L234" t="s">
        <v>381</v>
      </c>
      <c r="M234" t="s">
        <v>381</v>
      </c>
      <c r="N234" t="s">
        <v>381</v>
      </c>
      <c r="O234" t="s">
        <v>382</v>
      </c>
      <c r="P234" t="s">
        <v>383</v>
      </c>
      <c r="Q234" t="s">
        <v>384</v>
      </c>
    </row>
    <row r="235" spans="1:17" hidden="1" x14ac:dyDescent="0.35">
      <c r="A235" t="s">
        <v>440</v>
      </c>
      <c r="B235" t="s">
        <v>408</v>
      </c>
      <c r="C235">
        <v>2021</v>
      </c>
      <c r="D235">
        <v>1</v>
      </c>
      <c r="E235">
        <v>-1437.94</v>
      </c>
      <c r="F235">
        <v>0</v>
      </c>
      <c r="G235" t="s">
        <v>376</v>
      </c>
      <c r="H235" t="s">
        <v>377</v>
      </c>
      <c r="I235" t="s">
        <v>441</v>
      </c>
      <c r="J235" t="s">
        <v>379</v>
      </c>
      <c r="K235" t="s">
        <v>380</v>
      </c>
      <c r="L235" t="s">
        <v>381</v>
      </c>
      <c r="M235" t="s">
        <v>381</v>
      </c>
      <c r="N235" t="s">
        <v>381</v>
      </c>
      <c r="O235" t="s">
        <v>382</v>
      </c>
      <c r="P235" t="s">
        <v>383</v>
      </c>
      <c r="Q235" t="s">
        <v>384</v>
      </c>
    </row>
    <row r="236" spans="1:17" hidden="1" x14ac:dyDescent="0.35">
      <c r="A236" t="s">
        <v>440</v>
      </c>
      <c r="B236" t="s">
        <v>408</v>
      </c>
      <c r="C236">
        <v>2021</v>
      </c>
      <c r="D236">
        <v>2</v>
      </c>
      <c r="E236">
        <v>0</v>
      </c>
      <c r="F236">
        <v>2853.81</v>
      </c>
      <c r="G236" t="s">
        <v>376</v>
      </c>
      <c r="H236" t="s">
        <v>377</v>
      </c>
      <c r="I236" t="s">
        <v>441</v>
      </c>
      <c r="J236" t="s">
        <v>379</v>
      </c>
      <c r="K236" t="s">
        <v>380</v>
      </c>
      <c r="L236" t="s">
        <v>381</v>
      </c>
      <c r="M236" t="s">
        <v>381</v>
      </c>
      <c r="N236" t="s">
        <v>381</v>
      </c>
      <c r="O236" t="s">
        <v>385</v>
      </c>
      <c r="P236" t="s">
        <v>383</v>
      </c>
      <c r="Q236" t="s">
        <v>384</v>
      </c>
    </row>
    <row r="237" spans="1:17" hidden="1" x14ac:dyDescent="0.35">
      <c r="A237" t="s">
        <v>440</v>
      </c>
      <c r="B237" t="s">
        <v>408</v>
      </c>
      <c r="C237">
        <v>2021</v>
      </c>
      <c r="D237">
        <v>2</v>
      </c>
      <c r="E237">
        <v>3109.25</v>
      </c>
      <c r="F237">
        <v>0</v>
      </c>
      <c r="G237" t="s">
        <v>376</v>
      </c>
      <c r="H237" t="s">
        <v>377</v>
      </c>
      <c r="I237" t="s">
        <v>441</v>
      </c>
      <c r="J237" t="s">
        <v>379</v>
      </c>
      <c r="K237" t="s">
        <v>380</v>
      </c>
      <c r="L237" t="s">
        <v>381</v>
      </c>
      <c r="M237" t="s">
        <v>381</v>
      </c>
      <c r="N237" t="s">
        <v>381</v>
      </c>
      <c r="O237" t="s">
        <v>385</v>
      </c>
      <c r="P237" t="s">
        <v>383</v>
      </c>
      <c r="Q237" t="s">
        <v>384</v>
      </c>
    </row>
    <row r="238" spans="1:17" hidden="1" x14ac:dyDescent="0.35">
      <c r="A238" t="s">
        <v>440</v>
      </c>
      <c r="B238" t="s">
        <v>408</v>
      </c>
      <c r="C238">
        <v>2021</v>
      </c>
      <c r="D238">
        <v>3</v>
      </c>
      <c r="E238">
        <v>0</v>
      </c>
      <c r="F238">
        <v>2853.81</v>
      </c>
      <c r="G238" t="s">
        <v>376</v>
      </c>
      <c r="H238" t="s">
        <v>377</v>
      </c>
      <c r="I238" t="s">
        <v>441</v>
      </c>
      <c r="J238" t="s">
        <v>379</v>
      </c>
      <c r="K238" t="s">
        <v>380</v>
      </c>
      <c r="L238" t="s">
        <v>381</v>
      </c>
      <c r="M238" t="s">
        <v>381</v>
      </c>
      <c r="N238" t="s">
        <v>381</v>
      </c>
      <c r="O238" t="s">
        <v>386</v>
      </c>
      <c r="P238" t="s">
        <v>383</v>
      </c>
      <c r="Q238" t="s">
        <v>384</v>
      </c>
    </row>
    <row r="239" spans="1:17" hidden="1" x14ac:dyDescent="0.35">
      <c r="A239" t="s">
        <v>440</v>
      </c>
      <c r="B239" t="s">
        <v>408</v>
      </c>
      <c r="C239">
        <v>2021</v>
      </c>
      <c r="D239">
        <v>3</v>
      </c>
      <c r="E239">
        <v>514.11</v>
      </c>
      <c r="F239">
        <v>0</v>
      </c>
      <c r="G239" t="s">
        <v>376</v>
      </c>
      <c r="H239" t="s">
        <v>377</v>
      </c>
      <c r="I239" t="s">
        <v>441</v>
      </c>
      <c r="J239" t="s">
        <v>379</v>
      </c>
      <c r="K239" t="s">
        <v>380</v>
      </c>
      <c r="L239" t="s">
        <v>381</v>
      </c>
      <c r="M239" t="s">
        <v>381</v>
      </c>
      <c r="N239" t="s">
        <v>381</v>
      </c>
      <c r="O239" t="s">
        <v>386</v>
      </c>
      <c r="P239" t="s">
        <v>383</v>
      </c>
      <c r="Q239" t="s">
        <v>384</v>
      </c>
    </row>
    <row r="240" spans="1:17" hidden="1" x14ac:dyDescent="0.35">
      <c r="A240" t="s">
        <v>440</v>
      </c>
      <c r="B240" t="s">
        <v>408</v>
      </c>
      <c r="C240">
        <v>2021</v>
      </c>
      <c r="D240">
        <v>4</v>
      </c>
      <c r="E240">
        <v>2212.25</v>
      </c>
      <c r="F240">
        <v>0</v>
      </c>
      <c r="G240" t="s">
        <v>376</v>
      </c>
      <c r="H240" t="s">
        <v>377</v>
      </c>
      <c r="I240" t="s">
        <v>441</v>
      </c>
      <c r="J240" t="s">
        <v>379</v>
      </c>
      <c r="K240" t="s">
        <v>380</v>
      </c>
      <c r="L240" t="s">
        <v>381</v>
      </c>
      <c r="M240" t="s">
        <v>381</v>
      </c>
      <c r="N240" t="s">
        <v>381</v>
      </c>
      <c r="O240" t="s">
        <v>387</v>
      </c>
      <c r="P240" t="s">
        <v>388</v>
      </c>
      <c r="Q240" t="s">
        <v>384</v>
      </c>
    </row>
    <row r="241" spans="1:17" hidden="1" x14ac:dyDescent="0.35">
      <c r="A241" t="s">
        <v>440</v>
      </c>
      <c r="B241" t="s">
        <v>408</v>
      </c>
      <c r="C241">
        <v>2021</v>
      </c>
      <c r="D241">
        <v>4</v>
      </c>
      <c r="E241">
        <v>0</v>
      </c>
      <c r="F241">
        <v>2853.81</v>
      </c>
      <c r="G241" t="s">
        <v>376</v>
      </c>
      <c r="H241" t="s">
        <v>377</v>
      </c>
      <c r="I241" t="s">
        <v>441</v>
      </c>
      <c r="J241" t="s">
        <v>379</v>
      </c>
      <c r="K241" t="s">
        <v>380</v>
      </c>
      <c r="L241" t="s">
        <v>381</v>
      </c>
      <c r="M241" t="s">
        <v>381</v>
      </c>
      <c r="N241" t="s">
        <v>381</v>
      </c>
      <c r="O241" t="s">
        <v>387</v>
      </c>
      <c r="P241" t="s">
        <v>388</v>
      </c>
      <c r="Q241" t="s">
        <v>384</v>
      </c>
    </row>
    <row r="242" spans="1:17" hidden="1" x14ac:dyDescent="0.35">
      <c r="A242" t="s">
        <v>440</v>
      </c>
      <c r="B242" t="s">
        <v>408</v>
      </c>
      <c r="C242">
        <v>2021</v>
      </c>
      <c r="D242">
        <v>5</v>
      </c>
      <c r="E242">
        <v>578.17999999999995</v>
      </c>
      <c r="F242">
        <v>0</v>
      </c>
      <c r="G242" t="s">
        <v>376</v>
      </c>
      <c r="H242" t="s">
        <v>377</v>
      </c>
      <c r="I242" t="s">
        <v>441</v>
      </c>
      <c r="J242" t="s">
        <v>379</v>
      </c>
      <c r="K242" t="s">
        <v>380</v>
      </c>
      <c r="L242" t="s">
        <v>381</v>
      </c>
      <c r="M242" t="s">
        <v>381</v>
      </c>
      <c r="N242" t="s">
        <v>381</v>
      </c>
      <c r="O242" t="s">
        <v>389</v>
      </c>
      <c r="P242" t="s">
        <v>388</v>
      </c>
      <c r="Q242" t="s">
        <v>384</v>
      </c>
    </row>
    <row r="243" spans="1:17" hidden="1" x14ac:dyDescent="0.35">
      <c r="A243" t="s">
        <v>440</v>
      </c>
      <c r="B243" t="s">
        <v>408</v>
      </c>
      <c r="C243">
        <v>2021</v>
      </c>
      <c r="D243">
        <v>5</v>
      </c>
      <c r="E243">
        <v>0</v>
      </c>
      <c r="F243">
        <v>2853.81</v>
      </c>
      <c r="G243" t="s">
        <v>376</v>
      </c>
      <c r="H243" t="s">
        <v>377</v>
      </c>
      <c r="I243" t="s">
        <v>441</v>
      </c>
      <c r="J243" t="s">
        <v>379</v>
      </c>
      <c r="K243" t="s">
        <v>380</v>
      </c>
      <c r="L243" t="s">
        <v>381</v>
      </c>
      <c r="M243" t="s">
        <v>381</v>
      </c>
      <c r="N243" t="s">
        <v>381</v>
      </c>
      <c r="O243" t="s">
        <v>389</v>
      </c>
      <c r="P243" t="s">
        <v>388</v>
      </c>
      <c r="Q243" t="s">
        <v>384</v>
      </c>
    </row>
    <row r="244" spans="1:17" hidden="1" x14ac:dyDescent="0.35">
      <c r="A244" t="s">
        <v>440</v>
      </c>
      <c r="B244" t="s">
        <v>408</v>
      </c>
      <c r="C244">
        <v>2021</v>
      </c>
      <c r="D244">
        <v>6</v>
      </c>
      <c r="E244">
        <v>2585.25</v>
      </c>
      <c r="F244">
        <v>0</v>
      </c>
      <c r="G244" t="s">
        <v>376</v>
      </c>
      <c r="H244" t="s">
        <v>377</v>
      </c>
      <c r="I244" t="s">
        <v>441</v>
      </c>
      <c r="J244" t="s">
        <v>379</v>
      </c>
      <c r="K244" t="s">
        <v>380</v>
      </c>
      <c r="L244" t="s">
        <v>381</v>
      </c>
      <c r="M244" t="s">
        <v>381</v>
      </c>
      <c r="N244" t="s">
        <v>381</v>
      </c>
      <c r="O244" t="s">
        <v>390</v>
      </c>
      <c r="P244" t="s">
        <v>388</v>
      </c>
      <c r="Q244" t="s">
        <v>384</v>
      </c>
    </row>
    <row r="245" spans="1:17" hidden="1" x14ac:dyDescent="0.35">
      <c r="A245" t="s">
        <v>440</v>
      </c>
      <c r="B245" t="s">
        <v>408</v>
      </c>
      <c r="C245">
        <v>2021</v>
      </c>
      <c r="D245">
        <v>6</v>
      </c>
      <c r="E245">
        <v>0</v>
      </c>
      <c r="F245">
        <v>2853.81</v>
      </c>
      <c r="G245" t="s">
        <v>376</v>
      </c>
      <c r="H245" t="s">
        <v>377</v>
      </c>
      <c r="I245" t="s">
        <v>441</v>
      </c>
      <c r="J245" t="s">
        <v>379</v>
      </c>
      <c r="K245" t="s">
        <v>380</v>
      </c>
      <c r="L245" t="s">
        <v>381</v>
      </c>
      <c r="M245" t="s">
        <v>381</v>
      </c>
      <c r="N245" t="s">
        <v>381</v>
      </c>
      <c r="O245" t="s">
        <v>390</v>
      </c>
      <c r="P245" t="s">
        <v>388</v>
      </c>
      <c r="Q245" t="s">
        <v>384</v>
      </c>
    </row>
    <row r="246" spans="1:17" hidden="1" x14ac:dyDescent="0.35">
      <c r="A246" t="s">
        <v>442</v>
      </c>
      <c r="B246" t="s">
        <v>408</v>
      </c>
      <c r="C246">
        <v>2021</v>
      </c>
      <c r="D246">
        <v>1</v>
      </c>
      <c r="E246">
        <v>0</v>
      </c>
      <c r="F246">
        <v>3234.32</v>
      </c>
      <c r="G246" t="s">
        <v>376</v>
      </c>
      <c r="H246" t="s">
        <v>377</v>
      </c>
      <c r="I246" t="s">
        <v>443</v>
      </c>
      <c r="J246" t="s">
        <v>379</v>
      </c>
      <c r="K246" t="s">
        <v>380</v>
      </c>
      <c r="L246" t="s">
        <v>381</v>
      </c>
      <c r="M246" t="s">
        <v>381</v>
      </c>
      <c r="N246" t="s">
        <v>381</v>
      </c>
      <c r="O246" t="s">
        <v>382</v>
      </c>
      <c r="P246" t="s">
        <v>383</v>
      </c>
      <c r="Q246" t="s">
        <v>384</v>
      </c>
    </row>
    <row r="247" spans="1:17" hidden="1" x14ac:dyDescent="0.35">
      <c r="A247" t="s">
        <v>442</v>
      </c>
      <c r="B247" t="s">
        <v>408</v>
      </c>
      <c r="C247">
        <v>2021</v>
      </c>
      <c r="D247">
        <v>1</v>
      </c>
      <c r="E247">
        <v>-349.68</v>
      </c>
      <c r="F247">
        <v>0</v>
      </c>
      <c r="G247" t="s">
        <v>376</v>
      </c>
      <c r="H247" t="s">
        <v>377</v>
      </c>
      <c r="I247" t="s">
        <v>443</v>
      </c>
      <c r="J247" t="s">
        <v>379</v>
      </c>
      <c r="K247" t="s">
        <v>380</v>
      </c>
      <c r="L247" t="s">
        <v>381</v>
      </c>
      <c r="M247" t="s">
        <v>381</v>
      </c>
      <c r="N247" t="s">
        <v>381</v>
      </c>
      <c r="O247" t="s">
        <v>382</v>
      </c>
      <c r="P247" t="s">
        <v>383</v>
      </c>
      <c r="Q247" t="s">
        <v>384</v>
      </c>
    </row>
    <row r="248" spans="1:17" hidden="1" x14ac:dyDescent="0.35">
      <c r="A248" t="s">
        <v>442</v>
      </c>
      <c r="B248" t="s">
        <v>408</v>
      </c>
      <c r="C248">
        <v>2021</v>
      </c>
      <c r="D248">
        <v>2</v>
      </c>
      <c r="E248">
        <v>0</v>
      </c>
      <c r="F248">
        <v>3234.32</v>
      </c>
      <c r="G248" t="s">
        <v>376</v>
      </c>
      <c r="H248" t="s">
        <v>377</v>
      </c>
      <c r="I248" t="s">
        <v>443</v>
      </c>
      <c r="J248" t="s">
        <v>379</v>
      </c>
      <c r="K248" t="s">
        <v>380</v>
      </c>
      <c r="L248" t="s">
        <v>381</v>
      </c>
      <c r="M248" t="s">
        <v>381</v>
      </c>
      <c r="N248" t="s">
        <v>381</v>
      </c>
      <c r="O248" t="s">
        <v>385</v>
      </c>
      <c r="P248" t="s">
        <v>383</v>
      </c>
      <c r="Q248" t="s">
        <v>384</v>
      </c>
    </row>
    <row r="249" spans="1:17" hidden="1" x14ac:dyDescent="0.35">
      <c r="A249" t="s">
        <v>442</v>
      </c>
      <c r="B249" t="s">
        <v>408</v>
      </c>
      <c r="C249">
        <v>2021</v>
      </c>
      <c r="D249">
        <v>2</v>
      </c>
      <c r="E249">
        <v>3769.89</v>
      </c>
      <c r="F249">
        <v>0</v>
      </c>
      <c r="G249" t="s">
        <v>376</v>
      </c>
      <c r="H249" t="s">
        <v>377</v>
      </c>
      <c r="I249" t="s">
        <v>443</v>
      </c>
      <c r="J249" t="s">
        <v>379</v>
      </c>
      <c r="K249" t="s">
        <v>380</v>
      </c>
      <c r="L249" t="s">
        <v>381</v>
      </c>
      <c r="M249" t="s">
        <v>381</v>
      </c>
      <c r="N249" t="s">
        <v>381</v>
      </c>
      <c r="O249" t="s">
        <v>385</v>
      </c>
      <c r="P249" t="s">
        <v>383</v>
      </c>
      <c r="Q249" t="s">
        <v>384</v>
      </c>
    </row>
    <row r="250" spans="1:17" hidden="1" x14ac:dyDescent="0.35">
      <c r="A250" t="s">
        <v>442</v>
      </c>
      <c r="B250" t="s">
        <v>408</v>
      </c>
      <c r="C250">
        <v>2021</v>
      </c>
      <c r="D250">
        <v>3</v>
      </c>
      <c r="E250">
        <v>0</v>
      </c>
      <c r="F250">
        <v>3234.32</v>
      </c>
      <c r="G250" t="s">
        <v>376</v>
      </c>
      <c r="H250" t="s">
        <v>377</v>
      </c>
      <c r="I250" t="s">
        <v>443</v>
      </c>
      <c r="J250" t="s">
        <v>379</v>
      </c>
      <c r="K250" t="s">
        <v>380</v>
      </c>
      <c r="L250" t="s">
        <v>381</v>
      </c>
      <c r="M250" t="s">
        <v>381</v>
      </c>
      <c r="N250" t="s">
        <v>381</v>
      </c>
      <c r="O250" t="s">
        <v>386</v>
      </c>
      <c r="P250" t="s">
        <v>383</v>
      </c>
      <c r="Q250" t="s">
        <v>384</v>
      </c>
    </row>
    <row r="251" spans="1:17" hidden="1" x14ac:dyDescent="0.35">
      <c r="A251" t="s">
        <v>442</v>
      </c>
      <c r="B251" t="s">
        <v>408</v>
      </c>
      <c r="C251">
        <v>2021</v>
      </c>
      <c r="D251">
        <v>3</v>
      </c>
      <c r="E251">
        <v>1050.06</v>
      </c>
      <c r="F251">
        <v>0</v>
      </c>
      <c r="G251" t="s">
        <v>376</v>
      </c>
      <c r="H251" t="s">
        <v>377</v>
      </c>
      <c r="I251" t="s">
        <v>443</v>
      </c>
      <c r="J251" t="s">
        <v>379</v>
      </c>
      <c r="K251" t="s">
        <v>380</v>
      </c>
      <c r="L251" t="s">
        <v>381</v>
      </c>
      <c r="M251" t="s">
        <v>381</v>
      </c>
      <c r="N251" t="s">
        <v>381</v>
      </c>
      <c r="O251" t="s">
        <v>386</v>
      </c>
      <c r="P251" t="s">
        <v>383</v>
      </c>
      <c r="Q251" t="s">
        <v>384</v>
      </c>
    </row>
    <row r="252" spans="1:17" hidden="1" x14ac:dyDescent="0.35">
      <c r="A252" t="s">
        <v>442</v>
      </c>
      <c r="B252" t="s">
        <v>408</v>
      </c>
      <c r="C252">
        <v>2021</v>
      </c>
      <c r="D252">
        <v>4</v>
      </c>
      <c r="E252">
        <v>1849.25</v>
      </c>
      <c r="F252">
        <v>0</v>
      </c>
      <c r="G252" t="s">
        <v>376</v>
      </c>
      <c r="H252" t="s">
        <v>377</v>
      </c>
      <c r="I252" t="s">
        <v>443</v>
      </c>
      <c r="J252" t="s">
        <v>379</v>
      </c>
      <c r="K252" t="s">
        <v>380</v>
      </c>
      <c r="L252" t="s">
        <v>381</v>
      </c>
      <c r="M252" t="s">
        <v>381</v>
      </c>
      <c r="N252" t="s">
        <v>381</v>
      </c>
      <c r="O252" t="s">
        <v>387</v>
      </c>
      <c r="P252" t="s">
        <v>388</v>
      </c>
      <c r="Q252" t="s">
        <v>384</v>
      </c>
    </row>
    <row r="253" spans="1:17" hidden="1" x14ac:dyDescent="0.35">
      <c r="A253" t="s">
        <v>442</v>
      </c>
      <c r="B253" t="s">
        <v>408</v>
      </c>
      <c r="C253">
        <v>2021</v>
      </c>
      <c r="D253">
        <v>4</v>
      </c>
      <c r="E253">
        <v>0</v>
      </c>
      <c r="F253">
        <v>3234.32</v>
      </c>
      <c r="G253" t="s">
        <v>376</v>
      </c>
      <c r="H253" t="s">
        <v>377</v>
      </c>
      <c r="I253" t="s">
        <v>443</v>
      </c>
      <c r="J253" t="s">
        <v>379</v>
      </c>
      <c r="K253" t="s">
        <v>380</v>
      </c>
      <c r="L253" t="s">
        <v>381</v>
      </c>
      <c r="M253" t="s">
        <v>381</v>
      </c>
      <c r="N253" t="s">
        <v>381</v>
      </c>
      <c r="O253" t="s">
        <v>387</v>
      </c>
      <c r="P253" t="s">
        <v>388</v>
      </c>
      <c r="Q253" t="s">
        <v>384</v>
      </c>
    </row>
    <row r="254" spans="1:17" hidden="1" x14ac:dyDescent="0.35">
      <c r="A254" t="s">
        <v>442</v>
      </c>
      <c r="B254" t="s">
        <v>408</v>
      </c>
      <c r="C254">
        <v>2021</v>
      </c>
      <c r="D254">
        <v>5</v>
      </c>
      <c r="E254">
        <v>1508.43</v>
      </c>
      <c r="F254">
        <v>0</v>
      </c>
      <c r="G254" t="s">
        <v>376</v>
      </c>
      <c r="H254" t="s">
        <v>377</v>
      </c>
      <c r="I254" t="s">
        <v>443</v>
      </c>
      <c r="J254" t="s">
        <v>379</v>
      </c>
      <c r="K254" t="s">
        <v>380</v>
      </c>
      <c r="L254" t="s">
        <v>381</v>
      </c>
      <c r="M254" t="s">
        <v>381</v>
      </c>
      <c r="N254" t="s">
        <v>381</v>
      </c>
      <c r="O254" t="s">
        <v>389</v>
      </c>
      <c r="P254" t="s">
        <v>388</v>
      </c>
      <c r="Q254" t="s">
        <v>384</v>
      </c>
    </row>
    <row r="255" spans="1:17" hidden="1" x14ac:dyDescent="0.35">
      <c r="A255" t="s">
        <v>442</v>
      </c>
      <c r="B255" t="s">
        <v>408</v>
      </c>
      <c r="C255">
        <v>2021</v>
      </c>
      <c r="D255">
        <v>5</v>
      </c>
      <c r="E255">
        <v>0</v>
      </c>
      <c r="F255">
        <v>3234.32</v>
      </c>
      <c r="G255" t="s">
        <v>376</v>
      </c>
      <c r="H255" t="s">
        <v>377</v>
      </c>
      <c r="I255" t="s">
        <v>443</v>
      </c>
      <c r="J255" t="s">
        <v>379</v>
      </c>
      <c r="K255" t="s">
        <v>380</v>
      </c>
      <c r="L255" t="s">
        <v>381</v>
      </c>
      <c r="M255" t="s">
        <v>381</v>
      </c>
      <c r="N255" t="s">
        <v>381</v>
      </c>
      <c r="O255" t="s">
        <v>389</v>
      </c>
      <c r="P255" t="s">
        <v>388</v>
      </c>
      <c r="Q255" t="s">
        <v>384</v>
      </c>
    </row>
    <row r="256" spans="1:17" hidden="1" x14ac:dyDescent="0.35">
      <c r="A256" t="s">
        <v>442</v>
      </c>
      <c r="B256" t="s">
        <v>408</v>
      </c>
      <c r="C256">
        <v>2021</v>
      </c>
      <c r="D256">
        <v>6</v>
      </c>
      <c r="E256">
        <v>1910.62</v>
      </c>
      <c r="F256">
        <v>0</v>
      </c>
      <c r="G256" t="s">
        <v>376</v>
      </c>
      <c r="H256" t="s">
        <v>377</v>
      </c>
      <c r="I256" t="s">
        <v>443</v>
      </c>
      <c r="J256" t="s">
        <v>379</v>
      </c>
      <c r="K256" t="s">
        <v>380</v>
      </c>
      <c r="L256" t="s">
        <v>381</v>
      </c>
      <c r="M256" t="s">
        <v>381</v>
      </c>
      <c r="N256" t="s">
        <v>381</v>
      </c>
      <c r="O256" t="s">
        <v>390</v>
      </c>
      <c r="P256" t="s">
        <v>388</v>
      </c>
      <c r="Q256" t="s">
        <v>384</v>
      </c>
    </row>
    <row r="257" spans="1:17" hidden="1" x14ac:dyDescent="0.35">
      <c r="A257" t="s">
        <v>442</v>
      </c>
      <c r="B257" t="s">
        <v>408</v>
      </c>
      <c r="C257">
        <v>2021</v>
      </c>
      <c r="D257">
        <v>6</v>
      </c>
      <c r="E257">
        <v>0</v>
      </c>
      <c r="F257">
        <v>3234.32</v>
      </c>
      <c r="G257" t="s">
        <v>376</v>
      </c>
      <c r="H257" t="s">
        <v>377</v>
      </c>
      <c r="I257" t="s">
        <v>443</v>
      </c>
      <c r="J257" t="s">
        <v>379</v>
      </c>
      <c r="K257" t="s">
        <v>380</v>
      </c>
      <c r="L257" t="s">
        <v>381</v>
      </c>
      <c r="M257" t="s">
        <v>381</v>
      </c>
      <c r="N257" t="s">
        <v>381</v>
      </c>
      <c r="O257" t="s">
        <v>390</v>
      </c>
      <c r="P257" t="s">
        <v>388</v>
      </c>
      <c r="Q257" t="s">
        <v>384</v>
      </c>
    </row>
    <row r="258" spans="1:17" hidden="1" x14ac:dyDescent="0.35">
      <c r="A258" t="s">
        <v>444</v>
      </c>
      <c r="B258" t="s">
        <v>408</v>
      </c>
      <c r="C258">
        <v>2021</v>
      </c>
      <c r="D258">
        <v>1</v>
      </c>
      <c r="E258">
        <v>0</v>
      </c>
      <c r="F258">
        <v>3805.08</v>
      </c>
      <c r="G258" t="s">
        <v>376</v>
      </c>
      <c r="H258" t="s">
        <v>377</v>
      </c>
      <c r="I258" t="s">
        <v>445</v>
      </c>
      <c r="J258" t="s">
        <v>379</v>
      </c>
      <c r="K258" t="s">
        <v>380</v>
      </c>
      <c r="L258" t="s">
        <v>381</v>
      </c>
      <c r="M258" t="s">
        <v>381</v>
      </c>
      <c r="N258" t="s">
        <v>381</v>
      </c>
      <c r="O258" t="s">
        <v>382</v>
      </c>
      <c r="P258" t="s">
        <v>383</v>
      </c>
      <c r="Q258" t="s">
        <v>384</v>
      </c>
    </row>
    <row r="259" spans="1:17" hidden="1" x14ac:dyDescent="0.35">
      <c r="A259" t="s">
        <v>444</v>
      </c>
      <c r="B259" t="s">
        <v>408</v>
      </c>
      <c r="C259">
        <v>2021</v>
      </c>
      <c r="D259">
        <v>1</v>
      </c>
      <c r="E259">
        <v>-4461.1499999999996</v>
      </c>
      <c r="F259">
        <v>0</v>
      </c>
      <c r="G259" t="s">
        <v>376</v>
      </c>
      <c r="H259" t="s">
        <v>377</v>
      </c>
      <c r="I259" t="s">
        <v>445</v>
      </c>
      <c r="J259" t="s">
        <v>379</v>
      </c>
      <c r="K259" t="s">
        <v>380</v>
      </c>
      <c r="L259" t="s">
        <v>381</v>
      </c>
      <c r="M259" t="s">
        <v>381</v>
      </c>
      <c r="N259" t="s">
        <v>381</v>
      </c>
      <c r="O259" t="s">
        <v>382</v>
      </c>
      <c r="P259" t="s">
        <v>383</v>
      </c>
      <c r="Q259" t="s">
        <v>384</v>
      </c>
    </row>
    <row r="260" spans="1:17" hidden="1" x14ac:dyDescent="0.35">
      <c r="A260" t="s">
        <v>444</v>
      </c>
      <c r="B260" t="s">
        <v>408</v>
      </c>
      <c r="C260">
        <v>2021</v>
      </c>
      <c r="D260">
        <v>2</v>
      </c>
      <c r="E260">
        <v>0</v>
      </c>
      <c r="F260">
        <v>3805.08</v>
      </c>
      <c r="G260" t="s">
        <v>376</v>
      </c>
      <c r="H260" t="s">
        <v>377</v>
      </c>
      <c r="I260" t="s">
        <v>445</v>
      </c>
      <c r="J260" t="s">
        <v>379</v>
      </c>
      <c r="K260" t="s">
        <v>380</v>
      </c>
      <c r="L260" t="s">
        <v>381</v>
      </c>
      <c r="M260" t="s">
        <v>381</v>
      </c>
      <c r="N260" t="s">
        <v>381</v>
      </c>
      <c r="O260" t="s">
        <v>385</v>
      </c>
      <c r="P260" t="s">
        <v>383</v>
      </c>
      <c r="Q260" t="s">
        <v>384</v>
      </c>
    </row>
    <row r="261" spans="1:17" hidden="1" x14ac:dyDescent="0.35">
      <c r="A261" t="s">
        <v>444</v>
      </c>
      <c r="B261" t="s">
        <v>408</v>
      </c>
      <c r="C261">
        <v>2021</v>
      </c>
      <c r="D261">
        <v>2</v>
      </c>
      <c r="E261">
        <v>5490.2</v>
      </c>
      <c r="F261">
        <v>0</v>
      </c>
      <c r="G261" t="s">
        <v>376</v>
      </c>
      <c r="H261" t="s">
        <v>377</v>
      </c>
      <c r="I261" t="s">
        <v>445</v>
      </c>
      <c r="J261" t="s">
        <v>379</v>
      </c>
      <c r="K261" t="s">
        <v>380</v>
      </c>
      <c r="L261" t="s">
        <v>381</v>
      </c>
      <c r="M261" t="s">
        <v>381</v>
      </c>
      <c r="N261" t="s">
        <v>381</v>
      </c>
      <c r="O261" t="s">
        <v>385</v>
      </c>
      <c r="P261" t="s">
        <v>383</v>
      </c>
      <c r="Q261" t="s">
        <v>384</v>
      </c>
    </row>
    <row r="262" spans="1:17" hidden="1" x14ac:dyDescent="0.35">
      <c r="A262" t="s">
        <v>444</v>
      </c>
      <c r="B262" t="s">
        <v>408</v>
      </c>
      <c r="C262">
        <v>2021</v>
      </c>
      <c r="D262">
        <v>3</v>
      </c>
      <c r="E262">
        <v>0</v>
      </c>
      <c r="F262">
        <v>3805.08</v>
      </c>
      <c r="G262" t="s">
        <v>376</v>
      </c>
      <c r="H262" t="s">
        <v>377</v>
      </c>
      <c r="I262" t="s">
        <v>445</v>
      </c>
      <c r="J262" t="s">
        <v>379</v>
      </c>
      <c r="K262" t="s">
        <v>380</v>
      </c>
      <c r="L262" t="s">
        <v>381</v>
      </c>
      <c r="M262" t="s">
        <v>381</v>
      </c>
      <c r="N262" t="s">
        <v>381</v>
      </c>
      <c r="O262" t="s">
        <v>386</v>
      </c>
      <c r="P262" t="s">
        <v>383</v>
      </c>
      <c r="Q262" t="s">
        <v>384</v>
      </c>
    </row>
    <row r="263" spans="1:17" hidden="1" x14ac:dyDescent="0.35">
      <c r="A263" t="s">
        <v>444</v>
      </c>
      <c r="B263" t="s">
        <v>408</v>
      </c>
      <c r="C263">
        <v>2021</v>
      </c>
      <c r="D263">
        <v>3</v>
      </c>
      <c r="E263">
        <v>424</v>
      </c>
      <c r="F263">
        <v>0</v>
      </c>
      <c r="G263" t="s">
        <v>376</v>
      </c>
      <c r="H263" t="s">
        <v>377</v>
      </c>
      <c r="I263" t="s">
        <v>445</v>
      </c>
      <c r="J263" t="s">
        <v>379</v>
      </c>
      <c r="K263" t="s">
        <v>380</v>
      </c>
      <c r="L263" t="s">
        <v>381</v>
      </c>
      <c r="M263" t="s">
        <v>381</v>
      </c>
      <c r="N263" t="s">
        <v>381</v>
      </c>
      <c r="O263" t="s">
        <v>386</v>
      </c>
      <c r="P263" t="s">
        <v>383</v>
      </c>
      <c r="Q263" t="s">
        <v>384</v>
      </c>
    </row>
    <row r="264" spans="1:17" hidden="1" x14ac:dyDescent="0.35">
      <c r="A264" t="s">
        <v>444</v>
      </c>
      <c r="B264" t="s">
        <v>408</v>
      </c>
      <c r="C264">
        <v>2021</v>
      </c>
      <c r="D264">
        <v>4</v>
      </c>
      <c r="E264">
        <v>4084.4</v>
      </c>
      <c r="F264">
        <v>0</v>
      </c>
      <c r="G264" t="s">
        <v>376</v>
      </c>
      <c r="H264" t="s">
        <v>377</v>
      </c>
      <c r="I264" t="s">
        <v>445</v>
      </c>
      <c r="J264" t="s">
        <v>379</v>
      </c>
      <c r="K264" t="s">
        <v>380</v>
      </c>
      <c r="L264" t="s">
        <v>381</v>
      </c>
      <c r="M264" t="s">
        <v>381</v>
      </c>
      <c r="N264" t="s">
        <v>381</v>
      </c>
      <c r="O264" t="s">
        <v>387</v>
      </c>
      <c r="P264" t="s">
        <v>388</v>
      </c>
      <c r="Q264" t="s">
        <v>384</v>
      </c>
    </row>
    <row r="265" spans="1:17" hidden="1" x14ac:dyDescent="0.35">
      <c r="A265" t="s">
        <v>444</v>
      </c>
      <c r="B265" t="s">
        <v>408</v>
      </c>
      <c r="C265">
        <v>2021</v>
      </c>
      <c r="D265">
        <v>4</v>
      </c>
      <c r="E265">
        <v>0</v>
      </c>
      <c r="F265">
        <v>3805.08</v>
      </c>
      <c r="G265" t="s">
        <v>376</v>
      </c>
      <c r="H265" t="s">
        <v>377</v>
      </c>
      <c r="I265" t="s">
        <v>445</v>
      </c>
      <c r="J265" t="s">
        <v>379</v>
      </c>
      <c r="K265" t="s">
        <v>380</v>
      </c>
      <c r="L265" t="s">
        <v>381</v>
      </c>
      <c r="M265" t="s">
        <v>381</v>
      </c>
      <c r="N265" t="s">
        <v>381</v>
      </c>
      <c r="O265" t="s">
        <v>387</v>
      </c>
      <c r="P265" t="s">
        <v>388</v>
      </c>
      <c r="Q265" t="s">
        <v>384</v>
      </c>
    </row>
    <row r="266" spans="1:17" hidden="1" x14ac:dyDescent="0.35">
      <c r="A266" t="s">
        <v>444</v>
      </c>
      <c r="B266" t="s">
        <v>408</v>
      </c>
      <c r="C266">
        <v>2021</v>
      </c>
      <c r="D266">
        <v>5</v>
      </c>
      <c r="E266">
        <v>1636.7</v>
      </c>
      <c r="F266">
        <v>0</v>
      </c>
      <c r="G266" t="s">
        <v>376</v>
      </c>
      <c r="H266" t="s">
        <v>377</v>
      </c>
      <c r="I266" t="s">
        <v>445</v>
      </c>
      <c r="J266" t="s">
        <v>379</v>
      </c>
      <c r="K266" t="s">
        <v>380</v>
      </c>
      <c r="L266" t="s">
        <v>381</v>
      </c>
      <c r="M266" t="s">
        <v>381</v>
      </c>
      <c r="N266" t="s">
        <v>381</v>
      </c>
      <c r="O266" t="s">
        <v>389</v>
      </c>
      <c r="P266" t="s">
        <v>388</v>
      </c>
      <c r="Q266" t="s">
        <v>384</v>
      </c>
    </row>
    <row r="267" spans="1:17" hidden="1" x14ac:dyDescent="0.35">
      <c r="A267" t="s">
        <v>444</v>
      </c>
      <c r="B267" t="s">
        <v>408</v>
      </c>
      <c r="C267">
        <v>2021</v>
      </c>
      <c r="D267">
        <v>5</v>
      </c>
      <c r="E267">
        <v>0</v>
      </c>
      <c r="F267">
        <v>3805.08</v>
      </c>
      <c r="G267" t="s">
        <v>376</v>
      </c>
      <c r="H267" t="s">
        <v>377</v>
      </c>
      <c r="I267" t="s">
        <v>445</v>
      </c>
      <c r="J267" t="s">
        <v>379</v>
      </c>
      <c r="K267" t="s">
        <v>380</v>
      </c>
      <c r="L267" t="s">
        <v>381</v>
      </c>
      <c r="M267" t="s">
        <v>381</v>
      </c>
      <c r="N267" t="s">
        <v>381</v>
      </c>
      <c r="O267" t="s">
        <v>389</v>
      </c>
      <c r="P267" t="s">
        <v>388</v>
      </c>
      <c r="Q267" t="s">
        <v>384</v>
      </c>
    </row>
    <row r="268" spans="1:17" hidden="1" x14ac:dyDescent="0.35">
      <c r="A268" t="s">
        <v>444</v>
      </c>
      <c r="B268" t="s">
        <v>408</v>
      </c>
      <c r="C268">
        <v>2021</v>
      </c>
      <c r="D268">
        <v>6</v>
      </c>
      <c r="E268">
        <v>4567.0600000000004</v>
      </c>
      <c r="F268">
        <v>0</v>
      </c>
      <c r="G268" t="s">
        <v>376</v>
      </c>
      <c r="H268" t="s">
        <v>377</v>
      </c>
      <c r="I268" t="s">
        <v>445</v>
      </c>
      <c r="J268" t="s">
        <v>379</v>
      </c>
      <c r="K268" t="s">
        <v>380</v>
      </c>
      <c r="L268" t="s">
        <v>381</v>
      </c>
      <c r="M268" t="s">
        <v>381</v>
      </c>
      <c r="N268" t="s">
        <v>381</v>
      </c>
      <c r="O268" t="s">
        <v>390</v>
      </c>
      <c r="P268" t="s">
        <v>388</v>
      </c>
      <c r="Q268" t="s">
        <v>384</v>
      </c>
    </row>
    <row r="269" spans="1:17" hidden="1" x14ac:dyDescent="0.35">
      <c r="A269" t="s">
        <v>444</v>
      </c>
      <c r="B269" t="s">
        <v>408</v>
      </c>
      <c r="C269">
        <v>2021</v>
      </c>
      <c r="D269">
        <v>6</v>
      </c>
      <c r="E269">
        <v>0</v>
      </c>
      <c r="F269">
        <v>3805.08</v>
      </c>
      <c r="G269" t="s">
        <v>376</v>
      </c>
      <c r="H269" t="s">
        <v>377</v>
      </c>
      <c r="I269" t="s">
        <v>445</v>
      </c>
      <c r="J269" t="s">
        <v>379</v>
      </c>
      <c r="K269" t="s">
        <v>380</v>
      </c>
      <c r="L269" t="s">
        <v>381</v>
      </c>
      <c r="M269" t="s">
        <v>381</v>
      </c>
      <c r="N269" t="s">
        <v>381</v>
      </c>
      <c r="O269" t="s">
        <v>390</v>
      </c>
      <c r="P269" t="s">
        <v>388</v>
      </c>
      <c r="Q269" t="s">
        <v>384</v>
      </c>
    </row>
    <row r="270" spans="1:17" hidden="1" x14ac:dyDescent="0.35">
      <c r="A270" t="s">
        <v>446</v>
      </c>
      <c r="B270" t="s">
        <v>408</v>
      </c>
      <c r="C270">
        <v>2021</v>
      </c>
      <c r="D270">
        <v>1</v>
      </c>
      <c r="E270">
        <v>0</v>
      </c>
      <c r="F270">
        <v>3044.06</v>
      </c>
      <c r="G270" t="s">
        <v>376</v>
      </c>
      <c r="H270" t="s">
        <v>377</v>
      </c>
      <c r="I270" t="s">
        <v>447</v>
      </c>
      <c r="J270" t="s">
        <v>379</v>
      </c>
      <c r="K270" t="s">
        <v>380</v>
      </c>
      <c r="L270" t="s">
        <v>381</v>
      </c>
      <c r="M270" t="s">
        <v>381</v>
      </c>
      <c r="N270" t="s">
        <v>381</v>
      </c>
      <c r="O270" t="s">
        <v>382</v>
      </c>
      <c r="P270" t="s">
        <v>383</v>
      </c>
      <c r="Q270" t="s">
        <v>384</v>
      </c>
    </row>
    <row r="271" spans="1:17" hidden="1" x14ac:dyDescent="0.35">
      <c r="A271" t="s">
        <v>446</v>
      </c>
      <c r="B271" t="s">
        <v>408</v>
      </c>
      <c r="C271">
        <v>2021</v>
      </c>
      <c r="D271">
        <v>1</v>
      </c>
      <c r="E271">
        <v>-184.46</v>
      </c>
      <c r="F271">
        <v>0</v>
      </c>
      <c r="G271" t="s">
        <v>376</v>
      </c>
      <c r="H271" t="s">
        <v>377</v>
      </c>
      <c r="I271" t="s">
        <v>447</v>
      </c>
      <c r="J271" t="s">
        <v>379</v>
      </c>
      <c r="K271" t="s">
        <v>380</v>
      </c>
      <c r="L271" t="s">
        <v>381</v>
      </c>
      <c r="M271" t="s">
        <v>381</v>
      </c>
      <c r="N271" t="s">
        <v>381</v>
      </c>
      <c r="O271" t="s">
        <v>382</v>
      </c>
      <c r="P271" t="s">
        <v>383</v>
      </c>
      <c r="Q271" t="s">
        <v>384</v>
      </c>
    </row>
    <row r="272" spans="1:17" hidden="1" x14ac:dyDescent="0.35">
      <c r="A272" t="s">
        <v>446</v>
      </c>
      <c r="B272" t="s">
        <v>408</v>
      </c>
      <c r="C272">
        <v>2021</v>
      </c>
      <c r="D272">
        <v>2</v>
      </c>
      <c r="E272">
        <v>0</v>
      </c>
      <c r="F272">
        <v>3044.06</v>
      </c>
      <c r="G272" t="s">
        <v>376</v>
      </c>
      <c r="H272" t="s">
        <v>377</v>
      </c>
      <c r="I272" t="s">
        <v>447</v>
      </c>
      <c r="J272" t="s">
        <v>379</v>
      </c>
      <c r="K272" t="s">
        <v>380</v>
      </c>
      <c r="L272" t="s">
        <v>381</v>
      </c>
      <c r="M272" t="s">
        <v>381</v>
      </c>
      <c r="N272" t="s">
        <v>381</v>
      </c>
      <c r="O272" t="s">
        <v>385</v>
      </c>
      <c r="P272" t="s">
        <v>383</v>
      </c>
      <c r="Q272" t="s">
        <v>384</v>
      </c>
    </row>
    <row r="273" spans="1:17" hidden="1" x14ac:dyDescent="0.35">
      <c r="A273" t="s">
        <v>446</v>
      </c>
      <c r="B273" t="s">
        <v>408</v>
      </c>
      <c r="C273">
        <v>2021</v>
      </c>
      <c r="D273">
        <v>2</v>
      </c>
      <c r="E273">
        <v>1230.25</v>
      </c>
      <c r="F273">
        <v>0</v>
      </c>
      <c r="G273" t="s">
        <v>376</v>
      </c>
      <c r="H273" t="s">
        <v>377</v>
      </c>
      <c r="I273" t="s">
        <v>447</v>
      </c>
      <c r="J273" t="s">
        <v>379</v>
      </c>
      <c r="K273" t="s">
        <v>380</v>
      </c>
      <c r="L273" t="s">
        <v>381</v>
      </c>
      <c r="M273" t="s">
        <v>381</v>
      </c>
      <c r="N273" t="s">
        <v>381</v>
      </c>
      <c r="O273" t="s">
        <v>385</v>
      </c>
      <c r="P273" t="s">
        <v>383</v>
      </c>
      <c r="Q273" t="s">
        <v>384</v>
      </c>
    </row>
    <row r="274" spans="1:17" hidden="1" x14ac:dyDescent="0.35">
      <c r="A274" t="s">
        <v>446</v>
      </c>
      <c r="B274" t="s">
        <v>408</v>
      </c>
      <c r="C274">
        <v>2021</v>
      </c>
      <c r="D274">
        <v>3</v>
      </c>
      <c r="E274">
        <v>0</v>
      </c>
      <c r="F274">
        <v>3044.06</v>
      </c>
      <c r="G274" t="s">
        <v>376</v>
      </c>
      <c r="H274" t="s">
        <v>377</v>
      </c>
      <c r="I274" t="s">
        <v>447</v>
      </c>
      <c r="J274" t="s">
        <v>379</v>
      </c>
      <c r="K274" t="s">
        <v>380</v>
      </c>
      <c r="L274" t="s">
        <v>381</v>
      </c>
      <c r="M274" t="s">
        <v>381</v>
      </c>
      <c r="N274" t="s">
        <v>381</v>
      </c>
      <c r="O274" t="s">
        <v>386</v>
      </c>
      <c r="P274" t="s">
        <v>383</v>
      </c>
      <c r="Q274" t="s">
        <v>384</v>
      </c>
    </row>
    <row r="275" spans="1:17" hidden="1" x14ac:dyDescent="0.35">
      <c r="A275" t="s">
        <v>446</v>
      </c>
      <c r="B275" t="s">
        <v>408</v>
      </c>
      <c r="C275">
        <v>2021</v>
      </c>
      <c r="D275">
        <v>3</v>
      </c>
      <c r="E275">
        <v>895.3</v>
      </c>
      <c r="F275">
        <v>0</v>
      </c>
      <c r="G275" t="s">
        <v>376</v>
      </c>
      <c r="H275" t="s">
        <v>377</v>
      </c>
      <c r="I275" t="s">
        <v>447</v>
      </c>
      <c r="J275" t="s">
        <v>379</v>
      </c>
      <c r="K275" t="s">
        <v>380</v>
      </c>
      <c r="L275" t="s">
        <v>381</v>
      </c>
      <c r="M275" t="s">
        <v>381</v>
      </c>
      <c r="N275" t="s">
        <v>381</v>
      </c>
      <c r="O275" t="s">
        <v>386</v>
      </c>
      <c r="P275" t="s">
        <v>383</v>
      </c>
      <c r="Q275" t="s">
        <v>384</v>
      </c>
    </row>
    <row r="276" spans="1:17" hidden="1" x14ac:dyDescent="0.35">
      <c r="A276" t="s">
        <v>446</v>
      </c>
      <c r="B276" t="s">
        <v>408</v>
      </c>
      <c r="C276">
        <v>2021</v>
      </c>
      <c r="D276">
        <v>4</v>
      </c>
      <c r="E276">
        <v>830.34</v>
      </c>
      <c r="F276">
        <v>0</v>
      </c>
      <c r="G276" t="s">
        <v>376</v>
      </c>
      <c r="H276" t="s">
        <v>377</v>
      </c>
      <c r="I276" t="s">
        <v>447</v>
      </c>
      <c r="J276" t="s">
        <v>379</v>
      </c>
      <c r="K276" t="s">
        <v>380</v>
      </c>
      <c r="L276" t="s">
        <v>381</v>
      </c>
      <c r="M276" t="s">
        <v>381</v>
      </c>
      <c r="N276" t="s">
        <v>381</v>
      </c>
      <c r="O276" t="s">
        <v>387</v>
      </c>
      <c r="P276" t="s">
        <v>388</v>
      </c>
      <c r="Q276" t="s">
        <v>384</v>
      </c>
    </row>
    <row r="277" spans="1:17" hidden="1" x14ac:dyDescent="0.35">
      <c r="A277" t="s">
        <v>446</v>
      </c>
      <c r="B277" t="s">
        <v>408</v>
      </c>
      <c r="C277">
        <v>2021</v>
      </c>
      <c r="D277">
        <v>4</v>
      </c>
      <c r="E277">
        <v>0</v>
      </c>
      <c r="F277">
        <v>3044.06</v>
      </c>
      <c r="G277" t="s">
        <v>376</v>
      </c>
      <c r="H277" t="s">
        <v>377</v>
      </c>
      <c r="I277" t="s">
        <v>447</v>
      </c>
      <c r="J277" t="s">
        <v>379</v>
      </c>
      <c r="K277" t="s">
        <v>380</v>
      </c>
      <c r="L277" t="s">
        <v>381</v>
      </c>
      <c r="M277" t="s">
        <v>381</v>
      </c>
      <c r="N277" t="s">
        <v>381</v>
      </c>
      <c r="O277" t="s">
        <v>387</v>
      </c>
      <c r="P277" t="s">
        <v>388</v>
      </c>
      <c r="Q277" t="s">
        <v>384</v>
      </c>
    </row>
    <row r="278" spans="1:17" hidden="1" x14ac:dyDescent="0.35">
      <c r="A278" t="s">
        <v>446</v>
      </c>
      <c r="B278" t="s">
        <v>408</v>
      </c>
      <c r="C278">
        <v>2021</v>
      </c>
      <c r="D278">
        <v>5</v>
      </c>
      <c r="E278">
        <v>404.76</v>
      </c>
      <c r="F278">
        <v>0</v>
      </c>
      <c r="G278" t="s">
        <v>376</v>
      </c>
      <c r="H278" t="s">
        <v>377</v>
      </c>
      <c r="I278" t="s">
        <v>447</v>
      </c>
      <c r="J278" t="s">
        <v>379</v>
      </c>
      <c r="K278" t="s">
        <v>380</v>
      </c>
      <c r="L278" t="s">
        <v>381</v>
      </c>
      <c r="M278" t="s">
        <v>381</v>
      </c>
      <c r="N278" t="s">
        <v>381</v>
      </c>
      <c r="O278" t="s">
        <v>389</v>
      </c>
      <c r="P278" t="s">
        <v>388</v>
      </c>
      <c r="Q278" t="s">
        <v>384</v>
      </c>
    </row>
    <row r="279" spans="1:17" hidden="1" x14ac:dyDescent="0.35">
      <c r="A279" t="s">
        <v>446</v>
      </c>
      <c r="B279" t="s">
        <v>408</v>
      </c>
      <c r="C279">
        <v>2021</v>
      </c>
      <c r="D279">
        <v>5</v>
      </c>
      <c r="E279">
        <v>0</v>
      </c>
      <c r="F279">
        <v>3044.06</v>
      </c>
      <c r="G279" t="s">
        <v>376</v>
      </c>
      <c r="H279" t="s">
        <v>377</v>
      </c>
      <c r="I279" t="s">
        <v>447</v>
      </c>
      <c r="J279" t="s">
        <v>379</v>
      </c>
      <c r="K279" t="s">
        <v>380</v>
      </c>
      <c r="L279" t="s">
        <v>381</v>
      </c>
      <c r="M279" t="s">
        <v>381</v>
      </c>
      <c r="N279" t="s">
        <v>381</v>
      </c>
      <c r="O279" t="s">
        <v>389</v>
      </c>
      <c r="P279" t="s">
        <v>388</v>
      </c>
      <c r="Q279" t="s">
        <v>384</v>
      </c>
    </row>
    <row r="280" spans="1:17" hidden="1" x14ac:dyDescent="0.35">
      <c r="A280" t="s">
        <v>446</v>
      </c>
      <c r="B280" t="s">
        <v>408</v>
      </c>
      <c r="C280">
        <v>2021</v>
      </c>
      <c r="D280">
        <v>6</v>
      </c>
      <c r="E280">
        <v>587.84</v>
      </c>
      <c r="F280">
        <v>0</v>
      </c>
      <c r="G280" t="s">
        <v>376</v>
      </c>
      <c r="H280" t="s">
        <v>377</v>
      </c>
      <c r="I280" t="s">
        <v>447</v>
      </c>
      <c r="J280" t="s">
        <v>379</v>
      </c>
      <c r="K280" t="s">
        <v>380</v>
      </c>
      <c r="L280" t="s">
        <v>381</v>
      </c>
      <c r="M280" t="s">
        <v>381</v>
      </c>
      <c r="N280" t="s">
        <v>381</v>
      </c>
      <c r="O280" t="s">
        <v>390</v>
      </c>
      <c r="P280" t="s">
        <v>388</v>
      </c>
      <c r="Q280" t="s">
        <v>384</v>
      </c>
    </row>
    <row r="281" spans="1:17" hidden="1" x14ac:dyDescent="0.35">
      <c r="A281" t="s">
        <v>446</v>
      </c>
      <c r="B281" t="s">
        <v>408</v>
      </c>
      <c r="C281">
        <v>2021</v>
      </c>
      <c r="D281">
        <v>6</v>
      </c>
      <c r="E281">
        <v>0</v>
      </c>
      <c r="F281">
        <v>3044.06</v>
      </c>
      <c r="G281" t="s">
        <v>376</v>
      </c>
      <c r="H281" t="s">
        <v>377</v>
      </c>
      <c r="I281" t="s">
        <v>447</v>
      </c>
      <c r="J281" t="s">
        <v>379</v>
      </c>
      <c r="K281" t="s">
        <v>380</v>
      </c>
      <c r="L281" t="s">
        <v>381</v>
      </c>
      <c r="M281" t="s">
        <v>381</v>
      </c>
      <c r="N281" t="s">
        <v>381</v>
      </c>
      <c r="O281" t="s">
        <v>390</v>
      </c>
      <c r="P281" t="s">
        <v>388</v>
      </c>
      <c r="Q281" t="s">
        <v>384</v>
      </c>
    </row>
    <row r="282" spans="1:17" hidden="1" x14ac:dyDescent="0.35">
      <c r="A282" t="s">
        <v>448</v>
      </c>
      <c r="B282" t="s">
        <v>408</v>
      </c>
      <c r="C282">
        <v>2021</v>
      </c>
      <c r="D282">
        <v>1</v>
      </c>
      <c r="E282">
        <v>0</v>
      </c>
      <c r="F282">
        <v>3044.06</v>
      </c>
      <c r="G282" t="s">
        <v>376</v>
      </c>
      <c r="H282" t="s">
        <v>377</v>
      </c>
      <c r="I282" t="s">
        <v>449</v>
      </c>
      <c r="J282" t="s">
        <v>379</v>
      </c>
      <c r="K282" t="s">
        <v>380</v>
      </c>
      <c r="L282" t="s">
        <v>381</v>
      </c>
      <c r="M282" t="s">
        <v>381</v>
      </c>
      <c r="N282" t="s">
        <v>381</v>
      </c>
      <c r="O282" t="s">
        <v>382</v>
      </c>
      <c r="P282" t="s">
        <v>383</v>
      </c>
      <c r="Q282" t="s">
        <v>384</v>
      </c>
    </row>
    <row r="283" spans="1:17" hidden="1" x14ac:dyDescent="0.35">
      <c r="A283" t="s">
        <v>448</v>
      </c>
      <c r="B283" t="s">
        <v>408</v>
      </c>
      <c r="C283">
        <v>2021</v>
      </c>
      <c r="D283">
        <v>1</v>
      </c>
      <c r="E283">
        <v>-302.83999999999997</v>
      </c>
      <c r="F283">
        <v>0</v>
      </c>
      <c r="G283" t="s">
        <v>376</v>
      </c>
      <c r="H283" t="s">
        <v>377</v>
      </c>
      <c r="I283" t="s">
        <v>449</v>
      </c>
      <c r="J283" t="s">
        <v>379</v>
      </c>
      <c r="K283" t="s">
        <v>380</v>
      </c>
      <c r="L283" t="s">
        <v>381</v>
      </c>
      <c r="M283" t="s">
        <v>381</v>
      </c>
      <c r="N283" t="s">
        <v>381</v>
      </c>
      <c r="O283" t="s">
        <v>382</v>
      </c>
      <c r="P283" t="s">
        <v>383</v>
      </c>
      <c r="Q283" t="s">
        <v>384</v>
      </c>
    </row>
    <row r="284" spans="1:17" hidden="1" x14ac:dyDescent="0.35">
      <c r="A284" t="s">
        <v>448</v>
      </c>
      <c r="B284" t="s">
        <v>408</v>
      </c>
      <c r="C284">
        <v>2021</v>
      </c>
      <c r="D284">
        <v>2</v>
      </c>
      <c r="E284">
        <v>0</v>
      </c>
      <c r="F284">
        <v>3044.06</v>
      </c>
      <c r="G284" t="s">
        <v>376</v>
      </c>
      <c r="H284" t="s">
        <v>377</v>
      </c>
      <c r="I284" t="s">
        <v>449</v>
      </c>
      <c r="J284" t="s">
        <v>379</v>
      </c>
      <c r="K284" t="s">
        <v>380</v>
      </c>
      <c r="L284" t="s">
        <v>381</v>
      </c>
      <c r="M284" t="s">
        <v>381</v>
      </c>
      <c r="N284" t="s">
        <v>381</v>
      </c>
      <c r="O284" t="s">
        <v>385</v>
      </c>
      <c r="P284" t="s">
        <v>383</v>
      </c>
      <c r="Q284" t="s">
        <v>384</v>
      </c>
    </row>
    <row r="285" spans="1:17" hidden="1" x14ac:dyDescent="0.35">
      <c r="A285" t="s">
        <v>448</v>
      </c>
      <c r="B285" t="s">
        <v>408</v>
      </c>
      <c r="C285">
        <v>2021</v>
      </c>
      <c r="D285">
        <v>2</v>
      </c>
      <c r="E285">
        <v>695.02</v>
      </c>
      <c r="F285">
        <v>0</v>
      </c>
      <c r="G285" t="s">
        <v>376</v>
      </c>
      <c r="H285" t="s">
        <v>377</v>
      </c>
      <c r="I285" t="s">
        <v>449</v>
      </c>
      <c r="J285" t="s">
        <v>379</v>
      </c>
      <c r="K285" t="s">
        <v>380</v>
      </c>
      <c r="L285" t="s">
        <v>381</v>
      </c>
      <c r="M285" t="s">
        <v>381</v>
      </c>
      <c r="N285" t="s">
        <v>381</v>
      </c>
      <c r="O285" t="s">
        <v>385</v>
      </c>
      <c r="P285" t="s">
        <v>383</v>
      </c>
      <c r="Q285" t="s">
        <v>384</v>
      </c>
    </row>
    <row r="286" spans="1:17" hidden="1" x14ac:dyDescent="0.35">
      <c r="A286" t="s">
        <v>448</v>
      </c>
      <c r="B286" t="s">
        <v>408</v>
      </c>
      <c r="C286">
        <v>2021</v>
      </c>
      <c r="D286">
        <v>3</v>
      </c>
      <c r="E286">
        <v>0</v>
      </c>
      <c r="F286">
        <v>3044.06</v>
      </c>
      <c r="G286" t="s">
        <v>376</v>
      </c>
      <c r="H286" t="s">
        <v>377</v>
      </c>
      <c r="I286" t="s">
        <v>449</v>
      </c>
      <c r="J286" t="s">
        <v>379</v>
      </c>
      <c r="K286" t="s">
        <v>380</v>
      </c>
      <c r="L286" t="s">
        <v>381</v>
      </c>
      <c r="M286" t="s">
        <v>381</v>
      </c>
      <c r="N286" t="s">
        <v>381</v>
      </c>
      <c r="O286" t="s">
        <v>386</v>
      </c>
      <c r="P286" t="s">
        <v>383</v>
      </c>
      <c r="Q286" t="s">
        <v>384</v>
      </c>
    </row>
    <row r="287" spans="1:17" hidden="1" x14ac:dyDescent="0.35">
      <c r="A287" t="s">
        <v>448</v>
      </c>
      <c r="B287" t="s">
        <v>408</v>
      </c>
      <c r="C287">
        <v>2021</v>
      </c>
      <c r="D287">
        <v>3</v>
      </c>
      <c r="E287">
        <v>220.36</v>
      </c>
      <c r="F287">
        <v>0</v>
      </c>
      <c r="G287" t="s">
        <v>376</v>
      </c>
      <c r="H287" t="s">
        <v>377</v>
      </c>
      <c r="I287" t="s">
        <v>449</v>
      </c>
      <c r="J287" t="s">
        <v>379</v>
      </c>
      <c r="K287" t="s">
        <v>380</v>
      </c>
      <c r="L287" t="s">
        <v>381</v>
      </c>
      <c r="M287" t="s">
        <v>381</v>
      </c>
      <c r="N287" t="s">
        <v>381</v>
      </c>
      <c r="O287" t="s">
        <v>386</v>
      </c>
      <c r="P287" t="s">
        <v>383</v>
      </c>
      <c r="Q287" t="s">
        <v>384</v>
      </c>
    </row>
    <row r="288" spans="1:17" hidden="1" x14ac:dyDescent="0.35">
      <c r="A288" t="s">
        <v>448</v>
      </c>
      <c r="B288" t="s">
        <v>408</v>
      </c>
      <c r="C288">
        <v>2021</v>
      </c>
      <c r="D288">
        <v>4</v>
      </c>
      <c r="E288">
        <v>204.98</v>
      </c>
      <c r="F288">
        <v>0</v>
      </c>
      <c r="G288" t="s">
        <v>376</v>
      </c>
      <c r="H288" t="s">
        <v>377</v>
      </c>
      <c r="I288" t="s">
        <v>449</v>
      </c>
      <c r="J288" t="s">
        <v>379</v>
      </c>
      <c r="K288" t="s">
        <v>380</v>
      </c>
      <c r="L288" t="s">
        <v>381</v>
      </c>
      <c r="M288" t="s">
        <v>381</v>
      </c>
      <c r="N288" t="s">
        <v>381</v>
      </c>
      <c r="O288" t="s">
        <v>387</v>
      </c>
      <c r="P288" t="s">
        <v>388</v>
      </c>
      <c r="Q288" t="s">
        <v>384</v>
      </c>
    </row>
    <row r="289" spans="1:17" hidden="1" x14ac:dyDescent="0.35">
      <c r="A289" t="s">
        <v>448</v>
      </c>
      <c r="B289" t="s">
        <v>408</v>
      </c>
      <c r="C289">
        <v>2021</v>
      </c>
      <c r="D289">
        <v>4</v>
      </c>
      <c r="E289">
        <v>0</v>
      </c>
      <c r="F289">
        <v>3044.06</v>
      </c>
      <c r="G289" t="s">
        <v>376</v>
      </c>
      <c r="H289" t="s">
        <v>377</v>
      </c>
      <c r="I289" t="s">
        <v>449</v>
      </c>
      <c r="J289" t="s">
        <v>379</v>
      </c>
      <c r="K289" t="s">
        <v>380</v>
      </c>
      <c r="L289" t="s">
        <v>381</v>
      </c>
      <c r="M289" t="s">
        <v>381</v>
      </c>
      <c r="N289" t="s">
        <v>381</v>
      </c>
      <c r="O289" t="s">
        <v>387</v>
      </c>
      <c r="P289" t="s">
        <v>388</v>
      </c>
      <c r="Q289" t="s">
        <v>384</v>
      </c>
    </row>
    <row r="290" spans="1:17" hidden="1" x14ac:dyDescent="0.35">
      <c r="A290" t="s">
        <v>448</v>
      </c>
      <c r="B290" t="s">
        <v>408</v>
      </c>
      <c r="C290">
        <v>2021</v>
      </c>
      <c r="D290">
        <v>5</v>
      </c>
      <c r="E290">
        <v>124.41</v>
      </c>
      <c r="F290">
        <v>0</v>
      </c>
      <c r="G290" t="s">
        <v>376</v>
      </c>
      <c r="H290" t="s">
        <v>377</v>
      </c>
      <c r="I290" t="s">
        <v>449</v>
      </c>
      <c r="J290" t="s">
        <v>379</v>
      </c>
      <c r="K290" t="s">
        <v>380</v>
      </c>
      <c r="L290" t="s">
        <v>381</v>
      </c>
      <c r="M290" t="s">
        <v>381</v>
      </c>
      <c r="N290" t="s">
        <v>381</v>
      </c>
      <c r="O290" t="s">
        <v>389</v>
      </c>
      <c r="P290" t="s">
        <v>388</v>
      </c>
      <c r="Q290" t="s">
        <v>384</v>
      </c>
    </row>
    <row r="291" spans="1:17" hidden="1" x14ac:dyDescent="0.35">
      <c r="A291" t="s">
        <v>448</v>
      </c>
      <c r="B291" t="s">
        <v>408</v>
      </c>
      <c r="C291">
        <v>2021</v>
      </c>
      <c r="D291">
        <v>5</v>
      </c>
      <c r="E291">
        <v>0</v>
      </c>
      <c r="F291">
        <v>3044.06</v>
      </c>
      <c r="G291" t="s">
        <v>376</v>
      </c>
      <c r="H291" t="s">
        <v>377</v>
      </c>
      <c r="I291" t="s">
        <v>449</v>
      </c>
      <c r="J291" t="s">
        <v>379</v>
      </c>
      <c r="K291" t="s">
        <v>380</v>
      </c>
      <c r="L291" t="s">
        <v>381</v>
      </c>
      <c r="M291" t="s">
        <v>381</v>
      </c>
      <c r="N291" t="s">
        <v>381</v>
      </c>
      <c r="O291" t="s">
        <v>389</v>
      </c>
      <c r="P291" t="s">
        <v>388</v>
      </c>
      <c r="Q291" t="s">
        <v>384</v>
      </c>
    </row>
    <row r="292" spans="1:17" hidden="1" x14ac:dyDescent="0.35">
      <c r="A292" t="s">
        <v>448</v>
      </c>
      <c r="B292" t="s">
        <v>408</v>
      </c>
      <c r="C292">
        <v>2021</v>
      </c>
      <c r="D292">
        <v>6</v>
      </c>
      <c r="E292">
        <v>571.16999999999996</v>
      </c>
      <c r="F292">
        <v>0</v>
      </c>
      <c r="G292" t="s">
        <v>376</v>
      </c>
      <c r="H292" t="s">
        <v>377</v>
      </c>
      <c r="I292" t="s">
        <v>449</v>
      </c>
      <c r="J292" t="s">
        <v>379</v>
      </c>
      <c r="K292" t="s">
        <v>380</v>
      </c>
      <c r="L292" t="s">
        <v>381</v>
      </c>
      <c r="M292" t="s">
        <v>381</v>
      </c>
      <c r="N292" t="s">
        <v>381</v>
      </c>
      <c r="O292" t="s">
        <v>390</v>
      </c>
      <c r="P292" t="s">
        <v>388</v>
      </c>
      <c r="Q292" t="s">
        <v>384</v>
      </c>
    </row>
    <row r="293" spans="1:17" hidden="1" x14ac:dyDescent="0.35">
      <c r="A293" t="s">
        <v>448</v>
      </c>
      <c r="B293" t="s">
        <v>408</v>
      </c>
      <c r="C293">
        <v>2021</v>
      </c>
      <c r="D293">
        <v>6</v>
      </c>
      <c r="E293">
        <v>0</v>
      </c>
      <c r="F293">
        <v>3044.06</v>
      </c>
      <c r="G293" t="s">
        <v>376</v>
      </c>
      <c r="H293" t="s">
        <v>377</v>
      </c>
      <c r="I293" t="s">
        <v>449</v>
      </c>
      <c r="J293" t="s">
        <v>379</v>
      </c>
      <c r="K293" t="s">
        <v>380</v>
      </c>
      <c r="L293" t="s">
        <v>381</v>
      </c>
      <c r="M293" t="s">
        <v>381</v>
      </c>
      <c r="N293" t="s">
        <v>381</v>
      </c>
      <c r="O293" t="s">
        <v>390</v>
      </c>
      <c r="P293" t="s">
        <v>388</v>
      </c>
      <c r="Q293" t="s">
        <v>384</v>
      </c>
    </row>
    <row r="294" spans="1:17" hidden="1" x14ac:dyDescent="0.35">
      <c r="A294" t="s">
        <v>450</v>
      </c>
      <c r="B294" t="s">
        <v>408</v>
      </c>
      <c r="C294">
        <v>2021</v>
      </c>
      <c r="D294">
        <v>1</v>
      </c>
      <c r="E294">
        <v>0</v>
      </c>
      <c r="F294">
        <v>2853.81</v>
      </c>
      <c r="G294" t="s">
        <v>376</v>
      </c>
      <c r="H294" t="s">
        <v>377</v>
      </c>
      <c r="I294" t="s">
        <v>451</v>
      </c>
      <c r="J294" t="s">
        <v>379</v>
      </c>
      <c r="K294" t="s">
        <v>380</v>
      </c>
      <c r="L294" t="s">
        <v>381</v>
      </c>
      <c r="M294" t="s">
        <v>381</v>
      </c>
      <c r="N294" t="s">
        <v>381</v>
      </c>
      <c r="O294" t="s">
        <v>382</v>
      </c>
      <c r="P294" t="s">
        <v>383</v>
      </c>
      <c r="Q294" t="s">
        <v>384</v>
      </c>
    </row>
    <row r="295" spans="1:17" hidden="1" x14ac:dyDescent="0.35">
      <c r="A295" t="s">
        <v>450</v>
      </c>
      <c r="B295" t="s">
        <v>408</v>
      </c>
      <c r="C295">
        <v>2021</v>
      </c>
      <c r="D295">
        <v>1</v>
      </c>
      <c r="E295">
        <v>8442.7099999999991</v>
      </c>
      <c r="F295">
        <v>0</v>
      </c>
      <c r="G295" t="s">
        <v>376</v>
      </c>
      <c r="H295" t="s">
        <v>377</v>
      </c>
      <c r="I295" t="s">
        <v>451</v>
      </c>
      <c r="J295" t="s">
        <v>379</v>
      </c>
      <c r="K295" t="s">
        <v>380</v>
      </c>
      <c r="L295" t="s">
        <v>381</v>
      </c>
      <c r="M295" t="s">
        <v>381</v>
      </c>
      <c r="N295" t="s">
        <v>381</v>
      </c>
      <c r="O295" t="s">
        <v>382</v>
      </c>
      <c r="P295" t="s">
        <v>383</v>
      </c>
      <c r="Q295" t="s">
        <v>384</v>
      </c>
    </row>
    <row r="296" spans="1:17" hidden="1" x14ac:dyDescent="0.35">
      <c r="A296" t="s">
        <v>450</v>
      </c>
      <c r="B296" t="s">
        <v>408</v>
      </c>
      <c r="C296">
        <v>2021</v>
      </c>
      <c r="D296">
        <v>2</v>
      </c>
      <c r="E296">
        <v>0</v>
      </c>
      <c r="F296">
        <v>2853.81</v>
      </c>
      <c r="G296" t="s">
        <v>376</v>
      </c>
      <c r="H296" t="s">
        <v>377</v>
      </c>
      <c r="I296" t="s">
        <v>451</v>
      </c>
      <c r="J296" t="s">
        <v>379</v>
      </c>
      <c r="K296" t="s">
        <v>380</v>
      </c>
      <c r="L296" t="s">
        <v>381</v>
      </c>
      <c r="M296" t="s">
        <v>381</v>
      </c>
      <c r="N296" t="s">
        <v>381</v>
      </c>
      <c r="O296" t="s">
        <v>385</v>
      </c>
      <c r="P296" t="s">
        <v>383</v>
      </c>
      <c r="Q296" t="s">
        <v>384</v>
      </c>
    </row>
    <row r="297" spans="1:17" hidden="1" x14ac:dyDescent="0.35">
      <c r="A297" t="s">
        <v>450</v>
      </c>
      <c r="B297" t="s">
        <v>408</v>
      </c>
      <c r="C297">
        <v>2021</v>
      </c>
      <c r="D297">
        <v>2</v>
      </c>
      <c r="E297">
        <v>-7518.27</v>
      </c>
      <c r="F297">
        <v>0</v>
      </c>
      <c r="G297" t="s">
        <v>376</v>
      </c>
      <c r="H297" t="s">
        <v>377</v>
      </c>
      <c r="I297" t="s">
        <v>451</v>
      </c>
      <c r="J297" t="s">
        <v>379</v>
      </c>
      <c r="K297" t="s">
        <v>380</v>
      </c>
      <c r="L297" t="s">
        <v>381</v>
      </c>
      <c r="M297" t="s">
        <v>381</v>
      </c>
      <c r="N297" t="s">
        <v>381</v>
      </c>
      <c r="O297" t="s">
        <v>385</v>
      </c>
      <c r="P297" t="s">
        <v>383</v>
      </c>
      <c r="Q297" t="s">
        <v>384</v>
      </c>
    </row>
    <row r="298" spans="1:17" hidden="1" x14ac:dyDescent="0.35">
      <c r="A298" t="s">
        <v>450</v>
      </c>
      <c r="B298" t="s">
        <v>408</v>
      </c>
      <c r="C298">
        <v>2021</v>
      </c>
      <c r="D298">
        <v>3</v>
      </c>
      <c r="E298">
        <v>0</v>
      </c>
      <c r="F298">
        <v>2853.81</v>
      </c>
      <c r="G298" t="s">
        <v>376</v>
      </c>
      <c r="H298" t="s">
        <v>377</v>
      </c>
      <c r="I298" t="s">
        <v>451</v>
      </c>
      <c r="J298" t="s">
        <v>379</v>
      </c>
      <c r="K298" t="s">
        <v>380</v>
      </c>
      <c r="L298" t="s">
        <v>381</v>
      </c>
      <c r="M298" t="s">
        <v>381</v>
      </c>
      <c r="N298" t="s">
        <v>381</v>
      </c>
      <c r="O298" t="s">
        <v>386</v>
      </c>
      <c r="P298" t="s">
        <v>383</v>
      </c>
      <c r="Q298" t="s">
        <v>384</v>
      </c>
    </row>
    <row r="299" spans="1:17" hidden="1" x14ac:dyDescent="0.35">
      <c r="A299" t="s">
        <v>450</v>
      </c>
      <c r="B299" t="s">
        <v>408</v>
      </c>
      <c r="C299">
        <v>2021</v>
      </c>
      <c r="D299">
        <v>3</v>
      </c>
      <c r="E299">
        <v>59.96</v>
      </c>
      <c r="F299">
        <v>0</v>
      </c>
      <c r="G299" t="s">
        <v>376</v>
      </c>
      <c r="H299" t="s">
        <v>377</v>
      </c>
      <c r="I299" t="s">
        <v>451</v>
      </c>
      <c r="J299" t="s">
        <v>379</v>
      </c>
      <c r="K299" t="s">
        <v>380</v>
      </c>
      <c r="L299" t="s">
        <v>381</v>
      </c>
      <c r="M299" t="s">
        <v>381</v>
      </c>
      <c r="N299" t="s">
        <v>381</v>
      </c>
      <c r="O299" t="s">
        <v>386</v>
      </c>
      <c r="P299" t="s">
        <v>383</v>
      </c>
      <c r="Q299" t="s">
        <v>384</v>
      </c>
    </row>
    <row r="300" spans="1:17" hidden="1" x14ac:dyDescent="0.35">
      <c r="A300" t="s">
        <v>450</v>
      </c>
      <c r="B300" t="s">
        <v>408</v>
      </c>
      <c r="C300">
        <v>2021</v>
      </c>
      <c r="D300">
        <v>4</v>
      </c>
      <c r="E300">
        <v>171.88</v>
      </c>
      <c r="F300">
        <v>0</v>
      </c>
      <c r="G300" t="s">
        <v>376</v>
      </c>
      <c r="H300" t="s">
        <v>377</v>
      </c>
      <c r="I300" t="s">
        <v>451</v>
      </c>
      <c r="J300" t="s">
        <v>379</v>
      </c>
      <c r="K300" t="s">
        <v>380</v>
      </c>
      <c r="L300" t="s">
        <v>381</v>
      </c>
      <c r="M300" t="s">
        <v>381</v>
      </c>
      <c r="N300" t="s">
        <v>381</v>
      </c>
      <c r="O300" t="s">
        <v>387</v>
      </c>
      <c r="P300" t="s">
        <v>388</v>
      </c>
      <c r="Q300" t="s">
        <v>384</v>
      </c>
    </row>
    <row r="301" spans="1:17" hidden="1" x14ac:dyDescent="0.35">
      <c r="A301" t="s">
        <v>450</v>
      </c>
      <c r="B301" t="s">
        <v>408</v>
      </c>
      <c r="C301">
        <v>2021</v>
      </c>
      <c r="D301">
        <v>4</v>
      </c>
      <c r="E301">
        <v>0</v>
      </c>
      <c r="F301">
        <v>2853.81</v>
      </c>
      <c r="G301" t="s">
        <v>376</v>
      </c>
      <c r="H301" t="s">
        <v>377</v>
      </c>
      <c r="I301" t="s">
        <v>451</v>
      </c>
      <c r="J301" t="s">
        <v>379</v>
      </c>
      <c r="K301" t="s">
        <v>380</v>
      </c>
      <c r="L301" t="s">
        <v>381</v>
      </c>
      <c r="M301" t="s">
        <v>381</v>
      </c>
      <c r="N301" t="s">
        <v>381</v>
      </c>
      <c r="O301" t="s">
        <v>387</v>
      </c>
      <c r="P301" t="s">
        <v>388</v>
      </c>
      <c r="Q301" t="s">
        <v>384</v>
      </c>
    </row>
    <row r="302" spans="1:17" hidden="1" x14ac:dyDescent="0.35">
      <c r="A302" t="s">
        <v>450</v>
      </c>
      <c r="B302" t="s">
        <v>408</v>
      </c>
      <c r="C302">
        <v>2021</v>
      </c>
      <c r="D302">
        <v>5</v>
      </c>
      <c r="E302">
        <v>120.45</v>
      </c>
      <c r="F302">
        <v>0</v>
      </c>
      <c r="G302" t="s">
        <v>376</v>
      </c>
      <c r="H302" t="s">
        <v>377</v>
      </c>
      <c r="I302" t="s">
        <v>451</v>
      </c>
      <c r="J302" t="s">
        <v>379</v>
      </c>
      <c r="K302" t="s">
        <v>380</v>
      </c>
      <c r="L302" t="s">
        <v>381</v>
      </c>
      <c r="M302" t="s">
        <v>381</v>
      </c>
      <c r="N302" t="s">
        <v>381</v>
      </c>
      <c r="O302" t="s">
        <v>389</v>
      </c>
      <c r="P302" t="s">
        <v>388</v>
      </c>
      <c r="Q302" t="s">
        <v>384</v>
      </c>
    </row>
    <row r="303" spans="1:17" hidden="1" x14ac:dyDescent="0.35">
      <c r="A303" t="s">
        <v>450</v>
      </c>
      <c r="B303" t="s">
        <v>408</v>
      </c>
      <c r="C303">
        <v>2021</v>
      </c>
      <c r="D303">
        <v>5</v>
      </c>
      <c r="E303">
        <v>0</v>
      </c>
      <c r="F303">
        <v>2853.81</v>
      </c>
      <c r="G303" t="s">
        <v>376</v>
      </c>
      <c r="H303" t="s">
        <v>377</v>
      </c>
      <c r="I303" t="s">
        <v>451</v>
      </c>
      <c r="J303" t="s">
        <v>379</v>
      </c>
      <c r="K303" t="s">
        <v>380</v>
      </c>
      <c r="L303" t="s">
        <v>381</v>
      </c>
      <c r="M303" t="s">
        <v>381</v>
      </c>
      <c r="N303" t="s">
        <v>381</v>
      </c>
      <c r="O303" t="s">
        <v>389</v>
      </c>
      <c r="P303" t="s">
        <v>388</v>
      </c>
      <c r="Q303" t="s">
        <v>384</v>
      </c>
    </row>
    <row r="304" spans="1:17" hidden="1" x14ac:dyDescent="0.35">
      <c r="A304" t="s">
        <v>450</v>
      </c>
      <c r="B304" t="s">
        <v>408</v>
      </c>
      <c r="C304">
        <v>2021</v>
      </c>
      <c r="D304">
        <v>6</v>
      </c>
      <c r="E304">
        <v>80.69</v>
      </c>
      <c r="F304">
        <v>0</v>
      </c>
      <c r="G304" t="s">
        <v>376</v>
      </c>
      <c r="H304" t="s">
        <v>377</v>
      </c>
      <c r="I304" t="s">
        <v>451</v>
      </c>
      <c r="J304" t="s">
        <v>379</v>
      </c>
      <c r="K304" t="s">
        <v>380</v>
      </c>
      <c r="L304" t="s">
        <v>381</v>
      </c>
      <c r="M304" t="s">
        <v>381</v>
      </c>
      <c r="N304" t="s">
        <v>381</v>
      </c>
      <c r="O304" t="s">
        <v>390</v>
      </c>
      <c r="P304" t="s">
        <v>388</v>
      </c>
      <c r="Q304" t="s">
        <v>384</v>
      </c>
    </row>
    <row r="305" spans="1:17" hidden="1" x14ac:dyDescent="0.35">
      <c r="A305" t="s">
        <v>450</v>
      </c>
      <c r="B305" t="s">
        <v>408</v>
      </c>
      <c r="C305">
        <v>2021</v>
      </c>
      <c r="D305">
        <v>6</v>
      </c>
      <c r="E305">
        <v>0</v>
      </c>
      <c r="F305">
        <v>2853.81</v>
      </c>
      <c r="G305" t="s">
        <v>376</v>
      </c>
      <c r="H305" t="s">
        <v>377</v>
      </c>
      <c r="I305" t="s">
        <v>451</v>
      </c>
      <c r="J305" t="s">
        <v>379</v>
      </c>
      <c r="K305" t="s">
        <v>380</v>
      </c>
      <c r="L305" t="s">
        <v>381</v>
      </c>
      <c r="M305" t="s">
        <v>381</v>
      </c>
      <c r="N305" t="s">
        <v>381</v>
      </c>
      <c r="O305" t="s">
        <v>390</v>
      </c>
      <c r="P305" t="s">
        <v>388</v>
      </c>
      <c r="Q305" t="s">
        <v>384</v>
      </c>
    </row>
    <row r="306" spans="1:17" hidden="1" x14ac:dyDescent="0.35">
      <c r="A306" t="s">
        <v>452</v>
      </c>
      <c r="B306" t="s">
        <v>408</v>
      </c>
      <c r="C306">
        <v>2021</v>
      </c>
      <c r="D306">
        <v>1</v>
      </c>
      <c r="E306">
        <v>1909.51</v>
      </c>
      <c r="F306">
        <v>0</v>
      </c>
      <c r="G306" t="s">
        <v>376</v>
      </c>
      <c r="H306" t="s">
        <v>377</v>
      </c>
      <c r="I306" t="s">
        <v>453</v>
      </c>
      <c r="J306" t="s">
        <v>379</v>
      </c>
      <c r="K306" t="s">
        <v>380</v>
      </c>
      <c r="L306" t="s">
        <v>381</v>
      </c>
      <c r="M306" t="s">
        <v>381</v>
      </c>
      <c r="N306" t="s">
        <v>381</v>
      </c>
      <c r="O306" t="s">
        <v>382</v>
      </c>
      <c r="P306" t="s">
        <v>383</v>
      </c>
      <c r="Q306" t="s">
        <v>384</v>
      </c>
    </row>
    <row r="307" spans="1:17" hidden="1" x14ac:dyDescent="0.35">
      <c r="A307" t="s">
        <v>452</v>
      </c>
      <c r="B307" t="s">
        <v>408</v>
      </c>
      <c r="C307">
        <v>2021</v>
      </c>
      <c r="D307">
        <v>2</v>
      </c>
      <c r="E307">
        <v>101.2</v>
      </c>
      <c r="F307">
        <v>0</v>
      </c>
      <c r="G307" t="s">
        <v>376</v>
      </c>
      <c r="H307" t="s">
        <v>377</v>
      </c>
      <c r="I307" t="s">
        <v>453</v>
      </c>
      <c r="J307" t="s">
        <v>379</v>
      </c>
      <c r="K307" t="s">
        <v>380</v>
      </c>
      <c r="L307" t="s">
        <v>381</v>
      </c>
      <c r="M307" t="s">
        <v>381</v>
      </c>
      <c r="N307" t="s">
        <v>381</v>
      </c>
      <c r="O307" t="s">
        <v>385</v>
      </c>
      <c r="P307" t="s">
        <v>383</v>
      </c>
      <c r="Q307" t="s">
        <v>384</v>
      </c>
    </row>
    <row r="308" spans="1:17" hidden="1" x14ac:dyDescent="0.35">
      <c r="A308" t="s">
        <v>452</v>
      </c>
      <c r="B308" t="s">
        <v>408</v>
      </c>
      <c r="C308">
        <v>2021</v>
      </c>
      <c r="D308">
        <v>3</v>
      </c>
      <c r="E308">
        <v>614.57000000000005</v>
      </c>
      <c r="F308">
        <v>0</v>
      </c>
      <c r="G308" t="s">
        <v>376</v>
      </c>
      <c r="H308" t="s">
        <v>377</v>
      </c>
      <c r="I308" t="s">
        <v>453</v>
      </c>
      <c r="J308" t="s">
        <v>379</v>
      </c>
      <c r="K308" t="s">
        <v>380</v>
      </c>
      <c r="L308" t="s">
        <v>381</v>
      </c>
      <c r="M308" t="s">
        <v>381</v>
      </c>
      <c r="N308" t="s">
        <v>381</v>
      </c>
      <c r="O308" t="s">
        <v>386</v>
      </c>
      <c r="P308" t="s">
        <v>383</v>
      </c>
      <c r="Q308" t="s">
        <v>384</v>
      </c>
    </row>
    <row r="309" spans="1:17" hidden="1" x14ac:dyDescent="0.35">
      <c r="A309" t="s">
        <v>452</v>
      </c>
      <c r="B309" t="s">
        <v>408</v>
      </c>
      <c r="C309">
        <v>2021</v>
      </c>
      <c r="D309">
        <v>4</v>
      </c>
      <c r="E309">
        <v>590.71</v>
      </c>
      <c r="F309">
        <v>0</v>
      </c>
      <c r="G309" t="s">
        <v>376</v>
      </c>
      <c r="H309" t="s">
        <v>377</v>
      </c>
      <c r="I309" t="s">
        <v>453</v>
      </c>
      <c r="J309" t="s">
        <v>379</v>
      </c>
      <c r="K309" t="s">
        <v>380</v>
      </c>
      <c r="L309" t="s">
        <v>381</v>
      </c>
      <c r="M309" t="s">
        <v>381</v>
      </c>
      <c r="N309" t="s">
        <v>381</v>
      </c>
      <c r="O309" t="s">
        <v>387</v>
      </c>
      <c r="P309" t="s">
        <v>388</v>
      </c>
      <c r="Q309" t="s">
        <v>384</v>
      </c>
    </row>
    <row r="310" spans="1:17" hidden="1" x14ac:dyDescent="0.35">
      <c r="A310" t="s">
        <v>452</v>
      </c>
      <c r="B310" t="s">
        <v>408</v>
      </c>
      <c r="C310">
        <v>2021</v>
      </c>
      <c r="D310">
        <v>5</v>
      </c>
      <c r="E310">
        <v>815.64</v>
      </c>
      <c r="F310">
        <v>0</v>
      </c>
      <c r="G310" t="s">
        <v>376</v>
      </c>
      <c r="H310" t="s">
        <v>377</v>
      </c>
      <c r="I310" t="s">
        <v>453</v>
      </c>
      <c r="J310" t="s">
        <v>379</v>
      </c>
      <c r="K310" t="s">
        <v>380</v>
      </c>
      <c r="L310" t="s">
        <v>381</v>
      </c>
      <c r="M310" t="s">
        <v>381</v>
      </c>
      <c r="N310" t="s">
        <v>381</v>
      </c>
      <c r="O310" t="s">
        <v>389</v>
      </c>
      <c r="P310" t="s">
        <v>388</v>
      </c>
      <c r="Q310" t="s">
        <v>384</v>
      </c>
    </row>
    <row r="311" spans="1:17" hidden="1" x14ac:dyDescent="0.35">
      <c r="A311" t="s">
        <v>452</v>
      </c>
      <c r="B311" t="s">
        <v>408</v>
      </c>
      <c r="C311">
        <v>2021</v>
      </c>
      <c r="D311">
        <v>6</v>
      </c>
      <c r="E311">
        <v>677.2</v>
      </c>
      <c r="F311">
        <v>0</v>
      </c>
      <c r="G311" t="s">
        <v>376</v>
      </c>
      <c r="H311" t="s">
        <v>377</v>
      </c>
      <c r="I311" t="s">
        <v>453</v>
      </c>
      <c r="J311" t="s">
        <v>379</v>
      </c>
      <c r="K311" t="s">
        <v>380</v>
      </c>
      <c r="L311" t="s">
        <v>381</v>
      </c>
      <c r="M311" t="s">
        <v>381</v>
      </c>
      <c r="N311" t="s">
        <v>381</v>
      </c>
      <c r="O311" t="s">
        <v>390</v>
      </c>
      <c r="P311" t="s">
        <v>388</v>
      </c>
      <c r="Q311" t="s">
        <v>384</v>
      </c>
    </row>
    <row r="312" spans="1:17" hidden="1" x14ac:dyDescent="0.35">
      <c r="A312" t="s">
        <v>454</v>
      </c>
      <c r="B312" t="s">
        <v>408</v>
      </c>
      <c r="C312">
        <v>2021</v>
      </c>
      <c r="D312">
        <v>1</v>
      </c>
      <c r="E312">
        <v>-1343.39</v>
      </c>
      <c r="F312">
        <v>0</v>
      </c>
      <c r="G312" t="s">
        <v>376</v>
      </c>
      <c r="H312" t="s">
        <v>377</v>
      </c>
      <c r="I312" t="s">
        <v>455</v>
      </c>
      <c r="J312" t="s">
        <v>379</v>
      </c>
      <c r="K312" t="s">
        <v>380</v>
      </c>
      <c r="L312" t="s">
        <v>381</v>
      </c>
      <c r="M312" t="s">
        <v>381</v>
      </c>
      <c r="N312" t="s">
        <v>381</v>
      </c>
      <c r="O312" t="s">
        <v>382</v>
      </c>
      <c r="P312" t="s">
        <v>383</v>
      </c>
      <c r="Q312" t="s">
        <v>384</v>
      </c>
    </row>
    <row r="313" spans="1:17" hidden="1" x14ac:dyDescent="0.35">
      <c r="A313" t="s">
        <v>454</v>
      </c>
      <c r="B313" t="s">
        <v>408</v>
      </c>
      <c r="C313">
        <v>2021</v>
      </c>
      <c r="D313">
        <v>2</v>
      </c>
      <c r="E313">
        <v>909.4</v>
      </c>
      <c r="F313">
        <v>0</v>
      </c>
      <c r="G313" t="s">
        <v>376</v>
      </c>
      <c r="H313" t="s">
        <v>377</v>
      </c>
      <c r="I313" t="s">
        <v>455</v>
      </c>
      <c r="J313" t="s">
        <v>379</v>
      </c>
      <c r="K313" t="s">
        <v>380</v>
      </c>
      <c r="L313" t="s">
        <v>381</v>
      </c>
      <c r="M313" t="s">
        <v>381</v>
      </c>
      <c r="N313" t="s">
        <v>381</v>
      </c>
      <c r="O313" t="s">
        <v>385</v>
      </c>
      <c r="P313" t="s">
        <v>383</v>
      </c>
      <c r="Q313" t="s">
        <v>384</v>
      </c>
    </row>
    <row r="314" spans="1:17" hidden="1" x14ac:dyDescent="0.35">
      <c r="A314" t="s">
        <v>454</v>
      </c>
      <c r="B314" t="s">
        <v>408</v>
      </c>
      <c r="C314">
        <v>2021</v>
      </c>
      <c r="D314">
        <v>3</v>
      </c>
      <c r="E314">
        <v>58.22</v>
      </c>
      <c r="F314">
        <v>0</v>
      </c>
      <c r="G314" t="s">
        <v>376</v>
      </c>
      <c r="H314" t="s">
        <v>377</v>
      </c>
      <c r="I314" t="s">
        <v>455</v>
      </c>
      <c r="J314" t="s">
        <v>379</v>
      </c>
      <c r="K314" t="s">
        <v>380</v>
      </c>
      <c r="L314" t="s">
        <v>381</v>
      </c>
      <c r="M314" t="s">
        <v>381</v>
      </c>
      <c r="N314" t="s">
        <v>381</v>
      </c>
      <c r="O314" t="s">
        <v>386</v>
      </c>
      <c r="P314" t="s">
        <v>383</v>
      </c>
      <c r="Q314" t="s">
        <v>384</v>
      </c>
    </row>
    <row r="315" spans="1:17" hidden="1" x14ac:dyDescent="0.35">
      <c r="A315" t="s">
        <v>454</v>
      </c>
      <c r="B315" t="s">
        <v>408</v>
      </c>
      <c r="C315">
        <v>2021</v>
      </c>
      <c r="D315">
        <v>4</v>
      </c>
      <c r="E315">
        <v>1351.19</v>
      </c>
      <c r="F315">
        <v>0</v>
      </c>
      <c r="G315" t="s">
        <v>376</v>
      </c>
      <c r="H315" t="s">
        <v>377</v>
      </c>
      <c r="I315" t="s">
        <v>455</v>
      </c>
      <c r="J315" t="s">
        <v>379</v>
      </c>
      <c r="K315" t="s">
        <v>380</v>
      </c>
      <c r="L315" t="s">
        <v>381</v>
      </c>
      <c r="M315" t="s">
        <v>381</v>
      </c>
      <c r="N315" t="s">
        <v>381</v>
      </c>
      <c r="O315" t="s">
        <v>387</v>
      </c>
      <c r="P315" t="s">
        <v>388</v>
      </c>
      <c r="Q315" t="s">
        <v>384</v>
      </c>
    </row>
    <row r="316" spans="1:17" hidden="1" x14ac:dyDescent="0.35">
      <c r="A316" t="s">
        <v>454</v>
      </c>
      <c r="B316" t="s">
        <v>408</v>
      </c>
      <c r="C316">
        <v>2021</v>
      </c>
      <c r="D316">
        <v>5</v>
      </c>
      <c r="E316">
        <v>1209.21</v>
      </c>
      <c r="F316">
        <v>0</v>
      </c>
      <c r="G316" t="s">
        <v>376</v>
      </c>
      <c r="H316" t="s">
        <v>377</v>
      </c>
      <c r="I316" t="s">
        <v>455</v>
      </c>
      <c r="J316" t="s">
        <v>379</v>
      </c>
      <c r="K316" t="s">
        <v>380</v>
      </c>
      <c r="L316" t="s">
        <v>381</v>
      </c>
      <c r="M316" t="s">
        <v>381</v>
      </c>
      <c r="N316" t="s">
        <v>381</v>
      </c>
      <c r="O316" t="s">
        <v>389</v>
      </c>
      <c r="P316" t="s">
        <v>388</v>
      </c>
      <c r="Q316" t="s">
        <v>384</v>
      </c>
    </row>
    <row r="317" spans="1:17" hidden="1" x14ac:dyDescent="0.35">
      <c r="A317" t="s">
        <v>454</v>
      </c>
      <c r="B317" t="s">
        <v>408</v>
      </c>
      <c r="C317">
        <v>2021</v>
      </c>
      <c r="D317">
        <v>6</v>
      </c>
      <c r="E317">
        <v>162.37</v>
      </c>
      <c r="F317">
        <v>0</v>
      </c>
      <c r="G317" t="s">
        <v>376</v>
      </c>
      <c r="H317" t="s">
        <v>377</v>
      </c>
      <c r="I317" t="s">
        <v>455</v>
      </c>
      <c r="J317" t="s">
        <v>379</v>
      </c>
      <c r="K317" t="s">
        <v>380</v>
      </c>
      <c r="L317" t="s">
        <v>381</v>
      </c>
      <c r="M317" t="s">
        <v>381</v>
      </c>
      <c r="N317" t="s">
        <v>381</v>
      </c>
      <c r="O317" t="s">
        <v>390</v>
      </c>
      <c r="P317" t="s">
        <v>388</v>
      </c>
      <c r="Q317" t="s">
        <v>384</v>
      </c>
    </row>
    <row r="318" spans="1:17" hidden="1" x14ac:dyDescent="0.35">
      <c r="A318" t="s">
        <v>456</v>
      </c>
      <c r="B318" t="s">
        <v>408</v>
      </c>
      <c r="C318">
        <v>2021</v>
      </c>
      <c r="D318">
        <v>1</v>
      </c>
      <c r="E318">
        <v>0</v>
      </c>
      <c r="F318">
        <v>380.51</v>
      </c>
      <c r="G318" t="s">
        <v>376</v>
      </c>
      <c r="H318" t="s">
        <v>377</v>
      </c>
      <c r="I318" t="s">
        <v>457</v>
      </c>
      <c r="J318" t="s">
        <v>379</v>
      </c>
      <c r="K318" t="s">
        <v>380</v>
      </c>
      <c r="L318" t="s">
        <v>381</v>
      </c>
      <c r="M318" t="s">
        <v>381</v>
      </c>
      <c r="N318" t="s">
        <v>381</v>
      </c>
      <c r="O318" t="s">
        <v>382</v>
      </c>
      <c r="P318" t="s">
        <v>383</v>
      </c>
      <c r="Q318" t="s">
        <v>384</v>
      </c>
    </row>
    <row r="319" spans="1:17" hidden="1" x14ac:dyDescent="0.35">
      <c r="A319" t="s">
        <v>456</v>
      </c>
      <c r="B319" t="s">
        <v>408</v>
      </c>
      <c r="C319">
        <v>2021</v>
      </c>
      <c r="D319">
        <v>1</v>
      </c>
      <c r="E319">
        <v>22093.01</v>
      </c>
      <c r="F319">
        <v>0</v>
      </c>
      <c r="G319" t="s">
        <v>376</v>
      </c>
      <c r="H319" t="s">
        <v>377</v>
      </c>
      <c r="I319" t="s">
        <v>457</v>
      </c>
      <c r="J319" t="s">
        <v>379</v>
      </c>
      <c r="K319" t="s">
        <v>380</v>
      </c>
      <c r="L319" t="s">
        <v>381</v>
      </c>
      <c r="M319" t="s">
        <v>381</v>
      </c>
      <c r="N319" t="s">
        <v>381</v>
      </c>
      <c r="O319" t="s">
        <v>382</v>
      </c>
      <c r="P319" t="s">
        <v>383</v>
      </c>
      <c r="Q319" t="s">
        <v>384</v>
      </c>
    </row>
    <row r="320" spans="1:17" hidden="1" x14ac:dyDescent="0.35">
      <c r="A320" t="s">
        <v>456</v>
      </c>
      <c r="B320" t="s">
        <v>408</v>
      </c>
      <c r="C320">
        <v>2021</v>
      </c>
      <c r="D320">
        <v>2</v>
      </c>
      <c r="E320">
        <v>0</v>
      </c>
      <c r="F320">
        <v>380.51</v>
      </c>
      <c r="G320" t="s">
        <v>376</v>
      </c>
      <c r="H320" t="s">
        <v>377</v>
      </c>
      <c r="I320" t="s">
        <v>457</v>
      </c>
      <c r="J320" t="s">
        <v>379</v>
      </c>
      <c r="K320" t="s">
        <v>380</v>
      </c>
      <c r="L320" t="s">
        <v>381</v>
      </c>
      <c r="M320" t="s">
        <v>381</v>
      </c>
      <c r="N320" t="s">
        <v>381</v>
      </c>
      <c r="O320" t="s">
        <v>385</v>
      </c>
      <c r="P320" t="s">
        <v>383</v>
      </c>
      <c r="Q320" t="s">
        <v>384</v>
      </c>
    </row>
    <row r="321" spans="1:17" hidden="1" x14ac:dyDescent="0.35">
      <c r="A321" t="s">
        <v>456</v>
      </c>
      <c r="B321" t="s">
        <v>408</v>
      </c>
      <c r="C321">
        <v>2021</v>
      </c>
      <c r="D321">
        <v>2</v>
      </c>
      <c r="E321">
        <v>-21316.51</v>
      </c>
      <c r="F321">
        <v>0</v>
      </c>
      <c r="G321" t="s">
        <v>376</v>
      </c>
      <c r="H321" t="s">
        <v>377</v>
      </c>
      <c r="I321" t="s">
        <v>457</v>
      </c>
      <c r="J321" t="s">
        <v>379</v>
      </c>
      <c r="K321" t="s">
        <v>380</v>
      </c>
      <c r="L321" t="s">
        <v>381</v>
      </c>
      <c r="M321" t="s">
        <v>381</v>
      </c>
      <c r="N321" t="s">
        <v>381</v>
      </c>
      <c r="O321" t="s">
        <v>385</v>
      </c>
      <c r="P321" t="s">
        <v>383</v>
      </c>
      <c r="Q321" t="s">
        <v>384</v>
      </c>
    </row>
    <row r="322" spans="1:17" hidden="1" x14ac:dyDescent="0.35">
      <c r="A322" t="s">
        <v>456</v>
      </c>
      <c r="B322" t="s">
        <v>408</v>
      </c>
      <c r="C322">
        <v>2021</v>
      </c>
      <c r="D322">
        <v>3</v>
      </c>
      <c r="E322">
        <v>0</v>
      </c>
      <c r="F322">
        <v>380.51</v>
      </c>
      <c r="G322" t="s">
        <v>376</v>
      </c>
      <c r="H322" t="s">
        <v>377</v>
      </c>
      <c r="I322" t="s">
        <v>457</v>
      </c>
      <c r="J322" t="s">
        <v>379</v>
      </c>
      <c r="K322" t="s">
        <v>380</v>
      </c>
      <c r="L322" t="s">
        <v>381</v>
      </c>
      <c r="M322" t="s">
        <v>381</v>
      </c>
      <c r="N322" t="s">
        <v>381</v>
      </c>
      <c r="O322" t="s">
        <v>386</v>
      </c>
      <c r="P322" t="s">
        <v>383</v>
      </c>
      <c r="Q322" t="s">
        <v>384</v>
      </c>
    </row>
    <row r="323" spans="1:17" hidden="1" x14ac:dyDescent="0.35">
      <c r="A323" t="s">
        <v>456</v>
      </c>
      <c r="B323" t="s">
        <v>408</v>
      </c>
      <c r="C323">
        <v>2021</v>
      </c>
      <c r="D323">
        <v>3</v>
      </c>
      <c r="E323">
        <v>83.47</v>
      </c>
      <c r="F323">
        <v>0</v>
      </c>
      <c r="G323" t="s">
        <v>376</v>
      </c>
      <c r="H323" t="s">
        <v>377</v>
      </c>
      <c r="I323" t="s">
        <v>457</v>
      </c>
      <c r="J323" t="s">
        <v>379</v>
      </c>
      <c r="K323" t="s">
        <v>380</v>
      </c>
      <c r="L323" t="s">
        <v>381</v>
      </c>
      <c r="M323" t="s">
        <v>381</v>
      </c>
      <c r="N323" t="s">
        <v>381</v>
      </c>
      <c r="O323" t="s">
        <v>386</v>
      </c>
      <c r="P323" t="s">
        <v>383</v>
      </c>
      <c r="Q323" t="s">
        <v>384</v>
      </c>
    </row>
    <row r="324" spans="1:17" hidden="1" x14ac:dyDescent="0.35">
      <c r="A324" t="s">
        <v>456</v>
      </c>
      <c r="B324" t="s">
        <v>408</v>
      </c>
      <c r="C324">
        <v>2021</v>
      </c>
      <c r="D324">
        <v>4</v>
      </c>
      <c r="E324">
        <v>-227.27</v>
      </c>
      <c r="F324">
        <v>0</v>
      </c>
      <c r="G324" t="s">
        <v>376</v>
      </c>
      <c r="H324" t="s">
        <v>377</v>
      </c>
      <c r="I324" t="s">
        <v>457</v>
      </c>
      <c r="J324" t="s">
        <v>379</v>
      </c>
      <c r="K324" t="s">
        <v>380</v>
      </c>
      <c r="L324" t="s">
        <v>381</v>
      </c>
      <c r="M324" t="s">
        <v>381</v>
      </c>
      <c r="N324" t="s">
        <v>381</v>
      </c>
      <c r="O324" t="s">
        <v>387</v>
      </c>
      <c r="P324" t="s">
        <v>388</v>
      </c>
      <c r="Q324" t="s">
        <v>384</v>
      </c>
    </row>
    <row r="325" spans="1:17" hidden="1" x14ac:dyDescent="0.35">
      <c r="A325" t="s">
        <v>456</v>
      </c>
      <c r="B325" t="s">
        <v>408</v>
      </c>
      <c r="C325">
        <v>2021</v>
      </c>
      <c r="D325">
        <v>4</v>
      </c>
      <c r="E325">
        <v>0</v>
      </c>
      <c r="F325">
        <v>380.51</v>
      </c>
      <c r="G325" t="s">
        <v>376</v>
      </c>
      <c r="H325" t="s">
        <v>377</v>
      </c>
      <c r="I325" t="s">
        <v>457</v>
      </c>
      <c r="J325" t="s">
        <v>379</v>
      </c>
      <c r="K325" t="s">
        <v>380</v>
      </c>
      <c r="L325" t="s">
        <v>381</v>
      </c>
      <c r="M325" t="s">
        <v>381</v>
      </c>
      <c r="N325" t="s">
        <v>381</v>
      </c>
      <c r="O325" t="s">
        <v>387</v>
      </c>
      <c r="P325" t="s">
        <v>388</v>
      </c>
      <c r="Q325" t="s">
        <v>384</v>
      </c>
    </row>
    <row r="326" spans="1:17" hidden="1" x14ac:dyDescent="0.35">
      <c r="A326" t="s">
        <v>456</v>
      </c>
      <c r="B326" t="s">
        <v>408</v>
      </c>
      <c r="C326">
        <v>2021</v>
      </c>
      <c r="D326">
        <v>5</v>
      </c>
      <c r="E326">
        <v>15.77</v>
      </c>
      <c r="F326">
        <v>0</v>
      </c>
      <c r="G326" t="s">
        <v>376</v>
      </c>
      <c r="H326" t="s">
        <v>377</v>
      </c>
      <c r="I326" t="s">
        <v>457</v>
      </c>
      <c r="J326" t="s">
        <v>379</v>
      </c>
      <c r="K326" t="s">
        <v>380</v>
      </c>
      <c r="L326" t="s">
        <v>381</v>
      </c>
      <c r="M326" t="s">
        <v>381</v>
      </c>
      <c r="N326" t="s">
        <v>381</v>
      </c>
      <c r="O326" t="s">
        <v>389</v>
      </c>
      <c r="P326" t="s">
        <v>388</v>
      </c>
      <c r="Q326" t="s">
        <v>384</v>
      </c>
    </row>
    <row r="327" spans="1:17" hidden="1" x14ac:dyDescent="0.35">
      <c r="A327" t="s">
        <v>456</v>
      </c>
      <c r="B327" t="s">
        <v>408</v>
      </c>
      <c r="C327">
        <v>2021</v>
      </c>
      <c r="D327">
        <v>5</v>
      </c>
      <c r="E327">
        <v>0</v>
      </c>
      <c r="F327">
        <v>380.51</v>
      </c>
      <c r="G327" t="s">
        <v>376</v>
      </c>
      <c r="H327" t="s">
        <v>377</v>
      </c>
      <c r="I327" t="s">
        <v>457</v>
      </c>
      <c r="J327" t="s">
        <v>379</v>
      </c>
      <c r="K327" t="s">
        <v>380</v>
      </c>
      <c r="L327" t="s">
        <v>381</v>
      </c>
      <c r="M327" t="s">
        <v>381</v>
      </c>
      <c r="N327" t="s">
        <v>381</v>
      </c>
      <c r="O327" t="s">
        <v>389</v>
      </c>
      <c r="P327" t="s">
        <v>388</v>
      </c>
      <c r="Q327" t="s">
        <v>384</v>
      </c>
    </row>
    <row r="328" spans="1:17" hidden="1" x14ac:dyDescent="0.35">
      <c r="A328" t="s">
        <v>456</v>
      </c>
      <c r="B328" t="s">
        <v>408</v>
      </c>
      <c r="C328">
        <v>2021</v>
      </c>
      <c r="D328">
        <v>6</v>
      </c>
      <c r="E328">
        <v>25.21</v>
      </c>
      <c r="F328">
        <v>0</v>
      </c>
      <c r="G328" t="s">
        <v>376</v>
      </c>
      <c r="H328" t="s">
        <v>377</v>
      </c>
      <c r="I328" t="s">
        <v>457</v>
      </c>
      <c r="J328" t="s">
        <v>379</v>
      </c>
      <c r="K328" t="s">
        <v>380</v>
      </c>
      <c r="L328" t="s">
        <v>381</v>
      </c>
      <c r="M328" t="s">
        <v>381</v>
      </c>
      <c r="N328" t="s">
        <v>381</v>
      </c>
      <c r="O328" t="s">
        <v>390</v>
      </c>
      <c r="P328" t="s">
        <v>388</v>
      </c>
      <c r="Q328" t="s">
        <v>384</v>
      </c>
    </row>
    <row r="329" spans="1:17" hidden="1" x14ac:dyDescent="0.35">
      <c r="A329" t="s">
        <v>456</v>
      </c>
      <c r="B329" t="s">
        <v>408</v>
      </c>
      <c r="C329">
        <v>2021</v>
      </c>
      <c r="D329">
        <v>6</v>
      </c>
      <c r="E329">
        <v>0</v>
      </c>
      <c r="F329">
        <v>380.51</v>
      </c>
      <c r="G329" t="s">
        <v>376</v>
      </c>
      <c r="H329" t="s">
        <v>377</v>
      </c>
      <c r="I329" t="s">
        <v>457</v>
      </c>
      <c r="J329" t="s">
        <v>379</v>
      </c>
      <c r="K329" t="s">
        <v>380</v>
      </c>
      <c r="L329" t="s">
        <v>381</v>
      </c>
      <c r="M329" t="s">
        <v>381</v>
      </c>
      <c r="N329" t="s">
        <v>381</v>
      </c>
      <c r="O329" t="s">
        <v>390</v>
      </c>
      <c r="P329" t="s">
        <v>388</v>
      </c>
      <c r="Q329" t="s">
        <v>384</v>
      </c>
    </row>
    <row r="330" spans="1:17" hidden="1" x14ac:dyDescent="0.35">
      <c r="A330" t="s">
        <v>458</v>
      </c>
      <c r="B330" t="s">
        <v>408</v>
      </c>
      <c r="C330">
        <v>2021</v>
      </c>
      <c r="D330">
        <v>1</v>
      </c>
      <c r="E330">
        <v>2439.0500000000002</v>
      </c>
      <c r="F330">
        <v>0</v>
      </c>
      <c r="G330" t="s">
        <v>376</v>
      </c>
      <c r="H330" t="s">
        <v>377</v>
      </c>
      <c r="I330" t="s">
        <v>459</v>
      </c>
      <c r="J330" t="s">
        <v>379</v>
      </c>
      <c r="K330" t="s">
        <v>380</v>
      </c>
      <c r="L330" t="s">
        <v>381</v>
      </c>
      <c r="M330" t="s">
        <v>381</v>
      </c>
      <c r="N330" t="s">
        <v>381</v>
      </c>
      <c r="O330" t="s">
        <v>382</v>
      </c>
      <c r="P330" t="s">
        <v>383</v>
      </c>
      <c r="Q330" t="s">
        <v>384</v>
      </c>
    </row>
    <row r="331" spans="1:17" hidden="1" x14ac:dyDescent="0.35">
      <c r="A331" t="s">
        <v>458</v>
      </c>
      <c r="B331" t="s">
        <v>408</v>
      </c>
      <c r="C331">
        <v>2021</v>
      </c>
      <c r="D331">
        <v>2</v>
      </c>
      <c r="E331">
        <v>-1570.34</v>
      </c>
      <c r="F331">
        <v>0</v>
      </c>
      <c r="G331" t="s">
        <v>376</v>
      </c>
      <c r="H331" t="s">
        <v>377</v>
      </c>
      <c r="I331" t="s">
        <v>459</v>
      </c>
      <c r="J331" t="s">
        <v>379</v>
      </c>
      <c r="K331" t="s">
        <v>380</v>
      </c>
      <c r="L331" t="s">
        <v>381</v>
      </c>
      <c r="M331" t="s">
        <v>381</v>
      </c>
      <c r="N331" t="s">
        <v>381</v>
      </c>
      <c r="O331" t="s">
        <v>385</v>
      </c>
      <c r="P331" t="s">
        <v>383</v>
      </c>
      <c r="Q331" t="s">
        <v>384</v>
      </c>
    </row>
    <row r="332" spans="1:17" hidden="1" x14ac:dyDescent="0.35">
      <c r="A332" t="s">
        <v>458</v>
      </c>
      <c r="B332" t="s">
        <v>408</v>
      </c>
      <c r="C332">
        <v>2021</v>
      </c>
      <c r="D332">
        <v>3</v>
      </c>
      <c r="E332">
        <v>490.67</v>
      </c>
      <c r="F332">
        <v>0</v>
      </c>
      <c r="G332" t="s">
        <v>376</v>
      </c>
      <c r="H332" t="s">
        <v>377</v>
      </c>
      <c r="I332" t="s">
        <v>459</v>
      </c>
      <c r="J332" t="s">
        <v>379</v>
      </c>
      <c r="K332" t="s">
        <v>380</v>
      </c>
      <c r="L332" t="s">
        <v>381</v>
      </c>
      <c r="M332" t="s">
        <v>381</v>
      </c>
      <c r="N332" t="s">
        <v>381</v>
      </c>
      <c r="O332" t="s">
        <v>386</v>
      </c>
      <c r="P332" t="s">
        <v>383</v>
      </c>
      <c r="Q332" t="s">
        <v>384</v>
      </c>
    </row>
    <row r="333" spans="1:17" hidden="1" x14ac:dyDescent="0.35">
      <c r="A333" t="s">
        <v>458</v>
      </c>
      <c r="B333" t="s">
        <v>408</v>
      </c>
      <c r="C333">
        <v>2021</v>
      </c>
      <c r="D333">
        <v>4</v>
      </c>
      <c r="E333">
        <v>843.7</v>
      </c>
      <c r="F333">
        <v>0</v>
      </c>
      <c r="G333" t="s">
        <v>376</v>
      </c>
      <c r="H333" t="s">
        <v>377</v>
      </c>
      <c r="I333" t="s">
        <v>459</v>
      </c>
      <c r="J333" t="s">
        <v>379</v>
      </c>
      <c r="K333" t="s">
        <v>380</v>
      </c>
      <c r="L333" t="s">
        <v>381</v>
      </c>
      <c r="M333" t="s">
        <v>381</v>
      </c>
      <c r="N333" t="s">
        <v>381</v>
      </c>
      <c r="O333" t="s">
        <v>387</v>
      </c>
      <c r="P333" t="s">
        <v>388</v>
      </c>
      <c r="Q333" t="s">
        <v>384</v>
      </c>
    </row>
    <row r="334" spans="1:17" hidden="1" x14ac:dyDescent="0.35">
      <c r="A334" t="s">
        <v>458</v>
      </c>
      <c r="B334" t="s">
        <v>408</v>
      </c>
      <c r="C334">
        <v>2021</v>
      </c>
      <c r="D334">
        <v>5</v>
      </c>
      <c r="E334">
        <v>1961.55</v>
      </c>
      <c r="F334">
        <v>0</v>
      </c>
      <c r="G334" t="s">
        <v>376</v>
      </c>
      <c r="H334" t="s">
        <v>377</v>
      </c>
      <c r="I334" t="s">
        <v>459</v>
      </c>
      <c r="J334" t="s">
        <v>379</v>
      </c>
      <c r="K334" t="s">
        <v>380</v>
      </c>
      <c r="L334" t="s">
        <v>381</v>
      </c>
      <c r="M334" t="s">
        <v>381</v>
      </c>
      <c r="N334" t="s">
        <v>381</v>
      </c>
      <c r="O334" t="s">
        <v>389</v>
      </c>
      <c r="P334" t="s">
        <v>388</v>
      </c>
      <c r="Q334" t="s">
        <v>384</v>
      </c>
    </row>
    <row r="335" spans="1:17" hidden="1" x14ac:dyDescent="0.35">
      <c r="A335" t="s">
        <v>458</v>
      </c>
      <c r="B335" t="s">
        <v>408</v>
      </c>
      <c r="C335">
        <v>2021</v>
      </c>
      <c r="D335">
        <v>6</v>
      </c>
      <c r="E335">
        <v>1098.47</v>
      </c>
      <c r="F335">
        <v>0</v>
      </c>
      <c r="G335" t="s">
        <v>376</v>
      </c>
      <c r="H335" t="s">
        <v>377</v>
      </c>
      <c r="I335" t="s">
        <v>459</v>
      </c>
      <c r="J335" t="s">
        <v>379</v>
      </c>
      <c r="K335" t="s">
        <v>380</v>
      </c>
      <c r="L335" t="s">
        <v>381</v>
      </c>
      <c r="M335" t="s">
        <v>381</v>
      </c>
      <c r="N335" t="s">
        <v>381</v>
      </c>
      <c r="O335" t="s">
        <v>390</v>
      </c>
      <c r="P335" t="s">
        <v>388</v>
      </c>
      <c r="Q335" t="s">
        <v>384</v>
      </c>
    </row>
    <row r="336" spans="1:17" hidden="1" x14ac:dyDescent="0.35">
      <c r="A336" t="s">
        <v>460</v>
      </c>
      <c r="B336" t="s">
        <v>408</v>
      </c>
      <c r="C336">
        <v>2021</v>
      </c>
      <c r="D336">
        <v>1</v>
      </c>
      <c r="E336">
        <v>-436.25</v>
      </c>
      <c r="F336">
        <v>0</v>
      </c>
      <c r="G336" t="s">
        <v>376</v>
      </c>
      <c r="H336" t="s">
        <v>377</v>
      </c>
      <c r="I336" t="s">
        <v>461</v>
      </c>
      <c r="J336" t="s">
        <v>379</v>
      </c>
      <c r="K336" t="s">
        <v>380</v>
      </c>
      <c r="L336" t="s">
        <v>381</v>
      </c>
      <c r="M336" t="s">
        <v>381</v>
      </c>
      <c r="N336" t="s">
        <v>381</v>
      </c>
      <c r="O336" t="s">
        <v>382</v>
      </c>
      <c r="P336" t="s">
        <v>383</v>
      </c>
      <c r="Q336" t="s">
        <v>384</v>
      </c>
    </row>
    <row r="337" spans="1:17" hidden="1" x14ac:dyDescent="0.35">
      <c r="A337" t="s">
        <v>460</v>
      </c>
      <c r="B337" t="s">
        <v>408</v>
      </c>
      <c r="C337">
        <v>2021</v>
      </c>
      <c r="D337">
        <v>2</v>
      </c>
      <c r="E337">
        <v>648.71</v>
      </c>
      <c r="F337">
        <v>0</v>
      </c>
      <c r="G337" t="s">
        <v>376</v>
      </c>
      <c r="H337" t="s">
        <v>377</v>
      </c>
      <c r="I337" t="s">
        <v>461</v>
      </c>
      <c r="J337" t="s">
        <v>379</v>
      </c>
      <c r="K337" t="s">
        <v>380</v>
      </c>
      <c r="L337" t="s">
        <v>381</v>
      </c>
      <c r="M337" t="s">
        <v>381</v>
      </c>
      <c r="N337" t="s">
        <v>381</v>
      </c>
      <c r="O337" t="s">
        <v>385</v>
      </c>
      <c r="P337" t="s">
        <v>383</v>
      </c>
      <c r="Q337" t="s">
        <v>384</v>
      </c>
    </row>
    <row r="338" spans="1:17" hidden="1" x14ac:dyDescent="0.35">
      <c r="A338" t="s">
        <v>460</v>
      </c>
      <c r="B338" t="s">
        <v>408</v>
      </c>
      <c r="C338">
        <v>2021</v>
      </c>
      <c r="D338">
        <v>3</v>
      </c>
      <c r="E338">
        <v>192.15</v>
      </c>
      <c r="F338">
        <v>0</v>
      </c>
      <c r="G338" t="s">
        <v>376</v>
      </c>
      <c r="H338" t="s">
        <v>377</v>
      </c>
      <c r="I338" t="s">
        <v>461</v>
      </c>
      <c r="J338" t="s">
        <v>379</v>
      </c>
      <c r="K338" t="s">
        <v>380</v>
      </c>
      <c r="L338" t="s">
        <v>381</v>
      </c>
      <c r="M338" t="s">
        <v>381</v>
      </c>
      <c r="N338" t="s">
        <v>381</v>
      </c>
      <c r="O338" t="s">
        <v>386</v>
      </c>
      <c r="P338" t="s">
        <v>383</v>
      </c>
      <c r="Q338" t="s">
        <v>384</v>
      </c>
    </row>
    <row r="339" spans="1:17" hidden="1" x14ac:dyDescent="0.35">
      <c r="A339" t="s">
        <v>460</v>
      </c>
      <c r="B339" t="s">
        <v>408</v>
      </c>
      <c r="C339">
        <v>2021</v>
      </c>
      <c r="D339">
        <v>4</v>
      </c>
      <c r="E339">
        <v>768.14</v>
      </c>
      <c r="F339">
        <v>0</v>
      </c>
      <c r="G339" t="s">
        <v>376</v>
      </c>
      <c r="H339" t="s">
        <v>377</v>
      </c>
      <c r="I339" t="s">
        <v>461</v>
      </c>
      <c r="J339" t="s">
        <v>379</v>
      </c>
      <c r="K339" t="s">
        <v>380</v>
      </c>
      <c r="L339" t="s">
        <v>381</v>
      </c>
      <c r="M339" t="s">
        <v>381</v>
      </c>
      <c r="N339" t="s">
        <v>381</v>
      </c>
      <c r="O339" t="s">
        <v>387</v>
      </c>
      <c r="P339" t="s">
        <v>388</v>
      </c>
      <c r="Q339" t="s">
        <v>384</v>
      </c>
    </row>
    <row r="340" spans="1:17" hidden="1" x14ac:dyDescent="0.35">
      <c r="A340" t="s">
        <v>460</v>
      </c>
      <c r="B340" t="s">
        <v>408</v>
      </c>
      <c r="C340">
        <v>2021</v>
      </c>
      <c r="D340">
        <v>5</v>
      </c>
      <c r="E340">
        <v>704.71</v>
      </c>
      <c r="F340">
        <v>0</v>
      </c>
      <c r="G340" t="s">
        <v>376</v>
      </c>
      <c r="H340" t="s">
        <v>377</v>
      </c>
      <c r="I340" t="s">
        <v>461</v>
      </c>
      <c r="J340" t="s">
        <v>379</v>
      </c>
      <c r="K340" t="s">
        <v>380</v>
      </c>
      <c r="L340" t="s">
        <v>381</v>
      </c>
      <c r="M340" t="s">
        <v>381</v>
      </c>
      <c r="N340" t="s">
        <v>381</v>
      </c>
      <c r="O340" t="s">
        <v>389</v>
      </c>
      <c r="P340" t="s">
        <v>388</v>
      </c>
      <c r="Q340" t="s">
        <v>384</v>
      </c>
    </row>
    <row r="341" spans="1:17" hidden="1" x14ac:dyDescent="0.35">
      <c r="A341" t="s">
        <v>460</v>
      </c>
      <c r="B341" t="s">
        <v>408</v>
      </c>
      <c r="C341">
        <v>2021</v>
      </c>
      <c r="D341">
        <v>6</v>
      </c>
      <c r="E341">
        <v>96.98</v>
      </c>
      <c r="F341">
        <v>0</v>
      </c>
      <c r="G341" t="s">
        <v>376</v>
      </c>
      <c r="H341" t="s">
        <v>377</v>
      </c>
      <c r="I341" t="s">
        <v>461</v>
      </c>
      <c r="J341" t="s">
        <v>379</v>
      </c>
      <c r="K341" t="s">
        <v>380</v>
      </c>
      <c r="L341" t="s">
        <v>381</v>
      </c>
      <c r="M341" t="s">
        <v>381</v>
      </c>
      <c r="N341" t="s">
        <v>381</v>
      </c>
      <c r="O341" t="s">
        <v>390</v>
      </c>
      <c r="P341" t="s">
        <v>388</v>
      </c>
      <c r="Q341" t="s">
        <v>384</v>
      </c>
    </row>
    <row r="342" spans="1:17" hidden="1" x14ac:dyDescent="0.35">
      <c r="A342" t="s">
        <v>462</v>
      </c>
      <c r="B342" t="s">
        <v>408</v>
      </c>
      <c r="C342">
        <v>2021</v>
      </c>
      <c r="D342">
        <v>1</v>
      </c>
      <c r="E342">
        <v>-328.68</v>
      </c>
      <c r="F342">
        <v>0</v>
      </c>
      <c r="G342" t="s">
        <v>376</v>
      </c>
      <c r="H342" t="s">
        <v>377</v>
      </c>
      <c r="I342" t="s">
        <v>463</v>
      </c>
      <c r="J342" t="s">
        <v>379</v>
      </c>
      <c r="K342" t="s">
        <v>380</v>
      </c>
      <c r="L342" t="s">
        <v>381</v>
      </c>
      <c r="M342" t="s">
        <v>381</v>
      </c>
      <c r="N342" t="s">
        <v>381</v>
      </c>
      <c r="O342" t="s">
        <v>382</v>
      </c>
      <c r="P342" t="s">
        <v>383</v>
      </c>
      <c r="Q342" t="s">
        <v>384</v>
      </c>
    </row>
    <row r="343" spans="1:17" hidden="1" x14ac:dyDescent="0.35">
      <c r="A343" t="s">
        <v>462</v>
      </c>
      <c r="B343" t="s">
        <v>408</v>
      </c>
      <c r="C343">
        <v>2021</v>
      </c>
      <c r="D343">
        <v>2</v>
      </c>
      <c r="E343">
        <v>993.73</v>
      </c>
      <c r="F343">
        <v>0</v>
      </c>
      <c r="G343" t="s">
        <v>376</v>
      </c>
      <c r="H343" t="s">
        <v>377</v>
      </c>
      <c r="I343" t="s">
        <v>463</v>
      </c>
      <c r="J343" t="s">
        <v>379</v>
      </c>
      <c r="K343" t="s">
        <v>380</v>
      </c>
      <c r="L343" t="s">
        <v>381</v>
      </c>
      <c r="M343" t="s">
        <v>381</v>
      </c>
      <c r="N343" t="s">
        <v>381</v>
      </c>
      <c r="O343" t="s">
        <v>385</v>
      </c>
      <c r="P343" t="s">
        <v>383</v>
      </c>
      <c r="Q343" t="s">
        <v>384</v>
      </c>
    </row>
    <row r="344" spans="1:17" hidden="1" x14ac:dyDescent="0.35">
      <c r="A344" t="s">
        <v>462</v>
      </c>
      <c r="B344" t="s">
        <v>408</v>
      </c>
      <c r="C344">
        <v>2021</v>
      </c>
      <c r="D344">
        <v>3</v>
      </c>
      <c r="E344">
        <v>98.75</v>
      </c>
      <c r="F344">
        <v>0</v>
      </c>
      <c r="G344" t="s">
        <v>376</v>
      </c>
      <c r="H344" t="s">
        <v>377</v>
      </c>
      <c r="I344" t="s">
        <v>463</v>
      </c>
      <c r="J344" t="s">
        <v>379</v>
      </c>
      <c r="K344" t="s">
        <v>380</v>
      </c>
      <c r="L344" t="s">
        <v>381</v>
      </c>
      <c r="M344" t="s">
        <v>381</v>
      </c>
      <c r="N344" t="s">
        <v>381</v>
      </c>
      <c r="O344" t="s">
        <v>386</v>
      </c>
      <c r="P344" t="s">
        <v>383</v>
      </c>
      <c r="Q344" t="s">
        <v>384</v>
      </c>
    </row>
    <row r="345" spans="1:17" hidden="1" x14ac:dyDescent="0.35">
      <c r="A345" t="s">
        <v>462</v>
      </c>
      <c r="B345" t="s">
        <v>408</v>
      </c>
      <c r="C345">
        <v>2021</v>
      </c>
      <c r="D345">
        <v>4</v>
      </c>
      <c r="E345">
        <v>1491</v>
      </c>
      <c r="F345">
        <v>0</v>
      </c>
      <c r="G345" t="s">
        <v>376</v>
      </c>
      <c r="H345" t="s">
        <v>377</v>
      </c>
      <c r="I345" t="s">
        <v>463</v>
      </c>
      <c r="J345" t="s">
        <v>379</v>
      </c>
      <c r="K345" t="s">
        <v>380</v>
      </c>
      <c r="L345" t="s">
        <v>381</v>
      </c>
      <c r="M345" t="s">
        <v>381</v>
      </c>
      <c r="N345" t="s">
        <v>381</v>
      </c>
      <c r="O345" t="s">
        <v>387</v>
      </c>
      <c r="P345" t="s">
        <v>388</v>
      </c>
      <c r="Q345" t="s">
        <v>384</v>
      </c>
    </row>
    <row r="346" spans="1:17" hidden="1" x14ac:dyDescent="0.35">
      <c r="A346" t="s">
        <v>462</v>
      </c>
      <c r="B346" t="s">
        <v>408</v>
      </c>
      <c r="C346">
        <v>2021</v>
      </c>
      <c r="D346">
        <v>5</v>
      </c>
      <c r="E346">
        <v>1166.57</v>
      </c>
      <c r="F346">
        <v>0</v>
      </c>
      <c r="G346" t="s">
        <v>376</v>
      </c>
      <c r="H346" t="s">
        <v>377</v>
      </c>
      <c r="I346" t="s">
        <v>463</v>
      </c>
      <c r="J346" t="s">
        <v>379</v>
      </c>
      <c r="K346" t="s">
        <v>380</v>
      </c>
      <c r="L346" t="s">
        <v>381</v>
      </c>
      <c r="M346" t="s">
        <v>381</v>
      </c>
      <c r="N346" t="s">
        <v>381</v>
      </c>
      <c r="O346" t="s">
        <v>389</v>
      </c>
      <c r="P346" t="s">
        <v>388</v>
      </c>
      <c r="Q346" t="s">
        <v>384</v>
      </c>
    </row>
    <row r="347" spans="1:17" hidden="1" x14ac:dyDescent="0.35">
      <c r="A347" t="s">
        <v>462</v>
      </c>
      <c r="B347" t="s">
        <v>408</v>
      </c>
      <c r="C347">
        <v>2021</v>
      </c>
      <c r="D347">
        <v>6</v>
      </c>
      <c r="E347">
        <v>530.17999999999995</v>
      </c>
      <c r="F347">
        <v>0</v>
      </c>
      <c r="G347" t="s">
        <v>376</v>
      </c>
      <c r="H347" t="s">
        <v>377</v>
      </c>
      <c r="I347" t="s">
        <v>463</v>
      </c>
      <c r="J347" t="s">
        <v>379</v>
      </c>
      <c r="K347" t="s">
        <v>380</v>
      </c>
      <c r="L347" t="s">
        <v>381</v>
      </c>
      <c r="M347" t="s">
        <v>381</v>
      </c>
      <c r="N347" t="s">
        <v>381</v>
      </c>
      <c r="O347" t="s">
        <v>390</v>
      </c>
      <c r="P347" t="s">
        <v>388</v>
      </c>
      <c r="Q347" t="s">
        <v>384</v>
      </c>
    </row>
    <row r="348" spans="1:17" hidden="1" x14ac:dyDescent="0.35">
      <c r="A348" t="s">
        <v>464</v>
      </c>
      <c r="B348" t="s">
        <v>408</v>
      </c>
      <c r="C348">
        <v>2021</v>
      </c>
      <c r="D348">
        <v>1</v>
      </c>
      <c r="E348">
        <v>-972.46</v>
      </c>
      <c r="F348">
        <v>0</v>
      </c>
      <c r="G348" t="s">
        <v>376</v>
      </c>
      <c r="H348" t="s">
        <v>377</v>
      </c>
      <c r="I348" t="s">
        <v>465</v>
      </c>
      <c r="J348" t="s">
        <v>379</v>
      </c>
      <c r="K348" t="s">
        <v>380</v>
      </c>
      <c r="L348" t="s">
        <v>381</v>
      </c>
      <c r="M348" t="s">
        <v>381</v>
      </c>
      <c r="N348" t="s">
        <v>381</v>
      </c>
      <c r="O348" t="s">
        <v>382</v>
      </c>
      <c r="P348" t="s">
        <v>383</v>
      </c>
      <c r="Q348" t="s">
        <v>384</v>
      </c>
    </row>
    <row r="349" spans="1:17" hidden="1" x14ac:dyDescent="0.35">
      <c r="A349" t="s">
        <v>464</v>
      </c>
      <c r="B349" t="s">
        <v>408</v>
      </c>
      <c r="C349">
        <v>2021</v>
      </c>
      <c r="D349">
        <v>2</v>
      </c>
      <c r="E349">
        <v>2273.7399999999998</v>
      </c>
      <c r="F349">
        <v>0</v>
      </c>
      <c r="G349" t="s">
        <v>376</v>
      </c>
      <c r="H349" t="s">
        <v>377</v>
      </c>
      <c r="I349" t="s">
        <v>465</v>
      </c>
      <c r="J349" t="s">
        <v>379</v>
      </c>
      <c r="K349" t="s">
        <v>380</v>
      </c>
      <c r="L349" t="s">
        <v>381</v>
      </c>
      <c r="M349" t="s">
        <v>381</v>
      </c>
      <c r="N349" t="s">
        <v>381</v>
      </c>
      <c r="O349" t="s">
        <v>385</v>
      </c>
      <c r="P349" t="s">
        <v>383</v>
      </c>
      <c r="Q349" t="s">
        <v>384</v>
      </c>
    </row>
    <row r="350" spans="1:17" hidden="1" x14ac:dyDescent="0.35">
      <c r="A350" t="s">
        <v>464</v>
      </c>
      <c r="B350" t="s">
        <v>408</v>
      </c>
      <c r="C350">
        <v>2021</v>
      </c>
      <c r="D350">
        <v>3</v>
      </c>
      <c r="E350">
        <v>273.67</v>
      </c>
      <c r="F350">
        <v>0</v>
      </c>
      <c r="G350" t="s">
        <v>376</v>
      </c>
      <c r="H350" t="s">
        <v>377</v>
      </c>
      <c r="I350" t="s">
        <v>465</v>
      </c>
      <c r="J350" t="s">
        <v>379</v>
      </c>
      <c r="K350" t="s">
        <v>380</v>
      </c>
      <c r="L350" t="s">
        <v>381</v>
      </c>
      <c r="M350" t="s">
        <v>381</v>
      </c>
      <c r="N350" t="s">
        <v>381</v>
      </c>
      <c r="O350" t="s">
        <v>386</v>
      </c>
      <c r="P350" t="s">
        <v>383</v>
      </c>
      <c r="Q350" t="s">
        <v>384</v>
      </c>
    </row>
    <row r="351" spans="1:17" hidden="1" x14ac:dyDescent="0.35">
      <c r="A351" t="s">
        <v>464</v>
      </c>
      <c r="B351" t="s">
        <v>408</v>
      </c>
      <c r="C351">
        <v>2021</v>
      </c>
      <c r="D351">
        <v>4</v>
      </c>
      <c r="E351">
        <v>2032.74</v>
      </c>
      <c r="F351">
        <v>0</v>
      </c>
      <c r="G351" t="s">
        <v>376</v>
      </c>
      <c r="H351" t="s">
        <v>377</v>
      </c>
      <c r="I351" t="s">
        <v>465</v>
      </c>
      <c r="J351" t="s">
        <v>379</v>
      </c>
      <c r="K351" t="s">
        <v>380</v>
      </c>
      <c r="L351" t="s">
        <v>381</v>
      </c>
      <c r="M351" t="s">
        <v>381</v>
      </c>
      <c r="N351" t="s">
        <v>381</v>
      </c>
      <c r="O351" t="s">
        <v>387</v>
      </c>
      <c r="P351" t="s">
        <v>388</v>
      </c>
      <c r="Q351" t="s">
        <v>384</v>
      </c>
    </row>
    <row r="352" spans="1:17" hidden="1" x14ac:dyDescent="0.35">
      <c r="A352" t="s">
        <v>464</v>
      </c>
      <c r="B352" t="s">
        <v>408</v>
      </c>
      <c r="C352">
        <v>2021</v>
      </c>
      <c r="D352">
        <v>5</v>
      </c>
      <c r="E352">
        <v>1597.43</v>
      </c>
      <c r="F352">
        <v>0</v>
      </c>
      <c r="G352" t="s">
        <v>376</v>
      </c>
      <c r="H352" t="s">
        <v>377</v>
      </c>
      <c r="I352" t="s">
        <v>465</v>
      </c>
      <c r="J352" t="s">
        <v>379</v>
      </c>
      <c r="K352" t="s">
        <v>380</v>
      </c>
      <c r="L352" t="s">
        <v>381</v>
      </c>
      <c r="M352" t="s">
        <v>381</v>
      </c>
      <c r="N352" t="s">
        <v>381</v>
      </c>
      <c r="O352" t="s">
        <v>389</v>
      </c>
      <c r="P352" t="s">
        <v>388</v>
      </c>
      <c r="Q352" t="s">
        <v>384</v>
      </c>
    </row>
    <row r="353" spans="1:17" hidden="1" x14ac:dyDescent="0.35">
      <c r="A353" t="s">
        <v>464</v>
      </c>
      <c r="B353" t="s">
        <v>408</v>
      </c>
      <c r="C353">
        <v>2021</v>
      </c>
      <c r="D353">
        <v>6</v>
      </c>
      <c r="E353">
        <v>249.13</v>
      </c>
      <c r="F353">
        <v>0</v>
      </c>
      <c r="G353" t="s">
        <v>376</v>
      </c>
      <c r="H353" t="s">
        <v>377</v>
      </c>
      <c r="I353" t="s">
        <v>465</v>
      </c>
      <c r="J353" t="s">
        <v>379</v>
      </c>
      <c r="K353" t="s">
        <v>380</v>
      </c>
      <c r="L353" t="s">
        <v>381</v>
      </c>
      <c r="M353" t="s">
        <v>381</v>
      </c>
      <c r="N353" t="s">
        <v>381</v>
      </c>
      <c r="O353" t="s">
        <v>390</v>
      </c>
      <c r="P353" t="s">
        <v>388</v>
      </c>
      <c r="Q353" t="s">
        <v>384</v>
      </c>
    </row>
    <row r="354" spans="1:17" hidden="1" x14ac:dyDescent="0.35">
      <c r="A354" t="s">
        <v>466</v>
      </c>
      <c r="B354" t="s">
        <v>408</v>
      </c>
      <c r="C354">
        <v>2021</v>
      </c>
      <c r="D354">
        <v>1</v>
      </c>
      <c r="E354">
        <v>33225.89</v>
      </c>
      <c r="F354">
        <v>0</v>
      </c>
      <c r="G354" t="s">
        <v>376</v>
      </c>
      <c r="H354" t="s">
        <v>377</v>
      </c>
      <c r="I354" t="s">
        <v>467</v>
      </c>
      <c r="J354" t="s">
        <v>379</v>
      </c>
      <c r="K354" t="s">
        <v>380</v>
      </c>
      <c r="L354" t="s">
        <v>381</v>
      </c>
      <c r="M354" t="s">
        <v>381</v>
      </c>
      <c r="N354" t="s">
        <v>381</v>
      </c>
      <c r="O354" t="s">
        <v>382</v>
      </c>
      <c r="P354" t="s">
        <v>383</v>
      </c>
      <c r="Q354" t="s">
        <v>384</v>
      </c>
    </row>
    <row r="355" spans="1:17" hidden="1" x14ac:dyDescent="0.35">
      <c r="A355" t="s">
        <v>466</v>
      </c>
      <c r="B355" t="s">
        <v>408</v>
      </c>
      <c r="C355">
        <v>2021</v>
      </c>
      <c r="D355">
        <v>2</v>
      </c>
      <c r="E355">
        <v>-23929.57</v>
      </c>
      <c r="F355">
        <v>0</v>
      </c>
      <c r="G355" t="s">
        <v>376</v>
      </c>
      <c r="H355" t="s">
        <v>377</v>
      </c>
      <c r="I355" t="s">
        <v>467</v>
      </c>
      <c r="J355" t="s">
        <v>379</v>
      </c>
      <c r="K355" t="s">
        <v>380</v>
      </c>
      <c r="L355" t="s">
        <v>381</v>
      </c>
      <c r="M355" t="s">
        <v>381</v>
      </c>
      <c r="N355" t="s">
        <v>381</v>
      </c>
      <c r="O355" t="s">
        <v>385</v>
      </c>
      <c r="P355" t="s">
        <v>383</v>
      </c>
      <c r="Q355" t="s">
        <v>384</v>
      </c>
    </row>
    <row r="356" spans="1:17" hidden="1" x14ac:dyDescent="0.35">
      <c r="A356" t="s">
        <v>466</v>
      </c>
      <c r="B356" t="s">
        <v>408</v>
      </c>
      <c r="C356">
        <v>2021</v>
      </c>
      <c r="D356">
        <v>3</v>
      </c>
      <c r="E356">
        <v>1339.83</v>
      </c>
      <c r="F356">
        <v>0</v>
      </c>
      <c r="G356" t="s">
        <v>376</v>
      </c>
      <c r="H356" t="s">
        <v>377</v>
      </c>
      <c r="I356" t="s">
        <v>467</v>
      </c>
      <c r="J356" t="s">
        <v>379</v>
      </c>
      <c r="K356" t="s">
        <v>380</v>
      </c>
      <c r="L356" t="s">
        <v>381</v>
      </c>
      <c r="M356" t="s">
        <v>381</v>
      </c>
      <c r="N356" t="s">
        <v>381</v>
      </c>
      <c r="O356" t="s">
        <v>386</v>
      </c>
      <c r="P356" t="s">
        <v>383</v>
      </c>
      <c r="Q356" t="s">
        <v>384</v>
      </c>
    </row>
    <row r="357" spans="1:17" hidden="1" x14ac:dyDescent="0.35">
      <c r="A357" t="s">
        <v>466</v>
      </c>
      <c r="B357" t="s">
        <v>408</v>
      </c>
      <c r="C357">
        <v>2021</v>
      </c>
      <c r="D357">
        <v>4</v>
      </c>
      <c r="E357">
        <v>-1305.76</v>
      </c>
      <c r="F357">
        <v>0</v>
      </c>
      <c r="G357" t="s">
        <v>376</v>
      </c>
      <c r="H357" t="s">
        <v>377</v>
      </c>
      <c r="I357" t="s">
        <v>467</v>
      </c>
      <c r="J357" t="s">
        <v>379</v>
      </c>
      <c r="K357" t="s">
        <v>380</v>
      </c>
      <c r="L357" t="s">
        <v>381</v>
      </c>
      <c r="M357" t="s">
        <v>381</v>
      </c>
      <c r="N357" t="s">
        <v>381</v>
      </c>
      <c r="O357" t="s">
        <v>387</v>
      </c>
      <c r="P357" t="s">
        <v>388</v>
      </c>
      <c r="Q357" t="s">
        <v>384</v>
      </c>
    </row>
    <row r="358" spans="1:17" hidden="1" x14ac:dyDescent="0.35">
      <c r="A358" t="s">
        <v>466</v>
      </c>
      <c r="B358" t="s">
        <v>408</v>
      </c>
      <c r="C358">
        <v>2021</v>
      </c>
      <c r="D358">
        <v>5</v>
      </c>
      <c r="E358">
        <v>4188.2700000000004</v>
      </c>
      <c r="F358">
        <v>0</v>
      </c>
      <c r="G358" t="s">
        <v>376</v>
      </c>
      <c r="H358" t="s">
        <v>377</v>
      </c>
      <c r="I358" t="s">
        <v>467</v>
      </c>
      <c r="J358" t="s">
        <v>379</v>
      </c>
      <c r="K358" t="s">
        <v>380</v>
      </c>
      <c r="L358" t="s">
        <v>381</v>
      </c>
      <c r="M358" t="s">
        <v>381</v>
      </c>
      <c r="N358" t="s">
        <v>381</v>
      </c>
      <c r="O358" t="s">
        <v>389</v>
      </c>
      <c r="P358" t="s">
        <v>388</v>
      </c>
      <c r="Q358" t="s">
        <v>384</v>
      </c>
    </row>
    <row r="359" spans="1:17" hidden="1" x14ac:dyDescent="0.35">
      <c r="A359" t="s">
        <v>466</v>
      </c>
      <c r="B359" t="s">
        <v>408</v>
      </c>
      <c r="C359">
        <v>2021</v>
      </c>
      <c r="D359">
        <v>6</v>
      </c>
      <c r="E359">
        <v>2602.7800000000002</v>
      </c>
      <c r="F359">
        <v>0</v>
      </c>
      <c r="G359" t="s">
        <v>376</v>
      </c>
      <c r="H359" t="s">
        <v>377</v>
      </c>
      <c r="I359" t="s">
        <v>467</v>
      </c>
      <c r="J359" t="s">
        <v>379</v>
      </c>
      <c r="K359" t="s">
        <v>380</v>
      </c>
      <c r="L359" t="s">
        <v>381</v>
      </c>
      <c r="M359" t="s">
        <v>381</v>
      </c>
      <c r="N359" t="s">
        <v>381</v>
      </c>
      <c r="O359" t="s">
        <v>390</v>
      </c>
      <c r="P359" t="s">
        <v>388</v>
      </c>
      <c r="Q359" t="s">
        <v>384</v>
      </c>
    </row>
    <row r="360" spans="1:17" hidden="1" x14ac:dyDescent="0.35">
      <c r="A360" t="s">
        <v>468</v>
      </c>
      <c r="B360" t="s">
        <v>408</v>
      </c>
      <c r="C360">
        <v>2021</v>
      </c>
      <c r="D360">
        <v>1</v>
      </c>
      <c r="E360">
        <v>5600.49</v>
      </c>
      <c r="F360">
        <v>0</v>
      </c>
      <c r="G360" t="s">
        <v>376</v>
      </c>
      <c r="H360" t="s">
        <v>377</v>
      </c>
      <c r="I360" t="s">
        <v>469</v>
      </c>
      <c r="J360" t="s">
        <v>379</v>
      </c>
      <c r="K360" t="s">
        <v>380</v>
      </c>
      <c r="L360" t="s">
        <v>381</v>
      </c>
      <c r="M360" t="s">
        <v>381</v>
      </c>
      <c r="N360" t="s">
        <v>381</v>
      </c>
      <c r="O360" t="s">
        <v>382</v>
      </c>
      <c r="P360" t="s">
        <v>383</v>
      </c>
      <c r="Q360" t="s">
        <v>384</v>
      </c>
    </row>
    <row r="361" spans="1:17" hidden="1" x14ac:dyDescent="0.35">
      <c r="A361" t="s">
        <v>468</v>
      </c>
      <c r="B361" t="s">
        <v>408</v>
      </c>
      <c r="C361">
        <v>2021</v>
      </c>
      <c r="D361">
        <v>2</v>
      </c>
      <c r="E361">
        <v>7390.45</v>
      </c>
      <c r="F361">
        <v>0</v>
      </c>
      <c r="G361" t="s">
        <v>376</v>
      </c>
      <c r="H361" t="s">
        <v>377</v>
      </c>
      <c r="I361" t="s">
        <v>469</v>
      </c>
      <c r="J361" t="s">
        <v>379</v>
      </c>
      <c r="K361" t="s">
        <v>380</v>
      </c>
      <c r="L361" t="s">
        <v>381</v>
      </c>
      <c r="M361" t="s">
        <v>381</v>
      </c>
      <c r="N361" t="s">
        <v>381</v>
      </c>
      <c r="O361" t="s">
        <v>385</v>
      </c>
      <c r="P361" t="s">
        <v>383</v>
      </c>
      <c r="Q361" t="s">
        <v>384</v>
      </c>
    </row>
    <row r="362" spans="1:17" hidden="1" x14ac:dyDescent="0.35">
      <c r="A362" t="s">
        <v>468</v>
      </c>
      <c r="B362" t="s">
        <v>408</v>
      </c>
      <c r="C362">
        <v>2021</v>
      </c>
      <c r="D362">
        <v>3</v>
      </c>
      <c r="E362">
        <v>2172.4499999999998</v>
      </c>
      <c r="F362">
        <v>0</v>
      </c>
      <c r="G362" t="s">
        <v>376</v>
      </c>
      <c r="H362" t="s">
        <v>377</v>
      </c>
      <c r="I362" t="s">
        <v>469</v>
      </c>
      <c r="J362" t="s">
        <v>379</v>
      </c>
      <c r="K362" t="s">
        <v>380</v>
      </c>
      <c r="L362" t="s">
        <v>381</v>
      </c>
      <c r="M362" t="s">
        <v>381</v>
      </c>
      <c r="N362" t="s">
        <v>381</v>
      </c>
      <c r="O362" t="s">
        <v>386</v>
      </c>
      <c r="P362" t="s">
        <v>383</v>
      </c>
      <c r="Q362" t="s">
        <v>384</v>
      </c>
    </row>
    <row r="363" spans="1:17" hidden="1" x14ac:dyDescent="0.35">
      <c r="A363" t="s">
        <v>468</v>
      </c>
      <c r="B363" t="s">
        <v>408</v>
      </c>
      <c r="C363">
        <v>2021</v>
      </c>
      <c r="D363">
        <v>4</v>
      </c>
      <c r="E363">
        <v>-3662.2</v>
      </c>
      <c r="F363">
        <v>0</v>
      </c>
      <c r="G363" t="s">
        <v>376</v>
      </c>
      <c r="H363" t="s">
        <v>377</v>
      </c>
      <c r="I363" t="s">
        <v>469</v>
      </c>
      <c r="J363" t="s">
        <v>379</v>
      </c>
      <c r="K363" t="s">
        <v>380</v>
      </c>
      <c r="L363" t="s">
        <v>381</v>
      </c>
      <c r="M363" t="s">
        <v>381</v>
      </c>
      <c r="N363" t="s">
        <v>381</v>
      </c>
      <c r="O363" t="s">
        <v>387</v>
      </c>
      <c r="P363" t="s">
        <v>388</v>
      </c>
      <c r="Q363" t="s">
        <v>384</v>
      </c>
    </row>
    <row r="364" spans="1:17" hidden="1" x14ac:dyDescent="0.35">
      <c r="A364" t="s">
        <v>468</v>
      </c>
      <c r="B364" t="s">
        <v>408</v>
      </c>
      <c r="C364">
        <v>2021</v>
      </c>
      <c r="D364">
        <v>5</v>
      </c>
      <c r="E364">
        <v>6508.48</v>
      </c>
      <c r="F364">
        <v>0</v>
      </c>
      <c r="G364" t="s">
        <v>376</v>
      </c>
      <c r="H364" t="s">
        <v>377</v>
      </c>
      <c r="I364" t="s">
        <v>469</v>
      </c>
      <c r="J364" t="s">
        <v>379</v>
      </c>
      <c r="K364" t="s">
        <v>380</v>
      </c>
      <c r="L364" t="s">
        <v>381</v>
      </c>
      <c r="M364" t="s">
        <v>381</v>
      </c>
      <c r="N364" t="s">
        <v>381</v>
      </c>
      <c r="O364" t="s">
        <v>389</v>
      </c>
      <c r="P364" t="s">
        <v>388</v>
      </c>
      <c r="Q364" t="s">
        <v>384</v>
      </c>
    </row>
    <row r="365" spans="1:17" hidden="1" x14ac:dyDescent="0.35">
      <c r="A365" t="s">
        <v>468</v>
      </c>
      <c r="B365" t="s">
        <v>408</v>
      </c>
      <c r="C365">
        <v>2021</v>
      </c>
      <c r="D365">
        <v>6</v>
      </c>
      <c r="E365">
        <v>6099.97</v>
      </c>
      <c r="F365">
        <v>0</v>
      </c>
      <c r="G365" t="s">
        <v>376</v>
      </c>
      <c r="H365" t="s">
        <v>377</v>
      </c>
      <c r="I365" t="s">
        <v>469</v>
      </c>
      <c r="J365" t="s">
        <v>379</v>
      </c>
      <c r="K365" t="s">
        <v>380</v>
      </c>
      <c r="L365" t="s">
        <v>381</v>
      </c>
      <c r="M365" t="s">
        <v>381</v>
      </c>
      <c r="N365" t="s">
        <v>381</v>
      </c>
      <c r="O365" t="s">
        <v>390</v>
      </c>
      <c r="P365" t="s">
        <v>388</v>
      </c>
      <c r="Q365" t="s">
        <v>384</v>
      </c>
    </row>
    <row r="366" spans="1:17" hidden="1" x14ac:dyDescent="0.35">
      <c r="A366" t="s">
        <v>470</v>
      </c>
      <c r="B366" t="s">
        <v>375</v>
      </c>
      <c r="C366">
        <v>2021</v>
      </c>
      <c r="D366">
        <v>1</v>
      </c>
      <c r="E366">
        <v>26974.880000000001</v>
      </c>
      <c r="F366">
        <v>0</v>
      </c>
      <c r="G366" t="s">
        <v>471</v>
      </c>
      <c r="H366" t="s">
        <v>377</v>
      </c>
      <c r="I366" t="s">
        <v>378</v>
      </c>
      <c r="J366" t="s">
        <v>472</v>
      </c>
      <c r="K366" t="s">
        <v>380</v>
      </c>
      <c r="L366" t="s">
        <v>381</v>
      </c>
      <c r="M366" t="s">
        <v>381</v>
      </c>
      <c r="N366" t="s">
        <v>381</v>
      </c>
      <c r="O366" t="s">
        <v>382</v>
      </c>
      <c r="P366" t="s">
        <v>383</v>
      </c>
      <c r="Q366" t="s">
        <v>473</v>
      </c>
    </row>
    <row r="367" spans="1:17" hidden="1" x14ac:dyDescent="0.35">
      <c r="A367" t="s">
        <v>470</v>
      </c>
      <c r="B367" t="s">
        <v>375</v>
      </c>
      <c r="C367">
        <v>2021</v>
      </c>
      <c r="D367">
        <v>2</v>
      </c>
      <c r="E367">
        <v>-3474.17</v>
      </c>
      <c r="F367">
        <v>0</v>
      </c>
      <c r="G367" t="s">
        <v>471</v>
      </c>
      <c r="H367" t="s">
        <v>377</v>
      </c>
      <c r="I367" t="s">
        <v>378</v>
      </c>
      <c r="J367" t="s">
        <v>472</v>
      </c>
      <c r="K367" t="s">
        <v>380</v>
      </c>
      <c r="L367" t="s">
        <v>381</v>
      </c>
      <c r="M367" t="s">
        <v>381</v>
      </c>
      <c r="N367" t="s">
        <v>381</v>
      </c>
      <c r="O367" t="s">
        <v>385</v>
      </c>
      <c r="P367" t="s">
        <v>383</v>
      </c>
      <c r="Q367" t="s">
        <v>473</v>
      </c>
    </row>
    <row r="368" spans="1:17" hidden="1" x14ac:dyDescent="0.35">
      <c r="A368" t="s">
        <v>470</v>
      </c>
      <c r="B368" t="s">
        <v>375</v>
      </c>
      <c r="C368">
        <v>2021</v>
      </c>
      <c r="D368">
        <v>3</v>
      </c>
      <c r="E368">
        <v>5198.68</v>
      </c>
      <c r="F368">
        <v>0</v>
      </c>
      <c r="G368" t="s">
        <v>471</v>
      </c>
      <c r="H368" t="s">
        <v>377</v>
      </c>
      <c r="I368" t="s">
        <v>378</v>
      </c>
      <c r="J368" t="s">
        <v>472</v>
      </c>
      <c r="K368" t="s">
        <v>380</v>
      </c>
      <c r="L368" t="s">
        <v>381</v>
      </c>
      <c r="M368" t="s">
        <v>381</v>
      </c>
      <c r="N368" t="s">
        <v>381</v>
      </c>
      <c r="O368" t="s">
        <v>386</v>
      </c>
      <c r="P368" t="s">
        <v>383</v>
      </c>
      <c r="Q368" t="s">
        <v>473</v>
      </c>
    </row>
    <row r="369" spans="1:17" hidden="1" x14ac:dyDescent="0.35">
      <c r="A369" t="s">
        <v>470</v>
      </c>
      <c r="B369" t="s">
        <v>375</v>
      </c>
      <c r="C369">
        <v>2021</v>
      </c>
      <c r="D369">
        <v>4</v>
      </c>
      <c r="E369">
        <v>13981.23</v>
      </c>
      <c r="F369">
        <v>0</v>
      </c>
      <c r="G369" t="s">
        <v>471</v>
      </c>
      <c r="H369" t="s">
        <v>377</v>
      </c>
      <c r="I369" t="s">
        <v>378</v>
      </c>
      <c r="J369" t="s">
        <v>472</v>
      </c>
      <c r="K369" t="s">
        <v>380</v>
      </c>
      <c r="L369" t="s">
        <v>381</v>
      </c>
      <c r="M369" t="s">
        <v>381</v>
      </c>
      <c r="N369" t="s">
        <v>381</v>
      </c>
      <c r="O369" t="s">
        <v>387</v>
      </c>
      <c r="P369" t="s">
        <v>388</v>
      </c>
      <c r="Q369" t="s">
        <v>473</v>
      </c>
    </row>
    <row r="370" spans="1:17" hidden="1" x14ac:dyDescent="0.35">
      <c r="A370" t="s">
        <v>470</v>
      </c>
      <c r="B370" t="s">
        <v>375</v>
      </c>
      <c r="C370">
        <v>2021</v>
      </c>
      <c r="D370">
        <v>5</v>
      </c>
      <c r="E370">
        <v>-13663.1</v>
      </c>
      <c r="F370">
        <v>0</v>
      </c>
      <c r="G370" t="s">
        <v>471</v>
      </c>
      <c r="H370" t="s">
        <v>377</v>
      </c>
      <c r="I370" t="s">
        <v>378</v>
      </c>
      <c r="J370" t="s">
        <v>472</v>
      </c>
      <c r="K370" t="s">
        <v>380</v>
      </c>
      <c r="L370" t="s">
        <v>381</v>
      </c>
      <c r="M370" t="s">
        <v>381</v>
      </c>
      <c r="N370" t="s">
        <v>381</v>
      </c>
      <c r="O370" t="s">
        <v>389</v>
      </c>
      <c r="P370" t="s">
        <v>388</v>
      </c>
      <c r="Q370" t="s">
        <v>473</v>
      </c>
    </row>
    <row r="371" spans="1:17" hidden="1" x14ac:dyDescent="0.35">
      <c r="A371" t="s">
        <v>470</v>
      </c>
      <c r="B371" t="s">
        <v>375</v>
      </c>
      <c r="C371">
        <v>2021</v>
      </c>
      <c r="D371">
        <v>5</v>
      </c>
      <c r="E371">
        <v>33713.14</v>
      </c>
      <c r="F371">
        <v>0</v>
      </c>
      <c r="G371" t="s">
        <v>471</v>
      </c>
      <c r="H371" t="s">
        <v>377</v>
      </c>
      <c r="I371" t="s">
        <v>378</v>
      </c>
      <c r="J371" t="s">
        <v>472</v>
      </c>
      <c r="K371" t="s">
        <v>380</v>
      </c>
      <c r="L371" t="s">
        <v>381</v>
      </c>
      <c r="M371" t="s">
        <v>381</v>
      </c>
      <c r="N371" t="s">
        <v>381</v>
      </c>
      <c r="O371" t="s">
        <v>389</v>
      </c>
      <c r="P371" t="s">
        <v>388</v>
      </c>
      <c r="Q371" t="s">
        <v>473</v>
      </c>
    </row>
    <row r="372" spans="1:17" hidden="1" x14ac:dyDescent="0.35">
      <c r="A372" t="s">
        <v>470</v>
      </c>
      <c r="B372" t="s">
        <v>375</v>
      </c>
      <c r="C372">
        <v>2021</v>
      </c>
      <c r="D372">
        <v>6</v>
      </c>
      <c r="E372">
        <v>567.29999999999995</v>
      </c>
      <c r="F372">
        <v>0</v>
      </c>
      <c r="G372" t="s">
        <v>471</v>
      </c>
      <c r="H372" t="s">
        <v>377</v>
      </c>
      <c r="I372" t="s">
        <v>378</v>
      </c>
      <c r="J372" t="s">
        <v>472</v>
      </c>
      <c r="K372" t="s">
        <v>380</v>
      </c>
      <c r="L372" t="s">
        <v>381</v>
      </c>
      <c r="M372" t="s">
        <v>381</v>
      </c>
      <c r="N372" t="s">
        <v>381</v>
      </c>
      <c r="O372" t="s">
        <v>390</v>
      </c>
      <c r="P372" t="s">
        <v>388</v>
      </c>
      <c r="Q372" t="s">
        <v>473</v>
      </c>
    </row>
    <row r="373" spans="1:17" hidden="1" x14ac:dyDescent="0.35">
      <c r="A373" t="s">
        <v>474</v>
      </c>
      <c r="B373" t="s">
        <v>375</v>
      </c>
      <c r="C373">
        <v>2021</v>
      </c>
      <c r="D373">
        <v>1</v>
      </c>
      <c r="E373">
        <v>2612.89</v>
      </c>
      <c r="F373">
        <v>0</v>
      </c>
      <c r="G373" t="s">
        <v>471</v>
      </c>
      <c r="H373" t="s">
        <v>377</v>
      </c>
      <c r="I373" t="s">
        <v>392</v>
      </c>
      <c r="J373" t="s">
        <v>472</v>
      </c>
      <c r="K373" t="s">
        <v>380</v>
      </c>
      <c r="L373" t="s">
        <v>381</v>
      </c>
      <c r="M373" t="s">
        <v>381</v>
      </c>
      <c r="N373" t="s">
        <v>381</v>
      </c>
      <c r="O373" t="s">
        <v>382</v>
      </c>
      <c r="P373" t="s">
        <v>383</v>
      </c>
      <c r="Q373" t="s">
        <v>473</v>
      </c>
    </row>
    <row r="374" spans="1:17" hidden="1" x14ac:dyDescent="0.35">
      <c r="A374" t="s">
        <v>474</v>
      </c>
      <c r="B374" t="s">
        <v>375</v>
      </c>
      <c r="C374">
        <v>2021</v>
      </c>
      <c r="D374">
        <v>2</v>
      </c>
      <c r="E374">
        <v>104.28</v>
      </c>
      <c r="F374">
        <v>0</v>
      </c>
      <c r="G374" t="s">
        <v>471</v>
      </c>
      <c r="H374" t="s">
        <v>377</v>
      </c>
      <c r="I374" t="s">
        <v>392</v>
      </c>
      <c r="J374" t="s">
        <v>472</v>
      </c>
      <c r="K374" t="s">
        <v>380</v>
      </c>
      <c r="L374" t="s">
        <v>381</v>
      </c>
      <c r="M374" t="s">
        <v>381</v>
      </c>
      <c r="N374" t="s">
        <v>381</v>
      </c>
      <c r="O374" t="s">
        <v>385</v>
      </c>
      <c r="P374" t="s">
        <v>383</v>
      </c>
      <c r="Q374" t="s">
        <v>473</v>
      </c>
    </row>
    <row r="375" spans="1:17" hidden="1" x14ac:dyDescent="0.35">
      <c r="A375" t="s">
        <v>474</v>
      </c>
      <c r="B375" t="s">
        <v>375</v>
      </c>
      <c r="C375">
        <v>2021</v>
      </c>
      <c r="D375">
        <v>4</v>
      </c>
      <c r="E375">
        <v>8003.64</v>
      </c>
      <c r="F375">
        <v>0</v>
      </c>
      <c r="G375" t="s">
        <v>471</v>
      </c>
      <c r="H375" t="s">
        <v>377</v>
      </c>
      <c r="I375" t="s">
        <v>392</v>
      </c>
      <c r="J375" t="s">
        <v>472</v>
      </c>
      <c r="K375" t="s">
        <v>380</v>
      </c>
      <c r="L375" t="s">
        <v>381</v>
      </c>
      <c r="M375" t="s">
        <v>381</v>
      </c>
      <c r="N375" t="s">
        <v>381</v>
      </c>
      <c r="O375" t="s">
        <v>387</v>
      </c>
      <c r="P375" t="s">
        <v>388</v>
      </c>
      <c r="Q375" t="s">
        <v>473</v>
      </c>
    </row>
    <row r="376" spans="1:17" hidden="1" x14ac:dyDescent="0.35">
      <c r="A376" t="s">
        <v>474</v>
      </c>
      <c r="B376" t="s">
        <v>375</v>
      </c>
      <c r="C376">
        <v>2021</v>
      </c>
      <c r="D376">
        <v>5</v>
      </c>
      <c r="E376">
        <v>5419.47</v>
      </c>
      <c r="F376">
        <v>0</v>
      </c>
      <c r="G376" t="s">
        <v>471</v>
      </c>
      <c r="H376" t="s">
        <v>377</v>
      </c>
      <c r="I376" t="s">
        <v>392</v>
      </c>
      <c r="J376" t="s">
        <v>472</v>
      </c>
      <c r="K376" t="s">
        <v>380</v>
      </c>
      <c r="L376" t="s">
        <v>381</v>
      </c>
      <c r="M376" t="s">
        <v>381</v>
      </c>
      <c r="N376" t="s">
        <v>381</v>
      </c>
      <c r="O376" t="s">
        <v>389</v>
      </c>
      <c r="P376" t="s">
        <v>388</v>
      </c>
      <c r="Q376" t="s">
        <v>473</v>
      </c>
    </row>
    <row r="377" spans="1:17" hidden="1" x14ac:dyDescent="0.35">
      <c r="A377" t="s">
        <v>474</v>
      </c>
      <c r="B377" t="s">
        <v>375</v>
      </c>
      <c r="C377">
        <v>2021</v>
      </c>
      <c r="D377">
        <v>6</v>
      </c>
      <c r="E377">
        <v>-5419.47</v>
      </c>
      <c r="F377">
        <v>0</v>
      </c>
      <c r="G377" t="s">
        <v>471</v>
      </c>
      <c r="H377" t="s">
        <v>377</v>
      </c>
      <c r="I377" t="s">
        <v>392</v>
      </c>
      <c r="J377" t="s">
        <v>472</v>
      </c>
      <c r="K377" t="s">
        <v>380</v>
      </c>
      <c r="L377" t="s">
        <v>381</v>
      </c>
      <c r="M377" t="s">
        <v>381</v>
      </c>
      <c r="N377" t="s">
        <v>381</v>
      </c>
      <c r="O377" t="s">
        <v>390</v>
      </c>
      <c r="P377" t="s">
        <v>388</v>
      </c>
      <c r="Q377" t="s">
        <v>473</v>
      </c>
    </row>
    <row r="378" spans="1:17" hidden="1" x14ac:dyDescent="0.35">
      <c r="A378" t="s">
        <v>65</v>
      </c>
      <c r="B378" t="s">
        <v>375</v>
      </c>
      <c r="C378">
        <v>2021</v>
      </c>
      <c r="D378">
        <v>1</v>
      </c>
      <c r="E378">
        <v>0</v>
      </c>
      <c r="F378">
        <v>389.22</v>
      </c>
      <c r="G378" t="s">
        <v>471</v>
      </c>
      <c r="H378" t="s">
        <v>377</v>
      </c>
      <c r="I378" t="s">
        <v>393</v>
      </c>
      <c r="J378" t="s">
        <v>472</v>
      </c>
      <c r="K378" t="s">
        <v>380</v>
      </c>
      <c r="L378" t="s">
        <v>381</v>
      </c>
      <c r="M378" t="s">
        <v>381</v>
      </c>
      <c r="N378" t="s">
        <v>381</v>
      </c>
      <c r="O378" t="s">
        <v>382</v>
      </c>
      <c r="P378" t="s">
        <v>383</v>
      </c>
      <c r="Q378" t="s">
        <v>473</v>
      </c>
    </row>
    <row r="379" spans="1:17" hidden="1" x14ac:dyDescent="0.35">
      <c r="A379" t="s">
        <v>65</v>
      </c>
      <c r="B379" t="s">
        <v>375</v>
      </c>
      <c r="C379">
        <v>2021</v>
      </c>
      <c r="D379">
        <v>1</v>
      </c>
      <c r="E379">
        <v>7278.87</v>
      </c>
      <c r="F379">
        <v>0</v>
      </c>
      <c r="G379" t="s">
        <v>471</v>
      </c>
      <c r="H379" t="s">
        <v>377</v>
      </c>
      <c r="I379" t="s">
        <v>393</v>
      </c>
      <c r="J379" t="s">
        <v>472</v>
      </c>
      <c r="K379" t="s">
        <v>380</v>
      </c>
      <c r="L379" t="s">
        <v>381</v>
      </c>
      <c r="M379" t="s">
        <v>381</v>
      </c>
      <c r="N379" t="s">
        <v>381</v>
      </c>
      <c r="O379" t="s">
        <v>382</v>
      </c>
      <c r="P379" t="s">
        <v>383</v>
      </c>
      <c r="Q379" t="s">
        <v>473</v>
      </c>
    </row>
    <row r="380" spans="1:17" hidden="1" x14ac:dyDescent="0.35">
      <c r="A380" t="s">
        <v>65</v>
      </c>
      <c r="B380" t="s">
        <v>375</v>
      </c>
      <c r="C380">
        <v>2021</v>
      </c>
      <c r="D380">
        <v>2</v>
      </c>
      <c r="E380">
        <v>0</v>
      </c>
      <c r="F380">
        <v>369.79</v>
      </c>
      <c r="G380" t="s">
        <v>471</v>
      </c>
      <c r="H380" t="s">
        <v>377</v>
      </c>
      <c r="I380" t="s">
        <v>393</v>
      </c>
      <c r="J380" t="s">
        <v>472</v>
      </c>
      <c r="K380" t="s">
        <v>380</v>
      </c>
      <c r="L380" t="s">
        <v>381</v>
      </c>
      <c r="M380" t="s">
        <v>381</v>
      </c>
      <c r="N380" t="s">
        <v>381</v>
      </c>
      <c r="O380" t="s">
        <v>385</v>
      </c>
      <c r="P380" t="s">
        <v>383</v>
      </c>
      <c r="Q380" t="s">
        <v>473</v>
      </c>
    </row>
    <row r="381" spans="1:17" hidden="1" x14ac:dyDescent="0.35">
      <c r="A381" t="s">
        <v>65</v>
      </c>
      <c r="B381" t="s">
        <v>375</v>
      </c>
      <c r="C381">
        <v>2021</v>
      </c>
      <c r="D381">
        <v>3</v>
      </c>
      <c r="E381">
        <v>0</v>
      </c>
      <c r="F381">
        <v>407.98</v>
      </c>
      <c r="G381" t="s">
        <v>471</v>
      </c>
      <c r="H381" t="s">
        <v>377</v>
      </c>
      <c r="I381" t="s">
        <v>393</v>
      </c>
      <c r="J381" t="s">
        <v>472</v>
      </c>
      <c r="K381" t="s">
        <v>380</v>
      </c>
      <c r="L381" t="s">
        <v>381</v>
      </c>
      <c r="M381" t="s">
        <v>381</v>
      </c>
      <c r="N381" t="s">
        <v>381</v>
      </c>
      <c r="O381" t="s">
        <v>386</v>
      </c>
      <c r="P381" t="s">
        <v>383</v>
      </c>
      <c r="Q381" t="s">
        <v>473</v>
      </c>
    </row>
    <row r="382" spans="1:17" hidden="1" x14ac:dyDescent="0.35">
      <c r="A382" t="s">
        <v>65</v>
      </c>
      <c r="B382" t="s">
        <v>375</v>
      </c>
      <c r="C382">
        <v>2021</v>
      </c>
      <c r="D382">
        <v>4</v>
      </c>
      <c r="E382">
        <v>7197.82</v>
      </c>
      <c r="F382">
        <v>0</v>
      </c>
      <c r="G382" t="s">
        <v>471</v>
      </c>
      <c r="H382" t="s">
        <v>377</v>
      </c>
      <c r="I382" t="s">
        <v>393</v>
      </c>
      <c r="J382" t="s">
        <v>472</v>
      </c>
      <c r="K382" t="s">
        <v>380</v>
      </c>
      <c r="L382" t="s">
        <v>381</v>
      </c>
      <c r="M382" t="s">
        <v>381</v>
      </c>
      <c r="N382" t="s">
        <v>381</v>
      </c>
      <c r="O382" t="s">
        <v>387</v>
      </c>
      <c r="P382" t="s">
        <v>388</v>
      </c>
      <c r="Q382" t="s">
        <v>473</v>
      </c>
    </row>
    <row r="383" spans="1:17" hidden="1" x14ac:dyDescent="0.35">
      <c r="A383" t="s">
        <v>65</v>
      </c>
      <c r="B383" t="s">
        <v>375</v>
      </c>
      <c r="C383">
        <v>2021</v>
      </c>
      <c r="D383">
        <v>4</v>
      </c>
      <c r="E383">
        <v>0</v>
      </c>
      <c r="F383">
        <v>391.56</v>
      </c>
      <c r="G383" t="s">
        <v>471</v>
      </c>
      <c r="H383" t="s">
        <v>377</v>
      </c>
      <c r="I383" t="s">
        <v>393</v>
      </c>
      <c r="J383" t="s">
        <v>472</v>
      </c>
      <c r="K383" t="s">
        <v>380</v>
      </c>
      <c r="L383" t="s">
        <v>381</v>
      </c>
      <c r="M383" t="s">
        <v>381</v>
      </c>
      <c r="N383" t="s">
        <v>381</v>
      </c>
      <c r="O383" t="s">
        <v>387</v>
      </c>
      <c r="P383" t="s">
        <v>388</v>
      </c>
      <c r="Q383" t="s">
        <v>473</v>
      </c>
    </row>
    <row r="384" spans="1:17" hidden="1" x14ac:dyDescent="0.35">
      <c r="A384" t="s">
        <v>65</v>
      </c>
      <c r="B384" t="s">
        <v>375</v>
      </c>
      <c r="C384">
        <v>2021</v>
      </c>
      <c r="D384">
        <v>5</v>
      </c>
      <c r="E384">
        <v>3079.72</v>
      </c>
      <c r="F384">
        <v>0</v>
      </c>
      <c r="G384" t="s">
        <v>471</v>
      </c>
      <c r="H384" t="s">
        <v>377</v>
      </c>
      <c r="I384" t="s">
        <v>393</v>
      </c>
      <c r="J384" t="s">
        <v>472</v>
      </c>
      <c r="K384" t="s">
        <v>380</v>
      </c>
      <c r="L384" t="s">
        <v>381</v>
      </c>
      <c r="M384" t="s">
        <v>381</v>
      </c>
      <c r="N384" t="s">
        <v>381</v>
      </c>
      <c r="O384" t="s">
        <v>389</v>
      </c>
      <c r="P384" t="s">
        <v>388</v>
      </c>
      <c r="Q384" t="s">
        <v>473</v>
      </c>
    </row>
    <row r="385" spans="1:17" hidden="1" x14ac:dyDescent="0.35">
      <c r="A385" t="s">
        <v>65</v>
      </c>
      <c r="B385" t="s">
        <v>375</v>
      </c>
      <c r="C385">
        <v>2021</v>
      </c>
      <c r="D385">
        <v>5</v>
      </c>
      <c r="E385">
        <v>-556.69000000000005</v>
      </c>
      <c r="F385">
        <v>0</v>
      </c>
      <c r="G385" t="s">
        <v>471</v>
      </c>
      <c r="H385" t="s">
        <v>377</v>
      </c>
      <c r="I385" t="s">
        <v>393</v>
      </c>
      <c r="J385" t="s">
        <v>472</v>
      </c>
      <c r="K385" t="s">
        <v>380</v>
      </c>
      <c r="L385" t="s">
        <v>381</v>
      </c>
      <c r="M385" t="s">
        <v>381</v>
      </c>
      <c r="N385" t="s">
        <v>381</v>
      </c>
      <c r="O385" t="s">
        <v>389</v>
      </c>
      <c r="P385" t="s">
        <v>388</v>
      </c>
      <c r="Q385" t="s">
        <v>473</v>
      </c>
    </row>
    <row r="386" spans="1:17" hidden="1" x14ac:dyDescent="0.35">
      <c r="A386" t="s">
        <v>65</v>
      </c>
      <c r="B386" t="s">
        <v>375</v>
      </c>
      <c r="C386">
        <v>2021</v>
      </c>
      <c r="D386">
        <v>5</v>
      </c>
      <c r="E386">
        <v>2047.13</v>
      </c>
      <c r="F386">
        <v>0</v>
      </c>
      <c r="G386" t="s">
        <v>471</v>
      </c>
      <c r="H386" t="s">
        <v>377</v>
      </c>
      <c r="I386" t="s">
        <v>393</v>
      </c>
      <c r="J386" t="s">
        <v>472</v>
      </c>
      <c r="K386" t="s">
        <v>380</v>
      </c>
      <c r="L386" t="s">
        <v>381</v>
      </c>
      <c r="M386" t="s">
        <v>381</v>
      </c>
      <c r="N386" t="s">
        <v>381</v>
      </c>
      <c r="O386" t="s">
        <v>389</v>
      </c>
      <c r="P386" t="s">
        <v>388</v>
      </c>
      <c r="Q386" t="s">
        <v>473</v>
      </c>
    </row>
    <row r="387" spans="1:17" hidden="1" x14ac:dyDescent="0.35">
      <c r="A387" t="s">
        <v>65</v>
      </c>
      <c r="B387" t="s">
        <v>375</v>
      </c>
      <c r="C387">
        <v>2021</v>
      </c>
      <c r="D387">
        <v>5</v>
      </c>
      <c r="E387">
        <v>0</v>
      </c>
      <c r="F387">
        <v>402.96</v>
      </c>
      <c r="G387" t="s">
        <v>471</v>
      </c>
      <c r="H387" t="s">
        <v>377</v>
      </c>
      <c r="I387" t="s">
        <v>393</v>
      </c>
      <c r="J387" t="s">
        <v>472</v>
      </c>
      <c r="K387" t="s">
        <v>380</v>
      </c>
      <c r="L387" t="s">
        <v>381</v>
      </c>
      <c r="M387" t="s">
        <v>381</v>
      </c>
      <c r="N387" t="s">
        <v>381</v>
      </c>
      <c r="O387" t="s">
        <v>389</v>
      </c>
      <c r="P387" t="s">
        <v>388</v>
      </c>
      <c r="Q387" t="s">
        <v>473</v>
      </c>
    </row>
    <row r="388" spans="1:17" hidden="1" x14ac:dyDescent="0.35">
      <c r="A388" t="s">
        <v>65</v>
      </c>
      <c r="B388" t="s">
        <v>375</v>
      </c>
      <c r="C388">
        <v>2021</v>
      </c>
      <c r="D388">
        <v>6</v>
      </c>
      <c r="E388">
        <v>-3079.72</v>
      </c>
      <c r="F388">
        <v>0</v>
      </c>
      <c r="G388" t="s">
        <v>471</v>
      </c>
      <c r="H388" t="s">
        <v>377</v>
      </c>
      <c r="I388" t="s">
        <v>393</v>
      </c>
      <c r="J388" t="s">
        <v>472</v>
      </c>
      <c r="K388" t="s">
        <v>380</v>
      </c>
      <c r="L388" t="s">
        <v>381</v>
      </c>
      <c r="M388" t="s">
        <v>381</v>
      </c>
      <c r="N388" t="s">
        <v>381</v>
      </c>
      <c r="O388" t="s">
        <v>390</v>
      </c>
      <c r="P388" t="s">
        <v>388</v>
      </c>
      <c r="Q388" t="s">
        <v>473</v>
      </c>
    </row>
    <row r="389" spans="1:17" hidden="1" x14ac:dyDescent="0.35">
      <c r="A389" t="s">
        <v>65</v>
      </c>
      <c r="B389" t="s">
        <v>375</v>
      </c>
      <c r="C389">
        <v>2021</v>
      </c>
      <c r="D389">
        <v>6</v>
      </c>
      <c r="E389">
        <v>0</v>
      </c>
      <c r="F389">
        <v>393.58</v>
      </c>
      <c r="G389" t="s">
        <v>471</v>
      </c>
      <c r="H389" t="s">
        <v>377</v>
      </c>
      <c r="I389" t="s">
        <v>393</v>
      </c>
      <c r="J389" t="s">
        <v>472</v>
      </c>
      <c r="K389" t="s">
        <v>380</v>
      </c>
      <c r="L389" t="s">
        <v>381</v>
      </c>
      <c r="M389" t="s">
        <v>381</v>
      </c>
      <c r="N389" t="s">
        <v>381</v>
      </c>
      <c r="O389" t="s">
        <v>390</v>
      </c>
      <c r="P389" t="s">
        <v>388</v>
      </c>
      <c r="Q389" t="s">
        <v>473</v>
      </c>
    </row>
    <row r="390" spans="1:17" hidden="1" x14ac:dyDescent="0.35">
      <c r="A390" t="s">
        <v>475</v>
      </c>
      <c r="B390" t="s">
        <v>375</v>
      </c>
      <c r="C390">
        <v>2021</v>
      </c>
      <c r="D390">
        <v>1</v>
      </c>
      <c r="E390">
        <v>763.92</v>
      </c>
      <c r="F390">
        <v>0</v>
      </c>
      <c r="G390" t="s">
        <v>471</v>
      </c>
      <c r="H390" t="s">
        <v>377</v>
      </c>
      <c r="I390" t="s">
        <v>395</v>
      </c>
      <c r="J390" t="s">
        <v>472</v>
      </c>
      <c r="K390" t="s">
        <v>380</v>
      </c>
      <c r="L390" t="s">
        <v>381</v>
      </c>
      <c r="M390" t="s">
        <v>381</v>
      </c>
      <c r="N390" t="s">
        <v>381</v>
      </c>
      <c r="O390" t="s">
        <v>382</v>
      </c>
      <c r="P390" t="s">
        <v>383</v>
      </c>
      <c r="Q390" t="s">
        <v>473</v>
      </c>
    </row>
    <row r="391" spans="1:17" hidden="1" x14ac:dyDescent="0.35">
      <c r="A391" t="s">
        <v>475</v>
      </c>
      <c r="B391" t="s">
        <v>375</v>
      </c>
      <c r="C391">
        <v>2021</v>
      </c>
      <c r="D391">
        <v>4</v>
      </c>
      <c r="E391">
        <v>2313.2199999999998</v>
      </c>
      <c r="F391">
        <v>0</v>
      </c>
      <c r="G391" t="s">
        <v>471</v>
      </c>
      <c r="H391" t="s">
        <v>377</v>
      </c>
      <c r="I391" t="s">
        <v>395</v>
      </c>
      <c r="J391" t="s">
        <v>472</v>
      </c>
      <c r="K391" t="s">
        <v>380</v>
      </c>
      <c r="L391" t="s">
        <v>381</v>
      </c>
      <c r="M391" t="s">
        <v>381</v>
      </c>
      <c r="N391" t="s">
        <v>381</v>
      </c>
      <c r="O391" t="s">
        <v>387</v>
      </c>
      <c r="P391" t="s">
        <v>388</v>
      </c>
      <c r="Q391" t="s">
        <v>473</v>
      </c>
    </row>
    <row r="392" spans="1:17" hidden="1" x14ac:dyDescent="0.35">
      <c r="A392" t="s">
        <v>475</v>
      </c>
      <c r="B392" t="s">
        <v>375</v>
      </c>
      <c r="C392">
        <v>2021</v>
      </c>
      <c r="D392">
        <v>5</v>
      </c>
      <c r="E392">
        <v>-2313.2199999999998</v>
      </c>
      <c r="F392">
        <v>0</v>
      </c>
      <c r="G392" t="s">
        <v>471</v>
      </c>
      <c r="H392" t="s">
        <v>377</v>
      </c>
      <c r="I392" t="s">
        <v>395</v>
      </c>
      <c r="J392" t="s">
        <v>472</v>
      </c>
      <c r="K392" t="s">
        <v>380</v>
      </c>
      <c r="L392" t="s">
        <v>381</v>
      </c>
      <c r="M392" t="s">
        <v>381</v>
      </c>
      <c r="N392" t="s">
        <v>381</v>
      </c>
      <c r="O392" t="s">
        <v>389</v>
      </c>
      <c r="P392" t="s">
        <v>388</v>
      </c>
      <c r="Q392" t="s">
        <v>473</v>
      </c>
    </row>
    <row r="393" spans="1:17" hidden="1" x14ac:dyDescent="0.35">
      <c r="A393" t="s">
        <v>475</v>
      </c>
      <c r="B393" t="s">
        <v>375</v>
      </c>
      <c r="C393">
        <v>2021</v>
      </c>
      <c r="D393">
        <v>5</v>
      </c>
      <c r="E393">
        <v>8713.92</v>
      </c>
      <c r="F393">
        <v>0</v>
      </c>
      <c r="G393" t="s">
        <v>471</v>
      </c>
      <c r="H393" t="s">
        <v>377</v>
      </c>
      <c r="I393" t="s">
        <v>395</v>
      </c>
      <c r="J393" t="s">
        <v>472</v>
      </c>
      <c r="K393" t="s">
        <v>380</v>
      </c>
      <c r="L393" t="s">
        <v>381</v>
      </c>
      <c r="M393" t="s">
        <v>381</v>
      </c>
      <c r="N393" t="s">
        <v>381</v>
      </c>
      <c r="O393" t="s">
        <v>389</v>
      </c>
      <c r="P393" t="s">
        <v>388</v>
      </c>
      <c r="Q393" t="s">
        <v>473</v>
      </c>
    </row>
    <row r="394" spans="1:17" hidden="1" x14ac:dyDescent="0.35">
      <c r="A394" t="s">
        <v>476</v>
      </c>
      <c r="B394" t="s">
        <v>375</v>
      </c>
      <c r="C394">
        <v>2021</v>
      </c>
      <c r="D394">
        <v>1</v>
      </c>
      <c r="E394">
        <v>952.77</v>
      </c>
      <c r="F394">
        <v>0</v>
      </c>
      <c r="G394" t="s">
        <v>471</v>
      </c>
      <c r="H394" t="s">
        <v>377</v>
      </c>
      <c r="I394" t="s">
        <v>399</v>
      </c>
      <c r="J394" t="s">
        <v>472</v>
      </c>
      <c r="K394" t="s">
        <v>380</v>
      </c>
      <c r="L394" t="s">
        <v>381</v>
      </c>
      <c r="M394" t="s">
        <v>381</v>
      </c>
      <c r="N394" t="s">
        <v>381</v>
      </c>
      <c r="O394" t="s">
        <v>382</v>
      </c>
      <c r="P394" t="s">
        <v>383</v>
      </c>
      <c r="Q394" t="s">
        <v>473</v>
      </c>
    </row>
    <row r="395" spans="1:17" hidden="1" x14ac:dyDescent="0.35">
      <c r="A395" t="s">
        <v>476</v>
      </c>
      <c r="B395" t="s">
        <v>375</v>
      </c>
      <c r="C395">
        <v>2021</v>
      </c>
      <c r="D395">
        <v>2</v>
      </c>
      <c r="E395">
        <v>-952.77</v>
      </c>
      <c r="F395">
        <v>0</v>
      </c>
      <c r="G395" t="s">
        <v>471</v>
      </c>
      <c r="H395" t="s">
        <v>377</v>
      </c>
      <c r="I395" t="s">
        <v>399</v>
      </c>
      <c r="J395" t="s">
        <v>472</v>
      </c>
      <c r="K395" t="s">
        <v>380</v>
      </c>
      <c r="L395" t="s">
        <v>381</v>
      </c>
      <c r="M395" t="s">
        <v>381</v>
      </c>
      <c r="N395" t="s">
        <v>381</v>
      </c>
      <c r="O395" t="s">
        <v>385</v>
      </c>
      <c r="P395" t="s">
        <v>383</v>
      </c>
      <c r="Q395" t="s">
        <v>473</v>
      </c>
    </row>
    <row r="396" spans="1:17" hidden="1" x14ac:dyDescent="0.35">
      <c r="A396" t="s">
        <v>477</v>
      </c>
      <c r="B396" t="s">
        <v>375</v>
      </c>
      <c r="C396">
        <v>2021</v>
      </c>
      <c r="D396">
        <v>1</v>
      </c>
      <c r="E396">
        <v>0</v>
      </c>
      <c r="F396">
        <v>0</v>
      </c>
      <c r="G396" t="s">
        <v>471</v>
      </c>
      <c r="H396" t="s">
        <v>377</v>
      </c>
      <c r="I396" t="s">
        <v>401</v>
      </c>
      <c r="J396" t="s">
        <v>472</v>
      </c>
      <c r="K396" t="s">
        <v>380</v>
      </c>
      <c r="L396" t="s">
        <v>381</v>
      </c>
      <c r="M396" t="s">
        <v>381</v>
      </c>
      <c r="N396" t="s">
        <v>381</v>
      </c>
      <c r="O396" t="s">
        <v>382</v>
      </c>
      <c r="P396" t="s">
        <v>383</v>
      </c>
      <c r="Q396" t="s">
        <v>473</v>
      </c>
    </row>
    <row r="397" spans="1:17" hidden="1" x14ac:dyDescent="0.35">
      <c r="A397" t="s">
        <v>477</v>
      </c>
      <c r="B397" t="s">
        <v>375</v>
      </c>
      <c r="C397">
        <v>2021</v>
      </c>
      <c r="D397">
        <v>1</v>
      </c>
      <c r="E397">
        <v>1872.25</v>
      </c>
      <c r="F397">
        <v>0</v>
      </c>
      <c r="G397" t="s">
        <v>471</v>
      </c>
      <c r="H397" t="s">
        <v>377</v>
      </c>
      <c r="I397" t="s">
        <v>401</v>
      </c>
      <c r="J397" t="s">
        <v>472</v>
      </c>
      <c r="K397" t="s">
        <v>380</v>
      </c>
      <c r="L397" t="s">
        <v>381</v>
      </c>
      <c r="M397" t="s">
        <v>381</v>
      </c>
      <c r="N397" t="s">
        <v>381</v>
      </c>
      <c r="O397" t="s">
        <v>382</v>
      </c>
      <c r="P397" t="s">
        <v>383</v>
      </c>
      <c r="Q397" t="s">
        <v>473</v>
      </c>
    </row>
    <row r="398" spans="1:17" hidden="1" x14ac:dyDescent="0.35">
      <c r="A398" t="s">
        <v>477</v>
      </c>
      <c r="B398" t="s">
        <v>375</v>
      </c>
      <c r="C398">
        <v>2021</v>
      </c>
      <c r="D398">
        <v>2</v>
      </c>
      <c r="E398">
        <v>0</v>
      </c>
      <c r="F398">
        <v>300</v>
      </c>
      <c r="G398" t="s">
        <v>471</v>
      </c>
      <c r="H398" t="s">
        <v>377</v>
      </c>
      <c r="I398" t="s">
        <v>401</v>
      </c>
      <c r="J398" t="s">
        <v>472</v>
      </c>
      <c r="K398" t="s">
        <v>380</v>
      </c>
      <c r="L398" t="s">
        <v>381</v>
      </c>
      <c r="M398" t="s">
        <v>381</v>
      </c>
      <c r="N398" t="s">
        <v>381</v>
      </c>
      <c r="O398" t="s">
        <v>385</v>
      </c>
      <c r="P398" t="s">
        <v>383</v>
      </c>
      <c r="Q398" t="s">
        <v>473</v>
      </c>
    </row>
    <row r="399" spans="1:17" hidden="1" x14ac:dyDescent="0.35">
      <c r="A399" t="s">
        <v>477</v>
      </c>
      <c r="B399" t="s">
        <v>375</v>
      </c>
      <c r="C399">
        <v>2021</v>
      </c>
      <c r="D399">
        <v>2</v>
      </c>
      <c r="E399">
        <v>-1627.21</v>
      </c>
      <c r="F399">
        <v>0</v>
      </c>
      <c r="G399" t="s">
        <v>471</v>
      </c>
      <c r="H399" t="s">
        <v>377</v>
      </c>
      <c r="I399" t="s">
        <v>401</v>
      </c>
      <c r="J399" t="s">
        <v>472</v>
      </c>
      <c r="K399" t="s">
        <v>380</v>
      </c>
      <c r="L399" t="s">
        <v>381</v>
      </c>
      <c r="M399" t="s">
        <v>381</v>
      </c>
      <c r="N399" t="s">
        <v>381</v>
      </c>
      <c r="O399" t="s">
        <v>385</v>
      </c>
      <c r="P399" t="s">
        <v>383</v>
      </c>
      <c r="Q399" t="s">
        <v>473</v>
      </c>
    </row>
    <row r="400" spans="1:17" hidden="1" x14ac:dyDescent="0.35">
      <c r="A400" t="s">
        <v>477</v>
      </c>
      <c r="B400" t="s">
        <v>375</v>
      </c>
      <c r="C400">
        <v>2021</v>
      </c>
      <c r="D400">
        <v>5</v>
      </c>
      <c r="E400">
        <v>2.9</v>
      </c>
      <c r="F400">
        <v>0</v>
      </c>
      <c r="G400" t="s">
        <v>471</v>
      </c>
      <c r="H400" t="s">
        <v>377</v>
      </c>
      <c r="I400" t="s">
        <v>401</v>
      </c>
      <c r="J400" t="s">
        <v>472</v>
      </c>
      <c r="K400" t="s">
        <v>380</v>
      </c>
      <c r="L400" t="s">
        <v>381</v>
      </c>
      <c r="M400" t="s">
        <v>381</v>
      </c>
      <c r="N400" t="s">
        <v>381</v>
      </c>
      <c r="O400" t="s">
        <v>389</v>
      </c>
      <c r="P400" t="s">
        <v>388</v>
      </c>
      <c r="Q400" t="s">
        <v>473</v>
      </c>
    </row>
    <row r="401" spans="1:17" hidden="1" x14ac:dyDescent="0.35">
      <c r="A401" t="s">
        <v>478</v>
      </c>
      <c r="B401" t="s">
        <v>375</v>
      </c>
      <c r="C401">
        <v>2021</v>
      </c>
      <c r="D401">
        <v>1</v>
      </c>
      <c r="E401">
        <v>41785.57</v>
      </c>
      <c r="F401">
        <v>0</v>
      </c>
      <c r="G401" t="s">
        <v>471</v>
      </c>
      <c r="H401" t="s">
        <v>377</v>
      </c>
      <c r="I401" t="s">
        <v>403</v>
      </c>
      <c r="J401" t="s">
        <v>472</v>
      </c>
      <c r="K401" t="s">
        <v>380</v>
      </c>
      <c r="L401" t="s">
        <v>381</v>
      </c>
      <c r="M401" t="s">
        <v>381</v>
      </c>
      <c r="N401" t="s">
        <v>381</v>
      </c>
      <c r="O401" t="s">
        <v>382</v>
      </c>
      <c r="P401" t="s">
        <v>383</v>
      </c>
      <c r="Q401" t="s">
        <v>473</v>
      </c>
    </row>
    <row r="402" spans="1:17" hidden="1" x14ac:dyDescent="0.35">
      <c r="A402" t="s">
        <v>478</v>
      </c>
      <c r="B402" t="s">
        <v>375</v>
      </c>
      <c r="C402">
        <v>2021</v>
      </c>
      <c r="D402">
        <v>2</v>
      </c>
      <c r="E402">
        <v>-8160.51</v>
      </c>
      <c r="F402">
        <v>0</v>
      </c>
      <c r="G402" t="s">
        <v>471</v>
      </c>
      <c r="H402" t="s">
        <v>377</v>
      </c>
      <c r="I402" t="s">
        <v>403</v>
      </c>
      <c r="J402" t="s">
        <v>472</v>
      </c>
      <c r="K402" t="s">
        <v>380</v>
      </c>
      <c r="L402" t="s">
        <v>381</v>
      </c>
      <c r="M402" t="s">
        <v>381</v>
      </c>
      <c r="N402" t="s">
        <v>381</v>
      </c>
      <c r="O402" t="s">
        <v>385</v>
      </c>
      <c r="P402" t="s">
        <v>383</v>
      </c>
      <c r="Q402" t="s">
        <v>473</v>
      </c>
    </row>
    <row r="403" spans="1:17" hidden="1" x14ac:dyDescent="0.35">
      <c r="A403" t="s">
        <v>478</v>
      </c>
      <c r="B403" t="s">
        <v>375</v>
      </c>
      <c r="C403">
        <v>2021</v>
      </c>
      <c r="D403">
        <v>4</v>
      </c>
      <c r="E403">
        <v>42608.29</v>
      </c>
      <c r="F403">
        <v>0</v>
      </c>
      <c r="G403" t="s">
        <v>471</v>
      </c>
      <c r="H403" t="s">
        <v>377</v>
      </c>
      <c r="I403" t="s">
        <v>403</v>
      </c>
      <c r="J403" t="s">
        <v>472</v>
      </c>
      <c r="K403" t="s">
        <v>380</v>
      </c>
      <c r="L403" t="s">
        <v>381</v>
      </c>
      <c r="M403" t="s">
        <v>381</v>
      </c>
      <c r="N403" t="s">
        <v>381</v>
      </c>
      <c r="O403" t="s">
        <v>387</v>
      </c>
      <c r="P403" t="s">
        <v>388</v>
      </c>
      <c r="Q403" t="s">
        <v>473</v>
      </c>
    </row>
    <row r="404" spans="1:17" hidden="1" x14ac:dyDescent="0.35">
      <c r="A404" t="s">
        <v>478</v>
      </c>
      <c r="B404" t="s">
        <v>375</v>
      </c>
      <c r="C404">
        <v>2021</v>
      </c>
      <c r="D404">
        <v>5</v>
      </c>
      <c r="E404">
        <v>18365.61</v>
      </c>
      <c r="F404">
        <v>0</v>
      </c>
      <c r="G404" t="s">
        <v>471</v>
      </c>
      <c r="H404" t="s">
        <v>377</v>
      </c>
      <c r="I404" t="s">
        <v>403</v>
      </c>
      <c r="J404" t="s">
        <v>472</v>
      </c>
      <c r="K404" t="s">
        <v>380</v>
      </c>
      <c r="L404" t="s">
        <v>381</v>
      </c>
      <c r="M404" t="s">
        <v>381</v>
      </c>
      <c r="N404" t="s">
        <v>381</v>
      </c>
      <c r="O404" t="s">
        <v>389</v>
      </c>
      <c r="P404" t="s">
        <v>388</v>
      </c>
      <c r="Q404" t="s">
        <v>473</v>
      </c>
    </row>
    <row r="405" spans="1:17" hidden="1" x14ac:dyDescent="0.35">
      <c r="A405" t="s">
        <v>478</v>
      </c>
      <c r="B405" t="s">
        <v>375</v>
      </c>
      <c r="C405">
        <v>2021</v>
      </c>
      <c r="D405">
        <v>5</v>
      </c>
      <c r="E405">
        <v>-533.73</v>
      </c>
      <c r="F405">
        <v>0</v>
      </c>
      <c r="G405" t="s">
        <v>471</v>
      </c>
      <c r="H405" t="s">
        <v>377</v>
      </c>
      <c r="I405" t="s">
        <v>403</v>
      </c>
      <c r="J405" t="s">
        <v>472</v>
      </c>
      <c r="K405" t="s">
        <v>380</v>
      </c>
      <c r="L405" t="s">
        <v>381</v>
      </c>
      <c r="M405" t="s">
        <v>381</v>
      </c>
      <c r="N405" t="s">
        <v>381</v>
      </c>
      <c r="O405" t="s">
        <v>389</v>
      </c>
      <c r="P405" t="s">
        <v>388</v>
      </c>
      <c r="Q405" t="s">
        <v>473</v>
      </c>
    </row>
    <row r="406" spans="1:17" hidden="1" x14ac:dyDescent="0.35">
      <c r="A406" t="s">
        <v>478</v>
      </c>
      <c r="B406" t="s">
        <v>375</v>
      </c>
      <c r="C406">
        <v>2021</v>
      </c>
      <c r="D406">
        <v>5</v>
      </c>
      <c r="E406">
        <v>3078.43</v>
      </c>
      <c r="F406">
        <v>0</v>
      </c>
      <c r="G406" t="s">
        <v>471</v>
      </c>
      <c r="H406" t="s">
        <v>377</v>
      </c>
      <c r="I406" t="s">
        <v>403</v>
      </c>
      <c r="J406" t="s">
        <v>472</v>
      </c>
      <c r="K406" t="s">
        <v>380</v>
      </c>
      <c r="L406" t="s">
        <v>381</v>
      </c>
      <c r="M406" t="s">
        <v>381</v>
      </c>
      <c r="N406" t="s">
        <v>381</v>
      </c>
      <c r="O406" t="s">
        <v>389</v>
      </c>
      <c r="P406" t="s">
        <v>388</v>
      </c>
      <c r="Q406" t="s">
        <v>473</v>
      </c>
    </row>
    <row r="407" spans="1:17" hidden="1" x14ac:dyDescent="0.35">
      <c r="A407" t="s">
        <v>478</v>
      </c>
      <c r="B407" t="s">
        <v>375</v>
      </c>
      <c r="C407">
        <v>2021</v>
      </c>
      <c r="D407">
        <v>6</v>
      </c>
      <c r="E407">
        <v>-17948.669999999998</v>
      </c>
      <c r="F407">
        <v>0</v>
      </c>
      <c r="G407" t="s">
        <v>471</v>
      </c>
      <c r="H407" t="s">
        <v>377</v>
      </c>
      <c r="I407" t="s">
        <v>403</v>
      </c>
      <c r="J407" t="s">
        <v>472</v>
      </c>
      <c r="K407" t="s">
        <v>380</v>
      </c>
      <c r="L407" t="s">
        <v>381</v>
      </c>
      <c r="M407" t="s">
        <v>381</v>
      </c>
      <c r="N407" t="s">
        <v>381</v>
      </c>
      <c r="O407" t="s">
        <v>390</v>
      </c>
      <c r="P407" t="s">
        <v>388</v>
      </c>
      <c r="Q407" t="s">
        <v>473</v>
      </c>
    </row>
    <row r="408" spans="1:17" hidden="1" x14ac:dyDescent="0.35">
      <c r="A408" t="s">
        <v>66</v>
      </c>
      <c r="B408" t="s">
        <v>260</v>
      </c>
      <c r="C408">
        <v>2021</v>
      </c>
      <c r="D408">
        <v>1</v>
      </c>
      <c r="E408">
        <v>503.94</v>
      </c>
      <c r="F408">
        <v>0</v>
      </c>
      <c r="G408" t="s">
        <v>471</v>
      </c>
      <c r="H408" t="s">
        <v>377</v>
      </c>
      <c r="I408" t="s">
        <v>404</v>
      </c>
      <c r="J408" t="s">
        <v>479</v>
      </c>
      <c r="K408" t="s">
        <v>380</v>
      </c>
      <c r="L408" t="s">
        <v>381</v>
      </c>
      <c r="M408" t="s">
        <v>381</v>
      </c>
      <c r="N408" t="s">
        <v>381</v>
      </c>
      <c r="O408" t="s">
        <v>382</v>
      </c>
      <c r="P408" t="s">
        <v>383</v>
      </c>
      <c r="Q408" t="s">
        <v>473</v>
      </c>
    </row>
    <row r="409" spans="1:17" hidden="1" x14ac:dyDescent="0.35">
      <c r="A409" t="s">
        <v>66</v>
      </c>
      <c r="B409" t="s">
        <v>260</v>
      </c>
      <c r="C409">
        <v>2021</v>
      </c>
      <c r="D409">
        <v>2</v>
      </c>
      <c r="E409">
        <v>-3.96</v>
      </c>
      <c r="F409">
        <v>0</v>
      </c>
      <c r="G409" t="s">
        <v>471</v>
      </c>
      <c r="H409" t="s">
        <v>377</v>
      </c>
      <c r="I409" t="s">
        <v>404</v>
      </c>
      <c r="J409" t="s">
        <v>479</v>
      </c>
      <c r="K409" t="s">
        <v>380</v>
      </c>
      <c r="L409" t="s">
        <v>381</v>
      </c>
      <c r="M409" t="s">
        <v>381</v>
      </c>
      <c r="N409" t="s">
        <v>381</v>
      </c>
      <c r="O409" t="s">
        <v>385</v>
      </c>
      <c r="P409" t="s">
        <v>383</v>
      </c>
      <c r="Q409" t="s">
        <v>473</v>
      </c>
    </row>
    <row r="410" spans="1:17" hidden="1" x14ac:dyDescent="0.35">
      <c r="A410" t="s">
        <v>67</v>
      </c>
      <c r="B410" t="s">
        <v>260</v>
      </c>
      <c r="C410">
        <v>2021</v>
      </c>
      <c r="D410">
        <v>1</v>
      </c>
      <c r="E410">
        <v>0</v>
      </c>
      <c r="F410">
        <v>2449.87</v>
      </c>
      <c r="G410" t="s">
        <v>471</v>
      </c>
      <c r="H410" t="s">
        <v>377</v>
      </c>
      <c r="I410" t="s">
        <v>16</v>
      </c>
      <c r="J410" t="s">
        <v>479</v>
      </c>
      <c r="K410" t="s">
        <v>380</v>
      </c>
      <c r="L410" t="s">
        <v>381</v>
      </c>
      <c r="M410" t="s">
        <v>381</v>
      </c>
      <c r="N410" t="s">
        <v>381</v>
      </c>
      <c r="O410" t="s">
        <v>382</v>
      </c>
      <c r="P410" t="s">
        <v>383</v>
      </c>
      <c r="Q410" t="s">
        <v>473</v>
      </c>
    </row>
    <row r="411" spans="1:17" hidden="1" x14ac:dyDescent="0.35">
      <c r="A411" t="s">
        <v>67</v>
      </c>
      <c r="B411" t="s">
        <v>260</v>
      </c>
      <c r="C411">
        <v>2021</v>
      </c>
      <c r="D411">
        <v>1</v>
      </c>
      <c r="E411">
        <v>13121.4</v>
      </c>
      <c r="F411">
        <v>0</v>
      </c>
      <c r="G411" t="s">
        <v>471</v>
      </c>
      <c r="H411" t="s">
        <v>377</v>
      </c>
      <c r="I411" t="s">
        <v>16</v>
      </c>
      <c r="J411" t="s">
        <v>479</v>
      </c>
      <c r="K411" t="s">
        <v>380</v>
      </c>
      <c r="L411" t="s">
        <v>381</v>
      </c>
      <c r="M411" t="s">
        <v>381</v>
      </c>
      <c r="N411" t="s">
        <v>381</v>
      </c>
      <c r="O411" t="s">
        <v>382</v>
      </c>
      <c r="P411" t="s">
        <v>383</v>
      </c>
      <c r="Q411" t="s">
        <v>473</v>
      </c>
    </row>
    <row r="412" spans="1:17" hidden="1" x14ac:dyDescent="0.35">
      <c r="A412" t="s">
        <v>67</v>
      </c>
      <c r="B412" t="s">
        <v>260</v>
      </c>
      <c r="C412">
        <v>2021</v>
      </c>
      <c r="D412">
        <v>2</v>
      </c>
      <c r="E412">
        <v>169.05</v>
      </c>
      <c r="F412">
        <v>0</v>
      </c>
      <c r="G412" t="s">
        <v>471</v>
      </c>
      <c r="H412" t="s">
        <v>377</v>
      </c>
      <c r="I412" t="s">
        <v>16</v>
      </c>
      <c r="J412" t="s">
        <v>479</v>
      </c>
      <c r="K412" t="s">
        <v>380</v>
      </c>
      <c r="L412" t="s">
        <v>381</v>
      </c>
      <c r="M412" t="s">
        <v>381</v>
      </c>
      <c r="N412" t="s">
        <v>381</v>
      </c>
      <c r="O412" t="s">
        <v>385</v>
      </c>
      <c r="P412" t="s">
        <v>383</v>
      </c>
      <c r="Q412" t="s">
        <v>473</v>
      </c>
    </row>
    <row r="413" spans="1:17" hidden="1" x14ac:dyDescent="0.35">
      <c r="A413" t="s">
        <v>67</v>
      </c>
      <c r="B413" t="s">
        <v>260</v>
      </c>
      <c r="C413">
        <v>2021</v>
      </c>
      <c r="D413">
        <v>2</v>
      </c>
      <c r="E413">
        <v>0</v>
      </c>
      <c r="F413">
        <v>2327.5500000000002</v>
      </c>
      <c r="G413" t="s">
        <v>471</v>
      </c>
      <c r="H413" t="s">
        <v>377</v>
      </c>
      <c r="I413" t="s">
        <v>16</v>
      </c>
      <c r="J413" t="s">
        <v>479</v>
      </c>
      <c r="K413" t="s">
        <v>380</v>
      </c>
      <c r="L413" t="s">
        <v>381</v>
      </c>
      <c r="M413" t="s">
        <v>381</v>
      </c>
      <c r="N413" t="s">
        <v>381</v>
      </c>
      <c r="O413" t="s">
        <v>385</v>
      </c>
      <c r="P413" t="s">
        <v>383</v>
      </c>
      <c r="Q413" t="s">
        <v>473</v>
      </c>
    </row>
    <row r="414" spans="1:17" hidden="1" x14ac:dyDescent="0.35">
      <c r="A414" t="s">
        <v>67</v>
      </c>
      <c r="B414" t="s">
        <v>260</v>
      </c>
      <c r="C414">
        <v>2021</v>
      </c>
      <c r="D414">
        <v>3</v>
      </c>
      <c r="E414">
        <v>304.32</v>
      </c>
      <c r="F414">
        <v>0</v>
      </c>
      <c r="G414" t="s">
        <v>471</v>
      </c>
      <c r="H414" t="s">
        <v>377</v>
      </c>
      <c r="I414" t="s">
        <v>16</v>
      </c>
      <c r="J414" t="s">
        <v>479</v>
      </c>
      <c r="K414" t="s">
        <v>380</v>
      </c>
      <c r="L414" t="s">
        <v>381</v>
      </c>
      <c r="M414" t="s">
        <v>381</v>
      </c>
      <c r="N414" t="s">
        <v>381</v>
      </c>
      <c r="O414" t="s">
        <v>386</v>
      </c>
      <c r="P414" t="s">
        <v>383</v>
      </c>
      <c r="Q414" t="s">
        <v>473</v>
      </c>
    </row>
    <row r="415" spans="1:17" hidden="1" x14ac:dyDescent="0.35">
      <c r="A415" t="s">
        <v>67</v>
      </c>
      <c r="B415" t="s">
        <v>260</v>
      </c>
      <c r="C415">
        <v>2021</v>
      </c>
      <c r="D415">
        <v>3</v>
      </c>
      <c r="E415">
        <v>0</v>
      </c>
      <c r="F415">
        <v>2567.9699999999998</v>
      </c>
      <c r="G415" t="s">
        <v>471</v>
      </c>
      <c r="H415" t="s">
        <v>377</v>
      </c>
      <c r="I415" t="s">
        <v>16</v>
      </c>
      <c r="J415" t="s">
        <v>479</v>
      </c>
      <c r="K415" t="s">
        <v>380</v>
      </c>
      <c r="L415" t="s">
        <v>381</v>
      </c>
      <c r="M415" t="s">
        <v>381</v>
      </c>
      <c r="N415" t="s">
        <v>381</v>
      </c>
      <c r="O415" t="s">
        <v>386</v>
      </c>
      <c r="P415" t="s">
        <v>383</v>
      </c>
      <c r="Q415" t="s">
        <v>473</v>
      </c>
    </row>
    <row r="416" spans="1:17" hidden="1" x14ac:dyDescent="0.35">
      <c r="A416" t="s">
        <v>67</v>
      </c>
      <c r="B416" t="s">
        <v>260</v>
      </c>
      <c r="C416">
        <v>2021</v>
      </c>
      <c r="D416">
        <v>4</v>
      </c>
      <c r="E416">
        <v>22223.599999999999</v>
      </c>
      <c r="F416">
        <v>0</v>
      </c>
      <c r="G416" t="s">
        <v>471</v>
      </c>
      <c r="H416" t="s">
        <v>377</v>
      </c>
      <c r="I416" t="s">
        <v>16</v>
      </c>
      <c r="J416" t="s">
        <v>479</v>
      </c>
      <c r="K416" t="s">
        <v>380</v>
      </c>
      <c r="L416" t="s">
        <v>381</v>
      </c>
      <c r="M416" t="s">
        <v>381</v>
      </c>
      <c r="N416" t="s">
        <v>381</v>
      </c>
      <c r="O416" t="s">
        <v>387</v>
      </c>
      <c r="P416" t="s">
        <v>388</v>
      </c>
      <c r="Q416" t="s">
        <v>473</v>
      </c>
    </row>
    <row r="417" spans="1:17" hidden="1" x14ac:dyDescent="0.35">
      <c r="A417" t="s">
        <v>67</v>
      </c>
      <c r="B417" t="s">
        <v>260</v>
      </c>
      <c r="C417">
        <v>2021</v>
      </c>
      <c r="D417">
        <v>4</v>
      </c>
      <c r="E417">
        <v>0</v>
      </c>
      <c r="F417">
        <v>2464.63</v>
      </c>
      <c r="G417" t="s">
        <v>471</v>
      </c>
      <c r="H417" t="s">
        <v>377</v>
      </c>
      <c r="I417" t="s">
        <v>16</v>
      </c>
      <c r="J417" t="s">
        <v>479</v>
      </c>
      <c r="K417" t="s">
        <v>380</v>
      </c>
      <c r="L417" t="s">
        <v>381</v>
      </c>
      <c r="M417" t="s">
        <v>381</v>
      </c>
      <c r="N417" t="s">
        <v>381</v>
      </c>
      <c r="O417" t="s">
        <v>387</v>
      </c>
      <c r="P417" t="s">
        <v>388</v>
      </c>
      <c r="Q417" t="s">
        <v>473</v>
      </c>
    </row>
    <row r="418" spans="1:17" hidden="1" x14ac:dyDescent="0.35">
      <c r="A418" t="s">
        <v>67</v>
      </c>
      <c r="B418" t="s">
        <v>260</v>
      </c>
      <c r="C418">
        <v>2021</v>
      </c>
      <c r="D418">
        <v>5</v>
      </c>
      <c r="E418">
        <v>9156.8799999999992</v>
      </c>
      <c r="F418">
        <v>0</v>
      </c>
      <c r="G418" t="s">
        <v>471</v>
      </c>
      <c r="H418" t="s">
        <v>377</v>
      </c>
      <c r="I418" t="s">
        <v>16</v>
      </c>
      <c r="J418" t="s">
        <v>479</v>
      </c>
      <c r="K418" t="s">
        <v>380</v>
      </c>
      <c r="L418" t="s">
        <v>381</v>
      </c>
      <c r="M418" t="s">
        <v>381</v>
      </c>
      <c r="N418" t="s">
        <v>381</v>
      </c>
      <c r="O418" t="s">
        <v>389</v>
      </c>
      <c r="P418" t="s">
        <v>388</v>
      </c>
      <c r="Q418" t="s">
        <v>473</v>
      </c>
    </row>
    <row r="419" spans="1:17" hidden="1" x14ac:dyDescent="0.35">
      <c r="A419" t="s">
        <v>67</v>
      </c>
      <c r="B419" t="s">
        <v>260</v>
      </c>
      <c r="C419">
        <v>2021</v>
      </c>
      <c r="D419">
        <v>5</v>
      </c>
      <c r="E419">
        <v>-3539.1</v>
      </c>
      <c r="F419">
        <v>0</v>
      </c>
      <c r="G419" t="s">
        <v>471</v>
      </c>
      <c r="H419" t="s">
        <v>377</v>
      </c>
      <c r="I419" t="s">
        <v>16</v>
      </c>
      <c r="J419" t="s">
        <v>479</v>
      </c>
      <c r="K419" t="s">
        <v>380</v>
      </c>
      <c r="L419" t="s">
        <v>381</v>
      </c>
      <c r="M419" t="s">
        <v>381</v>
      </c>
      <c r="N419" t="s">
        <v>381</v>
      </c>
      <c r="O419" t="s">
        <v>389</v>
      </c>
      <c r="P419" t="s">
        <v>388</v>
      </c>
      <c r="Q419" t="s">
        <v>473</v>
      </c>
    </row>
    <row r="420" spans="1:17" hidden="1" x14ac:dyDescent="0.35">
      <c r="A420" t="s">
        <v>67</v>
      </c>
      <c r="B420" t="s">
        <v>260</v>
      </c>
      <c r="C420">
        <v>2021</v>
      </c>
      <c r="D420">
        <v>5</v>
      </c>
      <c r="E420">
        <v>6996.14</v>
      </c>
      <c r="F420">
        <v>0</v>
      </c>
      <c r="G420" t="s">
        <v>471</v>
      </c>
      <c r="H420" t="s">
        <v>377</v>
      </c>
      <c r="I420" t="s">
        <v>16</v>
      </c>
      <c r="J420" t="s">
        <v>479</v>
      </c>
      <c r="K420" t="s">
        <v>380</v>
      </c>
      <c r="L420" t="s">
        <v>381</v>
      </c>
      <c r="M420" t="s">
        <v>381</v>
      </c>
      <c r="N420" t="s">
        <v>381</v>
      </c>
      <c r="O420" t="s">
        <v>389</v>
      </c>
      <c r="P420" t="s">
        <v>388</v>
      </c>
      <c r="Q420" t="s">
        <v>473</v>
      </c>
    </row>
    <row r="421" spans="1:17" hidden="1" x14ac:dyDescent="0.35">
      <c r="A421" t="s">
        <v>67</v>
      </c>
      <c r="B421" t="s">
        <v>260</v>
      </c>
      <c r="C421">
        <v>2021</v>
      </c>
      <c r="D421">
        <v>5</v>
      </c>
      <c r="E421">
        <v>0</v>
      </c>
      <c r="F421">
        <v>2536.33</v>
      </c>
      <c r="G421" t="s">
        <v>471</v>
      </c>
      <c r="H421" t="s">
        <v>377</v>
      </c>
      <c r="I421" t="s">
        <v>16</v>
      </c>
      <c r="J421" t="s">
        <v>479</v>
      </c>
      <c r="K421" t="s">
        <v>380</v>
      </c>
      <c r="L421" t="s">
        <v>381</v>
      </c>
      <c r="M421" t="s">
        <v>381</v>
      </c>
      <c r="N421" t="s">
        <v>381</v>
      </c>
      <c r="O421" t="s">
        <v>389</v>
      </c>
      <c r="P421" t="s">
        <v>388</v>
      </c>
      <c r="Q421" t="s">
        <v>473</v>
      </c>
    </row>
    <row r="422" spans="1:17" hidden="1" x14ac:dyDescent="0.35">
      <c r="A422" t="s">
        <v>67</v>
      </c>
      <c r="B422" t="s">
        <v>260</v>
      </c>
      <c r="C422">
        <v>2021</v>
      </c>
      <c r="D422">
        <v>6</v>
      </c>
      <c r="E422">
        <v>-6040.25</v>
      </c>
      <c r="F422">
        <v>0</v>
      </c>
      <c r="G422" t="s">
        <v>471</v>
      </c>
      <c r="H422" t="s">
        <v>377</v>
      </c>
      <c r="I422" t="s">
        <v>16</v>
      </c>
      <c r="J422" t="s">
        <v>479</v>
      </c>
      <c r="K422" t="s">
        <v>380</v>
      </c>
      <c r="L422" t="s">
        <v>381</v>
      </c>
      <c r="M422" t="s">
        <v>381</v>
      </c>
      <c r="N422" t="s">
        <v>381</v>
      </c>
      <c r="O422" t="s">
        <v>390</v>
      </c>
      <c r="P422" t="s">
        <v>388</v>
      </c>
      <c r="Q422" t="s">
        <v>473</v>
      </c>
    </row>
    <row r="423" spans="1:17" hidden="1" x14ac:dyDescent="0.35">
      <c r="A423" t="s">
        <v>67</v>
      </c>
      <c r="B423" t="s">
        <v>260</v>
      </c>
      <c r="C423">
        <v>2021</v>
      </c>
      <c r="D423">
        <v>6</v>
      </c>
      <c r="E423">
        <v>0</v>
      </c>
      <c r="F423">
        <v>2477.29</v>
      </c>
      <c r="G423" t="s">
        <v>471</v>
      </c>
      <c r="H423" t="s">
        <v>377</v>
      </c>
      <c r="I423" t="s">
        <v>16</v>
      </c>
      <c r="J423" t="s">
        <v>479</v>
      </c>
      <c r="K423" t="s">
        <v>380</v>
      </c>
      <c r="L423" t="s">
        <v>381</v>
      </c>
      <c r="M423" t="s">
        <v>381</v>
      </c>
      <c r="N423" t="s">
        <v>381</v>
      </c>
      <c r="O423" t="s">
        <v>390</v>
      </c>
      <c r="P423" t="s">
        <v>388</v>
      </c>
      <c r="Q423" t="s">
        <v>473</v>
      </c>
    </row>
    <row r="424" spans="1:17" hidden="1" x14ac:dyDescent="0.35">
      <c r="A424" t="s">
        <v>480</v>
      </c>
      <c r="B424" t="s">
        <v>408</v>
      </c>
      <c r="C424">
        <v>2021</v>
      </c>
      <c r="D424">
        <v>1</v>
      </c>
      <c r="E424">
        <v>2399.7600000000002</v>
      </c>
      <c r="F424">
        <v>0</v>
      </c>
      <c r="G424" t="s">
        <v>471</v>
      </c>
      <c r="H424" t="s">
        <v>377</v>
      </c>
      <c r="I424" t="s">
        <v>409</v>
      </c>
      <c r="J424" t="s">
        <v>472</v>
      </c>
      <c r="K424" t="s">
        <v>380</v>
      </c>
      <c r="L424" t="s">
        <v>381</v>
      </c>
      <c r="M424" t="s">
        <v>381</v>
      </c>
      <c r="N424" t="s">
        <v>381</v>
      </c>
      <c r="O424" t="s">
        <v>382</v>
      </c>
      <c r="P424" t="s">
        <v>383</v>
      </c>
      <c r="Q424" t="s">
        <v>473</v>
      </c>
    </row>
    <row r="425" spans="1:17" hidden="1" x14ac:dyDescent="0.35">
      <c r="A425" t="s">
        <v>480</v>
      </c>
      <c r="B425" t="s">
        <v>408</v>
      </c>
      <c r="C425">
        <v>2021</v>
      </c>
      <c r="D425">
        <v>2</v>
      </c>
      <c r="E425">
        <v>123</v>
      </c>
      <c r="F425">
        <v>0</v>
      </c>
      <c r="G425" t="s">
        <v>471</v>
      </c>
      <c r="H425" t="s">
        <v>377</v>
      </c>
      <c r="I425" t="s">
        <v>409</v>
      </c>
      <c r="J425" t="s">
        <v>472</v>
      </c>
      <c r="K425" t="s">
        <v>380</v>
      </c>
      <c r="L425" t="s">
        <v>381</v>
      </c>
      <c r="M425" t="s">
        <v>381</v>
      </c>
      <c r="N425" t="s">
        <v>381</v>
      </c>
      <c r="O425" t="s">
        <v>385</v>
      </c>
      <c r="P425" t="s">
        <v>383</v>
      </c>
      <c r="Q425" t="s">
        <v>473</v>
      </c>
    </row>
    <row r="426" spans="1:17" hidden="1" x14ac:dyDescent="0.35">
      <c r="A426" t="s">
        <v>480</v>
      </c>
      <c r="B426" t="s">
        <v>408</v>
      </c>
      <c r="C426">
        <v>2021</v>
      </c>
      <c r="D426">
        <v>4</v>
      </c>
      <c r="E426">
        <v>5760.8</v>
      </c>
      <c r="F426">
        <v>0</v>
      </c>
      <c r="G426" t="s">
        <v>471</v>
      </c>
      <c r="H426" t="s">
        <v>377</v>
      </c>
      <c r="I426" t="s">
        <v>409</v>
      </c>
      <c r="J426" t="s">
        <v>472</v>
      </c>
      <c r="K426" t="s">
        <v>380</v>
      </c>
      <c r="L426" t="s">
        <v>381</v>
      </c>
      <c r="M426" t="s">
        <v>381</v>
      </c>
      <c r="N426" t="s">
        <v>381</v>
      </c>
      <c r="O426" t="s">
        <v>387</v>
      </c>
      <c r="P426" t="s">
        <v>388</v>
      </c>
      <c r="Q426" t="s">
        <v>473</v>
      </c>
    </row>
    <row r="427" spans="1:17" hidden="1" x14ac:dyDescent="0.35">
      <c r="A427" t="s">
        <v>480</v>
      </c>
      <c r="B427" t="s">
        <v>408</v>
      </c>
      <c r="C427">
        <v>2021</v>
      </c>
      <c r="D427">
        <v>5</v>
      </c>
      <c r="E427">
        <v>1753.12</v>
      </c>
      <c r="F427">
        <v>0</v>
      </c>
      <c r="G427" t="s">
        <v>471</v>
      </c>
      <c r="H427" t="s">
        <v>377</v>
      </c>
      <c r="I427" t="s">
        <v>409</v>
      </c>
      <c r="J427" t="s">
        <v>472</v>
      </c>
      <c r="K427" t="s">
        <v>380</v>
      </c>
      <c r="L427" t="s">
        <v>381</v>
      </c>
      <c r="M427" t="s">
        <v>381</v>
      </c>
      <c r="N427" t="s">
        <v>381</v>
      </c>
      <c r="O427" t="s">
        <v>389</v>
      </c>
      <c r="P427" t="s">
        <v>388</v>
      </c>
      <c r="Q427" t="s">
        <v>473</v>
      </c>
    </row>
    <row r="428" spans="1:17" hidden="1" x14ac:dyDescent="0.35">
      <c r="A428" t="s">
        <v>480</v>
      </c>
      <c r="B428" t="s">
        <v>408</v>
      </c>
      <c r="C428">
        <v>2021</v>
      </c>
      <c r="D428">
        <v>6</v>
      </c>
      <c r="E428">
        <v>-1753.12</v>
      </c>
      <c r="F428">
        <v>0</v>
      </c>
      <c r="G428" t="s">
        <v>471</v>
      </c>
      <c r="H428" t="s">
        <v>377</v>
      </c>
      <c r="I428" t="s">
        <v>409</v>
      </c>
      <c r="J428" t="s">
        <v>472</v>
      </c>
      <c r="K428" t="s">
        <v>380</v>
      </c>
      <c r="L428" t="s">
        <v>381</v>
      </c>
      <c r="M428" t="s">
        <v>381</v>
      </c>
      <c r="N428" t="s">
        <v>381</v>
      </c>
      <c r="O428" t="s">
        <v>390</v>
      </c>
      <c r="P428" t="s">
        <v>388</v>
      </c>
      <c r="Q428" t="s">
        <v>473</v>
      </c>
    </row>
    <row r="429" spans="1:17" hidden="1" x14ac:dyDescent="0.35">
      <c r="A429" t="s">
        <v>481</v>
      </c>
      <c r="B429" t="s">
        <v>408</v>
      </c>
      <c r="C429">
        <v>2021</v>
      </c>
      <c r="D429">
        <v>1</v>
      </c>
      <c r="E429">
        <v>0</v>
      </c>
      <c r="F429">
        <v>29288</v>
      </c>
      <c r="G429" t="s">
        <v>471</v>
      </c>
      <c r="H429" t="s">
        <v>377</v>
      </c>
      <c r="I429" t="s">
        <v>427</v>
      </c>
      <c r="J429" t="s">
        <v>472</v>
      </c>
      <c r="K429" t="s">
        <v>380</v>
      </c>
      <c r="L429" t="s">
        <v>381</v>
      </c>
      <c r="M429" t="s">
        <v>381</v>
      </c>
      <c r="N429" t="s">
        <v>381</v>
      </c>
      <c r="O429" t="s">
        <v>382</v>
      </c>
      <c r="P429" t="s">
        <v>383</v>
      </c>
      <c r="Q429" t="s">
        <v>473</v>
      </c>
    </row>
    <row r="430" spans="1:17" hidden="1" x14ac:dyDescent="0.35">
      <c r="A430" t="s">
        <v>481</v>
      </c>
      <c r="B430" t="s">
        <v>408</v>
      </c>
      <c r="C430">
        <v>2021</v>
      </c>
      <c r="D430">
        <v>1</v>
      </c>
      <c r="E430">
        <v>2619.5500000000002</v>
      </c>
      <c r="F430">
        <v>0</v>
      </c>
      <c r="G430" t="s">
        <v>471</v>
      </c>
      <c r="H430" t="s">
        <v>377</v>
      </c>
      <c r="I430" t="s">
        <v>427</v>
      </c>
      <c r="J430" t="s">
        <v>472</v>
      </c>
      <c r="K430" t="s">
        <v>380</v>
      </c>
      <c r="L430" t="s">
        <v>381</v>
      </c>
      <c r="M430" t="s">
        <v>381</v>
      </c>
      <c r="N430" t="s">
        <v>381</v>
      </c>
      <c r="O430" t="s">
        <v>382</v>
      </c>
      <c r="P430" t="s">
        <v>383</v>
      </c>
      <c r="Q430" t="s">
        <v>473</v>
      </c>
    </row>
    <row r="431" spans="1:17" hidden="1" x14ac:dyDescent="0.35">
      <c r="A431" t="s">
        <v>481</v>
      </c>
      <c r="B431" t="s">
        <v>408</v>
      </c>
      <c r="C431">
        <v>2021</v>
      </c>
      <c r="D431">
        <v>2</v>
      </c>
      <c r="E431">
        <v>0</v>
      </c>
      <c r="F431">
        <v>37740</v>
      </c>
      <c r="G431" t="s">
        <v>471</v>
      </c>
      <c r="H431" t="s">
        <v>377</v>
      </c>
      <c r="I431" t="s">
        <v>427</v>
      </c>
      <c r="J431" t="s">
        <v>472</v>
      </c>
      <c r="K431" t="s">
        <v>380</v>
      </c>
      <c r="L431" t="s">
        <v>381</v>
      </c>
      <c r="M431" t="s">
        <v>381</v>
      </c>
      <c r="N431" t="s">
        <v>381</v>
      </c>
      <c r="O431" t="s">
        <v>385</v>
      </c>
      <c r="P431" t="s">
        <v>383</v>
      </c>
      <c r="Q431" t="s">
        <v>473</v>
      </c>
    </row>
    <row r="432" spans="1:17" hidden="1" x14ac:dyDescent="0.35">
      <c r="A432" t="s">
        <v>481</v>
      </c>
      <c r="B432" t="s">
        <v>408</v>
      </c>
      <c r="C432">
        <v>2021</v>
      </c>
      <c r="D432">
        <v>2</v>
      </c>
      <c r="E432">
        <v>153.91999999999999</v>
      </c>
      <c r="F432">
        <v>0</v>
      </c>
      <c r="G432" t="s">
        <v>471</v>
      </c>
      <c r="H432" t="s">
        <v>377</v>
      </c>
      <c r="I432" t="s">
        <v>427</v>
      </c>
      <c r="J432" t="s">
        <v>472</v>
      </c>
      <c r="K432" t="s">
        <v>380</v>
      </c>
      <c r="L432" t="s">
        <v>381</v>
      </c>
      <c r="M432" t="s">
        <v>381</v>
      </c>
      <c r="N432" t="s">
        <v>381</v>
      </c>
      <c r="O432" t="s">
        <v>385</v>
      </c>
      <c r="P432" t="s">
        <v>383</v>
      </c>
      <c r="Q432" t="s">
        <v>473</v>
      </c>
    </row>
    <row r="433" spans="1:17" hidden="1" x14ac:dyDescent="0.35">
      <c r="A433" t="s">
        <v>481</v>
      </c>
      <c r="B433" t="s">
        <v>408</v>
      </c>
      <c r="C433">
        <v>2021</v>
      </c>
      <c r="D433">
        <v>3</v>
      </c>
      <c r="E433">
        <v>0</v>
      </c>
      <c r="F433">
        <v>38198</v>
      </c>
      <c r="G433" t="s">
        <v>471</v>
      </c>
      <c r="H433" t="s">
        <v>377</v>
      </c>
      <c r="I433" t="s">
        <v>427</v>
      </c>
      <c r="J433" t="s">
        <v>472</v>
      </c>
      <c r="K433" t="s">
        <v>380</v>
      </c>
      <c r="L433" t="s">
        <v>381</v>
      </c>
      <c r="M433" t="s">
        <v>381</v>
      </c>
      <c r="N433" t="s">
        <v>381</v>
      </c>
      <c r="O433" t="s">
        <v>386</v>
      </c>
      <c r="P433" t="s">
        <v>383</v>
      </c>
      <c r="Q433" t="s">
        <v>473</v>
      </c>
    </row>
    <row r="434" spans="1:17" hidden="1" x14ac:dyDescent="0.35">
      <c r="A434" t="s">
        <v>481</v>
      </c>
      <c r="B434" t="s">
        <v>408</v>
      </c>
      <c r="C434">
        <v>2021</v>
      </c>
      <c r="D434">
        <v>3</v>
      </c>
      <c r="E434">
        <v>4.29</v>
      </c>
      <c r="F434">
        <v>0</v>
      </c>
      <c r="G434" t="s">
        <v>471</v>
      </c>
      <c r="H434" t="s">
        <v>377</v>
      </c>
      <c r="I434" t="s">
        <v>427</v>
      </c>
      <c r="J434" t="s">
        <v>472</v>
      </c>
      <c r="K434" t="s">
        <v>380</v>
      </c>
      <c r="L434" t="s">
        <v>381</v>
      </c>
      <c r="M434" t="s">
        <v>381</v>
      </c>
      <c r="N434" t="s">
        <v>381</v>
      </c>
      <c r="O434" t="s">
        <v>386</v>
      </c>
      <c r="P434" t="s">
        <v>383</v>
      </c>
      <c r="Q434" t="s">
        <v>473</v>
      </c>
    </row>
    <row r="435" spans="1:17" hidden="1" x14ac:dyDescent="0.35">
      <c r="A435" t="s">
        <v>481</v>
      </c>
      <c r="B435" t="s">
        <v>408</v>
      </c>
      <c r="C435">
        <v>2021</v>
      </c>
      <c r="D435">
        <v>4</v>
      </c>
      <c r="E435">
        <v>14167.6</v>
      </c>
      <c r="F435">
        <v>0</v>
      </c>
      <c r="G435" t="s">
        <v>471</v>
      </c>
      <c r="H435" t="s">
        <v>377</v>
      </c>
      <c r="I435" t="s">
        <v>427</v>
      </c>
      <c r="J435" t="s">
        <v>472</v>
      </c>
      <c r="K435" t="s">
        <v>380</v>
      </c>
      <c r="L435" t="s">
        <v>381</v>
      </c>
      <c r="M435" t="s">
        <v>381</v>
      </c>
      <c r="N435" t="s">
        <v>381</v>
      </c>
      <c r="O435" t="s">
        <v>387</v>
      </c>
      <c r="P435" t="s">
        <v>388</v>
      </c>
      <c r="Q435" t="s">
        <v>473</v>
      </c>
    </row>
    <row r="436" spans="1:17" hidden="1" x14ac:dyDescent="0.35">
      <c r="A436" t="s">
        <v>481</v>
      </c>
      <c r="B436" t="s">
        <v>408</v>
      </c>
      <c r="C436">
        <v>2021</v>
      </c>
      <c r="D436">
        <v>5</v>
      </c>
      <c r="E436">
        <v>5216.37</v>
      </c>
      <c r="F436">
        <v>0</v>
      </c>
      <c r="G436" t="s">
        <v>471</v>
      </c>
      <c r="H436" t="s">
        <v>377</v>
      </c>
      <c r="I436" t="s">
        <v>427</v>
      </c>
      <c r="J436" t="s">
        <v>472</v>
      </c>
      <c r="K436" t="s">
        <v>380</v>
      </c>
      <c r="L436" t="s">
        <v>381</v>
      </c>
      <c r="M436" t="s">
        <v>381</v>
      </c>
      <c r="N436" t="s">
        <v>381</v>
      </c>
      <c r="O436" t="s">
        <v>389</v>
      </c>
      <c r="P436" t="s">
        <v>388</v>
      </c>
      <c r="Q436" t="s">
        <v>473</v>
      </c>
    </row>
    <row r="437" spans="1:17" hidden="1" x14ac:dyDescent="0.35">
      <c r="A437" t="s">
        <v>481</v>
      </c>
      <c r="B437" t="s">
        <v>408</v>
      </c>
      <c r="C437">
        <v>2021</v>
      </c>
      <c r="D437">
        <v>5</v>
      </c>
      <c r="E437">
        <v>4.76</v>
      </c>
      <c r="F437">
        <v>0</v>
      </c>
      <c r="G437" t="s">
        <v>471</v>
      </c>
      <c r="H437" t="s">
        <v>377</v>
      </c>
      <c r="I437" t="s">
        <v>427</v>
      </c>
      <c r="J437" t="s">
        <v>472</v>
      </c>
      <c r="K437" t="s">
        <v>380</v>
      </c>
      <c r="L437" t="s">
        <v>381</v>
      </c>
      <c r="M437" t="s">
        <v>381</v>
      </c>
      <c r="N437" t="s">
        <v>381</v>
      </c>
      <c r="O437" t="s">
        <v>389</v>
      </c>
      <c r="P437" t="s">
        <v>388</v>
      </c>
      <c r="Q437" t="s">
        <v>473</v>
      </c>
    </row>
    <row r="438" spans="1:17" hidden="1" x14ac:dyDescent="0.35">
      <c r="A438" t="s">
        <v>481</v>
      </c>
      <c r="B438" t="s">
        <v>408</v>
      </c>
      <c r="C438">
        <v>2021</v>
      </c>
      <c r="D438">
        <v>6</v>
      </c>
      <c r="E438">
        <v>-5211.29</v>
      </c>
      <c r="F438">
        <v>0</v>
      </c>
      <c r="G438" t="s">
        <v>471</v>
      </c>
      <c r="H438" t="s">
        <v>377</v>
      </c>
      <c r="I438" t="s">
        <v>427</v>
      </c>
      <c r="J438" t="s">
        <v>472</v>
      </c>
      <c r="K438" t="s">
        <v>380</v>
      </c>
      <c r="L438" t="s">
        <v>381</v>
      </c>
      <c r="M438" t="s">
        <v>381</v>
      </c>
      <c r="N438" t="s">
        <v>381</v>
      </c>
      <c r="O438" t="s">
        <v>390</v>
      </c>
      <c r="P438" t="s">
        <v>388</v>
      </c>
      <c r="Q438" t="s">
        <v>473</v>
      </c>
    </row>
    <row r="439" spans="1:17" hidden="1" x14ac:dyDescent="0.35">
      <c r="A439" t="s">
        <v>482</v>
      </c>
      <c r="B439" t="s">
        <v>408</v>
      </c>
      <c r="C439">
        <v>2021</v>
      </c>
      <c r="D439">
        <v>1</v>
      </c>
      <c r="E439">
        <v>5683.94</v>
      </c>
      <c r="F439">
        <v>0</v>
      </c>
      <c r="G439" t="s">
        <v>471</v>
      </c>
      <c r="H439" t="s">
        <v>377</v>
      </c>
      <c r="I439" t="s">
        <v>429</v>
      </c>
      <c r="J439" t="s">
        <v>472</v>
      </c>
      <c r="K439" t="s">
        <v>380</v>
      </c>
      <c r="L439" t="s">
        <v>381</v>
      </c>
      <c r="M439" t="s">
        <v>381</v>
      </c>
      <c r="N439" t="s">
        <v>381</v>
      </c>
      <c r="O439" t="s">
        <v>382</v>
      </c>
      <c r="P439" t="s">
        <v>383</v>
      </c>
      <c r="Q439" t="s">
        <v>473</v>
      </c>
    </row>
    <row r="440" spans="1:17" hidden="1" x14ac:dyDescent="0.35">
      <c r="A440" t="s">
        <v>482</v>
      </c>
      <c r="B440" t="s">
        <v>408</v>
      </c>
      <c r="C440">
        <v>2021</v>
      </c>
      <c r="D440">
        <v>2</v>
      </c>
      <c r="E440">
        <v>268.82</v>
      </c>
      <c r="F440">
        <v>0</v>
      </c>
      <c r="G440" t="s">
        <v>471</v>
      </c>
      <c r="H440" t="s">
        <v>377</v>
      </c>
      <c r="I440" t="s">
        <v>429</v>
      </c>
      <c r="J440" t="s">
        <v>472</v>
      </c>
      <c r="K440" t="s">
        <v>380</v>
      </c>
      <c r="L440" t="s">
        <v>381</v>
      </c>
      <c r="M440" t="s">
        <v>381</v>
      </c>
      <c r="N440" t="s">
        <v>381</v>
      </c>
      <c r="O440" t="s">
        <v>385</v>
      </c>
      <c r="P440" t="s">
        <v>383</v>
      </c>
      <c r="Q440" t="s">
        <v>473</v>
      </c>
    </row>
    <row r="441" spans="1:17" hidden="1" x14ac:dyDescent="0.35">
      <c r="A441" t="s">
        <v>482</v>
      </c>
      <c r="B441" t="s">
        <v>408</v>
      </c>
      <c r="C441">
        <v>2021</v>
      </c>
      <c r="D441">
        <v>3</v>
      </c>
      <c r="E441">
        <v>4.3600000000000003</v>
      </c>
      <c r="F441">
        <v>0</v>
      </c>
      <c r="G441" t="s">
        <v>471</v>
      </c>
      <c r="H441" t="s">
        <v>377</v>
      </c>
      <c r="I441" t="s">
        <v>429</v>
      </c>
      <c r="J441" t="s">
        <v>472</v>
      </c>
      <c r="K441" t="s">
        <v>380</v>
      </c>
      <c r="L441" t="s">
        <v>381</v>
      </c>
      <c r="M441" t="s">
        <v>381</v>
      </c>
      <c r="N441" t="s">
        <v>381</v>
      </c>
      <c r="O441" t="s">
        <v>386</v>
      </c>
      <c r="P441" t="s">
        <v>383</v>
      </c>
      <c r="Q441" t="s">
        <v>473</v>
      </c>
    </row>
    <row r="442" spans="1:17" hidden="1" x14ac:dyDescent="0.35">
      <c r="A442" t="s">
        <v>482</v>
      </c>
      <c r="B442" t="s">
        <v>408</v>
      </c>
      <c r="C442">
        <v>2021</v>
      </c>
      <c r="D442">
        <v>4</v>
      </c>
      <c r="E442">
        <v>16206.14</v>
      </c>
      <c r="F442">
        <v>0</v>
      </c>
      <c r="G442" t="s">
        <v>471</v>
      </c>
      <c r="H442" t="s">
        <v>377</v>
      </c>
      <c r="I442" t="s">
        <v>429</v>
      </c>
      <c r="J442" t="s">
        <v>472</v>
      </c>
      <c r="K442" t="s">
        <v>380</v>
      </c>
      <c r="L442" t="s">
        <v>381</v>
      </c>
      <c r="M442" t="s">
        <v>381</v>
      </c>
      <c r="N442" t="s">
        <v>381</v>
      </c>
      <c r="O442" t="s">
        <v>387</v>
      </c>
      <c r="P442" t="s">
        <v>388</v>
      </c>
      <c r="Q442" t="s">
        <v>473</v>
      </c>
    </row>
    <row r="443" spans="1:17" hidden="1" x14ac:dyDescent="0.35">
      <c r="A443" t="s">
        <v>482</v>
      </c>
      <c r="B443" t="s">
        <v>408</v>
      </c>
      <c r="C443">
        <v>2021</v>
      </c>
      <c r="D443">
        <v>5</v>
      </c>
      <c r="E443">
        <v>5009.43</v>
      </c>
      <c r="F443">
        <v>0</v>
      </c>
      <c r="G443" t="s">
        <v>471</v>
      </c>
      <c r="H443" t="s">
        <v>377</v>
      </c>
      <c r="I443" t="s">
        <v>429</v>
      </c>
      <c r="J443" t="s">
        <v>472</v>
      </c>
      <c r="K443" t="s">
        <v>380</v>
      </c>
      <c r="L443" t="s">
        <v>381</v>
      </c>
      <c r="M443" t="s">
        <v>381</v>
      </c>
      <c r="N443" t="s">
        <v>381</v>
      </c>
      <c r="O443" t="s">
        <v>389</v>
      </c>
      <c r="P443" t="s">
        <v>388</v>
      </c>
      <c r="Q443" t="s">
        <v>473</v>
      </c>
    </row>
    <row r="444" spans="1:17" hidden="1" x14ac:dyDescent="0.35">
      <c r="A444" t="s">
        <v>482</v>
      </c>
      <c r="B444" t="s">
        <v>408</v>
      </c>
      <c r="C444">
        <v>2021</v>
      </c>
      <c r="D444">
        <v>5</v>
      </c>
      <c r="E444">
        <v>4.8600000000000003</v>
      </c>
      <c r="F444">
        <v>0</v>
      </c>
      <c r="G444" t="s">
        <v>471</v>
      </c>
      <c r="H444" t="s">
        <v>377</v>
      </c>
      <c r="I444" t="s">
        <v>429</v>
      </c>
      <c r="J444" t="s">
        <v>472</v>
      </c>
      <c r="K444" t="s">
        <v>380</v>
      </c>
      <c r="L444" t="s">
        <v>381</v>
      </c>
      <c r="M444" t="s">
        <v>381</v>
      </c>
      <c r="N444" t="s">
        <v>381</v>
      </c>
      <c r="O444" t="s">
        <v>389</v>
      </c>
      <c r="P444" t="s">
        <v>388</v>
      </c>
      <c r="Q444" t="s">
        <v>473</v>
      </c>
    </row>
    <row r="445" spans="1:17" hidden="1" x14ac:dyDescent="0.35">
      <c r="A445" t="s">
        <v>482</v>
      </c>
      <c r="B445" t="s">
        <v>408</v>
      </c>
      <c r="C445">
        <v>2021</v>
      </c>
      <c r="D445">
        <v>6</v>
      </c>
      <c r="E445">
        <v>-5009.43</v>
      </c>
      <c r="F445">
        <v>0</v>
      </c>
      <c r="G445" t="s">
        <v>471</v>
      </c>
      <c r="H445" t="s">
        <v>377</v>
      </c>
      <c r="I445" t="s">
        <v>429</v>
      </c>
      <c r="J445" t="s">
        <v>472</v>
      </c>
      <c r="K445" t="s">
        <v>380</v>
      </c>
      <c r="L445" t="s">
        <v>381</v>
      </c>
      <c r="M445" t="s">
        <v>381</v>
      </c>
      <c r="N445" t="s">
        <v>381</v>
      </c>
      <c r="O445" t="s">
        <v>390</v>
      </c>
      <c r="P445" t="s">
        <v>388</v>
      </c>
      <c r="Q445" t="s">
        <v>473</v>
      </c>
    </row>
    <row r="446" spans="1:17" hidden="1" x14ac:dyDescent="0.35">
      <c r="A446" t="s">
        <v>483</v>
      </c>
      <c r="B446" t="s">
        <v>408</v>
      </c>
      <c r="C446">
        <v>2021</v>
      </c>
      <c r="D446">
        <v>1</v>
      </c>
      <c r="E446">
        <v>0</v>
      </c>
      <c r="F446">
        <v>0</v>
      </c>
      <c r="G446" t="s">
        <v>471</v>
      </c>
      <c r="H446" t="s">
        <v>377</v>
      </c>
      <c r="I446" t="s">
        <v>433</v>
      </c>
      <c r="J446" t="s">
        <v>472</v>
      </c>
      <c r="K446" t="s">
        <v>380</v>
      </c>
      <c r="L446" t="s">
        <v>381</v>
      </c>
      <c r="M446" t="s">
        <v>381</v>
      </c>
      <c r="N446" t="s">
        <v>381</v>
      </c>
      <c r="O446" t="s">
        <v>382</v>
      </c>
      <c r="P446" t="s">
        <v>383</v>
      </c>
      <c r="Q446" t="s">
        <v>473</v>
      </c>
    </row>
    <row r="447" spans="1:17" hidden="1" x14ac:dyDescent="0.35">
      <c r="A447" t="s">
        <v>483</v>
      </c>
      <c r="B447" t="s">
        <v>408</v>
      </c>
      <c r="C447">
        <v>2021</v>
      </c>
      <c r="D447">
        <v>1</v>
      </c>
      <c r="E447">
        <v>1829.52</v>
      </c>
      <c r="F447">
        <v>0</v>
      </c>
      <c r="G447" t="s">
        <v>471</v>
      </c>
      <c r="H447" t="s">
        <v>377</v>
      </c>
      <c r="I447" t="s">
        <v>433</v>
      </c>
      <c r="J447" t="s">
        <v>472</v>
      </c>
      <c r="K447" t="s">
        <v>380</v>
      </c>
      <c r="L447" t="s">
        <v>381</v>
      </c>
      <c r="M447" t="s">
        <v>381</v>
      </c>
      <c r="N447" t="s">
        <v>381</v>
      </c>
      <c r="O447" t="s">
        <v>382</v>
      </c>
      <c r="P447" t="s">
        <v>383</v>
      </c>
      <c r="Q447" t="s">
        <v>473</v>
      </c>
    </row>
    <row r="448" spans="1:17" hidden="1" x14ac:dyDescent="0.35">
      <c r="A448" t="s">
        <v>483</v>
      </c>
      <c r="B448" t="s">
        <v>408</v>
      </c>
      <c r="C448">
        <v>2021</v>
      </c>
      <c r="D448">
        <v>2</v>
      </c>
      <c r="E448">
        <v>0</v>
      </c>
      <c r="F448">
        <v>0</v>
      </c>
      <c r="G448" t="s">
        <v>471</v>
      </c>
      <c r="H448" t="s">
        <v>377</v>
      </c>
      <c r="I448" t="s">
        <v>433</v>
      </c>
      <c r="J448" t="s">
        <v>472</v>
      </c>
      <c r="K448" t="s">
        <v>380</v>
      </c>
      <c r="L448" t="s">
        <v>381</v>
      </c>
      <c r="M448" t="s">
        <v>381</v>
      </c>
      <c r="N448" t="s">
        <v>381</v>
      </c>
      <c r="O448" t="s">
        <v>385</v>
      </c>
      <c r="P448" t="s">
        <v>383</v>
      </c>
      <c r="Q448" t="s">
        <v>473</v>
      </c>
    </row>
    <row r="449" spans="1:17" hidden="1" x14ac:dyDescent="0.35">
      <c r="A449" t="s">
        <v>483</v>
      </c>
      <c r="B449" t="s">
        <v>408</v>
      </c>
      <c r="C449">
        <v>2021</v>
      </c>
      <c r="D449">
        <v>2</v>
      </c>
      <c r="E449">
        <v>246.49</v>
      </c>
      <c r="F449">
        <v>0</v>
      </c>
      <c r="G449" t="s">
        <v>471</v>
      </c>
      <c r="H449" t="s">
        <v>377</v>
      </c>
      <c r="I449" t="s">
        <v>433</v>
      </c>
      <c r="J449" t="s">
        <v>472</v>
      </c>
      <c r="K449" t="s">
        <v>380</v>
      </c>
      <c r="L449" t="s">
        <v>381</v>
      </c>
      <c r="M449" t="s">
        <v>381</v>
      </c>
      <c r="N449" t="s">
        <v>381</v>
      </c>
      <c r="O449" t="s">
        <v>385</v>
      </c>
      <c r="P449" t="s">
        <v>383</v>
      </c>
      <c r="Q449" t="s">
        <v>473</v>
      </c>
    </row>
    <row r="450" spans="1:17" hidden="1" x14ac:dyDescent="0.35">
      <c r="A450" t="s">
        <v>483</v>
      </c>
      <c r="B450" t="s">
        <v>408</v>
      </c>
      <c r="C450">
        <v>2021</v>
      </c>
      <c r="D450">
        <v>3</v>
      </c>
      <c r="E450">
        <v>0</v>
      </c>
      <c r="F450">
        <v>10380</v>
      </c>
      <c r="G450" t="s">
        <v>471</v>
      </c>
      <c r="H450" t="s">
        <v>377</v>
      </c>
      <c r="I450" t="s">
        <v>433</v>
      </c>
      <c r="J450" t="s">
        <v>472</v>
      </c>
      <c r="K450" t="s">
        <v>380</v>
      </c>
      <c r="L450" t="s">
        <v>381</v>
      </c>
      <c r="M450" t="s">
        <v>381</v>
      </c>
      <c r="N450" t="s">
        <v>381</v>
      </c>
      <c r="O450" t="s">
        <v>386</v>
      </c>
      <c r="P450" t="s">
        <v>383</v>
      </c>
      <c r="Q450" t="s">
        <v>473</v>
      </c>
    </row>
    <row r="451" spans="1:17" hidden="1" x14ac:dyDescent="0.35">
      <c r="A451" t="s">
        <v>483</v>
      </c>
      <c r="B451" t="s">
        <v>408</v>
      </c>
      <c r="C451">
        <v>2021</v>
      </c>
      <c r="D451">
        <v>4</v>
      </c>
      <c r="E451">
        <v>8225.06</v>
      </c>
      <c r="F451">
        <v>0</v>
      </c>
      <c r="G451" t="s">
        <v>471</v>
      </c>
      <c r="H451" t="s">
        <v>377</v>
      </c>
      <c r="I451" t="s">
        <v>433</v>
      </c>
      <c r="J451" t="s">
        <v>472</v>
      </c>
      <c r="K451" t="s">
        <v>380</v>
      </c>
      <c r="L451" t="s">
        <v>381</v>
      </c>
      <c r="M451" t="s">
        <v>381</v>
      </c>
      <c r="N451" t="s">
        <v>381</v>
      </c>
      <c r="O451" t="s">
        <v>387</v>
      </c>
      <c r="P451" t="s">
        <v>388</v>
      </c>
      <c r="Q451" t="s">
        <v>473</v>
      </c>
    </row>
    <row r="452" spans="1:17" hidden="1" x14ac:dyDescent="0.35">
      <c r="A452" t="s">
        <v>483</v>
      </c>
      <c r="B452" t="s">
        <v>408</v>
      </c>
      <c r="C452">
        <v>2021</v>
      </c>
      <c r="D452">
        <v>5</v>
      </c>
      <c r="E452">
        <v>2106.0300000000002</v>
      </c>
      <c r="F452">
        <v>0</v>
      </c>
      <c r="G452" t="s">
        <v>471</v>
      </c>
      <c r="H452" t="s">
        <v>377</v>
      </c>
      <c r="I452" t="s">
        <v>433</v>
      </c>
      <c r="J452" t="s">
        <v>472</v>
      </c>
      <c r="K452" t="s">
        <v>380</v>
      </c>
      <c r="L452" t="s">
        <v>381</v>
      </c>
      <c r="M452" t="s">
        <v>381</v>
      </c>
      <c r="N452" t="s">
        <v>381</v>
      </c>
      <c r="O452" t="s">
        <v>389</v>
      </c>
      <c r="P452" t="s">
        <v>388</v>
      </c>
      <c r="Q452" t="s">
        <v>473</v>
      </c>
    </row>
    <row r="453" spans="1:17" hidden="1" x14ac:dyDescent="0.35">
      <c r="A453" t="s">
        <v>483</v>
      </c>
      <c r="B453" t="s">
        <v>408</v>
      </c>
      <c r="C453">
        <v>2021</v>
      </c>
      <c r="D453">
        <v>5</v>
      </c>
      <c r="E453">
        <v>637.98</v>
      </c>
      <c r="F453">
        <v>0</v>
      </c>
      <c r="G453" t="s">
        <v>471</v>
      </c>
      <c r="H453" t="s">
        <v>377</v>
      </c>
      <c r="I453" t="s">
        <v>433</v>
      </c>
      <c r="J453" t="s">
        <v>472</v>
      </c>
      <c r="K453" t="s">
        <v>380</v>
      </c>
      <c r="L453" t="s">
        <v>381</v>
      </c>
      <c r="M453" t="s">
        <v>381</v>
      </c>
      <c r="N453" t="s">
        <v>381</v>
      </c>
      <c r="O453" t="s">
        <v>389</v>
      </c>
      <c r="P453" t="s">
        <v>388</v>
      </c>
      <c r="Q453" t="s">
        <v>473</v>
      </c>
    </row>
    <row r="454" spans="1:17" hidden="1" x14ac:dyDescent="0.35">
      <c r="A454" t="s">
        <v>483</v>
      </c>
      <c r="B454" t="s">
        <v>408</v>
      </c>
      <c r="C454">
        <v>2021</v>
      </c>
      <c r="D454">
        <v>6</v>
      </c>
      <c r="E454">
        <v>-2106.0300000000002</v>
      </c>
      <c r="F454">
        <v>0</v>
      </c>
      <c r="G454" t="s">
        <v>471</v>
      </c>
      <c r="H454" t="s">
        <v>377</v>
      </c>
      <c r="I454" t="s">
        <v>433</v>
      </c>
      <c r="J454" t="s">
        <v>472</v>
      </c>
      <c r="K454" t="s">
        <v>380</v>
      </c>
      <c r="L454" t="s">
        <v>381</v>
      </c>
      <c r="M454" t="s">
        <v>381</v>
      </c>
      <c r="N454" t="s">
        <v>381</v>
      </c>
      <c r="O454" t="s">
        <v>390</v>
      </c>
      <c r="P454" t="s">
        <v>388</v>
      </c>
      <c r="Q454" t="s">
        <v>473</v>
      </c>
    </row>
    <row r="455" spans="1:17" hidden="1" x14ac:dyDescent="0.35">
      <c r="A455" t="s">
        <v>484</v>
      </c>
      <c r="B455" t="s">
        <v>408</v>
      </c>
      <c r="C455">
        <v>2021</v>
      </c>
      <c r="D455">
        <v>1</v>
      </c>
      <c r="E455">
        <v>6547.71</v>
      </c>
      <c r="F455">
        <v>0</v>
      </c>
      <c r="G455" t="s">
        <v>471</v>
      </c>
      <c r="H455" t="s">
        <v>377</v>
      </c>
      <c r="I455" t="s">
        <v>435</v>
      </c>
      <c r="J455" t="s">
        <v>472</v>
      </c>
      <c r="K455" t="s">
        <v>380</v>
      </c>
      <c r="L455" t="s">
        <v>381</v>
      </c>
      <c r="M455" t="s">
        <v>381</v>
      </c>
      <c r="N455" t="s">
        <v>381</v>
      </c>
      <c r="O455" t="s">
        <v>382</v>
      </c>
      <c r="P455" t="s">
        <v>383</v>
      </c>
      <c r="Q455" t="s">
        <v>473</v>
      </c>
    </row>
    <row r="456" spans="1:17" hidden="1" x14ac:dyDescent="0.35">
      <c r="A456" t="s">
        <v>484</v>
      </c>
      <c r="B456" t="s">
        <v>408</v>
      </c>
      <c r="C456">
        <v>2021</v>
      </c>
      <c r="D456">
        <v>3</v>
      </c>
      <c r="E456">
        <v>246.91</v>
      </c>
      <c r="F456">
        <v>0</v>
      </c>
      <c r="G456" t="s">
        <v>471</v>
      </c>
      <c r="H456" t="s">
        <v>377</v>
      </c>
      <c r="I456" t="s">
        <v>435</v>
      </c>
      <c r="J456" t="s">
        <v>472</v>
      </c>
      <c r="K456" t="s">
        <v>380</v>
      </c>
      <c r="L456" t="s">
        <v>381</v>
      </c>
      <c r="M456" t="s">
        <v>381</v>
      </c>
      <c r="N456" t="s">
        <v>381</v>
      </c>
      <c r="O456" t="s">
        <v>386</v>
      </c>
      <c r="P456" t="s">
        <v>383</v>
      </c>
      <c r="Q456" t="s">
        <v>473</v>
      </c>
    </row>
    <row r="457" spans="1:17" hidden="1" x14ac:dyDescent="0.35">
      <c r="A457" t="s">
        <v>484</v>
      </c>
      <c r="B457" t="s">
        <v>408</v>
      </c>
      <c r="C457">
        <v>2021</v>
      </c>
      <c r="D457">
        <v>4</v>
      </c>
      <c r="E457">
        <v>18427.650000000001</v>
      </c>
      <c r="F457">
        <v>0</v>
      </c>
      <c r="G457" t="s">
        <v>471</v>
      </c>
      <c r="H457" t="s">
        <v>377</v>
      </c>
      <c r="I457" t="s">
        <v>435</v>
      </c>
      <c r="J457" t="s">
        <v>472</v>
      </c>
      <c r="K457" t="s">
        <v>380</v>
      </c>
      <c r="L457" t="s">
        <v>381</v>
      </c>
      <c r="M457" t="s">
        <v>381</v>
      </c>
      <c r="N457" t="s">
        <v>381</v>
      </c>
      <c r="O457" t="s">
        <v>387</v>
      </c>
      <c r="P457" t="s">
        <v>388</v>
      </c>
      <c r="Q457" t="s">
        <v>473</v>
      </c>
    </row>
    <row r="458" spans="1:17" hidden="1" x14ac:dyDescent="0.35">
      <c r="A458" t="s">
        <v>484</v>
      </c>
      <c r="B458" t="s">
        <v>408</v>
      </c>
      <c r="C458">
        <v>2021</v>
      </c>
      <c r="D458">
        <v>5</v>
      </c>
      <c r="E458">
        <v>4832.18</v>
      </c>
      <c r="F458">
        <v>0</v>
      </c>
      <c r="G458" t="s">
        <v>471</v>
      </c>
      <c r="H458" t="s">
        <v>377</v>
      </c>
      <c r="I458" t="s">
        <v>435</v>
      </c>
      <c r="J458" t="s">
        <v>472</v>
      </c>
      <c r="K458" t="s">
        <v>380</v>
      </c>
      <c r="L458" t="s">
        <v>381</v>
      </c>
      <c r="M458" t="s">
        <v>381</v>
      </c>
      <c r="N458" t="s">
        <v>381</v>
      </c>
      <c r="O458" t="s">
        <v>389</v>
      </c>
      <c r="P458" t="s">
        <v>388</v>
      </c>
      <c r="Q458" t="s">
        <v>473</v>
      </c>
    </row>
    <row r="459" spans="1:17" hidden="1" x14ac:dyDescent="0.35">
      <c r="A459" t="s">
        <v>484</v>
      </c>
      <c r="B459" t="s">
        <v>408</v>
      </c>
      <c r="C459">
        <v>2021</v>
      </c>
      <c r="D459">
        <v>5</v>
      </c>
      <c r="E459">
        <v>19.920000000000002</v>
      </c>
      <c r="F459">
        <v>0</v>
      </c>
      <c r="G459" t="s">
        <v>471</v>
      </c>
      <c r="H459" t="s">
        <v>377</v>
      </c>
      <c r="I459" t="s">
        <v>435</v>
      </c>
      <c r="J459" t="s">
        <v>472</v>
      </c>
      <c r="K459" t="s">
        <v>380</v>
      </c>
      <c r="L459" t="s">
        <v>381</v>
      </c>
      <c r="M459" t="s">
        <v>381</v>
      </c>
      <c r="N459" t="s">
        <v>381</v>
      </c>
      <c r="O459" t="s">
        <v>389</v>
      </c>
      <c r="P459" t="s">
        <v>388</v>
      </c>
      <c r="Q459" t="s">
        <v>473</v>
      </c>
    </row>
    <row r="460" spans="1:17" hidden="1" x14ac:dyDescent="0.35">
      <c r="A460" t="s">
        <v>484</v>
      </c>
      <c r="B460" t="s">
        <v>408</v>
      </c>
      <c r="C460">
        <v>2021</v>
      </c>
      <c r="D460">
        <v>6</v>
      </c>
      <c r="E460">
        <v>-4181.2</v>
      </c>
      <c r="F460">
        <v>0</v>
      </c>
      <c r="G460" t="s">
        <v>471</v>
      </c>
      <c r="H460" t="s">
        <v>377</v>
      </c>
      <c r="I460" t="s">
        <v>435</v>
      </c>
      <c r="J460" t="s">
        <v>472</v>
      </c>
      <c r="K460" t="s">
        <v>380</v>
      </c>
      <c r="L460" t="s">
        <v>381</v>
      </c>
      <c r="M460" t="s">
        <v>381</v>
      </c>
      <c r="N460" t="s">
        <v>381</v>
      </c>
      <c r="O460" t="s">
        <v>390</v>
      </c>
      <c r="P460" t="s">
        <v>388</v>
      </c>
      <c r="Q460" t="s">
        <v>473</v>
      </c>
    </row>
    <row r="461" spans="1:17" hidden="1" x14ac:dyDescent="0.35">
      <c r="A461" t="s">
        <v>485</v>
      </c>
      <c r="B461" t="s">
        <v>408</v>
      </c>
      <c r="C461">
        <v>2021</v>
      </c>
      <c r="D461">
        <v>1</v>
      </c>
      <c r="E461">
        <v>3552.25</v>
      </c>
      <c r="F461">
        <v>0</v>
      </c>
      <c r="G461" t="s">
        <v>471</v>
      </c>
      <c r="H461" t="s">
        <v>377</v>
      </c>
      <c r="I461" t="s">
        <v>451</v>
      </c>
      <c r="J461" t="s">
        <v>472</v>
      </c>
      <c r="K461" t="s">
        <v>380</v>
      </c>
      <c r="L461" t="s">
        <v>381</v>
      </c>
      <c r="M461" t="s">
        <v>381</v>
      </c>
      <c r="N461" t="s">
        <v>381</v>
      </c>
      <c r="O461" t="s">
        <v>382</v>
      </c>
      <c r="P461" t="s">
        <v>383</v>
      </c>
      <c r="Q461" t="s">
        <v>473</v>
      </c>
    </row>
    <row r="462" spans="1:17" hidden="1" x14ac:dyDescent="0.35">
      <c r="A462" t="s">
        <v>485</v>
      </c>
      <c r="B462" t="s">
        <v>408</v>
      </c>
      <c r="C462">
        <v>2021</v>
      </c>
      <c r="D462">
        <v>2</v>
      </c>
      <c r="E462">
        <v>372.44</v>
      </c>
      <c r="F462">
        <v>0</v>
      </c>
      <c r="G462" t="s">
        <v>471</v>
      </c>
      <c r="H462" t="s">
        <v>377</v>
      </c>
      <c r="I462" t="s">
        <v>451</v>
      </c>
      <c r="J462" t="s">
        <v>472</v>
      </c>
      <c r="K462" t="s">
        <v>380</v>
      </c>
      <c r="L462" t="s">
        <v>381</v>
      </c>
      <c r="M462" t="s">
        <v>381</v>
      </c>
      <c r="N462" t="s">
        <v>381</v>
      </c>
      <c r="O462" t="s">
        <v>385</v>
      </c>
      <c r="P462" t="s">
        <v>383</v>
      </c>
      <c r="Q462" t="s">
        <v>473</v>
      </c>
    </row>
    <row r="463" spans="1:17" hidden="1" x14ac:dyDescent="0.35">
      <c r="A463" t="s">
        <v>485</v>
      </c>
      <c r="B463" t="s">
        <v>408</v>
      </c>
      <c r="C463">
        <v>2021</v>
      </c>
      <c r="D463">
        <v>3</v>
      </c>
      <c r="E463">
        <v>42.42</v>
      </c>
      <c r="F463">
        <v>0</v>
      </c>
      <c r="G463" t="s">
        <v>471</v>
      </c>
      <c r="H463" t="s">
        <v>377</v>
      </c>
      <c r="I463" t="s">
        <v>451</v>
      </c>
      <c r="J463" t="s">
        <v>472</v>
      </c>
      <c r="K463" t="s">
        <v>380</v>
      </c>
      <c r="L463" t="s">
        <v>381</v>
      </c>
      <c r="M463" t="s">
        <v>381</v>
      </c>
      <c r="N463" t="s">
        <v>381</v>
      </c>
      <c r="O463" t="s">
        <v>386</v>
      </c>
      <c r="P463" t="s">
        <v>383</v>
      </c>
      <c r="Q463" t="s">
        <v>473</v>
      </c>
    </row>
    <row r="464" spans="1:17" hidden="1" x14ac:dyDescent="0.35">
      <c r="A464" t="s">
        <v>485</v>
      </c>
      <c r="B464" t="s">
        <v>408</v>
      </c>
      <c r="C464">
        <v>2021</v>
      </c>
      <c r="D464">
        <v>4</v>
      </c>
      <c r="E464">
        <v>10392.299999999999</v>
      </c>
      <c r="F464">
        <v>0</v>
      </c>
      <c r="G464" t="s">
        <v>471</v>
      </c>
      <c r="H464" t="s">
        <v>377</v>
      </c>
      <c r="I464" t="s">
        <v>451</v>
      </c>
      <c r="J464" t="s">
        <v>472</v>
      </c>
      <c r="K464" t="s">
        <v>380</v>
      </c>
      <c r="L464" t="s">
        <v>381</v>
      </c>
      <c r="M464" t="s">
        <v>381</v>
      </c>
      <c r="N464" t="s">
        <v>381</v>
      </c>
      <c r="O464" t="s">
        <v>387</v>
      </c>
      <c r="P464" t="s">
        <v>388</v>
      </c>
      <c r="Q464" t="s">
        <v>473</v>
      </c>
    </row>
    <row r="465" spans="1:17" hidden="1" x14ac:dyDescent="0.35">
      <c r="A465" t="s">
        <v>485</v>
      </c>
      <c r="B465" t="s">
        <v>408</v>
      </c>
      <c r="C465">
        <v>2021</v>
      </c>
      <c r="D465">
        <v>5</v>
      </c>
      <c r="E465">
        <v>3605.84</v>
      </c>
      <c r="F465">
        <v>0</v>
      </c>
      <c r="G465" t="s">
        <v>471</v>
      </c>
      <c r="H465" t="s">
        <v>377</v>
      </c>
      <c r="I465" t="s">
        <v>451</v>
      </c>
      <c r="J465" t="s">
        <v>472</v>
      </c>
      <c r="K465" t="s">
        <v>380</v>
      </c>
      <c r="L465" t="s">
        <v>381</v>
      </c>
      <c r="M465" t="s">
        <v>381</v>
      </c>
      <c r="N465" t="s">
        <v>381</v>
      </c>
      <c r="O465" t="s">
        <v>389</v>
      </c>
      <c r="P465" t="s">
        <v>388</v>
      </c>
      <c r="Q465" t="s">
        <v>473</v>
      </c>
    </row>
    <row r="466" spans="1:17" hidden="1" x14ac:dyDescent="0.35">
      <c r="A466" t="s">
        <v>485</v>
      </c>
      <c r="B466" t="s">
        <v>408</v>
      </c>
      <c r="C466">
        <v>2021</v>
      </c>
      <c r="D466">
        <v>5</v>
      </c>
      <c r="E466">
        <v>94.58</v>
      </c>
      <c r="F466">
        <v>0</v>
      </c>
      <c r="G466" t="s">
        <v>471</v>
      </c>
      <c r="H466" t="s">
        <v>377</v>
      </c>
      <c r="I466" t="s">
        <v>451</v>
      </c>
      <c r="J466" t="s">
        <v>472</v>
      </c>
      <c r="K466" t="s">
        <v>380</v>
      </c>
      <c r="L466" t="s">
        <v>381</v>
      </c>
      <c r="M466" t="s">
        <v>381</v>
      </c>
      <c r="N466" t="s">
        <v>381</v>
      </c>
      <c r="O466" t="s">
        <v>389</v>
      </c>
      <c r="P466" t="s">
        <v>388</v>
      </c>
      <c r="Q466" t="s">
        <v>473</v>
      </c>
    </row>
    <row r="467" spans="1:17" hidden="1" x14ac:dyDescent="0.35">
      <c r="A467" t="s">
        <v>485</v>
      </c>
      <c r="B467" t="s">
        <v>408</v>
      </c>
      <c r="C467">
        <v>2021</v>
      </c>
      <c r="D467">
        <v>6</v>
      </c>
      <c r="E467">
        <v>-3360.8</v>
      </c>
      <c r="F467">
        <v>0</v>
      </c>
      <c r="G467" t="s">
        <v>471</v>
      </c>
      <c r="H467" t="s">
        <v>377</v>
      </c>
      <c r="I467" t="s">
        <v>451</v>
      </c>
      <c r="J467" t="s">
        <v>472</v>
      </c>
      <c r="K467" t="s">
        <v>380</v>
      </c>
      <c r="L467" t="s">
        <v>381</v>
      </c>
      <c r="M467" t="s">
        <v>381</v>
      </c>
      <c r="N467" t="s">
        <v>381</v>
      </c>
      <c r="O467" t="s">
        <v>390</v>
      </c>
      <c r="P467" t="s">
        <v>388</v>
      </c>
      <c r="Q467" t="s">
        <v>473</v>
      </c>
    </row>
    <row r="468" spans="1:17" hidden="1" x14ac:dyDescent="0.35">
      <c r="A468" t="s">
        <v>486</v>
      </c>
      <c r="B468" t="s">
        <v>408</v>
      </c>
      <c r="C468">
        <v>2021</v>
      </c>
      <c r="D468">
        <v>1</v>
      </c>
      <c r="E468">
        <v>2945.67</v>
      </c>
      <c r="F468">
        <v>0</v>
      </c>
      <c r="G468" t="s">
        <v>471</v>
      </c>
      <c r="H468" t="s">
        <v>377</v>
      </c>
      <c r="I468" t="s">
        <v>457</v>
      </c>
      <c r="J468" t="s">
        <v>472</v>
      </c>
      <c r="K468" t="s">
        <v>380</v>
      </c>
      <c r="L468" t="s">
        <v>381</v>
      </c>
      <c r="M468" t="s">
        <v>381</v>
      </c>
      <c r="N468" t="s">
        <v>381</v>
      </c>
      <c r="O468" t="s">
        <v>382</v>
      </c>
      <c r="P468" t="s">
        <v>383</v>
      </c>
      <c r="Q468" t="s">
        <v>473</v>
      </c>
    </row>
    <row r="469" spans="1:17" hidden="1" x14ac:dyDescent="0.35">
      <c r="A469" t="s">
        <v>486</v>
      </c>
      <c r="B469" t="s">
        <v>408</v>
      </c>
      <c r="C469">
        <v>2021</v>
      </c>
      <c r="D469">
        <v>2</v>
      </c>
      <c r="E469">
        <v>123.62</v>
      </c>
      <c r="F469">
        <v>0</v>
      </c>
      <c r="G469" t="s">
        <v>471</v>
      </c>
      <c r="H469" t="s">
        <v>377</v>
      </c>
      <c r="I469" t="s">
        <v>457</v>
      </c>
      <c r="J469" t="s">
        <v>472</v>
      </c>
      <c r="K469" t="s">
        <v>380</v>
      </c>
      <c r="L469" t="s">
        <v>381</v>
      </c>
      <c r="M469" t="s">
        <v>381</v>
      </c>
      <c r="N469" t="s">
        <v>381</v>
      </c>
      <c r="O469" t="s">
        <v>385</v>
      </c>
      <c r="P469" t="s">
        <v>383</v>
      </c>
      <c r="Q469" t="s">
        <v>473</v>
      </c>
    </row>
    <row r="470" spans="1:17" hidden="1" x14ac:dyDescent="0.35">
      <c r="A470" t="s">
        <v>486</v>
      </c>
      <c r="B470" t="s">
        <v>408</v>
      </c>
      <c r="C470">
        <v>2021</v>
      </c>
      <c r="D470">
        <v>3</v>
      </c>
      <c r="E470">
        <v>241.72</v>
      </c>
      <c r="F470">
        <v>0</v>
      </c>
      <c r="G470" t="s">
        <v>471</v>
      </c>
      <c r="H470" t="s">
        <v>377</v>
      </c>
      <c r="I470" t="s">
        <v>457</v>
      </c>
      <c r="J470" t="s">
        <v>472</v>
      </c>
      <c r="K470" t="s">
        <v>380</v>
      </c>
      <c r="L470" t="s">
        <v>381</v>
      </c>
      <c r="M470" t="s">
        <v>381</v>
      </c>
      <c r="N470" t="s">
        <v>381</v>
      </c>
      <c r="O470" t="s">
        <v>386</v>
      </c>
      <c r="P470" t="s">
        <v>383</v>
      </c>
      <c r="Q470" t="s">
        <v>473</v>
      </c>
    </row>
    <row r="471" spans="1:17" hidden="1" x14ac:dyDescent="0.35">
      <c r="A471" t="s">
        <v>486</v>
      </c>
      <c r="B471" t="s">
        <v>408</v>
      </c>
      <c r="C471">
        <v>2021</v>
      </c>
      <c r="D471">
        <v>4</v>
      </c>
      <c r="E471">
        <v>9240.86</v>
      </c>
      <c r="F471">
        <v>0</v>
      </c>
      <c r="G471" t="s">
        <v>471</v>
      </c>
      <c r="H471" t="s">
        <v>377</v>
      </c>
      <c r="I471" t="s">
        <v>457</v>
      </c>
      <c r="J471" t="s">
        <v>472</v>
      </c>
      <c r="K471" t="s">
        <v>380</v>
      </c>
      <c r="L471" t="s">
        <v>381</v>
      </c>
      <c r="M471" t="s">
        <v>381</v>
      </c>
      <c r="N471" t="s">
        <v>381</v>
      </c>
      <c r="O471" t="s">
        <v>387</v>
      </c>
      <c r="P471" t="s">
        <v>388</v>
      </c>
      <c r="Q471" t="s">
        <v>473</v>
      </c>
    </row>
    <row r="472" spans="1:17" hidden="1" x14ac:dyDescent="0.35">
      <c r="A472" t="s">
        <v>486</v>
      </c>
      <c r="B472" t="s">
        <v>408</v>
      </c>
      <c r="C472">
        <v>2021</v>
      </c>
      <c r="D472">
        <v>5</v>
      </c>
      <c r="E472">
        <v>3522.08</v>
      </c>
      <c r="F472">
        <v>0</v>
      </c>
      <c r="G472" t="s">
        <v>471</v>
      </c>
      <c r="H472" t="s">
        <v>377</v>
      </c>
      <c r="I472" t="s">
        <v>457</v>
      </c>
      <c r="J472" t="s">
        <v>472</v>
      </c>
      <c r="K472" t="s">
        <v>380</v>
      </c>
      <c r="L472" t="s">
        <v>381</v>
      </c>
      <c r="M472" t="s">
        <v>381</v>
      </c>
      <c r="N472" t="s">
        <v>381</v>
      </c>
      <c r="O472" t="s">
        <v>389</v>
      </c>
      <c r="P472" t="s">
        <v>388</v>
      </c>
      <c r="Q472" t="s">
        <v>473</v>
      </c>
    </row>
    <row r="473" spans="1:17" hidden="1" x14ac:dyDescent="0.35">
      <c r="A473" t="s">
        <v>486</v>
      </c>
      <c r="B473" t="s">
        <v>408</v>
      </c>
      <c r="C473">
        <v>2021</v>
      </c>
      <c r="D473">
        <v>5</v>
      </c>
      <c r="E473">
        <v>21.27</v>
      </c>
      <c r="F473">
        <v>0</v>
      </c>
      <c r="G473" t="s">
        <v>471</v>
      </c>
      <c r="H473" t="s">
        <v>377</v>
      </c>
      <c r="I473" t="s">
        <v>457</v>
      </c>
      <c r="J473" t="s">
        <v>472</v>
      </c>
      <c r="K473" t="s">
        <v>380</v>
      </c>
      <c r="L473" t="s">
        <v>381</v>
      </c>
      <c r="M473" t="s">
        <v>381</v>
      </c>
      <c r="N473" t="s">
        <v>381</v>
      </c>
      <c r="O473" t="s">
        <v>389</v>
      </c>
      <c r="P473" t="s">
        <v>388</v>
      </c>
      <c r="Q473" t="s">
        <v>473</v>
      </c>
    </row>
    <row r="474" spans="1:17" hidden="1" x14ac:dyDescent="0.35">
      <c r="A474" t="s">
        <v>486</v>
      </c>
      <c r="B474" t="s">
        <v>408</v>
      </c>
      <c r="C474">
        <v>2021</v>
      </c>
      <c r="D474">
        <v>6</v>
      </c>
      <c r="E474">
        <v>-2808.09</v>
      </c>
      <c r="F474">
        <v>0</v>
      </c>
      <c r="G474" t="s">
        <v>471</v>
      </c>
      <c r="H474" t="s">
        <v>377</v>
      </c>
      <c r="I474" t="s">
        <v>457</v>
      </c>
      <c r="J474" t="s">
        <v>472</v>
      </c>
      <c r="K474" t="s">
        <v>380</v>
      </c>
      <c r="L474" t="s">
        <v>381</v>
      </c>
      <c r="M474" t="s">
        <v>381</v>
      </c>
      <c r="N474" t="s">
        <v>381</v>
      </c>
      <c r="O474" t="s">
        <v>390</v>
      </c>
      <c r="P474" t="s">
        <v>388</v>
      </c>
      <c r="Q474" t="s">
        <v>473</v>
      </c>
    </row>
    <row r="475" spans="1:17" hidden="1" x14ac:dyDescent="0.35">
      <c r="A475" t="s">
        <v>487</v>
      </c>
      <c r="B475" t="s">
        <v>408</v>
      </c>
      <c r="C475">
        <v>2021</v>
      </c>
      <c r="D475">
        <v>1</v>
      </c>
      <c r="E475">
        <v>4983.8999999999996</v>
      </c>
      <c r="F475">
        <v>0</v>
      </c>
      <c r="G475" t="s">
        <v>471</v>
      </c>
      <c r="H475" t="s">
        <v>377</v>
      </c>
      <c r="I475" t="s">
        <v>467</v>
      </c>
      <c r="J475" t="s">
        <v>472</v>
      </c>
      <c r="K475" t="s">
        <v>380</v>
      </c>
      <c r="L475" t="s">
        <v>381</v>
      </c>
      <c r="M475" t="s">
        <v>381</v>
      </c>
      <c r="N475" t="s">
        <v>381</v>
      </c>
      <c r="O475" t="s">
        <v>382</v>
      </c>
      <c r="P475" t="s">
        <v>383</v>
      </c>
      <c r="Q475" t="s">
        <v>473</v>
      </c>
    </row>
    <row r="476" spans="1:17" hidden="1" x14ac:dyDescent="0.35">
      <c r="A476" t="s">
        <v>487</v>
      </c>
      <c r="B476" t="s">
        <v>408</v>
      </c>
      <c r="C476">
        <v>2021</v>
      </c>
      <c r="D476">
        <v>2</v>
      </c>
      <c r="E476">
        <v>557.16999999999996</v>
      </c>
      <c r="F476">
        <v>0</v>
      </c>
      <c r="G476" t="s">
        <v>471</v>
      </c>
      <c r="H476" t="s">
        <v>377</v>
      </c>
      <c r="I476" t="s">
        <v>467</v>
      </c>
      <c r="J476" t="s">
        <v>472</v>
      </c>
      <c r="K476" t="s">
        <v>380</v>
      </c>
      <c r="L476" t="s">
        <v>381</v>
      </c>
      <c r="M476" t="s">
        <v>381</v>
      </c>
      <c r="N476" t="s">
        <v>381</v>
      </c>
      <c r="O476" t="s">
        <v>385</v>
      </c>
      <c r="P476" t="s">
        <v>383</v>
      </c>
      <c r="Q476" t="s">
        <v>473</v>
      </c>
    </row>
    <row r="477" spans="1:17" hidden="1" x14ac:dyDescent="0.35">
      <c r="A477" t="s">
        <v>487</v>
      </c>
      <c r="B477" t="s">
        <v>408</v>
      </c>
      <c r="C477">
        <v>2021</v>
      </c>
      <c r="D477">
        <v>4</v>
      </c>
      <c r="E477">
        <v>10808.92</v>
      </c>
      <c r="F477">
        <v>0</v>
      </c>
      <c r="G477" t="s">
        <v>471</v>
      </c>
      <c r="H477" t="s">
        <v>377</v>
      </c>
      <c r="I477" t="s">
        <v>467</v>
      </c>
      <c r="J477" t="s">
        <v>472</v>
      </c>
      <c r="K477" t="s">
        <v>380</v>
      </c>
      <c r="L477" t="s">
        <v>381</v>
      </c>
      <c r="M477" t="s">
        <v>381</v>
      </c>
      <c r="N477" t="s">
        <v>381</v>
      </c>
      <c r="O477" t="s">
        <v>387</v>
      </c>
      <c r="P477" t="s">
        <v>388</v>
      </c>
      <c r="Q477" t="s">
        <v>473</v>
      </c>
    </row>
    <row r="478" spans="1:17" hidden="1" x14ac:dyDescent="0.35">
      <c r="A478" t="s">
        <v>487</v>
      </c>
      <c r="B478" t="s">
        <v>408</v>
      </c>
      <c r="C478">
        <v>2021</v>
      </c>
      <c r="D478">
        <v>5</v>
      </c>
      <c r="E478">
        <v>3254.08</v>
      </c>
      <c r="F478">
        <v>0</v>
      </c>
      <c r="G478" t="s">
        <v>471</v>
      </c>
      <c r="H478" t="s">
        <v>377</v>
      </c>
      <c r="I478" t="s">
        <v>467</v>
      </c>
      <c r="J478" t="s">
        <v>472</v>
      </c>
      <c r="K478" t="s">
        <v>380</v>
      </c>
      <c r="L478" t="s">
        <v>381</v>
      </c>
      <c r="M478" t="s">
        <v>381</v>
      </c>
      <c r="N478" t="s">
        <v>381</v>
      </c>
      <c r="O478" t="s">
        <v>389</v>
      </c>
      <c r="P478" t="s">
        <v>388</v>
      </c>
      <c r="Q478" t="s">
        <v>473</v>
      </c>
    </row>
    <row r="479" spans="1:17" hidden="1" x14ac:dyDescent="0.35">
      <c r="A479" t="s">
        <v>487</v>
      </c>
      <c r="B479" t="s">
        <v>408</v>
      </c>
      <c r="C479">
        <v>2021</v>
      </c>
      <c r="D479">
        <v>6</v>
      </c>
      <c r="E479">
        <v>-3153.57</v>
      </c>
      <c r="F479">
        <v>0</v>
      </c>
      <c r="G479" t="s">
        <v>471</v>
      </c>
      <c r="H479" t="s">
        <v>377</v>
      </c>
      <c r="I479" t="s">
        <v>467</v>
      </c>
      <c r="J479" t="s">
        <v>472</v>
      </c>
      <c r="K479" t="s">
        <v>380</v>
      </c>
      <c r="L479" t="s">
        <v>381</v>
      </c>
      <c r="M479" t="s">
        <v>381</v>
      </c>
      <c r="N479" t="s">
        <v>381</v>
      </c>
      <c r="O479" t="s">
        <v>390</v>
      </c>
      <c r="P479" t="s">
        <v>388</v>
      </c>
      <c r="Q479" t="s">
        <v>473</v>
      </c>
    </row>
    <row r="480" spans="1:17" hidden="1" x14ac:dyDescent="0.35">
      <c r="A480" t="s">
        <v>488</v>
      </c>
      <c r="B480" t="s">
        <v>408</v>
      </c>
      <c r="C480">
        <v>2021</v>
      </c>
      <c r="D480">
        <v>1</v>
      </c>
      <c r="E480">
        <v>8765.64</v>
      </c>
      <c r="F480">
        <v>0</v>
      </c>
      <c r="G480" t="s">
        <v>471</v>
      </c>
      <c r="H480" t="s">
        <v>377</v>
      </c>
      <c r="I480" t="s">
        <v>469</v>
      </c>
      <c r="J480" t="s">
        <v>472</v>
      </c>
      <c r="K480" t="s">
        <v>380</v>
      </c>
      <c r="L480" t="s">
        <v>381</v>
      </c>
      <c r="M480" t="s">
        <v>381</v>
      </c>
      <c r="N480" t="s">
        <v>381</v>
      </c>
      <c r="O480" t="s">
        <v>382</v>
      </c>
      <c r="P480" t="s">
        <v>383</v>
      </c>
      <c r="Q480" t="s">
        <v>473</v>
      </c>
    </row>
    <row r="481" spans="1:17" hidden="1" x14ac:dyDescent="0.35">
      <c r="A481" t="s">
        <v>488</v>
      </c>
      <c r="B481" t="s">
        <v>408</v>
      </c>
      <c r="C481">
        <v>2021</v>
      </c>
      <c r="D481">
        <v>2</v>
      </c>
      <c r="E481">
        <v>763.12</v>
      </c>
      <c r="F481">
        <v>0</v>
      </c>
      <c r="G481" t="s">
        <v>471</v>
      </c>
      <c r="H481" t="s">
        <v>377</v>
      </c>
      <c r="I481" t="s">
        <v>469</v>
      </c>
      <c r="J481" t="s">
        <v>472</v>
      </c>
      <c r="K481" t="s">
        <v>380</v>
      </c>
      <c r="L481" t="s">
        <v>381</v>
      </c>
      <c r="M481" t="s">
        <v>381</v>
      </c>
      <c r="N481" t="s">
        <v>381</v>
      </c>
      <c r="O481" t="s">
        <v>385</v>
      </c>
      <c r="P481" t="s">
        <v>383</v>
      </c>
      <c r="Q481" t="s">
        <v>473</v>
      </c>
    </row>
    <row r="482" spans="1:17" hidden="1" x14ac:dyDescent="0.35">
      <c r="A482" t="s">
        <v>488</v>
      </c>
      <c r="B482" t="s">
        <v>408</v>
      </c>
      <c r="C482">
        <v>2021</v>
      </c>
      <c r="D482">
        <v>4</v>
      </c>
      <c r="E482">
        <v>20638.86</v>
      </c>
      <c r="F482">
        <v>0</v>
      </c>
      <c r="G482" t="s">
        <v>471</v>
      </c>
      <c r="H482" t="s">
        <v>377</v>
      </c>
      <c r="I482" t="s">
        <v>469</v>
      </c>
      <c r="J482" t="s">
        <v>472</v>
      </c>
      <c r="K482" t="s">
        <v>380</v>
      </c>
      <c r="L482" t="s">
        <v>381</v>
      </c>
      <c r="M482" t="s">
        <v>381</v>
      </c>
      <c r="N482" t="s">
        <v>381</v>
      </c>
      <c r="O482" t="s">
        <v>387</v>
      </c>
      <c r="P482" t="s">
        <v>388</v>
      </c>
      <c r="Q482" t="s">
        <v>473</v>
      </c>
    </row>
    <row r="483" spans="1:17" hidden="1" x14ac:dyDescent="0.35">
      <c r="A483" t="s">
        <v>488</v>
      </c>
      <c r="B483" t="s">
        <v>408</v>
      </c>
      <c r="C483">
        <v>2021</v>
      </c>
      <c r="D483">
        <v>5</v>
      </c>
      <c r="E483">
        <v>6906.4</v>
      </c>
      <c r="F483">
        <v>0</v>
      </c>
      <c r="G483" t="s">
        <v>471</v>
      </c>
      <c r="H483" t="s">
        <v>377</v>
      </c>
      <c r="I483" t="s">
        <v>469</v>
      </c>
      <c r="J483" t="s">
        <v>472</v>
      </c>
      <c r="K483" t="s">
        <v>380</v>
      </c>
      <c r="L483" t="s">
        <v>381</v>
      </c>
      <c r="M483" t="s">
        <v>381</v>
      </c>
      <c r="N483" t="s">
        <v>381</v>
      </c>
      <c r="O483" t="s">
        <v>389</v>
      </c>
      <c r="P483" t="s">
        <v>388</v>
      </c>
      <c r="Q483" t="s">
        <v>473</v>
      </c>
    </row>
    <row r="484" spans="1:17" hidden="1" x14ac:dyDescent="0.35">
      <c r="A484" t="s">
        <v>488</v>
      </c>
      <c r="B484" t="s">
        <v>408</v>
      </c>
      <c r="C484">
        <v>2021</v>
      </c>
      <c r="D484">
        <v>6</v>
      </c>
      <c r="E484">
        <v>-6698.56</v>
      </c>
      <c r="F484">
        <v>0</v>
      </c>
      <c r="G484" t="s">
        <v>471</v>
      </c>
      <c r="H484" t="s">
        <v>377</v>
      </c>
      <c r="I484" t="s">
        <v>469</v>
      </c>
      <c r="J484" t="s">
        <v>472</v>
      </c>
      <c r="K484" t="s">
        <v>380</v>
      </c>
      <c r="L484" t="s">
        <v>381</v>
      </c>
      <c r="M484" t="s">
        <v>381</v>
      </c>
      <c r="N484" t="s">
        <v>381</v>
      </c>
      <c r="O484" t="s">
        <v>390</v>
      </c>
      <c r="P484" t="s">
        <v>388</v>
      </c>
      <c r="Q484" t="s">
        <v>473</v>
      </c>
    </row>
    <row r="485" spans="1:17" hidden="1" x14ac:dyDescent="0.35">
      <c r="A485" t="s">
        <v>489</v>
      </c>
      <c r="B485" t="s">
        <v>375</v>
      </c>
      <c r="C485">
        <v>2021</v>
      </c>
      <c r="D485">
        <v>1</v>
      </c>
      <c r="E485">
        <v>0</v>
      </c>
      <c r="F485">
        <v>2100</v>
      </c>
      <c r="G485" t="s">
        <v>490</v>
      </c>
      <c r="H485" t="s">
        <v>377</v>
      </c>
      <c r="I485" t="s">
        <v>378</v>
      </c>
      <c r="J485" t="s">
        <v>491</v>
      </c>
      <c r="K485" t="s">
        <v>380</v>
      </c>
      <c r="L485" t="s">
        <v>381</v>
      </c>
      <c r="M485" t="s">
        <v>381</v>
      </c>
      <c r="N485" t="s">
        <v>381</v>
      </c>
      <c r="O485" t="s">
        <v>382</v>
      </c>
      <c r="P485" t="s">
        <v>383</v>
      </c>
      <c r="Q485" t="s">
        <v>492</v>
      </c>
    </row>
    <row r="486" spans="1:17" hidden="1" x14ac:dyDescent="0.35">
      <c r="A486" t="s">
        <v>489</v>
      </c>
      <c r="B486" t="s">
        <v>375</v>
      </c>
      <c r="C486">
        <v>2021</v>
      </c>
      <c r="D486">
        <v>1</v>
      </c>
      <c r="E486">
        <v>2868.19</v>
      </c>
      <c r="F486">
        <v>0</v>
      </c>
      <c r="G486" t="s">
        <v>490</v>
      </c>
      <c r="H486" t="s">
        <v>377</v>
      </c>
      <c r="I486" t="s">
        <v>378</v>
      </c>
      <c r="J486" t="s">
        <v>491</v>
      </c>
      <c r="K486" t="s">
        <v>380</v>
      </c>
      <c r="L486" t="s">
        <v>381</v>
      </c>
      <c r="M486" t="s">
        <v>381</v>
      </c>
      <c r="N486" t="s">
        <v>381</v>
      </c>
      <c r="O486" t="s">
        <v>382</v>
      </c>
      <c r="P486" t="s">
        <v>383</v>
      </c>
      <c r="Q486" t="s">
        <v>492</v>
      </c>
    </row>
    <row r="487" spans="1:17" hidden="1" x14ac:dyDescent="0.35">
      <c r="A487" t="s">
        <v>489</v>
      </c>
      <c r="B487" t="s">
        <v>375</v>
      </c>
      <c r="C487">
        <v>2021</v>
      </c>
      <c r="D487">
        <v>2</v>
      </c>
      <c r="E487">
        <v>0</v>
      </c>
      <c r="F487">
        <v>0</v>
      </c>
      <c r="G487" t="s">
        <v>490</v>
      </c>
      <c r="H487" t="s">
        <v>377</v>
      </c>
      <c r="I487" t="s">
        <v>378</v>
      </c>
      <c r="J487" t="s">
        <v>491</v>
      </c>
      <c r="K487" t="s">
        <v>380</v>
      </c>
      <c r="L487" t="s">
        <v>381</v>
      </c>
      <c r="M487" t="s">
        <v>381</v>
      </c>
      <c r="N487" t="s">
        <v>381</v>
      </c>
      <c r="O487" t="s">
        <v>385</v>
      </c>
      <c r="P487" t="s">
        <v>383</v>
      </c>
      <c r="Q487" t="s">
        <v>492</v>
      </c>
    </row>
    <row r="488" spans="1:17" hidden="1" x14ac:dyDescent="0.35">
      <c r="A488" t="s">
        <v>489</v>
      </c>
      <c r="B488" t="s">
        <v>375</v>
      </c>
      <c r="C488">
        <v>2021</v>
      </c>
      <c r="D488">
        <v>2</v>
      </c>
      <c r="E488">
        <v>1277.98</v>
      </c>
      <c r="F488">
        <v>0</v>
      </c>
      <c r="G488" t="s">
        <v>490</v>
      </c>
      <c r="H488" t="s">
        <v>377</v>
      </c>
      <c r="I488" t="s">
        <v>378</v>
      </c>
      <c r="J488" t="s">
        <v>491</v>
      </c>
      <c r="K488" t="s">
        <v>380</v>
      </c>
      <c r="L488" t="s">
        <v>381</v>
      </c>
      <c r="M488" t="s">
        <v>381</v>
      </c>
      <c r="N488" t="s">
        <v>381</v>
      </c>
      <c r="O488" t="s">
        <v>385</v>
      </c>
      <c r="P488" t="s">
        <v>383</v>
      </c>
      <c r="Q488" t="s">
        <v>492</v>
      </c>
    </row>
    <row r="489" spans="1:17" hidden="1" x14ac:dyDescent="0.35">
      <c r="A489" t="s">
        <v>489</v>
      </c>
      <c r="B489" t="s">
        <v>375</v>
      </c>
      <c r="C489">
        <v>2021</v>
      </c>
      <c r="D489">
        <v>3</v>
      </c>
      <c r="E489">
        <v>0</v>
      </c>
      <c r="F489">
        <v>0</v>
      </c>
      <c r="G489" t="s">
        <v>490</v>
      </c>
      <c r="H489" t="s">
        <v>377</v>
      </c>
      <c r="I489" t="s">
        <v>378</v>
      </c>
      <c r="J489" t="s">
        <v>491</v>
      </c>
      <c r="K489" t="s">
        <v>380</v>
      </c>
      <c r="L489" t="s">
        <v>381</v>
      </c>
      <c r="M489" t="s">
        <v>381</v>
      </c>
      <c r="N489" t="s">
        <v>381</v>
      </c>
      <c r="O489" t="s">
        <v>386</v>
      </c>
      <c r="P489" t="s">
        <v>383</v>
      </c>
      <c r="Q489" t="s">
        <v>492</v>
      </c>
    </row>
    <row r="490" spans="1:17" hidden="1" x14ac:dyDescent="0.35">
      <c r="A490" t="s">
        <v>489</v>
      </c>
      <c r="B490" t="s">
        <v>375</v>
      </c>
      <c r="C490">
        <v>2021</v>
      </c>
      <c r="D490">
        <v>3</v>
      </c>
      <c r="E490">
        <v>1295.1099999999999</v>
      </c>
      <c r="F490">
        <v>0</v>
      </c>
      <c r="G490" t="s">
        <v>490</v>
      </c>
      <c r="H490" t="s">
        <v>377</v>
      </c>
      <c r="I490" t="s">
        <v>378</v>
      </c>
      <c r="J490" t="s">
        <v>491</v>
      </c>
      <c r="K490" t="s">
        <v>380</v>
      </c>
      <c r="L490" t="s">
        <v>381</v>
      </c>
      <c r="M490" t="s">
        <v>381</v>
      </c>
      <c r="N490" t="s">
        <v>381</v>
      </c>
      <c r="O490" t="s">
        <v>386</v>
      </c>
      <c r="P490" t="s">
        <v>383</v>
      </c>
      <c r="Q490" t="s">
        <v>492</v>
      </c>
    </row>
    <row r="491" spans="1:17" hidden="1" x14ac:dyDescent="0.35">
      <c r="A491" t="s">
        <v>489</v>
      </c>
      <c r="B491" t="s">
        <v>375</v>
      </c>
      <c r="C491">
        <v>2021</v>
      </c>
      <c r="D491">
        <v>4</v>
      </c>
      <c r="E491">
        <v>2084.77</v>
      </c>
      <c r="F491">
        <v>0</v>
      </c>
      <c r="G491" t="s">
        <v>490</v>
      </c>
      <c r="H491" t="s">
        <v>377</v>
      </c>
      <c r="I491" t="s">
        <v>378</v>
      </c>
      <c r="J491" t="s">
        <v>491</v>
      </c>
      <c r="K491" t="s">
        <v>380</v>
      </c>
      <c r="L491" t="s">
        <v>381</v>
      </c>
      <c r="M491" t="s">
        <v>381</v>
      </c>
      <c r="N491" t="s">
        <v>381</v>
      </c>
      <c r="O491" t="s">
        <v>387</v>
      </c>
      <c r="P491" t="s">
        <v>388</v>
      </c>
      <c r="Q491" t="s">
        <v>492</v>
      </c>
    </row>
    <row r="492" spans="1:17" hidden="1" x14ac:dyDescent="0.35">
      <c r="A492" t="s">
        <v>489</v>
      </c>
      <c r="B492" t="s">
        <v>375</v>
      </c>
      <c r="C492">
        <v>2021</v>
      </c>
      <c r="D492">
        <v>4</v>
      </c>
      <c r="E492">
        <v>0</v>
      </c>
      <c r="F492">
        <v>2100</v>
      </c>
      <c r="G492" t="s">
        <v>490</v>
      </c>
      <c r="H492" t="s">
        <v>377</v>
      </c>
      <c r="I492" t="s">
        <v>378</v>
      </c>
      <c r="J492" t="s">
        <v>491</v>
      </c>
      <c r="K492" t="s">
        <v>380</v>
      </c>
      <c r="L492" t="s">
        <v>381</v>
      </c>
      <c r="M492" t="s">
        <v>381</v>
      </c>
      <c r="N492" t="s">
        <v>381</v>
      </c>
      <c r="O492" t="s">
        <v>387</v>
      </c>
      <c r="P492" t="s">
        <v>388</v>
      </c>
      <c r="Q492" t="s">
        <v>492</v>
      </c>
    </row>
    <row r="493" spans="1:17" hidden="1" x14ac:dyDescent="0.35">
      <c r="A493" t="s">
        <v>489</v>
      </c>
      <c r="B493" t="s">
        <v>375</v>
      </c>
      <c r="C493">
        <v>2021</v>
      </c>
      <c r="D493">
        <v>5</v>
      </c>
      <c r="E493">
        <v>2766.51</v>
      </c>
      <c r="F493">
        <v>0</v>
      </c>
      <c r="G493" t="s">
        <v>490</v>
      </c>
      <c r="H493" t="s">
        <v>377</v>
      </c>
      <c r="I493" t="s">
        <v>378</v>
      </c>
      <c r="J493" t="s">
        <v>491</v>
      </c>
      <c r="K493" t="s">
        <v>380</v>
      </c>
      <c r="L493" t="s">
        <v>381</v>
      </c>
      <c r="M493" t="s">
        <v>381</v>
      </c>
      <c r="N493" t="s">
        <v>381</v>
      </c>
      <c r="O493" t="s">
        <v>389</v>
      </c>
      <c r="P493" t="s">
        <v>388</v>
      </c>
      <c r="Q493" t="s">
        <v>492</v>
      </c>
    </row>
    <row r="494" spans="1:17" hidden="1" x14ac:dyDescent="0.35">
      <c r="A494" t="s">
        <v>489</v>
      </c>
      <c r="B494" t="s">
        <v>375</v>
      </c>
      <c r="C494">
        <v>2021</v>
      </c>
      <c r="D494">
        <v>6</v>
      </c>
      <c r="E494">
        <v>1296.26</v>
      </c>
      <c r="F494">
        <v>0</v>
      </c>
      <c r="G494" t="s">
        <v>490</v>
      </c>
      <c r="H494" t="s">
        <v>377</v>
      </c>
      <c r="I494" t="s">
        <v>378</v>
      </c>
      <c r="J494" t="s">
        <v>491</v>
      </c>
      <c r="K494" t="s">
        <v>380</v>
      </c>
      <c r="L494" t="s">
        <v>381</v>
      </c>
      <c r="M494" t="s">
        <v>381</v>
      </c>
      <c r="N494" t="s">
        <v>381</v>
      </c>
      <c r="O494" t="s">
        <v>390</v>
      </c>
      <c r="P494" t="s">
        <v>388</v>
      </c>
      <c r="Q494" t="s">
        <v>492</v>
      </c>
    </row>
    <row r="495" spans="1:17" hidden="1" x14ac:dyDescent="0.35">
      <c r="A495" t="s">
        <v>493</v>
      </c>
      <c r="B495" t="s">
        <v>375</v>
      </c>
      <c r="C495">
        <v>2021</v>
      </c>
      <c r="D495">
        <v>1</v>
      </c>
      <c r="E495">
        <v>0</v>
      </c>
      <c r="F495">
        <v>990</v>
      </c>
      <c r="G495" t="s">
        <v>490</v>
      </c>
      <c r="H495" t="s">
        <v>377</v>
      </c>
      <c r="I495" t="s">
        <v>392</v>
      </c>
      <c r="J495" t="s">
        <v>491</v>
      </c>
      <c r="K495" t="s">
        <v>380</v>
      </c>
      <c r="L495" t="s">
        <v>381</v>
      </c>
      <c r="M495" t="s">
        <v>381</v>
      </c>
      <c r="N495" t="s">
        <v>381</v>
      </c>
      <c r="O495" t="s">
        <v>382</v>
      </c>
      <c r="P495" t="s">
        <v>383</v>
      </c>
      <c r="Q495" t="s">
        <v>492</v>
      </c>
    </row>
    <row r="496" spans="1:17" hidden="1" x14ac:dyDescent="0.35">
      <c r="A496" t="s">
        <v>493</v>
      </c>
      <c r="B496" t="s">
        <v>375</v>
      </c>
      <c r="C496">
        <v>2021</v>
      </c>
      <c r="D496">
        <v>1</v>
      </c>
      <c r="E496">
        <v>2568.2800000000002</v>
      </c>
      <c r="F496">
        <v>0</v>
      </c>
      <c r="G496" t="s">
        <v>490</v>
      </c>
      <c r="H496" t="s">
        <v>377</v>
      </c>
      <c r="I496" t="s">
        <v>392</v>
      </c>
      <c r="J496" t="s">
        <v>491</v>
      </c>
      <c r="K496" t="s">
        <v>380</v>
      </c>
      <c r="L496" t="s">
        <v>381</v>
      </c>
      <c r="M496" t="s">
        <v>381</v>
      </c>
      <c r="N496" t="s">
        <v>381</v>
      </c>
      <c r="O496" t="s">
        <v>382</v>
      </c>
      <c r="P496" t="s">
        <v>383</v>
      </c>
      <c r="Q496" t="s">
        <v>492</v>
      </c>
    </row>
    <row r="497" spans="1:17" hidden="1" x14ac:dyDescent="0.35">
      <c r="A497" t="s">
        <v>493</v>
      </c>
      <c r="B497" t="s">
        <v>375</v>
      </c>
      <c r="C497">
        <v>2021</v>
      </c>
      <c r="D497">
        <v>2</v>
      </c>
      <c r="E497">
        <v>0</v>
      </c>
      <c r="F497">
        <v>0</v>
      </c>
      <c r="G497" t="s">
        <v>490</v>
      </c>
      <c r="H497" t="s">
        <v>377</v>
      </c>
      <c r="I497" t="s">
        <v>392</v>
      </c>
      <c r="J497" t="s">
        <v>491</v>
      </c>
      <c r="K497" t="s">
        <v>380</v>
      </c>
      <c r="L497" t="s">
        <v>381</v>
      </c>
      <c r="M497" t="s">
        <v>381</v>
      </c>
      <c r="N497" t="s">
        <v>381</v>
      </c>
      <c r="O497" t="s">
        <v>385</v>
      </c>
      <c r="P497" t="s">
        <v>383</v>
      </c>
      <c r="Q497" t="s">
        <v>492</v>
      </c>
    </row>
    <row r="498" spans="1:17" hidden="1" x14ac:dyDescent="0.35">
      <c r="A498" t="s">
        <v>493</v>
      </c>
      <c r="B498" t="s">
        <v>375</v>
      </c>
      <c r="C498">
        <v>2021</v>
      </c>
      <c r="D498">
        <v>2</v>
      </c>
      <c r="E498">
        <v>-366.68</v>
      </c>
      <c r="F498">
        <v>0</v>
      </c>
      <c r="G498" t="s">
        <v>490</v>
      </c>
      <c r="H498" t="s">
        <v>377</v>
      </c>
      <c r="I498" t="s">
        <v>392</v>
      </c>
      <c r="J498" t="s">
        <v>491</v>
      </c>
      <c r="K498" t="s">
        <v>380</v>
      </c>
      <c r="L498" t="s">
        <v>381</v>
      </c>
      <c r="M498" t="s">
        <v>381</v>
      </c>
      <c r="N498" t="s">
        <v>381</v>
      </c>
      <c r="O498" t="s">
        <v>385</v>
      </c>
      <c r="P498" t="s">
        <v>383</v>
      </c>
      <c r="Q498" t="s">
        <v>492</v>
      </c>
    </row>
    <row r="499" spans="1:17" hidden="1" x14ac:dyDescent="0.35">
      <c r="A499" t="s">
        <v>493</v>
      </c>
      <c r="B499" t="s">
        <v>375</v>
      </c>
      <c r="C499">
        <v>2021</v>
      </c>
      <c r="D499">
        <v>3</v>
      </c>
      <c r="E499">
        <v>0</v>
      </c>
      <c r="F499">
        <v>0</v>
      </c>
      <c r="G499" t="s">
        <v>490</v>
      </c>
      <c r="H499" t="s">
        <v>377</v>
      </c>
      <c r="I499" t="s">
        <v>392</v>
      </c>
      <c r="J499" t="s">
        <v>491</v>
      </c>
      <c r="K499" t="s">
        <v>380</v>
      </c>
      <c r="L499" t="s">
        <v>381</v>
      </c>
      <c r="M499" t="s">
        <v>381</v>
      </c>
      <c r="N499" t="s">
        <v>381</v>
      </c>
      <c r="O499" t="s">
        <v>386</v>
      </c>
      <c r="P499" t="s">
        <v>383</v>
      </c>
      <c r="Q499" t="s">
        <v>492</v>
      </c>
    </row>
    <row r="500" spans="1:17" hidden="1" x14ac:dyDescent="0.35">
      <c r="A500" t="s">
        <v>493</v>
      </c>
      <c r="B500" t="s">
        <v>375</v>
      </c>
      <c r="C500">
        <v>2021</v>
      </c>
      <c r="D500">
        <v>3</v>
      </c>
      <c r="E500">
        <v>1309.1500000000001</v>
      </c>
      <c r="F500">
        <v>0</v>
      </c>
      <c r="G500" t="s">
        <v>490</v>
      </c>
      <c r="H500" t="s">
        <v>377</v>
      </c>
      <c r="I500" t="s">
        <v>392</v>
      </c>
      <c r="J500" t="s">
        <v>491</v>
      </c>
      <c r="K500" t="s">
        <v>380</v>
      </c>
      <c r="L500" t="s">
        <v>381</v>
      </c>
      <c r="M500" t="s">
        <v>381</v>
      </c>
      <c r="N500" t="s">
        <v>381</v>
      </c>
      <c r="O500" t="s">
        <v>386</v>
      </c>
      <c r="P500" t="s">
        <v>383</v>
      </c>
      <c r="Q500" t="s">
        <v>492</v>
      </c>
    </row>
    <row r="501" spans="1:17" hidden="1" x14ac:dyDescent="0.35">
      <c r="A501" t="s">
        <v>493</v>
      </c>
      <c r="B501" t="s">
        <v>375</v>
      </c>
      <c r="C501">
        <v>2021</v>
      </c>
      <c r="D501">
        <v>4</v>
      </c>
      <c r="E501">
        <v>1316.08</v>
      </c>
      <c r="F501">
        <v>0</v>
      </c>
      <c r="G501" t="s">
        <v>490</v>
      </c>
      <c r="H501" t="s">
        <v>377</v>
      </c>
      <c r="I501" t="s">
        <v>392</v>
      </c>
      <c r="J501" t="s">
        <v>491</v>
      </c>
      <c r="K501" t="s">
        <v>380</v>
      </c>
      <c r="L501" t="s">
        <v>381</v>
      </c>
      <c r="M501" t="s">
        <v>381</v>
      </c>
      <c r="N501" t="s">
        <v>381</v>
      </c>
      <c r="O501" t="s">
        <v>387</v>
      </c>
      <c r="P501" t="s">
        <v>388</v>
      </c>
      <c r="Q501" t="s">
        <v>492</v>
      </c>
    </row>
    <row r="502" spans="1:17" hidden="1" x14ac:dyDescent="0.35">
      <c r="A502" t="s">
        <v>493</v>
      </c>
      <c r="B502" t="s">
        <v>375</v>
      </c>
      <c r="C502">
        <v>2021</v>
      </c>
      <c r="D502">
        <v>4</v>
      </c>
      <c r="E502">
        <v>0</v>
      </c>
      <c r="F502">
        <v>990</v>
      </c>
      <c r="G502" t="s">
        <v>490</v>
      </c>
      <c r="H502" t="s">
        <v>377</v>
      </c>
      <c r="I502" t="s">
        <v>392</v>
      </c>
      <c r="J502" t="s">
        <v>491</v>
      </c>
      <c r="K502" t="s">
        <v>380</v>
      </c>
      <c r="L502" t="s">
        <v>381</v>
      </c>
      <c r="M502" t="s">
        <v>381</v>
      </c>
      <c r="N502" t="s">
        <v>381</v>
      </c>
      <c r="O502" t="s">
        <v>387</v>
      </c>
      <c r="P502" t="s">
        <v>388</v>
      </c>
      <c r="Q502" t="s">
        <v>492</v>
      </c>
    </row>
    <row r="503" spans="1:17" hidden="1" x14ac:dyDescent="0.35">
      <c r="A503" t="s">
        <v>493</v>
      </c>
      <c r="B503" t="s">
        <v>375</v>
      </c>
      <c r="C503">
        <v>2021</v>
      </c>
      <c r="D503">
        <v>5</v>
      </c>
      <c r="E503">
        <v>-753.95</v>
      </c>
      <c r="F503">
        <v>0</v>
      </c>
      <c r="G503" t="s">
        <v>490</v>
      </c>
      <c r="H503" t="s">
        <v>377</v>
      </c>
      <c r="I503" t="s">
        <v>392</v>
      </c>
      <c r="J503" t="s">
        <v>491</v>
      </c>
      <c r="K503" t="s">
        <v>380</v>
      </c>
      <c r="L503" t="s">
        <v>381</v>
      </c>
      <c r="M503" t="s">
        <v>381</v>
      </c>
      <c r="N503" t="s">
        <v>381</v>
      </c>
      <c r="O503" t="s">
        <v>389</v>
      </c>
      <c r="P503" t="s">
        <v>388</v>
      </c>
      <c r="Q503" t="s">
        <v>492</v>
      </c>
    </row>
    <row r="504" spans="1:17" hidden="1" x14ac:dyDescent="0.35">
      <c r="A504" t="s">
        <v>493</v>
      </c>
      <c r="B504" t="s">
        <v>375</v>
      </c>
      <c r="C504">
        <v>2021</v>
      </c>
      <c r="D504">
        <v>5</v>
      </c>
      <c r="E504">
        <v>4059.7</v>
      </c>
      <c r="F504">
        <v>0</v>
      </c>
      <c r="G504" t="s">
        <v>490</v>
      </c>
      <c r="H504" t="s">
        <v>377</v>
      </c>
      <c r="I504" t="s">
        <v>392</v>
      </c>
      <c r="J504" t="s">
        <v>491</v>
      </c>
      <c r="K504" t="s">
        <v>380</v>
      </c>
      <c r="L504" t="s">
        <v>381</v>
      </c>
      <c r="M504" t="s">
        <v>381</v>
      </c>
      <c r="N504" t="s">
        <v>381</v>
      </c>
      <c r="O504" t="s">
        <v>389</v>
      </c>
      <c r="P504" t="s">
        <v>388</v>
      </c>
      <c r="Q504" t="s">
        <v>492</v>
      </c>
    </row>
    <row r="505" spans="1:17" hidden="1" x14ac:dyDescent="0.35">
      <c r="A505" t="s">
        <v>493</v>
      </c>
      <c r="B505" t="s">
        <v>375</v>
      </c>
      <c r="C505">
        <v>2021</v>
      </c>
      <c r="D505">
        <v>6</v>
      </c>
      <c r="E505">
        <v>220.37</v>
      </c>
      <c r="F505">
        <v>0</v>
      </c>
      <c r="G505" t="s">
        <v>490</v>
      </c>
      <c r="H505" t="s">
        <v>377</v>
      </c>
      <c r="I505" t="s">
        <v>392</v>
      </c>
      <c r="J505" t="s">
        <v>491</v>
      </c>
      <c r="K505" t="s">
        <v>380</v>
      </c>
      <c r="L505" t="s">
        <v>381</v>
      </c>
      <c r="M505" t="s">
        <v>381</v>
      </c>
      <c r="N505" t="s">
        <v>381</v>
      </c>
      <c r="O505" t="s">
        <v>390</v>
      </c>
      <c r="P505" t="s">
        <v>388</v>
      </c>
      <c r="Q505" t="s">
        <v>492</v>
      </c>
    </row>
    <row r="506" spans="1:17" hidden="1" x14ac:dyDescent="0.35">
      <c r="A506" t="s">
        <v>68</v>
      </c>
      <c r="B506" t="s">
        <v>375</v>
      </c>
      <c r="C506">
        <v>2021</v>
      </c>
      <c r="D506">
        <v>1</v>
      </c>
      <c r="E506">
        <v>0</v>
      </c>
      <c r="F506">
        <v>451.04</v>
      </c>
      <c r="G506" t="s">
        <v>490</v>
      </c>
      <c r="H506" t="s">
        <v>377</v>
      </c>
      <c r="I506" t="s">
        <v>393</v>
      </c>
      <c r="J506" t="s">
        <v>491</v>
      </c>
      <c r="K506" t="s">
        <v>380</v>
      </c>
      <c r="L506" t="s">
        <v>381</v>
      </c>
      <c r="M506" t="s">
        <v>381</v>
      </c>
      <c r="N506" t="s">
        <v>381</v>
      </c>
      <c r="O506" t="s">
        <v>382</v>
      </c>
      <c r="P506" t="s">
        <v>383</v>
      </c>
      <c r="Q506" t="s">
        <v>492</v>
      </c>
    </row>
    <row r="507" spans="1:17" hidden="1" x14ac:dyDescent="0.35">
      <c r="A507" t="s">
        <v>68</v>
      </c>
      <c r="B507" t="s">
        <v>375</v>
      </c>
      <c r="C507">
        <v>2021</v>
      </c>
      <c r="D507">
        <v>1</v>
      </c>
      <c r="E507">
        <v>2300.39</v>
      </c>
      <c r="F507">
        <v>0</v>
      </c>
      <c r="G507" t="s">
        <v>490</v>
      </c>
      <c r="H507" t="s">
        <v>377</v>
      </c>
      <c r="I507" t="s">
        <v>393</v>
      </c>
      <c r="J507" t="s">
        <v>491</v>
      </c>
      <c r="K507" t="s">
        <v>380</v>
      </c>
      <c r="L507" t="s">
        <v>381</v>
      </c>
      <c r="M507" t="s">
        <v>381</v>
      </c>
      <c r="N507" t="s">
        <v>381</v>
      </c>
      <c r="O507" t="s">
        <v>382</v>
      </c>
      <c r="P507" t="s">
        <v>383</v>
      </c>
      <c r="Q507" t="s">
        <v>492</v>
      </c>
    </row>
    <row r="508" spans="1:17" hidden="1" x14ac:dyDescent="0.35">
      <c r="A508" t="s">
        <v>68</v>
      </c>
      <c r="B508" t="s">
        <v>375</v>
      </c>
      <c r="C508">
        <v>2021</v>
      </c>
      <c r="D508">
        <v>2</v>
      </c>
      <c r="E508">
        <v>0</v>
      </c>
      <c r="F508">
        <v>428.53</v>
      </c>
      <c r="G508" t="s">
        <v>490</v>
      </c>
      <c r="H508" t="s">
        <v>377</v>
      </c>
      <c r="I508" t="s">
        <v>393</v>
      </c>
      <c r="J508" t="s">
        <v>491</v>
      </c>
      <c r="K508" t="s">
        <v>380</v>
      </c>
      <c r="L508" t="s">
        <v>381</v>
      </c>
      <c r="M508" t="s">
        <v>381</v>
      </c>
      <c r="N508" t="s">
        <v>381</v>
      </c>
      <c r="O508" t="s">
        <v>385</v>
      </c>
      <c r="P508" t="s">
        <v>383</v>
      </c>
      <c r="Q508" t="s">
        <v>492</v>
      </c>
    </row>
    <row r="509" spans="1:17" hidden="1" x14ac:dyDescent="0.35">
      <c r="A509" t="s">
        <v>68</v>
      </c>
      <c r="B509" t="s">
        <v>375</v>
      </c>
      <c r="C509">
        <v>2021</v>
      </c>
      <c r="D509">
        <v>2</v>
      </c>
      <c r="E509">
        <v>-211.12</v>
      </c>
      <c r="F509">
        <v>0</v>
      </c>
      <c r="G509" t="s">
        <v>490</v>
      </c>
      <c r="H509" t="s">
        <v>377</v>
      </c>
      <c r="I509" t="s">
        <v>393</v>
      </c>
      <c r="J509" t="s">
        <v>491</v>
      </c>
      <c r="K509" t="s">
        <v>380</v>
      </c>
      <c r="L509" t="s">
        <v>381</v>
      </c>
      <c r="M509" t="s">
        <v>381</v>
      </c>
      <c r="N509" t="s">
        <v>381</v>
      </c>
      <c r="O509" t="s">
        <v>385</v>
      </c>
      <c r="P509" t="s">
        <v>383</v>
      </c>
      <c r="Q509" t="s">
        <v>492</v>
      </c>
    </row>
    <row r="510" spans="1:17" hidden="1" x14ac:dyDescent="0.35">
      <c r="A510" t="s">
        <v>68</v>
      </c>
      <c r="B510" t="s">
        <v>375</v>
      </c>
      <c r="C510">
        <v>2021</v>
      </c>
      <c r="D510">
        <v>3</v>
      </c>
      <c r="E510">
        <v>0</v>
      </c>
      <c r="F510">
        <v>472.79</v>
      </c>
      <c r="G510" t="s">
        <v>490</v>
      </c>
      <c r="H510" t="s">
        <v>377</v>
      </c>
      <c r="I510" t="s">
        <v>393</v>
      </c>
      <c r="J510" t="s">
        <v>491</v>
      </c>
      <c r="K510" t="s">
        <v>380</v>
      </c>
      <c r="L510" t="s">
        <v>381</v>
      </c>
      <c r="M510" t="s">
        <v>381</v>
      </c>
      <c r="N510" t="s">
        <v>381</v>
      </c>
      <c r="O510" t="s">
        <v>386</v>
      </c>
      <c r="P510" t="s">
        <v>383</v>
      </c>
      <c r="Q510" t="s">
        <v>492</v>
      </c>
    </row>
    <row r="511" spans="1:17" hidden="1" x14ac:dyDescent="0.35">
      <c r="A511" t="s">
        <v>68</v>
      </c>
      <c r="B511" t="s">
        <v>375</v>
      </c>
      <c r="C511">
        <v>2021</v>
      </c>
      <c r="D511">
        <v>3</v>
      </c>
      <c r="E511">
        <v>852.35</v>
      </c>
      <c r="F511">
        <v>0</v>
      </c>
      <c r="G511" t="s">
        <v>490</v>
      </c>
      <c r="H511" t="s">
        <v>377</v>
      </c>
      <c r="I511" t="s">
        <v>393</v>
      </c>
      <c r="J511" t="s">
        <v>491</v>
      </c>
      <c r="K511" t="s">
        <v>380</v>
      </c>
      <c r="L511" t="s">
        <v>381</v>
      </c>
      <c r="M511" t="s">
        <v>381</v>
      </c>
      <c r="N511" t="s">
        <v>381</v>
      </c>
      <c r="O511" t="s">
        <v>386</v>
      </c>
      <c r="P511" t="s">
        <v>383</v>
      </c>
      <c r="Q511" t="s">
        <v>492</v>
      </c>
    </row>
    <row r="512" spans="1:17" hidden="1" x14ac:dyDescent="0.35">
      <c r="A512" t="s">
        <v>68</v>
      </c>
      <c r="B512" t="s">
        <v>375</v>
      </c>
      <c r="C512">
        <v>2021</v>
      </c>
      <c r="D512">
        <v>4</v>
      </c>
      <c r="E512">
        <v>-77.67</v>
      </c>
      <c r="F512">
        <v>0</v>
      </c>
      <c r="G512" t="s">
        <v>490</v>
      </c>
      <c r="H512" t="s">
        <v>377</v>
      </c>
      <c r="I512" t="s">
        <v>393</v>
      </c>
      <c r="J512" t="s">
        <v>491</v>
      </c>
      <c r="K512" t="s">
        <v>380</v>
      </c>
      <c r="L512" t="s">
        <v>381</v>
      </c>
      <c r="M512" t="s">
        <v>381</v>
      </c>
      <c r="N512" t="s">
        <v>381</v>
      </c>
      <c r="O512" t="s">
        <v>387</v>
      </c>
      <c r="P512" t="s">
        <v>388</v>
      </c>
      <c r="Q512" t="s">
        <v>492</v>
      </c>
    </row>
    <row r="513" spans="1:17" hidden="1" x14ac:dyDescent="0.35">
      <c r="A513" t="s">
        <v>68</v>
      </c>
      <c r="B513" t="s">
        <v>375</v>
      </c>
      <c r="C513">
        <v>2021</v>
      </c>
      <c r="D513">
        <v>4</v>
      </c>
      <c r="E513">
        <v>0</v>
      </c>
      <c r="F513">
        <v>453.76</v>
      </c>
      <c r="G513" t="s">
        <v>490</v>
      </c>
      <c r="H513" t="s">
        <v>377</v>
      </c>
      <c r="I513" t="s">
        <v>393</v>
      </c>
      <c r="J513" t="s">
        <v>491</v>
      </c>
      <c r="K513" t="s">
        <v>380</v>
      </c>
      <c r="L513" t="s">
        <v>381</v>
      </c>
      <c r="M513" t="s">
        <v>381</v>
      </c>
      <c r="N513" t="s">
        <v>381</v>
      </c>
      <c r="O513" t="s">
        <v>387</v>
      </c>
      <c r="P513" t="s">
        <v>388</v>
      </c>
      <c r="Q513" t="s">
        <v>492</v>
      </c>
    </row>
    <row r="514" spans="1:17" hidden="1" x14ac:dyDescent="0.35">
      <c r="A514" t="s">
        <v>68</v>
      </c>
      <c r="B514" t="s">
        <v>375</v>
      </c>
      <c r="C514">
        <v>2021</v>
      </c>
      <c r="D514">
        <v>5</v>
      </c>
      <c r="E514">
        <v>-953.19</v>
      </c>
      <c r="F514">
        <v>0</v>
      </c>
      <c r="G514" t="s">
        <v>490</v>
      </c>
      <c r="H514" t="s">
        <v>377</v>
      </c>
      <c r="I514" t="s">
        <v>393</v>
      </c>
      <c r="J514" t="s">
        <v>491</v>
      </c>
      <c r="K514" t="s">
        <v>380</v>
      </c>
      <c r="L514" t="s">
        <v>381</v>
      </c>
      <c r="M514" t="s">
        <v>381</v>
      </c>
      <c r="N514" t="s">
        <v>381</v>
      </c>
      <c r="O514" t="s">
        <v>389</v>
      </c>
      <c r="P514" t="s">
        <v>388</v>
      </c>
      <c r="Q514" t="s">
        <v>492</v>
      </c>
    </row>
    <row r="515" spans="1:17" hidden="1" x14ac:dyDescent="0.35">
      <c r="A515" t="s">
        <v>68</v>
      </c>
      <c r="B515" t="s">
        <v>375</v>
      </c>
      <c r="C515">
        <v>2021</v>
      </c>
      <c r="D515">
        <v>5</v>
      </c>
      <c r="E515">
        <v>174.02</v>
      </c>
      <c r="F515">
        <v>0</v>
      </c>
      <c r="G515" t="s">
        <v>490</v>
      </c>
      <c r="H515" t="s">
        <v>377</v>
      </c>
      <c r="I515" t="s">
        <v>393</v>
      </c>
      <c r="J515" t="s">
        <v>491</v>
      </c>
      <c r="K515" t="s">
        <v>380</v>
      </c>
      <c r="L515" t="s">
        <v>381</v>
      </c>
      <c r="M515" t="s">
        <v>381</v>
      </c>
      <c r="N515" t="s">
        <v>381</v>
      </c>
      <c r="O515" t="s">
        <v>389</v>
      </c>
      <c r="P515" t="s">
        <v>388</v>
      </c>
      <c r="Q515" t="s">
        <v>492</v>
      </c>
    </row>
    <row r="516" spans="1:17" hidden="1" x14ac:dyDescent="0.35">
      <c r="A516" t="s">
        <v>68</v>
      </c>
      <c r="B516" t="s">
        <v>375</v>
      </c>
      <c r="C516">
        <v>2021</v>
      </c>
      <c r="D516">
        <v>5</v>
      </c>
      <c r="E516">
        <v>0</v>
      </c>
      <c r="F516">
        <v>466.96</v>
      </c>
      <c r="G516" t="s">
        <v>490</v>
      </c>
      <c r="H516" t="s">
        <v>377</v>
      </c>
      <c r="I516" t="s">
        <v>393</v>
      </c>
      <c r="J516" t="s">
        <v>491</v>
      </c>
      <c r="K516" t="s">
        <v>380</v>
      </c>
      <c r="L516" t="s">
        <v>381</v>
      </c>
      <c r="M516" t="s">
        <v>381</v>
      </c>
      <c r="N516" t="s">
        <v>381</v>
      </c>
      <c r="O516" t="s">
        <v>389</v>
      </c>
      <c r="P516" t="s">
        <v>388</v>
      </c>
      <c r="Q516" t="s">
        <v>492</v>
      </c>
    </row>
    <row r="517" spans="1:17" hidden="1" x14ac:dyDescent="0.35">
      <c r="A517" t="s">
        <v>68</v>
      </c>
      <c r="B517" t="s">
        <v>375</v>
      </c>
      <c r="C517">
        <v>2021</v>
      </c>
      <c r="D517">
        <v>6</v>
      </c>
      <c r="E517">
        <v>477.22</v>
      </c>
      <c r="F517">
        <v>0</v>
      </c>
      <c r="G517" t="s">
        <v>490</v>
      </c>
      <c r="H517" t="s">
        <v>377</v>
      </c>
      <c r="I517" t="s">
        <v>393</v>
      </c>
      <c r="J517" t="s">
        <v>491</v>
      </c>
      <c r="K517" t="s">
        <v>380</v>
      </c>
      <c r="L517" t="s">
        <v>381</v>
      </c>
      <c r="M517" t="s">
        <v>381</v>
      </c>
      <c r="N517" t="s">
        <v>381</v>
      </c>
      <c r="O517" t="s">
        <v>390</v>
      </c>
      <c r="P517" t="s">
        <v>388</v>
      </c>
      <c r="Q517" t="s">
        <v>492</v>
      </c>
    </row>
    <row r="518" spans="1:17" hidden="1" x14ac:dyDescent="0.35">
      <c r="A518" t="s">
        <v>68</v>
      </c>
      <c r="B518" t="s">
        <v>375</v>
      </c>
      <c r="C518">
        <v>2021</v>
      </c>
      <c r="D518">
        <v>6</v>
      </c>
      <c r="E518">
        <v>0</v>
      </c>
      <c r="F518">
        <v>456.09</v>
      </c>
      <c r="G518" t="s">
        <v>490</v>
      </c>
      <c r="H518" t="s">
        <v>377</v>
      </c>
      <c r="I518" t="s">
        <v>393</v>
      </c>
      <c r="J518" t="s">
        <v>491</v>
      </c>
      <c r="K518" t="s">
        <v>380</v>
      </c>
      <c r="L518" t="s">
        <v>381</v>
      </c>
      <c r="M518" t="s">
        <v>381</v>
      </c>
      <c r="N518" t="s">
        <v>381</v>
      </c>
      <c r="O518" t="s">
        <v>390</v>
      </c>
      <c r="P518" t="s">
        <v>388</v>
      </c>
      <c r="Q518" t="s">
        <v>492</v>
      </c>
    </row>
    <row r="519" spans="1:17" hidden="1" x14ac:dyDescent="0.35">
      <c r="A519" t="s">
        <v>494</v>
      </c>
      <c r="B519" t="s">
        <v>375</v>
      </c>
      <c r="C519">
        <v>2021</v>
      </c>
      <c r="D519">
        <v>1</v>
      </c>
      <c r="E519">
        <v>0</v>
      </c>
      <c r="F519">
        <v>1000</v>
      </c>
      <c r="G519" t="s">
        <v>490</v>
      </c>
      <c r="H519" t="s">
        <v>377</v>
      </c>
      <c r="I519" t="s">
        <v>395</v>
      </c>
      <c r="J519" t="s">
        <v>491</v>
      </c>
      <c r="K519" t="s">
        <v>380</v>
      </c>
      <c r="L519" t="s">
        <v>381</v>
      </c>
      <c r="M519" t="s">
        <v>381</v>
      </c>
      <c r="N519" t="s">
        <v>381</v>
      </c>
      <c r="O519" t="s">
        <v>382</v>
      </c>
      <c r="P519" t="s">
        <v>383</v>
      </c>
      <c r="Q519" t="s">
        <v>492</v>
      </c>
    </row>
    <row r="520" spans="1:17" hidden="1" x14ac:dyDescent="0.35">
      <c r="A520" t="s">
        <v>494</v>
      </c>
      <c r="B520" t="s">
        <v>375</v>
      </c>
      <c r="C520">
        <v>2021</v>
      </c>
      <c r="D520">
        <v>1</v>
      </c>
      <c r="E520">
        <v>801.62</v>
      </c>
      <c r="F520">
        <v>0</v>
      </c>
      <c r="G520" t="s">
        <v>490</v>
      </c>
      <c r="H520" t="s">
        <v>377</v>
      </c>
      <c r="I520" t="s">
        <v>395</v>
      </c>
      <c r="J520" t="s">
        <v>491</v>
      </c>
      <c r="K520" t="s">
        <v>380</v>
      </c>
      <c r="L520" t="s">
        <v>381</v>
      </c>
      <c r="M520" t="s">
        <v>381</v>
      </c>
      <c r="N520" t="s">
        <v>381</v>
      </c>
      <c r="O520" t="s">
        <v>382</v>
      </c>
      <c r="P520" t="s">
        <v>383</v>
      </c>
      <c r="Q520" t="s">
        <v>492</v>
      </c>
    </row>
    <row r="521" spans="1:17" hidden="1" x14ac:dyDescent="0.35">
      <c r="A521" t="s">
        <v>494</v>
      </c>
      <c r="B521" t="s">
        <v>375</v>
      </c>
      <c r="C521">
        <v>2021</v>
      </c>
      <c r="D521">
        <v>2</v>
      </c>
      <c r="E521">
        <v>0</v>
      </c>
      <c r="F521">
        <v>0</v>
      </c>
      <c r="G521" t="s">
        <v>490</v>
      </c>
      <c r="H521" t="s">
        <v>377</v>
      </c>
      <c r="I521" t="s">
        <v>395</v>
      </c>
      <c r="J521" t="s">
        <v>491</v>
      </c>
      <c r="K521" t="s">
        <v>380</v>
      </c>
      <c r="L521" t="s">
        <v>381</v>
      </c>
      <c r="M521" t="s">
        <v>381</v>
      </c>
      <c r="N521" t="s">
        <v>381</v>
      </c>
      <c r="O521" t="s">
        <v>385</v>
      </c>
      <c r="P521" t="s">
        <v>383</v>
      </c>
      <c r="Q521" t="s">
        <v>492</v>
      </c>
    </row>
    <row r="522" spans="1:17" hidden="1" x14ac:dyDescent="0.35">
      <c r="A522" t="s">
        <v>494</v>
      </c>
      <c r="B522" t="s">
        <v>375</v>
      </c>
      <c r="C522">
        <v>2021</v>
      </c>
      <c r="D522">
        <v>2</v>
      </c>
      <c r="E522">
        <v>-380.92</v>
      </c>
      <c r="F522">
        <v>0</v>
      </c>
      <c r="G522" t="s">
        <v>490</v>
      </c>
      <c r="H522" t="s">
        <v>377</v>
      </c>
      <c r="I522" t="s">
        <v>395</v>
      </c>
      <c r="J522" t="s">
        <v>491</v>
      </c>
      <c r="K522" t="s">
        <v>380</v>
      </c>
      <c r="L522" t="s">
        <v>381</v>
      </c>
      <c r="M522" t="s">
        <v>381</v>
      </c>
      <c r="N522" t="s">
        <v>381</v>
      </c>
      <c r="O522" t="s">
        <v>385</v>
      </c>
      <c r="P522" t="s">
        <v>383</v>
      </c>
      <c r="Q522" t="s">
        <v>492</v>
      </c>
    </row>
    <row r="523" spans="1:17" hidden="1" x14ac:dyDescent="0.35">
      <c r="A523" t="s">
        <v>494</v>
      </c>
      <c r="B523" t="s">
        <v>375</v>
      </c>
      <c r="C523">
        <v>2021</v>
      </c>
      <c r="D523">
        <v>3</v>
      </c>
      <c r="E523">
        <v>0</v>
      </c>
      <c r="F523">
        <v>0</v>
      </c>
      <c r="G523" t="s">
        <v>490</v>
      </c>
      <c r="H523" t="s">
        <v>377</v>
      </c>
      <c r="I523" t="s">
        <v>395</v>
      </c>
      <c r="J523" t="s">
        <v>491</v>
      </c>
      <c r="K523" t="s">
        <v>380</v>
      </c>
      <c r="L523" t="s">
        <v>381</v>
      </c>
      <c r="M523" t="s">
        <v>381</v>
      </c>
      <c r="N523" t="s">
        <v>381</v>
      </c>
      <c r="O523" t="s">
        <v>386</v>
      </c>
      <c r="P523" t="s">
        <v>383</v>
      </c>
      <c r="Q523" t="s">
        <v>492</v>
      </c>
    </row>
    <row r="524" spans="1:17" hidden="1" x14ac:dyDescent="0.35">
      <c r="A524" t="s">
        <v>494</v>
      </c>
      <c r="B524" t="s">
        <v>375</v>
      </c>
      <c r="C524">
        <v>2021</v>
      </c>
      <c r="D524">
        <v>3</v>
      </c>
      <c r="E524">
        <v>1192.8900000000001</v>
      </c>
      <c r="F524">
        <v>0</v>
      </c>
      <c r="G524" t="s">
        <v>490</v>
      </c>
      <c r="H524" t="s">
        <v>377</v>
      </c>
      <c r="I524" t="s">
        <v>395</v>
      </c>
      <c r="J524" t="s">
        <v>491</v>
      </c>
      <c r="K524" t="s">
        <v>380</v>
      </c>
      <c r="L524" t="s">
        <v>381</v>
      </c>
      <c r="M524" t="s">
        <v>381</v>
      </c>
      <c r="N524" t="s">
        <v>381</v>
      </c>
      <c r="O524" t="s">
        <v>386</v>
      </c>
      <c r="P524" t="s">
        <v>383</v>
      </c>
      <c r="Q524" t="s">
        <v>492</v>
      </c>
    </row>
    <row r="525" spans="1:17" hidden="1" x14ac:dyDescent="0.35">
      <c r="A525" t="s">
        <v>494</v>
      </c>
      <c r="B525" t="s">
        <v>375</v>
      </c>
      <c r="C525">
        <v>2021</v>
      </c>
      <c r="D525">
        <v>4</v>
      </c>
      <c r="E525">
        <v>488.64</v>
      </c>
      <c r="F525">
        <v>0</v>
      </c>
      <c r="G525" t="s">
        <v>490</v>
      </c>
      <c r="H525" t="s">
        <v>377</v>
      </c>
      <c r="I525" t="s">
        <v>395</v>
      </c>
      <c r="J525" t="s">
        <v>491</v>
      </c>
      <c r="K525" t="s">
        <v>380</v>
      </c>
      <c r="L525" t="s">
        <v>381</v>
      </c>
      <c r="M525" t="s">
        <v>381</v>
      </c>
      <c r="N525" t="s">
        <v>381</v>
      </c>
      <c r="O525" t="s">
        <v>387</v>
      </c>
      <c r="P525" t="s">
        <v>388</v>
      </c>
      <c r="Q525" t="s">
        <v>492</v>
      </c>
    </row>
    <row r="526" spans="1:17" hidden="1" x14ac:dyDescent="0.35">
      <c r="A526" t="s">
        <v>494</v>
      </c>
      <c r="B526" t="s">
        <v>375</v>
      </c>
      <c r="C526">
        <v>2021</v>
      </c>
      <c r="D526">
        <v>4</v>
      </c>
      <c r="E526">
        <v>0</v>
      </c>
      <c r="F526">
        <v>1000</v>
      </c>
      <c r="G526" t="s">
        <v>490</v>
      </c>
      <c r="H526" t="s">
        <v>377</v>
      </c>
      <c r="I526" t="s">
        <v>395</v>
      </c>
      <c r="J526" t="s">
        <v>491</v>
      </c>
      <c r="K526" t="s">
        <v>380</v>
      </c>
      <c r="L526" t="s">
        <v>381</v>
      </c>
      <c r="M526" t="s">
        <v>381</v>
      </c>
      <c r="N526" t="s">
        <v>381</v>
      </c>
      <c r="O526" t="s">
        <v>387</v>
      </c>
      <c r="P526" t="s">
        <v>388</v>
      </c>
      <c r="Q526" t="s">
        <v>492</v>
      </c>
    </row>
    <row r="527" spans="1:17" hidden="1" x14ac:dyDescent="0.35">
      <c r="A527" t="s">
        <v>494</v>
      </c>
      <c r="B527" t="s">
        <v>375</v>
      </c>
      <c r="C527">
        <v>2021</v>
      </c>
      <c r="D527">
        <v>5</v>
      </c>
      <c r="E527">
        <v>1673.04</v>
      </c>
      <c r="F527">
        <v>0</v>
      </c>
      <c r="G527" t="s">
        <v>490</v>
      </c>
      <c r="H527" t="s">
        <v>377</v>
      </c>
      <c r="I527" t="s">
        <v>395</v>
      </c>
      <c r="J527" t="s">
        <v>491</v>
      </c>
      <c r="K527" t="s">
        <v>380</v>
      </c>
      <c r="L527" t="s">
        <v>381</v>
      </c>
      <c r="M527" t="s">
        <v>381</v>
      </c>
      <c r="N527" t="s">
        <v>381</v>
      </c>
      <c r="O527" t="s">
        <v>389</v>
      </c>
      <c r="P527" t="s">
        <v>388</v>
      </c>
      <c r="Q527" t="s">
        <v>492</v>
      </c>
    </row>
    <row r="528" spans="1:17" hidden="1" x14ac:dyDescent="0.35">
      <c r="A528" t="s">
        <v>495</v>
      </c>
      <c r="B528" t="s">
        <v>375</v>
      </c>
      <c r="C528">
        <v>2021</v>
      </c>
      <c r="D528">
        <v>1</v>
      </c>
      <c r="E528">
        <v>5908.95</v>
      </c>
      <c r="F528">
        <v>0</v>
      </c>
      <c r="G528" t="s">
        <v>490</v>
      </c>
      <c r="H528" t="s">
        <v>377</v>
      </c>
      <c r="I528" t="s">
        <v>397</v>
      </c>
      <c r="J528" t="s">
        <v>491</v>
      </c>
      <c r="K528" t="s">
        <v>380</v>
      </c>
      <c r="L528" t="s">
        <v>381</v>
      </c>
      <c r="M528" t="s">
        <v>381</v>
      </c>
      <c r="N528" t="s">
        <v>381</v>
      </c>
      <c r="O528" t="s">
        <v>382</v>
      </c>
      <c r="P528" t="s">
        <v>383</v>
      </c>
      <c r="Q528" t="s">
        <v>492</v>
      </c>
    </row>
    <row r="529" spans="1:17" hidden="1" x14ac:dyDescent="0.35">
      <c r="A529" t="s">
        <v>495</v>
      </c>
      <c r="B529" t="s">
        <v>375</v>
      </c>
      <c r="C529">
        <v>2021</v>
      </c>
      <c r="D529">
        <v>2</v>
      </c>
      <c r="E529">
        <v>-5908.95</v>
      </c>
      <c r="F529">
        <v>0</v>
      </c>
      <c r="G529" t="s">
        <v>490</v>
      </c>
      <c r="H529" t="s">
        <v>377</v>
      </c>
      <c r="I529" t="s">
        <v>397</v>
      </c>
      <c r="J529" t="s">
        <v>491</v>
      </c>
      <c r="K529" t="s">
        <v>380</v>
      </c>
      <c r="L529" t="s">
        <v>381</v>
      </c>
      <c r="M529" t="s">
        <v>381</v>
      </c>
      <c r="N529" t="s">
        <v>381</v>
      </c>
      <c r="O529" t="s">
        <v>385</v>
      </c>
      <c r="P529" t="s">
        <v>383</v>
      </c>
      <c r="Q529" t="s">
        <v>492</v>
      </c>
    </row>
    <row r="530" spans="1:17" hidden="1" x14ac:dyDescent="0.35">
      <c r="A530" t="s">
        <v>496</v>
      </c>
      <c r="B530" t="s">
        <v>375</v>
      </c>
      <c r="C530">
        <v>2021</v>
      </c>
      <c r="D530">
        <v>1</v>
      </c>
      <c r="E530">
        <v>0</v>
      </c>
      <c r="F530">
        <v>0</v>
      </c>
      <c r="G530" t="s">
        <v>490</v>
      </c>
      <c r="H530" t="s">
        <v>377</v>
      </c>
      <c r="I530" t="s">
        <v>401</v>
      </c>
      <c r="J530" t="s">
        <v>491</v>
      </c>
      <c r="K530" t="s">
        <v>380</v>
      </c>
      <c r="L530" t="s">
        <v>381</v>
      </c>
      <c r="M530" t="s">
        <v>381</v>
      </c>
      <c r="N530" t="s">
        <v>381</v>
      </c>
      <c r="O530" t="s">
        <v>382</v>
      </c>
      <c r="P530" t="s">
        <v>383</v>
      </c>
      <c r="Q530" t="s">
        <v>492</v>
      </c>
    </row>
    <row r="531" spans="1:17" hidden="1" x14ac:dyDescent="0.35">
      <c r="A531" t="s">
        <v>496</v>
      </c>
      <c r="B531" t="s">
        <v>375</v>
      </c>
      <c r="C531">
        <v>2021</v>
      </c>
      <c r="D531">
        <v>1</v>
      </c>
      <c r="E531">
        <v>540.13</v>
      </c>
      <c r="F531">
        <v>0</v>
      </c>
      <c r="G531" t="s">
        <v>490</v>
      </c>
      <c r="H531" t="s">
        <v>377</v>
      </c>
      <c r="I531" t="s">
        <v>401</v>
      </c>
      <c r="J531" t="s">
        <v>491</v>
      </c>
      <c r="K531" t="s">
        <v>380</v>
      </c>
      <c r="L531" t="s">
        <v>381</v>
      </c>
      <c r="M531" t="s">
        <v>381</v>
      </c>
      <c r="N531" t="s">
        <v>381</v>
      </c>
      <c r="O531" t="s">
        <v>382</v>
      </c>
      <c r="P531" t="s">
        <v>383</v>
      </c>
      <c r="Q531" t="s">
        <v>492</v>
      </c>
    </row>
    <row r="532" spans="1:17" hidden="1" x14ac:dyDescent="0.35">
      <c r="A532" t="s">
        <v>496</v>
      </c>
      <c r="B532" t="s">
        <v>375</v>
      </c>
      <c r="C532">
        <v>2021</v>
      </c>
      <c r="D532">
        <v>2</v>
      </c>
      <c r="E532">
        <v>0</v>
      </c>
      <c r="F532">
        <v>300</v>
      </c>
      <c r="G532" t="s">
        <v>490</v>
      </c>
      <c r="H532" t="s">
        <v>377</v>
      </c>
      <c r="I532" t="s">
        <v>401</v>
      </c>
      <c r="J532" t="s">
        <v>491</v>
      </c>
      <c r="K532" t="s">
        <v>380</v>
      </c>
      <c r="L532" t="s">
        <v>381</v>
      </c>
      <c r="M532" t="s">
        <v>381</v>
      </c>
      <c r="N532" t="s">
        <v>381</v>
      </c>
      <c r="O532" t="s">
        <v>385</v>
      </c>
      <c r="P532" t="s">
        <v>383</v>
      </c>
      <c r="Q532" t="s">
        <v>492</v>
      </c>
    </row>
    <row r="533" spans="1:17" hidden="1" x14ac:dyDescent="0.35">
      <c r="A533" t="s">
        <v>496</v>
      </c>
      <c r="B533" t="s">
        <v>375</v>
      </c>
      <c r="C533">
        <v>2021</v>
      </c>
      <c r="D533">
        <v>2</v>
      </c>
      <c r="E533">
        <v>-189.53</v>
      </c>
      <c r="F533">
        <v>0</v>
      </c>
      <c r="G533" t="s">
        <v>490</v>
      </c>
      <c r="H533" t="s">
        <v>377</v>
      </c>
      <c r="I533" t="s">
        <v>401</v>
      </c>
      <c r="J533" t="s">
        <v>491</v>
      </c>
      <c r="K533" t="s">
        <v>380</v>
      </c>
      <c r="L533" t="s">
        <v>381</v>
      </c>
      <c r="M533" t="s">
        <v>381</v>
      </c>
      <c r="N533" t="s">
        <v>381</v>
      </c>
      <c r="O533" t="s">
        <v>385</v>
      </c>
      <c r="P533" t="s">
        <v>383</v>
      </c>
      <c r="Q533" t="s">
        <v>492</v>
      </c>
    </row>
    <row r="534" spans="1:17" hidden="1" x14ac:dyDescent="0.35">
      <c r="A534" t="s">
        <v>496</v>
      </c>
      <c r="B534" t="s">
        <v>375</v>
      </c>
      <c r="C534">
        <v>2021</v>
      </c>
      <c r="D534">
        <v>3</v>
      </c>
      <c r="E534">
        <v>0</v>
      </c>
      <c r="F534">
        <v>0</v>
      </c>
      <c r="G534" t="s">
        <v>490</v>
      </c>
      <c r="H534" t="s">
        <v>377</v>
      </c>
      <c r="I534" t="s">
        <v>401</v>
      </c>
      <c r="J534" t="s">
        <v>491</v>
      </c>
      <c r="K534" t="s">
        <v>380</v>
      </c>
      <c r="L534" t="s">
        <v>381</v>
      </c>
      <c r="M534" t="s">
        <v>381</v>
      </c>
      <c r="N534" t="s">
        <v>381</v>
      </c>
      <c r="O534" t="s">
        <v>386</v>
      </c>
      <c r="P534" t="s">
        <v>383</v>
      </c>
      <c r="Q534" t="s">
        <v>492</v>
      </c>
    </row>
    <row r="535" spans="1:17" hidden="1" x14ac:dyDescent="0.35">
      <c r="A535" t="s">
        <v>496</v>
      </c>
      <c r="B535" t="s">
        <v>375</v>
      </c>
      <c r="C535">
        <v>2021</v>
      </c>
      <c r="D535">
        <v>3</v>
      </c>
      <c r="E535">
        <v>220.92</v>
      </c>
      <c r="F535">
        <v>0</v>
      </c>
      <c r="G535" t="s">
        <v>490</v>
      </c>
      <c r="H535" t="s">
        <v>377</v>
      </c>
      <c r="I535" t="s">
        <v>401</v>
      </c>
      <c r="J535" t="s">
        <v>491</v>
      </c>
      <c r="K535" t="s">
        <v>380</v>
      </c>
      <c r="L535" t="s">
        <v>381</v>
      </c>
      <c r="M535" t="s">
        <v>381</v>
      </c>
      <c r="N535" t="s">
        <v>381</v>
      </c>
      <c r="O535" t="s">
        <v>386</v>
      </c>
      <c r="P535" t="s">
        <v>383</v>
      </c>
      <c r="Q535" t="s">
        <v>492</v>
      </c>
    </row>
    <row r="536" spans="1:17" hidden="1" x14ac:dyDescent="0.35">
      <c r="A536" t="s">
        <v>496</v>
      </c>
      <c r="B536" t="s">
        <v>375</v>
      </c>
      <c r="C536">
        <v>2021</v>
      </c>
      <c r="D536">
        <v>4</v>
      </c>
      <c r="E536">
        <v>260.57</v>
      </c>
      <c r="F536">
        <v>0</v>
      </c>
      <c r="G536" t="s">
        <v>490</v>
      </c>
      <c r="H536" t="s">
        <v>377</v>
      </c>
      <c r="I536" t="s">
        <v>401</v>
      </c>
      <c r="J536" t="s">
        <v>491</v>
      </c>
      <c r="K536" t="s">
        <v>380</v>
      </c>
      <c r="L536" t="s">
        <v>381</v>
      </c>
      <c r="M536" t="s">
        <v>381</v>
      </c>
      <c r="N536" t="s">
        <v>381</v>
      </c>
      <c r="O536" t="s">
        <v>387</v>
      </c>
      <c r="P536" t="s">
        <v>388</v>
      </c>
      <c r="Q536" t="s">
        <v>492</v>
      </c>
    </row>
    <row r="537" spans="1:17" hidden="1" x14ac:dyDescent="0.35">
      <c r="A537" t="s">
        <v>496</v>
      </c>
      <c r="B537" t="s">
        <v>375</v>
      </c>
      <c r="C537">
        <v>2021</v>
      </c>
      <c r="D537">
        <v>5</v>
      </c>
      <c r="E537">
        <v>4.05</v>
      </c>
      <c r="F537">
        <v>0</v>
      </c>
      <c r="G537" t="s">
        <v>490</v>
      </c>
      <c r="H537" t="s">
        <v>377</v>
      </c>
      <c r="I537" t="s">
        <v>401</v>
      </c>
      <c r="J537" t="s">
        <v>491</v>
      </c>
      <c r="K537" t="s">
        <v>380</v>
      </c>
      <c r="L537" t="s">
        <v>381</v>
      </c>
      <c r="M537" t="s">
        <v>381</v>
      </c>
      <c r="N537" t="s">
        <v>381</v>
      </c>
      <c r="O537" t="s">
        <v>389</v>
      </c>
      <c r="P537" t="s">
        <v>388</v>
      </c>
      <c r="Q537" t="s">
        <v>492</v>
      </c>
    </row>
    <row r="538" spans="1:17" hidden="1" x14ac:dyDescent="0.35">
      <c r="A538" t="s">
        <v>497</v>
      </c>
      <c r="B538" t="s">
        <v>375</v>
      </c>
      <c r="C538">
        <v>2021</v>
      </c>
      <c r="D538">
        <v>1</v>
      </c>
      <c r="E538">
        <v>0</v>
      </c>
      <c r="F538">
        <v>9900</v>
      </c>
      <c r="G538" t="s">
        <v>490</v>
      </c>
      <c r="H538" t="s">
        <v>377</v>
      </c>
      <c r="I538" t="s">
        <v>403</v>
      </c>
      <c r="J538" t="s">
        <v>491</v>
      </c>
      <c r="K538" t="s">
        <v>380</v>
      </c>
      <c r="L538" t="s">
        <v>381</v>
      </c>
      <c r="M538" t="s">
        <v>381</v>
      </c>
      <c r="N538" t="s">
        <v>381</v>
      </c>
      <c r="O538" t="s">
        <v>382</v>
      </c>
      <c r="P538" t="s">
        <v>383</v>
      </c>
      <c r="Q538" t="s">
        <v>492</v>
      </c>
    </row>
    <row r="539" spans="1:17" hidden="1" x14ac:dyDescent="0.35">
      <c r="A539" t="s">
        <v>497</v>
      </c>
      <c r="B539" t="s">
        <v>375</v>
      </c>
      <c r="C539">
        <v>2021</v>
      </c>
      <c r="D539">
        <v>1</v>
      </c>
      <c r="E539">
        <v>8551.42</v>
      </c>
      <c r="F539">
        <v>0</v>
      </c>
      <c r="G539" t="s">
        <v>490</v>
      </c>
      <c r="H539" t="s">
        <v>377</v>
      </c>
      <c r="I539" t="s">
        <v>403</v>
      </c>
      <c r="J539" t="s">
        <v>491</v>
      </c>
      <c r="K539" t="s">
        <v>380</v>
      </c>
      <c r="L539" t="s">
        <v>381</v>
      </c>
      <c r="M539" t="s">
        <v>381</v>
      </c>
      <c r="N539" t="s">
        <v>381</v>
      </c>
      <c r="O539" t="s">
        <v>382</v>
      </c>
      <c r="P539" t="s">
        <v>383</v>
      </c>
      <c r="Q539" t="s">
        <v>492</v>
      </c>
    </row>
    <row r="540" spans="1:17" hidden="1" x14ac:dyDescent="0.35">
      <c r="A540" t="s">
        <v>497</v>
      </c>
      <c r="B540" t="s">
        <v>375</v>
      </c>
      <c r="C540">
        <v>2021</v>
      </c>
      <c r="D540">
        <v>2</v>
      </c>
      <c r="E540">
        <v>0</v>
      </c>
      <c r="F540">
        <v>0</v>
      </c>
      <c r="G540" t="s">
        <v>490</v>
      </c>
      <c r="H540" t="s">
        <v>377</v>
      </c>
      <c r="I540" t="s">
        <v>403</v>
      </c>
      <c r="J540" t="s">
        <v>491</v>
      </c>
      <c r="K540" t="s">
        <v>380</v>
      </c>
      <c r="L540" t="s">
        <v>381</v>
      </c>
      <c r="M540" t="s">
        <v>381</v>
      </c>
      <c r="N540" t="s">
        <v>381</v>
      </c>
      <c r="O540" t="s">
        <v>385</v>
      </c>
      <c r="P540" t="s">
        <v>383</v>
      </c>
      <c r="Q540" t="s">
        <v>492</v>
      </c>
    </row>
    <row r="541" spans="1:17" hidden="1" x14ac:dyDescent="0.35">
      <c r="A541" t="s">
        <v>497</v>
      </c>
      <c r="B541" t="s">
        <v>375</v>
      </c>
      <c r="C541">
        <v>2021</v>
      </c>
      <c r="D541">
        <v>2</v>
      </c>
      <c r="E541">
        <v>2922.84</v>
      </c>
      <c r="F541">
        <v>0</v>
      </c>
      <c r="G541" t="s">
        <v>490</v>
      </c>
      <c r="H541" t="s">
        <v>377</v>
      </c>
      <c r="I541" t="s">
        <v>403</v>
      </c>
      <c r="J541" t="s">
        <v>491</v>
      </c>
      <c r="K541" t="s">
        <v>380</v>
      </c>
      <c r="L541" t="s">
        <v>381</v>
      </c>
      <c r="M541" t="s">
        <v>381</v>
      </c>
      <c r="N541" t="s">
        <v>381</v>
      </c>
      <c r="O541" t="s">
        <v>385</v>
      </c>
      <c r="P541" t="s">
        <v>383</v>
      </c>
      <c r="Q541" t="s">
        <v>492</v>
      </c>
    </row>
    <row r="542" spans="1:17" hidden="1" x14ac:dyDescent="0.35">
      <c r="A542" t="s">
        <v>497</v>
      </c>
      <c r="B542" t="s">
        <v>375</v>
      </c>
      <c r="C542">
        <v>2021</v>
      </c>
      <c r="D542">
        <v>3</v>
      </c>
      <c r="E542">
        <v>0</v>
      </c>
      <c r="F542">
        <v>0</v>
      </c>
      <c r="G542" t="s">
        <v>490</v>
      </c>
      <c r="H542" t="s">
        <v>377</v>
      </c>
      <c r="I542" t="s">
        <v>403</v>
      </c>
      <c r="J542" t="s">
        <v>491</v>
      </c>
      <c r="K542" t="s">
        <v>380</v>
      </c>
      <c r="L542" t="s">
        <v>381</v>
      </c>
      <c r="M542" t="s">
        <v>381</v>
      </c>
      <c r="N542" t="s">
        <v>381</v>
      </c>
      <c r="O542" t="s">
        <v>386</v>
      </c>
      <c r="P542" t="s">
        <v>383</v>
      </c>
      <c r="Q542" t="s">
        <v>492</v>
      </c>
    </row>
    <row r="543" spans="1:17" hidden="1" x14ac:dyDescent="0.35">
      <c r="A543" t="s">
        <v>497</v>
      </c>
      <c r="B543" t="s">
        <v>375</v>
      </c>
      <c r="C543">
        <v>2021</v>
      </c>
      <c r="D543">
        <v>3</v>
      </c>
      <c r="E543">
        <v>7662.69</v>
      </c>
      <c r="F543">
        <v>0</v>
      </c>
      <c r="G543" t="s">
        <v>490</v>
      </c>
      <c r="H543" t="s">
        <v>377</v>
      </c>
      <c r="I543" t="s">
        <v>403</v>
      </c>
      <c r="J543" t="s">
        <v>491</v>
      </c>
      <c r="K543" t="s">
        <v>380</v>
      </c>
      <c r="L543" t="s">
        <v>381</v>
      </c>
      <c r="M543" t="s">
        <v>381</v>
      </c>
      <c r="N543" t="s">
        <v>381</v>
      </c>
      <c r="O543" t="s">
        <v>386</v>
      </c>
      <c r="P543" t="s">
        <v>383</v>
      </c>
      <c r="Q543" t="s">
        <v>492</v>
      </c>
    </row>
    <row r="544" spans="1:17" hidden="1" x14ac:dyDescent="0.35">
      <c r="A544" t="s">
        <v>497</v>
      </c>
      <c r="B544" t="s">
        <v>375</v>
      </c>
      <c r="C544">
        <v>2021</v>
      </c>
      <c r="D544">
        <v>4</v>
      </c>
      <c r="E544">
        <v>4529.0200000000004</v>
      </c>
      <c r="F544">
        <v>0</v>
      </c>
      <c r="G544" t="s">
        <v>490</v>
      </c>
      <c r="H544" t="s">
        <v>377</v>
      </c>
      <c r="I544" t="s">
        <v>403</v>
      </c>
      <c r="J544" t="s">
        <v>491</v>
      </c>
      <c r="K544" t="s">
        <v>380</v>
      </c>
      <c r="L544" t="s">
        <v>381</v>
      </c>
      <c r="M544" t="s">
        <v>381</v>
      </c>
      <c r="N544" t="s">
        <v>381</v>
      </c>
      <c r="O544" t="s">
        <v>387</v>
      </c>
      <c r="P544" t="s">
        <v>388</v>
      </c>
      <c r="Q544" t="s">
        <v>492</v>
      </c>
    </row>
    <row r="545" spans="1:17" hidden="1" x14ac:dyDescent="0.35">
      <c r="A545" t="s">
        <v>497</v>
      </c>
      <c r="B545" t="s">
        <v>375</v>
      </c>
      <c r="C545">
        <v>2021</v>
      </c>
      <c r="D545">
        <v>4</v>
      </c>
      <c r="E545">
        <v>0</v>
      </c>
      <c r="F545">
        <v>9900</v>
      </c>
      <c r="G545" t="s">
        <v>490</v>
      </c>
      <c r="H545" t="s">
        <v>377</v>
      </c>
      <c r="I545" t="s">
        <v>403</v>
      </c>
      <c r="J545" t="s">
        <v>491</v>
      </c>
      <c r="K545" t="s">
        <v>380</v>
      </c>
      <c r="L545" t="s">
        <v>381</v>
      </c>
      <c r="M545" t="s">
        <v>381</v>
      </c>
      <c r="N545" t="s">
        <v>381</v>
      </c>
      <c r="O545" t="s">
        <v>387</v>
      </c>
      <c r="P545" t="s">
        <v>388</v>
      </c>
      <c r="Q545" t="s">
        <v>492</v>
      </c>
    </row>
    <row r="546" spans="1:17" hidden="1" x14ac:dyDescent="0.35">
      <c r="A546" t="s">
        <v>497</v>
      </c>
      <c r="B546" t="s">
        <v>375</v>
      </c>
      <c r="C546">
        <v>2021</v>
      </c>
      <c r="D546">
        <v>5</v>
      </c>
      <c r="E546">
        <v>19308.16</v>
      </c>
      <c r="F546">
        <v>0</v>
      </c>
      <c r="G546" t="s">
        <v>490</v>
      </c>
      <c r="H546" t="s">
        <v>377</v>
      </c>
      <c r="I546" t="s">
        <v>403</v>
      </c>
      <c r="J546" t="s">
        <v>491</v>
      </c>
      <c r="K546" t="s">
        <v>380</v>
      </c>
      <c r="L546" t="s">
        <v>381</v>
      </c>
      <c r="M546" t="s">
        <v>381</v>
      </c>
      <c r="N546" t="s">
        <v>381</v>
      </c>
      <c r="O546" t="s">
        <v>389</v>
      </c>
      <c r="P546" t="s">
        <v>388</v>
      </c>
      <c r="Q546" t="s">
        <v>492</v>
      </c>
    </row>
    <row r="547" spans="1:17" hidden="1" x14ac:dyDescent="0.35">
      <c r="A547" t="s">
        <v>497</v>
      </c>
      <c r="B547" t="s">
        <v>375</v>
      </c>
      <c r="C547">
        <v>2021</v>
      </c>
      <c r="D547">
        <v>6</v>
      </c>
      <c r="E547">
        <v>438.8</v>
      </c>
      <c r="F547">
        <v>0</v>
      </c>
      <c r="G547" t="s">
        <v>490</v>
      </c>
      <c r="H547" t="s">
        <v>377</v>
      </c>
      <c r="I547" t="s">
        <v>403</v>
      </c>
      <c r="J547" t="s">
        <v>491</v>
      </c>
      <c r="K547" t="s">
        <v>380</v>
      </c>
      <c r="L547" t="s">
        <v>381</v>
      </c>
      <c r="M547" t="s">
        <v>381</v>
      </c>
      <c r="N547" t="s">
        <v>381</v>
      </c>
      <c r="O547" t="s">
        <v>390</v>
      </c>
      <c r="P547" t="s">
        <v>388</v>
      </c>
      <c r="Q547" t="s">
        <v>492</v>
      </c>
    </row>
    <row r="548" spans="1:17" hidden="1" x14ac:dyDescent="0.35">
      <c r="A548" t="s">
        <v>69</v>
      </c>
      <c r="B548" t="s">
        <v>260</v>
      </c>
      <c r="C548">
        <v>2021</v>
      </c>
      <c r="D548">
        <v>1</v>
      </c>
      <c r="E548">
        <v>2131.0100000000002</v>
      </c>
      <c r="F548">
        <v>0</v>
      </c>
      <c r="G548" t="s">
        <v>490</v>
      </c>
      <c r="H548" t="s">
        <v>377</v>
      </c>
      <c r="I548" t="s">
        <v>404</v>
      </c>
      <c r="J548" t="s">
        <v>251</v>
      </c>
      <c r="K548" t="s">
        <v>380</v>
      </c>
      <c r="L548" t="s">
        <v>381</v>
      </c>
      <c r="M548" t="s">
        <v>381</v>
      </c>
      <c r="N548" t="s">
        <v>381</v>
      </c>
      <c r="O548" t="s">
        <v>382</v>
      </c>
      <c r="P548" t="s">
        <v>383</v>
      </c>
      <c r="Q548" t="s">
        <v>492</v>
      </c>
    </row>
    <row r="549" spans="1:17" hidden="1" x14ac:dyDescent="0.35">
      <c r="A549" t="s">
        <v>69</v>
      </c>
      <c r="B549" t="s">
        <v>260</v>
      </c>
      <c r="C549">
        <v>2021</v>
      </c>
      <c r="D549">
        <v>2</v>
      </c>
      <c r="E549">
        <v>-2131.0100000000002</v>
      </c>
      <c r="F549">
        <v>0</v>
      </c>
      <c r="G549" t="s">
        <v>490</v>
      </c>
      <c r="H549" t="s">
        <v>377</v>
      </c>
      <c r="I549" t="s">
        <v>404</v>
      </c>
      <c r="J549" t="s">
        <v>251</v>
      </c>
      <c r="K549" t="s">
        <v>380</v>
      </c>
      <c r="L549" t="s">
        <v>381</v>
      </c>
      <c r="M549" t="s">
        <v>381</v>
      </c>
      <c r="N549" t="s">
        <v>381</v>
      </c>
      <c r="O549" t="s">
        <v>385</v>
      </c>
      <c r="P549" t="s">
        <v>383</v>
      </c>
      <c r="Q549" t="s">
        <v>492</v>
      </c>
    </row>
    <row r="550" spans="1:17" hidden="1" x14ac:dyDescent="0.35">
      <c r="A550" t="s">
        <v>70</v>
      </c>
      <c r="B550" t="s">
        <v>260</v>
      </c>
      <c r="C550">
        <v>2021</v>
      </c>
      <c r="D550">
        <v>1</v>
      </c>
      <c r="E550">
        <v>0</v>
      </c>
      <c r="F550">
        <v>1207.93</v>
      </c>
      <c r="G550" t="s">
        <v>490</v>
      </c>
      <c r="H550" t="s">
        <v>377</v>
      </c>
      <c r="I550" t="s">
        <v>16</v>
      </c>
      <c r="J550" t="s">
        <v>251</v>
      </c>
      <c r="K550" t="s">
        <v>380</v>
      </c>
      <c r="L550" t="s">
        <v>381</v>
      </c>
      <c r="M550" t="s">
        <v>381</v>
      </c>
      <c r="N550" t="s">
        <v>381</v>
      </c>
      <c r="O550" t="s">
        <v>382</v>
      </c>
      <c r="P550" t="s">
        <v>383</v>
      </c>
      <c r="Q550" t="s">
        <v>492</v>
      </c>
    </row>
    <row r="551" spans="1:17" hidden="1" x14ac:dyDescent="0.35">
      <c r="A551" t="s">
        <v>70</v>
      </c>
      <c r="B551" t="s">
        <v>260</v>
      </c>
      <c r="C551">
        <v>2021</v>
      </c>
      <c r="D551">
        <v>1</v>
      </c>
      <c r="E551">
        <v>2293.12</v>
      </c>
      <c r="F551">
        <v>0</v>
      </c>
      <c r="G551" t="s">
        <v>490</v>
      </c>
      <c r="H551" t="s">
        <v>377</v>
      </c>
      <c r="I551" t="s">
        <v>16</v>
      </c>
      <c r="J551" t="s">
        <v>251</v>
      </c>
      <c r="K551" t="s">
        <v>380</v>
      </c>
      <c r="L551" t="s">
        <v>381</v>
      </c>
      <c r="M551" t="s">
        <v>381</v>
      </c>
      <c r="N551" t="s">
        <v>381</v>
      </c>
      <c r="O551" t="s">
        <v>382</v>
      </c>
      <c r="P551" t="s">
        <v>383</v>
      </c>
      <c r="Q551" t="s">
        <v>492</v>
      </c>
    </row>
    <row r="552" spans="1:17" hidden="1" x14ac:dyDescent="0.35">
      <c r="A552" t="s">
        <v>70</v>
      </c>
      <c r="B552" t="s">
        <v>260</v>
      </c>
      <c r="C552">
        <v>2021</v>
      </c>
      <c r="D552">
        <v>2</v>
      </c>
      <c r="E552">
        <v>0</v>
      </c>
      <c r="F552">
        <v>1147.6199999999999</v>
      </c>
      <c r="G552" t="s">
        <v>490</v>
      </c>
      <c r="H552" t="s">
        <v>377</v>
      </c>
      <c r="I552" t="s">
        <v>16</v>
      </c>
      <c r="J552" t="s">
        <v>251</v>
      </c>
      <c r="K552" t="s">
        <v>380</v>
      </c>
      <c r="L552" t="s">
        <v>381</v>
      </c>
      <c r="M552" t="s">
        <v>381</v>
      </c>
      <c r="N552" t="s">
        <v>381</v>
      </c>
      <c r="O552" t="s">
        <v>385</v>
      </c>
      <c r="P552" t="s">
        <v>383</v>
      </c>
      <c r="Q552" t="s">
        <v>492</v>
      </c>
    </row>
    <row r="553" spans="1:17" hidden="1" x14ac:dyDescent="0.35">
      <c r="A553" t="s">
        <v>70</v>
      </c>
      <c r="B553" t="s">
        <v>260</v>
      </c>
      <c r="C553">
        <v>2021</v>
      </c>
      <c r="D553">
        <v>2</v>
      </c>
      <c r="E553">
        <v>251.63</v>
      </c>
      <c r="F553">
        <v>0</v>
      </c>
      <c r="G553" t="s">
        <v>490</v>
      </c>
      <c r="H553" t="s">
        <v>377</v>
      </c>
      <c r="I553" t="s">
        <v>16</v>
      </c>
      <c r="J553" t="s">
        <v>251</v>
      </c>
      <c r="K553" t="s">
        <v>380</v>
      </c>
      <c r="L553" t="s">
        <v>381</v>
      </c>
      <c r="M553" t="s">
        <v>381</v>
      </c>
      <c r="N553" t="s">
        <v>381</v>
      </c>
      <c r="O553" t="s">
        <v>385</v>
      </c>
      <c r="P553" t="s">
        <v>383</v>
      </c>
      <c r="Q553" t="s">
        <v>492</v>
      </c>
    </row>
    <row r="554" spans="1:17" hidden="1" x14ac:dyDescent="0.35">
      <c r="A554" t="s">
        <v>70</v>
      </c>
      <c r="B554" t="s">
        <v>260</v>
      </c>
      <c r="C554">
        <v>2021</v>
      </c>
      <c r="D554">
        <v>3</v>
      </c>
      <c r="E554">
        <v>0</v>
      </c>
      <c r="F554">
        <v>1266.1600000000001</v>
      </c>
      <c r="G554" t="s">
        <v>490</v>
      </c>
      <c r="H554" t="s">
        <v>377</v>
      </c>
      <c r="I554" t="s">
        <v>16</v>
      </c>
      <c r="J554" t="s">
        <v>251</v>
      </c>
      <c r="K554" t="s">
        <v>380</v>
      </c>
      <c r="L554" t="s">
        <v>381</v>
      </c>
      <c r="M554" t="s">
        <v>381</v>
      </c>
      <c r="N554" t="s">
        <v>381</v>
      </c>
      <c r="O554" t="s">
        <v>386</v>
      </c>
      <c r="P554" t="s">
        <v>383</v>
      </c>
      <c r="Q554" t="s">
        <v>492</v>
      </c>
    </row>
    <row r="555" spans="1:17" hidden="1" x14ac:dyDescent="0.35">
      <c r="A555" t="s">
        <v>70</v>
      </c>
      <c r="B555" t="s">
        <v>260</v>
      </c>
      <c r="C555">
        <v>2021</v>
      </c>
      <c r="D555">
        <v>3</v>
      </c>
      <c r="E555">
        <v>1102.8699999999999</v>
      </c>
      <c r="F555">
        <v>0</v>
      </c>
      <c r="G555" t="s">
        <v>490</v>
      </c>
      <c r="H555" t="s">
        <v>377</v>
      </c>
      <c r="I555" t="s">
        <v>16</v>
      </c>
      <c r="J555" t="s">
        <v>251</v>
      </c>
      <c r="K555" t="s">
        <v>380</v>
      </c>
      <c r="L555" t="s">
        <v>381</v>
      </c>
      <c r="M555" t="s">
        <v>381</v>
      </c>
      <c r="N555" t="s">
        <v>381</v>
      </c>
      <c r="O555" t="s">
        <v>386</v>
      </c>
      <c r="P555" t="s">
        <v>383</v>
      </c>
      <c r="Q555" t="s">
        <v>492</v>
      </c>
    </row>
    <row r="556" spans="1:17" hidden="1" x14ac:dyDescent="0.35">
      <c r="A556" t="s">
        <v>70</v>
      </c>
      <c r="B556" t="s">
        <v>260</v>
      </c>
      <c r="C556">
        <v>2021</v>
      </c>
      <c r="D556">
        <v>4</v>
      </c>
      <c r="E556">
        <v>154.55000000000001</v>
      </c>
      <c r="F556">
        <v>0</v>
      </c>
      <c r="G556" t="s">
        <v>490</v>
      </c>
      <c r="H556" t="s">
        <v>377</v>
      </c>
      <c r="I556" t="s">
        <v>16</v>
      </c>
      <c r="J556" t="s">
        <v>251</v>
      </c>
      <c r="K556" t="s">
        <v>380</v>
      </c>
      <c r="L556" t="s">
        <v>381</v>
      </c>
      <c r="M556" t="s">
        <v>381</v>
      </c>
      <c r="N556" t="s">
        <v>381</v>
      </c>
      <c r="O556" t="s">
        <v>387</v>
      </c>
      <c r="P556" t="s">
        <v>388</v>
      </c>
      <c r="Q556" t="s">
        <v>492</v>
      </c>
    </row>
    <row r="557" spans="1:17" hidden="1" x14ac:dyDescent="0.35">
      <c r="A557" t="s">
        <v>70</v>
      </c>
      <c r="B557" t="s">
        <v>260</v>
      </c>
      <c r="C557">
        <v>2021</v>
      </c>
      <c r="D557">
        <v>4</v>
      </c>
      <c r="E557">
        <v>0</v>
      </c>
      <c r="F557">
        <v>1215.21</v>
      </c>
      <c r="G557" t="s">
        <v>490</v>
      </c>
      <c r="H557" t="s">
        <v>377</v>
      </c>
      <c r="I557" t="s">
        <v>16</v>
      </c>
      <c r="J557" t="s">
        <v>251</v>
      </c>
      <c r="K557" t="s">
        <v>380</v>
      </c>
      <c r="L557" t="s">
        <v>381</v>
      </c>
      <c r="M557" t="s">
        <v>381</v>
      </c>
      <c r="N557" t="s">
        <v>381</v>
      </c>
      <c r="O557" t="s">
        <v>387</v>
      </c>
      <c r="P557" t="s">
        <v>388</v>
      </c>
      <c r="Q557" t="s">
        <v>492</v>
      </c>
    </row>
    <row r="558" spans="1:17" hidden="1" x14ac:dyDescent="0.35">
      <c r="A558" t="s">
        <v>70</v>
      </c>
      <c r="B558" t="s">
        <v>260</v>
      </c>
      <c r="C558">
        <v>2021</v>
      </c>
      <c r="D558">
        <v>5</v>
      </c>
      <c r="E558">
        <v>-1492.01</v>
      </c>
      <c r="F558">
        <v>0</v>
      </c>
      <c r="G558" t="s">
        <v>490</v>
      </c>
      <c r="H558" t="s">
        <v>377</v>
      </c>
      <c r="I558" t="s">
        <v>16</v>
      </c>
      <c r="J558" t="s">
        <v>251</v>
      </c>
      <c r="K558" t="s">
        <v>380</v>
      </c>
      <c r="L558" t="s">
        <v>381</v>
      </c>
      <c r="M558" t="s">
        <v>381</v>
      </c>
      <c r="N558" t="s">
        <v>381</v>
      </c>
      <c r="O558" t="s">
        <v>389</v>
      </c>
      <c r="P558" t="s">
        <v>388</v>
      </c>
      <c r="Q558" t="s">
        <v>492</v>
      </c>
    </row>
    <row r="559" spans="1:17" hidden="1" x14ac:dyDescent="0.35">
      <c r="A559" t="s">
        <v>70</v>
      </c>
      <c r="B559" t="s">
        <v>260</v>
      </c>
      <c r="C559">
        <v>2021</v>
      </c>
      <c r="D559">
        <v>5</v>
      </c>
      <c r="E559">
        <v>1694.78</v>
      </c>
      <c r="F559">
        <v>0</v>
      </c>
      <c r="G559" t="s">
        <v>490</v>
      </c>
      <c r="H559" t="s">
        <v>377</v>
      </c>
      <c r="I559" t="s">
        <v>16</v>
      </c>
      <c r="J559" t="s">
        <v>251</v>
      </c>
      <c r="K559" t="s">
        <v>380</v>
      </c>
      <c r="L559" t="s">
        <v>381</v>
      </c>
      <c r="M559" t="s">
        <v>381</v>
      </c>
      <c r="N559" t="s">
        <v>381</v>
      </c>
      <c r="O559" t="s">
        <v>389</v>
      </c>
      <c r="P559" t="s">
        <v>388</v>
      </c>
      <c r="Q559" t="s">
        <v>492</v>
      </c>
    </row>
    <row r="560" spans="1:17" hidden="1" x14ac:dyDescent="0.35">
      <c r="A560" t="s">
        <v>70</v>
      </c>
      <c r="B560" t="s">
        <v>260</v>
      </c>
      <c r="C560">
        <v>2021</v>
      </c>
      <c r="D560">
        <v>5</v>
      </c>
      <c r="E560">
        <v>0</v>
      </c>
      <c r="F560">
        <v>1250.56</v>
      </c>
      <c r="G560" t="s">
        <v>490</v>
      </c>
      <c r="H560" t="s">
        <v>377</v>
      </c>
      <c r="I560" t="s">
        <v>16</v>
      </c>
      <c r="J560" t="s">
        <v>251</v>
      </c>
      <c r="K560" t="s">
        <v>380</v>
      </c>
      <c r="L560" t="s">
        <v>381</v>
      </c>
      <c r="M560" t="s">
        <v>381</v>
      </c>
      <c r="N560" t="s">
        <v>381</v>
      </c>
      <c r="O560" t="s">
        <v>389</v>
      </c>
      <c r="P560" t="s">
        <v>388</v>
      </c>
      <c r="Q560" t="s">
        <v>492</v>
      </c>
    </row>
    <row r="561" spans="1:17" hidden="1" x14ac:dyDescent="0.35">
      <c r="A561" t="s">
        <v>70</v>
      </c>
      <c r="B561" t="s">
        <v>260</v>
      </c>
      <c r="C561">
        <v>2021</v>
      </c>
      <c r="D561">
        <v>6</v>
      </c>
      <c r="E561">
        <v>642.58000000000004</v>
      </c>
      <c r="F561">
        <v>0</v>
      </c>
      <c r="G561" t="s">
        <v>490</v>
      </c>
      <c r="H561" t="s">
        <v>377</v>
      </c>
      <c r="I561" t="s">
        <v>16</v>
      </c>
      <c r="J561" t="s">
        <v>251</v>
      </c>
      <c r="K561" t="s">
        <v>380</v>
      </c>
      <c r="L561" t="s">
        <v>381</v>
      </c>
      <c r="M561" t="s">
        <v>381</v>
      </c>
      <c r="N561" t="s">
        <v>381</v>
      </c>
      <c r="O561" t="s">
        <v>390</v>
      </c>
      <c r="P561" t="s">
        <v>388</v>
      </c>
      <c r="Q561" t="s">
        <v>492</v>
      </c>
    </row>
    <row r="562" spans="1:17" hidden="1" x14ac:dyDescent="0.35">
      <c r="A562" t="s">
        <v>70</v>
      </c>
      <c r="B562" t="s">
        <v>260</v>
      </c>
      <c r="C562">
        <v>2021</v>
      </c>
      <c r="D562">
        <v>6</v>
      </c>
      <c r="E562">
        <v>0</v>
      </c>
      <c r="F562">
        <v>1221.45</v>
      </c>
      <c r="G562" t="s">
        <v>490</v>
      </c>
      <c r="H562" t="s">
        <v>377</v>
      </c>
      <c r="I562" t="s">
        <v>16</v>
      </c>
      <c r="J562" t="s">
        <v>251</v>
      </c>
      <c r="K562" t="s">
        <v>380</v>
      </c>
      <c r="L562" t="s">
        <v>381</v>
      </c>
      <c r="M562" t="s">
        <v>381</v>
      </c>
      <c r="N562" t="s">
        <v>381</v>
      </c>
      <c r="O562" t="s">
        <v>390</v>
      </c>
      <c r="P562" t="s">
        <v>388</v>
      </c>
      <c r="Q562" t="s">
        <v>492</v>
      </c>
    </row>
    <row r="563" spans="1:17" hidden="1" x14ac:dyDescent="0.35">
      <c r="A563" t="s">
        <v>498</v>
      </c>
      <c r="B563" t="s">
        <v>408</v>
      </c>
      <c r="C563">
        <v>2021</v>
      </c>
      <c r="D563">
        <v>1</v>
      </c>
      <c r="E563">
        <v>3412.55</v>
      </c>
      <c r="F563">
        <v>0</v>
      </c>
      <c r="G563" t="s">
        <v>490</v>
      </c>
      <c r="H563" t="s">
        <v>377</v>
      </c>
      <c r="I563" t="s">
        <v>409</v>
      </c>
      <c r="J563" t="s">
        <v>491</v>
      </c>
      <c r="K563" t="s">
        <v>380</v>
      </c>
      <c r="L563" t="s">
        <v>381</v>
      </c>
      <c r="M563" t="s">
        <v>381</v>
      </c>
      <c r="N563" t="s">
        <v>381</v>
      </c>
      <c r="O563" t="s">
        <v>382</v>
      </c>
      <c r="P563" t="s">
        <v>383</v>
      </c>
      <c r="Q563" t="s">
        <v>492</v>
      </c>
    </row>
    <row r="564" spans="1:17" hidden="1" x14ac:dyDescent="0.35">
      <c r="A564" t="s">
        <v>498</v>
      </c>
      <c r="B564" t="s">
        <v>408</v>
      </c>
      <c r="C564">
        <v>2021</v>
      </c>
      <c r="D564">
        <v>2</v>
      </c>
      <c r="E564">
        <v>69.73</v>
      </c>
      <c r="F564">
        <v>0</v>
      </c>
      <c r="G564" t="s">
        <v>490</v>
      </c>
      <c r="H564" t="s">
        <v>377</v>
      </c>
      <c r="I564" t="s">
        <v>409</v>
      </c>
      <c r="J564" t="s">
        <v>491</v>
      </c>
      <c r="K564" t="s">
        <v>380</v>
      </c>
      <c r="L564" t="s">
        <v>381</v>
      </c>
      <c r="M564" t="s">
        <v>381</v>
      </c>
      <c r="N564" t="s">
        <v>381</v>
      </c>
      <c r="O564" t="s">
        <v>385</v>
      </c>
      <c r="P564" t="s">
        <v>383</v>
      </c>
      <c r="Q564" t="s">
        <v>492</v>
      </c>
    </row>
    <row r="565" spans="1:17" hidden="1" x14ac:dyDescent="0.35">
      <c r="A565" t="s">
        <v>498</v>
      </c>
      <c r="B565" t="s">
        <v>408</v>
      </c>
      <c r="C565">
        <v>2021</v>
      </c>
      <c r="D565">
        <v>3</v>
      </c>
      <c r="E565">
        <v>740.12</v>
      </c>
      <c r="F565">
        <v>0</v>
      </c>
      <c r="G565" t="s">
        <v>490</v>
      </c>
      <c r="H565" t="s">
        <v>377</v>
      </c>
      <c r="I565" t="s">
        <v>409</v>
      </c>
      <c r="J565" t="s">
        <v>491</v>
      </c>
      <c r="K565" t="s">
        <v>380</v>
      </c>
      <c r="L565" t="s">
        <v>381</v>
      </c>
      <c r="M565" t="s">
        <v>381</v>
      </c>
      <c r="N565" t="s">
        <v>381</v>
      </c>
      <c r="O565" t="s">
        <v>386</v>
      </c>
      <c r="P565" t="s">
        <v>383</v>
      </c>
      <c r="Q565" t="s">
        <v>492</v>
      </c>
    </row>
    <row r="566" spans="1:17" hidden="1" x14ac:dyDescent="0.35">
      <c r="A566" t="s">
        <v>498</v>
      </c>
      <c r="B566" t="s">
        <v>408</v>
      </c>
      <c r="C566">
        <v>2021</v>
      </c>
      <c r="D566">
        <v>4</v>
      </c>
      <c r="E566">
        <v>1264.51</v>
      </c>
      <c r="F566">
        <v>0</v>
      </c>
      <c r="G566" t="s">
        <v>490</v>
      </c>
      <c r="H566" t="s">
        <v>377</v>
      </c>
      <c r="I566" t="s">
        <v>409</v>
      </c>
      <c r="J566" t="s">
        <v>491</v>
      </c>
      <c r="K566" t="s">
        <v>380</v>
      </c>
      <c r="L566" t="s">
        <v>381</v>
      </c>
      <c r="M566" t="s">
        <v>381</v>
      </c>
      <c r="N566" t="s">
        <v>381</v>
      </c>
      <c r="O566" t="s">
        <v>387</v>
      </c>
      <c r="P566" t="s">
        <v>388</v>
      </c>
      <c r="Q566" t="s">
        <v>492</v>
      </c>
    </row>
    <row r="567" spans="1:17" hidden="1" x14ac:dyDescent="0.35">
      <c r="A567" t="s">
        <v>498</v>
      </c>
      <c r="B567" t="s">
        <v>408</v>
      </c>
      <c r="C567">
        <v>2021</v>
      </c>
      <c r="D567">
        <v>5</v>
      </c>
      <c r="E567">
        <v>-460.68</v>
      </c>
      <c r="F567">
        <v>0</v>
      </c>
      <c r="G567" t="s">
        <v>490</v>
      </c>
      <c r="H567" t="s">
        <v>377</v>
      </c>
      <c r="I567" t="s">
        <v>409</v>
      </c>
      <c r="J567" t="s">
        <v>491</v>
      </c>
      <c r="K567" t="s">
        <v>380</v>
      </c>
      <c r="L567" t="s">
        <v>381</v>
      </c>
      <c r="M567" t="s">
        <v>381</v>
      </c>
      <c r="N567" t="s">
        <v>381</v>
      </c>
      <c r="O567" t="s">
        <v>389</v>
      </c>
      <c r="P567" t="s">
        <v>388</v>
      </c>
      <c r="Q567" t="s">
        <v>492</v>
      </c>
    </row>
    <row r="568" spans="1:17" hidden="1" x14ac:dyDescent="0.35">
      <c r="A568" t="s">
        <v>498</v>
      </c>
      <c r="B568" t="s">
        <v>408</v>
      </c>
      <c r="C568">
        <v>2021</v>
      </c>
      <c r="D568">
        <v>5</v>
      </c>
      <c r="E568">
        <v>1695.03</v>
      </c>
      <c r="F568">
        <v>0</v>
      </c>
      <c r="G568" t="s">
        <v>490</v>
      </c>
      <c r="H568" t="s">
        <v>377</v>
      </c>
      <c r="I568" t="s">
        <v>409</v>
      </c>
      <c r="J568" t="s">
        <v>491</v>
      </c>
      <c r="K568" t="s">
        <v>380</v>
      </c>
      <c r="L568" t="s">
        <v>381</v>
      </c>
      <c r="M568" t="s">
        <v>381</v>
      </c>
      <c r="N568" t="s">
        <v>381</v>
      </c>
      <c r="O568" t="s">
        <v>389</v>
      </c>
      <c r="P568" t="s">
        <v>388</v>
      </c>
      <c r="Q568" t="s">
        <v>492</v>
      </c>
    </row>
    <row r="569" spans="1:17" hidden="1" x14ac:dyDescent="0.35">
      <c r="A569" t="s">
        <v>498</v>
      </c>
      <c r="B569" t="s">
        <v>408</v>
      </c>
      <c r="C569">
        <v>2021</v>
      </c>
      <c r="D569">
        <v>6</v>
      </c>
      <c r="E569">
        <v>497.53</v>
      </c>
      <c r="F569">
        <v>0</v>
      </c>
      <c r="G569" t="s">
        <v>490</v>
      </c>
      <c r="H569" t="s">
        <v>377</v>
      </c>
      <c r="I569" t="s">
        <v>409</v>
      </c>
      <c r="J569" t="s">
        <v>491</v>
      </c>
      <c r="K569" t="s">
        <v>380</v>
      </c>
      <c r="L569" t="s">
        <v>381</v>
      </c>
      <c r="M569" t="s">
        <v>381</v>
      </c>
      <c r="N569" t="s">
        <v>381</v>
      </c>
      <c r="O569" t="s">
        <v>390</v>
      </c>
      <c r="P569" t="s">
        <v>388</v>
      </c>
      <c r="Q569" t="s">
        <v>492</v>
      </c>
    </row>
    <row r="570" spans="1:17" hidden="1" x14ac:dyDescent="0.35">
      <c r="A570" t="s">
        <v>499</v>
      </c>
      <c r="B570" t="s">
        <v>408</v>
      </c>
      <c r="C570">
        <v>2021</v>
      </c>
      <c r="D570">
        <v>1</v>
      </c>
      <c r="E570">
        <v>211.69</v>
      </c>
      <c r="F570">
        <v>0</v>
      </c>
      <c r="G570" t="s">
        <v>490</v>
      </c>
      <c r="H570" t="s">
        <v>377</v>
      </c>
      <c r="I570" t="s">
        <v>411</v>
      </c>
      <c r="J570" t="s">
        <v>491</v>
      </c>
      <c r="K570" t="s">
        <v>380</v>
      </c>
      <c r="L570" t="s">
        <v>381</v>
      </c>
      <c r="M570" t="s">
        <v>381</v>
      </c>
      <c r="N570" t="s">
        <v>381</v>
      </c>
      <c r="O570" t="s">
        <v>382</v>
      </c>
      <c r="P570" t="s">
        <v>383</v>
      </c>
      <c r="Q570" t="s">
        <v>492</v>
      </c>
    </row>
    <row r="571" spans="1:17" hidden="1" x14ac:dyDescent="0.35">
      <c r="A571" t="s">
        <v>499</v>
      </c>
      <c r="B571" t="s">
        <v>408</v>
      </c>
      <c r="C571">
        <v>2021</v>
      </c>
      <c r="D571">
        <v>2</v>
      </c>
      <c r="E571">
        <v>-211.69</v>
      </c>
      <c r="F571">
        <v>0</v>
      </c>
      <c r="G571" t="s">
        <v>490</v>
      </c>
      <c r="H571" t="s">
        <v>377</v>
      </c>
      <c r="I571" t="s">
        <v>411</v>
      </c>
      <c r="J571" t="s">
        <v>491</v>
      </c>
      <c r="K571" t="s">
        <v>380</v>
      </c>
      <c r="L571" t="s">
        <v>381</v>
      </c>
      <c r="M571" t="s">
        <v>381</v>
      </c>
      <c r="N571" t="s">
        <v>381</v>
      </c>
      <c r="O571" t="s">
        <v>385</v>
      </c>
      <c r="P571" t="s">
        <v>383</v>
      </c>
      <c r="Q571" t="s">
        <v>492</v>
      </c>
    </row>
    <row r="572" spans="1:17" hidden="1" x14ac:dyDescent="0.35">
      <c r="A572" t="s">
        <v>500</v>
      </c>
      <c r="B572" t="s">
        <v>408</v>
      </c>
      <c r="C572">
        <v>2021</v>
      </c>
      <c r="D572">
        <v>1</v>
      </c>
      <c r="E572">
        <v>1215.68</v>
      </c>
      <c r="F572">
        <v>0</v>
      </c>
      <c r="G572" t="s">
        <v>490</v>
      </c>
      <c r="H572" t="s">
        <v>377</v>
      </c>
      <c r="I572" t="s">
        <v>413</v>
      </c>
      <c r="J572" t="s">
        <v>491</v>
      </c>
      <c r="K572" t="s">
        <v>380</v>
      </c>
      <c r="L572" t="s">
        <v>381</v>
      </c>
      <c r="M572" t="s">
        <v>381</v>
      </c>
      <c r="N572" t="s">
        <v>381</v>
      </c>
      <c r="O572" t="s">
        <v>382</v>
      </c>
      <c r="P572" t="s">
        <v>383</v>
      </c>
      <c r="Q572" t="s">
        <v>492</v>
      </c>
    </row>
    <row r="573" spans="1:17" hidden="1" x14ac:dyDescent="0.35">
      <c r="A573" t="s">
        <v>500</v>
      </c>
      <c r="B573" t="s">
        <v>408</v>
      </c>
      <c r="C573">
        <v>2021</v>
      </c>
      <c r="D573">
        <v>2</v>
      </c>
      <c r="E573">
        <v>-1215.68</v>
      </c>
      <c r="F573">
        <v>0</v>
      </c>
      <c r="G573" t="s">
        <v>490</v>
      </c>
      <c r="H573" t="s">
        <v>377</v>
      </c>
      <c r="I573" t="s">
        <v>413</v>
      </c>
      <c r="J573" t="s">
        <v>491</v>
      </c>
      <c r="K573" t="s">
        <v>380</v>
      </c>
      <c r="L573" t="s">
        <v>381</v>
      </c>
      <c r="M573" t="s">
        <v>381</v>
      </c>
      <c r="N573" t="s">
        <v>381</v>
      </c>
      <c r="O573" t="s">
        <v>385</v>
      </c>
      <c r="P573" t="s">
        <v>383</v>
      </c>
      <c r="Q573" t="s">
        <v>492</v>
      </c>
    </row>
    <row r="574" spans="1:17" hidden="1" x14ac:dyDescent="0.35">
      <c r="A574" t="s">
        <v>501</v>
      </c>
      <c r="B574" t="s">
        <v>408</v>
      </c>
      <c r="C574">
        <v>2021</v>
      </c>
      <c r="D574">
        <v>1</v>
      </c>
      <c r="E574">
        <v>1582.67</v>
      </c>
      <c r="F574">
        <v>0</v>
      </c>
      <c r="G574" t="s">
        <v>490</v>
      </c>
      <c r="H574" t="s">
        <v>377</v>
      </c>
      <c r="I574" t="s">
        <v>417</v>
      </c>
      <c r="J574" t="s">
        <v>491</v>
      </c>
      <c r="K574" t="s">
        <v>380</v>
      </c>
      <c r="L574" t="s">
        <v>381</v>
      </c>
      <c r="M574" t="s">
        <v>381</v>
      </c>
      <c r="N574" t="s">
        <v>381</v>
      </c>
      <c r="O574" t="s">
        <v>382</v>
      </c>
      <c r="P574" t="s">
        <v>383</v>
      </c>
      <c r="Q574" t="s">
        <v>492</v>
      </c>
    </row>
    <row r="575" spans="1:17" hidden="1" x14ac:dyDescent="0.35">
      <c r="A575" t="s">
        <v>501</v>
      </c>
      <c r="B575" t="s">
        <v>408</v>
      </c>
      <c r="C575">
        <v>2021</v>
      </c>
      <c r="D575">
        <v>2</v>
      </c>
      <c r="E575">
        <v>-1582.67</v>
      </c>
      <c r="F575">
        <v>0</v>
      </c>
      <c r="G575" t="s">
        <v>490</v>
      </c>
      <c r="H575" t="s">
        <v>377</v>
      </c>
      <c r="I575" t="s">
        <v>417</v>
      </c>
      <c r="J575" t="s">
        <v>491</v>
      </c>
      <c r="K575" t="s">
        <v>380</v>
      </c>
      <c r="L575" t="s">
        <v>381</v>
      </c>
      <c r="M575" t="s">
        <v>381</v>
      </c>
      <c r="N575" t="s">
        <v>381</v>
      </c>
      <c r="O575" t="s">
        <v>385</v>
      </c>
      <c r="P575" t="s">
        <v>383</v>
      </c>
      <c r="Q575" t="s">
        <v>492</v>
      </c>
    </row>
    <row r="576" spans="1:17" hidden="1" x14ac:dyDescent="0.35">
      <c r="A576" t="s">
        <v>502</v>
      </c>
      <c r="B576" t="s">
        <v>408</v>
      </c>
      <c r="C576">
        <v>2021</v>
      </c>
      <c r="D576">
        <v>1</v>
      </c>
      <c r="E576">
        <v>498.27</v>
      </c>
      <c r="F576">
        <v>0</v>
      </c>
      <c r="G576" t="s">
        <v>490</v>
      </c>
      <c r="H576" t="s">
        <v>377</v>
      </c>
      <c r="I576" t="s">
        <v>421</v>
      </c>
      <c r="J576" t="s">
        <v>491</v>
      </c>
      <c r="K576" t="s">
        <v>380</v>
      </c>
      <c r="L576" t="s">
        <v>381</v>
      </c>
      <c r="M576" t="s">
        <v>381</v>
      </c>
      <c r="N576" t="s">
        <v>381</v>
      </c>
      <c r="O576" t="s">
        <v>382</v>
      </c>
      <c r="P576" t="s">
        <v>383</v>
      </c>
      <c r="Q576" t="s">
        <v>492</v>
      </c>
    </row>
    <row r="577" spans="1:17" hidden="1" x14ac:dyDescent="0.35">
      <c r="A577" t="s">
        <v>502</v>
      </c>
      <c r="B577" t="s">
        <v>408</v>
      </c>
      <c r="C577">
        <v>2021</v>
      </c>
      <c r="D577">
        <v>2</v>
      </c>
      <c r="E577">
        <v>-498.27</v>
      </c>
      <c r="F577">
        <v>0</v>
      </c>
      <c r="G577" t="s">
        <v>490</v>
      </c>
      <c r="H577" t="s">
        <v>377</v>
      </c>
      <c r="I577" t="s">
        <v>421</v>
      </c>
      <c r="J577" t="s">
        <v>491</v>
      </c>
      <c r="K577" t="s">
        <v>380</v>
      </c>
      <c r="L577" t="s">
        <v>381</v>
      </c>
      <c r="M577" t="s">
        <v>381</v>
      </c>
      <c r="N577" t="s">
        <v>381</v>
      </c>
      <c r="O577" t="s">
        <v>385</v>
      </c>
      <c r="P577" t="s">
        <v>383</v>
      </c>
      <c r="Q577" t="s">
        <v>492</v>
      </c>
    </row>
    <row r="578" spans="1:17" hidden="1" x14ac:dyDescent="0.35">
      <c r="A578" t="s">
        <v>503</v>
      </c>
      <c r="B578" t="s">
        <v>408</v>
      </c>
      <c r="C578">
        <v>2021</v>
      </c>
      <c r="D578">
        <v>1</v>
      </c>
      <c r="E578">
        <v>687.78</v>
      </c>
      <c r="F578">
        <v>0</v>
      </c>
      <c r="G578" t="s">
        <v>490</v>
      </c>
      <c r="H578" t="s">
        <v>377</v>
      </c>
      <c r="I578" t="s">
        <v>423</v>
      </c>
      <c r="J578" t="s">
        <v>491</v>
      </c>
      <c r="K578" t="s">
        <v>380</v>
      </c>
      <c r="L578" t="s">
        <v>381</v>
      </c>
      <c r="M578" t="s">
        <v>381</v>
      </c>
      <c r="N578" t="s">
        <v>381</v>
      </c>
      <c r="O578" t="s">
        <v>382</v>
      </c>
      <c r="P578" t="s">
        <v>383</v>
      </c>
      <c r="Q578" t="s">
        <v>492</v>
      </c>
    </row>
    <row r="579" spans="1:17" hidden="1" x14ac:dyDescent="0.35">
      <c r="A579" t="s">
        <v>503</v>
      </c>
      <c r="B579" t="s">
        <v>408</v>
      </c>
      <c r="C579">
        <v>2021</v>
      </c>
      <c r="D579">
        <v>2</v>
      </c>
      <c r="E579">
        <v>-687.78</v>
      </c>
      <c r="F579">
        <v>0</v>
      </c>
      <c r="G579" t="s">
        <v>490</v>
      </c>
      <c r="H579" t="s">
        <v>377</v>
      </c>
      <c r="I579" t="s">
        <v>423</v>
      </c>
      <c r="J579" t="s">
        <v>491</v>
      </c>
      <c r="K579" t="s">
        <v>380</v>
      </c>
      <c r="L579" t="s">
        <v>381</v>
      </c>
      <c r="M579" t="s">
        <v>381</v>
      </c>
      <c r="N579" t="s">
        <v>381</v>
      </c>
      <c r="O579" t="s">
        <v>385</v>
      </c>
      <c r="P579" t="s">
        <v>383</v>
      </c>
      <c r="Q579" t="s">
        <v>492</v>
      </c>
    </row>
    <row r="580" spans="1:17" hidden="1" x14ac:dyDescent="0.35">
      <c r="A580" t="s">
        <v>504</v>
      </c>
      <c r="B580" t="s">
        <v>408</v>
      </c>
      <c r="C580">
        <v>2021</v>
      </c>
      <c r="D580">
        <v>1</v>
      </c>
      <c r="E580">
        <v>166.22</v>
      </c>
      <c r="F580">
        <v>0</v>
      </c>
      <c r="G580" t="s">
        <v>490</v>
      </c>
      <c r="H580" t="s">
        <v>377</v>
      </c>
      <c r="I580" t="s">
        <v>425</v>
      </c>
      <c r="J580" t="s">
        <v>491</v>
      </c>
      <c r="K580" t="s">
        <v>380</v>
      </c>
      <c r="L580" t="s">
        <v>381</v>
      </c>
      <c r="M580" t="s">
        <v>381</v>
      </c>
      <c r="N580" t="s">
        <v>381</v>
      </c>
      <c r="O580" t="s">
        <v>382</v>
      </c>
      <c r="P580" t="s">
        <v>383</v>
      </c>
      <c r="Q580" t="s">
        <v>492</v>
      </c>
    </row>
    <row r="581" spans="1:17" hidden="1" x14ac:dyDescent="0.35">
      <c r="A581" t="s">
        <v>504</v>
      </c>
      <c r="B581" t="s">
        <v>408</v>
      </c>
      <c r="C581">
        <v>2021</v>
      </c>
      <c r="D581">
        <v>2</v>
      </c>
      <c r="E581">
        <v>-166.22</v>
      </c>
      <c r="F581">
        <v>0</v>
      </c>
      <c r="G581" t="s">
        <v>490</v>
      </c>
      <c r="H581" t="s">
        <v>377</v>
      </c>
      <c r="I581" t="s">
        <v>425</v>
      </c>
      <c r="J581" t="s">
        <v>491</v>
      </c>
      <c r="K581" t="s">
        <v>380</v>
      </c>
      <c r="L581" t="s">
        <v>381</v>
      </c>
      <c r="M581" t="s">
        <v>381</v>
      </c>
      <c r="N581" t="s">
        <v>381</v>
      </c>
      <c r="O581" t="s">
        <v>385</v>
      </c>
      <c r="P581" t="s">
        <v>383</v>
      </c>
      <c r="Q581" t="s">
        <v>492</v>
      </c>
    </row>
    <row r="582" spans="1:17" hidden="1" x14ac:dyDescent="0.35">
      <c r="A582" t="s">
        <v>505</v>
      </c>
      <c r="B582" t="s">
        <v>408</v>
      </c>
      <c r="C582">
        <v>2021</v>
      </c>
      <c r="D582">
        <v>1</v>
      </c>
      <c r="E582">
        <v>0</v>
      </c>
      <c r="F582">
        <v>3000</v>
      </c>
      <c r="G582" t="s">
        <v>490</v>
      </c>
      <c r="H582" t="s">
        <v>377</v>
      </c>
      <c r="I582" t="s">
        <v>427</v>
      </c>
      <c r="J582" t="s">
        <v>491</v>
      </c>
      <c r="K582" t="s">
        <v>380</v>
      </c>
      <c r="L582" t="s">
        <v>381</v>
      </c>
      <c r="M582" t="s">
        <v>381</v>
      </c>
      <c r="N582" t="s">
        <v>381</v>
      </c>
      <c r="O582" t="s">
        <v>382</v>
      </c>
      <c r="P582" t="s">
        <v>383</v>
      </c>
      <c r="Q582" t="s">
        <v>492</v>
      </c>
    </row>
    <row r="583" spans="1:17" hidden="1" x14ac:dyDescent="0.35">
      <c r="A583" t="s">
        <v>505</v>
      </c>
      <c r="B583" t="s">
        <v>408</v>
      </c>
      <c r="C583">
        <v>2021</v>
      </c>
      <c r="D583">
        <v>1</v>
      </c>
      <c r="E583">
        <v>4453.62</v>
      </c>
      <c r="F583">
        <v>0</v>
      </c>
      <c r="G583" t="s">
        <v>490</v>
      </c>
      <c r="H583" t="s">
        <v>377</v>
      </c>
      <c r="I583" t="s">
        <v>427</v>
      </c>
      <c r="J583" t="s">
        <v>491</v>
      </c>
      <c r="K583" t="s">
        <v>380</v>
      </c>
      <c r="L583" t="s">
        <v>381</v>
      </c>
      <c r="M583" t="s">
        <v>381</v>
      </c>
      <c r="N583" t="s">
        <v>381</v>
      </c>
      <c r="O583" t="s">
        <v>382</v>
      </c>
      <c r="P583" t="s">
        <v>383</v>
      </c>
      <c r="Q583" t="s">
        <v>492</v>
      </c>
    </row>
    <row r="584" spans="1:17" hidden="1" x14ac:dyDescent="0.35">
      <c r="A584" t="s">
        <v>505</v>
      </c>
      <c r="B584" t="s">
        <v>408</v>
      </c>
      <c r="C584">
        <v>2021</v>
      </c>
      <c r="D584">
        <v>2</v>
      </c>
      <c r="E584">
        <v>0</v>
      </c>
      <c r="F584">
        <v>0</v>
      </c>
      <c r="G584" t="s">
        <v>490</v>
      </c>
      <c r="H584" t="s">
        <v>377</v>
      </c>
      <c r="I584" t="s">
        <v>427</v>
      </c>
      <c r="J584" t="s">
        <v>491</v>
      </c>
      <c r="K584" t="s">
        <v>380</v>
      </c>
      <c r="L584" t="s">
        <v>381</v>
      </c>
      <c r="M584" t="s">
        <v>381</v>
      </c>
      <c r="N584" t="s">
        <v>381</v>
      </c>
      <c r="O584" t="s">
        <v>385</v>
      </c>
      <c r="P584" t="s">
        <v>383</v>
      </c>
      <c r="Q584" t="s">
        <v>492</v>
      </c>
    </row>
    <row r="585" spans="1:17" hidden="1" x14ac:dyDescent="0.35">
      <c r="A585" t="s">
        <v>505</v>
      </c>
      <c r="B585" t="s">
        <v>408</v>
      </c>
      <c r="C585">
        <v>2021</v>
      </c>
      <c r="D585">
        <v>2</v>
      </c>
      <c r="E585">
        <v>6164.87</v>
      </c>
      <c r="F585">
        <v>0</v>
      </c>
      <c r="G585" t="s">
        <v>490</v>
      </c>
      <c r="H585" t="s">
        <v>377</v>
      </c>
      <c r="I585" t="s">
        <v>427</v>
      </c>
      <c r="J585" t="s">
        <v>491</v>
      </c>
      <c r="K585" t="s">
        <v>380</v>
      </c>
      <c r="L585" t="s">
        <v>381</v>
      </c>
      <c r="M585" t="s">
        <v>381</v>
      </c>
      <c r="N585" t="s">
        <v>381</v>
      </c>
      <c r="O585" t="s">
        <v>385</v>
      </c>
      <c r="P585" t="s">
        <v>383</v>
      </c>
      <c r="Q585" t="s">
        <v>492</v>
      </c>
    </row>
    <row r="586" spans="1:17" hidden="1" x14ac:dyDescent="0.35">
      <c r="A586" t="s">
        <v>505</v>
      </c>
      <c r="B586" t="s">
        <v>408</v>
      </c>
      <c r="C586">
        <v>2021</v>
      </c>
      <c r="D586">
        <v>3</v>
      </c>
      <c r="E586">
        <v>0</v>
      </c>
      <c r="F586">
        <v>0</v>
      </c>
      <c r="G586" t="s">
        <v>490</v>
      </c>
      <c r="H586" t="s">
        <v>377</v>
      </c>
      <c r="I586" t="s">
        <v>427</v>
      </c>
      <c r="J586" t="s">
        <v>491</v>
      </c>
      <c r="K586" t="s">
        <v>380</v>
      </c>
      <c r="L586" t="s">
        <v>381</v>
      </c>
      <c r="M586" t="s">
        <v>381</v>
      </c>
      <c r="N586" t="s">
        <v>381</v>
      </c>
      <c r="O586" t="s">
        <v>386</v>
      </c>
      <c r="P586" t="s">
        <v>383</v>
      </c>
      <c r="Q586" t="s">
        <v>492</v>
      </c>
    </row>
    <row r="587" spans="1:17" hidden="1" x14ac:dyDescent="0.35">
      <c r="A587" t="s">
        <v>505</v>
      </c>
      <c r="B587" t="s">
        <v>408</v>
      </c>
      <c r="C587">
        <v>2021</v>
      </c>
      <c r="D587">
        <v>3</v>
      </c>
      <c r="E587">
        <v>1757.44</v>
      </c>
      <c r="F587">
        <v>0</v>
      </c>
      <c r="G587" t="s">
        <v>490</v>
      </c>
      <c r="H587" t="s">
        <v>377</v>
      </c>
      <c r="I587" t="s">
        <v>427</v>
      </c>
      <c r="J587" t="s">
        <v>491</v>
      </c>
      <c r="K587" t="s">
        <v>380</v>
      </c>
      <c r="L587" t="s">
        <v>381</v>
      </c>
      <c r="M587" t="s">
        <v>381</v>
      </c>
      <c r="N587" t="s">
        <v>381</v>
      </c>
      <c r="O587" t="s">
        <v>386</v>
      </c>
      <c r="P587" t="s">
        <v>383</v>
      </c>
      <c r="Q587" t="s">
        <v>492</v>
      </c>
    </row>
    <row r="588" spans="1:17" hidden="1" x14ac:dyDescent="0.35">
      <c r="A588" t="s">
        <v>505</v>
      </c>
      <c r="B588" t="s">
        <v>408</v>
      </c>
      <c r="C588">
        <v>2021</v>
      </c>
      <c r="D588">
        <v>4</v>
      </c>
      <c r="E588">
        <v>883.14</v>
      </c>
      <c r="F588">
        <v>0</v>
      </c>
      <c r="G588" t="s">
        <v>490</v>
      </c>
      <c r="H588" t="s">
        <v>377</v>
      </c>
      <c r="I588" t="s">
        <v>427</v>
      </c>
      <c r="J588" t="s">
        <v>491</v>
      </c>
      <c r="K588" t="s">
        <v>380</v>
      </c>
      <c r="L588" t="s">
        <v>381</v>
      </c>
      <c r="M588" t="s">
        <v>381</v>
      </c>
      <c r="N588" t="s">
        <v>381</v>
      </c>
      <c r="O588" t="s">
        <v>387</v>
      </c>
      <c r="P588" t="s">
        <v>388</v>
      </c>
      <c r="Q588" t="s">
        <v>492</v>
      </c>
    </row>
    <row r="589" spans="1:17" hidden="1" x14ac:dyDescent="0.35">
      <c r="A589" t="s">
        <v>505</v>
      </c>
      <c r="B589" t="s">
        <v>408</v>
      </c>
      <c r="C589">
        <v>2021</v>
      </c>
      <c r="D589">
        <v>4</v>
      </c>
      <c r="E589">
        <v>0</v>
      </c>
      <c r="F589">
        <v>3000</v>
      </c>
      <c r="G589" t="s">
        <v>490</v>
      </c>
      <c r="H589" t="s">
        <v>377</v>
      </c>
      <c r="I589" t="s">
        <v>427</v>
      </c>
      <c r="J589" t="s">
        <v>491</v>
      </c>
      <c r="K589" t="s">
        <v>380</v>
      </c>
      <c r="L589" t="s">
        <v>381</v>
      </c>
      <c r="M589" t="s">
        <v>381</v>
      </c>
      <c r="N589" t="s">
        <v>381</v>
      </c>
      <c r="O589" t="s">
        <v>387</v>
      </c>
      <c r="P589" t="s">
        <v>388</v>
      </c>
      <c r="Q589" t="s">
        <v>492</v>
      </c>
    </row>
    <row r="590" spans="1:17" hidden="1" x14ac:dyDescent="0.35">
      <c r="A590" t="s">
        <v>505</v>
      </c>
      <c r="B590" t="s">
        <v>408</v>
      </c>
      <c r="C590">
        <v>2021</v>
      </c>
      <c r="D590">
        <v>5</v>
      </c>
      <c r="E590">
        <v>-2056.48</v>
      </c>
      <c r="F590">
        <v>0</v>
      </c>
      <c r="G590" t="s">
        <v>490</v>
      </c>
      <c r="H590" t="s">
        <v>377</v>
      </c>
      <c r="I590" t="s">
        <v>427</v>
      </c>
      <c r="J590" t="s">
        <v>491</v>
      </c>
      <c r="K590" t="s">
        <v>380</v>
      </c>
      <c r="L590" t="s">
        <v>381</v>
      </c>
      <c r="M590" t="s">
        <v>381</v>
      </c>
      <c r="N590" t="s">
        <v>381</v>
      </c>
      <c r="O590" t="s">
        <v>389</v>
      </c>
      <c r="P590" t="s">
        <v>388</v>
      </c>
      <c r="Q590" t="s">
        <v>492</v>
      </c>
    </row>
    <row r="591" spans="1:17" hidden="1" x14ac:dyDescent="0.35">
      <c r="A591" t="s">
        <v>505</v>
      </c>
      <c r="B591" t="s">
        <v>408</v>
      </c>
      <c r="C591">
        <v>2021</v>
      </c>
      <c r="D591">
        <v>5</v>
      </c>
      <c r="E591">
        <v>6033.47</v>
      </c>
      <c r="F591">
        <v>0</v>
      </c>
      <c r="G591" t="s">
        <v>490</v>
      </c>
      <c r="H591" t="s">
        <v>377</v>
      </c>
      <c r="I591" t="s">
        <v>427</v>
      </c>
      <c r="J591" t="s">
        <v>491</v>
      </c>
      <c r="K591" t="s">
        <v>380</v>
      </c>
      <c r="L591" t="s">
        <v>381</v>
      </c>
      <c r="M591" t="s">
        <v>381</v>
      </c>
      <c r="N591" t="s">
        <v>381</v>
      </c>
      <c r="O591" t="s">
        <v>389</v>
      </c>
      <c r="P591" t="s">
        <v>388</v>
      </c>
      <c r="Q591" t="s">
        <v>492</v>
      </c>
    </row>
    <row r="592" spans="1:17" hidden="1" x14ac:dyDescent="0.35">
      <c r="A592" t="s">
        <v>505</v>
      </c>
      <c r="B592" t="s">
        <v>408</v>
      </c>
      <c r="C592">
        <v>2021</v>
      </c>
      <c r="D592">
        <v>6</v>
      </c>
      <c r="E592">
        <v>936.69</v>
      </c>
      <c r="F592">
        <v>0</v>
      </c>
      <c r="G592" t="s">
        <v>490</v>
      </c>
      <c r="H592" t="s">
        <v>377</v>
      </c>
      <c r="I592" t="s">
        <v>427</v>
      </c>
      <c r="J592" t="s">
        <v>491</v>
      </c>
      <c r="K592" t="s">
        <v>380</v>
      </c>
      <c r="L592" t="s">
        <v>381</v>
      </c>
      <c r="M592" t="s">
        <v>381</v>
      </c>
      <c r="N592" t="s">
        <v>381</v>
      </c>
      <c r="O592" t="s">
        <v>390</v>
      </c>
      <c r="P592" t="s">
        <v>388</v>
      </c>
      <c r="Q592" t="s">
        <v>492</v>
      </c>
    </row>
    <row r="593" spans="1:17" hidden="1" x14ac:dyDescent="0.35">
      <c r="A593" t="s">
        <v>506</v>
      </c>
      <c r="B593" t="s">
        <v>408</v>
      </c>
      <c r="C593">
        <v>2021</v>
      </c>
      <c r="D593">
        <v>1</v>
      </c>
      <c r="E593">
        <v>0</v>
      </c>
      <c r="F593">
        <v>3000</v>
      </c>
      <c r="G593" t="s">
        <v>490</v>
      </c>
      <c r="H593" t="s">
        <v>377</v>
      </c>
      <c r="I593" t="s">
        <v>429</v>
      </c>
      <c r="J593" t="s">
        <v>491</v>
      </c>
      <c r="K593" t="s">
        <v>380</v>
      </c>
      <c r="L593" t="s">
        <v>381</v>
      </c>
      <c r="M593" t="s">
        <v>381</v>
      </c>
      <c r="N593" t="s">
        <v>381</v>
      </c>
      <c r="O593" t="s">
        <v>382</v>
      </c>
      <c r="P593" t="s">
        <v>383</v>
      </c>
      <c r="Q593" t="s">
        <v>492</v>
      </c>
    </row>
    <row r="594" spans="1:17" hidden="1" x14ac:dyDescent="0.35">
      <c r="A594" t="s">
        <v>506</v>
      </c>
      <c r="B594" t="s">
        <v>408</v>
      </c>
      <c r="C594">
        <v>2021</v>
      </c>
      <c r="D594">
        <v>1</v>
      </c>
      <c r="E594">
        <v>469.7</v>
      </c>
      <c r="F594">
        <v>0</v>
      </c>
      <c r="G594" t="s">
        <v>490</v>
      </c>
      <c r="H594" t="s">
        <v>377</v>
      </c>
      <c r="I594" t="s">
        <v>429</v>
      </c>
      <c r="J594" t="s">
        <v>491</v>
      </c>
      <c r="K594" t="s">
        <v>380</v>
      </c>
      <c r="L594" t="s">
        <v>381</v>
      </c>
      <c r="M594" t="s">
        <v>381</v>
      </c>
      <c r="N594" t="s">
        <v>381</v>
      </c>
      <c r="O594" t="s">
        <v>382</v>
      </c>
      <c r="P594" t="s">
        <v>383</v>
      </c>
      <c r="Q594" t="s">
        <v>492</v>
      </c>
    </row>
    <row r="595" spans="1:17" hidden="1" x14ac:dyDescent="0.35">
      <c r="A595" t="s">
        <v>506</v>
      </c>
      <c r="B595" t="s">
        <v>408</v>
      </c>
      <c r="C595">
        <v>2021</v>
      </c>
      <c r="D595">
        <v>2</v>
      </c>
      <c r="E595">
        <v>0</v>
      </c>
      <c r="F595">
        <v>0</v>
      </c>
      <c r="G595" t="s">
        <v>490</v>
      </c>
      <c r="H595" t="s">
        <v>377</v>
      </c>
      <c r="I595" t="s">
        <v>429</v>
      </c>
      <c r="J595" t="s">
        <v>491</v>
      </c>
      <c r="K595" t="s">
        <v>380</v>
      </c>
      <c r="L595" t="s">
        <v>381</v>
      </c>
      <c r="M595" t="s">
        <v>381</v>
      </c>
      <c r="N595" t="s">
        <v>381</v>
      </c>
      <c r="O595" t="s">
        <v>385</v>
      </c>
      <c r="P595" t="s">
        <v>383</v>
      </c>
      <c r="Q595" t="s">
        <v>492</v>
      </c>
    </row>
    <row r="596" spans="1:17" hidden="1" x14ac:dyDescent="0.35">
      <c r="A596" t="s">
        <v>506</v>
      </c>
      <c r="B596" t="s">
        <v>408</v>
      </c>
      <c r="C596">
        <v>2021</v>
      </c>
      <c r="D596">
        <v>2</v>
      </c>
      <c r="E596">
        <v>-469.7</v>
      </c>
      <c r="F596">
        <v>0</v>
      </c>
      <c r="G596" t="s">
        <v>490</v>
      </c>
      <c r="H596" t="s">
        <v>377</v>
      </c>
      <c r="I596" t="s">
        <v>429</v>
      </c>
      <c r="J596" t="s">
        <v>491</v>
      </c>
      <c r="K596" t="s">
        <v>380</v>
      </c>
      <c r="L596" t="s">
        <v>381</v>
      </c>
      <c r="M596" t="s">
        <v>381</v>
      </c>
      <c r="N596" t="s">
        <v>381</v>
      </c>
      <c r="O596" t="s">
        <v>385</v>
      </c>
      <c r="P596" t="s">
        <v>383</v>
      </c>
      <c r="Q596" t="s">
        <v>492</v>
      </c>
    </row>
    <row r="597" spans="1:17" hidden="1" x14ac:dyDescent="0.35">
      <c r="A597" t="s">
        <v>506</v>
      </c>
      <c r="B597" t="s">
        <v>408</v>
      </c>
      <c r="C597">
        <v>2021</v>
      </c>
      <c r="D597">
        <v>4</v>
      </c>
      <c r="E597">
        <v>0</v>
      </c>
      <c r="F597">
        <v>3000</v>
      </c>
      <c r="G597" t="s">
        <v>490</v>
      </c>
      <c r="H597" t="s">
        <v>377</v>
      </c>
      <c r="I597" t="s">
        <v>429</v>
      </c>
      <c r="J597" t="s">
        <v>491</v>
      </c>
      <c r="K597" t="s">
        <v>380</v>
      </c>
      <c r="L597" t="s">
        <v>381</v>
      </c>
      <c r="M597" t="s">
        <v>381</v>
      </c>
      <c r="N597" t="s">
        <v>381</v>
      </c>
      <c r="O597" t="s">
        <v>387</v>
      </c>
      <c r="P597" t="s">
        <v>388</v>
      </c>
      <c r="Q597" t="s">
        <v>492</v>
      </c>
    </row>
    <row r="598" spans="1:17" hidden="1" x14ac:dyDescent="0.35">
      <c r="A598" t="s">
        <v>507</v>
      </c>
      <c r="B598" t="s">
        <v>408</v>
      </c>
      <c r="C598">
        <v>2021</v>
      </c>
      <c r="D598">
        <v>1</v>
      </c>
      <c r="E598">
        <v>0</v>
      </c>
      <c r="F598">
        <v>3000</v>
      </c>
      <c r="G598" t="s">
        <v>490</v>
      </c>
      <c r="H598" t="s">
        <v>377</v>
      </c>
      <c r="I598" t="s">
        <v>433</v>
      </c>
      <c r="J598" t="s">
        <v>491</v>
      </c>
      <c r="K598" t="s">
        <v>380</v>
      </c>
      <c r="L598" t="s">
        <v>381</v>
      </c>
      <c r="M598" t="s">
        <v>381</v>
      </c>
      <c r="N598" t="s">
        <v>381</v>
      </c>
      <c r="O598" t="s">
        <v>382</v>
      </c>
      <c r="P598" t="s">
        <v>383</v>
      </c>
      <c r="Q598" t="s">
        <v>492</v>
      </c>
    </row>
    <row r="599" spans="1:17" hidden="1" x14ac:dyDescent="0.35">
      <c r="A599" t="s">
        <v>507</v>
      </c>
      <c r="B599" t="s">
        <v>408</v>
      </c>
      <c r="C599">
        <v>2021</v>
      </c>
      <c r="D599">
        <v>1</v>
      </c>
      <c r="E599">
        <v>2228.0500000000002</v>
      </c>
      <c r="F599">
        <v>0</v>
      </c>
      <c r="G599" t="s">
        <v>490</v>
      </c>
      <c r="H599" t="s">
        <v>377</v>
      </c>
      <c r="I599" t="s">
        <v>433</v>
      </c>
      <c r="J599" t="s">
        <v>491</v>
      </c>
      <c r="K599" t="s">
        <v>380</v>
      </c>
      <c r="L599" t="s">
        <v>381</v>
      </c>
      <c r="M599" t="s">
        <v>381</v>
      </c>
      <c r="N599" t="s">
        <v>381</v>
      </c>
      <c r="O599" t="s">
        <v>382</v>
      </c>
      <c r="P599" t="s">
        <v>383</v>
      </c>
      <c r="Q599" t="s">
        <v>492</v>
      </c>
    </row>
    <row r="600" spans="1:17" hidden="1" x14ac:dyDescent="0.35">
      <c r="A600" t="s">
        <v>507</v>
      </c>
      <c r="B600" t="s">
        <v>408</v>
      </c>
      <c r="C600">
        <v>2021</v>
      </c>
      <c r="D600">
        <v>2</v>
      </c>
      <c r="E600">
        <v>0</v>
      </c>
      <c r="F600">
        <v>0</v>
      </c>
      <c r="G600" t="s">
        <v>490</v>
      </c>
      <c r="H600" t="s">
        <v>377</v>
      </c>
      <c r="I600" t="s">
        <v>433</v>
      </c>
      <c r="J600" t="s">
        <v>491</v>
      </c>
      <c r="K600" t="s">
        <v>380</v>
      </c>
      <c r="L600" t="s">
        <v>381</v>
      </c>
      <c r="M600" t="s">
        <v>381</v>
      </c>
      <c r="N600" t="s">
        <v>381</v>
      </c>
      <c r="O600" t="s">
        <v>385</v>
      </c>
      <c r="P600" t="s">
        <v>383</v>
      </c>
      <c r="Q600" t="s">
        <v>492</v>
      </c>
    </row>
    <row r="601" spans="1:17" hidden="1" x14ac:dyDescent="0.35">
      <c r="A601" t="s">
        <v>507</v>
      </c>
      <c r="B601" t="s">
        <v>408</v>
      </c>
      <c r="C601">
        <v>2021</v>
      </c>
      <c r="D601">
        <v>2</v>
      </c>
      <c r="E601">
        <v>2812.43</v>
      </c>
      <c r="F601">
        <v>0</v>
      </c>
      <c r="G601" t="s">
        <v>490</v>
      </c>
      <c r="H601" t="s">
        <v>377</v>
      </c>
      <c r="I601" t="s">
        <v>433</v>
      </c>
      <c r="J601" t="s">
        <v>491</v>
      </c>
      <c r="K601" t="s">
        <v>380</v>
      </c>
      <c r="L601" t="s">
        <v>381</v>
      </c>
      <c r="M601" t="s">
        <v>381</v>
      </c>
      <c r="N601" t="s">
        <v>381</v>
      </c>
      <c r="O601" t="s">
        <v>385</v>
      </c>
      <c r="P601" t="s">
        <v>383</v>
      </c>
      <c r="Q601" t="s">
        <v>492</v>
      </c>
    </row>
    <row r="602" spans="1:17" hidden="1" x14ac:dyDescent="0.35">
      <c r="A602" t="s">
        <v>507</v>
      </c>
      <c r="B602" t="s">
        <v>408</v>
      </c>
      <c r="C602">
        <v>2021</v>
      </c>
      <c r="D602">
        <v>3</v>
      </c>
      <c r="E602">
        <v>0</v>
      </c>
      <c r="F602">
        <v>0</v>
      </c>
      <c r="G602" t="s">
        <v>490</v>
      </c>
      <c r="H602" t="s">
        <v>377</v>
      </c>
      <c r="I602" t="s">
        <v>433</v>
      </c>
      <c r="J602" t="s">
        <v>491</v>
      </c>
      <c r="K602" t="s">
        <v>380</v>
      </c>
      <c r="L602" t="s">
        <v>381</v>
      </c>
      <c r="M602" t="s">
        <v>381</v>
      </c>
      <c r="N602" t="s">
        <v>381</v>
      </c>
      <c r="O602" t="s">
        <v>386</v>
      </c>
      <c r="P602" t="s">
        <v>383</v>
      </c>
      <c r="Q602" t="s">
        <v>492</v>
      </c>
    </row>
    <row r="603" spans="1:17" hidden="1" x14ac:dyDescent="0.35">
      <c r="A603" t="s">
        <v>507</v>
      </c>
      <c r="B603" t="s">
        <v>408</v>
      </c>
      <c r="C603">
        <v>2021</v>
      </c>
      <c r="D603">
        <v>3</v>
      </c>
      <c r="E603">
        <v>1078.5</v>
      </c>
      <c r="F603">
        <v>0</v>
      </c>
      <c r="G603" t="s">
        <v>490</v>
      </c>
      <c r="H603" t="s">
        <v>377</v>
      </c>
      <c r="I603" t="s">
        <v>433</v>
      </c>
      <c r="J603" t="s">
        <v>491</v>
      </c>
      <c r="K603" t="s">
        <v>380</v>
      </c>
      <c r="L603" t="s">
        <v>381</v>
      </c>
      <c r="M603" t="s">
        <v>381</v>
      </c>
      <c r="N603" t="s">
        <v>381</v>
      </c>
      <c r="O603" t="s">
        <v>386</v>
      </c>
      <c r="P603" t="s">
        <v>383</v>
      </c>
      <c r="Q603" t="s">
        <v>492</v>
      </c>
    </row>
    <row r="604" spans="1:17" hidden="1" x14ac:dyDescent="0.35">
      <c r="A604" t="s">
        <v>507</v>
      </c>
      <c r="B604" t="s">
        <v>408</v>
      </c>
      <c r="C604">
        <v>2021</v>
      </c>
      <c r="D604">
        <v>4</v>
      </c>
      <c r="E604">
        <v>1234.04</v>
      </c>
      <c r="F604">
        <v>0</v>
      </c>
      <c r="G604" t="s">
        <v>490</v>
      </c>
      <c r="H604" t="s">
        <v>377</v>
      </c>
      <c r="I604" t="s">
        <v>433</v>
      </c>
      <c r="J604" t="s">
        <v>491</v>
      </c>
      <c r="K604" t="s">
        <v>380</v>
      </c>
      <c r="L604" t="s">
        <v>381</v>
      </c>
      <c r="M604" t="s">
        <v>381</v>
      </c>
      <c r="N604" t="s">
        <v>381</v>
      </c>
      <c r="O604" t="s">
        <v>387</v>
      </c>
      <c r="P604" t="s">
        <v>388</v>
      </c>
      <c r="Q604" t="s">
        <v>492</v>
      </c>
    </row>
    <row r="605" spans="1:17" hidden="1" x14ac:dyDescent="0.35">
      <c r="A605" t="s">
        <v>507</v>
      </c>
      <c r="B605" t="s">
        <v>408</v>
      </c>
      <c r="C605">
        <v>2021</v>
      </c>
      <c r="D605">
        <v>4</v>
      </c>
      <c r="E605">
        <v>0</v>
      </c>
      <c r="F605">
        <v>3000</v>
      </c>
      <c r="G605" t="s">
        <v>490</v>
      </c>
      <c r="H605" t="s">
        <v>377</v>
      </c>
      <c r="I605" t="s">
        <v>433</v>
      </c>
      <c r="J605" t="s">
        <v>491</v>
      </c>
      <c r="K605" t="s">
        <v>380</v>
      </c>
      <c r="L605" t="s">
        <v>381</v>
      </c>
      <c r="M605" t="s">
        <v>381</v>
      </c>
      <c r="N605" t="s">
        <v>381</v>
      </c>
      <c r="O605" t="s">
        <v>387</v>
      </c>
      <c r="P605" t="s">
        <v>388</v>
      </c>
      <c r="Q605" t="s">
        <v>492</v>
      </c>
    </row>
    <row r="606" spans="1:17" hidden="1" x14ac:dyDescent="0.35">
      <c r="A606" t="s">
        <v>507</v>
      </c>
      <c r="B606" t="s">
        <v>408</v>
      </c>
      <c r="C606">
        <v>2021</v>
      </c>
      <c r="D606">
        <v>5</v>
      </c>
      <c r="E606">
        <v>-1083.28</v>
      </c>
      <c r="F606">
        <v>0</v>
      </c>
      <c r="G606" t="s">
        <v>490</v>
      </c>
      <c r="H606" t="s">
        <v>377</v>
      </c>
      <c r="I606" t="s">
        <v>433</v>
      </c>
      <c r="J606" t="s">
        <v>491</v>
      </c>
      <c r="K606" t="s">
        <v>380</v>
      </c>
      <c r="L606" t="s">
        <v>381</v>
      </c>
      <c r="M606" t="s">
        <v>381</v>
      </c>
      <c r="N606" t="s">
        <v>381</v>
      </c>
      <c r="O606" t="s">
        <v>389</v>
      </c>
      <c r="P606" t="s">
        <v>388</v>
      </c>
      <c r="Q606" t="s">
        <v>492</v>
      </c>
    </row>
    <row r="607" spans="1:17" hidden="1" x14ac:dyDescent="0.35">
      <c r="A607" t="s">
        <v>507</v>
      </c>
      <c r="B607" t="s">
        <v>408</v>
      </c>
      <c r="C607">
        <v>2021</v>
      </c>
      <c r="D607">
        <v>5</v>
      </c>
      <c r="E607">
        <v>3074.14</v>
      </c>
      <c r="F607">
        <v>0</v>
      </c>
      <c r="G607" t="s">
        <v>490</v>
      </c>
      <c r="H607" t="s">
        <v>377</v>
      </c>
      <c r="I607" t="s">
        <v>433</v>
      </c>
      <c r="J607" t="s">
        <v>491</v>
      </c>
      <c r="K607" t="s">
        <v>380</v>
      </c>
      <c r="L607" t="s">
        <v>381</v>
      </c>
      <c r="M607" t="s">
        <v>381</v>
      </c>
      <c r="N607" t="s">
        <v>381</v>
      </c>
      <c r="O607" t="s">
        <v>389</v>
      </c>
      <c r="P607" t="s">
        <v>388</v>
      </c>
      <c r="Q607" t="s">
        <v>492</v>
      </c>
    </row>
    <row r="608" spans="1:17" hidden="1" x14ac:dyDescent="0.35">
      <c r="A608" t="s">
        <v>507</v>
      </c>
      <c r="B608" t="s">
        <v>408</v>
      </c>
      <c r="C608">
        <v>2021</v>
      </c>
      <c r="D608">
        <v>6</v>
      </c>
      <c r="E608">
        <v>827.05</v>
      </c>
      <c r="F608">
        <v>0</v>
      </c>
      <c r="G608" t="s">
        <v>490</v>
      </c>
      <c r="H608" t="s">
        <v>377</v>
      </c>
      <c r="I608" t="s">
        <v>433</v>
      </c>
      <c r="J608" t="s">
        <v>491</v>
      </c>
      <c r="K608" t="s">
        <v>380</v>
      </c>
      <c r="L608" t="s">
        <v>381</v>
      </c>
      <c r="M608" t="s">
        <v>381</v>
      </c>
      <c r="N608" t="s">
        <v>381</v>
      </c>
      <c r="O608" t="s">
        <v>390</v>
      </c>
      <c r="P608" t="s">
        <v>388</v>
      </c>
      <c r="Q608" t="s">
        <v>492</v>
      </c>
    </row>
    <row r="609" spans="1:17" hidden="1" x14ac:dyDescent="0.35">
      <c r="A609" t="s">
        <v>508</v>
      </c>
      <c r="B609" t="s">
        <v>408</v>
      </c>
      <c r="C609">
        <v>2021</v>
      </c>
      <c r="D609">
        <v>1</v>
      </c>
      <c r="E609">
        <v>0</v>
      </c>
      <c r="F609">
        <v>3000</v>
      </c>
      <c r="G609" t="s">
        <v>490</v>
      </c>
      <c r="H609" t="s">
        <v>377</v>
      </c>
      <c r="I609" t="s">
        <v>451</v>
      </c>
      <c r="J609" t="s">
        <v>491</v>
      </c>
      <c r="K609" t="s">
        <v>380</v>
      </c>
      <c r="L609" t="s">
        <v>381</v>
      </c>
      <c r="M609" t="s">
        <v>381</v>
      </c>
      <c r="N609" t="s">
        <v>381</v>
      </c>
      <c r="O609" t="s">
        <v>382</v>
      </c>
      <c r="P609" t="s">
        <v>383</v>
      </c>
      <c r="Q609" t="s">
        <v>492</v>
      </c>
    </row>
    <row r="610" spans="1:17" hidden="1" x14ac:dyDescent="0.35">
      <c r="A610" t="s">
        <v>508</v>
      </c>
      <c r="B610" t="s">
        <v>408</v>
      </c>
      <c r="C610">
        <v>2021</v>
      </c>
      <c r="D610">
        <v>1</v>
      </c>
      <c r="E610">
        <v>2856.45</v>
      </c>
      <c r="F610">
        <v>0</v>
      </c>
      <c r="G610" t="s">
        <v>490</v>
      </c>
      <c r="H610" t="s">
        <v>377</v>
      </c>
      <c r="I610" t="s">
        <v>451</v>
      </c>
      <c r="J610" t="s">
        <v>491</v>
      </c>
      <c r="K610" t="s">
        <v>380</v>
      </c>
      <c r="L610" t="s">
        <v>381</v>
      </c>
      <c r="M610" t="s">
        <v>381</v>
      </c>
      <c r="N610" t="s">
        <v>381</v>
      </c>
      <c r="O610" t="s">
        <v>382</v>
      </c>
      <c r="P610" t="s">
        <v>383</v>
      </c>
      <c r="Q610" t="s">
        <v>492</v>
      </c>
    </row>
    <row r="611" spans="1:17" hidden="1" x14ac:dyDescent="0.35">
      <c r="A611" t="s">
        <v>508</v>
      </c>
      <c r="B611" t="s">
        <v>408</v>
      </c>
      <c r="C611">
        <v>2021</v>
      </c>
      <c r="D611">
        <v>2</v>
      </c>
      <c r="E611">
        <v>0</v>
      </c>
      <c r="F611">
        <v>0</v>
      </c>
      <c r="G611" t="s">
        <v>490</v>
      </c>
      <c r="H611" t="s">
        <v>377</v>
      </c>
      <c r="I611" t="s">
        <v>451</v>
      </c>
      <c r="J611" t="s">
        <v>491</v>
      </c>
      <c r="K611" t="s">
        <v>380</v>
      </c>
      <c r="L611" t="s">
        <v>381</v>
      </c>
      <c r="M611" t="s">
        <v>381</v>
      </c>
      <c r="N611" t="s">
        <v>381</v>
      </c>
      <c r="O611" t="s">
        <v>385</v>
      </c>
      <c r="P611" t="s">
        <v>383</v>
      </c>
      <c r="Q611" t="s">
        <v>492</v>
      </c>
    </row>
    <row r="612" spans="1:17" hidden="1" x14ac:dyDescent="0.35">
      <c r="A612" t="s">
        <v>508</v>
      </c>
      <c r="B612" t="s">
        <v>408</v>
      </c>
      <c r="C612">
        <v>2021</v>
      </c>
      <c r="D612">
        <v>2</v>
      </c>
      <c r="E612">
        <v>2520.15</v>
      </c>
      <c r="F612">
        <v>0</v>
      </c>
      <c r="G612" t="s">
        <v>490</v>
      </c>
      <c r="H612" t="s">
        <v>377</v>
      </c>
      <c r="I612" t="s">
        <v>451</v>
      </c>
      <c r="J612" t="s">
        <v>491</v>
      </c>
      <c r="K612" t="s">
        <v>380</v>
      </c>
      <c r="L612" t="s">
        <v>381</v>
      </c>
      <c r="M612" t="s">
        <v>381</v>
      </c>
      <c r="N612" t="s">
        <v>381</v>
      </c>
      <c r="O612" t="s">
        <v>385</v>
      </c>
      <c r="P612" t="s">
        <v>383</v>
      </c>
      <c r="Q612" t="s">
        <v>492</v>
      </c>
    </row>
    <row r="613" spans="1:17" hidden="1" x14ac:dyDescent="0.35">
      <c r="A613" t="s">
        <v>508</v>
      </c>
      <c r="B613" t="s">
        <v>408</v>
      </c>
      <c r="C613">
        <v>2021</v>
      </c>
      <c r="D613">
        <v>3</v>
      </c>
      <c r="E613">
        <v>0</v>
      </c>
      <c r="F613">
        <v>0</v>
      </c>
      <c r="G613" t="s">
        <v>490</v>
      </c>
      <c r="H613" t="s">
        <v>377</v>
      </c>
      <c r="I613" t="s">
        <v>451</v>
      </c>
      <c r="J613" t="s">
        <v>491</v>
      </c>
      <c r="K613" t="s">
        <v>380</v>
      </c>
      <c r="L613" t="s">
        <v>381</v>
      </c>
      <c r="M613" t="s">
        <v>381</v>
      </c>
      <c r="N613" t="s">
        <v>381</v>
      </c>
      <c r="O613" t="s">
        <v>386</v>
      </c>
      <c r="P613" t="s">
        <v>383</v>
      </c>
      <c r="Q613" t="s">
        <v>492</v>
      </c>
    </row>
    <row r="614" spans="1:17" hidden="1" x14ac:dyDescent="0.35">
      <c r="A614" t="s">
        <v>508</v>
      </c>
      <c r="B614" t="s">
        <v>408</v>
      </c>
      <c r="C614">
        <v>2021</v>
      </c>
      <c r="D614">
        <v>3</v>
      </c>
      <c r="E614">
        <v>633.29</v>
      </c>
      <c r="F614">
        <v>0</v>
      </c>
      <c r="G614" t="s">
        <v>490</v>
      </c>
      <c r="H614" t="s">
        <v>377</v>
      </c>
      <c r="I614" t="s">
        <v>451</v>
      </c>
      <c r="J614" t="s">
        <v>491</v>
      </c>
      <c r="K614" t="s">
        <v>380</v>
      </c>
      <c r="L614" t="s">
        <v>381</v>
      </c>
      <c r="M614" t="s">
        <v>381</v>
      </c>
      <c r="N614" t="s">
        <v>381</v>
      </c>
      <c r="O614" t="s">
        <v>386</v>
      </c>
      <c r="P614" t="s">
        <v>383</v>
      </c>
      <c r="Q614" t="s">
        <v>492</v>
      </c>
    </row>
    <row r="615" spans="1:17" hidden="1" x14ac:dyDescent="0.35">
      <c r="A615" t="s">
        <v>508</v>
      </c>
      <c r="B615" t="s">
        <v>408</v>
      </c>
      <c r="C615">
        <v>2021</v>
      </c>
      <c r="D615">
        <v>4</v>
      </c>
      <c r="E615">
        <v>3079.23</v>
      </c>
      <c r="F615">
        <v>0</v>
      </c>
      <c r="G615" t="s">
        <v>490</v>
      </c>
      <c r="H615" t="s">
        <v>377</v>
      </c>
      <c r="I615" t="s">
        <v>451</v>
      </c>
      <c r="J615" t="s">
        <v>491</v>
      </c>
      <c r="K615" t="s">
        <v>380</v>
      </c>
      <c r="L615" t="s">
        <v>381</v>
      </c>
      <c r="M615" t="s">
        <v>381</v>
      </c>
      <c r="N615" t="s">
        <v>381</v>
      </c>
      <c r="O615" t="s">
        <v>387</v>
      </c>
      <c r="P615" t="s">
        <v>388</v>
      </c>
      <c r="Q615" t="s">
        <v>492</v>
      </c>
    </row>
    <row r="616" spans="1:17" hidden="1" x14ac:dyDescent="0.35">
      <c r="A616" t="s">
        <v>508</v>
      </c>
      <c r="B616" t="s">
        <v>408</v>
      </c>
      <c r="C616">
        <v>2021</v>
      </c>
      <c r="D616">
        <v>4</v>
      </c>
      <c r="E616">
        <v>0</v>
      </c>
      <c r="F616">
        <v>3000</v>
      </c>
      <c r="G616" t="s">
        <v>490</v>
      </c>
      <c r="H616" t="s">
        <v>377</v>
      </c>
      <c r="I616" t="s">
        <v>451</v>
      </c>
      <c r="J616" t="s">
        <v>491</v>
      </c>
      <c r="K616" t="s">
        <v>380</v>
      </c>
      <c r="L616" t="s">
        <v>381</v>
      </c>
      <c r="M616" t="s">
        <v>381</v>
      </c>
      <c r="N616" t="s">
        <v>381</v>
      </c>
      <c r="O616" t="s">
        <v>387</v>
      </c>
      <c r="P616" t="s">
        <v>388</v>
      </c>
      <c r="Q616" t="s">
        <v>492</v>
      </c>
    </row>
    <row r="617" spans="1:17" hidden="1" x14ac:dyDescent="0.35">
      <c r="A617" t="s">
        <v>508</v>
      </c>
      <c r="B617" t="s">
        <v>408</v>
      </c>
      <c r="C617">
        <v>2021</v>
      </c>
      <c r="D617">
        <v>5</v>
      </c>
      <c r="E617">
        <v>-1332.39</v>
      </c>
      <c r="F617">
        <v>0</v>
      </c>
      <c r="G617" t="s">
        <v>490</v>
      </c>
      <c r="H617" t="s">
        <v>377</v>
      </c>
      <c r="I617" t="s">
        <v>451</v>
      </c>
      <c r="J617" t="s">
        <v>491</v>
      </c>
      <c r="K617" t="s">
        <v>380</v>
      </c>
      <c r="L617" t="s">
        <v>381</v>
      </c>
      <c r="M617" t="s">
        <v>381</v>
      </c>
      <c r="N617" t="s">
        <v>381</v>
      </c>
      <c r="O617" t="s">
        <v>389</v>
      </c>
      <c r="P617" t="s">
        <v>388</v>
      </c>
      <c r="Q617" t="s">
        <v>492</v>
      </c>
    </row>
    <row r="618" spans="1:17" hidden="1" x14ac:dyDescent="0.35">
      <c r="A618" t="s">
        <v>508</v>
      </c>
      <c r="B618" t="s">
        <v>408</v>
      </c>
      <c r="C618">
        <v>2021</v>
      </c>
      <c r="D618">
        <v>5</v>
      </c>
      <c r="E618">
        <v>3163.39</v>
      </c>
      <c r="F618">
        <v>0</v>
      </c>
      <c r="G618" t="s">
        <v>490</v>
      </c>
      <c r="H618" t="s">
        <v>377</v>
      </c>
      <c r="I618" t="s">
        <v>451</v>
      </c>
      <c r="J618" t="s">
        <v>491</v>
      </c>
      <c r="K618" t="s">
        <v>380</v>
      </c>
      <c r="L618" t="s">
        <v>381</v>
      </c>
      <c r="M618" t="s">
        <v>381</v>
      </c>
      <c r="N618" t="s">
        <v>381</v>
      </c>
      <c r="O618" t="s">
        <v>389</v>
      </c>
      <c r="P618" t="s">
        <v>388</v>
      </c>
      <c r="Q618" t="s">
        <v>492</v>
      </c>
    </row>
    <row r="619" spans="1:17" hidden="1" x14ac:dyDescent="0.35">
      <c r="A619" t="s">
        <v>508</v>
      </c>
      <c r="B619" t="s">
        <v>408</v>
      </c>
      <c r="C619">
        <v>2021</v>
      </c>
      <c r="D619">
        <v>6</v>
      </c>
      <c r="E619">
        <v>546.91999999999996</v>
      </c>
      <c r="F619">
        <v>0</v>
      </c>
      <c r="G619" t="s">
        <v>490</v>
      </c>
      <c r="H619" t="s">
        <v>377</v>
      </c>
      <c r="I619" t="s">
        <v>451</v>
      </c>
      <c r="J619" t="s">
        <v>491</v>
      </c>
      <c r="K619" t="s">
        <v>380</v>
      </c>
      <c r="L619" t="s">
        <v>381</v>
      </c>
      <c r="M619" t="s">
        <v>381</v>
      </c>
      <c r="N619" t="s">
        <v>381</v>
      </c>
      <c r="O619" t="s">
        <v>390</v>
      </c>
      <c r="P619" t="s">
        <v>388</v>
      </c>
      <c r="Q619" t="s">
        <v>492</v>
      </c>
    </row>
    <row r="620" spans="1:17" hidden="1" x14ac:dyDescent="0.35">
      <c r="A620" t="s">
        <v>509</v>
      </c>
      <c r="B620" t="s">
        <v>408</v>
      </c>
      <c r="C620">
        <v>2021</v>
      </c>
      <c r="D620">
        <v>1</v>
      </c>
      <c r="E620">
        <v>0</v>
      </c>
      <c r="F620">
        <v>3000</v>
      </c>
      <c r="G620" t="s">
        <v>490</v>
      </c>
      <c r="H620" t="s">
        <v>377</v>
      </c>
      <c r="I620" t="s">
        <v>457</v>
      </c>
      <c r="J620" t="s">
        <v>491</v>
      </c>
      <c r="K620" t="s">
        <v>380</v>
      </c>
      <c r="L620" t="s">
        <v>381</v>
      </c>
      <c r="M620" t="s">
        <v>381</v>
      </c>
      <c r="N620" t="s">
        <v>381</v>
      </c>
      <c r="O620" t="s">
        <v>382</v>
      </c>
      <c r="P620" t="s">
        <v>383</v>
      </c>
      <c r="Q620" t="s">
        <v>492</v>
      </c>
    </row>
    <row r="621" spans="1:17" hidden="1" x14ac:dyDescent="0.35">
      <c r="A621" t="s">
        <v>509</v>
      </c>
      <c r="B621" t="s">
        <v>408</v>
      </c>
      <c r="C621">
        <v>2021</v>
      </c>
      <c r="D621">
        <v>1</v>
      </c>
      <c r="E621">
        <v>732.44</v>
      </c>
      <c r="F621">
        <v>0</v>
      </c>
      <c r="G621" t="s">
        <v>490</v>
      </c>
      <c r="H621" t="s">
        <v>377</v>
      </c>
      <c r="I621" t="s">
        <v>457</v>
      </c>
      <c r="J621" t="s">
        <v>491</v>
      </c>
      <c r="K621" t="s">
        <v>380</v>
      </c>
      <c r="L621" t="s">
        <v>381</v>
      </c>
      <c r="M621" t="s">
        <v>381</v>
      </c>
      <c r="N621" t="s">
        <v>381</v>
      </c>
      <c r="O621" t="s">
        <v>382</v>
      </c>
      <c r="P621" t="s">
        <v>383</v>
      </c>
      <c r="Q621" t="s">
        <v>492</v>
      </c>
    </row>
    <row r="622" spans="1:17" hidden="1" x14ac:dyDescent="0.35">
      <c r="A622" t="s">
        <v>509</v>
      </c>
      <c r="B622" t="s">
        <v>408</v>
      </c>
      <c r="C622">
        <v>2021</v>
      </c>
      <c r="D622">
        <v>2</v>
      </c>
      <c r="E622">
        <v>0</v>
      </c>
      <c r="F622">
        <v>0</v>
      </c>
      <c r="G622" t="s">
        <v>490</v>
      </c>
      <c r="H622" t="s">
        <v>377</v>
      </c>
      <c r="I622" t="s">
        <v>457</v>
      </c>
      <c r="J622" t="s">
        <v>491</v>
      </c>
      <c r="K622" t="s">
        <v>380</v>
      </c>
      <c r="L622" t="s">
        <v>381</v>
      </c>
      <c r="M622" t="s">
        <v>381</v>
      </c>
      <c r="N622" t="s">
        <v>381</v>
      </c>
      <c r="O622" t="s">
        <v>385</v>
      </c>
      <c r="P622" t="s">
        <v>383</v>
      </c>
      <c r="Q622" t="s">
        <v>492</v>
      </c>
    </row>
    <row r="623" spans="1:17" hidden="1" x14ac:dyDescent="0.35">
      <c r="A623" t="s">
        <v>509</v>
      </c>
      <c r="B623" t="s">
        <v>408</v>
      </c>
      <c r="C623">
        <v>2021</v>
      </c>
      <c r="D623">
        <v>2</v>
      </c>
      <c r="E623">
        <v>1428.07</v>
      </c>
      <c r="F623">
        <v>0</v>
      </c>
      <c r="G623" t="s">
        <v>490</v>
      </c>
      <c r="H623" t="s">
        <v>377</v>
      </c>
      <c r="I623" t="s">
        <v>457</v>
      </c>
      <c r="J623" t="s">
        <v>491</v>
      </c>
      <c r="K623" t="s">
        <v>380</v>
      </c>
      <c r="L623" t="s">
        <v>381</v>
      </c>
      <c r="M623" t="s">
        <v>381</v>
      </c>
      <c r="N623" t="s">
        <v>381</v>
      </c>
      <c r="O623" t="s">
        <v>385</v>
      </c>
      <c r="P623" t="s">
        <v>383</v>
      </c>
      <c r="Q623" t="s">
        <v>492</v>
      </c>
    </row>
    <row r="624" spans="1:17" hidden="1" x14ac:dyDescent="0.35">
      <c r="A624" t="s">
        <v>509</v>
      </c>
      <c r="B624" t="s">
        <v>408</v>
      </c>
      <c r="C624">
        <v>2021</v>
      </c>
      <c r="D624">
        <v>3</v>
      </c>
      <c r="E624">
        <v>0</v>
      </c>
      <c r="F624">
        <v>0</v>
      </c>
      <c r="G624" t="s">
        <v>490</v>
      </c>
      <c r="H624" t="s">
        <v>377</v>
      </c>
      <c r="I624" t="s">
        <v>457</v>
      </c>
      <c r="J624" t="s">
        <v>491</v>
      </c>
      <c r="K624" t="s">
        <v>380</v>
      </c>
      <c r="L624" t="s">
        <v>381</v>
      </c>
      <c r="M624" t="s">
        <v>381</v>
      </c>
      <c r="N624" t="s">
        <v>381</v>
      </c>
      <c r="O624" t="s">
        <v>386</v>
      </c>
      <c r="P624" t="s">
        <v>383</v>
      </c>
      <c r="Q624" t="s">
        <v>492</v>
      </c>
    </row>
    <row r="625" spans="1:17" hidden="1" x14ac:dyDescent="0.35">
      <c r="A625" t="s">
        <v>509</v>
      </c>
      <c r="B625" t="s">
        <v>408</v>
      </c>
      <c r="C625">
        <v>2021</v>
      </c>
      <c r="D625">
        <v>3</v>
      </c>
      <c r="E625">
        <v>649.62</v>
      </c>
      <c r="F625">
        <v>0</v>
      </c>
      <c r="G625" t="s">
        <v>490</v>
      </c>
      <c r="H625" t="s">
        <v>377</v>
      </c>
      <c r="I625" t="s">
        <v>457</v>
      </c>
      <c r="J625" t="s">
        <v>491</v>
      </c>
      <c r="K625" t="s">
        <v>380</v>
      </c>
      <c r="L625" t="s">
        <v>381</v>
      </c>
      <c r="M625" t="s">
        <v>381</v>
      </c>
      <c r="N625" t="s">
        <v>381</v>
      </c>
      <c r="O625" t="s">
        <v>386</v>
      </c>
      <c r="P625" t="s">
        <v>383</v>
      </c>
      <c r="Q625" t="s">
        <v>492</v>
      </c>
    </row>
    <row r="626" spans="1:17" hidden="1" x14ac:dyDescent="0.35">
      <c r="A626" t="s">
        <v>509</v>
      </c>
      <c r="B626" t="s">
        <v>408</v>
      </c>
      <c r="C626">
        <v>2021</v>
      </c>
      <c r="D626">
        <v>4</v>
      </c>
      <c r="E626">
        <v>818.11</v>
      </c>
      <c r="F626">
        <v>0</v>
      </c>
      <c r="G626" t="s">
        <v>490</v>
      </c>
      <c r="H626" t="s">
        <v>377</v>
      </c>
      <c r="I626" t="s">
        <v>457</v>
      </c>
      <c r="J626" t="s">
        <v>491</v>
      </c>
      <c r="K626" t="s">
        <v>380</v>
      </c>
      <c r="L626" t="s">
        <v>381</v>
      </c>
      <c r="M626" t="s">
        <v>381</v>
      </c>
      <c r="N626" t="s">
        <v>381</v>
      </c>
      <c r="O626" t="s">
        <v>387</v>
      </c>
      <c r="P626" t="s">
        <v>388</v>
      </c>
      <c r="Q626" t="s">
        <v>492</v>
      </c>
    </row>
    <row r="627" spans="1:17" hidden="1" x14ac:dyDescent="0.35">
      <c r="A627" t="s">
        <v>509</v>
      </c>
      <c r="B627" t="s">
        <v>408</v>
      </c>
      <c r="C627">
        <v>2021</v>
      </c>
      <c r="D627">
        <v>4</v>
      </c>
      <c r="E627">
        <v>0</v>
      </c>
      <c r="F627">
        <v>3000</v>
      </c>
      <c r="G627" t="s">
        <v>490</v>
      </c>
      <c r="H627" t="s">
        <v>377</v>
      </c>
      <c r="I627" t="s">
        <v>457</v>
      </c>
      <c r="J627" t="s">
        <v>491</v>
      </c>
      <c r="K627" t="s">
        <v>380</v>
      </c>
      <c r="L627" t="s">
        <v>381</v>
      </c>
      <c r="M627" t="s">
        <v>381</v>
      </c>
      <c r="N627" t="s">
        <v>381</v>
      </c>
      <c r="O627" t="s">
        <v>387</v>
      </c>
      <c r="P627" t="s">
        <v>388</v>
      </c>
      <c r="Q627" t="s">
        <v>492</v>
      </c>
    </row>
    <row r="628" spans="1:17" hidden="1" x14ac:dyDescent="0.35">
      <c r="A628" t="s">
        <v>509</v>
      </c>
      <c r="B628" t="s">
        <v>408</v>
      </c>
      <c r="C628">
        <v>2021</v>
      </c>
      <c r="D628">
        <v>5</v>
      </c>
      <c r="E628">
        <v>-602.55999999999995</v>
      </c>
      <c r="F628">
        <v>0</v>
      </c>
      <c r="G628" t="s">
        <v>490</v>
      </c>
      <c r="H628" t="s">
        <v>377</v>
      </c>
      <c r="I628" t="s">
        <v>457</v>
      </c>
      <c r="J628" t="s">
        <v>491</v>
      </c>
      <c r="K628" t="s">
        <v>380</v>
      </c>
      <c r="L628" t="s">
        <v>381</v>
      </c>
      <c r="M628" t="s">
        <v>381</v>
      </c>
      <c r="N628" t="s">
        <v>381</v>
      </c>
      <c r="O628" t="s">
        <v>389</v>
      </c>
      <c r="P628" t="s">
        <v>388</v>
      </c>
      <c r="Q628" t="s">
        <v>492</v>
      </c>
    </row>
    <row r="629" spans="1:17" hidden="1" x14ac:dyDescent="0.35">
      <c r="A629" t="s">
        <v>509</v>
      </c>
      <c r="B629" t="s">
        <v>408</v>
      </c>
      <c r="C629">
        <v>2021</v>
      </c>
      <c r="D629">
        <v>5</v>
      </c>
      <c r="E629">
        <v>1263.04</v>
      </c>
      <c r="F629">
        <v>0</v>
      </c>
      <c r="G629" t="s">
        <v>490</v>
      </c>
      <c r="H629" t="s">
        <v>377</v>
      </c>
      <c r="I629" t="s">
        <v>457</v>
      </c>
      <c r="J629" t="s">
        <v>491</v>
      </c>
      <c r="K629" t="s">
        <v>380</v>
      </c>
      <c r="L629" t="s">
        <v>381</v>
      </c>
      <c r="M629" t="s">
        <v>381</v>
      </c>
      <c r="N629" t="s">
        <v>381</v>
      </c>
      <c r="O629" t="s">
        <v>389</v>
      </c>
      <c r="P629" t="s">
        <v>388</v>
      </c>
      <c r="Q629" t="s">
        <v>492</v>
      </c>
    </row>
    <row r="630" spans="1:17" hidden="1" x14ac:dyDescent="0.35">
      <c r="A630" t="s">
        <v>509</v>
      </c>
      <c r="B630" t="s">
        <v>408</v>
      </c>
      <c r="C630">
        <v>2021</v>
      </c>
      <c r="D630">
        <v>6</v>
      </c>
      <c r="E630">
        <v>166.4</v>
      </c>
      <c r="F630">
        <v>0</v>
      </c>
      <c r="G630" t="s">
        <v>490</v>
      </c>
      <c r="H630" t="s">
        <v>377</v>
      </c>
      <c r="I630" t="s">
        <v>457</v>
      </c>
      <c r="J630" t="s">
        <v>491</v>
      </c>
      <c r="K630" t="s">
        <v>380</v>
      </c>
      <c r="L630" t="s">
        <v>381</v>
      </c>
      <c r="M630" t="s">
        <v>381</v>
      </c>
      <c r="N630" t="s">
        <v>381</v>
      </c>
      <c r="O630" t="s">
        <v>390</v>
      </c>
      <c r="P630" t="s">
        <v>388</v>
      </c>
      <c r="Q630" t="s">
        <v>492</v>
      </c>
    </row>
    <row r="631" spans="1:17" hidden="1" x14ac:dyDescent="0.35">
      <c r="A631" t="s">
        <v>510</v>
      </c>
      <c r="B631" t="s">
        <v>408</v>
      </c>
      <c r="C631">
        <v>2021</v>
      </c>
      <c r="D631">
        <v>1</v>
      </c>
      <c r="E631">
        <v>0</v>
      </c>
      <c r="F631">
        <v>3000</v>
      </c>
      <c r="G631" t="s">
        <v>490</v>
      </c>
      <c r="H631" t="s">
        <v>377</v>
      </c>
      <c r="I631" t="s">
        <v>461</v>
      </c>
      <c r="J631" t="s">
        <v>491</v>
      </c>
      <c r="K631" t="s">
        <v>380</v>
      </c>
      <c r="L631" t="s">
        <v>381</v>
      </c>
      <c r="M631" t="s">
        <v>381</v>
      </c>
      <c r="N631" t="s">
        <v>381</v>
      </c>
      <c r="O631" t="s">
        <v>382</v>
      </c>
      <c r="P631" t="s">
        <v>383</v>
      </c>
      <c r="Q631" t="s">
        <v>492</v>
      </c>
    </row>
    <row r="632" spans="1:17" hidden="1" x14ac:dyDescent="0.35">
      <c r="A632" t="s">
        <v>510</v>
      </c>
      <c r="B632" t="s">
        <v>408</v>
      </c>
      <c r="C632">
        <v>2021</v>
      </c>
      <c r="D632">
        <v>4</v>
      </c>
      <c r="E632">
        <v>0</v>
      </c>
      <c r="F632">
        <v>3000</v>
      </c>
      <c r="G632" t="s">
        <v>490</v>
      </c>
      <c r="H632" t="s">
        <v>377</v>
      </c>
      <c r="I632" t="s">
        <v>461</v>
      </c>
      <c r="J632" t="s">
        <v>491</v>
      </c>
      <c r="K632" t="s">
        <v>380</v>
      </c>
      <c r="L632" t="s">
        <v>381</v>
      </c>
      <c r="M632" t="s">
        <v>381</v>
      </c>
      <c r="N632" t="s">
        <v>381</v>
      </c>
      <c r="O632" t="s">
        <v>387</v>
      </c>
      <c r="P632" t="s">
        <v>388</v>
      </c>
      <c r="Q632" t="s">
        <v>492</v>
      </c>
    </row>
    <row r="633" spans="1:17" hidden="1" x14ac:dyDescent="0.35">
      <c r="A633" t="s">
        <v>511</v>
      </c>
      <c r="B633" t="s">
        <v>408</v>
      </c>
      <c r="C633">
        <v>2021</v>
      </c>
      <c r="D633">
        <v>1</v>
      </c>
      <c r="E633">
        <v>1374.82</v>
      </c>
      <c r="F633">
        <v>0</v>
      </c>
      <c r="G633" t="s">
        <v>490</v>
      </c>
      <c r="H633" t="s">
        <v>377</v>
      </c>
      <c r="I633" t="s">
        <v>467</v>
      </c>
      <c r="J633" t="s">
        <v>491</v>
      </c>
      <c r="K633" t="s">
        <v>380</v>
      </c>
      <c r="L633" t="s">
        <v>381</v>
      </c>
      <c r="M633" t="s">
        <v>381</v>
      </c>
      <c r="N633" t="s">
        <v>381</v>
      </c>
      <c r="O633" t="s">
        <v>382</v>
      </c>
      <c r="P633" t="s">
        <v>383</v>
      </c>
      <c r="Q633" t="s">
        <v>492</v>
      </c>
    </row>
    <row r="634" spans="1:17" hidden="1" x14ac:dyDescent="0.35">
      <c r="A634" t="s">
        <v>511</v>
      </c>
      <c r="B634" t="s">
        <v>408</v>
      </c>
      <c r="C634">
        <v>2021</v>
      </c>
      <c r="D634">
        <v>2</v>
      </c>
      <c r="E634">
        <v>2340.42</v>
      </c>
      <c r="F634">
        <v>0</v>
      </c>
      <c r="G634" t="s">
        <v>490</v>
      </c>
      <c r="H634" t="s">
        <v>377</v>
      </c>
      <c r="I634" t="s">
        <v>467</v>
      </c>
      <c r="J634" t="s">
        <v>491</v>
      </c>
      <c r="K634" t="s">
        <v>380</v>
      </c>
      <c r="L634" t="s">
        <v>381</v>
      </c>
      <c r="M634" t="s">
        <v>381</v>
      </c>
      <c r="N634" t="s">
        <v>381</v>
      </c>
      <c r="O634" t="s">
        <v>385</v>
      </c>
      <c r="P634" t="s">
        <v>383</v>
      </c>
      <c r="Q634" t="s">
        <v>492</v>
      </c>
    </row>
    <row r="635" spans="1:17" hidden="1" x14ac:dyDescent="0.35">
      <c r="A635" t="s">
        <v>511</v>
      </c>
      <c r="B635" t="s">
        <v>408</v>
      </c>
      <c r="C635">
        <v>2021</v>
      </c>
      <c r="D635">
        <v>3</v>
      </c>
      <c r="E635">
        <v>627.87</v>
      </c>
      <c r="F635">
        <v>0</v>
      </c>
      <c r="G635" t="s">
        <v>490</v>
      </c>
      <c r="H635" t="s">
        <v>377</v>
      </c>
      <c r="I635" t="s">
        <v>467</v>
      </c>
      <c r="J635" t="s">
        <v>491</v>
      </c>
      <c r="K635" t="s">
        <v>380</v>
      </c>
      <c r="L635" t="s">
        <v>381</v>
      </c>
      <c r="M635" t="s">
        <v>381</v>
      </c>
      <c r="N635" t="s">
        <v>381</v>
      </c>
      <c r="O635" t="s">
        <v>386</v>
      </c>
      <c r="P635" t="s">
        <v>383</v>
      </c>
      <c r="Q635" t="s">
        <v>492</v>
      </c>
    </row>
    <row r="636" spans="1:17" hidden="1" x14ac:dyDescent="0.35">
      <c r="A636" t="s">
        <v>511</v>
      </c>
      <c r="B636" t="s">
        <v>408</v>
      </c>
      <c r="C636">
        <v>2021</v>
      </c>
      <c r="D636">
        <v>4</v>
      </c>
      <c r="E636">
        <v>155.76</v>
      </c>
      <c r="F636">
        <v>0</v>
      </c>
      <c r="G636" t="s">
        <v>490</v>
      </c>
      <c r="H636" t="s">
        <v>377</v>
      </c>
      <c r="I636" t="s">
        <v>467</v>
      </c>
      <c r="J636" t="s">
        <v>491</v>
      </c>
      <c r="K636" t="s">
        <v>380</v>
      </c>
      <c r="L636" t="s">
        <v>381</v>
      </c>
      <c r="M636" t="s">
        <v>381</v>
      </c>
      <c r="N636" t="s">
        <v>381</v>
      </c>
      <c r="O636" t="s">
        <v>387</v>
      </c>
      <c r="P636" t="s">
        <v>388</v>
      </c>
      <c r="Q636" t="s">
        <v>492</v>
      </c>
    </row>
    <row r="637" spans="1:17" hidden="1" x14ac:dyDescent="0.35">
      <c r="A637" t="s">
        <v>511</v>
      </c>
      <c r="B637" t="s">
        <v>408</v>
      </c>
      <c r="C637">
        <v>2021</v>
      </c>
      <c r="D637">
        <v>5</v>
      </c>
      <c r="E637">
        <v>-518.9</v>
      </c>
      <c r="F637">
        <v>0</v>
      </c>
      <c r="G637" t="s">
        <v>490</v>
      </c>
      <c r="H637" t="s">
        <v>377</v>
      </c>
      <c r="I637" t="s">
        <v>467</v>
      </c>
      <c r="J637" t="s">
        <v>491</v>
      </c>
      <c r="K637" t="s">
        <v>380</v>
      </c>
      <c r="L637" t="s">
        <v>381</v>
      </c>
      <c r="M637" t="s">
        <v>381</v>
      </c>
      <c r="N637" t="s">
        <v>381</v>
      </c>
      <c r="O637" t="s">
        <v>389</v>
      </c>
      <c r="P637" t="s">
        <v>388</v>
      </c>
      <c r="Q637" t="s">
        <v>492</v>
      </c>
    </row>
    <row r="638" spans="1:17" hidden="1" x14ac:dyDescent="0.35">
      <c r="A638" t="s">
        <v>511</v>
      </c>
      <c r="B638" t="s">
        <v>408</v>
      </c>
      <c r="C638">
        <v>2021</v>
      </c>
      <c r="D638">
        <v>5</v>
      </c>
      <c r="E638">
        <v>1826.07</v>
      </c>
      <c r="F638">
        <v>0</v>
      </c>
      <c r="G638" t="s">
        <v>490</v>
      </c>
      <c r="H638" t="s">
        <v>377</v>
      </c>
      <c r="I638" t="s">
        <v>467</v>
      </c>
      <c r="J638" t="s">
        <v>491</v>
      </c>
      <c r="K638" t="s">
        <v>380</v>
      </c>
      <c r="L638" t="s">
        <v>381</v>
      </c>
      <c r="M638" t="s">
        <v>381</v>
      </c>
      <c r="N638" t="s">
        <v>381</v>
      </c>
      <c r="O638" t="s">
        <v>389</v>
      </c>
      <c r="P638" t="s">
        <v>388</v>
      </c>
      <c r="Q638" t="s">
        <v>492</v>
      </c>
    </row>
    <row r="639" spans="1:17" hidden="1" x14ac:dyDescent="0.35">
      <c r="A639" t="s">
        <v>511</v>
      </c>
      <c r="B639" t="s">
        <v>408</v>
      </c>
      <c r="C639">
        <v>2021</v>
      </c>
      <c r="D639">
        <v>6</v>
      </c>
      <c r="E639">
        <v>28.63</v>
      </c>
      <c r="F639">
        <v>0</v>
      </c>
      <c r="G639" t="s">
        <v>490</v>
      </c>
      <c r="H639" t="s">
        <v>377</v>
      </c>
      <c r="I639" t="s">
        <v>467</v>
      </c>
      <c r="J639" t="s">
        <v>491</v>
      </c>
      <c r="K639" t="s">
        <v>380</v>
      </c>
      <c r="L639" t="s">
        <v>381</v>
      </c>
      <c r="M639" t="s">
        <v>381</v>
      </c>
      <c r="N639" t="s">
        <v>381</v>
      </c>
      <c r="O639" t="s">
        <v>390</v>
      </c>
      <c r="P639" t="s">
        <v>388</v>
      </c>
      <c r="Q639" t="s">
        <v>492</v>
      </c>
    </row>
    <row r="640" spans="1:17" hidden="1" x14ac:dyDescent="0.35">
      <c r="A640" t="s">
        <v>512</v>
      </c>
      <c r="B640" t="s">
        <v>408</v>
      </c>
      <c r="C640">
        <v>2021</v>
      </c>
      <c r="D640">
        <v>1</v>
      </c>
      <c r="E640">
        <v>1777.58</v>
      </c>
      <c r="F640">
        <v>0</v>
      </c>
      <c r="G640" t="s">
        <v>490</v>
      </c>
      <c r="H640" t="s">
        <v>377</v>
      </c>
      <c r="I640" t="s">
        <v>469</v>
      </c>
      <c r="J640" t="s">
        <v>491</v>
      </c>
      <c r="K640" t="s">
        <v>380</v>
      </c>
      <c r="L640" t="s">
        <v>381</v>
      </c>
      <c r="M640" t="s">
        <v>381</v>
      </c>
      <c r="N640" t="s">
        <v>381</v>
      </c>
      <c r="O640" t="s">
        <v>382</v>
      </c>
      <c r="P640" t="s">
        <v>383</v>
      </c>
      <c r="Q640" t="s">
        <v>492</v>
      </c>
    </row>
    <row r="641" spans="1:17" hidden="1" x14ac:dyDescent="0.35">
      <c r="A641" t="s">
        <v>512</v>
      </c>
      <c r="B641" t="s">
        <v>408</v>
      </c>
      <c r="C641">
        <v>2021</v>
      </c>
      <c r="D641">
        <v>2</v>
      </c>
      <c r="E641">
        <v>2275.19</v>
      </c>
      <c r="F641">
        <v>0</v>
      </c>
      <c r="G641" t="s">
        <v>490</v>
      </c>
      <c r="H641" t="s">
        <v>377</v>
      </c>
      <c r="I641" t="s">
        <v>469</v>
      </c>
      <c r="J641" t="s">
        <v>491</v>
      </c>
      <c r="K641" t="s">
        <v>380</v>
      </c>
      <c r="L641" t="s">
        <v>381</v>
      </c>
      <c r="M641" t="s">
        <v>381</v>
      </c>
      <c r="N641" t="s">
        <v>381</v>
      </c>
      <c r="O641" t="s">
        <v>385</v>
      </c>
      <c r="P641" t="s">
        <v>383</v>
      </c>
      <c r="Q641" t="s">
        <v>492</v>
      </c>
    </row>
    <row r="642" spans="1:17" hidden="1" x14ac:dyDescent="0.35">
      <c r="A642" t="s">
        <v>512</v>
      </c>
      <c r="B642" t="s">
        <v>408</v>
      </c>
      <c r="C642">
        <v>2021</v>
      </c>
      <c r="D642">
        <v>3</v>
      </c>
      <c r="E642">
        <v>132.11000000000001</v>
      </c>
      <c r="F642">
        <v>0</v>
      </c>
      <c r="G642" t="s">
        <v>490</v>
      </c>
      <c r="H642" t="s">
        <v>377</v>
      </c>
      <c r="I642" t="s">
        <v>469</v>
      </c>
      <c r="J642" t="s">
        <v>491</v>
      </c>
      <c r="K642" t="s">
        <v>380</v>
      </c>
      <c r="L642" t="s">
        <v>381</v>
      </c>
      <c r="M642" t="s">
        <v>381</v>
      </c>
      <c r="N642" t="s">
        <v>381</v>
      </c>
      <c r="O642" t="s">
        <v>386</v>
      </c>
      <c r="P642" t="s">
        <v>383</v>
      </c>
      <c r="Q642" t="s">
        <v>492</v>
      </c>
    </row>
    <row r="643" spans="1:17" hidden="1" x14ac:dyDescent="0.35">
      <c r="A643" t="s">
        <v>512</v>
      </c>
      <c r="B643" t="s">
        <v>408</v>
      </c>
      <c r="C643">
        <v>2021</v>
      </c>
      <c r="D643">
        <v>4</v>
      </c>
      <c r="E643">
        <v>792.28</v>
      </c>
      <c r="F643">
        <v>0</v>
      </c>
      <c r="G643" t="s">
        <v>490</v>
      </c>
      <c r="H643" t="s">
        <v>377</v>
      </c>
      <c r="I643" t="s">
        <v>469</v>
      </c>
      <c r="J643" t="s">
        <v>491</v>
      </c>
      <c r="K643" t="s">
        <v>380</v>
      </c>
      <c r="L643" t="s">
        <v>381</v>
      </c>
      <c r="M643" t="s">
        <v>381</v>
      </c>
      <c r="N643" t="s">
        <v>381</v>
      </c>
      <c r="O643" t="s">
        <v>387</v>
      </c>
      <c r="P643" t="s">
        <v>388</v>
      </c>
      <c r="Q643" t="s">
        <v>492</v>
      </c>
    </row>
    <row r="644" spans="1:17" hidden="1" x14ac:dyDescent="0.35">
      <c r="A644" t="s">
        <v>512</v>
      </c>
      <c r="B644" t="s">
        <v>408</v>
      </c>
      <c r="C644">
        <v>2021</v>
      </c>
      <c r="D644">
        <v>5</v>
      </c>
      <c r="E644">
        <v>-454.47</v>
      </c>
      <c r="F644">
        <v>0</v>
      </c>
      <c r="G644" t="s">
        <v>490</v>
      </c>
      <c r="H644" t="s">
        <v>377</v>
      </c>
      <c r="I644" t="s">
        <v>469</v>
      </c>
      <c r="J644" t="s">
        <v>491</v>
      </c>
      <c r="K644" t="s">
        <v>380</v>
      </c>
      <c r="L644" t="s">
        <v>381</v>
      </c>
      <c r="M644" t="s">
        <v>381</v>
      </c>
      <c r="N644" t="s">
        <v>381</v>
      </c>
      <c r="O644" t="s">
        <v>389</v>
      </c>
      <c r="P644" t="s">
        <v>388</v>
      </c>
      <c r="Q644" t="s">
        <v>492</v>
      </c>
    </row>
    <row r="645" spans="1:17" hidden="1" x14ac:dyDescent="0.35">
      <c r="A645" t="s">
        <v>512</v>
      </c>
      <c r="B645" t="s">
        <v>408</v>
      </c>
      <c r="C645">
        <v>2021</v>
      </c>
      <c r="D645">
        <v>5</v>
      </c>
      <c r="E645">
        <v>2207.04</v>
      </c>
      <c r="F645">
        <v>0</v>
      </c>
      <c r="G645" t="s">
        <v>490</v>
      </c>
      <c r="H645" t="s">
        <v>377</v>
      </c>
      <c r="I645" t="s">
        <v>469</v>
      </c>
      <c r="J645" t="s">
        <v>491</v>
      </c>
      <c r="K645" t="s">
        <v>380</v>
      </c>
      <c r="L645" t="s">
        <v>381</v>
      </c>
      <c r="M645" t="s">
        <v>381</v>
      </c>
      <c r="N645" t="s">
        <v>381</v>
      </c>
      <c r="O645" t="s">
        <v>389</v>
      </c>
      <c r="P645" t="s">
        <v>388</v>
      </c>
      <c r="Q645" t="s">
        <v>492</v>
      </c>
    </row>
    <row r="646" spans="1:17" hidden="1" x14ac:dyDescent="0.35">
      <c r="A646" t="s">
        <v>512</v>
      </c>
      <c r="B646" t="s">
        <v>408</v>
      </c>
      <c r="C646">
        <v>2021</v>
      </c>
      <c r="D646">
        <v>6</v>
      </c>
      <c r="E646">
        <v>303.62</v>
      </c>
      <c r="F646">
        <v>0</v>
      </c>
      <c r="G646" t="s">
        <v>490</v>
      </c>
      <c r="H646" t="s">
        <v>377</v>
      </c>
      <c r="I646" t="s">
        <v>469</v>
      </c>
      <c r="J646" t="s">
        <v>491</v>
      </c>
      <c r="K646" t="s">
        <v>380</v>
      </c>
      <c r="L646" t="s">
        <v>381</v>
      </c>
      <c r="M646" t="s">
        <v>381</v>
      </c>
      <c r="N646" t="s">
        <v>381</v>
      </c>
      <c r="O646" t="s">
        <v>390</v>
      </c>
      <c r="P646" t="s">
        <v>388</v>
      </c>
      <c r="Q646" t="s">
        <v>492</v>
      </c>
    </row>
    <row r="647" spans="1:17" hidden="1" x14ac:dyDescent="0.35">
      <c r="A647" t="s">
        <v>513</v>
      </c>
      <c r="B647" t="s">
        <v>375</v>
      </c>
      <c r="C647">
        <v>2021</v>
      </c>
      <c r="D647">
        <v>1</v>
      </c>
      <c r="E647">
        <v>0</v>
      </c>
      <c r="F647">
        <v>30000</v>
      </c>
      <c r="G647" t="s">
        <v>514</v>
      </c>
      <c r="H647" t="s">
        <v>377</v>
      </c>
      <c r="I647" t="s">
        <v>378</v>
      </c>
      <c r="J647" t="s">
        <v>515</v>
      </c>
      <c r="K647" t="s">
        <v>380</v>
      </c>
      <c r="L647" t="s">
        <v>381</v>
      </c>
      <c r="M647" t="s">
        <v>381</v>
      </c>
      <c r="N647" t="s">
        <v>381</v>
      </c>
      <c r="O647" t="s">
        <v>382</v>
      </c>
      <c r="P647" t="s">
        <v>383</v>
      </c>
      <c r="Q647" t="s">
        <v>516</v>
      </c>
    </row>
    <row r="648" spans="1:17" hidden="1" x14ac:dyDescent="0.35">
      <c r="A648" t="s">
        <v>513</v>
      </c>
      <c r="B648" t="s">
        <v>375</v>
      </c>
      <c r="C648">
        <v>2021</v>
      </c>
      <c r="D648">
        <v>2</v>
      </c>
      <c r="E648">
        <v>0</v>
      </c>
      <c r="F648">
        <v>30000</v>
      </c>
      <c r="G648" t="s">
        <v>514</v>
      </c>
      <c r="H648" t="s">
        <v>377</v>
      </c>
      <c r="I648" t="s">
        <v>378</v>
      </c>
      <c r="J648" t="s">
        <v>515</v>
      </c>
      <c r="K648" t="s">
        <v>380</v>
      </c>
      <c r="L648" t="s">
        <v>381</v>
      </c>
      <c r="M648" t="s">
        <v>381</v>
      </c>
      <c r="N648" t="s">
        <v>381</v>
      </c>
      <c r="O648" t="s">
        <v>385</v>
      </c>
      <c r="P648" t="s">
        <v>383</v>
      </c>
      <c r="Q648" t="s">
        <v>516</v>
      </c>
    </row>
    <row r="649" spans="1:17" hidden="1" x14ac:dyDescent="0.35">
      <c r="A649" t="s">
        <v>513</v>
      </c>
      <c r="B649" t="s">
        <v>375</v>
      </c>
      <c r="C649">
        <v>2021</v>
      </c>
      <c r="D649">
        <v>3</v>
      </c>
      <c r="E649">
        <v>0</v>
      </c>
      <c r="F649">
        <v>30000</v>
      </c>
      <c r="G649" t="s">
        <v>514</v>
      </c>
      <c r="H649" t="s">
        <v>377</v>
      </c>
      <c r="I649" t="s">
        <v>378</v>
      </c>
      <c r="J649" t="s">
        <v>515</v>
      </c>
      <c r="K649" t="s">
        <v>380</v>
      </c>
      <c r="L649" t="s">
        <v>381</v>
      </c>
      <c r="M649" t="s">
        <v>381</v>
      </c>
      <c r="N649" t="s">
        <v>381</v>
      </c>
      <c r="O649" t="s">
        <v>386</v>
      </c>
      <c r="P649" t="s">
        <v>383</v>
      </c>
      <c r="Q649" t="s">
        <v>516</v>
      </c>
    </row>
    <row r="650" spans="1:17" hidden="1" x14ac:dyDescent="0.35">
      <c r="A650" t="s">
        <v>513</v>
      </c>
      <c r="B650" t="s">
        <v>375</v>
      </c>
      <c r="C650">
        <v>2021</v>
      </c>
      <c r="D650">
        <v>3</v>
      </c>
      <c r="E650">
        <v>1494.84</v>
      </c>
      <c r="F650">
        <v>0</v>
      </c>
      <c r="G650" t="s">
        <v>514</v>
      </c>
      <c r="H650" t="s">
        <v>377</v>
      </c>
      <c r="I650" t="s">
        <v>378</v>
      </c>
      <c r="J650" t="s">
        <v>515</v>
      </c>
      <c r="K650" t="s">
        <v>380</v>
      </c>
      <c r="L650" t="s">
        <v>381</v>
      </c>
      <c r="M650" t="s">
        <v>381</v>
      </c>
      <c r="N650" t="s">
        <v>381</v>
      </c>
      <c r="O650" t="s">
        <v>386</v>
      </c>
      <c r="P650" t="s">
        <v>383</v>
      </c>
      <c r="Q650" t="s">
        <v>516</v>
      </c>
    </row>
    <row r="651" spans="1:17" hidden="1" x14ac:dyDescent="0.35">
      <c r="A651" t="s">
        <v>513</v>
      </c>
      <c r="B651" t="s">
        <v>375</v>
      </c>
      <c r="C651">
        <v>2021</v>
      </c>
      <c r="D651">
        <v>4</v>
      </c>
      <c r="E651">
        <v>995.5</v>
      </c>
      <c r="F651">
        <v>0</v>
      </c>
      <c r="G651" t="s">
        <v>514</v>
      </c>
      <c r="H651" t="s">
        <v>377</v>
      </c>
      <c r="I651" t="s">
        <v>378</v>
      </c>
      <c r="J651" t="s">
        <v>515</v>
      </c>
      <c r="K651" t="s">
        <v>380</v>
      </c>
      <c r="L651" t="s">
        <v>381</v>
      </c>
      <c r="M651" t="s">
        <v>381</v>
      </c>
      <c r="N651" t="s">
        <v>381</v>
      </c>
      <c r="O651" t="s">
        <v>387</v>
      </c>
      <c r="P651" t="s">
        <v>388</v>
      </c>
      <c r="Q651" t="s">
        <v>516</v>
      </c>
    </row>
    <row r="652" spans="1:17" hidden="1" x14ac:dyDescent="0.35">
      <c r="A652" t="s">
        <v>513</v>
      </c>
      <c r="B652" t="s">
        <v>375</v>
      </c>
      <c r="C652">
        <v>2021</v>
      </c>
      <c r="D652">
        <v>4</v>
      </c>
      <c r="E652">
        <v>0</v>
      </c>
      <c r="F652">
        <v>30000</v>
      </c>
      <c r="G652" t="s">
        <v>514</v>
      </c>
      <c r="H652" t="s">
        <v>377</v>
      </c>
      <c r="I652" t="s">
        <v>378</v>
      </c>
      <c r="J652" t="s">
        <v>515</v>
      </c>
      <c r="K652" t="s">
        <v>380</v>
      </c>
      <c r="L652" t="s">
        <v>381</v>
      </c>
      <c r="M652" t="s">
        <v>381</v>
      </c>
      <c r="N652" t="s">
        <v>381</v>
      </c>
      <c r="O652" t="s">
        <v>387</v>
      </c>
      <c r="P652" t="s">
        <v>388</v>
      </c>
      <c r="Q652" t="s">
        <v>516</v>
      </c>
    </row>
    <row r="653" spans="1:17" hidden="1" x14ac:dyDescent="0.35">
      <c r="A653" t="s">
        <v>513</v>
      </c>
      <c r="B653" t="s">
        <v>375</v>
      </c>
      <c r="C653">
        <v>2021</v>
      </c>
      <c r="D653">
        <v>5</v>
      </c>
      <c r="E653">
        <v>-2490.34</v>
      </c>
      <c r="F653">
        <v>0</v>
      </c>
      <c r="G653" t="s">
        <v>514</v>
      </c>
      <c r="H653" t="s">
        <v>377</v>
      </c>
      <c r="I653" t="s">
        <v>378</v>
      </c>
      <c r="J653" t="s">
        <v>515</v>
      </c>
      <c r="K653" t="s">
        <v>380</v>
      </c>
      <c r="L653" t="s">
        <v>381</v>
      </c>
      <c r="M653" t="s">
        <v>381</v>
      </c>
      <c r="N653" t="s">
        <v>381</v>
      </c>
      <c r="O653" t="s">
        <v>389</v>
      </c>
      <c r="P653" t="s">
        <v>388</v>
      </c>
      <c r="Q653" t="s">
        <v>516</v>
      </c>
    </row>
    <row r="654" spans="1:17" hidden="1" x14ac:dyDescent="0.35">
      <c r="A654" t="s">
        <v>513</v>
      </c>
      <c r="B654" t="s">
        <v>375</v>
      </c>
      <c r="C654">
        <v>2021</v>
      </c>
      <c r="D654">
        <v>5</v>
      </c>
      <c r="E654">
        <v>160.34</v>
      </c>
      <c r="F654">
        <v>0</v>
      </c>
      <c r="G654" t="s">
        <v>514</v>
      </c>
      <c r="H654" t="s">
        <v>377</v>
      </c>
      <c r="I654" t="s">
        <v>378</v>
      </c>
      <c r="J654" t="s">
        <v>515</v>
      </c>
      <c r="K654" t="s">
        <v>380</v>
      </c>
      <c r="L654" t="s">
        <v>381</v>
      </c>
      <c r="M654" t="s">
        <v>381</v>
      </c>
      <c r="N654" t="s">
        <v>381</v>
      </c>
      <c r="O654" t="s">
        <v>389</v>
      </c>
      <c r="P654" t="s">
        <v>388</v>
      </c>
      <c r="Q654" t="s">
        <v>516</v>
      </c>
    </row>
    <row r="655" spans="1:17" hidden="1" x14ac:dyDescent="0.35">
      <c r="A655" t="s">
        <v>513</v>
      </c>
      <c r="B655" t="s">
        <v>375</v>
      </c>
      <c r="C655">
        <v>2021</v>
      </c>
      <c r="D655">
        <v>5</v>
      </c>
      <c r="E655">
        <v>0</v>
      </c>
      <c r="F655">
        <v>30000</v>
      </c>
      <c r="G655" t="s">
        <v>514</v>
      </c>
      <c r="H655" t="s">
        <v>377</v>
      </c>
      <c r="I655" t="s">
        <v>378</v>
      </c>
      <c r="J655" t="s">
        <v>515</v>
      </c>
      <c r="K655" t="s">
        <v>380</v>
      </c>
      <c r="L655" t="s">
        <v>381</v>
      </c>
      <c r="M655" t="s">
        <v>381</v>
      </c>
      <c r="N655" t="s">
        <v>381</v>
      </c>
      <c r="O655" t="s">
        <v>389</v>
      </c>
      <c r="P655" t="s">
        <v>388</v>
      </c>
      <c r="Q655" t="s">
        <v>516</v>
      </c>
    </row>
    <row r="656" spans="1:17" hidden="1" x14ac:dyDescent="0.35">
      <c r="A656" t="s">
        <v>513</v>
      </c>
      <c r="B656" t="s">
        <v>375</v>
      </c>
      <c r="C656">
        <v>2021</v>
      </c>
      <c r="D656">
        <v>6</v>
      </c>
      <c r="E656">
        <v>0</v>
      </c>
      <c r="F656">
        <v>30000</v>
      </c>
      <c r="G656" t="s">
        <v>514</v>
      </c>
      <c r="H656" t="s">
        <v>377</v>
      </c>
      <c r="I656" t="s">
        <v>378</v>
      </c>
      <c r="J656" t="s">
        <v>515</v>
      </c>
      <c r="K656" t="s">
        <v>380</v>
      </c>
      <c r="L656" t="s">
        <v>381</v>
      </c>
      <c r="M656" t="s">
        <v>381</v>
      </c>
      <c r="N656" t="s">
        <v>381</v>
      </c>
      <c r="O656" t="s">
        <v>390</v>
      </c>
      <c r="P656" t="s">
        <v>388</v>
      </c>
      <c r="Q656" t="s">
        <v>516</v>
      </c>
    </row>
    <row r="657" spans="1:17" hidden="1" x14ac:dyDescent="0.35">
      <c r="A657" t="s">
        <v>517</v>
      </c>
      <c r="B657" t="s">
        <v>375</v>
      </c>
      <c r="C657">
        <v>2021</v>
      </c>
      <c r="D657">
        <v>3</v>
      </c>
      <c r="E657">
        <v>516.57000000000005</v>
      </c>
      <c r="F657">
        <v>0</v>
      </c>
      <c r="G657" t="s">
        <v>514</v>
      </c>
      <c r="H657" t="s">
        <v>377</v>
      </c>
      <c r="I657" t="s">
        <v>392</v>
      </c>
      <c r="J657" t="s">
        <v>515</v>
      </c>
      <c r="K657" t="s">
        <v>380</v>
      </c>
      <c r="L657" t="s">
        <v>381</v>
      </c>
      <c r="M657" t="s">
        <v>381</v>
      </c>
      <c r="N657" t="s">
        <v>381</v>
      </c>
      <c r="O657" t="s">
        <v>386</v>
      </c>
      <c r="P657" t="s">
        <v>383</v>
      </c>
      <c r="Q657" t="s">
        <v>516</v>
      </c>
    </row>
    <row r="658" spans="1:17" hidden="1" x14ac:dyDescent="0.35">
      <c r="A658" t="s">
        <v>517</v>
      </c>
      <c r="B658" t="s">
        <v>375</v>
      </c>
      <c r="C658">
        <v>2021</v>
      </c>
      <c r="D658">
        <v>4</v>
      </c>
      <c r="E658">
        <v>49.24</v>
      </c>
      <c r="F658">
        <v>0</v>
      </c>
      <c r="G658" t="s">
        <v>514</v>
      </c>
      <c r="H658" t="s">
        <v>377</v>
      </c>
      <c r="I658" t="s">
        <v>392</v>
      </c>
      <c r="J658" t="s">
        <v>515</v>
      </c>
      <c r="K658" t="s">
        <v>380</v>
      </c>
      <c r="L658" t="s">
        <v>381</v>
      </c>
      <c r="M658" t="s">
        <v>381</v>
      </c>
      <c r="N658" t="s">
        <v>381</v>
      </c>
      <c r="O658" t="s">
        <v>387</v>
      </c>
      <c r="P658" t="s">
        <v>388</v>
      </c>
      <c r="Q658" t="s">
        <v>516</v>
      </c>
    </row>
    <row r="659" spans="1:17" hidden="1" x14ac:dyDescent="0.35">
      <c r="A659" t="s">
        <v>517</v>
      </c>
      <c r="B659" t="s">
        <v>375</v>
      </c>
      <c r="C659">
        <v>2021</v>
      </c>
      <c r="D659">
        <v>5</v>
      </c>
      <c r="E659">
        <v>-184.53</v>
      </c>
      <c r="F659">
        <v>0</v>
      </c>
      <c r="G659" t="s">
        <v>514</v>
      </c>
      <c r="H659" t="s">
        <v>377</v>
      </c>
      <c r="I659" t="s">
        <v>392</v>
      </c>
      <c r="J659" t="s">
        <v>515</v>
      </c>
      <c r="K659" t="s">
        <v>380</v>
      </c>
      <c r="L659" t="s">
        <v>381</v>
      </c>
      <c r="M659" t="s">
        <v>381</v>
      </c>
      <c r="N659" t="s">
        <v>381</v>
      </c>
      <c r="O659" t="s">
        <v>389</v>
      </c>
      <c r="P659" t="s">
        <v>388</v>
      </c>
      <c r="Q659" t="s">
        <v>516</v>
      </c>
    </row>
    <row r="660" spans="1:17" hidden="1" x14ac:dyDescent="0.35">
      <c r="A660" t="s">
        <v>517</v>
      </c>
      <c r="B660" t="s">
        <v>375</v>
      </c>
      <c r="C660">
        <v>2021</v>
      </c>
      <c r="D660">
        <v>5</v>
      </c>
      <c r="E660">
        <v>17.8</v>
      </c>
      <c r="F660">
        <v>0</v>
      </c>
      <c r="G660" t="s">
        <v>514</v>
      </c>
      <c r="H660" t="s">
        <v>377</v>
      </c>
      <c r="I660" t="s">
        <v>392</v>
      </c>
      <c r="J660" t="s">
        <v>515</v>
      </c>
      <c r="K660" t="s">
        <v>380</v>
      </c>
      <c r="L660" t="s">
        <v>381</v>
      </c>
      <c r="M660" t="s">
        <v>381</v>
      </c>
      <c r="N660" t="s">
        <v>381</v>
      </c>
      <c r="O660" t="s">
        <v>389</v>
      </c>
      <c r="P660" t="s">
        <v>388</v>
      </c>
      <c r="Q660" t="s">
        <v>516</v>
      </c>
    </row>
    <row r="661" spans="1:17" hidden="1" x14ac:dyDescent="0.35">
      <c r="A661" t="s">
        <v>517</v>
      </c>
      <c r="B661" t="s">
        <v>375</v>
      </c>
      <c r="C661">
        <v>2021</v>
      </c>
      <c r="D661">
        <v>6</v>
      </c>
      <c r="E661">
        <v>507.01</v>
      </c>
      <c r="F661">
        <v>0</v>
      </c>
      <c r="G661" t="s">
        <v>514</v>
      </c>
      <c r="H661" t="s">
        <v>377</v>
      </c>
      <c r="I661" t="s">
        <v>392</v>
      </c>
      <c r="J661" t="s">
        <v>515</v>
      </c>
      <c r="K661" t="s">
        <v>380</v>
      </c>
      <c r="L661" t="s">
        <v>381</v>
      </c>
      <c r="M661" t="s">
        <v>381</v>
      </c>
      <c r="N661" t="s">
        <v>381</v>
      </c>
      <c r="O661" t="s">
        <v>390</v>
      </c>
      <c r="P661" t="s">
        <v>388</v>
      </c>
      <c r="Q661" t="s">
        <v>516</v>
      </c>
    </row>
    <row r="662" spans="1:17" hidden="1" x14ac:dyDescent="0.35">
      <c r="A662" t="s">
        <v>71</v>
      </c>
      <c r="B662" t="s">
        <v>375</v>
      </c>
      <c r="C662">
        <v>2021</v>
      </c>
      <c r="D662">
        <v>1</v>
      </c>
      <c r="E662">
        <v>0</v>
      </c>
      <c r="F662">
        <v>468.04</v>
      </c>
      <c r="G662" t="s">
        <v>514</v>
      </c>
      <c r="H662" t="s">
        <v>377</v>
      </c>
      <c r="I662" t="s">
        <v>393</v>
      </c>
      <c r="J662" t="s">
        <v>515</v>
      </c>
      <c r="K662" t="s">
        <v>380</v>
      </c>
      <c r="L662" t="s">
        <v>381</v>
      </c>
      <c r="M662" t="s">
        <v>381</v>
      </c>
      <c r="N662" t="s">
        <v>381</v>
      </c>
      <c r="O662" t="s">
        <v>382</v>
      </c>
      <c r="P662" t="s">
        <v>383</v>
      </c>
      <c r="Q662" t="s">
        <v>516</v>
      </c>
    </row>
    <row r="663" spans="1:17" hidden="1" x14ac:dyDescent="0.35">
      <c r="A663" t="s">
        <v>71</v>
      </c>
      <c r="B663" t="s">
        <v>375</v>
      </c>
      <c r="C663">
        <v>2021</v>
      </c>
      <c r="D663">
        <v>2</v>
      </c>
      <c r="E663">
        <v>0</v>
      </c>
      <c r="F663">
        <v>444.67</v>
      </c>
      <c r="G663" t="s">
        <v>514</v>
      </c>
      <c r="H663" t="s">
        <v>377</v>
      </c>
      <c r="I663" t="s">
        <v>393</v>
      </c>
      <c r="J663" t="s">
        <v>515</v>
      </c>
      <c r="K663" t="s">
        <v>380</v>
      </c>
      <c r="L663" t="s">
        <v>381</v>
      </c>
      <c r="M663" t="s">
        <v>381</v>
      </c>
      <c r="N663" t="s">
        <v>381</v>
      </c>
      <c r="O663" t="s">
        <v>385</v>
      </c>
      <c r="P663" t="s">
        <v>383</v>
      </c>
      <c r="Q663" t="s">
        <v>516</v>
      </c>
    </row>
    <row r="664" spans="1:17" hidden="1" x14ac:dyDescent="0.35">
      <c r="A664" t="s">
        <v>71</v>
      </c>
      <c r="B664" t="s">
        <v>375</v>
      </c>
      <c r="C664">
        <v>2021</v>
      </c>
      <c r="D664">
        <v>3</v>
      </c>
      <c r="E664">
        <v>0</v>
      </c>
      <c r="F664">
        <v>490.6</v>
      </c>
      <c r="G664" t="s">
        <v>514</v>
      </c>
      <c r="H664" t="s">
        <v>377</v>
      </c>
      <c r="I664" t="s">
        <v>393</v>
      </c>
      <c r="J664" t="s">
        <v>515</v>
      </c>
      <c r="K664" t="s">
        <v>380</v>
      </c>
      <c r="L664" t="s">
        <v>381</v>
      </c>
      <c r="M664" t="s">
        <v>381</v>
      </c>
      <c r="N664" t="s">
        <v>381</v>
      </c>
      <c r="O664" t="s">
        <v>386</v>
      </c>
      <c r="P664" t="s">
        <v>383</v>
      </c>
      <c r="Q664" t="s">
        <v>516</v>
      </c>
    </row>
    <row r="665" spans="1:17" hidden="1" x14ac:dyDescent="0.35">
      <c r="A665" t="s">
        <v>71</v>
      </c>
      <c r="B665" t="s">
        <v>375</v>
      </c>
      <c r="C665">
        <v>2021</v>
      </c>
      <c r="D665">
        <v>3</v>
      </c>
      <c r="E665">
        <v>2402.5500000000002</v>
      </c>
      <c r="F665">
        <v>0</v>
      </c>
      <c r="G665" t="s">
        <v>514</v>
      </c>
      <c r="H665" t="s">
        <v>377</v>
      </c>
      <c r="I665" t="s">
        <v>393</v>
      </c>
      <c r="J665" t="s">
        <v>515</v>
      </c>
      <c r="K665" t="s">
        <v>380</v>
      </c>
      <c r="L665" t="s">
        <v>381</v>
      </c>
      <c r="M665" t="s">
        <v>381</v>
      </c>
      <c r="N665" t="s">
        <v>381</v>
      </c>
      <c r="O665" t="s">
        <v>386</v>
      </c>
      <c r="P665" t="s">
        <v>383</v>
      </c>
      <c r="Q665" t="s">
        <v>516</v>
      </c>
    </row>
    <row r="666" spans="1:17" hidden="1" x14ac:dyDescent="0.35">
      <c r="A666" t="s">
        <v>71</v>
      </c>
      <c r="B666" t="s">
        <v>375</v>
      </c>
      <c r="C666">
        <v>2021</v>
      </c>
      <c r="D666">
        <v>4</v>
      </c>
      <c r="E666">
        <v>324.64999999999998</v>
      </c>
      <c r="F666">
        <v>0</v>
      </c>
      <c r="G666" t="s">
        <v>514</v>
      </c>
      <c r="H666" t="s">
        <v>377</v>
      </c>
      <c r="I666" t="s">
        <v>393</v>
      </c>
      <c r="J666" t="s">
        <v>515</v>
      </c>
      <c r="K666" t="s">
        <v>380</v>
      </c>
      <c r="L666" t="s">
        <v>381</v>
      </c>
      <c r="M666" t="s">
        <v>381</v>
      </c>
      <c r="N666" t="s">
        <v>381</v>
      </c>
      <c r="O666" t="s">
        <v>387</v>
      </c>
      <c r="P666" t="s">
        <v>388</v>
      </c>
      <c r="Q666" t="s">
        <v>516</v>
      </c>
    </row>
    <row r="667" spans="1:17" hidden="1" x14ac:dyDescent="0.35">
      <c r="A667" t="s">
        <v>71</v>
      </c>
      <c r="B667" t="s">
        <v>375</v>
      </c>
      <c r="C667">
        <v>2021</v>
      </c>
      <c r="D667">
        <v>4</v>
      </c>
      <c r="E667">
        <v>0</v>
      </c>
      <c r="F667">
        <v>470.86</v>
      </c>
      <c r="G667" t="s">
        <v>514</v>
      </c>
      <c r="H667" t="s">
        <v>377</v>
      </c>
      <c r="I667" t="s">
        <v>393</v>
      </c>
      <c r="J667" t="s">
        <v>515</v>
      </c>
      <c r="K667" t="s">
        <v>380</v>
      </c>
      <c r="L667" t="s">
        <v>381</v>
      </c>
      <c r="M667" t="s">
        <v>381</v>
      </c>
      <c r="N667" t="s">
        <v>381</v>
      </c>
      <c r="O667" t="s">
        <v>387</v>
      </c>
      <c r="P667" t="s">
        <v>388</v>
      </c>
      <c r="Q667" t="s">
        <v>516</v>
      </c>
    </row>
    <row r="668" spans="1:17" hidden="1" x14ac:dyDescent="0.35">
      <c r="A668" t="s">
        <v>71</v>
      </c>
      <c r="B668" t="s">
        <v>375</v>
      </c>
      <c r="C668">
        <v>2021</v>
      </c>
      <c r="D668">
        <v>5</v>
      </c>
      <c r="E668">
        <v>-761.59</v>
      </c>
      <c r="F668">
        <v>0</v>
      </c>
      <c r="G668" t="s">
        <v>514</v>
      </c>
      <c r="H668" t="s">
        <v>377</v>
      </c>
      <c r="I668" t="s">
        <v>393</v>
      </c>
      <c r="J668" t="s">
        <v>515</v>
      </c>
      <c r="K668" t="s">
        <v>380</v>
      </c>
      <c r="L668" t="s">
        <v>381</v>
      </c>
      <c r="M668" t="s">
        <v>381</v>
      </c>
      <c r="N668" t="s">
        <v>381</v>
      </c>
      <c r="O668" t="s">
        <v>389</v>
      </c>
      <c r="P668" t="s">
        <v>388</v>
      </c>
      <c r="Q668" t="s">
        <v>516</v>
      </c>
    </row>
    <row r="669" spans="1:17" hidden="1" x14ac:dyDescent="0.35">
      <c r="A669" t="s">
        <v>71</v>
      </c>
      <c r="B669" t="s">
        <v>375</v>
      </c>
      <c r="C669">
        <v>2021</v>
      </c>
      <c r="D669">
        <v>5</v>
      </c>
      <c r="E669">
        <v>1023.12</v>
      </c>
      <c r="F669">
        <v>0</v>
      </c>
      <c r="G669" t="s">
        <v>514</v>
      </c>
      <c r="H669" t="s">
        <v>377</v>
      </c>
      <c r="I669" t="s">
        <v>393</v>
      </c>
      <c r="J669" t="s">
        <v>515</v>
      </c>
      <c r="K669" t="s">
        <v>380</v>
      </c>
      <c r="L669" t="s">
        <v>381</v>
      </c>
      <c r="M669" t="s">
        <v>381</v>
      </c>
      <c r="N669" t="s">
        <v>381</v>
      </c>
      <c r="O669" t="s">
        <v>389</v>
      </c>
      <c r="P669" t="s">
        <v>388</v>
      </c>
      <c r="Q669" t="s">
        <v>516</v>
      </c>
    </row>
    <row r="670" spans="1:17" hidden="1" x14ac:dyDescent="0.35">
      <c r="A670" t="s">
        <v>71</v>
      </c>
      <c r="B670" t="s">
        <v>375</v>
      </c>
      <c r="C670">
        <v>2021</v>
      </c>
      <c r="D670">
        <v>5</v>
      </c>
      <c r="E670">
        <v>0</v>
      </c>
      <c r="F670">
        <v>484.56</v>
      </c>
      <c r="G670" t="s">
        <v>514</v>
      </c>
      <c r="H670" t="s">
        <v>377</v>
      </c>
      <c r="I670" t="s">
        <v>393</v>
      </c>
      <c r="J670" t="s">
        <v>515</v>
      </c>
      <c r="K670" t="s">
        <v>380</v>
      </c>
      <c r="L670" t="s">
        <v>381</v>
      </c>
      <c r="M670" t="s">
        <v>381</v>
      </c>
      <c r="N670" t="s">
        <v>381</v>
      </c>
      <c r="O670" t="s">
        <v>389</v>
      </c>
      <c r="P670" t="s">
        <v>388</v>
      </c>
      <c r="Q670" t="s">
        <v>516</v>
      </c>
    </row>
    <row r="671" spans="1:17" hidden="1" x14ac:dyDescent="0.35">
      <c r="A671" t="s">
        <v>71</v>
      </c>
      <c r="B671" t="s">
        <v>375</v>
      </c>
      <c r="C671">
        <v>2021</v>
      </c>
      <c r="D671">
        <v>6</v>
      </c>
      <c r="E671">
        <v>0</v>
      </c>
      <c r="F671">
        <v>0</v>
      </c>
      <c r="G671" t="s">
        <v>514</v>
      </c>
      <c r="H671" t="s">
        <v>377</v>
      </c>
      <c r="I671" t="s">
        <v>393</v>
      </c>
      <c r="J671" t="s">
        <v>515</v>
      </c>
      <c r="K671" t="s">
        <v>380</v>
      </c>
      <c r="L671" t="s">
        <v>381</v>
      </c>
      <c r="M671" t="s">
        <v>381</v>
      </c>
      <c r="N671" t="s">
        <v>381</v>
      </c>
      <c r="O671" t="s">
        <v>390</v>
      </c>
      <c r="P671" t="s">
        <v>388</v>
      </c>
      <c r="Q671" t="s">
        <v>516</v>
      </c>
    </row>
    <row r="672" spans="1:17" hidden="1" x14ac:dyDescent="0.35">
      <c r="A672" t="s">
        <v>71</v>
      </c>
      <c r="B672" t="s">
        <v>375</v>
      </c>
      <c r="C672">
        <v>2021</v>
      </c>
      <c r="D672">
        <v>6</v>
      </c>
      <c r="E672">
        <v>0</v>
      </c>
      <c r="F672">
        <v>473.28</v>
      </c>
      <c r="G672" t="s">
        <v>514</v>
      </c>
      <c r="H672" t="s">
        <v>377</v>
      </c>
      <c r="I672" t="s">
        <v>393</v>
      </c>
      <c r="J672" t="s">
        <v>515</v>
      </c>
      <c r="K672" t="s">
        <v>380</v>
      </c>
      <c r="L672" t="s">
        <v>381</v>
      </c>
      <c r="M672" t="s">
        <v>381</v>
      </c>
      <c r="N672" t="s">
        <v>381</v>
      </c>
      <c r="O672" t="s">
        <v>390</v>
      </c>
      <c r="P672" t="s">
        <v>388</v>
      </c>
      <c r="Q672" t="s">
        <v>516</v>
      </c>
    </row>
    <row r="673" spans="1:17" hidden="1" x14ac:dyDescent="0.35">
      <c r="A673" t="s">
        <v>518</v>
      </c>
      <c r="B673" t="s">
        <v>375</v>
      </c>
      <c r="C673">
        <v>2021</v>
      </c>
      <c r="D673">
        <v>3</v>
      </c>
      <c r="E673">
        <v>139.47</v>
      </c>
      <c r="F673">
        <v>0</v>
      </c>
      <c r="G673" t="s">
        <v>514</v>
      </c>
      <c r="H673" t="s">
        <v>377</v>
      </c>
      <c r="I673" t="s">
        <v>395</v>
      </c>
      <c r="J673" t="s">
        <v>515</v>
      </c>
      <c r="K673" t="s">
        <v>380</v>
      </c>
      <c r="L673" t="s">
        <v>381</v>
      </c>
      <c r="M673" t="s">
        <v>381</v>
      </c>
      <c r="N673" t="s">
        <v>381</v>
      </c>
      <c r="O673" t="s">
        <v>386</v>
      </c>
      <c r="P673" t="s">
        <v>383</v>
      </c>
      <c r="Q673" t="s">
        <v>516</v>
      </c>
    </row>
    <row r="674" spans="1:17" hidden="1" x14ac:dyDescent="0.35">
      <c r="A674" t="s">
        <v>518</v>
      </c>
      <c r="B674" t="s">
        <v>375</v>
      </c>
      <c r="C674">
        <v>2021</v>
      </c>
      <c r="D674">
        <v>4</v>
      </c>
      <c r="E674">
        <v>6.3</v>
      </c>
      <c r="F674">
        <v>0</v>
      </c>
      <c r="G674" t="s">
        <v>514</v>
      </c>
      <c r="H674" t="s">
        <v>377</v>
      </c>
      <c r="I674" t="s">
        <v>395</v>
      </c>
      <c r="J674" t="s">
        <v>515</v>
      </c>
      <c r="K674" t="s">
        <v>380</v>
      </c>
      <c r="L674" t="s">
        <v>381</v>
      </c>
      <c r="M674" t="s">
        <v>381</v>
      </c>
      <c r="N674" t="s">
        <v>381</v>
      </c>
      <c r="O674" t="s">
        <v>387</v>
      </c>
      <c r="P674" t="s">
        <v>388</v>
      </c>
      <c r="Q674" t="s">
        <v>516</v>
      </c>
    </row>
    <row r="675" spans="1:17" hidden="1" x14ac:dyDescent="0.35">
      <c r="A675" t="s">
        <v>518</v>
      </c>
      <c r="B675" t="s">
        <v>375</v>
      </c>
      <c r="C675">
        <v>2021</v>
      </c>
      <c r="D675">
        <v>5</v>
      </c>
      <c r="E675">
        <v>-145.77000000000001</v>
      </c>
      <c r="F675">
        <v>0</v>
      </c>
      <c r="G675" t="s">
        <v>514</v>
      </c>
      <c r="H675" t="s">
        <v>377</v>
      </c>
      <c r="I675" t="s">
        <v>395</v>
      </c>
      <c r="J675" t="s">
        <v>515</v>
      </c>
      <c r="K675" t="s">
        <v>380</v>
      </c>
      <c r="L675" t="s">
        <v>381</v>
      </c>
      <c r="M675" t="s">
        <v>381</v>
      </c>
      <c r="N675" t="s">
        <v>381</v>
      </c>
      <c r="O675" t="s">
        <v>389</v>
      </c>
      <c r="P675" t="s">
        <v>388</v>
      </c>
      <c r="Q675" t="s">
        <v>516</v>
      </c>
    </row>
    <row r="676" spans="1:17" hidden="1" x14ac:dyDescent="0.35">
      <c r="A676" t="s">
        <v>518</v>
      </c>
      <c r="B676" t="s">
        <v>375</v>
      </c>
      <c r="C676">
        <v>2021</v>
      </c>
      <c r="D676">
        <v>5</v>
      </c>
      <c r="E676">
        <v>46.54</v>
      </c>
      <c r="F676">
        <v>0</v>
      </c>
      <c r="G676" t="s">
        <v>514</v>
      </c>
      <c r="H676" t="s">
        <v>377</v>
      </c>
      <c r="I676" t="s">
        <v>395</v>
      </c>
      <c r="J676" t="s">
        <v>515</v>
      </c>
      <c r="K676" t="s">
        <v>380</v>
      </c>
      <c r="L676" t="s">
        <v>381</v>
      </c>
      <c r="M676" t="s">
        <v>381</v>
      </c>
      <c r="N676" t="s">
        <v>381</v>
      </c>
      <c r="O676" t="s">
        <v>389</v>
      </c>
      <c r="P676" t="s">
        <v>388</v>
      </c>
      <c r="Q676" t="s">
        <v>516</v>
      </c>
    </row>
    <row r="677" spans="1:17" hidden="1" x14ac:dyDescent="0.35">
      <c r="A677" t="s">
        <v>519</v>
      </c>
      <c r="B677" t="s">
        <v>375</v>
      </c>
      <c r="C677">
        <v>2021</v>
      </c>
      <c r="D677">
        <v>2</v>
      </c>
      <c r="E677">
        <v>0</v>
      </c>
      <c r="F677">
        <v>300</v>
      </c>
      <c r="G677" t="s">
        <v>514</v>
      </c>
      <c r="H677" t="s">
        <v>377</v>
      </c>
      <c r="I677" t="s">
        <v>401</v>
      </c>
      <c r="J677" t="s">
        <v>515</v>
      </c>
      <c r="K677" t="s">
        <v>380</v>
      </c>
      <c r="L677" t="s">
        <v>381</v>
      </c>
      <c r="M677" t="s">
        <v>381</v>
      </c>
      <c r="N677" t="s">
        <v>381</v>
      </c>
      <c r="O677" t="s">
        <v>385</v>
      </c>
      <c r="P677" t="s">
        <v>383</v>
      </c>
      <c r="Q677" t="s">
        <v>516</v>
      </c>
    </row>
    <row r="678" spans="1:17" hidden="1" x14ac:dyDescent="0.35">
      <c r="A678" t="s">
        <v>519</v>
      </c>
      <c r="B678" t="s">
        <v>375</v>
      </c>
      <c r="C678">
        <v>2021</v>
      </c>
      <c r="D678">
        <v>5</v>
      </c>
      <c r="E678">
        <v>18.09</v>
      </c>
      <c r="F678">
        <v>0</v>
      </c>
      <c r="G678" t="s">
        <v>514</v>
      </c>
      <c r="H678" t="s">
        <v>377</v>
      </c>
      <c r="I678" t="s">
        <v>401</v>
      </c>
      <c r="J678" t="s">
        <v>515</v>
      </c>
      <c r="K678" t="s">
        <v>380</v>
      </c>
      <c r="L678" t="s">
        <v>381</v>
      </c>
      <c r="M678" t="s">
        <v>381</v>
      </c>
      <c r="N678" t="s">
        <v>381</v>
      </c>
      <c r="O678" t="s">
        <v>389</v>
      </c>
      <c r="P678" t="s">
        <v>388</v>
      </c>
      <c r="Q678" t="s">
        <v>516</v>
      </c>
    </row>
    <row r="679" spans="1:17" hidden="1" x14ac:dyDescent="0.35">
      <c r="A679" t="s">
        <v>520</v>
      </c>
      <c r="B679" t="s">
        <v>375</v>
      </c>
      <c r="C679">
        <v>2021</v>
      </c>
      <c r="D679">
        <v>2</v>
      </c>
      <c r="E679">
        <v>362.38</v>
      </c>
      <c r="F679">
        <v>0</v>
      </c>
      <c r="G679" t="s">
        <v>514</v>
      </c>
      <c r="H679" t="s">
        <v>377</v>
      </c>
      <c r="I679" t="s">
        <v>403</v>
      </c>
      <c r="J679" t="s">
        <v>515</v>
      </c>
      <c r="K679" t="s">
        <v>380</v>
      </c>
      <c r="L679" t="s">
        <v>381</v>
      </c>
      <c r="M679" t="s">
        <v>381</v>
      </c>
      <c r="N679" t="s">
        <v>381</v>
      </c>
      <c r="O679" t="s">
        <v>385</v>
      </c>
      <c r="P679" t="s">
        <v>383</v>
      </c>
      <c r="Q679" t="s">
        <v>516</v>
      </c>
    </row>
    <row r="680" spans="1:17" hidden="1" x14ac:dyDescent="0.35">
      <c r="A680" t="s">
        <v>520</v>
      </c>
      <c r="B680" t="s">
        <v>375</v>
      </c>
      <c r="C680">
        <v>2021</v>
      </c>
      <c r="D680">
        <v>3</v>
      </c>
      <c r="E680">
        <v>1372.37</v>
      </c>
      <c r="F680">
        <v>0</v>
      </c>
      <c r="G680" t="s">
        <v>514</v>
      </c>
      <c r="H680" t="s">
        <v>377</v>
      </c>
      <c r="I680" t="s">
        <v>403</v>
      </c>
      <c r="J680" t="s">
        <v>515</v>
      </c>
      <c r="K680" t="s">
        <v>380</v>
      </c>
      <c r="L680" t="s">
        <v>381</v>
      </c>
      <c r="M680" t="s">
        <v>381</v>
      </c>
      <c r="N680" t="s">
        <v>381</v>
      </c>
      <c r="O680" t="s">
        <v>386</v>
      </c>
      <c r="P680" t="s">
        <v>383</v>
      </c>
      <c r="Q680" t="s">
        <v>516</v>
      </c>
    </row>
    <row r="681" spans="1:17" hidden="1" x14ac:dyDescent="0.35">
      <c r="A681" t="s">
        <v>520</v>
      </c>
      <c r="B681" t="s">
        <v>375</v>
      </c>
      <c r="C681">
        <v>2021</v>
      </c>
      <c r="D681">
        <v>4</v>
      </c>
      <c r="E681">
        <v>4028.73</v>
      </c>
      <c r="F681">
        <v>0</v>
      </c>
      <c r="G681" t="s">
        <v>514</v>
      </c>
      <c r="H681" t="s">
        <v>377</v>
      </c>
      <c r="I681" t="s">
        <v>403</v>
      </c>
      <c r="J681" t="s">
        <v>515</v>
      </c>
      <c r="K681" t="s">
        <v>380</v>
      </c>
      <c r="L681" t="s">
        <v>381</v>
      </c>
      <c r="M681" t="s">
        <v>381</v>
      </c>
      <c r="N681" t="s">
        <v>381</v>
      </c>
      <c r="O681" t="s">
        <v>387</v>
      </c>
      <c r="P681" t="s">
        <v>388</v>
      </c>
      <c r="Q681" t="s">
        <v>516</v>
      </c>
    </row>
    <row r="682" spans="1:17" hidden="1" x14ac:dyDescent="0.35">
      <c r="A682" t="s">
        <v>520</v>
      </c>
      <c r="B682" t="s">
        <v>375</v>
      </c>
      <c r="C682">
        <v>2021</v>
      </c>
      <c r="D682">
        <v>5</v>
      </c>
      <c r="E682">
        <v>-3626.34</v>
      </c>
      <c r="F682">
        <v>0</v>
      </c>
      <c r="G682" t="s">
        <v>514</v>
      </c>
      <c r="H682" t="s">
        <v>377</v>
      </c>
      <c r="I682" t="s">
        <v>403</v>
      </c>
      <c r="J682" t="s">
        <v>515</v>
      </c>
      <c r="K682" t="s">
        <v>380</v>
      </c>
      <c r="L682" t="s">
        <v>381</v>
      </c>
      <c r="M682" t="s">
        <v>381</v>
      </c>
      <c r="N682" t="s">
        <v>381</v>
      </c>
      <c r="O682" t="s">
        <v>389</v>
      </c>
      <c r="P682" t="s">
        <v>388</v>
      </c>
      <c r="Q682" t="s">
        <v>516</v>
      </c>
    </row>
    <row r="683" spans="1:17" hidden="1" x14ac:dyDescent="0.35">
      <c r="A683" t="s">
        <v>520</v>
      </c>
      <c r="B683" t="s">
        <v>375</v>
      </c>
      <c r="C683">
        <v>2021</v>
      </c>
      <c r="D683">
        <v>5</v>
      </c>
      <c r="E683">
        <v>1346.81</v>
      </c>
      <c r="F683">
        <v>0</v>
      </c>
      <c r="G683" t="s">
        <v>514</v>
      </c>
      <c r="H683" t="s">
        <v>377</v>
      </c>
      <c r="I683" t="s">
        <v>403</v>
      </c>
      <c r="J683" t="s">
        <v>515</v>
      </c>
      <c r="K683" t="s">
        <v>380</v>
      </c>
      <c r="L683" t="s">
        <v>381</v>
      </c>
      <c r="M683" t="s">
        <v>381</v>
      </c>
      <c r="N683" t="s">
        <v>381</v>
      </c>
      <c r="O683" t="s">
        <v>389</v>
      </c>
      <c r="P683" t="s">
        <v>388</v>
      </c>
      <c r="Q683" t="s">
        <v>516</v>
      </c>
    </row>
    <row r="684" spans="1:17" hidden="1" x14ac:dyDescent="0.35">
      <c r="A684" t="s">
        <v>520</v>
      </c>
      <c r="B684" t="s">
        <v>375</v>
      </c>
      <c r="C684">
        <v>2021</v>
      </c>
      <c r="D684">
        <v>6</v>
      </c>
      <c r="E684">
        <v>2015.64</v>
      </c>
      <c r="F684">
        <v>0</v>
      </c>
      <c r="G684" t="s">
        <v>514</v>
      </c>
      <c r="H684" t="s">
        <v>377</v>
      </c>
      <c r="I684" t="s">
        <v>403</v>
      </c>
      <c r="J684" t="s">
        <v>515</v>
      </c>
      <c r="K684" t="s">
        <v>380</v>
      </c>
      <c r="L684" t="s">
        <v>381</v>
      </c>
      <c r="M684" t="s">
        <v>381</v>
      </c>
      <c r="N684" t="s">
        <v>381</v>
      </c>
      <c r="O684" t="s">
        <v>390</v>
      </c>
      <c r="P684" t="s">
        <v>388</v>
      </c>
      <c r="Q684" t="s">
        <v>516</v>
      </c>
    </row>
    <row r="685" spans="1:17" hidden="1" x14ac:dyDescent="0.35">
      <c r="A685" t="s">
        <v>73</v>
      </c>
      <c r="B685" t="s">
        <v>260</v>
      </c>
      <c r="C685">
        <v>2021</v>
      </c>
      <c r="D685">
        <v>1</v>
      </c>
      <c r="E685">
        <v>0</v>
      </c>
      <c r="F685">
        <v>2961.18</v>
      </c>
      <c r="G685" t="s">
        <v>514</v>
      </c>
      <c r="H685" t="s">
        <v>377</v>
      </c>
      <c r="I685" t="s">
        <v>16</v>
      </c>
      <c r="J685" t="s">
        <v>247</v>
      </c>
      <c r="K685" t="s">
        <v>380</v>
      </c>
      <c r="L685" t="s">
        <v>381</v>
      </c>
      <c r="M685" t="s">
        <v>381</v>
      </c>
      <c r="N685" t="s">
        <v>381</v>
      </c>
      <c r="O685" t="s">
        <v>382</v>
      </c>
      <c r="P685" t="s">
        <v>383</v>
      </c>
      <c r="Q685" t="s">
        <v>516</v>
      </c>
    </row>
    <row r="686" spans="1:17" hidden="1" x14ac:dyDescent="0.35">
      <c r="A686" t="s">
        <v>73</v>
      </c>
      <c r="B686" t="s">
        <v>260</v>
      </c>
      <c r="C686">
        <v>2021</v>
      </c>
      <c r="D686">
        <v>2</v>
      </c>
      <c r="E686">
        <v>0</v>
      </c>
      <c r="F686">
        <v>2813.34</v>
      </c>
      <c r="G686" t="s">
        <v>514</v>
      </c>
      <c r="H686" t="s">
        <v>377</v>
      </c>
      <c r="I686" t="s">
        <v>16</v>
      </c>
      <c r="J686" t="s">
        <v>247</v>
      </c>
      <c r="K686" t="s">
        <v>380</v>
      </c>
      <c r="L686" t="s">
        <v>381</v>
      </c>
      <c r="M686" t="s">
        <v>381</v>
      </c>
      <c r="N686" t="s">
        <v>381</v>
      </c>
      <c r="O686" t="s">
        <v>385</v>
      </c>
      <c r="P686" t="s">
        <v>383</v>
      </c>
      <c r="Q686" t="s">
        <v>516</v>
      </c>
    </row>
    <row r="687" spans="1:17" hidden="1" x14ac:dyDescent="0.35">
      <c r="A687" t="s">
        <v>73</v>
      </c>
      <c r="B687" t="s">
        <v>260</v>
      </c>
      <c r="C687">
        <v>2021</v>
      </c>
      <c r="D687">
        <v>3</v>
      </c>
      <c r="E687">
        <v>0</v>
      </c>
      <c r="F687">
        <v>3103.92</v>
      </c>
      <c r="G687" t="s">
        <v>514</v>
      </c>
      <c r="H687" t="s">
        <v>377</v>
      </c>
      <c r="I687" t="s">
        <v>16</v>
      </c>
      <c r="J687" t="s">
        <v>247</v>
      </c>
      <c r="K687" t="s">
        <v>380</v>
      </c>
      <c r="L687" t="s">
        <v>381</v>
      </c>
      <c r="M687" t="s">
        <v>381</v>
      </c>
      <c r="N687" t="s">
        <v>381</v>
      </c>
      <c r="O687" t="s">
        <v>386</v>
      </c>
      <c r="P687" t="s">
        <v>383</v>
      </c>
      <c r="Q687" t="s">
        <v>516</v>
      </c>
    </row>
    <row r="688" spans="1:17" hidden="1" x14ac:dyDescent="0.35">
      <c r="A688" t="s">
        <v>73</v>
      </c>
      <c r="B688" t="s">
        <v>260</v>
      </c>
      <c r="C688">
        <v>2021</v>
      </c>
      <c r="D688">
        <v>3</v>
      </c>
      <c r="E688">
        <v>12182.15</v>
      </c>
      <c r="F688">
        <v>0</v>
      </c>
      <c r="G688" t="s">
        <v>514</v>
      </c>
      <c r="H688" t="s">
        <v>377</v>
      </c>
      <c r="I688" t="s">
        <v>16</v>
      </c>
      <c r="J688" t="s">
        <v>247</v>
      </c>
      <c r="K688" t="s">
        <v>380</v>
      </c>
      <c r="L688" t="s">
        <v>381</v>
      </c>
      <c r="M688" t="s">
        <v>381</v>
      </c>
      <c r="N688" t="s">
        <v>381</v>
      </c>
      <c r="O688" t="s">
        <v>386</v>
      </c>
      <c r="P688" t="s">
        <v>383</v>
      </c>
      <c r="Q688" t="s">
        <v>516</v>
      </c>
    </row>
    <row r="689" spans="1:17" hidden="1" x14ac:dyDescent="0.35">
      <c r="A689" t="s">
        <v>73</v>
      </c>
      <c r="B689" t="s">
        <v>260</v>
      </c>
      <c r="C689">
        <v>2021</v>
      </c>
      <c r="D689">
        <v>4</v>
      </c>
      <c r="E689">
        <v>3133.78</v>
      </c>
      <c r="F689">
        <v>0</v>
      </c>
      <c r="G689" t="s">
        <v>514</v>
      </c>
      <c r="H689" t="s">
        <v>377</v>
      </c>
      <c r="I689" t="s">
        <v>16</v>
      </c>
      <c r="J689" t="s">
        <v>247</v>
      </c>
      <c r="K689" t="s">
        <v>380</v>
      </c>
      <c r="L689" t="s">
        <v>381</v>
      </c>
      <c r="M689" t="s">
        <v>381</v>
      </c>
      <c r="N689" t="s">
        <v>381</v>
      </c>
      <c r="O689" t="s">
        <v>387</v>
      </c>
      <c r="P689" t="s">
        <v>388</v>
      </c>
      <c r="Q689" t="s">
        <v>516</v>
      </c>
    </row>
    <row r="690" spans="1:17" hidden="1" x14ac:dyDescent="0.35">
      <c r="A690" t="s">
        <v>73</v>
      </c>
      <c r="B690" t="s">
        <v>260</v>
      </c>
      <c r="C690">
        <v>2021</v>
      </c>
      <c r="D690">
        <v>4</v>
      </c>
      <c r="E690">
        <v>0</v>
      </c>
      <c r="F690">
        <v>2979.02</v>
      </c>
      <c r="G690" t="s">
        <v>514</v>
      </c>
      <c r="H690" t="s">
        <v>377</v>
      </c>
      <c r="I690" t="s">
        <v>16</v>
      </c>
      <c r="J690" t="s">
        <v>247</v>
      </c>
      <c r="K690" t="s">
        <v>380</v>
      </c>
      <c r="L690" t="s">
        <v>381</v>
      </c>
      <c r="M690" t="s">
        <v>381</v>
      </c>
      <c r="N690" t="s">
        <v>381</v>
      </c>
      <c r="O690" t="s">
        <v>387</v>
      </c>
      <c r="P690" t="s">
        <v>388</v>
      </c>
      <c r="Q690" t="s">
        <v>516</v>
      </c>
    </row>
    <row r="691" spans="1:17" hidden="1" x14ac:dyDescent="0.35">
      <c r="A691" t="s">
        <v>73</v>
      </c>
      <c r="B691" t="s">
        <v>260</v>
      </c>
      <c r="C691">
        <v>2021</v>
      </c>
      <c r="D691">
        <v>5</v>
      </c>
      <c r="E691">
        <v>-5803.23</v>
      </c>
      <c r="F691">
        <v>0</v>
      </c>
      <c r="G691" t="s">
        <v>514</v>
      </c>
      <c r="H691" t="s">
        <v>377</v>
      </c>
      <c r="I691" t="s">
        <v>16</v>
      </c>
      <c r="J691" t="s">
        <v>247</v>
      </c>
      <c r="K691" t="s">
        <v>380</v>
      </c>
      <c r="L691" t="s">
        <v>381</v>
      </c>
      <c r="M691" t="s">
        <v>381</v>
      </c>
      <c r="N691" t="s">
        <v>381</v>
      </c>
      <c r="O691" t="s">
        <v>389</v>
      </c>
      <c r="P691" t="s">
        <v>388</v>
      </c>
      <c r="Q691" t="s">
        <v>516</v>
      </c>
    </row>
    <row r="692" spans="1:17" hidden="1" x14ac:dyDescent="0.35">
      <c r="A692" t="s">
        <v>73</v>
      </c>
      <c r="B692" t="s">
        <v>260</v>
      </c>
      <c r="C692">
        <v>2021</v>
      </c>
      <c r="D692">
        <v>5</v>
      </c>
      <c r="E692">
        <v>10885.53</v>
      </c>
      <c r="F692">
        <v>0</v>
      </c>
      <c r="G692" t="s">
        <v>514</v>
      </c>
      <c r="H692" t="s">
        <v>377</v>
      </c>
      <c r="I692" t="s">
        <v>16</v>
      </c>
      <c r="J692" t="s">
        <v>247</v>
      </c>
      <c r="K692" t="s">
        <v>380</v>
      </c>
      <c r="L692" t="s">
        <v>381</v>
      </c>
      <c r="M692" t="s">
        <v>381</v>
      </c>
      <c r="N692" t="s">
        <v>381</v>
      </c>
      <c r="O692" t="s">
        <v>389</v>
      </c>
      <c r="P692" t="s">
        <v>388</v>
      </c>
      <c r="Q692" t="s">
        <v>516</v>
      </c>
    </row>
    <row r="693" spans="1:17" hidden="1" x14ac:dyDescent="0.35">
      <c r="A693" t="s">
        <v>73</v>
      </c>
      <c r="B693" t="s">
        <v>260</v>
      </c>
      <c r="C693">
        <v>2021</v>
      </c>
      <c r="D693">
        <v>5</v>
      </c>
      <c r="E693">
        <v>0</v>
      </c>
      <c r="F693">
        <v>3065.69</v>
      </c>
      <c r="G693" t="s">
        <v>514</v>
      </c>
      <c r="H693" t="s">
        <v>377</v>
      </c>
      <c r="I693" t="s">
        <v>16</v>
      </c>
      <c r="J693" t="s">
        <v>247</v>
      </c>
      <c r="K693" t="s">
        <v>380</v>
      </c>
      <c r="L693" t="s">
        <v>381</v>
      </c>
      <c r="M693" t="s">
        <v>381</v>
      </c>
      <c r="N693" t="s">
        <v>381</v>
      </c>
      <c r="O693" t="s">
        <v>389</v>
      </c>
      <c r="P693" t="s">
        <v>388</v>
      </c>
      <c r="Q693" t="s">
        <v>516</v>
      </c>
    </row>
    <row r="694" spans="1:17" hidden="1" x14ac:dyDescent="0.35">
      <c r="A694" t="s">
        <v>73</v>
      </c>
      <c r="B694" t="s">
        <v>260</v>
      </c>
      <c r="C694">
        <v>2021</v>
      </c>
      <c r="D694">
        <v>6</v>
      </c>
      <c r="E694">
        <v>1264.3699999999999</v>
      </c>
      <c r="F694">
        <v>0</v>
      </c>
      <c r="G694" t="s">
        <v>514</v>
      </c>
      <c r="H694" t="s">
        <v>377</v>
      </c>
      <c r="I694" t="s">
        <v>16</v>
      </c>
      <c r="J694" t="s">
        <v>247</v>
      </c>
      <c r="K694" t="s">
        <v>380</v>
      </c>
      <c r="L694" t="s">
        <v>381</v>
      </c>
      <c r="M694" t="s">
        <v>381</v>
      </c>
      <c r="N694" t="s">
        <v>381</v>
      </c>
      <c r="O694" t="s">
        <v>390</v>
      </c>
      <c r="P694" t="s">
        <v>388</v>
      </c>
      <c r="Q694" t="s">
        <v>516</v>
      </c>
    </row>
    <row r="695" spans="1:17" hidden="1" x14ac:dyDescent="0.35">
      <c r="A695" t="s">
        <v>73</v>
      </c>
      <c r="B695" t="s">
        <v>260</v>
      </c>
      <c r="C695">
        <v>2021</v>
      </c>
      <c r="D695">
        <v>6</v>
      </c>
      <c r="E695">
        <v>0</v>
      </c>
      <c r="F695">
        <v>2994.32</v>
      </c>
      <c r="G695" t="s">
        <v>514</v>
      </c>
      <c r="H695" t="s">
        <v>377</v>
      </c>
      <c r="I695" t="s">
        <v>16</v>
      </c>
      <c r="J695" t="s">
        <v>247</v>
      </c>
      <c r="K695" t="s">
        <v>380</v>
      </c>
      <c r="L695" t="s">
        <v>381</v>
      </c>
      <c r="M695" t="s">
        <v>381</v>
      </c>
      <c r="N695" t="s">
        <v>381</v>
      </c>
      <c r="O695" t="s">
        <v>390</v>
      </c>
      <c r="P695" t="s">
        <v>388</v>
      </c>
      <c r="Q695" t="s">
        <v>516</v>
      </c>
    </row>
    <row r="696" spans="1:17" hidden="1" x14ac:dyDescent="0.35">
      <c r="A696" t="s">
        <v>521</v>
      </c>
      <c r="B696" t="s">
        <v>408</v>
      </c>
      <c r="C696">
        <v>2021</v>
      </c>
      <c r="D696">
        <v>3</v>
      </c>
      <c r="E696">
        <v>127.88</v>
      </c>
      <c r="F696">
        <v>0</v>
      </c>
      <c r="G696" t="s">
        <v>514</v>
      </c>
      <c r="H696" t="s">
        <v>377</v>
      </c>
      <c r="I696" t="s">
        <v>409</v>
      </c>
      <c r="J696" t="s">
        <v>515</v>
      </c>
      <c r="K696" t="s">
        <v>380</v>
      </c>
      <c r="L696" t="s">
        <v>381</v>
      </c>
      <c r="M696" t="s">
        <v>381</v>
      </c>
      <c r="N696" t="s">
        <v>381</v>
      </c>
      <c r="O696" t="s">
        <v>386</v>
      </c>
      <c r="P696" t="s">
        <v>383</v>
      </c>
      <c r="Q696" t="s">
        <v>516</v>
      </c>
    </row>
    <row r="697" spans="1:17" hidden="1" x14ac:dyDescent="0.35">
      <c r="A697" t="s">
        <v>521</v>
      </c>
      <c r="B697" t="s">
        <v>408</v>
      </c>
      <c r="C697">
        <v>2021</v>
      </c>
      <c r="D697">
        <v>4</v>
      </c>
      <c r="E697">
        <v>143.51</v>
      </c>
      <c r="F697">
        <v>0</v>
      </c>
      <c r="G697" t="s">
        <v>514</v>
      </c>
      <c r="H697" t="s">
        <v>377</v>
      </c>
      <c r="I697" t="s">
        <v>409</v>
      </c>
      <c r="J697" t="s">
        <v>515</v>
      </c>
      <c r="K697" t="s">
        <v>380</v>
      </c>
      <c r="L697" t="s">
        <v>381</v>
      </c>
      <c r="M697" t="s">
        <v>381</v>
      </c>
      <c r="N697" t="s">
        <v>381</v>
      </c>
      <c r="O697" t="s">
        <v>387</v>
      </c>
      <c r="P697" t="s">
        <v>388</v>
      </c>
      <c r="Q697" t="s">
        <v>516</v>
      </c>
    </row>
    <row r="698" spans="1:17" hidden="1" x14ac:dyDescent="0.35">
      <c r="A698" t="s">
        <v>521</v>
      </c>
      <c r="B698" t="s">
        <v>408</v>
      </c>
      <c r="C698">
        <v>2021</v>
      </c>
      <c r="D698">
        <v>5</v>
      </c>
      <c r="E698">
        <v>-270.35000000000002</v>
      </c>
      <c r="F698">
        <v>0</v>
      </c>
      <c r="G698" t="s">
        <v>514</v>
      </c>
      <c r="H698" t="s">
        <v>377</v>
      </c>
      <c r="I698" t="s">
        <v>409</v>
      </c>
      <c r="J698" t="s">
        <v>515</v>
      </c>
      <c r="K698" t="s">
        <v>380</v>
      </c>
      <c r="L698" t="s">
        <v>381</v>
      </c>
      <c r="M698" t="s">
        <v>381</v>
      </c>
      <c r="N698" t="s">
        <v>381</v>
      </c>
      <c r="O698" t="s">
        <v>389</v>
      </c>
      <c r="P698" t="s">
        <v>388</v>
      </c>
      <c r="Q698" t="s">
        <v>516</v>
      </c>
    </row>
    <row r="699" spans="1:17" hidden="1" x14ac:dyDescent="0.35">
      <c r="A699" t="s">
        <v>521</v>
      </c>
      <c r="B699" t="s">
        <v>408</v>
      </c>
      <c r="C699">
        <v>2021</v>
      </c>
      <c r="D699">
        <v>5</v>
      </c>
      <c r="E699">
        <v>0.47</v>
      </c>
      <c r="F699">
        <v>0</v>
      </c>
      <c r="G699" t="s">
        <v>514</v>
      </c>
      <c r="H699" t="s">
        <v>377</v>
      </c>
      <c r="I699" t="s">
        <v>409</v>
      </c>
      <c r="J699" t="s">
        <v>515</v>
      </c>
      <c r="K699" t="s">
        <v>380</v>
      </c>
      <c r="L699" t="s">
        <v>381</v>
      </c>
      <c r="M699" t="s">
        <v>381</v>
      </c>
      <c r="N699" t="s">
        <v>381</v>
      </c>
      <c r="O699" t="s">
        <v>389</v>
      </c>
      <c r="P699" t="s">
        <v>388</v>
      </c>
      <c r="Q699" t="s">
        <v>516</v>
      </c>
    </row>
    <row r="700" spans="1:17" hidden="1" x14ac:dyDescent="0.35">
      <c r="A700" t="s">
        <v>521</v>
      </c>
      <c r="B700" t="s">
        <v>408</v>
      </c>
      <c r="C700">
        <v>2021</v>
      </c>
      <c r="D700">
        <v>6</v>
      </c>
      <c r="E700">
        <v>15.65</v>
      </c>
      <c r="F700">
        <v>0</v>
      </c>
      <c r="G700" t="s">
        <v>514</v>
      </c>
      <c r="H700" t="s">
        <v>377</v>
      </c>
      <c r="I700" t="s">
        <v>409</v>
      </c>
      <c r="J700" t="s">
        <v>515</v>
      </c>
      <c r="K700" t="s">
        <v>380</v>
      </c>
      <c r="L700" t="s">
        <v>381</v>
      </c>
      <c r="M700" t="s">
        <v>381</v>
      </c>
      <c r="N700" t="s">
        <v>381</v>
      </c>
      <c r="O700" t="s">
        <v>390</v>
      </c>
      <c r="P700" t="s">
        <v>388</v>
      </c>
      <c r="Q700" t="s">
        <v>516</v>
      </c>
    </row>
    <row r="701" spans="1:17" hidden="1" x14ac:dyDescent="0.35">
      <c r="A701" t="s">
        <v>522</v>
      </c>
      <c r="B701" t="s">
        <v>408</v>
      </c>
      <c r="C701">
        <v>2021</v>
      </c>
      <c r="D701">
        <v>1</v>
      </c>
      <c r="E701">
        <v>8.43</v>
      </c>
      <c r="F701">
        <v>0</v>
      </c>
      <c r="G701" t="s">
        <v>514</v>
      </c>
      <c r="H701" t="s">
        <v>377</v>
      </c>
      <c r="I701" t="s">
        <v>415</v>
      </c>
      <c r="J701" t="s">
        <v>515</v>
      </c>
      <c r="K701" t="s">
        <v>380</v>
      </c>
      <c r="L701" t="s">
        <v>381</v>
      </c>
      <c r="M701" t="s">
        <v>381</v>
      </c>
      <c r="N701" t="s">
        <v>381</v>
      </c>
      <c r="O701" t="s">
        <v>382</v>
      </c>
      <c r="P701" t="s">
        <v>383</v>
      </c>
      <c r="Q701" t="s">
        <v>516</v>
      </c>
    </row>
    <row r="702" spans="1:17" hidden="1" x14ac:dyDescent="0.35">
      <c r="A702" t="s">
        <v>522</v>
      </c>
      <c r="B702" t="s">
        <v>408</v>
      </c>
      <c r="C702">
        <v>2021</v>
      </c>
      <c r="D702">
        <v>2</v>
      </c>
      <c r="E702">
        <v>7.46</v>
      </c>
      <c r="F702">
        <v>0</v>
      </c>
      <c r="G702" t="s">
        <v>514</v>
      </c>
      <c r="H702" t="s">
        <v>377</v>
      </c>
      <c r="I702" t="s">
        <v>415</v>
      </c>
      <c r="J702" t="s">
        <v>515</v>
      </c>
      <c r="K702" t="s">
        <v>380</v>
      </c>
      <c r="L702" t="s">
        <v>381</v>
      </c>
      <c r="M702" t="s">
        <v>381</v>
      </c>
      <c r="N702" t="s">
        <v>381</v>
      </c>
      <c r="O702" t="s">
        <v>385</v>
      </c>
      <c r="P702" t="s">
        <v>383</v>
      </c>
      <c r="Q702" t="s">
        <v>516</v>
      </c>
    </row>
    <row r="703" spans="1:17" hidden="1" x14ac:dyDescent="0.35">
      <c r="A703" t="s">
        <v>522</v>
      </c>
      <c r="B703" t="s">
        <v>408</v>
      </c>
      <c r="C703">
        <v>2021</v>
      </c>
      <c r="D703">
        <v>3</v>
      </c>
      <c r="E703">
        <v>391.01</v>
      </c>
      <c r="F703">
        <v>0</v>
      </c>
      <c r="G703" t="s">
        <v>514</v>
      </c>
      <c r="H703" t="s">
        <v>377</v>
      </c>
      <c r="I703" t="s">
        <v>415</v>
      </c>
      <c r="J703" t="s">
        <v>515</v>
      </c>
      <c r="K703" t="s">
        <v>380</v>
      </c>
      <c r="L703" t="s">
        <v>381</v>
      </c>
      <c r="M703" t="s">
        <v>381</v>
      </c>
      <c r="N703" t="s">
        <v>381</v>
      </c>
      <c r="O703" t="s">
        <v>386</v>
      </c>
      <c r="P703" t="s">
        <v>383</v>
      </c>
      <c r="Q703" t="s">
        <v>516</v>
      </c>
    </row>
    <row r="704" spans="1:17" hidden="1" x14ac:dyDescent="0.35">
      <c r="A704" t="s">
        <v>522</v>
      </c>
      <c r="B704" t="s">
        <v>408</v>
      </c>
      <c r="C704">
        <v>2021</v>
      </c>
      <c r="D704">
        <v>4</v>
      </c>
      <c r="E704">
        <v>91.87</v>
      </c>
      <c r="F704">
        <v>0</v>
      </c>
      <c r="G704" t="s">
        <v>514</v>
      </c>
      <c r="H704" t="s">
        <v>377</v>
      </c>
      <c r="I704" t="s">
        <v>415</v>
      </c>
      <c r="J704" t="s">
        <v>515</v>
      </c>
      <c r="K704" t="s">
        <v>380</v>
      </c>
      <c r="L704" t="s">
        <v>381</v>
      </c>
      <c r="M704" t="s">
        <v>381</v>
      </c>
      <c r="N704" t="s">
        <v>381</v>
      </c>
      <c r="O704" t="s">
        <v>387</v>
      </c>
      <c r="P704" t="s">
        <v>388</v>
      </c>
      <c r="Q704" t="s">
        <v>516</v>
      </c>
    </row>
    <row r="705" spans="1:17" hidden="1" x14ac:dyDescent="0.35">
      <c r="A705" t="s">
        <v>522</v>
      </c>
      <c r="B705" t="s">
        <v>408</v>
      </c>
      <c r="C705">
        <v>2021</v>
      </c>
      <c r="D705">
        <v>5</v>
      </c>
      <c r="E705">
        <v>-348.28</v>
      </c>
      <c r="F705">
        <v>0</v>
      </c>
      <c r="G705" t="s">
        <v>514</v>
      </c>
      <c r="H705" t="s">
        <v>377</v>
      </c>
      <c r="I705" t="s">
        <v>415</v>
      </c>
      <c r="J705" t="s">
        <v>515</v>
      </c>
      <c r="K705" t="s">
        <v>380</v>
      </c>
      <c r="L705" t="s">
        <v>381</v>
      </c>
      <c r="M705" t="s">
        <v>381</v>
      </c>
      <c r="N705" t="s">
        <v>381</v>
      </c>
      <c r="O705" t="s">
        <v>389</v>
      </c>
      <c r="P705" t="s">
        <v>388</v>
      </c>
      <c r="Q705" t="s">
        <v>516</v>
      </c>
    </row>
    <row r="706" spans="1:17" hidden="1" x14ac:dyDescent="0.35">
      <c r="A706" t="s">
        <v>522</v>
      </c>
      <c r="B706" t="s">
        <v>408</v>
      </c>
      <c r="C706">
        <v>2021</v>
      </c>
      <c r="D706">
        <v>5</v>
      </c>
      <c r="E706">
        <v>107.29</v>
      </c>
      <c r="F706">
        <v>0</v>
      </c>
      <c r="G706" t="s">
        <v>514</v>
      </c>
      <c r="H706" t="s">
        <v>377</v>
      </c>
      <c r="I706" t="s">
        <v>415</v>
      </c>
      <c r="J706" t="s">
        <v>515</v>
      </c>
      <c r="K706" t="s">
        <v>380</v>
      </c>
      <c r="L706" t="s">
        <v>381</v>
      </c>
      <c r="M706" t="s">
        <v>381</v>
      </c>
      <c r="N706" t="s">
        <v>381</v>
      </c>
      <c r="O706" t="s">
        <v>389</v>
      </c>
      <c r="P706" t="s">
        <v>388</v>
      </c>
      <c r="Q706" t="s">
        <v>516</v>
      </c>
    </row>
    <row r="707" spans="1:17" hidden="1" x14ac:dyDescent="0.35">
      <c r="A707" t="s">
        <v>522</v>
      </c>
      <c r="B707" t="s">
        <v>408</v>
      </c>
      <c r="C707">
        <v>2021</v>
      </c>
      <c r="D707">
        <v>6</v>
      </c>
      <c r="E707">
        <v>3.57</v>
      </c>
      <c r="F707">
        <v>0</v>
      </c>
      <c r="G707" t="s">
        <v>514</v>
      </c>
      <c r="H707" t="s">
        <v>377</v>
      </c>
      <c r="I707" t="s">
        <v>415</v>
      </c>
      <c r="J707" t="s">
        <v>515</v>
      </c>
      <c r="K707" t="s">
        <v>380</v>
      </c>
      <c r="L707" t="s">
        <v>381</v>
      </c>
      <c r="M707" t="s">
        <v>381</v>
      </c>
      <c r="N707" t="s">
        <v>381</v>
      </c>
      <c r="O707" t="s">
        <v>390</v>
      </c>
      <c r="P707" t="s">
        <v>388</v>
      </c>
      <c r="Q707" t="s">
        <v>516</v>
      </c>
    </row>
    <row r="708" spans="1:17" hidden="1" x14ac:dyDescent="0.35">
      <c r="A708" t="s">
        <v>523</v>
      </c>
      <c r="B708" t="s">
        <v>408</v>
      </c>
      <c r="C708">
        <v>2021</v>
      </c>
      <c r="D708">
        <v>1</v>
      </c>
      <c r="E708">
        <v>195.13</v>
      </c>
      <c r="F708">
        <v>0</v>
      </c>
      <c r="G708" t="s">
        <v>514</v>
      </c>
      <c r="H708" t="s">
        <v>377</v>
      </c>
      <c r="I708" t="s">
        <v>419</v>
      </c>
      <c r="J708" t="s">
        <v>515</v>
      </c>
      <c r="K708" t="s">
        <v>380</v>
      </c>
      <c r="L708" t="s">
        <v>381</v>
      </c>
      <c r="M708" t="s">
        <v>381</v>
      </c>
      <c r="N708" t="s">
        <v>381</v>
      </c>
      <c r="O708" t="s">
        <v>382</v>
      </c>
      <c r="P708" t="s">
        <v>383</v>
      </c>
      <c r="Q708" t="s">
        <v>516</v>
      </c>
    </row>
    <row r="709" spans="1:17" hidden="1" x14ac:dyDescent="0.35">
      <c r="A709" t="s">
        <v>523</v>
      </c>
      <c r="B709" t="s">
        <v>408</v>
      </c>
      <c r="C709">
        <v>2021</v>
      </c>
      <c r="D709">
        <v>3</v>
      </c>
      <c r="E709">
        <v>694.4</v>
      </c>
      <c r="F709">
        <v>0</v>
      </c>
      <c r="G709" t="s">
        <v>514</v>
      </c>
      <c r="H709" t="s">
        <v>377</v>
      </c>
      <c r="I709" t="s">
        <v>419</v>
      </c>
      <c r="J709" t="s">
        <v>515</v>
      </c>
      <c r="K709" t="s">
        <v>380</v>
      </c>
      <c r="L709" t="s">
        <v>381</v>
      </c>
      <c r="M709" t="s">
        <v>381</v>
      </c>
      <c r="N709" t="s">
        <v>381</v>
      </c>
      <c r="O709" t="s">
        <v>386</v>
      </c>
      <c r="P709" t="s">
        <v>383</v>
      </c>
      <c r="Q709" t="s">
        <v>516</v>
      </c>
    </row>
    <row r="710" spans="1:17" hidden="1" x14ac:dyDescent="0.35">
      <c r="A710" t="s">
        <v>523</v>
      </c>
      <c r="B710" t="s">
        <v>408</v>
      </c>
      <c r="C710">
        <v>2021</v>
      </c>
      <c r="D710">
        <v>4</v>
      </c>
      <c r="E710">
        <v>-12.24</v>
      </c>
      <c r="F710">
        <v>0</v>
      </c>
      <c r="G710" t="s">
        <v>514</v>
      </c>
      <c r="H710" t="s">
        <v>377</v>
      </c>
      <c r="I710" t="s">
        <v>419</v>
      </c>
      <c r="J710" t="s">
        <v>515</v>
      </c>
      <c r="K710" t="s">
        <v>380</v>
      </c>
      <c r="L710" t="s">
        <v>381</v>
      </c>
      <c r="M710" t="s">
        <v>381</v>
      </c>
      <c r="N710" t="s">
        <v>381</v>
      </c>
      <c r="O710" t="s">
        <v>387</v>
      </c>
      <c r="P710" t="s">
        <v>388</v>
      </c>
      <c r="Q710" t="s">
        <v>516</v>
      </c>
    </row>
    <row r="711" spans="1:17" hidden="1" x14ac:dyDescent="0.35">
      <c r="A711" t="s">
        <v>523</v>
      </c>
      <c r="B711" t="s">
        <v>408</v>
      </c>
      <c r="C711">
        <v>2021</v>
      </c>
      <c r="D711">
        <v>5</v>
      </c>
      <c r="E711">
        <v>-346.23</v>
      </c>
      <c r="F711">
        <v>0</v>
      </c>
      <c r="G711" t="s">
        <v>514</v>
      </c>
      <c r="H711" t="s">
        <v>377</v>
      </c>
      <c r="I711" t="s">
        <v>419</v>
      </c>
      <c r="J711" t="s">
        <v>515</v>
      </c>
      <c r="K711" t="s">
        <v>380</v>
      </c>
      <c r="L711" t="s">
        <v>381</v>
      </c>
      <c r="M711" t="s">
        <v>381</v>
      </c>
      <c r="N711" t="s">
        <v>381</v>
      </c>
      <c r="O711" t="s">
        <v>389</v>
      </c>
      <c r="P711" t="s">
        <v>388</v>
      </c>
      <c r="Q711" t="s">
        <v>516</v>
      </c>
    </row>
    <row r="712" spans="1:17" hidden="1" x14ac:dyDescent="0.35">
      <c r="A712" t="s">
        <v>523</v>
      </c>
      <c r="B712" t="s">
        <v>408</v>
      </c>
      <c r="C712">
        <v>2021</v>
      </c>
      <c r="D712">
        <v>5</v>
      </c>
      <c r="E712">
        <v>9.75</v>
      </c>
      <c r="F712">
        <v>0</v>
      </c>
      <c r="G712" t="s">
        <v>514</v>
      </c>
      <c r="H712" t="s">
        <v>377</v>
      </c>
      <c r="I712" t="s">
        <v>419</v>
      </c>
      <c r="J712" t="s">
        <v>515</v>
      </c>
      <c r="K712" t="s">
        <v>380</v>
      </c>
      <c r="L712" t="s">
        <v>381</v>
      </c>
      <c r="M712" t="s">
        <v>381</v>
      </c>
      <c r="N712" t="s">
        <v>381</v>
      </c>
      <c r="O712" t="s">
        <v>389</v>
      </c>
      <c r="P712" t="s">
        <v>388</v>
      </c>
      <c r="Q712" t="s">
        <v>516</v>
      </c>
    </row>
    <row r="713" spans="1:17" hidden="1" x14ac:dyDescent="0.35">
      <c r="A713" t="s">
        <v>523</v>
      </c>
      <c r="B713" t="s">
        <v>408</v>
      </c>
      <c r="C713">
        <v>2021</v>
      </c>
      <c r="D713">
        <v>6</v>
      </c>
      <c r="E713">
        <v>62.8</v>
      </c>
      <c r="F713">
        <v>0</v>
      </c>
      <c r="G713" t="s">
        <v>514</v>
      </c>
      <c r="H713" t="s">
        <v>377</v>
      </c>
      <c r="I713" t="s">
        <v>419</v>
      </c>
      <c r="J713" t="s">
        <v>515</v>
      </c>
      <c r="K713" t="s">
        <v>380</v>
      </c>
      <c r="L713" t="s">
        <v>381</v>
      </c>
      <c r="M713" t="s">
        <v>381</v>
      </c>
      <c r="N713" t="s">
        <v>381</v>
      </c>
      <c r="O713" t="s">
        <v>390</v>
      </c>
      <c r="P713" t="s">
        <v>388</v>
      </c>
      <c r="Q713" t="s">
        <v>516</v>
      </c>
    </row>
    <row r="714" spans="1:17" hidden="1" x14ac:dyDescent="0.35">
      <c r="A714" t="s">
        <v>524</v>
      </c>
      <c r="B714" t="s">
        <v>408</v>
      </c>
      <c r="C714">
        <v>2021</v>
      </c>
      <c r="D714">
        <v>2</v>
      </c>
      <c r="E714">
        <v>19.62</v>
      </c>
      <c r="F714">
        <v>0</v>
      </c>
      <c r="G714" t="s">
        <v>514</v>
      </c>
      <c r="H714" t="s">
        <v>377</v>
      </c>
      <c r="I714" t="s">
        <v>429</v>
      </c>
      <c r="J714" t="s">
        <v>515</v>
      </c>
      <c r="K714" t="s">
        <v>380</v>
      </c>
      <c r="L714" t="s">
        <v>381</v>
      </c>
      <c r="M714" t="s">
        <v>381</v>
      </c>
      <c r="N714" t="s">
        <v>381</v>
      </c>
      <c r="O714" t="s">
        <v>385</v>
      </c>
      <c r="P714" t="s">
        <v>383</v>
      </c>
      <c r="Q714" t="s">
        <v>516</v>
      </c>
    </row>
    <row r="715" spans="1:17" hidden="1" x14ac:dyDescent="0.35">
      <c r="A715" t="s">
        <v>524</v>
      </c>
      <c r="B715" t="s">
        <v>408</v>
      </c>
      <c r="C715">
        <v>2021</v>
      </c>
      <c r="D715">
        <v>3</v>
      </c>
      <c r="E715">
        <v>1400.79</v>
      </c>
      <c r="F715">
        <v>0</v>
      </c>
      <c r="G715" t="s">
        <v>514</v>
      </c>
      <c r="H715" t="s">
        <v>377</v>
      </c>
      <c r="I715" t="s">
        <v>429</v>
      </c>
      <c r="J715" t="s">
        <v>515</v>
      </c>
      <c r="K715" t="s">
        <v>380</v>
      </c>
      <c r="L715" t="s">
        <v>381</v>
      </c>
      <c r="M715" t="s">
        <v>381</v>
      </c>
      <c r="N715" t="s">
        <v>381</v>
      </c>
      <c r="O715" t="s">
        <v>386</v>
      </c>
      <c r="P715" t="s">
        <v>383</v>
      </c>
      <c r="Q715" t="s">
        <v>516</v>
      </c>
    </row>
    <row r="716" spans="1:17" hidden="1" x14ac:dyDescent="0.35">
      <c r="A716" t="s">
        <v>524</v>
      </c>
      <c r="B716" t="s">
        <v>408</v>
      </c>
      <c r="C716">
        <v>2021</v>
      </c>
      <c r="D716">
        <v>4</v>
      </c>
      <c r="E716">
        <v>-324.94</v>
      </c>
      <c r="F716">
        <v>0</v>
      </c>
      <c r="G716" t="s">
        <v>514</v>
      </c>
      <c r="H716" t="s">
        <v>377</v>
      </c>
      <c r="I716" t="s">
        <v>429</v>
      </c>
      <c r="J716" t="s">
        <v>515</v>
      </c>
      <c r="K716" t="s">
        <v>380</v>
      </c>
      <c r="L716" t="s">
        <v>381</v>
      </c>
      <c r="M716" t="s">
        <v>381</v>
      </c>
      <c r="N716" t="s">
        <v>381</v>
      </c>
      <c r="O716" t="s">
        <v>387</v>
      </c>
      <c r="P716" t="s">
        <v>388</v>
      </c>
      <c r="Q716" t="s">
        <v>516</v>
      </c>
    </row>
    <row r="717" spans="1:17" hidden="1" x14ac:dyDescent="0.35">
      <c r="A717" t="s">
        <v>524</v>
      </c>
      <c r="B717" t="s">
        <v>408</v>
      </c>
      <c r="C717">
        <v>2021</v>
      </c>
      <c r="D717">
        <v>5</v>
      </c>
      <c r="E717">
        <v>-1016.96</v>
      </c>
      <c r="F717">
        <v>0</v>
      </c>
      <c r="G717" t="s">
        <v>514</v>
      </c>
      <c r="H717" t="s">
        <v>377</v>
      </c>
      <c r="I717" t="s">
        <v>429</v>
      </c>
      <c r="J717" t="s">
        <v>515</v>
      </c>
      <c r="K717" t="s">
        <v>380</v>
      </c>
      <c r="L717" t="s">
        <v>381</v>
      </c>
      <c r="M717" t="s">
        <v>381</v>
      </c>
      <c r="N717" t="s">
        <v>381</v>
      </c>
      <c r="O717" t="s">
        <v>389</v>
      </c>
      <c r="P717" t="s">
        <v>388</v>
      </c>
      <c r="Q717" t="s">
        <v>516</v>
      </c>
    </row>
    <row r="718" spans="1:17" hidden="1" x14ac:dyDescent="0.35">
      <c r="A718" t="s">
        <v>524</v>
      </c>
      <c r="B718" t="s">
        <v>408</v>
      </c>
      <c r="C718">
        <v>2021</v>
      </c>
      <c r="D718">
        <v>5</v>
      </c>
      <c r="E718">
        <v>352.71</v>
      </c>
      <c r="F718">
        <v>0</v>
      </c>
      <c r="G718" t="s">
        <v>514</v>
      </c>
      <c r="H718" t="s">
        <v>377</v>
      </c>
      <c r="I718" t="s">
        <v>429</v>
      </c>
      <c r="J718" t="s">
        <v>515</v>
      </c>
      <c r="K718" t="s">
        <v>380</v>
      </c>
      <c r="L718" t="s">
        <v>381</v>
      </c>
      <c r="M718" t="s">
        <v>381</v>
      </c>
      <c r="N718" t="s">
        <v>381</v>
      </c>
      <c r="O718" t="s">
        <v>389</v>
      </c>
      <c r="P718" t="s">
        <v>388</v>
      </c>
      <c r="Q718" t="s">
        <v>516</v>
      </c>
    </row>
    <row r="719" spans="1:17" hidden="1" x14ac:dyDescent="0.35">
      <c r="A719" t="s">
        <v>524</v>
      </c>
      <c r="B719" t="s">
        <v>408</v>
      </c>
      <c r="C719">
        <v>2021</v>
      </c>
      <c r="D719">
        <v>6</v>
      </c>
      <c r="E719">
        <v>89.44</v>
      </c>
      <c r="F719">
        <v>0</v>
      </c>
      <c r="G719" t="s">
        <v>514</v>
      </c>
      <c r="H719" t="s">
        <v>377</v>
      </c>
      <c r="I719" t="s">
        <v>429</v>
      </c>
      <c r="J719" t="s">
        <v>515</v>
      </c>
      <c r="K719" t="s">
        <v>380</v>
      </c>
      <c r="L719" t="s">
        <v>381</v>
      </c>
      <c r="M719" t="s">
        <v>381</v>
      </c>
      <c r="N719" t="s">
        <v>381</v>
      </c>
      <c r="O719" t="s">
        <v>390</v>
      </c>
      <c r="P719" t="s">
        <v>388</v>
      </c>
      <c r="Q719" t="s">
        <v>516</v>
      </c>
    </row>
    <row r="720" spans="1:17" hidden="1" x14ac:dyDescent="0.35">
      <c r="A720" t="s">
        <v>525</v>
      </c>
      <c r="B720" t="s">
        <v>408</v>
      </c>
      <c r="C720">
        <v>2021</v>
      </c>
      <c r="D720">
        <v>1</v>
      </c>
      <c r="E720">
        <v>175.07</v>
      </c>
      <c r="F720">
        <v>0</v>
      </c>
      <c r="G720" t="s">
        <v>514</v>
      </c>
      <c r="H720" t="s">
        <v>377</v>
      </c>
      <c r="I720" t="s">
        <v>433</v>
      </c>
      <c r="J720" t="s">
        <v>515</v>
      </c>
      <c r="K720" t="s">
        <v>380</v>
      </c>
      <c r="L720" t="s">
        <v>381</v>
      </c>
      <c r="M720" t="s">
        <v>381</v>
      </c>
      <c r="N720" t="s">
        <v>381</v>
      </c>
      <c r="O720" t="s">
        <v>382</v>
      </c>
      <c r="P720" t="s">
        <v>383</v>
      </c>
      <c r="Q720" t="s">
        <v>516</v>
      </c>
    </row>
    <row r="721" spans="1:17" hidden="1" x14ac:dyDescent="0.35">
      <c r="A721" t="s">
        <v>525</v>
      </c>
      <c r="B721" t="s">
        <v>408</v>
      </c>
      <c r="C721">
        <v>2021</v>
      </c>
      <c r="D721">
        <v>2</v>
      </c>
      <c r="E721">
        <v>-175.07</v>
      </c>
      <c r="F721">
        <v>0</v>
      </c>
      <c r="G721" t="s">
        <v>514</v>
      </c>
      <c r="H721" t="s">
        <v>377</v>
      </c>
      <c r="I721" t="s">
        <v>433</v>
      </c>
      <c r="J721" t="s">
        <v>515</v>
      </c>
      <c r="K721" t="s">
        <v>380</v>
      </c>
      <c r="L721" t="s">
        <v>381</v>
      </c>
      <c r="M721" t="s">
        <v>381</v>
      </c>
      <c r="N721" t="s">
        <v>381</v>
      </c>
      <c r="O721" t="s">
        <v>385</v>
      </c>
      <c r="P721" t="s">
        <v>383</v>
      </c>
      <c r="Q721" t="s">
        <v>516</v>
      </c>
    </row>
    <row r="722" spans="1:17" hidden="1" x14ac:dyDescent="0.35">
      <c r="A722" t="s">
        <v>526</v>
      </c>
      <c r="B722" t="s">
        <v>408</v>
      </c>
      <c r="C722">
        <v>2021</v>
      </c>
      <c r="D722">
        <v>1</v>
      </c>
      <c r="E722">
        <v>35.57</v>
      </c>
      <c r="F722">
        <v>0</v>
      </c>
      <c r="G722" t="s">
        <v>514</v>
      </c>
      <c r="H722" t="s">
        <v>377</v>
      </c>
      <c r="I722" t="s">
        <v>435</v>
      </c>
      <c r="J722" t="s">
        <v>515</v>
      </c>
      <c r="K722" t="s">
        <v>380</v>
      </c>
      <c r="L722" t="s">
        <v>381</v>
      </c>
      <c r="M722" t="s">
        <v>381</v>
      </c>
      <c r="N722" t="s">
        <v>381</v>
      </c>
      <c r="O722" t="s">
        <v>382</v>
      </c>
      <c r="P722" t="s">
        <v>383</v>
      </c>
      <c r="Q722" t="s">
        <v>516</v>
      </c>
    </row>
    <row r="723" spans="1:17" hidden="1" x14ac:dyDescent="0.35">
      <c r="A723" t="s">
        <v>526</v>
      </c>
      <c r="B723" t="s">
        <v>408</v>
      </c>
      <c r="C723">
        <v>2021</v>
      </c>
      <c r="D723">
        <v>3</v>
      </c>
      <c r="E723">
        <v>996.68</v>
      </c>
      <c r="F723">
        <v>0</v>
      </c>
      <c r="G723" t="s">
        <v>514</v>
      </c>
      <c r="H723" t="s">
        <v>377</v>
      </c>
      <c r="I723" t="s">
        <v>435</v>
      </c>
      <c r="J723" t="s">
        <v>515</v>
      </c>
      <c r="K723" t="s">
        <v>380</v>
      </c>
      <c r="L723" t="s">
        <v>381</v>
      </c>
      <c r="M723" t="s">
        <v>381</v>
      </c>
      <c r="N723" t="s">
        <v>381</v>
      </c>
      <c r="O723" t="s">
        <v>386</v>
      </c>
      <c r="P723" t="s">
        <v>383</v>
      </c>
      <c r="Q723" t="s">
        <v>516</v>
      </c>
    </row>
    <row r="724" spans="1:17" hidden="1" x14ac:dyDescent="0.35">
      <c r="A724" t="s">
        <v>526</v>
      </c>
      <c r="B724" t="s">
        <v>408</v>
      </c>
      <c r="C724">
        <v>2021</v>
      </c>
      <c r="D724">
        <v>4</v>
      </c>
      <c r="E724">
        <v>-388.67</v>
      </c>
      <c r="F724">
        <v>0</v>
      </c>
      <c r="G724" t="s">
        <v>514</v>
      </c>
      <c r="H724" t="s">
        <v>377</v>
      </c>
      <c r="I724" t="s">
        <v>435</v>
      </c>
      <c r="J724" t="s">
        <v>515</v>
      </c>
      <c r="K724" t="s">
        <v>380</v>
      </c>
      <c r="L724" t="s">
        <v>381</v>
      </c>
      <c r="M724" t="s">
        <v>381</v>
      </c>
      <c r="N724" t="s">
        <v>381</v>
      </c>
      <c r="O724" t="s">
        <v>387</v>
      </c>
      <c r="P724" t="s">
        <v>388</v>
      </c>
      <c r="Q724" t="s">
        <v>516</v>
      </c>
    </row>
    <row r="725" spans="1:17" hidden="1" x14ac:dyDescent="0.35">
      <c r="A725" t="s">
        <v>526</v>
      </c>
      <c r="B725" t="s">
        <v>408</v>
      </c>
      <c r="C725">
        <v>2021</v>
      </c>
      <c r="D725">
        <v>5</v>
      </c>
      <c r="E725">
        <v>-562.02</v>
      </c>
      <c r="F725">
        <v>0</v>
      </c>
      <c r="G725" t="s">
        <v>514</v>
      </c>
      <c r="H725" t="s">
        <v>377</v>
      </c>
      <c r="I725" t="s">
        <v>435</v>
      </c>
      <c r="J725" t="s">
        <v>515</v>
      </c>
      <c r="K725" t="s">
        <v>380</v>
      </c>
      <c r="L725" t="s">
        <v>381</v>
      </c>
      <c r="M725" t="s">
        <v>381</v>
      </c>
      <c r="N725" t="s">
        <v>381</v>
      </c>
      <c r="O725" t="s">
        <v>389</v>
      </c>
      <c r="P725" t="s">
        <v>388</v>
      </c>
      <c r="Q725" t="s">
        <v>516</v>
      </c>
    </row>
    <row r="726" spans="1:17" hidden="1" x14ac:dyDescent="0.35">
      <c r="A726" t="s">
        <v>526</v>
      </c>
      <c r="B726" t="s">
        <v>408</v>
      </c>
      <c r="C726">
        <v>2021</v>
      </c>
      <c r="D726">
        <v>5</v>
      </c>
      <c r="E726">
        <v>479.45</v>
      </c>
      <c r="F726">
        <v>0</v>
      </c>
      <c r="G726" t="s">
        <v>514</v>
      </c>
      <c r="H726" t="s">
        <v>377</v>
      </c>
      <c r="I726" t="s">
        <v>435</v>
      </c>
      <c r="J726" t="s">
        <v>515</v>
      </c>
      <c r="K726" t="s">
        <v>380</v>
      </c>
      <c r="L726" t="s">
        <v>381</v>
      </c>
      <c r="M726" t="s">
        <v>381</v>
      </c>
      <c r="N726" t="s">
        <v>381</v>
      </c>
      <c r="O726" t="s">
        <v>389</v>
      </c>
      <c r="P726" t="s">
        <v>388</v>
      </c>
      <c r="Q726" t="s">
        <v>516</v>
      </c>
    </row>
    <row r="727" spans="1:17" hidden="1" x14ac:dyDescent="0.35">
      <c r="A727" t="s">
        <v>526</v>
      </c>
      <c r="B727" t="s">
        <v>408</v>
      </c>
      <c r="C727">
        <v>2021</v>
      </c>
      <c r="D727">
        <v>6</v>
      </c>
      <c r="E727">
        <v>15.1</v>
      </c>
      <c r="F727">
        <v>0</v>
      </c>
      <c r="G727" t="s">
        <v>514</v>
      </c>
      <c r="H727" t="s">
        <v>377</v>
      </c>
      <c r="I727" t="s">
        <v>435</v>
      </c>
      <c r="J727" t="s">
        <v>515</v>
      </c>
      <c r="K727" t="s">
        <v>380</v>
      </c>
      <c r="L727" t="s">
        <v>381</v>
      </c>
      <c r="M727" t="s">
        <v>381</v>
      </c>
      <c r="N727" t="s">
        <v>381</v>
      </c>
      <c r="O727" t="s">
        <v>390</v>
      </c>
      <c r="P727" t="s">
        <v>388</v>
      </c>
      <c r="Q727" t="s">
        <v>516</v>
      </c>
    </row>
    <row r="728" spans="1:17" hidden="1" x14ac:dyDescent="0.35">
      <c r="A728" t="s">
        <v>527</v>
      </c>
      <c r="B728" t="s">
        <v>408</v>
      </c>
      <c r="C728">
        <v>2021</v>
      </c>
      <c r="D728">
        <v>1</v>
      </c>
      <c r="E728">
        <v>321.86</v>
      </c>
      <c r="F728">
        <v>0</v>
      </c>
      <c r="G728" t="s">
        <v>514</v>
      </c>
      <c r="H728" t="s">
        <v>377</v>
      </c>
      <c r="I728" t="s">
        <v>439</v>
      </c>
      <c r="J728" t="s">
        <v>515</v>
      </c>
      <c r="K728" t="s">
        <v>380</v>
      </c>
      <c r="L728" t="s">
        <v>381</v>
      </c>
      <c r="M728" t="s">
        <v>381</v>
      </c>
      <c r="N728" t="s">
        <v>381</v>
      </c>
      <c r="O728" t="s">
        <v>382</v>
      </c>
      <c r="P728" t="s">
        <v>383</v>
      </c>
      <c r="Q728" t="s">
        <v>516</v>
      </c>
    </row>
    <row r="729" spans="1:17" hidden="1" x14ac:dyDescent="0.35">
      <c r="A729" t="s">
        <v>527</v>
      </c>
      <c r="B729" t="s">
        <v>408</v>
      </c>
      <c r="C729">
        <v>2021</v>
      </c>
      <c r="D729">
        <v>2</v>
      </c>
      <c r="E729">
        <v>-321.86</v>
      </c>
      <c r="F729">
        <v>0</v>
      </c>
      <c r="G729" t="s">
        <v>514</v>
      </c>
      <c r="H729" t="s">
        <v>377</v>
      </c>
      <c r="I729" t="s">
        <v>439</v>
      </c>
      <c r="J729" t="s">
        <v>515</v>
      </c>
      <c r="K729" t="s">
        <v>380</v>
      </c>
      <c r="L729" t="s">
        <v>381</v>
      </c>
      <c r="M729" t="s">
        <v>381</v>
      </c>
      <c r="N729" t="s">
        <v>381</v>
      </c>
      <c r="O729" t="s">
        <v>385</v>
      </c>
      <c r="P729" t="s">
        <v>383</v>
      </c>
      <c r="Q729" t="s">
        <v>516</v>
      </c>
    </row>
    <row r="730" spans="1:17" hidden="1" x14ac:dyDescent="0.35">
      <c r="A730" t="s">
        <v>528</v>
      </c>
      <c r="B730" t="s">
        <v>408</v>
      </c>
      <c r="C730">
        <v>2021</v>
      </c>
      <c r="D730">
        <v>1</v>
      </c>
      <c r="E730">
        <v>637.27</v>
      </c>
      <c r="F730">
        <v>0</v>
      </c>
      <c r="G730" t="s">
        <v>514</v>
      </c>
      <c r="H730" t="s">
        <v>377</v>
      </c>
      <c r="I730" t="s">
        <v>441</v>
      </c>
      <c r="J730" t="s">
        <v>515</v>
      </c>
      <c r="K730" t="s">
        <v>380</v>
      </c>
      <c r="L730" t="s">
        <v>381</v>
      </c>
      <c r="M730" t="s">
        <v>381</v>
      </c>
      <c r="N730" t="s">
        <v>381</v>
      </c>
      <c r="O730" t="s">
        <v>382</v>
      </c>
      <c r="P730" t="s">
        <v>383</v>
      </c>
      <c r="Q730" t="s">
        <v>516</v>
      </c>
    </row>
    <row r="731" spans="1:17" hidden="1" x14ac:dyDescent="0.35">
      <c r="A731" t="s">
        <v>528</v>
      </c>
      <c r="B731" t="s">
        <v>408</v>
      </c>
      <c r="C731">
        <v>2021</v>
      </c>
      <c r="D731">
        <v>2</v>
      </c>
      <c r="E731">
        <v>-637.27</v>
      </c>
      <c r="F731">
        <v>0</v>
      </c>
      <c r="G731" t="s">
        <v>514</v>
      </c>
      <c r="H731" t="s">
        <v>377</v>
      </c>
      <c r="I731" t="s">
        <v>441</v>
      </c>
      <c r="J731" t="s">
        <v>515</v>
      </c>
      <c r="K731" t="s">
        <v>380</v>
      </c>
      <c r="L731" t="s">
        <v>381</v>
      </c>
      <c r="M731" t="s">
        <v>381</v>
      </c>
      <c r="N731" t="s">
        <v>381</v>
      </c>
      <c r="O731" t="s">
        <v>385</v>
      </c>
      <c r="P731" t="s">
        <v>383</v>
      </c>
      <c r="Q731" t="s">
        <v>516</v>
      </c>
    </row>
    <row r="732" spans="1:17" hidden="1" x14ac:dyDescent="0.35">
      <c r="A732" t="s">
        <v>529</v>
      </c>
      <c r="B732" t="s">
        <v>408</v>
      </c>
      <c r="C732">
        <v>2021</v>
      </c>
      <c r="D732">
        <v>1</v>
      </c>
      <c r="E732">
        <v>702.7</v>
      </c>
      <c r="F732">
        <v>0</v>
      </c>
      <c r="G732" t="s">
        <v>514</v>
      </c>
      <c r="H732" t="s">
        <v>377</v>
      </c>
      <c r="I732" t="s">
        <v>443</v>
      </c>
      <c r="J732" t="s">
        <v>515</v>
      </c>
      <c r="K732" t="s">
        <v>380</v>
      </c>
      <c r="L732" t="s">
        <v>381</v>
      </c>
      <c r="M732" t="s">
        <v>381</v>
      </c>
      <c r="N732" t="s">
        <v>381</v>
      </c>
      <c r="O732" t="s">
        <v>382</v>
      </c>
      <c r="P732" t="s">
        <v>383</v>
      </c>
      <c r="Q732" t="s">
        <v>516</v>
      </c>
    </row>
    <row r="733" spans="1:17" hidden="1" x14ac:dyDescent="0.35">
      <c r="A733" t="s">
        <v>529</v>
      </c>
      <c r="B733" t="s">
        <v>408</v>
      </c>
      <c r="C733">
        <v>2021</v>
      </c>
      <c r="D733">
        <v>2</v>
      </c>
      <c r="E733">
        <v>-702.7</v>
      </c>
      <c r="F733">
        <v>0</v>
      </c>
      <c r="G733" t="s">
        <v>514</v>
      </c>
      <c r="H733" t="s">
        <v>377</v>
      </c>
      <c r="I733" t="s">
        <v>443</v>
      </c>
      <c r="J733" t="s">
        <v>515</v>
      </c>
      <c r="K733" t="s">
        <v>380</v>
      </c>
      <c r="L733" t="s">
        <v>381</v>
      </c>
      <c r="M733" t="s">
        <v>381</v>
      </c>
      <c r="N733" t="s">
        <v>381</v>
      </c>
      <c r="O733" t="s">
        <v>385</v>
      </c>
      <c r="P733" t="s">
        <v>383</v>
      </c>
      <c r="Q733" t="s">
        <v>516</v>
      </c>
    </row>
    <row r="734" spans="1:17" hidden="1" x14ac:dyDescent="0.35">
      <c r="A734" t="s">
        <v>530</v>
      </c>
      <c r="B734" t="s">
        <v>408</v>
      </c>
      <c r="C734">
        <v>2021</v>
      </c>
      <c r="D734">
        <v>1</v>
      </c>
      <c r="E734">
        <v>712.62</v>
      </c>
      <c r="F734">
        <v>0</v>
      </c>
      <c r="G734" t="s">
        <v>514</v>
      </c>
      <c r="H734" t="s">
        <v>377</v>
      </c>
      <c r="I734" t="s">
        <v>445</v>
      </c>
      <c r="J734" t="s">
        <v>515</v>
      </c>
      <c r="K734" t="s">
        <v>380</v>
      </c>
      <c r="L734" t="s">
        <v>381</v>
      </c>
      <c r="M734" t="s">
        <v>381</v>
      </c>
      <c r="N734" t="s">
        <v>381</v>
      </c>
      <c r="O734" t="s">
        <v>382</v>
      </c>
      <c r="P734" t="s">
        <v>383</v>
      </c>
      <c r="Q734" t="s">
        <v>516</v>
      </c>
    </row>
    <row r="735" spans="1:17" hidden="1" x14ac:dyDescent="0.35">
      <c r="A735" t="s">
        <v>530</v>
      </c>
      <c r="B735" t="s">
        <v>408</v>
      </c>
      <c r="C735">
        <v>2021</v>
      </c>
      <c r="D735">
        <v>2</v>
      </c>
      <c r="E735">
        <v>-712.62</v>
      </c>
      <c r="F735">
        <v>0</v>
      </c>
      <c r="G735" t="s">
        <v>514</v>
      </c>
      <c r="H735" t="s">
        <v>377</v>
      </c>
      <c r="I735" t="s">
        <v>445</v>
      </c>
      <c r="J735" t="s">
        <v>515</v>
      </c>
      <c r="K735" t="s">
        <v>380</v>
      </c>
      <c r="L735" t="s">
        <v>381</v>
      </c>
      <c r="M735" t="s">
        <v>381</v>
      </c>
      <c r="N735" t="s">
        <v>381</v>
      </c>
      <c r="O735" t="s">
        <v>385</v>
      </c>
      <c r="P735" t="s">
        <v>383</v>
      </c>
      <c r="Q735" t="s">
        <v>516</v>
      </c>
    </row>
    <row r="736" spans="1:17" hidden="1" x14ac:dyDescent="0.35">
      <c r="A736" t="s">
        <v>531</v>
      </c>
      <c r="B736" t="s">
        <v>408</v>
      </c>
      <c r="C736">
        <v>2021</v>
      </c>
      <c r="D736">
        <v>1</v>
      </c>
      <c r="E736">
        <v>749.47</v>
      </c>
      <c r="F736">
        <v>0</v>
      </c>
      <c r="G736" t="s">
        <v>514</v>
      </c>
      <c r="H736" t="s">
        <v>377</v>
      </c>
      <c r="I736" t="s">
        <v>447</v>
      </c>
      <c r="J736" t="s">
        <v>515</v>
      </c>
      <c r="K736" t="s">
        <v>380</v>
      </c>
      <c r="L736" t="s">
        <v>381</v>
      </c>
      <c r="M736" t="s">
        <v>381</v>
      </c>
      <c r="N736" t="s">
        <v>381</v>
      </c>
      <c r="O736" t="s">
        <v>382</v>
      </c>
      <c r="P736" t="s">
        <v>383</v>
      </c>
      <c r="Q736" t="s">
        <v>516</v>
      </c>
    </row>
    <row r="737" spans="1:17" hidden="1" x14ac:dyDescent="0.35">
      <c r="A737" t="s">
        <v>531</v>
      </c>
      <c r="B737" t="s">
        <v>408</v>
      </c>
      <c r="C737">
        <v>2021</v>
      </c>
      <c r="D737">
        <v>2</v>
      </c>
      <c r="E737">
        <v>-749.47</v>
      </c>
      <c r="F737">
        <v>0</v>
      </c>
      <c r="G737" t="s">
        <v>514</v>
      </c>
      <c r="H737" t="s">
        <v>377</v>
      </c>
      <c r="I737" t="s">
        <v>447</v>
      </c>
      <c r="J737" t="s">
        <v>515</v>
      </c>
      <c r="K737" t="s">
        <v>380</v>
      </c>
      <c r="L737" t="s">
        <v>381</v>
      </c>
      <c r="M737" t="s">
        <v>381</v>
      </c>
      <c r="N737" t="s">
        <v>381</v>
      </c>
      <c r="O737" t="s">
        <v>385</v>
      </c>
      <c r="P737" t="s">
        <v>383</v>
      </c>
      <c r="Q737" t="s">
        <v>516</v>
      </c>
    </row>
    <row r="738" spans="1:17" hidden="1" x14ac:dyDescent="0.35">
      <c r="A738" t="s">
        <v>532</v>
      </c>
      <c r="B738" t="s">
        <v>408</v>
      </c>
      <c r="C738">
        <v>2021</v>
      </c>
      <c r="D738">
        <v>1</v>
      </c>
      <c r="E738">
        <v>1724.4</v>
      </c>
      <c r="F738">
        <v>0</v>
      </c>
      <c r="G738" t="s">
        <v>514</v>
      </c>
      <c r="H738" t="s">
        <v>377</v>
      </c>
      <c r="I738" t="s">
        <v>449</v>
      </c>
      <c r="J738" t="s">
        <v>515</v>
      </c>
      <c r="K738" t="s">
        <v>380</v>
      </c>
      <c r="L738" t="s">
        <v>381</v>
      </c>
      <c r="M738" t="s">
        <v>381</v>
      </c>
      <c r="N738" t="s">
        <v>381</v>
      </c>
      <c r="O738" t="s">
        <v>382</v>
      </c>
      <c r="P738" t="s">
        <v>383</v>
      </c>
      <c r="Q738" t="s">
        <v>516</v>
      </c>
    </row>
    <row r="739" spans="1:17" hidden="1" x14ac:dyDescent="0.35">
      <c r="A739" t="s">
        <v>532</v>
      </c>
      <c r="B739" t="s">
        <v>408</v>
      </c>
      <c r="C739">
        <v>2021</v>
      </c>
      <c r="D739">
        <v>2</v>
      </c>
      <c r="E739">
        <v>-1724.4</v>
      </c>
      <c r="F739">
        <v>0</v>
      </c>
      <c r="G739" t="s">
        <v>514</v>
      </c>
      <c r="H739" t="s">
        <v>377</v>
      </c>
      <c r="I739" t="s">
        <v>449</v>
      </c>
      <c r="J739" t="s">
        <v>515</v>
      </c>
      <c r="K739" t="s">
        <v>380</v>
      </c>
      <c r="L739" t="s">
        <v>381</v>
      </c>
      <c r="M739" t="s">
        <v>381</v>
      </c>
      <c r="N739" t="s">
        <v>381</v>
      </c>
      <c r="O739" t="s">
        <v>385</v>
      </c>
      <c r="P739" t="s">
        <v>383</v>
      </c>
      <c r="Q739" t="s">
        <v>516</v>
      </c>
    </row>
    <row r="740" spans="1:17" hidden="1" x14ac:dyDescent="0.35">
      <c r="A740" t="s">
        <v>533</v>
      </c>
      <c r="B740" t="s">
        <v>408</v>
      </c>
      <c r="C740">
        <v>2021</v>
      </c>
      <c r="D740">
        <v>1</v>
      </c>
      <c r="E740">
        <v>303.18</v>
      </c>
      <c r="F740">
        <v>0</v>
      </c>
      <c r="G740" t="s">
        <v>514</v>
      </c>
      <c r="H740" t="s">
        <v>377</v>
      </c>
      <c r="I740" t="s">
        <v>451</v>
      </c>
      <c r="J740" t="s">
        <v>515</v>
      </c>
      <c r="K740" t="s">
        <v>380</v>
      </c>
      <c r="L740" t="s">
        <v>381</v>
      </c>
      <c r="M740" t="s">
        <v>381</v>
      </c>
      <c r="N740" t="s">
        <v>381</v>
      </c>
      <c r="O740" t="s">
        <v>382</v>
      </c>
      <c r="P740" t="s">
        <v>383</v>
      </c>
      <c r="Q740" t="s">
        <v>516</v>
      </c>
    </row>
    <row r="741" spans="1:17" hidden="1" x14ac:dyDescent="0.35">
      <c r="A741" t="s">
        <v>533</v>
      </c>
      <c r="B741" t="s">
        <v>408</v>
      </c>
      <c r="C741">
        <v>2021</v>
      </c>
      <c r="D741">
        <v>2</v>
      </c>
      <c r="E741">
        <v>-303.18</v>
      </c>
      <c r="F741">
        <v>0</v>
      </c>
      <c r="G741" t="s">
        <v>514</v>
      </c>
      <c r="H741" t="s">
        <v>377</v>
      </c>
      <c r="I741" t="s">
        <v>451</v>
      </c>
      <c r="J741" t="s">
        <v>515</v>
      </c>
      <c r="K741" t="s">
        <v>380</v>
      </c>
      <c r="L741" t="s">
        <v>381</v>
      </c>
      <c r="M741" t="s">
        <v>381</v>
      </c>
      <c r="N741" t="s">
        <v>381</v>
      </c>
      <c r="O741" t="s">
        <v>385</v>
      </c>
      <c r="P741" t="s">
        <v>383</v>
      </c>
      <c r="Q741" t="s">
        <v>516</v>
      </c>
    </row>
    <row r="742" spans="1:17" hidden="1" x14ac:dyDescent="0.35">
      <c r="A742" t="s">
        <v>534</v>
      </c>
      <c r="B742" t="s">
        <v>408</v>
      </c>
      <c r="C742">
        <v>2021</v>
      </c>
      <c r="D742">
        <v>1</v>
      </c>
      <c r="E742">
        <v>2317.33</v>
      </c>
      <c r="F742">
        <v>0</v>
      </c>
      <c r="G742" t="s">
        <v>514</v>
      </c>
      <c r="H742" t="s">
        <v>377</v>
      </c>
      <c r="I742" t="s">
        <v>453</v>
      </c>
      <c r="J742" t="s">
        <v>515</v>
      </c>
      <c r="K742" t="s">
        <v>380</v>
      </c>
      <c r="L742" t="s">
        <v>381</v>
      </c>
      <c r="M742" t="s">
        <v>381</v>
      </c>
      <c r="N742" t="s">
        <v>381</v>
      </c>
      <c r="O742" t="s">
        <v>382</v>
      </c>
      <c r="P742" t="s">
        <v>383</v>
      </c>
      <c r="Q742" t="s">
        <v>516</v>
      </c>
    </row>
    <row r="743" spans="1:17" hidden="1" x14ac:dyDescent="0.35">
      <c r="A743" t="s">
        <v>534</v>
      </c>
      <c r="B743" t="s">
        <v>408</v>
      </c>
      <c r="C743">
        <v>2021</v>
      </c>
      <c r="D743">
        <v>2</v>
      </c>
      <c r="E743">
        <v>-2317.33</v>
      </c>
      <c r="F743">
        <v>0</v>
      </c>
      <c r="G743" t="s">
        <v>514</v>
      </c>
      <c r="H743" t="s">
        <v>377</v>
      </c>
      <c r="I743" t="s">
        <v>453</v>
      </c>
      <c r="J743" t="s">
        <v>515</v>
      </c>
      <c r="K743" t="s">
        <v>380</v>
      </c>
      <c r="L743" t="s">
        <v>381</v>
      </c>
      <c r="M743" t="s">
        <v>381</v>
      </c>
      <c r="N743" t="s">
        <v>381</v>
      </c>
      <c r="O743" t="s">
        <v>385</v>
      </c>
      <c r="P743" t="s">
        <v>383</v>
      </c>
      <c r="Q743" t="s">
        <v>516</v>
      </c>
    </row>
    <row r="744" spans="1:17" hidden="1" x14ac:dyDescent="0.35">
      <c r="A744" t="s">
        <v>534</v>
      </c>
      <c r="B744" t="s">
        <v>408</v>
      </c>
      <c r="C744">
        <v>2021</v>
      </c>
      <c r="D744">
        <v>3</v>
      </c>
      <c r="E744">
        <v>115.37</v>
      </c>
      <c r="F744">
        <v>0</v>
      </c>
      <c r="G744" t="s">
        <v>514</v>
      </c>
      <c r="H744" t="s">
        <v>377</v>
      </c>
      <c r="I744" t="s">
        <v>453</v>
      </c>
      <c r="J744" t="s">
        <v>515</v>
      </c>
      <c r="K744" t="s">
        <v>380</v>
      </c>
      <c r="L744" t="s">
        <v>381</v>
      </c>
      <c r="M744" t="s">
        <v>381</v>
      </c>
      <c r="N744" t="s">
        <v>381</v>
      </c>
      <c r="O744" t="s">
        <v>386</v>
      </c>
      <c r="P744" t="s">
        <v>383</v>
      </c>
      <c r="Q744" t="s">
        <v>516</v>
      </c>
    </row>
    <row r="745" spans="1:17" hidden="1" x14ac:dyDescent="0.35">
      <c r="A745" t="s">
        <v>534</v>
      </c>
      <c r="B745" t="s">
        <v>408</v>
      </c>
      <c r="C745">
        <v>2021</v>
      </c>
      <c r="D745">
        <v>4</v>
      </c>
      <c r="E745">
        <v>298.82</v>
      </c>
      <c r="F745">
        <v>0</v>
      </c>
      <c r="G745" t="s">
        <v>514</v>
      </c>
      <c r="H745" t="s">
        <v>377</v>
      </c>
      <c r="I745" t="s">
        <v>453</v>
      </c>
      <c r="J745" t="s">
        <v>515</v>
      </c>
      <c r="K745" t="s">
        <v>380</v>
      </c>
      <c r="L745" t="s">
        <v>381</v>
      </c>
      <c r="M745" t="s">
        <v>381</v>
      </c>
      <c r="N745" t="s">
        <v>381</v>
      </c>
      <c r="O745" t="s">
        <v>387</v>
      </c>
      <c r="P745" t="s">
        <v>388</v>
      </c>
      <c r="Q745" t="s">
        <v>516</v>
      </c>
    </row>
    <row r="746" spans="1:17" hidden="1" x14ac:dyDescent="0.35">
      <c r="A746" t="s">
        <v>534</v>
      </c>
      <c r="B746" t="s">
        <v>408</v>
      </c>
      <c r="C746">
        <v>2021</v>
      </c>
      <c r="D746">
        <v>5</v>
      </c>
      <c r="E746">
        <v>-411.07</v>
      </c>
      <c r="F746">
        <v>0</v>
      </c>
      <c r="G746" t="s">
        <v>514</v>
      </c>
      <c r="H746" t="s">
        <v>377</v>
      </c>
      <c r="I746" t="s">
        <v>453</v>
      </c>
      <c r="J746" t="s">
        <v>515</v>
      </c>
      <c r="K746" t="s">
        <v>380</v>
      </c>
      <c r="L746" t="s">
        <v>381</v>
      </c>
      <c r="M746" t="s">
        <v>381</v>
      </c>
      <c r="N746" t="s">
        <v>381</v>
      </c>
      <c r="O746" t="s">
        <v>389</v>
      </c>
      <c r="P746" t="s">
        <v>388</v>
      </c>
      <c r="Q746" t="s">
        <v>516</v>
      </c>
    </row>
    <row r="747" spans="1:17" hidden="1" x14ac:dyDescent="0.35">
      <c r="A747" t="s">
        <v>534</v>
      </c>
      <c r="B747" t="s">
        <v>408</v>
      </c>
      <c r="C747">
        <v>2021</v>
      </c>
      <c r="D747">
        <v>5</v>
      </c>
      <c r="E747">
        <v>645.54</v>
      </c>
      <c r="F747">
        <v>0</v>
      </c>
      <c r="G747" t="s">
        <v>514</v>
      </c>
      <c r="H747" t="s">
        <v>377</v>
      </c>
      <c r="I747" t="s">
        <v>453</v>
      </c>
      <c r="J747" t="s">
        <v>515</v>
      </c>
      <c r="K747" t="s">
        <v>380</v>
      </c>
      <c r="L747" t="s">
        <v>381</v>
      </c>
      <c r="M747" t="s">
        <v>381</v>
      </c>
      <c r="N747" t="s">
        <v>381</v>
      </c>
      <c r="O747" t="s">
        <v>389</v>
      </c>
      <c r="P747" t="s">
        <v>388</v>
      </c>
      <c r="Q747" t="s">
        <v>516</v>
      </c>
    </row>
    <row r="748" spans="1:17" hidden="1" x14ac:dyDescent="0.35">
      <c r="A748" t="s">
        <v>534</v>
      </c>
      <c r="B748" t="s">
        <v>408</v>
      </c>
      <c r="C748">
        <v>2021</v>
      </c>
      <c r="D748">
        <v>6</v>
      </c>
      <c r="E748">
        <v>165.71</v>
      </c>
      <c r="F748">
        <v>0</v>
      </c>
      <c r="G748" t="s">
        <v>514</v>
      </c>
      <c r="H748" t="s">
        <v>377</v>
      </c>
      <c r="I748" t="s">
        <v>453</v>
      </c>
      <c r="J748" t="s">
        <v>515</v>
      </c>
      <c r="K748" t="s">
        <v>380</v>
      </c>
      <c r="L748" t="s">
        <v>381</v>
      </c>
      <c r="M748" t="s">
        <v>381</v>
      </c>
      <c r="N748" t="s">
        <v>381</v>
      </c>
      <c r="O748" t="s">
        <v>390</v>
      </c>
      <c r="P748" t="s">
        <v>388</v>
      </c>
      <c r="Q748" t="s">
        <v>516</v>
      </c>
    </row>
    <row r="749" spans="1:17" hidden="1" x14ac:dyDescent="0.35">
      <c r="A749" t="s">
        <v>535</v>
      </c>
      <c r="B749" t="s">
        <v>408</v>
      </c>
      <c r="C749">
        <v>2021</v>
      </c>
      <c r="D749">
        <v>1</v>
      </c>
      <c r="E749">
        <v>4102.6899999999996</v>
      </c>
      <c r="F749">
        <v>0</v>
      </c>
      <c r="G749" t="s">
        <v>514</v>
      </c>
      <c r="H749" t="s">
        <v>377</v>
      </c>
      <c r="I749" t="s">
        <v>455</v>
      </c>
      <c r="J749" t="s">
        <v>515</v>
      </c>
      <c r="K749" t="s">
        <v>380</v>
      </c>
      <c r="L749" t="s">
        <v>381</v>
      </c>
      <c r="M749" t="s">
        <v>381</v>
      </c>
      <c r="N749" t="s">
        <v>381</v>
      </c>
      <c r="O749" t="s">
        <v>382</v>
      </c>
      <c r="P749" t="s">
        <v>383</v>
      </c>
      <c r="Q749" t="s">
        <v>516</v>
      </c>
    </row>
    <row r="750" spans="1:17" hidden="1" x14ac:dyDescent="0.35">
      <c r="A750" t="s">
        <v>535</v>
      </c>
      <c r="B750" t="s">
        <v>408</v>
      </c>
      <c r="C750">
        <v>2021</v>
      </c>
      <c r="D750">
        <v>2</v>
      </c>
      <c r="E750">
        <v>-4102.6899999999996</v>
      </c>
      <c r="F750">
        <v>0</v>
      </c>
      <c r="G750" t="s">
        <v>514</v>
      </c>
      <c r="H750" t="s">
        <v>377</v>
      </c>
      <c r="I750" t="s">
        <v>455</v>
      </c>
      <c r="J750" t="s">
        <v>515</v>
      </c>
      <c r="K750" t="s">
        <v>380</v>
      </c>
      <c r="L750" t="s">
        <v>381</v>
      </c>
      <c r="M750" t="s">
        <v>381</v>
      </c>
      <c r="N750" t="s">
        <v>381</v>
      </c>
      <c r="O750" t="s">
        <v>385</v>
      </c>
      <c r="P750" t="s">
        <v>383</v>
      </c>
      <c r="Q750" t="s">
        <v>516</v>
      </c>
    </row>
    <row r="751" spans="1:17" hidden="1" x14ac:dyDescent="0.35">
      <c r="A751" t="s">
        <v>536</v>
      </c>
      <c r="B751" t="s">
        <v>408</v>
      </c>
      <c r="C751">
        <v>2021</v>
      </c>
      <c r="D751">
        <v>1</v>
      </c>
      <c r="E751">
        <v>94.97</v>
      </c>
      <c r="F751">
        <v>0</v>
      </c>
      <c r="G751" t="s">
        <v>514</v>
      </c>
      <c r="H751" t="s">
        <v>377</v>
      </c>
      <c r="I751" t="s">
        <v>457</v>
      </c>
      <c r="J751" t="s">
        <v>515</v>
      </c>
      <c r="K751" t="s">
        <v>380</v>
      </c>
      <c r="L751" t="s">
        <v>381</v>
      </c>
      <c r="M751" t="s">
        <v>381</v>
      </c>
      <c r="N751" t="s">
        <v>381</v>
      </c>
      <c r="O751" t="s">
        <v>382</v>
      </c>
      <c r="P751" t="s">
        <v>383</v>
      </c>
      <c r="Q751" t="s">
        <v>516</v>
      </c>
    </row>
    <row r="752" spans="1:17" hidden="1" x14ac:dyDescent="0.35">
      <c r="A752" t="s">
        <v>536</v>
      </c>
      <c r="B752" t="s">
        <v>408</v>
      </c>
      <c r="C752">
        <v>2021</v>
      </c>
      <c r="D752">
        <v>2</v>
      </c>
      <c r="E752">
        <v>-94.97</v>
      </c>
      <c r="F752">
        <v>0</v>
      </c>
      <c r="G752" t="s">
        <v>514</v>
      </c>
      <c r="H752" t="s">
        <v>377</v>
      </c>
      <c r="I752" t="s">
        <v>457</v>
      </c>
      <c r="J752" t="s">
        <v>515</v>
      </c>
      <c r="K752" t="s">
        <v>380</v>
      </c>
      <c r="L752" t="s">
        <v>381</v>
      </c>
      <c r="M752" t="s">
        <v>381</v>
      </c>
      <c r="N752" t="s">
        <v>381</v>
      </c>
      <c r="O752" t="s">
        <v>385</v>
      </c>
      <c r="P752" t="s">
        <v>383</v>
      </c>
      <c r="Q752" t="s">
        <v>516</v>
      </c>
    </row>
    <row r="753" spans="1:17" hidden="1" x14ac:dyDescent="0.35">
      <c r="A753" t="s">
        <v>537</v>
      </c>
      <c r="B753" t="s">
        <v>408</v>
      </c>
      <c r="C753">
        <v>2021</v>
      </c>
      <c r="D753">
        <v>1</v>
      </c>
      <c r="E753">
        <v>22</v>
      </c>
      <c r="F753">
        <v>0</v>
      </c>
      <c r="G753" t="s">
        <v>514</v>
      </c>
      <c r="H753" t="s">
        <v>377</v>
      </c>
      <c r="I753" t="s">
        <v>459</v>
      </c>
      <c r="J753" t="s">
        <v>515</v>
      </c>
      <c r="K753" t="s">
        <v>380</v>
      </c>
      <c r="L753" t="s">
        <v>381</v>
      </c>
      <c r="M753" t="s">
        <v>381</v>
      </c>
      <c r="N753" t="s">
        <v>381</v>
      </c>
      <c r="O753" t="s">
        <v>382</v>
      </c>
      <c r="P753" t="s">
        <v>383</v>
      </c>
      <c r="Q753" t="s">
        <v>516</v>
      </c>
    </row>
    <row r="754" spans="1:17" hidden="1" x14ac:dyDescent="0.35">
      <c r="A754" t="s">
        <v>537</v>
      </c>
      <c r="B754" t="s">
        <v>408</v>
      </c>
      <c r="C754">
        <v>2021</v>
      </c>
      <c r="D754">
        <v>2</v>
      </c>
      <c r="E754">
        <v>-22</v>
      </c>
      <c r="F754">
        <v>0</v>
      </c>
      <c r="G754" t="s">
        <v>514</v>
      </c>
      <c r="H754" t="s">
        <v>377</v>
      </c>
      <c r="I754" t="s">
        <v>459</v>
      </c>
      <c r="J754" t="s">
        <v>515</v>
      </c>
      <c r="K754" t="s">
        <v>380</v>
      </c>
      <c r="L754" t="s">
        <v>381</v>
      </c>
      <c r="M754" t="s">
        <v>381</v>
      </c>
      <c r="N754" t="s">
        <v>381</v>
      </c>
      <c r="O754" t="s">
        <v>385</v>
      </c>
      <c r="P754" t="s">
        <v>383</v>
      </c>
      <c r="Q754" t="s">
        <v>516</v>
      </c>
    </row>
    <row r="755" spans="1:17" hidden="1" x14ac:dyDescent="0.35">
      <c r="A755" t="s">
        <v>537</v>
      </c>
      <c r="B755" t="s">
        <v>408</v>
      </c>
      <c r="C755">
        <v>2021</v>
      </c>
      <c r="D755">
        <v>3</v>
      </c>
      <c r="E755">
        <v>364.61</v>
      </c>
      <c r="F755">
        <v>0</v>
      </c>
      <c r="G755" t="s">
        <v>514</v>
      </c>
      <c r="H755" t="s">
        <v>377</v>
      </c>
      <c r="I755" t="s">
        <v>459</v>
      </c>
      <c r="J755" t="s">
        <v>515</v>
      </c>
      <c r="K755" t="s">
        <v>380</v>
      </c>
      <c r="L755" t="s">
        <v>381</v>
      </c>
      <c r="M755" t="s">
        <v>381</v>
      </c>
      <c r="N755" t="s">
        <v>381</v>
      </c>
      <c r="O755" t="s">
        <v>386</v>
      </c>
      <c r="P755" t="s">
        <v>383</v>
      </c>
      <c r="Q755" t="s">
        <v>516</v>
      </c>
    </row>
    <row r="756" spans="1:17" hidden="1" x14ac:dyDescent="0.35">
      <c r="A756" t="s">
        <v>537</v>
      </c>
      <c r="B756" t="s">
        <v>408</v>
      </c>
      <c r="C756">
        <v>2021</v>
      </c>
      <c r="D756">
        <v>4</v>
      </c>
      <c r="E756">
        <v>170.45</v>
      </c>
      <c r="F756">
        <v>0</v>
      </c>
      <c r="G756" t="s">
        <v>514</v>
      </c>
      <c r="H756" t="s">
        <v>377</v>
      </c>
      <c r="I756" t="s">
        <v>459</v>
      </c>
      <c r="J756" t="s">
        <v>515</v>
      </c>
      <c r="K756" t="s">
        <v>380</v>
      </c>
      <c r="L756" t="s">
        <v>381</v>
      </c>
      <c r="M756" t="s">
        <v>381</v>
      </c>
      <c r="N756" t="s">
        <v>381</v>
      </c>
      <c r="O756" t="s">
        <v>387</v>
      </c>
      <c r="P756" t="s">
        <v>388</v>
      </c>
      <c r="Q756" t="s">
        <v>516</v>
      </c>
    </row>
    <row r="757" spans="1:17" hidden="1" x14ac:dyDescent="0.35">
      <c r="A757" t="s">
        <v>537</v>
      </c>
      <c r="B757" t="s">
        <v>408</v>
      </c>
      <c r="C757">
        <v>2021</v>
      </c>
      <c r="D757">
        <v>5</v>
      </c>
      <c r="E757">
        <v>-425.92</v>
      </c>
      <c r="F757">
        <v>0</v>
      </c>
      <c r="G757" t="s">
        <v>514</v>
      </c>
      <c r="H757" t="s">
        <v>377</v>
      </c>
      <c r="I757" t="s">
        <v>459</v>
      </c>
      <c r="J757" t="s">
        <v>515</v>
      </c>
      <c r="K757" t="s">
        <v>380</v>
      </c>
      <c r="L757" t="s">
        <v>381</v>
      </c>
      <c r="M757" t="s">
        <v>381</v>
      </c>
      <c r="N757" t="s">
        <v>381</v>
      </c>
      <c r="O757" t="s">
        <v>389</v>
      </c>
      <c r="P757" t="s">
        <v>388</v>
      </c>
      <c r="Q757" t="s">
        <v>516</v>
      </c>
    </row>
    <row r="758" spans="1:17" hidden="1" x14ac:dyDescent="0.35">
      <c r="A758" t="s">
        <v>537</v>
      </c>
      <c r="B758" t="s">
        <v>408</v>
      </c>
      <c r="C758">
        <v>2021</v>
      </c>
      <c r="D758">
        <v>5</v>
      </c>
      <c r="E758">
        <v>283.32</v>
      </c>
      <c r="F758">
        <v>0</v>
      </c>
      <c r="G758" t="s">
        <v>514</v>
      </c>
      <c r="H758" t="s">
        <v>377</v>
      </c>
      <c r="I758" t="s">
        <v>459</v>
      </c>
      <c r="J758" t="s">
        <v>515</v>
      </c>
      <c r="K758" t="s">
        <v>380</v>
      </c>
      <c r="L758" t="s">
        <v>381</v>
      </c>
      <c r="M758" t="s">
        <v>381</v>
      </c>
      <c r="N758" t="s">
        <v>381</v>
      </c>
      <c r="O758" t="s">
        <v>389</v>
      </c>
      <c r="P758" t="s">
        <v>388</v>
      </c>
      <c r="Q758" t="s">
        <v>516</v>
      </c>
    </row>
    <row r="759" spans="1:17" hidden="1" x14ac:dyDescent="0.35">
      <c r="A759" t="s">
        <v>537</v>
      </c>
      <c r="B759" t="s">
        <v>408</v>
      </c>
      <c r="C759">
        <v>2021</v>
      </c>
      <c r="D759">
        <v>6</v>
      </c>
      <c r="E759">
        <v>90.49</v>
      </c>
      <c r="F759">
        <v>0</v>
      </c>
      <c r="G759" t="s">
        <v>514</v>
      </c>
      <c r="H759" t="s">
        <v>377</v>
      </c>
      <c r="I759" t="s">
        <v>459</v>
      </c>
      <c r="J759" t="s">
        <v>515</v>
      </c>
      <c r="K759" t="s">
        <v>380</v>
      </c>
      <c r="L759" t="s">
        <v>381</v>
      </c>
      <c r="M759" t="s">
        <v>381</v>
      </c>
      <c r="N759" t="s">
        <v>381</v>
      </c>
      <c r="O759" t="s">
        <v>390</v>
      </c>
      <c r="P759" t="s">
        <v>388</v>
      </c>
      <c r="Q759" t="s">
        <v>516</v>
      </c>
    </row>
    <row r="760" spans="1:17" hidden="1" x14ac:dyDescent="0.35">
      <c r="A760" t="s">
        <v>538</v>
      </c>
      <c r="B760" t="s">
        <v>408</v>
      </c>
      <c r="C760">
        <v>2021</v>
      </c>
      <c r="D760">
        <v>1</v>
      </c>
      <c r="E760">
        <v>3.47</v>
      </c>
      <c r="F760">
        <v>0</v>
      </c>
      <c r="G760" t="s">
        <v>514</v>
      </c>
      <c r="H760" t="s">
        <v>377</v>
      </c>
      <c r="I760" t="s">
        <v>461</v>
      </c>
      <c r="J760" t="s">
        <v>515</v>
      </c>
      <c r="K760" t="s">
        <v>380</v>
      </c>
      <c r="L760" t="s">
        <v>381</v>
      </c>
      <c r="M760" t="s">
        <v>381</v>
      </c>
      <c r="N760" t="s">
        <v>381</v>
      </c>
      <c r="O760" t="s">
        <v>382</v>
      </c>
      <c r="P760" t="s">
        <v>383</v>
      </c>
      <c r="Q760" t="s">
        <v>516</v>
      </c>
    </row>
    <row r="761" spans="1:17" hidden="1" x14ac:dyDescent="0.35">
      <c r="A761" t="s">
        <v>538</v>
      </c>
      <c r="B761" t="s">
        <v>408</v>
      </c>
      <c r="C761">
        <v>2021</v>
      </c>
      <c r="D761">
        <v>2</v>
      </c>
      <c r="E761">
        <v>-3.47</v>
      </c>
      <c r="F761">
        <v>0</v>
      </c>
      <c r="G761" t="s">
        <v>514</v>
      </c>
      <c r="H761" t="s">
        <v>377</v>
      </c>
      <c r="I761" t="s">
        <v>461</v>
      </c>
      <c r="J761" t="s">
        <v>515</v>
      </c>
      <c r="K761" t="s">
        <v>380</v>
      </c>
      <c r="L761" t="s">
        <v>381</v>
      </c>
      <c r="M761" t="s">
        <v>381</v>
      </c>
      <c r="N761" t="s">
        <v>381</v>
      </c>
      <c r="O761" t="s">
        <v>385</v>
      </c>
      <c r="P761" t="s">
        <v>383</v>
      </c>
      <c r="Q761" t="s">
        <v>516</v>
      </c>
    </row>
    <row r="762" spans="1:17" hidden="1" x14ac:dyDescent="0.35">
      <c r="A762" t="s">
        <v>539</v>
      </c>
      <c r="B762" t="s">
        <v>408</v>
      </c>
      <c r="C762">
        <v>2021</v>
      </c>
      <c r="D762">
        <v>1</v>
      </c>
      <c r="E762">
        <v>73.790000000000006</v>
      </c>
      <c r="F762">
        <v>0</v>
      </c>
      <c r="G762" t="s">
        <v>514</v>
      </c>
      <c r="H762" t="s">
        <v>377</v>
      </c>
      <c r="I762" t="s">
        <v>463</v>
      </c>
      <c r="J762" t="s">
        <v>515</v>
      </c>
      <c r="K762" t="s">
        <v>380</v>
      </c>
      <c r="L762" t="s">
        <v>381</v>
      </c>
      <c r="M762" t="s">
        <v>381</v>
      </c>
      <c r="N762" t="s">
        <v>381</v>
      </c>
      <c r="O762" t="s">
        <v>382</v>
      </c>
      <c r="P762" t="s">
        <v>383</v>
      </c>
      <c r="Q762" t="s">
        <v>516</v>
      </c>
    </row>
    <row r="763" spans="1:17" hidden="1" x14ac:dyDescent="0.35">
      <c r="A763" t="s">
        <v>539</v>
      </c>
      <c r="B763" t="s">
        <v>408</v>
      </c>
      <c r="C763">
        <v>2021</v>
      </c>
      <c r="D763">
        <v>2</v>
      </c>
      <c r="E763">
        <v>-73.790000000000006</v>
      </c>
      <c r="F763">
        <v>0</v>
      </c>
      <c r="G763" t="s">
        <v>514</v>
      </c>
      <c r="H763" t="s">
        <v>377</v>
      </c>
      <c r="I763" t="s">
        <v>463</v>
      </c>
      <c r="J763" t="s">
        <v>515</v>
      </c>
      <c r="K763" t="s">
        <v>380</v>
      </c>
      <c r="L763" t="s">
        <v>381</v>
      </c>
      <c r="M763" t="s">
        <v>381</v>
      </c>
      <c r="N763" t="s">
        <v>381</v>
      </c>
      <c r="O763" t="s">
        <v>385</v>
      </c>
      <c r="P763" t="s">
        <v>383</v>
      </c>
      <c r="Q763" t="s">
        <v>516</v>
      </c>
    </row>
    <row r="764" spans="1:17" hidden="1" x14ac:dyDescent="0.35">
      <c r="A764" t="s">
        <v>540</v>
      </c>
      <c r="B764" t="s">
        <v>408</v>
      </c>
      <c r="C764">
        <v>2021</v>
      </c>
      <c r="D764">
        <v>1</v>
      </c>
      <c r="E764">
        <v>18.66</v>
      </c>
      <c r="F764">
        <v>0</v>
      </c>
      <c r="G764" t="s">
        <v>514</v>
      </c>
      <c r="H764" t="s">
        <v>377</v>
      </c>
      <c r="I764" t="s">
        <v>465</v>
      </c>
      <c r="J764" t="s">
        <v>515</v>
      </c>
      <c r="K764" t="s">
        <v>380</v>
      </c>
      <c r="L764" t="s">
        <v>381</v>
      </c>
      <c r="M764" t="s">
        <v>381</v>
      </c>
      <c r="N764" t="s">
        <v>381</v>
      </c>
      <c r="O764" t="s">
        <v>382</v>
      </c>
      <c r="P764" t="s">
        <v>383</v>
      </c>
      <c r="Q764" t="s">
        <v>516</v>
      </c>
    </row>
    <row r="765" spans="1:17" hidden="1" x14ac:dyDescent="0.35">
      <c r="A765" t="s">
        <v>540</v>
      </c>
      <c r="B765" t="s">
        <v>408</v>
      </c>
      <c r="C765">
        <v>2021</v>
      </c>
      <c r="D765">
        <v>2</v>
      </c>
      <c r="E765">
        <v>-18.66</v>
      </c>
      <c r="F765">
        <v>0</v>
      </c>
      <c r="G765" t="s">
        <v>514</v>
      </c>
      <c r="H765" t="s">
        <v>377</v>
      </c>
      <c r="I765" t="s">
        <v>465</v>
      </c>
      <c r="J765" t="s">
        <v>515</v>
      </c>
      <c r="K765" t="s">
        <v>380</v>
      </c>
      <c r="L765" t="s">
        <v>381</v>
      </c>
      <c r="M765" t="s">
        <v>381</v>
      </c>
      <c r="N765" t="s">
        <v>381</v>
      </c>
      <c r="O765" t="s">
        <v>385</v>
      </c>
      <c r="P765" t="s">
        <v>383</v>
      </c>
      <c r="Q765" t="s">
        <v>516</v>
      </c>
    </row>
    <row r="766" spans="1:17" hidden="1" x14ac:dyDescent="0.35">
      <c r="A766" t="s">
        <v>541</v>
      </c>
      <c r="B766" t="s">
        <v>408</v>
      </c>
      <c r="C766">
        <v>2021</v>
      </c>
      <c r="D766">
        <v>1</v>
      </c>
      <c r="E766">
        <v>7.71</v>
      </c>
      <c r="F766">
        <v>0</v>
      </c>
      <c r="G766" t="s">
        <v>514</v>
      </c>
      <c r="H766" t="s">
        <v>377</v>
      </c>
      <c r="I766" t="s">
        <v>467</v>
      </c>
      <c r="J766" t="s">
        <v>515</v>
      </c>
      <c r="K766" t="s">
        <v>380</v>
      </c>
      <c r="L766" t="s">
        <v>381</v>
      </c>
      <c r="M766" t="s">
        <v>381</v>
      </c>
      <c r="N766" t="s">
        <v>381</v>
      </c>
      <c r="O766" t="s">
        <v>382</v>
      </c>
      <c r="P766" t="s">
        <v>383</v>
      </c>
      <c r="Q766" t="s">
        <v>516</v>
      </c>
    </row>
    <row r="767" spans="1:17" hidden="1" x14ac:dyDescent="0.35">
      <c r="A767" t="s">
        <v>541</v>
      </c>
      <c r="B767" t="s">
        <v>408</v>
      </c>
      <c r="C767">
        <v>2021</v>
      </c>
      <c r="D767">
        <v>2</v>
      </c>
      <c r="E767">
        <v>-6.69</v>
      </c>
      <c r="F767">
        <v>0</v>
      </c>
      <c r="G767" t="s">
        <v>514</v>
      </c>
      <c r="H767" t="s">
        <v>377</v>
      </c>
      <c r="I767" t="s">
        <v>467</v>
      </c>
      <c r="J767" t="s">
        <v>515</v>
      </c>
      <c r="K767" t="s">
        <v>380</v>
      </c>
      <c r="L767" t="s">
        <v>381</v>
      </c>
      <c r="M767" t="s">
        <v>381</v>
      </c>
      <c r="N767" t="s">
        <v>381</v>
      </c>
      <c r="O767" t="s">
        <v>385</v>
      </c>
      <c r="P767" t="s">
        <v>383</v>
      </c>
      <c r="Q767" t="s">
        <v>516</v>
      </c>
    </row>
    <row r="768" spans="1:17" hidden="1" x14ac:dyDescent="0.35">
      <c r="A768" t="s">
        <v>541</v>
      </c>
      <c r="B768" t="s">
        <v>408</v>
      </c>
      <c r="C768">
        <v>2021</v>
      </c>
      <c r="D768">
        <v>3</v>
      </c>
      <c r="E768">
        <v>428.94</v>
      </c>
      <c r="F768">
        <v>0</v>
      </c>
      <c r="G768" t="s">
        <v>514</v>
      </c>
      <c r="H768" t="s">
        <v>377</v>
      </c>
      <c r="I768" t="s">
        <v>467</v>
      </c>
      <c r="J768" t="s">
        <v>515</v>
      </c>
      <c r="K768" t="s">
        <v>380</v>
      </c>
      <c r="L768" t="s">
        <v>381</v>
      </c>
      <c r="M768" t="s">
        <v>381</v>
      </c>
      <c r="N768" t="s">
        <v>381</v>
      </c>
      <c r="O768" t="s">
        <v>386</v>
      </c>
      <c r="P768" t="s">
        <v>383</v>
      </c>
      <c r="Q768" t="s">
        <v>516</v>
      </c>
    </row>
    <row r="769" spans="1:17" hidden="1" x14ac:dyDescent="0.35">
      <c r="A769" t="s">
        <v>541</v>
      </c>
      <c r="B769" t="s">
        <v>408</v>
      </c>
      <c r="C769">
        <v>2021</v>
      </c>
      <c r="D769">
        <v>4</v>
      </c>
      <c r="E769">
        <v>-131.97999999999999</v>
      </c>
      <c r="F769">
        <v>0</v>
      </c>
      <c r="G769" t="s">
        <v>514</v>
      </c>
      <c r="H769" t="s">
        <v>377</v>
      </c>
      <c r="I769" t="s">
        <v>467</v>
      </c>
      <c r="J769" t="s">
        <v>515</v>
      </c>
      <c r="K769" t="s">
        <v>380</v>
      </c>
      <c r="L769" t="s">
        <v>381</v>
      </c>
      <c r="M769" t="s">
        <v>381</v>
      </c>
      <c r="N769" t="s">
        <v>381</v>
      </c>
      <c r="O769" t="s">
        <v>387</v>
      </c>
      <c r="P769" t="s">
        <v>388</v>
      </c>
      <c r="Q769" t="s">
        <v>516</v>
      </c>
    </row>
    <row r="770" spans="1:17" hidden="1" x14ac:dyDescent="0.35">
      <c r="A770" t="s">
        <v>541</v>
      </c>
      <c r="B770" t="s">
        <v>408</v>
      </c>
      <c r="C770">
        <v>2021</v>
      </c>
      <c r="D770">
        <v>5</v>
      </c>
      <c r="E770">
        <v>-185.69</v>
      </c>
      <c r="F770">
        <v>0</v>
      </c>
      <c r="G770" t="s">
        <v>514</v>
      </c>
      <c r="H770" t="s">
        <v>377</v>
      </c>
      <c r="I770" t="s">
        <v>467</v>
      </c>
      <c r="J770" t="s">
        <v>515</v>
      </c>
      <c r="K770" t="s">
        <v>380</v>
      </c>
      <c r="L770" t="s">
        <v>381</v>
      </c>
      <c r="M770" t="s">
        <v>381</v>
      </c>
      <c r="N770" t="s">
        <v>381</v>
      </c>
      <c r="O770" t="s">
        <v>389</v>
      </c>
      <c r="P770" t="s">
        <v>388</v>
      </c>
      <c r="Q770" t="s">
        <v>516</v>
      </c>
    </row>
    <row r="771" spans="1:17" hidden="1" x14ac:dyDescent="0.35">
      <c r="A771" t="s">
        <v>541</v>
      </c>
      <c r="B771" t="s">
        <v>408</v>
      </c>
      <c r="C771">
        <v>2021</v>
      </c>
      <c r="D771">
        <v>5</v>
      </c>
      <c r="E771">
        <v>173.15</v>
      </c>
      <c r="F771">
        <v>0</v>
      </c>
      <c r="G771" t="s">
        <v>514</v>
      </c>
      <c r="H771" t="s">
        <v>377</v>
      </c>
      <c r="I771" t="s">
        <v>467</v>
      </c>
      <c r="J771" t="s">
        <v>515</v>
      </c>
      <c r="K771" t="s">
        <v>380</v>
      </c>
      <c r="L771" t="s">
        <v>381</v>
      </c>
      <c r="M771" t="s">
        <v>381</v>
      </c>
      <c r="N771" t="s">
        <v>381</v>
      </c>
      <c r="O771" t="s">
        <v>389</v>
      </c>
      <c r="P771" t="s">
        <v>388</v>
      </c>
      <c r="Q771" t="s">
        <v>516</v>
      </c>
    </row>
    <row r="772" spans="1:17" hidden="1" x14ac:dyDescent="0.35">
      <c r="A772" t="s">
        <v>541</v>
      </c>
      <c r="B772" t="s">
        <v>408</v>
      </c>
      <c r="C772">
        <v>2021</v>
      </c>
      <c r="D772">
        <v>6</v>
      </c>
      <c r="E772">
        <v>4.57</v>
      </c>
      <c r="F772">
        <v>0</v>
      </c>
      <c r="G772" t="s">
        <v>514</v>
      </c>
      <c r="H772" t="s">
        <v>377</v>
      </c>
      <c r="I772" t="s">
        <v>467</v>
      </c>
      <c r="J772" t="s">
        <v>515</v>
      </c>
      <c r="K772" t="s">
        <v>380</v>
      </c>
      <c r="L772" t="s">
        <v>381</v>
      </c>
      <c r="M772" t="s">
        <v>381</v>
      </c>
      <c r="N772" t="s">
        <v>381</v>
      </c>
      <c r="O772" t="s">
        <v>390</v>
      </c>
      <c r="P772" t="s">
        <v>388</v>
      </c>
      <c r="Q772" t="s">
        <v>516</v>
      </c>
    </row>
    <row r="773" spans="1:17" hidden="1" x14ac:dyDescent="0.35">
      <c r="A773" t="s">
        <v>542</v>
      </c>
      <c r="B773" t="s">
        <v>408</v>
      </c>
      <c r="C773">
        <v>2021</v>
      </c>
      <c r="D773">
        <v>1</v>
      </c>
      <c r="E773">
        <v>325.16000000000003</v>
      </c>
      <c r="F773">
        <v>0</v>
      </c>
      <c r="G773" t="s">
        <v>514</v>
      </c>
      <c r="H773" t="s">
        <v>377</v>
      </c>
      <c r="I773" t="s">
        <v>469</v>
      </c>
      <c r="J773" t="s">
        <v>515</v>
      </c>
      <c r="K773" t="s">
        <v>380</v>
      </c>
      <c r="L773" t="s">
        <v>381</v>
      </c>
      <c r="M773" t="s">
        <v>381</v>
      </c>
      <c r="N773" t="s">
        <v>381</v>
      </c>
      <c r="O773" t="s">
        <v>382</v>
      </c>
      <c r="P773" t="s">
        <v>383</v>
      </c>
      <c r="Q773" t="s">
        <v>516</v>
      </c>
    </row>
    <row r="774" spans="1:17" hidden="1" x14ac:dyDescent="0.35">
      <c r="A774" t="s">
        <v>542</v>
      </c>
      <c r="B774" t="s">
        <v>408</v>
      </c>
      <c r="C774">
        <v>2021</v>
      </c>
      <c r="D774">
        <v>2</v>
      </c>
      <c r="E774">
        <v>-278.83999999999997</v>
      </c>
      <c r="F774">
        <v>0</v>
      </c>
      <c r="G774" t="s">
        <v>514</v>
      </c>
      <c r="H774" t="s">
        <v>377</v>
      </c>
      <c r="I774" t="s">
        <v>469</v>
      </c>
      <c r="J774" t="s">
        <v>515</v>
      </c>
      <c r="K774" t="s">
        <v>380</v>
      </c>
      <c r="L774" t="s">
        <v>381</v>
      </c>
      <c r="M774" t="s">
        <v>381</v>
      </c>
      <c r="N774" t="s">
        <v>381</v>
      </c>
      <c r="O774" t="s">
        <v>385</v>
      </c>
      <c r="P774" t="s">
        <v>383</v>
      </c>
      <c r="Q774" t="s">
        <v>516</v>
      </c>
    </row>
    <row r="775" spans="1:17" hidden="1" x14ac:dyDescent="0.35">
      <c r="A775" t="s">
        <v>542</v>
      </c>
      <c r="B775" t="s">
        <v>408</v>
      </c>
      <c r="C775">
        <v>2021</v>
      </c>
      <c r="D775">
        <v>3</v>
      </c>
      <c r="E775">
        <v>544.15</v>
      </c>
      <c r="F775">
        <v>0</v>
      </c>
      <c r="G775" t="s">
        <v>514</v>
      </c>
      <c r="H775" t="s">
        <v>377</v>
      </c>
      <c r="I775" t="s">
        <v>469</v>
      </c>
      <c r="J775" t="s">
        <v>515</v>
      </c>
      <c r="K775" t="s">
        <v>380</v>
      </c>
      <c r="L775" t="s">
        <v>381</v>
      </c>
      <c r="M775" t="s">
        <v>381</v>
      </c>
      <c r="N775" t="s">
        <v>381</v>
      </c>
      <c r="O775" t="s">
        <v>386</v>
      </c>
      <c r="P775" t="s">
        <v>383</v>
      </c>
      <c r="Q775" t="s">
        <v>516</v>
      </c>
    </row>
    <row r="776" spans="1:17" hidden="1" x14ac:dyDescent="0.35">
      <c r="A776" t="s">
        <v>542</v>
      </c>
      <c r="B776" t="s">
        <v>408</v>
      </c>
      <c r="C776">
        <v>2021</v>
      </c>
      <c r="D776">
        <v>4</v>
      </c>
      <c r="E776">
        <v>336</v>
      </c>
      <c r="F776">
        <v>0</v>
      </c>
      <c r="G776" t="s">
        <v>514</v>
      </c>
      <c r="H776" t="s">
        <v>377</v>
      </c>
      <c r="I776" t="s">
        <v>469</v>
      </c>
      <c r="J776" t="s">
        <v>515</v>
      </c>
      <c r="K776" t="s">
        <v>380</v>
      </c>
      <c r="L776" t="s">
        <v>381</v>
      </c>
      <c r="M776" t="s">
        <v>381</v>
      </c>
      <c r="N776" t="s">
        <v>381</v>
      </c>
      <c r="O776" t="s">
        <v>387</v>
      </c>
      <c r="P776" t="s">
        <v>388</v>
      </c>
      <c r="Q776" t="s">
        <v>516</v>
      </c>
    </row>
    <row r="777" spans="1:17" hidden="1" x14ac:dyDescent="0.35">
      <c r="A777" t="s">
        <v>542</v>
      </c>
      <c r="B777" t="s">
        <v>408</v>
      </c>
      <c r="C777">
        <v>2021</v>
      </c>
      <c r="D777">
        <v>5</v>
      </c>
      <c r="E777">
        <v>-622</v>
      </c>
      <c r="F777">
        <v>0</v>
      </c>
      <c r="G777" t="s">
        <v>514</v>
      </c>
      <c r="H777" t="s">
        <v>377</v>
      </c>
      <c r="I777" t="s">
        <v>469</v>
      </c>
      <c r="J777" t="s">
        <v>515</v>
      </c>
      <c r="K777" t="s">
        <v>380</v>
      </c>
      <c r="L777" t="s">
        <v>381</v>
      </c>
      <c r="M777" t="s">
        <v>381</v>
      </c>
      <c r="N777" t="s">
        <v>381</v>
      </c>
      <c r="O777" t="s">
        <v>389</v>
      </c>
      <c r="P777" t="s">
        <v>388</v>
      </c>
      <c r="Q777" t="s">
        <v>516</v>
      </c>
    </row>
    <row r="778" spans="1:17" hidden="1" x14ac:dyDescent="0.35">
      <c r="A778" t="s">
        <v>542</v>
      </c>
      <c r="B778" t="s">
        <v>408</v>
      </c>
      <c r="C778">
        <v>2021</v>
      </c>
      <c r="D778">
        <v>5</v>
      </c>
      <c r="E778">
        <v>573.28</v>
      </c>
      <c r="F778">
        <v>0</v>
      </c>
      <c r="G778" t="s">
        <v>514</v>
      </c>
      <c r="H778" t="s">
        <v>377</v>
      </c>
      <c r="I778" t="s">
        <v>469</v>
      </c>
      <c r="J778" t="s">
        <v>515</v>
      </c>
      <c r="K778" t="s">
        <v>380</v>
      </c>
      <c r="L778" t="s">
        <v>381</v>
      </c>
      <c r="M778" t="s">
        <v>381</v>
      </c>
      <c r="N778" t="s">
        <v>381</v>
      </c>
      <c r="O778" t="s">
        <v>389</v>
      </c>
      <c r="P778" t="s">
        <v>388</v>
      </c>
      <c r="Q778" t="s">
        <v>516</v>
      </c>
    </row>
    <row r="779" spans="1:17" hidden="1" x14ac:dyDescent="0.35">
      <c r="A779" t="s">
        <v>542</v>
      </c>
      <c r="B779" t="s">
        <v>408</v>
      </c>
      <c r="C779">
        <v>2021</v>
      </c>
      <c r="D779">
        <v>6</v>
      </c>
      <c r="E779">
        <v>138.69</v>
      </c>
      <c r="F779">
        <v>0</v>
      </c>
      <c r="G779" t="s">
        <v>514</v>
      </c>
      <c r="H779" t="s">
        <v>377</v>
      </c>
      <c r="I779" t="s">
        <v>469</v>
      </c>
      <c r="J779" t="s">
        <v>515</v>
      </c>
      <c r="K779" t="s">
        <v>380</v>
      </c>
      <c r="L779" t="s">
        <v>381</v>
      </c>
      <c r="M779" t="s">
        <v>381</v>
      </c>
      <c r="N779" t="s">
        <v>381</v>
      </c>
      <c r="O779" t="s">
        <v>390</v>
      </c>
      <c r="P779" t="s">
        <v>388</v>
      </c>
      <c r="Q779" t="s">
        <v>516</v>
      </c>
    </row>
    <row r="780" spans="1:17" hidden="1" x14ac:dyDescent="0.35">
      <c r="A780" t="s">
        <v>543</v>
      </c>
      <c r="B780" t="s">
        <v>375</v>
      </c>
      <c r="C780">
        <v>2021</v>
      </c>
      <c r="D780">
        <v>1</v>
      </c>
      <c r="E780">
        <v>0</v>
      </c>
      <c r="F780">
        <v>2000</v>
      </c>
      <c r="G780" t="s">
        <v>544</v>
      </c>
      <c r="H780" t="s">
        <v>377</v>
      </c>
      <c r="I780" t="s">
        <v>378</v>
      </c>
      <c r="J780" t="s">
        <v>545</v>
      </c>
      <c r="K780" t="s">
        <v>380</v>
      </c>
      <c r="L780" t="s">
        <v>381</v>
      </c>
      <c r="M780" t="s">
        <v>381</v>
      </c>
      <c r="N780" t="s">
        <v>381</v>
      </c>
      <c r="O780" t="s">
        <v>382</v>
      </c>
      <c r="P780" t="s">
        <v>383</v>
      </c>
      <c r="Q780" t="s">
        <v>546</v>
      </c>
    </row>
    <row r="781" spans="1:17" hidden="1" x14ac:dyDescent="0.35">
      <c r="A781" t="s">
        <v>543</v>
      </c>
      <c r="B781" t="s">
        <v>375</v>
      </c>
      <c r="C781">
        <v>2021</v>
      </c>
      <c r="D781">
        <v>1</v>
      </c>
      <c r="E781">
        <v>4650.47</v>
      </c>
      <c r="F781">
        <v>0</v>
      </c>
      <c r="G781" t="s">
        <v>544</v>
      </c>
      <c r="H781" t="s">
        <v>377</v>
      </c>
      <c r="I781" t="s">
        <v>378</v>
      </c>
      <c r="J781" t="s">
        <v>545</v>
      </c>
      <c r="K781" t="s">
        <v>380</v>
      </c>
      <c r="L781" t="s">
        <v>381</v>
      </c>
      <c r="M781" t="s">
        <v>381</v>
      </c>
      <c r="N781" t="s">
        <v>381</v>
      </c>
      <c r="O781" t="s">
        <v>382</v>
      </c>
      <c r="P781" t="s">
        <v>383</v>
      </c>
      <c r="Q781" t="s">
        <v>546</v>
      </c>
    </row>
    <row r="782" spans="1:17" hidden="1" x14ac:dyDescent="0.35">
      <c r="A782" t="s">
        <v>543</v>
      </c>
      <c r="B782" t="s">
        <v>375</v>
      </c>
      <c r="C782">
        <v>2021</v>
      </c>
      <c r="D782">
        <v>2</v>
      </c>
      <c r="E782">
        <v>0</v>
      </c>
      <c r="F782">
        <v>2000</v>
      </c>
      <c r="G782" t="s">
        <v>544</v>
      </c>
      <c r="H782" t="s">
        <v>377</v>
      </c>
      <c r="I782" t="s">
        <v>378</v>
      </c>
      <c r="J782" t="s">
        <v>545</v>
      </c>
      <c r="K782" t="s">
        <v>380</v>
      </c>
      <c r="L782" t="s">
        <v>381</v>
      </c>
      <c r="M782" t="s">
        <v>381</v>
      </c>
      <c r="N782" t="s">
        <v>381</v>
      </c>
      <c r="O782" t="s">
        <v>385</v>
      </c>
      <c r="P782" t="s">
        <v>383</v>
      </c>
      <c r="Q782" t="s">
        <v>546</v>
      </c>
    </row>
    <row r="783" spans="1:17" hidden="1" x14ac:dyDescent="0.35">
      <c r="A783" t="s">
        <v>543</v>
      </c>
      <c r="B783" t="s">
        <v>375</v>
      </c>
      <c r="C783">
        <v>2021</v>
      </c>
      <c r="D783">
        <v>2</v>
      </c>
      <c r="E783">
        <v>-4951.07</v>
      </c>
      <c r="F783">
        <v>0</v>
      </c>
      <c r="G783" t="s">
        <v>544</v>
      </c>
      <c r="H783" t="s">
        <v>377</v>
      </c>
      <c r="I783" t="s">
        <v>378</v>
      </c>
      <c r="J783" t="s">
        <v>545</v>
      </c>
      <c r="K783" t="s">
        <v>380</v>
      </c>
      <c r="L783" t="s">
        <v>381</v>
      </c>
      <c r="M783" t="s">
        <v>381</v>
      </c>
      <c r="N783" t="s">
        <v>381</v>
      </c>
      <c r="O783" t="s">
        <v>385</v>
      </c>
      <c r="P783" t="s">
        <v>383</v>
      </c>
      <c r="Q783" t="s">
        <v>546</v>
      </c>
    </row>
    <row r="784" spans="1:17" hidden="1" x14ac:dyDescent="0.35">
      <c r="A784" t="s">
        <v>543</v>
      </c>
      <c r="B784" t="s">
        <v>375</v>
      </c>
      <c r="C784">
        <v>2021</v>
      </c>
      <c r="D784">
        <v>3</v>
      </c>
      <c r="E784">
        <v>0</v>
      </c>
      <c r="F784">
        <v>0</v>
      </c>
      <c r="G784" t="s">
        <v>544</v>
      </c>
      <c r="H784" t="s">
        <v>377</v>
      </c>
      <c r="I784" t="s">
        <v>378</v>
      </c>
      <c r="J784" t="s">
        <v>545</v>
      </c>
      <c r="K784" t="s">
        <v>380</v>
      </c>
      <c r="L784" t="s">
        <v>381</v>
      </c>
      <c r="M784" t="s">
        <v>381</v>
      </c>
      <c r="N784" t="s">
        <v>381</v>
      </c>
      <c r="O784" t="s">
        <v>386</v>
      </c>
      <c r="P784" t="s">
        <v>383</v>
      </c>
      <c r="Q784" t="s">
        <v>546</v>
      </c>
    </row>
    <row r="785" spans="1:17" hidden="1" x14ac:dyDescent="0.35">
      <c r="A785" t="s">
        <v>543</v>
      </c>
      <c r="B785" t="s">
        <v>375</v>
      </c>
      <c r="C785">
        <v>2021</v>
      </c>
      <c r="D785">
        <v>3</v>
      </c>
      <c r="E785">
        <v>1202.8399999999999</v>
      </c>
      <c r="F785">
        <v>0</v>
      </c>
      <c r="G785" t="s">
        <v>544</v>
      </c>
      <c r="H785" t="s">
        <v>377</v>
      </c>
      <c r="I785" t="s">
        <v>378</v>
      </c>
      <c r="J785" t="s">
        <v>545</v>
      </c>
      <c r="K785" t="s">
        <v>380</v>
      </c>
      <c r="L785" t="s">
        <v>381</v>
      </c>
      <c r="M785" t="s">
        <v>381</v>
      </c>
      <c r="N785" t="s">
        <v>381</v>
      </c>
      <c r="O785" t="s">
        <v>386</v>
      </c>
      <c r="P785" t="s">
        <v>383</v>
      </c>
      <c r="Q785" t="s">
        <v>546</v>
      </c>
    </row>
    <row r="786" spans="1:17" hidden="1" x14ac:dyDescent="0.35">
      <c r="A786" t="s">
        <v>543</v>
      </c>
      <c r="B786" t="s">
        <v>375</v>
      </c>
      <c r="C786">
        <v>2021</v>
      </c>
      <c r="D786">
        <v>4</v>
      </c>
      <c r="E786">
        <v>1179.4100000000001</v>
      </c>
      <c r="F786">
        <v>0</v>
      </c>
      <c r="G786" t="s">
        <v>544</v>
      </c>
      <c r="H786" t="s">
        <v>377</v>
      </c>
      <c r="I786" t="s">
        <v>378</v>
      </c>
      <c r="J786" t="s">
        <v>545</v>
      </c>
      <c r="K786" t="s">
        <v>380</v>
      </c>
      <c r="L786" t="s">
        <v>381</v>
      </c>
      <c r="M786" t="s">
        <v>381</v>
      </c>
      <c r="N786" t="s">
        <v>381</v>
      </c>
      <c r="O786" t="s">
        <v>387</v>
      </c>
      <c r="P786" t="s">
        <v>388</v>
      </c>
      <c r="Q786" t="s">
        <v>546</v>
      </c>
    </row>
    <row r="787" spans="1:17" hidden="1" x14ac:dyDescent="0.35">
      <c r="A787" t="s">
        <v>543</v>
      </c>
      <c r="B787" t="s">
        <v>375</v>
      </c>
      <c r="C787">
        <v>2021</v>
      </c>
      <c r="D787">
        <v>4</v>
      </c>
      <c r="E787">
        <v>0</v>
      </c>
      <c r="F787">
        <v>4000</v>
      </c>
      <c r="G787" t="s">
        <v>544</v>
      </c>
      <c r="H787" t="s">
        <v>377</v>
      </c>
      <c r="I787" t="s">
        <v>378</v>
      </c>
      <c r="J787" t="s">
        <v>545</v>
      </c>
      <c r="K787" t="s">
        <v>380</v>
      </c>
      <c r="L787" t="s">
        <v>381</v>
      </c>
      <c r="M787" t="s">
        <v>381</v>
      </c>
      <c r="N787" t="s">
        <v>381</v>
      </c>
      <c r="O787" t="s">
        <v>387</v>
      </c>
      <c r="P787" t="s">
        <v>388</v>
      </c>
      <c r="Q787" t="s">
        <v>546</v>
      </c>
    </row>
    <row r="788" spans="1:17" hidden="1" x14ac:dyDescent="0.35">
      <c r="A788" t="s">
        <v>543</v>
      </c>
      <c r="B788" t="s">
        <v>375</v>
      </c>
      <c r="C788">
        <v>2021</v>
      </c>
      <c r="D788">
        <v>5</v>
      </c>
      <c r="E788">
        <v>-2090.58</v>
      </c>
      <c r="F788">
        <v>0</v>
      </c>
      <c r="G788" t="s">
        <v>544</v>
      </c>
      <c r="H788" t="s">
        <v>377</v>
      </c>
      <c r="I788" t="s">
        <v>378</v>
      </c>
      <c r="J788" t="s">
        <v>545</v>
      </c>
      <c r="K788" t="s">
        <v>380</v>
      </c>
      <c r="L788" t="s">
        <v>381</v>
      </c>
      <c r="M788" t="s">
        <v>381</v>
      </c>
      <c r="N788" t="s">
        <v>381</v>
      </c>
      <c r="O788" t="s">
        <v>389</v>
      </c>
      <c r="P788" t="s">
        <v>388</v>
      </c>
      <c r="Q788" t="s">
        <v>546</v>
      </c>
    </row>
    <row r="789" spans="1:17" hidden="1" x14ac:dyDescent="0.35">
      <c r="A789" t="s">
        <v>543</v>
      </c>
      <c r="B789" t="s">
        <v>375</v>
      </c>
      <c r="C789">
        <v>2021</v>
      </c>
      <c r="D789">
        <v>5</v>
      </c>
      <c r="E789">
        <v>3388.77</v>
      </c>
      <c r="F789">
        <v>0</v>
      </c>
      <c r="G789" t="s">
        <v>544</v>
      </c>
      <c r="H789" t="s">
        <v>377</v>
      </c>
      <c r="I789" t="s">
        <v>378</v>
      </c>
      <c r="J789" t="s">
        <v>545</v>
      </c>
      <c r="K789" t="s">
        <v>380</v>
      </c>
      <c r="L789" t="s">
        <v>381</v>
      </c>
      <c r="M789" t="s">
        <v>381</v>
      </c>
      <c r="N789" t="s">
        <v>381</v>
      </c>
      <c r="O789" t="s">
        <v>389</v>
      </c>
      <c r="P789" t="s">
        <v>388</v>
      </c>
      <c r="Q789" t="s">
        <v>546</v>
      </c>
    </row>
    <row r="790" spans="1:17" hidden="1" x14ac:dyDescent="0.35">
      <c r="A790" t="s">
        <v>543</v>
      </c>
      <c r="B790" t="s">
        <v>375</v>
      </c>
      <c r="C790">
        <v>2021</v>
      </c>
      <c r="D790">
        <v>5</v>
      </c>
      <c r="E790">
        <v>0</v>
      </c>
      <c r="F790">
        <v>2000</v>
      </c>
      <c r="G790" t="s">
        <v>544</v>
      </c>
      <c r="H790" t="s">
        <v>377</v>
      </c>
      <c r="I790" t="s">
        <v>378</v>
      </c>
      <c r="J790" t="s">
        <v>545</v>
      </c>
      <c r="K790" t="s">
        <v>380</v>
      </c>
      <c r="L790" t="s">
        <v>381</v>
      </c>
      <c r="M790" t="s">
        <v>381</v>
      </c>
      <c r="N790" t="s">
        <v>381</v>
      </c>
      <c r="O790" t="s">
        <v>389</v>
      </c>
      <c r="P790" t="s">
        <v>388</v>
      </c>
      <c r="Q790" t="s">
        <v>546</v>
      </c>
    </row>
    <row r="791" spans="1:17" hidden="1" x14ac:dyDescent="0.35">
      <c r="A791" t="s">
        <v>543</v>
      </c>
      <c r="B791" t="s">
        <v>375</v>
      </c>
      <c r="C791">
        <v>2021</v>
      </c>
      <c r="D791">
        <v>6</v>
      </c>
      <c r="E791">
        <v>3796.03</v>
      </c>
      <c r="F791">
        <v>0</v>
      </c>
      <c r="G791" t="s">
        <v>544</v>
      </c>
      <c r="H791" t="s">
        <v>377</v>
      </c>
      <c r="I791" t="s">
        <v>378</v>
      </c>
      <c r="J791" t="s">
        <v>545</v>
      </c>
      <c r="K791" t="s">
        <v>380</v>
      </c>
      <c r="L791" t="s">
        <v>381</v>
      </c>
      <c r="M791" t="s">
        <v>381</v>
      </c>
      <c r="N791" t="s">
        <v>381</v>
      </c>
      <c r="O791" t="s">
        <v>390</v>
      </c>
      <c r="P791" t="s">
        <v>388</v>
      </c>
      <c r="Q791" t="s">
        <v>546</v>
      </c>
    </row>
    <row r="792" spans="1:17" hidden="1" x14ac:dyDescent="0.35">
      <c r="A792" t="s">
        <v>543</v>
      </c>
      <c r="B792" t="s">
        <v>375</v>
      </c>
      <c r="C792">
        <v>2021</v>
      </c>
      <c r="D792">
        <v>6</v>
      </c>
      <c r="E792">
        <v>0</v>
      </c>
      <c r="F792">
        <v>2000</v>
      </c>
      <c r="G792" t="s">
        <v>544</v>
      </c>
      <c r="H792" t="s">
        <v>377</v>
      </c>
      <c r="I792" t="s">
        <v>378</v>
      </c>
      <c r="J792" t="s">
        <v>545</v>
      </c>
      <c r="K792" t="s">
        <v>380</v>
      </c>
      <c r="L792" t="s">
        <v>381</v>
      </c>
      <c r="M792" t="s">
        <v>381</v>
      </c>
      <c r="N792" t="s">
        <v>381</v>
      </c>
      <c r="O792" t="s">
        <v>390</v>
      </c>
      <c r="P792" t="s">
        <v>388</v>
      </c>
      <c r="Q792" t="s">
        <v>546</v>
      </c>
    </row>
    <row r="793" spans="1:17" hidden="1" x14ac:dyDescent="0.35">
      <c r="A793" t="s">
        <v>547</v>
      </c>
      <c r="B793" t="s">
        <v>375</v>
      </c>
      <c r="C793">
        <v>2021</v>
      </c>
      <c r="D793">
        <v>1</v>
      </c>
      <c r="E793">
        <v>0</v>
      </c>
      <c r="F793">
        <v>1500</v>
      </c>
      <c r="G793" t="s">
        <v>544</v>
      </c>
      <c r="H793" t="s">
        <v>377</v>
      </c>
      <c r="I793" t="s">
        <v>392</v>
      </c>
      <c r="J793" t="s">
        <v>545</v>
      </c>
      <c r="K793" t="s">
        <v>380</v>
      </c>
      <c r="L793" t="s">
        <v>381</v>
      </c>
      <c r="M793" t="s">
        <v>381</v>
      </c>
      <c r="N793" t="s">
        <v>381</v>
      </c>
      <c r="O793" t="s">
        <v>382</v>
      </c>
      <c r="P793" t="s">
        <v>383</v>
      </c>
      <c r="Q793" t="s">
        <v>546</v>
      </c>
    </row>
    <row r="794" spans="1:17" hidden="1" x14ac:dyDescent="0.35">
      <c r="A794" t="s">
        <v>547</v>
      </c>
      <c r="B794" t="s">
        <v>375</v>
      </c>
      <c r="C794">
        <v>2021</v>
      </c>
      <c r="D794">
        <v>1</v>
      </c>
      <c r="E794">
        <v>-719.51</v>
      </c>
      <c r="F794">
        <v>0</v>
      </c>
      <c r="G794" t="s">
        <v>544</v>
      </c>
      <c r="H794" t="s">
        <v>377</v>
      </c>
      <c r="I794" t="s">
        <v>392</v>
      </c>
      <c r="J794" t="s">
        <v>545</v>
      </c>
      <c r="K794" t="s">
        <v>380</v>
      </c>
      <c r="L794" t="s">
        <v>381</v>
      </c>
      <c r="M794" t="s">
        <v>381</v>
      </c>
      <c r="N794" t="s">
        <v>381</v>
      </c>
      <c r="O794" t="s">
        <v>382</v>
      </c>
      <c r="P794" t="s">
        <v>383</v>
      </c>
      <c r="Q794" t="s">
        <v>546</v>
      </c>
    </row>
    <row r="795" spans="1:17" hidden="1" x14ac:dyDescent="0.35">
      <c r="A795" t="s">
        <v>547</v>
      </c>
      <c r="B795" t="s">
        <v>375</v>
      </c>
      <c r="C795">
        <v>2021</v>
      </c>
      <c r="D795">
        <v>2</v>
      </c>
      <c r="E795">
        <v>0</v>
      </c>
      <c r="F795">
        <v>1500</v>
      </c>
      <c r="G795" t="s">
        <v>544</v>
      </c>
      <c r="H795" t="s">
        <v>377</v>
      </c>
      <c r="I795" t="s">
        <v>392</v>
      </c>
      <c r="J795" t="s">
        <v>545</v>
      </c>
      <c r="K795" t="s">
        <v>380</v>
      </c>
      <c r="L795" t="s">
        <v>381</v>
      </c>
      <c r="M795" t="s">
        <v>381</v>
      </c>
      <c r="N795" t="s">
        <v>381</v>
      </c>
      <c r="O795" t="s">
        <v>385</v>
      </c>
      <c r="P795" t="s">
        <v>383</v>
      </c>
      <c r="Q795" t="s">
        <v>546</v>
      </c>
    </row>
    <row r="796" spans="1:17" hidden="1" x14ac:dyDescent="0.35">
      <c r="A796" t="s">
        <v>547</v>
      </c>
      <c r="B796" t="s">
        <v>375</v>
      </c>
      <c r="C796">
        <v>2021</v>
      </c>
      <c r="D796">
        <v>2</v>
      </c>
      <c r="E796">
        <v>70.7</v>
      </c>
      <c r="F796">
        <v>0</v>
      </c>
      <c r="G796" t="s">
        <v>544</v>
      </c>
      <c r="H796" t="s">
        <v>377</v>
      </c>
      <c r="I796" t="s">
        <v>392</v>
      </c>
      <c r="J796" t="s">
        <v>545</v>
      </c>
      <c r="K796" t="s">
        <v>380</v>
      </c>
      <c r="L796" t="s">
        <v>381</v>
      </c>
      <c r="M796" t="s">
        <v>381</v>
      </c>
      <c r="N796" t="s">
        <v>381</v>
      </c>
      <c r="O796" t="s">
        <v>385</v>
      </c>
      <c r="P796" t="s">
        <v>383</v>
      </c>
      <c r="Q796" t="s">
        <v>546</v>
      </c>
    </row>
    <row r="797" spans="1:17" hidden="1" x14ac:dyDescent="0.35">
      <c r="A797" t="s">
        <v>547</v>
      </c>
      <c r="B797" t="s">
        <v>375</v>
      </c>
      <c r="C797">
        <v>2021</v>
      </c>
      <c r="D797">
        <v>3</v>
      </c>
      <c r="E797">
        <v>0</v>
      </c>
      <c r="F797">
        <v>0</v>
      </c>
      <c r="G797" t="s">
        <v>544</v>
      </c>
      <c r="H797" t="s">
        <v>377</v>
      </c>
      <c r="I797" t="s">
        <v>392</v>
      </c>
      <c r="J797" t="s">
        <v>545</v>
      </c>
      <c r="K797" t="s">
        <v>380</v>
      </c>
      <c r="L797" t="s">
        <v>381</v>
      </c>
      <c r="M797" t="s">
        <v>381</v>
      </c>
      <c r="N797" t="s">
        <v>381</v>
      </c>
      <c r="O797" t="s">
        <v>386</v>
      </c>
      <c r="P797" t="s">
        <v>383</v>
      </c>
      <c r="Q797" t="s">
        <v>546</v>
      </c>
    </row>
    <row r="798" spans="1:17" hidden="1" x14ac:dyDescent="0.35">
      <c r="A798" t="s">
        <v>547</v>
      </c>
      <c r="B798" t="s">
        <v>375</v>
      </c>
      <c r="C798">
        <v>2021</v>
      </c>
      <c r="D798">
        <v>3</v>
      </c>
      <c r="E798">
        <v>361.77</v>
      </c>
      <c r="F798">
        <v>0</v>
      </c>
      <c r="G798" t="s">
        <v>544</v>
      </c>
      <c r="H798" t="s">
        <v>377</v>
      </c>
      <c r="I798" t="s">
        <v>392</v>
      </c>
      <c r="J798" t="s">
        <v>545</v>
      </c>
      <c r="K798" t="s">
        <v>380</v>
      </c>
      <c r="L798" t="s">
        <v>381</v>
      </c>
      <c r="M798" t="s">
        <v>381</v>
      </c>
      <c r="N798" t="s">
        <v>381</v>
      </c>
      <c r="O798" t="s">
        <v>386</v>
      </c>
      <c r="P798" t="s">
        <v>383</v>
      </c>
      <c r="Q798" t="s">
        <v>546</v>
      </c>
    </row>
    <row r="799" spans="1:17" hidden="1" x14ac:dyDescent="0.35">
      <c r="A799" t="s">
        <v>547</v>
      </c>
      <c r="B799" t="s">
        <v>375</v>
      </c>
      <c r="C799">
        <v>2021</v>
      </c>
      <c r="D799">
        <v>4</v>
      </c>
      <c r="E799">
        <v>1865.92</v>
      </c>
      <c r="F799">
        <v>0</v>
      </c>
      <c r="G799" t="s">
        <v>544</v>
      </c>
      <c r="H799" t="s">
        <v>377</v>
      </c>
      <c r="I799" t="s">
        <v>392</v>
      </c>
      <c r="J799" t="s">
        <v>545</v>
      </c>
      <c r="K799" t="s">
        <v>380</v>
      </c>
      <c r="L799" t="s">
        <v>381</v>
      </c>
      <c r="M799" t="s">
        <v>381</v>
      </c>
      <c r="N799" t="s">
        <v>381</v>
      </c>
      <c r="O799" t="s">
        <v>387</v>
      </c>
      <c r="P799" t="s">
        <v>388</v>
      </c>
      <c r="Q799" t="s">
        <v>546</v>
      </c>
    </row>
    <row r="800" spans="1:17" hidden="1" x14ac:dyDescent="0.35">
      <c r="A800" t="s">
        <v>547</v>
      </c>
      <c r="B800" t="s">
        <v>375</v>
      </c>
      <c r="C800">
        <v>2021</v>
      </c>
      <c r="D800">
        <v>4</v>
      </c>
      <c r="E800">
        <v>0</v>
      </c>
      <c r="F800">
        <v>3000</v>
      </c>
      <c r="G800" t="s">
        <v>544</v>
      </c>
      <c r="H800" t="s">
        <v>377</v>
      </c>
      <c r="I800" t="s">
        <v>392</v>
      </c>
      <c r="J800" t="s">
        <v>545</v>
      </c>
      <c r="K800" t="s">
        <v>380</v>
      </c>
      <c r="L800" t="s">
        <v>381</v>
      </c>
      <c r="M800" t="s">
        <v>381</v>
      </c>
      <c r="N800" t="s">
        <v>381</v>
      </c>
      <c r="O800" t="s">
        <v>387</v>
      </c>
      <c r="P800" t="s">
        <v>388</v>
      </c>
      <c r="Q800" t="s">
        <v>546</v>
      </c>
    </row>
    <row r="801" spans="1:17" hidden="1" x14ac:dyDescent="0.35">
      <c r="A801" t="s">
        <v>547</v>
      </c>
      <c r="B801" t="s">
        <v>375</v>
      </c>
      <c r="C801">
        <v>2021</v>
      </c>
      <c r="D801">
        <v>5</v>
      </c>
      <c r="E801">
        <v>2343.7600000000002</v>
      </c>
      <c r="F801">
        <v>0</v>
      </c>
      <c r="G801" t="s">
        <v>544</v>
      </c>
      <c r="H801" t="s">
        <v>377</v>
      </c>
      <c r="I801" t="s">
        <v>392</v>
      </c>
      <c r="J801" t="s">
        <v>545</v>
      </c>
      <c r="K801" t="s">
        <v>380</v>
      </c>
      <c r="L801" t="s">
        <v>381</v>
      </c>
      <c r="M801" t="s">
        <v>381</v>
      </c>
      <c r="N801" t="s">
        <v>381</v>
      </c>
      <c r="O801" t="s">
        <v>389</v>
      </c>
      <c r="P801" t="s">
        <v>388</v>
      </c>
      <c r="Q801" t="s">
        <v>546</v>
      </c>
    </row>
    <row r="802" spans="1:17" hidden="1" x14ac:dyDescent="0.35">
      <c r="A802" t="s">
        <v>547</v>
      </c>
      <c r="B802" t="s">
        <v>375</v>
      </c>
      <c r="C802">
        <v>2021</v>
      </c>
      <c r="D802">
        <v>5</v>
      </c>
      <c r="E802">
        <v>0</v>
      </c>
      <c r="F802">
        <v>1500</v>
      </c>
      <c r="G802" t="s">
        <v>544</v>
      </c>
      <c r="H802" t="s">
        <v>377</v>
      </c>
      <c r="I802" t="s">
        <v>392</v>
      </c>
      <c r="J802" t="s">
        <v>545</v>
      </c>
      <c r="K802" t="s">
        <v>380</v>
      </c>
      <c r="L802" t="s">
        <v>381</v>
      </c>
      <c r="M802" t="s">
        <v>381</v>
      </c>
      <c r="N802" t="s">
        <v>381</v>
      </c>
      <c r="O802" t="s">
        <v>389</v>
      </c>
      <c r="P802" t="s">
        <v>388</v>
      </c>
      <c r="Q802" t="s">
        <v>546</v>
      </c>
    </row>
    <row r="803" spans="1:17" hidden="1" x14ac:dyDescent="0.35">
      <c r="A803" t="s">
        <v>547</v>
      </c>
      <c r="B803" t="s">
        <v>375</v>
      </c>
      <c r="C803">
        <v>2021</v>
      </c>
      <c r="D803">
        <v>6</v>
      </c>
      <c r="E803">
        <v>2000.57</v>
      </c>
      <c r="F803">
        <v>0</v>
      </c>
      <c r="G803" t="s">
        <v>544</v>
      </c>
      <c r="H803" t="s">
        <v>377</v>
      </c>
      <c r="I803" t="s">
        <v>392</v>
      </c>
      <c r="J803" t="s">
        <v>545</v>
      </c>
      <c r="K803" t="s">
        <v>380</v>
      </c>
      <c r="L803" t="s">
        <v>381</v>
      </c>
      <c r="M803" t="s">
        <v>381</v>
      </c>
      <c r="N803" t="s">
        <v>381</v>
      </c>
      <c r="O803" t="s">
        <v>390</v>
      </c>
      <c r="P803" t="s">
        <v>388</v>
      </c>
      <c r="Q803" t="s">
        <v>546</v>
      </c>
    </row>
    <row r="804" spans="1:17" hidden="1" x14ac:dyDescent="0.35">
      <c r="A804" t="s">
        <v>547</v>
      </c>
      <c r="B804" t="s">
        <v>375</v>
      </c>
      <c r="C804">
        <v>2021</v>
      </c>
      <c r="D804">
        <v>6</v>
      </c>
      <c r="E804">
        <v>0</v>
      </c>
      <c r="F804">
        <v>1500</v>
      </c>
      <c r="G804" t="s">
        <v>544</v>
      </c>
      <c r="H804" t="s">
        <v>377</v>
      </c>
      <c r="I804" t="s">
        <v>392</v>
      </c>
      <c r="J804" t="s">
        <v>545</v>
      </c>
      <c r="K804" t="s">
        <v>380</v>
      </c>
      <c r="L804" t="s">
        <v>381</v>
      </c>
      <c r="M804" t="s">
        <v>381</v>
      </c>
      <c r="N804" t="s">
        <v>381</v>
      </c>
      <c r="O804" t="s">
        <v>390</v>
      </c>
      <c r="P804" t="s">
        <v>388</v>
      </c>
      <c r="Q804" t="s">
        <v>546</v>
      </c>
    </row>
    <row r="805" spans="1:17" hidden="1" x14ac:dyDescent="0.35">
      <c r="A805" t="s">
        <v>74</v>
      </c>
      <c r="B805" t="s">
        <v>375</v>
      </c>
      <c r="C805">
        <v>2021</v>
      </c>
      <c r="D805">
        <v>1</v>
      </c>
      <c r="E805">
        <v>0</v>
      </c>
      <c r="F805">
        <v>4624.2</v>
      </c>
      <c r="G805" t="s">
        <v>544</v>
      </c>
      <c r="H805" t="s">
        <v>377</v>
      </c>
      <c r="I805" t="s">
        <v>393</v>
      </c>
      <c r="J805" t="s">
        <v>545</v>
      </c>
      <c r="K805" t="s">
        <v>380</v>
      </c>
      <c r="L805" t="s">
        <v>381</v>
      </c>
      <c r="M805" t="s">
        <v>381</v>
      </c>
      <c r="N805" t="s">
        <v>381</v>
      </c>
      <c r="O805" t="s">
        <v>382</v>
      </c>
      <c r="P805" t="s">
        <v>383</v>
      </c>
      <c r="Q805" t="s">
        <v>546</v>
      </c>
    </row>
    <row r="806" spans="1:17" hidden="1" x14ac:dyDescent="0.35">
      <c r="A806" t="s">
        <v>74</v>
      </c>
      <c r="B806" t="s">
        <v>375</v>
      </c>
      <c r="C806">
        <v>2021</v>
      </c>
      <c r="D806">
        <v>1</v>
      </c>
      <c r="E806">
        <v>1641.29</v>
      </c>
      <c r="F806">
        <v>0</v>
      </c>
      <c r="G806" t="s">
        <v>544</v>
      </c>
      <c r="H806" t="s">
        <v>377</v>
      </c>
      <c r="I806" t="s">
        <v>393</v>
      </c>
      <c r="J806" t="s">
        <v>545</v>
      </c>
      <c r="K806" t="s">
        <v>380</v>
      </c>
      <c r="L806" t="s">
        <v>381</v>
      </c>
      <c r="M806" t="s">
        <v>381</v>
      </c>
      <c r="N806" t="s">
        <v>381</v>
      </c>
      <c r="O806" t="s">
        <v>382</v>
      </c>
      <c r="P806" t="s">
        <v>383</v>
      </c>
      <c r="Q806" t="s">
        <v>546</v>
      </c>
    </row>
    <row r="807" spans="1:17" hidden="1" x14ac:dyDescent="0.35">
      <c r="A807" t="s">
        <v>74</v>
      </c>
      <c r="B807" t="s">
        <v>375</v>
      </c>
      <c r="C807">
        <v>2021</v>
      </c>
      <c r="D807">
        <v>2</v>
      </c>
      <c r="E807">
        <v>0</v>
      </c>
      <c r="F807">
        <v>4468.22</v>
      </c>
      <c r="G807" t="s">
        <v>544</v>
      </c>
      <c r="H807" t="s">
        <v>377</v>
      </c>
      <c r="I807" t="s">
        <v>393</v>
      </c>
      <c r="J807" t="s">
        <v>545</v>
      </c>
      <c r="K807" t="s">
        <v>380</v>
      </c>
      <c r="L807" t="s">
        <v>381</v>
      </c>
      <c r="M807" t="s">
        <v>381</v>
      </c>
      <c r="N807" t="s">
        <v>381</v>
      </c>
      <c r="O807" t="s">
        <v>385</v>
      </c>
      <c r="P807" t="s">
        <v>383</v>
      </c>
      <c r="Q807" t="s">
        <v>546</v>
      </c>
    </row>
    <row r="808" spans="1:17" hidden="1" x14ac:dyDescent="0.35">
      <c r="A808" t="s">
        <v>74</v>
      </c>
      <c r="B808" t="s">
        <v>375</v>
      </c>
      <c r="C808">
        <v>2021</v>
      </c>
      <c r="D808">
        <v>2</v>
      </c>
      <c r="E808">
        <v>6621.63</v>
      </c>
      <c r="F808">
        <v>0</v>
      </c>
      <c r="G808" t="s">
        <v>544</v>
      </c>
      <c r="H808" t="s">
        <v>377</v>
      </c>
      <c r="I808" t="s">
        <v>393</v>
      </c>
      <c r="J808" t="s">
        <v>545</v>
      </c>
      <c r="K808" t="s">
        <v>380</v>
      </c>
      <c r="L808" t="s">
        <v>381</v>
      </c>
      <c r="M808" t="s">
        <v>381</v>
      </c>
      <c r="N808" t="s">
        <v>381</v>
      </c>
      <c r="O808" t="s">
        <v>385</v>
      </c>
      <c r="P808" t="s">
        <v>383</v>
      </c>
      <c r="Q808" t="s">
        <v>546</v>
      </c>
    </row>
    <row r="809" spans="1:17" hidden="1" x14ac:dyDescent="0.35">
      <c r="A809" t="s">
        <v>74</v>
      </c>
      <c r="B809" t="s">
        <v>375</v>
      </c>
      <c r="C809">
        <v>2021</v>
      </c>
      <c r="D809">
        <v>3</v>
      </c>
      <c r="E809">
        <v>0</v>
      </c>
      <c r="F809">
        <v>3274.81</v>
      </c>
      <c r="G809" t="s">
        <v>544</v>
      </c>
      <c r="H809" t="s">
        <v>377</v>
      </c>
      <c r="I809" t="s">
        <v>393</v>
      </c>
      <c r="J809" t="s">
        <v>545</v>
      </c>
      <c r="K809" t="s">
        <v>380</v>
      </c>
      <c r="L809" t="s">
        <v>381</v>
      </c>
      <c r="M809" t="s">
        <v>381</v>
      </c>
      <c r="N809" t="s">
        <v>381</v>
      </c>
      <c r="O809" t="s">
        <v>386</v>
      </c>
      <c r="P809" t="s">
        <v>383</v>
      </c>
      <c r="Q809" t="s">
        <v>546</v>
      </c>
    </row>
    <row r="810" spans="1:17" hidden="1" x14ac:dyDescent="0.35">
      <c r="A810" t="s">
        <v>74</v>
      </c>
      <c r="B810" t="s">
        <v>375</v>
      </c>
      <c r="C810">
        <v>2021</v>
      </c>
      <c r="D810">
        <v>3</v>
      </c>
      <c r="E810">
        <v>3632.79</v>
      </c>
      <c r="F810">
        <v>0</v>
      </c>
      <c r="G810" t="s">
        <v>544</v>
      </c>
      <c r="H810" t="s">
        <v>377</v>
      </c>
      <c r="I810" t="s">
        <v>393</v>
      </c>
      <c r="J810" t="s">
        <v>545</v>
      </c>
      <c r="K810" t="s">
        <v>380</v>
      </c>
      <c r="L810" t="s">
        <v>381</v>
      </c>
      <c r="M810" t="s">
        <v>381</v>
      </c>
      <c r="N810" t="s">
        <v>381</v>
      </c>
      <c r="O810" t="s">
        <v>386</v>
      </c>
      <c r="P810" t="s">
        <v>383</v>
      </c>
      <c r="Q810" t="s">
        <v>546</v>
      </c>
    </row>
    <row r="811" spans="1:17" hidden="1" x14ac:dyDescent="0.35">
      <c r="A811" t="s">
        <v>74</v>
      </c>
      <c r="B811" t="s">
        <v>375</v>
      </c>
      <c r="C811">
        <v>2021</v>
      </c>
      <c r="D811">
        <v>4</v>
      </c>
      <c r="E811">
        <v>1882.77</v>
      </c>
      <c r="F811">
        <v>0</v>
      </c>
      <c r="G811" t="s">
        <v>544</v>
      </c>
      <c r="H811" t="s">
        <v>377</v>
      </c>
      <c r="I811" t="s">
        <v>393</v>
      </c>
      <c r="J811" t="s">
        <v>545</v>
      </c>
      <c r="K811" t="s">
        <v>380</v>
      </c>
      <c r="L811" t="s">
        <v>381</v>
      </c>
      <c r="M811" t="s">
        <v>381</v>
      </c>
      <c r="N811" t="s">
        <v>381</v>
      </c>
      <c r="O811" t="s">
        <v>387</v>
      </c>
      <c r="P811" t="s">
        <v>388</v>
      </c>
      <c r="Q811" t="s">
        <v>546</v>
      </c>
    </row>
    <row r="812" spans="1:17" hidden="1" x14ac:dyDescent="0.35">
      <c r="A812" t="s">
        <v>74</v>
      </c>
      <c r="B812" t="s">
        <v>375</v>
      </c>
      <c r="C812">
        <v>2021</v>
      </c>
      <c r="D812">
        <v>4</v>
      </c>
      <c r="E812">
        <v>0</v>
      </c>
      <c r="F812">
        <v>6143.03</v>
      </c>
      <c r="G812" t="s">
        <v>544</v>
      </c>
      <c r="H812" t="s">
        <v>377</v>
      </c>
      <c r="I812" t="s">
        <v>393</v>
      </c>
      <c r="J812" t="s">
        <v>545</v>
      </c>
      <c r="K812" t="s">
        <v>380</v>
      </c>
      <c r="L812" t="s">
        <v>381</v>
      </c>
      <c r="M812" t="s">
        <v>381</v>
      </c>
      <c r="N812" t="s">
        <v>381</v>
      </c>
      <c r="O812" t="s">
        <v>387</v>
      </c>
      <c r="P812" t="s">
        <v>388</v>
      </c>
      <c r="Q812" t="s">
        <v>546</v>
      </c>
    </row>
    <row r="813" spans="1:17" hidden="1" x14ac:dyDescent="0.35">
      <c r="A813" t="s">
        <v>74</v>
      </c>
      <c r="B813" t="s">
        <v>375</v>
      </c>
      <c r="C813">
        <v>2021</v>
      </c>
      <c r="D813">
        <v>5</v>
      </c>
      <c r="E813">
        <v>6395.94</v>
      </c>
      <c r="F813">
        <v>0</v>
      </c>
      <c r="G813" t="s">
        <v>544</v>
      </c>
      <c r="H813" t="s">
        <v>377</v>
      </c>
      <c r="I813" t="s">
        <v>393</v>
      </c>
      <c r="J813" t="s">
        <v>545</v>
      </c>
      <c r="K813" t="s">
        <v>380</v>
      </c>
      <c r="L813" t="s">
        <v>381</v>
      </c>
      <c r="M813" t="s">
        <v>381</v>
      </c>
      <c r="N813" t="s">
        <v>381</v>
      </c>
      <c r="O813" t="s">
        <v>389</v>
      </c>
      <c r="P813" t="s">
        <v>388</v>
      </c>
      <c r="Q813" t="s">
        <v>546</v>
      </c>
    </row>
    <row r="814" spans="1:17" hidden="1" x14ac:dyDescent="0.35">
      <c r="A814" t="s">
        <v>74</v>
      </c>
      <c r="B814" t="s">
        <v>375</v>
      </c>
      <c r="C814">
        <v>2021</v>
      </c>
      <c r="D814">
        <v>5</v>
      </c>
      <c r="E814">
        <v>0</v>
      </c>
      <c r="F814">
        <v>4734.47</v>
      </c>
      <c r="G814" t="s">
        <v>544</v>
      </c>
      <c r="H814" t="s">
        <v>377</v>
      </c>
      <c r="I814" t="s">
        <v>393</v>
      </c>
      <c r="J814" t="s">
        <v>545</v>
      </c>
      <c r="K814" t="s">
        <v>380</v>
      </c>
      <c r="L814" t="s">
        <v>381</v>
      </c>
      <c r="M814" t="s">
        <v>381</v>
      </c>
      <c r="N814" t="s">
        <v>381</v>
      </c>
      <c r="O814" t="s">
        <v>389</v>
      </c>
      <c r="P814" t="s">
        <v>388</v>
      </c>
      <c r="Q814" t="s">
        <v>546</v>
      </c>
    </row>
    <row r="815" spans="1:17" hidden="1" x14ac:dyDescent="0.35">
      <c r="A815" t="s">
        <v>74</v>
      </c>
      <c r="B815" t="s">
        <v>375</v>
      </c>
      <c r="C815">
        <v>2021</v>
      </c>
      <c r="D815">
        <v>6</v>
      </c>
      <c r="E815">
        <v>2284.39</v>
      </c>
      <c r="F815">
        <v>0</v>
      </c>
      <c r="G815" t="s">
        <v>544</v>
      </c>
      <c r="H815" t="s">
        <v>377</v>
      </c>
      <c r="I815" t="s">
        <v>393</v>
      </c>
      <c r="J815" t="s">
        <v>545</v>
      </c>
      <c r="K815" t="s">
        <v>380</v>
      </c>
      <c r="L815" t="s">
        <v>381</v>
      </c>
      <c r="M815" t="s">
        <v>381</v>
      </c>
      <c r="N815" t="s">
        <v>381</v>
      </c>
      <c r="O815" t="s">
        <v>390</v>
      </c>
      <c r="P815" t="s">
        <v>388</v>
      </c>
      <c r="Q815" t="s">
        <v>546</v>
      </c>
    </row>
    <row r="816" spans="1:17" hidden="1" x14ac:dyDescent="0.35">
      <c r="A816" t="s">
        <v>74</v>
      </c>
      <c r="B816" t="s">
        <v>375</v>
      </c>
      <c r="C816">
        <v>2021</v>
      </c>
      <c r="D816">
        <v>6</v>
      </c>
      <c r="E816">
        <v>0</v>
      </c>
      <c r="F816">
        <v>4659.17</v>
      </c>
      <c r="G816" t="s">
        <v>544</v>
      </c>
      <c r="H816" t="s">
        <v>377</v>
      </c>
      <c r="I816" t="s">
        <v>393</v>
      </c>
      <c r="J816" t="s">
        <v>545</v>
      </c>
      <c r="K816" t="s">
        <v>380</v>
      </c>
      <c r="L816" t="s">
        <v>381</v>
      </c>
      <c r="M816" t="s">
        <v>381</v>
      </c>
      <c r="N816" t="s">
        <v>381</v>
      </c>
      <c r="O816" t="s">
        <v>390</v>
      </c>
      <c r="P816" t="s">
        <v>388</v>
      </c>
      <c r="Q816" t="s">
        <v>546</v>
      </c>
    </row>
    <row r="817" spans="1:17" hidden="1" x14ac:dyDescent="0.35">
      <c r="A817" t="s">
        <v>548</v>
      </c>
      <c r="B817" t="s">
        <v>375</v>
      </c>
      <c r="C817">
        <v>2021</v>
      </c>
      <c r="D817">
        <v>1</v>
      </c>
      <c r="E817">
        <v>0</v>
      </c>
      <c r="F817">
        <v>300</v>
      </c>
      <c r="G817" t="s">
        <v>544</v>
      </c>
      <c r="H817" t="s">
        <v>377</v>
      </c>
      <c r="I817" t="s">
        <v>395</v>
      </c>
      <c r="J817" t="s">
        <v>545</v>
      </c>
      <c r="K817" t="s">
        <v>380</v>
      </c>
      <c r="L817" t="s">
        <v>381</v>
      </c>
      <c r="M817" t="s">
        <v>381</v>
      </c>
      <c r="N817" t="s">
        <v>381</v>
      </c>
      <c r="O817" t="s">
        <v>382</v>
      </c>
      <c r="P817" t="s">
        <v>383</v>
      </c>
      <c r="Q817" t="s">
        <v>546</v>
      </c>
    </row>
    <row r="818" spans="1:17" hidden="1" x14ac:dyDescent="0.35">
      <c r="A818" t="s">
        <v>548</v>
      </c>
      <c r="B818" t="s">
        <v>375</v>
      </c>
      <c r="C818">
        <v>2021</v>
      </c>
      <c r="D818">
        <v>1</v>
      </c>
      <c r="E818">
        <v>82.18</v>
      </c>
      <c r="F818">
        <v>0</v>
      </c>
      <c r="G818" t="s">
        <v>544</v>
      </c>
      <c r="H818" t="s">
        <v>377</v>
      </c>
      <c r="I818" t="s">
        <v>395</v>
      </c>
      <c r="J818" t="s">
        <v>545</v>
      </c>
      <c r="K818" t="s">
        <v>380</v>
      </c>
      <c r="L818" t="s">
        <v>381</v>
      </c>
      <c r="M818" t="s">
        <v>381</v>
      </c>
      <c r="N818" t="s">
        <v>381</v>
      </c>
      <c r="O818" t="s">
        <v>382</v>
      </c>
      <c r="P818" t="s">
        <v>383</v>
      </c>
      <c r="Q818" t="s">
        <v>546</v>
      </c>
    </row>
    <row r="819" spans="1:17" hidden="1" x14ac:dyDescent="0.35">
      <c r="A819" t="s">
        <v>548</v>
      </c>
      <c r="B819" t="s">
        <v>375</v>
      </c>
      <c r="C819">
        <v>2021</v>
      </c>
      <c r="D819">
        <v>2</v>
      </c>
      <c r="E819">
        <v>0</v>
      </c>
      <c r="F819">
        <v>300</v>
      </c>
      <c r="G819" t="s">
        <v>544</v>
      </c>
      <c r="H819" t="s">
        <v>377</v>
      </c>
      <c r="I819" t="s">
        <v>395</v>
      </c>
      <c r="J819" t="s">
        <v>545</v>
      </c>
      <c r="K819" t="s">
        <v>380</v>
      </c>
      <c r="L819" t="s">
        <v>381</v>
      </c>
      <c r="M819" t="s">
        <v>381</v>
      </c>
      <c r="N819" t="s">
        <v>381</v>
      </c>
      <c r="O819" t="s">
        <v>385</v>
      </c>
      <c r="P819" t="s">
        <v>383</v>
      </c>
      <c r="Q819" t="s">
        <v>546</v>
      </c>
    </row>
    <row r="820" spans="1:17" hidden="1" x14ac:dyDescent="0.35">
      <c r="A820" t="s">
        <v>548</v>
      </c>
      <c r="B820" t="s">
        <v>375</v>
      </c>
      <c r="C820">
        <v>2021</v>
      </c>
      <c r="D820">
        <v>2</v>
      </c>
      <c r="E820">
        <v>-211.28</v>
      </c>
      <c r="F820">
        <v>0</v>
      </c>
      <c r="G820" t="s">
        <v>544</v>
      </c>
      <c r="H820" t="s">
        <v>377</v>
      </c>
      <c r="I820" t="s">
        <v>395</v>
      </c>
      <c r="J820" t="s">
        <v>545</v>
      </c>
      <c r="K820" t="s">
        <v>380</v>
      </c>
      <c r="L820" t="s">
        <v>381</v>
      </c>
      <c r="M820" t="s">
        <v>381</v>
      </c>
      <c r="N820" t="s">
        <v>381</v>
      </c>
      <c r="O820" t="s">
        <v>385</v>
      </c>
      <c r="P820" t="s">
        <v>383</v>
      </c>
      <c r="Q820" t="s">
        <v>546</v>
      </c>
    </row>
    <row r="821" spans="1:17" hidden="1" x14ac:dyDescent="0.35">
      <c r="A821" t="s">
        <v>548</v>
      </c>
      <c r="B821" t="s">
        <v>375</v>
      </c>
      <c r="C821">
        <v>2021</v>
      </c>
      <c r="D821">
        <v>3</v>
      </c>
      <c r="E821">
        <v>0</v>
      </c>
      <c r="F821">
        <v>0</v>
      </c>
      <c r="G821" t="s">
        <v>544</v>
      </c>
      <c r="H821" t="s">
        <v>377</v>
      </c>
      <c r="I821" t="s">
        <v>395</v>
      </c>
      <c r="J821" t="s">
        <v>545</v>
      </c>
      <c r="K821" t="s">
        <v>380</v>
      </c>
      <c r="L821" t="s">
        <v>381</v>
      </c>
      <c r="M821" t="s">
        <v>381</v>
      </c>
      <c r="N821" t="s">
        <v>381</v>
      </c>
      <c r="O821" t="s">
        <v>386</v>
      </c>
      <c r="P821" t="s">
        <v>383</v>
      </c>
      <c r="Q821" t="s">
        <v>546</v>
      </c>
    </row>
    <row r="822" spans="1:17" hidden="1" x14ac:dyDescent="0.35">
      <c r="A822" t="s">
        <v>548</v>
      </c>
      <c r="B822" t="s">
        <v>375</v>
      </c>
      <c r="C822">
        <v>2021</v>
      </c>
      <c r="D822">
        <v>3</v>
      </c>
      <c r="E822">
        <v>749.39</v>
      </c>
      <c r="F822">
        <v>0</v>
      </c>
      <c r="G822" t="s">
        <v>544</v>
      </c>
      <c r="H822" t="s">
        <v>377</v>
      </c>
      <c r="I822" t="s">
        <v>395</v>
      </c>
      <c r="J822" t="s">
        <v>545</v>
      </c>
      <c r="K822" t="s">
        <v>380</v>
      </c>
      <c r="L822" t="s">
        <v>381</v>
      </c>
      <c r="M822" t="s">
        <v>381</v>
      </c>
      <c r="N822" t="s">
        <v>381</v>
      </c>
      <c r="O822" t="s">
        <v>386</v>
      </c>
      <c r="P822" t="s">
        <v>383</v>
      </c>
      <c r="Q822" t="s">
        <v>546</v>
      </c>
    </row>
    <row r="823" spans="1:17" hidden="1" x14ac:dyDescent="0.35">
      <c r="A823" t="s">
        <v>548</v>
      </c>
      <c r="B823" t="s">
        <v>375</v>
      </c>
      <c r="C823">
        <v>2021</v>
      </c>
      <c r="D823">
        <v>4</v>
      </c>
      <c r="E823">
        <v>-114.89</v>
      </c>
      <c r="F823">
        <v>0</v>
      </c>
      <c r="G823" t="s">
        <v>544</v>
      </c>
      <c r="H823" t="s">
        <v>377</v>
      </c>
      <c r="I823" t="s">
        <v>395</v>
      </c>
      <c r="J823" t="s">
        <v>545</v>
      </c>
      <c r="K823" t="s">
        <v>380</v>
      </c>
      <c r="L823" t="s">
        <v>381</v>
      </c>
      <c r="M823" t="s">
        <v>381</v>
      </c>
      <c r="N823" t="s">
        <v>381</v>
      </c>
      <c r="O823" t="s">
        <v>387</v>
      </c>
      <c r="P823" t="s">
        <v>388</v>
      </c>
      <c r="Q823" t="s">
        <v>546</v>
      </c>
    </row>
    <row r="824" spans="1:17" hidden="1" x14ac:dyDescent="0.35">
      <c r="A824" t="s">
        <v>548</v>
      </c>
      <c r="B824" t="s">
        <v>375</v>
      </c>
      <c r="C824">
        <v>2021</v>
      </c>
      <c r="D824">
        <v>4</v>
      </c>
      <c r="E824">
        <v>0</v>
      </c>
      <c r="F824">
        <v>600</v>
      </c>
      <c r="G824" t="s">
        <v>544</v>
      </c>
      <c r="H824" t="s">
        <v>377</v>
      </c>
      <c r="I824" t="s">
        <v>395</v>
      </c>
      <c r="J824" t="s">
        <v>545</v>
      </c>
      <c r="K824" t="s">
        <v>380</v>
      </c>
      <c r="L824" t="s">
        <v>381</v>
      </c>
      <c r="M824" t="s">
        <v>381</v>
      </c>
      <c r="N824" t="s">
        <v>381</v>
      </c>
      <c r="O824" t="s">
        <v>387</v>
      </c>
      <c r="P824" t="s">
        <v>388</v>
      </c>
      <c r="Q824" t="s">
        <v>546</v>
      </c>
    </row>
    <row r="825" spans="1:17" hidden="1" x14ac:dyDescent="0.35">
      <c r="A825" t="s">
        <v>548</v>
      </c>
      <c r="B825" t="s">
        <v>375</v>
      </c>
      <c r="C825">
        <v>2021</v>
      </c>
      <c r="D825">
        <v>5</v>
      </c>
      <c r="E825">
        <v>-634.5</v>
      </c>
      <c r="F825">
        <v>0</v>
      </c>
      <c r="G825" t="s">
        <v>544</v>
      </c>
      <c r="H825" t="s">
        <v>377</v>
      </c>
      <c r="I825" t="s">
        <v>395</v>
      </c>
      <c r="J825" t="s">
        <v>545</v>
      </c>
      <c r="K825" t="s">
        <v>380</v>
      </c>
      <c r="L825" t="s">
        <v>381</v>
      </c>
      <c r="M825" t="s">
        <v>381</v>
      </c>
      <c r="N825" t="s">
        <v>381</v>
      </c>
      <c r="O825" t="s">
        <v>389</v>
      </c>
      <c r="P825" t="s">
        <v>388</v>
      </c>
      <c r="Q825" t="s">
        <v>546</v>
      </c>
    </row>
    <row r="826" spans="1:17" hidden="1" x14ac:dyDescent="0.35">
      <c r="A826" t="s">
        <v>548</v>
      </c>
      <c r="B826" t="s">
        <v>375</v>
      </c>
      <c r="C826">
        <v>2021</v>
      </c>
      <c r="D826">
        <v>5</v>
      </c>
      <c r="E826">
        <v>131.06</v>
      </c>
      <c r="F826">
        <v>0</v>
      </c>
      <c r="G826" t="s">
        <v>544</v>
      </c>
      <c r="H826" t="s">
        <v>377</v>
      </c>
      <c r="I826" t="s">
        <v>395</v>
      </c>
      <c r="J826" t="s">
        <v>545</v>
      </c>
      <c r="K826" t="s">
        <v>380</v>
      </c>
      <c r="L826" t="s">
        <v>381</v>
      </c>
      <c r="M826" t="s">
        <v>381</v>
      </c>
      <c r="N826" t="s">
        <v>381</v>
      </c>
      <c r="O826" t="s">
        <v>389</v>
      </c>
      <c r="P826" t="s">
        <v>388</v>
      </c>
      <c r="Q826" t="s">
        <v>546</v>
      </c>
    </row>
    <row r="827" spans="1:17" hidden="1" x14ac:dyDescent="0.35">
      <c r="A827" t="s">
        <v>548</v>
      </c>
      <c r="B827" t="s">
        <v>375</v>
      </c>
      <c r="C827">
        <v>2021</v>
      </c>
      <c r="D827">
        <v>5</v>
      </c>
      <c r="E827">
        <v>0</v>
      </c>
      <c r="F827">
        <v>300</v>
      </c>
      <c r="G827" t="s">
        <v>544</v>
      </c>
      <c r="H827" t="s">
        <v>377</v>
      </c>
      <c r="I827" t="s">
        <v>395</v>
      </c>
      <c r="J827" t="s">
        <v>545</v>
      </c>
      <c r="K827" t="s">
        <v>380</v>
      </c>
      <c r="L827" t="s">
        <v>381</v>
      </c>
      <c r="M827" t="s">
        <v>381</v>
      </c>
      <c r="N827" t="s">
        <v>381</v>
      </c>
      <c r="O827" t="s">
        <v>389</v>
      </c>
      <c r="P827" t="s">
        <v>388</v>
      </c>
      <c r="Q827" t="s">
        <v>546</v>
      </c>
    </row>
    <row r="828" spans="1:17" hidden="1" x14ac:dyDescent="0.35">
      <c r="A828" t="s">
        <v>548</v>
      </c>
      <c r="B828" t="s">
        <v>375</v>
      </c>
      <c r="C828">
        <v>2021</v>
      </c>
      <c r="D828">
        <v>6</v>
      </c>
      <c r="E828">
        <v>0</v>
      </c>
      <c r="F828">
        <v>300</v>
      </c>
      <c r="G828" t="s">
        <v>544</v>
      </c>
      <c r="H828" t="s">
        <v>377</v>
      </c>
      <c r="I828" t="s">
        <v>395</v>
      </c>
      <c r="J828" t="s">
        <v>545</v>
      </c>
      <c r="K828" t="s">
        <v>380</v>
      </c>
      <c r="L828" t="s">
        <v>381</v>
      </c>
      <c r="M828" t="s">
        <v>381</v>
      </c>
      <c r="N828" t="s">
        <v>381</v>
      </c>
      <c r="O828" t="s">
        <v>390</v>
      </c>
      <c r="P828" t="s">
        <v>388</v>
      </c>
      <c r="Q828" t="s">
        <v>546</v>
      </c>
    </row>
    <row r="829" spans="1:17" hidden="1" x14ac:dyDescent="0.35">
      <c r="A829" t="s">
        <v>549</v>
      </c>
      <c r="B829" t="s">
        <v>375</v>
      </c>
      <c r="C829">
        <v>2021</v>
      </c>
      <c r="D829">
        <v>1</v>
      </c>
      <c r="E829">
        <v>0</v>
      </c>
      <c r="F829">
        <v>500</v>
      </c>
      <c r="G829" t="s">
        <v>544</v>
      </c>
      <c r="H829" t="s">
        <v>377</v>
      </c>
      <c r="I829" t="s">
        <v>401</v>
      </c>
      <c r="J829" t="s">
        <v>545</v>
      </c>
      <c r="K829" t="s">
        <v>380</v>
      </c>
      <c r="L829" t="s">
        <v>381</v>
      </c>
      <c r="M829" t="s">
        <v>381</v>
      </c>
      <c r="N829" t="s">
        <v>381</v>
      </c>
      <c r="O829" t="s">
        <v>382</v>
      </c>
      <c r="P829" t="s">
        <v>383</v>
      </c>
      <c r="Q829" t="s">
        <v>546</v>
      </c>
    </row>
    <row r="830" spans="1:17" hidden="1" x14ac:dyDescent="0.35">
      <c r="A830" t="s">
        <v>549</v>
      </c>
      <c r="B830" t="s">
        <v>375</v>
      </c>
      <c r="C830">
        <v>2021</v>
      </c>
      <c r="D830">
        <v>1</v>
      </c>
      <c r="E830">
        <v>2855.13</v>
      </c>
      <c r="F830">
        <v>0</v>
      </c>
      <c r="G830" t="s">
        <v>544</v>
      </c>
      <c r="H830" t="s">
        <v>377</v>
      </c>
      <c r="I830" t="s">
        <v>401</v>
      </c>
      <c r="J830" t="s">
        <v>545</v>
      </c>
      <c r="K830" t="s">
        <v>380</v>
      </c>
      <c r="L830" t="s">
        <v>381</v>
      </c>
      <c r="M830" t="s">
        <v>381</v>
      </c>
      <c r="N830" t="s">
        <v>381</v>
      </c>
      <c r="O830" t="s">
        <v>382</v>
      </c>
      <c r="P830" t="s">
        <v>383</v>
      </c>
      <c r="Q830" t="s">
        <v>546</v>
      </c>
    </row>
    <row r="831" spans="1:17" hidden="1" x14ac:dyDescent="0.35">
      <c r="A831" t="s">
        <v>549</v>
      </c>
      <c r="B831" t="s">
        <v>375</v>
      </c>
      <c r="C831">
        <v>2021</v>
      </c>
      <c r="D831">
        <v>2</v>
      </c>
      <c r="E831">
        <v>0</v>
      </c>
      <c r="F831">
        <v>800</v>
      </c>
      <c r="G831" t="s">
        <v>544</v>
      </c>
      <c r="H831" t="s">
        <v>377</v>
      </c>
      <c r="I831" t="s">
        <v>401</v>
      </c>
      <c r="J831" t="s">
        <v>545</v>
      </c>
      <c r="K831" t="s">
        <v>380</v>
      </c>
      <c r="L831" t="s">
        <v>381</v>
      </c>
      <c r="M831" t="s">
        <v>381</v>
      </c>
      <c r="N831" t="s">
        <v>381</v>
      </c>
      <c r="O831" t="s">
        <v>385</v>
      </c>
      <c r="P831" t="s">
        <v>383</v>
      </c>
      <c r="Q831" t="s">
        <v>546</v>
      </c>
    </row>
    <row r="832" spans="1:17" hidden="1" x14ac:dyDescent="0.35">
      <c r="A832" t="s">
        <v>549</v>
      </c>
      <c r="B832" t="s">
        <v>375</v>
      </c>
      <c r="C832">
        <v>2021</v>
      </c>
      <c r="D832">
        <v>2</v>
      </c>
      <c r="E832">
        <v>-2855.13</v>
      </c>
      <c r="F832">
        <v>0</v>
      </c>
      <c r="G832" t="s">
        <v>544</v>
      </c>
      <c r="H832" t="s">
        <v>377</v>
      </c>
      <c r="I832" t="s">
        <v>401</v>
      </c>
      <c r="J832" t="s">
        <v>545</v>
      </c>
      <c r="K832" t="s">
        <v>380</v>
      </c>
      <c r="L832" t="s">
        <v>381</v>
      </c>
      <c r="M832" t="s">
        <v>381</v>
      </c>
      <c r="N832" t="s">
        <v>381</v>
      </c>
      <c r="O832" t="s">
        <v>385</v>
      </c>
      <c r="P832" t="s">
        <v>383</v>
      </c>
      <c r="Q832" t="s">
        <v>546</v>
      </c>
    </row>
    <row r="833" spans="1:17" hidden="1" x14ac:dyDescent="0.35">
      <c r="A833" t="s">
        <v>549</v>
      </c>
      <c r="B833" t="s">
        <v>375</v>
      </c>
      <c r="C833">
        <v>2021</v>
      </c>
      <c r="D833">
        <v>4</v>
      </c>
      <c r="E833">
        <v>0</v>
      </c>
      <c r="F833">
        <v>800</v>
      </c>
      <c r="G833" t="s">
        <v>544</v>
      </c>
      <c r="H833" t="s">
        <v>377</v>
      </c>
      <c r="I833" t="s">
        <v>401</v>
      </c>
      <c r="J833" t="s">
        <v>545</v>
      </c>
      <c r="K833" t="s">
        <v>380</v>
      </c>
      <c r="L833" t="s">
        <v>381</v>
      </c>
      <c r="M833" t="s">
        <v>381</v>
      </c>
      <c r="N833" t="s">
        <v>381</v>
      </c>
      <c r="O833" t="s">
        <v>387</v>
      </c>
      <c r="P833" t="s">
        <v>388</v>
      </c>
      <c r="Q833" t="s">
        <v>546</v>
      </c>
    </row>
    <row r="834" spans="1:17" hidden="1" x14ac:dyDescent="0.35">
      <c r="A834" t="s">
        <v>549</v>
      </c>
      <c r="B834" t="s">
        <v>375</v>
      </c>
      <c r="C834">
        <v>2021</v>
      </c>
      <c r="D834">
        <v>5</v>
      </c>
      <c r="E834">
        <v>317.77</v>
      </c>
      <c r="F834">
        <v>0</v>
      </c>
      <c r="G834" t="s">
        <v>544</v>
      </c>
      <c r="H834" t="s">
        <v>377</v>
      </c>
      <c r="I834" t="s">
        <v>401</v>
      </c>
      <c r="J834" t="s">
        <v>545</v>
      </c>
      <c r="K834" t="s">
        <v>380</v>
      </c>
      <c r="L834" t="s">
        <v>381</v>
      </c>
      <c r="M834" t="s">
        <v>381</v>
      </c>
      <c r="N834" t="s">
        <v>381</v>
      </c>
      <c r="O834" t="s">
        <v>389</v>
      </c>
      <c r="P834" t="s">
        <v>388</v>
      </c>
      <c r="Q834" t="s">
        <v>546</v>
      </c>
    </row>
    <row r="835" spans="1:17" hidden="1" x14ac:dyDescent="0.35">
      <c r="A835" t="s">
        <v>549</v>
      </c>
      <c r="B835" t="s">
        <v>375</v>
      </c>
      <c r="C835">
        <v>2021</v>
      </c>
      <c r="D835">
        <v>5</v>
      </c>
      <c r="E835">
        <v>0</v>
      </c>
      <c r="F835">
        <v>500</v>
      </c>
      <c r="G835" t="s">
        <v>544</v>
      </c>
      <c r="H835" t="s">
        <v>377</v>
      </c>
      <c r="I835" t="s">
        <v>401</v>
      </c>
      <c r="J835" t="s">
        <v>545</v>
      </c>
      <c r="K835" t="s">
        <v>380</v>
      </c>
      <c r="L835" t="s">
        <v>381</v>
      </c>
      <c r="M835" t="s">
        <v>381</v>
      </c>
      <c r="N835" t="s">
        <v>381</v>
      </c>
      <c r="O835" t="s">
        <v>389</v>
      </c>
      <c r="P835" t="s">
        <v>388</v>
      </c>
      <c r="Q835" t="s">
        <v>546</v>
      </c>
    </row>
    <row r="836" spans="1:17" hidden="1" x14ac:dyDescent="0.35">
      <c r="A836" t="s">
        <v>549</v>
      </c>
      <c r="B836" t="s">
        <v>375</v>
      </c>
      <c r="C836">
        <v>2021</v>
      </c>
      <c r="D836">
        <v>6</v>
      </c>
      <c r="E836">
        <v>0</v>
      </c>
      <c r="F836">
        <v>800</v>
      </c>
      <c r="G836" t="s">
        <v>544</v>
      </c>
      <c r="H836" t="s">
        <v>377</v>
      </c>
      <c r="I836" t="s">
        <v>401</v>
      </c>
      <c r="J836" t="s">
        <v>545</v>
      </c>
      <c r="K836" t="s">
        <v>380</v>
      </c>
      <c r="L836" t="s">
        <v>381</v>
      </c>
      <c r="M836" t="s">
        <v>381</v>
      </c>
      <c r="N836" t="s">
        <v>381</v>
      </c>
      <c r="O836" t="s">
        <v>390</v>
      </c>
      <c r="P836" t="s">
        <v>388</v>
      </c>
      <c r="Q836" t="s">
        <v>546</v>
      </c>
    </row>
    <row r="837" spans="1:17" hidden="1" x14ac:dyDescent="0.35">
      <c r="A837" t="s">
        <v>550</v>
      </c>
      <c r="B837" t="s">
        <v>375</v>
      </c>
      <c r="C837">
        <v>2021</v>
      </c>
      <c r="D837">
        <v>1</v>
      </c>
      <c r="E837">
        <v>0</v>
      </c>
      <c r="F837">
        <v>4000</v>
      </c>
      <c r="G837" t="s">
        <v>544</v>
      </c>
      <c r="H837" t="s">
        <v>377</v>
      </c>
      <c r="I837" t="s">
        <v>403</v>
      </c>
      <c r="J837" t="s">
        <v>545</v>
      </c>
      <c r="K837" t="s">
        <v>380</v>
      </c>
      <c r="L837" t="s">
        <v>381</v>
      </c>
      <c r="M837" t="s">
        <v>381</v>
      </c>
      <c r="N837" t="s">
        <v>381</v>
      </c>
      <c r="O837" t="s">
        <v>382</v>
      </c>
      <c r="P837" t="s">
        <v>383</v>
      </c>
      <c r="Q837" t="s">
        <v>546</v>
      </c>
    </row>
    <row r="838" spans="1:17" hidden="1" x14ac:dyDescent="0.35">
      <c r="A838" t="s">
        <v>550</v>
      </c>
      <c r="B838" t="s">
        <v>375</v>
      </c>
      <c r="C838">
        <v>2021</v>
      </c>
      <c r="D838">
        <v>1</v>
      </c>
      <c r="E838">
        <v>6659.95</v>
      </c>
      <c r="F838">
        <v>0</v>
      </c>
      <c r="G838" t="s">
        <v>544</v>
      </c>
      <c r="H838" t="s">
        <v>377</v>
      </c>
      <c r="I838" t="s">
        <v>403</v>
      </c>
      <c r="J838" t="s">
        <v>545</v>
      </c>
      <c r="K838" t="s">
        <v>380</v>
      </c>
      <c r="L838" t="s">
        <v>381</v>
      </c>
      <c r="M838" t="s">
        <v>381</v>
      </c>
      <c r="N838" t="s">
        <v>381</v>
      </c>
      <c r="O838" t="s">
        <v>382</v>
      </c>
      <c r="P838" t="s">
        <v>383</v>
      </c>
      <c r="Q838" t="s">
        <v>546</v>
      </c>
    </row>
    <row r="839" spans="1:17" hidden="1" x14ac:dyDescent="0.35">
      <c r="A839" t="s">
        <v>550</v>
      </c>
      <c r="B839" t="s">
        <v>375</v>
      </c>
      <c r="C839">
        <v>2021</v>
      </c>
      <c r="D839">
        <v>2</v>
      </c>
      <c r="E839">
        <v>0</v>
      </c>
      <c r="F839">
        <v>4000</v>
      </c>
      <c r="G839" t="s">
        <v>544</v>
      </c>
      <c r="H839" t="s">
        <v>377</v>
      </c>
      <c r="I839" t="s">
        <v>403</v>
      </c>
      <c r="J839" t="s">
        <v>545</v>
      </c>
      <c r="K839" t="s">
        <v>380</v>
      </c>
      <c r="L839" t="s">
        <v>381</v>
      </c>
      <c r="M839" t="s">
        <v>381</v>
      </c>
      <c r="N839" t="s">
        <v>381</v>
      </c>
      <c r="O839" t="s">
        <v>385</v>
      </c>
      <c r="P839" t="s">
        <v>383</v>
      </c>
      <c r="Q839" t="s">
        <v>546</v>
      </c>
    </row>
    <row r="840" spans="1:17" hidden="1" x14ac:dyDescent="0.35">
      <c r="A840" t="s">
        <v>550</v>
      </c>
      <c r="B840" t="s">
        <v>375</v>
      </c>
      <c r="C840">
        <v>2021</v>
      </c>
      <c r="D840">
        <v>2</v>
      </c>
      <c r="E840">
        <v>19815.79</v>
      </c>
      <c r="F840">
        <v>0</v>
      </c>
      <c r="G840" t="s">
        <v>544</v>
      </c>
      <c r="H840" t="s">
        <v>377</v>
      </c>
      <c r="I840" t="s">
        <v>403</v>
      </c>
      <c r="J840" t="s">
        <v>545</v>
      </c>
      <c r="K840" t="s">
        <v>380</v>
      </c>
      <c r="L840" t="s">
        <v>381</v>
      </c>
      <c r="M840" t="s">
        <v>381</v>
      </c>
      <c r="N840" t="s">
        <v>381</v>
      </c>
      <c r="O840" t="s">
        <v>385</v>
      </c>
      <c r="P840" t="s">
        <v>383</v>
      </c>
      <c r="Q840" t="s">
        <v>546</v>
      </c>
    </row>
    <row r="841" spans="1:17" hidden="1" x14ac:dyDescent="0.35">
      <c r="A841" t="s">
        <v>550</v>
      </c>
      <c r="B841" t="s">
        <v>375</v>
      </c>
      <c r="C841">
        <v>2021</v>
      </c>
      <c r="D841">
        <v>3</v>
      </c>
      <c r="E841">
        <v>0</v>
      </c>
      <c r="F841">
        <v>0</v>
      </c>
      <c r="G841" t="s">
        <v>544</v>
      </c>
      <c r="H841" t="s">
        <v>377</v>
      </c>
      <c r="I841" t="s">
        <v>403</v>
      </c>
      <c r="J841" t="s">
        <v>545</v>
      </c>
      <c r="K841" t="s">
        <v>380</v>
      </c>
      <c r="L841" t="s">
        <v>381</v>
      </c>
      <c r="M841" t="s">
        <v>381</v>
      </c>
      <c r="N841" t="s">
        <v>381</v>
      </c>
      <c r="O841" t="s">
        <v>386</v>
      </c>
      <c r="P841" t="s">
        <v>383</v>
      </c>
      <c r="Q841" t="s">
        <v>546</v>
      </c>
    </row>
    <row r="842" spans="1:17" hidden="1" x14ac:dyDescent="0.35">
      <c r="A842" t="s">
        <v>550</v>
      </c>
      <c r="B842" t="s">
        <v>375</v>
      </c>
      <c r="C842">
        <v>2021</v>
      </c>
      <c r="D842">
        <v>3</v>
      </c>
      <c r="E842">
        <v>14736.76</v>
      </c>
      <c r="F842">
        <v>0</v>
      </c>
      <c r="G842" t="s">
        <v>544</v>
      </c>
      <c r="H842" t="s">
        <v>377</v>
      </c>
      <c r="I842" t="s">
        <v>403</v>
      </c>
      <c r="J842" t="s">
        <v>545</v>
      </c>
      <c r="K842" t="s">
        <v>380</v>
      </c>
      <c r="L842" t="s">
        <v>381</v>
      </c>
      <c r="M842" t="s">
        <v>381</v>
      </c>
      <c r="N842" t="s">
        <v>381</v>
      </c>
      <c r="O842" t="s">
        <v>386</v>
      </c>
      <c r="P842" t="s">
        <v>383</v>
      </c>
      <c r="Q842" t="s">
        <v>546</v>
      </c>
    </row>
    <row r="843" spans="1:17" hidden="1" x14ac:dyDescent="0.35">
      <c r="A843" t="s">
        <v>550</v>
      </c>
      <c r="B843" t="s">
        <v>375</v>
      </c>
      <c r="C843">
        <v>2021</v>
      </c>
      <c r="D843">
        <v>4</v>
      </c>
      <c r="E843">
        <v>8039.37</v>
      </c>
      <c r="F843">
        <v>0</v>
      </c>
      <c r="G843" t="s">
        <v>544</v>
      </c>
      <c r="H843" t="s">
        <v>377</v>
      </c>
      <c r="I843" t="s">
        <v>403</v>
      </c>
      <c r="J843" t="s">
        <v>545</v>
      </c>
      <c r="K843" t="s">
        <v>380</v>
      </c>
      <c r="L843" t="s">
        <v>381</v>
      </c>
      <c r="M843" t="s">
        <v>381</v>
      </c>
      <c r="N843" t="s">
        <v>381</v>
      </c>
      <c r="O843" t="s">
        <v>387</v>
      </c>
      <c r="P843" t="s">
        <v>388</v>
      </c>
      <c r="Q843" t="s">
        <v>546</v>
      </c>
    </row>
    <row r="844" spans="1:17" hidden="1" x14ac:dyDescent="0.35">
      <c r="A844" t="s">
        <v>550</v>
      </c>
      <c r="B844" t="s">
        <v>375</v>
      </c>
      <c r="C844">
        <v>2021</v>
      </c>
      <c r="D844">
        <v>4</v>
      </c>
      <c r="E844">
        <v>0</v>
      </c>
      <c r="F844">
        <v>8000</v>
      </c>
      <c r="G844" t="s">
        <v>544</v>
      </c>
      <c r="H844" t="s">
        <v>377</v>
      </c>
      <c r="I844" t="s">
        <v>403</v>
      </c>
      <c r="J844" t="s">
        <v>545</v>
      </c>
      <c r="K844" t="s">
        <v>380</v>
      </c>
      <c r="L844" t="s">
        <v>381</v>
      </c>
      <c r="M844" t="s">
        <v>381</v>
      </c>
      <c r="N844" t="s">
        <v>381</v>
      </c>
      <c r="O844" t="s">
        <v>387</v>
      </c>
      <c r="P844" t="s">
        <v>388</v>
      </c>
      <c r="Q844" t="s">
        <v>546</v>
      </c>
    </row>
    <row r="845" spans="1:17" hidden="1" x14ac:dyDescent="0.35">
      <c r="A845" t="s">
        <v>550</v>
      </c>
      <c r="B845" t="s">
        <v>375</v>
      </c>
      <c r="C845">
        <v>2021</v>
      </c>
      <c r="D845">
        <v>5</v>
      </c>
      <c r="E845">
        <v>-4865.33</v>
      </c>
      <c r="F845">
        <v>0</v>
      </c>
      <c r="G845" t="s">
        <v>544</v>
      </c>
      <c r="H845" t="s">
        <v>377</v>
      </c>
      <c r="I845" t="s">
        <v>403</v>
      </c>
      <c r="J845" t="s">
        <v>545</v>
      </c>
      <c r="K845" t="s">
        <v>380</v>
      </c>
      <c r="L845" t="s">
        <v>381</v>
      </c>
      <c r="M845" t="s">
        <v>381</v>
      </c>
      <c r="N845" t="s">
        <v>381</v>
      </c>
      <c r="O845" t="s">
        <v>389</v>
      </c>
      <c r="P845" t="s">
        <v>388</v>
      </c>
      <c r="Q845" t="s">
        <v>546</v>
      </c>
    </row>
    <row r="846" spans="1:17" hidden="1" x14ac:dyDescent="0.35">
      <c r="A846" t="s">
        <v>550</v>
      </c>
      <c r="B846" t="s">
        <v>375</v>
      </c>
      <c r="C846">
        <v>2021</v>
      </c>
      <c r="D846">
        <v>5</v>
      </c>
      <c r="E846">
        <v>30268.42</v>
      </c>
      <c r="F846">
        <v>0</v>
      </c>
      <c r="G846" t="s">
        <v>544</v>
      </c>
      <c r="H846" t="s">
        <v>377</v>
      </c>
      <c r="I846" t="s">
        <v>403</v>
      </c>
      <c r="J846" t="s">
        <v>545</v>
      </c>
      <c r="K846" t="s">
        <v>380</v>
      </c>
      <c r="L846" t="s">
        <v>381</v>
      </c>
      <c r="M846" t="s">
        <v>381</v>
      </c>
      <c r="N846" t="s">
        <v>381</v>
      </c>
      <c r="O846" t="s">
        <v>389</v>
      </c>
      <c r="P846" t="s">
        <v>388</v>
      </c>
      <c r="Q846" t="s">
        <v>546</v>
      </c>
    </row>
    <row r="847" spans="1:17" hidden="1" x14ac:dyDescent="0.35">
      <c r="A847" t="s">
        <v>550</v>
      </c>
      <c r="B847" t="s">
        <v>375</v>
      </c>
      <c r="C847">
        <v>2021</v>
      </c>
      <c r="D847">
        <v>5</v>
      </c>
      <c r="E847">
        <v>0</v>
      </c>
      <c r="F847">
        <v>4000</v>
      </c>
      <c r="G847" t="s">
        <v>544</v>
      </c>
      <c r="H847" t="s">
        <v>377</v>
      </c>
      <c r="I847" t="s">
        <v>403</v>
      </c>
      <c r="J847" t="s">
        <v>545</v>
      </c>
      <c r="K847" t="s">
        <v>380</v>
      </c>
      <c r="L847" t="s">
        <v>381</v>
      </c>
      <c r="M847" t="s">
        <v>381</v>
      </c>
      <c r="N847" t="s">
        <v>381</v>
      </c>
      <c r="O847" t="s">
        <v>389</v>
      </c>
      <c r="P847" t="s">
        <v>388</v>
      </c>
      <c r="Q847" t="s">
        <v>546</v>
      </c>
    </row>
    <row r="848" spans="1:17" hidden="1" x14ac:dyDescent="0.35">
      <c r="A848" t="s">
        <v>550</v>
      </c>
      <c r="B848" t="s">
        <v>375</v>
      </c>
      <c r="C848">
        <v>2021</v>
      </c>
      <c r="D848">
        <v>6</v>
      </c>
      <c r="E848">
        <v>20072.87</v>
      </c>
      <c r="F848">
        <v>0</v>
      </c>
      <c r="G848" t="s">
        <v>544</v>
      </c>
      <c r="H848" t="s">
        <v>377</v>
      </c>
      <c r="I848" t="s">
        <v>403</v>
      </c>
      <c r="J848" t="s">
        <v>545</v>
      </c>
      <c r="K848" t="s">
        <v>380</v>
      </c>
      <c r="L848" t="s">
        <v>381</v>
      </c>
      <c r="M848" t="s">
        <v>381</v>
      </c>
      <c r="N848" t="s">
        <v>381</v>
      </c>
      <c r="O848" t="s">
        <v>390</v>
      </c>
      <c r="P848" t="s">
        <v>388</v>
      </c>
      <c r="Q848" t="s">
        <v>546</v>
      </c>
    </row>
    <row r="849" spans="1:17" hidden="1" x14ac:dyDescent="0.35">
      <c r="A849" t="s">
        <v>550</v>
      </c>
      <c r="B849" t="s">
        <v>375</v>
      </c>
      <c r="C849">
        <v>2021</v>
      </c>
      <c r="D849">
        <v>6</v>
      </c>
      <c r="E849">
        <v>0</v>
      </c>
      <c r="F849">
        <v>4000</v>
      </c>
      <c r="G849" t="s">
        <v>544</v>
      </c>
      <c r="H849" t="s">
        <v>377</v>
      </c>
      <c r="I849" t="s">
        <v>403</v>
      </c>
      <c r="J849" t="s">
        <v>545</v>
      </c>
      <c r="K849" t="s">
        <v>380</v>
      </c>
      <c r="L849" t="s">
        <v>381</v>
      </c>
      <c r="M849" t="s">
        <v>381</v>
      </c>
      <c r="N849" t="s">
        <v>381</v>
      </c>
      <c r="O849" t="s">
        <v>390</v>
      </c>
      <c r="P849" t="s">
        <v>388</v>
      </c>
      <c r="Q849" t="s">
        <v>546</v>
      </c>
    </row>
    <row r="850" spans="1:17" hidden="1" x14ac:dyDescent="0.35">
      <c r="A850" t="s">
        <v>76</v>
      </c>
      <c r="B850" t="s">
        <v>260</v>
      </c>
      <c r="C850">
        <v>2021</v>
      </c>
      <c r="D850">
        <v>1</v>
      </c>
      <c r="E850">
        <v>0</v>
      </c>
      <c r="F850">
        <v>7024.34</v>
      </c>
      <c r="G850" t="s">
        <v>544</v>
      </c>
      <c r="H850" t="s">
        <v>377</v>
      </c>
      <c r="I850" t="s">
        <v>16</v>
      </c>
      <c r="J850" t="s">
        <v>405</v>
      </c>
      <c r="K850" t="s">
        <v>380</v>
      </c>
      <c r="L850" t="s">
        <v>381</v>
      </c>
      <c r="M850" t="s">
        <v>381</v>
      </c>
      <c r="N850" t="s">
        <v>381</v>
      </c>
      <c r="O850" t="s">
        <v>382</v>
      </c>
      <c r="P850" t="s">
        <v>383</v>
      </c>
      <c r="Q850" t="s">
        <v>546</v>
      </c>
    </row>
    <row r="851" spans="1:17" hidden="1" x14ac:dyDescent="0.35">
      <c r="A851" t="s">
        <v>76</v>
      </c>
      <c r="B851" t="s">
        <v>260</v>
      </c>
      <c r="C851">
        <v>2021</v>
      </c>
      <c r="D851">
        <v>1</v>
      </c>
      <c r="E851">
        <v>3648.71</v>
      </c>
      <c r="F851">
        <v>0</v>
      </c>
      <c r="G851" t="s">
        <v>544</v>
      </c>
      <c r="H851" t="s">
        <v>377</v>
      </c>
      <c r="I851" t="s">
        <v>16</v>
      </c>
      <c r="J851" t="s">
        <v>405</v>
      </c>
      <c r="K851" t="s">
        <v>380</v>
      </c>
      <c r="L851" t="s">
        <v>381</v>
      </c>
      <c r="M851" t="s">
        <v>381</v>
      </c>
      <c r="N851" t="s">
        <v>381</v>
      </c>
      <c r="O851" t="s">
        <v>382</v>
      </c>
      <c r="P851" t="s">
        <v>383</v>
      </c>
      <c r="Q851" t="s">
        <v>546</v>
      </c>
    </row>
    <row r="852" spans="1:17" hidden="1" x14ac:dyDescent="0.35">
      <c r="A852" t="s">
        <v>76</v>
      </c>
      <c r="B852" t="s">
        <v>260</v>
      </c>
      <c r="C852">
        <v>2021</v>
      </c>
      <c r="D852">
        <v>2</v>
      </c>
      <c r="E852">
        <v>0</v>
      </c>
      <c r="F852">
        <v>6673.64</v>
      </c>
      <c r="G852" t="s">
        <v>544</v>
      </c>
      <c r="H852" t="s">
        <v>377</v>
      </c>
      <c r="I852" t="s">
        <v>16</v>
      </c>
      <c r="J852" t="s">
        <v>405</v>
      </c>
      <c r="K852" t="s">
        <v>380</v>
      </c>
      <c r="L852" t="s">
        <v>381</v>
      </c>
      <c r="M852" t="s">
        <v>381</v>
      </c>
      <c r="N852" t="s">
        <v>381</v>
      </c>
      <c r="O852" t="s">
        <v>385</v>
      </c>
      <c r="P852" t="s">
        <v>383</v>
      </c>
      <c r="Q852" t="s">
        <v>546</v>
      </c>
    </row>
    <row r="853" spans="1:17" hidden="1" x14ac:dyDescent="0.35">
      <c r="A853" t="s">
        <v>76</v>
      </c>
      <c r="B853" t="s">
        <v>260</v>
      </c>
      <c r="C853">
        <v>2021</v>
      </c>
      <c r="D853">
        <v>2</v>
      </c>
      <c r="E853">
        <v>14629.35</v>
      </c>
      <c r="F853">
        <v>0</v>
      </c>
      <c r="G853" t="s">
        <v>544</v>
      </c>
      <c r="H853" t="s">
        <v>377</v>
      </c>
      <c r="I853" t="s">
        <v>16</v>
      </c>
      <c r="J853" t="s">
        <v>405</v>
      </c>
      <c r="K853" t="s">
        <v>380</v>
      </c>
      <c r="L853" t="s">
        <v>381</v>
      </c>
      <c r="M853" t="s">
        <v>381</v>
      </c>
      <c r="N853" t="s">
        <v>381</v>
      </c>
      <c r="O853" t="s">
        <v>385</v>
      </c>
      <c r="P853" t="s">
        <v>383</v>
      </c>
      <c r="Q853" t="s">
        <v>546</v>
      </c>
    </row>
    <row r="854" spans="1:17" hidden="1" x14ac:dyDescent="0.35">
      <c r="A854" t="s">
        <v>76</v>
      </c>
      <c r="B854" t="s">
        <v>260</v>
      </c>
      <c r="C854">
        <v>2021</v>
      </c>
      <c r="D854">
        <v>3</v>
      </c>
      <c r="E854">
        <v>0</v>
      </c>
      <c r="F854">
        <v>7362.95</v>
      </c>
      <c r="G854" t="s">
        <v>544</v>
      </c>
      <c r="H854" t="s">
        <v>377</v>
      </c>
      <c r="I854" t="s">
        <v>16</v>
      </c>
      <c r="J854" t="s">
        <v>405</v>
      </c>
      <c r="K854" t="s">
        <v>380</v>
      </c>
      <c r="L854" t="s">
        <v>381</v>
      </c>
      <c r="M854" t="s">
        <v>381</v>
      </c>
      <c r="N854" t="s">
        <v>381</v>
      </c>
      <c r="O854" t="s">
        <v>386</v>
      </c>
      <c r="P854" t="s">
        <v>383</v>
      </c>
      <c r="Q854" t="s">
        <v>546</v>
      </c>
    </row>
    <row r="855" spans="1:17" hidden="1" x14ac:dyDescent="0.35">
      <c r="A855" t="s">
        <v>76</v>
      </c>
      <c r="B855" t="s">
        <v>260</v>
      </c>
      <c r="C855">
        <v>2021</v>
      </c>
      <c r="D855">
        <v>3</v>
      </c>
      <c r="E855">
        <v>8729.2800000000007</v>
      </c>
      <c r="F855">
        <v>0</v>
      </c>
      <c r="G855" t="s">
        <v>544</v>
      </c>
      <c r="H855" t="s">
        <v>377</v>
      </c>
      <c r="I855" t="s">
        <v>16</v>
      </c>
      <c r="J855" t="s">
        <v>405</v>
      </c>
      <c r="K855" t="s">
        <v>380</v>
      </c>
      <c r="L855" t="s">
        <v>381</v>
      </c>
      <c r="M855" t="s">
        <v>381</v>
      </c>
      <c r="N855" t="s">
        <v>381</v>
      </c>
      <c r="O855" t="s">
        <v>386</v>
      </c>
      <c r="P855" t="s">
        <v>383</v>
      </c>
      <c r="Q855" t="s">
        <v>546</v>
      </c>
    </row>
    <row r="856" spans="1:17" hidden="1" x14ac:dyDescent="0.35">
      <c r="A856" t="s">
        <v>76</v>
      </c>
      <c r="B856" t="s">
        <v>260</v>
      </c>
      <c r="C856">
        <v>2021</v>
      </c>
      <c r="D856">
        <v>4</v>
      </c>
      <c r="E856">
        <v>1678.28</v>
      </c>
      <c r="F856">
        <v>0</v>
      </c>
      <c r="G856" t="s">
        <v>544</v>
      </c>
      <c r="H856" t="s">
        <v>377</v>
      </c>
      <c r="I856" t="s">
        <v>16</v>
      </c>
      <c r="J856" t="s">
        <v>405</v>
      </c>
      <c r="K856" t="s">
        <v>380</v>
      </c>
      <c r="L856" t="s">
        <v>381</v>
      </c>
      <c r="M856" t="s">
        <v>381</v>
      </c>
      <c r="N856" t="s">
        <v>381</v>
      </c>
      <c r="O856" t="s">
        <v>387</v>
      </c>
      <c r="P856" t="s">
        <v>388</v>
      </c>
      <c r="Q856" t="s">
        <v>546</v>
      </c>
    </row>
    <row r="857" spans="1:17" hidden="1" x14ac:dyDescent="0.35">
      <c r="A857" t="s">
        <v>76</v>
      </c>
      <c r="B857" t="s">
        <v>260</v>
      </c>
      <c r="C857">
        <v>2021</v>
      </c>
      <c r="D857">
        <v>4</v>
      </c>
      <c r="E857">
        <v>0</v>
      </c>
      <c r="F857">
        <v>7066.67</v>
      </c>
      <c r="G857" t="s">
        <v>544</v>
      </c>
      <c r="H857" t="s">
        <v>377</v>
      </c>
      <c r="I857" t="s">
        <v>16</v>
      </c>
      <c r="J857" t="s">
        <v>405</v>
      </c>
      <c r="K857" t="s">
        <v>380</v>
      </c>
      <c r="L857" t="s">
        <v>381</v>
      </c>
      <c r="M857" t="s">
        <v>381</v>
      </c>
      <c r="N857" t="s">
        <v>381</v>
      </c>
      <c r="O857" t="s">
        <v>387</v>
      </c>
      <c r="P857" t="s">
        <v>388</v>
      </c>
      <c r="Q857" t="s">
        <v>546</v>
      </c>
    </row>
    <row r="858" spans="1:17" hidden="1" x14ac:dyDescent="0.35">
      <c r="A858" t="s">
        <v>76</v>
      </c>
      <c r="B858" t="s">
        <v>260</v>
      </c>
      <c r="C858">
        <v>2021</v>
      </c>
      <c r="D858">
        <v>5</v>
      </c>
      <c r="E858">
        <v>-3464.85</v>
      </c>
      <c r="F858">
        <v>0</v>
      </c>
      <c r="G858" t="s">
        <v>544</v>
      </c>
      <c r="H858" t="s">
        <v>377</v>
      </c>
      <c r="I858" t="s">
        <v>16</v>
      </c>
      <c r="J858" t="s">
        <v>405</v>
      </c>
      <c r="K858" t="s">
        <v>380</v>
      </c>
      <c r="L858" t="s">
        <v>381</v>
      </c>
      <c r="M858" t="s">
        <v>381</v>
      </c>
      <c r="N858" t="s">
        <v>381</v>
      </c>
      <c r="O858" t="s">
        <v>389</v>
      </c>
      <c r="P858" t="s">
        <v>388</v>
      </c>
      <c r="Q858" t="s">
        <v>546</v>
      </c>
    </row>
    <row r="859" spans="1:17" hidden="1" x14ac:dyDescent="0.35">
      <c r="A859" t="s">
        <v>76</v>
      </c>
      <c r="B859" t="s">
        <v>260</v>
      </c>
      <c r="C859">
        <v>2021</v>
      </c>
      <c r="D859">
        <v>5</v>
      </c>
      <c r="E859">
        <v>17165.72</v>
      </c>
      <c r="F859">
        <v>0</v>
      </c>
      <c r="G859" t="s">
        <v>544</v>
      </c>
      <c r="H859" t="s">
        <v>377</v>
      </c>
      <c r="I859" t="s">
        <v>16</v>
      </c>
      <c r="J859" t="s">
        <v>405</v>
      </c>
      <c r="K859" t="s">
        <v>380</v>
      </c>
      <c r="L859" t="s">
        <v>381</v>
      </c>
      <c r="M859" t="s">
        <v>381</v>
      </c>
      <c r="N859" t="s">
        <v>381</v>
      </c>
      <c r="O859" t="s">
        <v>389</v>
      </c>
      <c r="P859" t="s">
        <v>388</v>
      </c>
      <c r="Q859" t="s">
        <v>546</v>
      </c>
    </row>
    <row r="860" spans="1:17" hidden="1" x14ac:dyDescent="0.35">
      <c r="A860" t="s">
        <v>76</v>
      </c>
      <c r="B860" t="s">
        <v>260</v>
      </c>
      <c r="C860">
        <v>2021</v>
      </c>
      <c r="D860">
        <v>5</v>
      </c>
      <c r="E860">
        <v>0</v>
      </c>
      <c r="F860">
        <v>7272.25</v>
      </c>
      <c r="G860" t="s">
        <v>544</v>
      </c>
      <c r="H860" t="s">
        <v>377</v>
      </c>
      <c r="I860" t="s">
        <v>16</v>
      </c>
      <c r="J860" t="s">
        <v>405</v>
      </c>
      <c r="K860" t="s">
        <v>380</v>
      </c>
      <c r="L860" t="s">
        <v>381</v>
      </c>
      <c r="M860" t="s">
        <v>381</v>
      </c>
      <c r="N860" t="s">
        <v>381</v>
      </c>
      <c r="O860" t="s">
        <v>389</v>
      </c>
      <c r="P860" t="s">
        <v>388</v>
      </c>
      <c r="Q860" t="s">
        <v>546</v>
      </c>
    </row>
    <row r="861" spans="1:17" hidden="1" x14ac:dyDescent="0.35">
      <c r="A861" t="s">
        <v>76</v>
      </c>
      <c r="B861" t="s">
        <v>260</v>
      </c>
      <c r="C861">
        <v>2021</v>
      </c>
      <c r="D861">
        <v>6</v>
      </c>
      <c r="E861">
        <v>5437.78</v>
      </c>
      <c r="F861">
        <v>0</v>
      </c>
      <c r="G861" t="s">
        <v>544</v>
      </c>
      <c r="H861" t="s">
        <v>377</v>
      </c>
      <c r="I861" t="s">
        <v>16</v>
      </c>
      <c r="J861" t="s">
        <v>405</v>
      </c>
      <c r="K861" t="s">
        <v>380</v>
      </c>
      <c r="L861" t="s">
        <v>381</v>
      </c>
      <c r="M861" t="s">
        <v>381</v>
      </c>
      <c r="N861" t="s">
        <v>381</v>
      </c>
      <c r="O861" t="s">
        <v>390</v>
      </c>
      <c r="P861" t="s">
        <v>388</v>
      </c>
      <c r="Q861" t="s">
        <v>546</v>
      </c>
    </row>
    <row r="862" spans="1:17" hidden="1" x14ac:dyDescent="0.35">
      <c r="A862" t="s">
        <v>76</v>
      </c>
      <c r="B862" t="s">
        <v>260</v>
      </c>
      <c r="C862">
        <v>2021</v>
      </c>
      <c r="D862">
        <v>6</v>
      </c>
      <c r="E862">
        <v>0</v>
      </c>
      <c r="F862">
        <v>7102.95</v>
      </c>
      <c r="G862" t="s">
        <v>544</v>
      </c>
      <c r="H862" t="s">
        <v>377</v>
      </c>
      <c r="I862" t="s">
        <v>16</v>
      </c>
      <c r="J862" t="s">
        <v>405</v>
      </c>
      <c r="K862" t="s">
        <v>380</v>
      </c>
      <c r="L862" t="s">
        <v>381</v>
      </c>
      <c r="M862" t="s">
        <v>381</v>
      </c>
      <c r="N862" t="s">
        <v>381</v>
      </c>
      <c r="O862" t="s">
        <v>390</v>
      </c>
      <c r="P862" t="s">
        <v>388</v>
      </c>
      <c r="Q862" t="s">
        <v>546</v>
      </c>
    </row>
    <row r="863" spans="1:17" hidden="1" x14ac:dyDescent="0.35">
      <c r="A863" t="s">
        <v>551</v>
      </c>
      <c r="B863" t="s">
        <v>408</v>
      </c>
      <c r="C863">
        <v>2021</v>
      </c>
      <c r="D863">
        <v>1</v>
      </c>
      <c r="E863">
        <v>0</v>
      </c>
      <c r="F863">
        <v>1000</v>
      </c>
      <c r="G863" t="s">
        <v>544</v>
      </c>
      <c r="H863" t="s">
        <v>377</v>
      </c>
      <c r="I863" t="s">
        <v>409</v>
      </c>
      <c r="J863" t="s">
        <v>545</v>
      </c>
      <c r="K863" t="s">
        <v>380</v>
      </c>
      <c r="L863" t="s">
        <v>381</v>
      </c>
      <c r="M863" t="s">
        <v>381</v>
      </c>
      <c r="N863" t="s">
        <v>381</v>
      </c>
      <c r="O863" t="s">
        <v>382</v>
      </c>
      <c r="P863" t="s">
        <v>383</v>
      </c>
      <c r="Q863" t="s">
        <v>546</v>
      </c>
    </row>
    <row r="864" spans="1:17" hidden="1" x14ac:dyDescent="0.35">
      <c r="A864" t="s">
        <v>551</v>
      </c>
      <c r="B864" t="s">
        <v>408</v>
      </c>
      <c r="C864">
        <v>2021</v>
      </c>
      <c r="D864">
        <v>1</v>
      </c>
      <c r="E864">
        <v>-261.3</v>
      </c>
      <c r="F864">
        <v>0</v>
      </c>
      <c r="G864" t="s">
        <v>544</v>
      </c>
      <c r="H864" t="s">
        <v>377</v>
      </c>
      <c r="I864" t="s">
        <v>409</v>
      </c>
      <c r="J864" t="s">
        <v>545</v>
      </c>
      <c r="K864" t="s">
        <v>380</v>
      </c>
      <c r="L864" t="s">
        <v>381</v>
      </c>
      <c r="M864" t="s">
        <v>381</v>
      </c>
      <c r="N864" t="s">
        <v>381</v>
      </c>
      <c r="O864" t="s">
        <v>382</v>
      </c>
      <c r="P864" t="s">
        <v>383</v>
      </c>
      <c r="Q864" t="s">
        <v>546</v>
      </c>
    </row>
    <row r="865" spans="1:17" hidden="1" x14ac:dyDescent="0.35">
      <c r="A865" t="s">
        <v>551</v>
      </c>
      <c r="B865" t="s">
        <v>408</v>
      </c>
      <c r="C865">
        <v>2021</v>
      </c>
      <c r="D865">
        <v>2</v>
      </c>
      <c r="E865">
        <v>0</v>
      </c>
      <c r="F865">
        <v>1000</v>
      </c>
      <c r="G865" t="s">
        <v>544</v>
      </c>
      <c r="H865" t="s">
        <v>377</v>
      </c>
      <c r="I865" t="s">
        <v>409</v>
      </c>
      <c r="J865" t="s">
        <v>545</v>
      </c>
      <c r="K865" t="s">
        <v>380</v>
      </c>
      <c r="L865" t="s">
        <v>381</v>
      </c>
      <c r="M865" t="s">
        <v>381</v>
      </c>
      <c r="N865" t="s">
        <v>381</v>
      </c>
      <c r="O865" t="s">
        <v>385</v>
      </c>
      <c r="P865" t="s">
        <v>383</v>
      </c>
      <c r="Q865" t="s">
        <v>546</v>
      </c>
    </row>
    <row r="866" spans="1:17" hidden="1" x14ac:dyDescent="0.35">
      <c r="A866" t="s">
        <v>551</v>
      </c>
      <c r="B866" t="s">
        <v>408</v>
      </c>
      <c r="C866">
        <v>2021</v>
      </c>
      <c r="D866">
        <v>2</v>
      </c>
      <c r="E866">
        <v>96.68</v>
      </c>
      <c r="F866">
        <v>0</v>
      </c>
      <c r="G866" t="s">
        <v>544</v>
      </c>
      <c r="H866" t="s">
        <v>377</v>
      </c>
      <c r="I866" t="s">
        <v>409</v>
      </c>
      <c r="J866" t="s">
        <v>545</v>
      </c>
      <c r="K866" t="s">
        <v>380</v>
      </c>
      <c r="L866" t="s">
        <v>381</v>
      </c>
      <c r="M866" t="s">
        <v>381</v>
      </c>
      <c r="N866" t="s">
        <v>381</v>
      </c>
      <c r="O866" t="s">
        <v>385</v>
      </c>
      <c r="P866" t="s">
        <v>383</v>
      </c>
      <c r="Q866" t="s">
        <v>546</v>
      </c>
    </row>
    <row r="867" spans="1:17" hidden="1" x14ac:dyDescent="0.35">
      <c r="A867" t="s">
        <v>551</v>
      </c>
      <c r="B867" t="s">
        <v>408</v>
      </c>
      <c r="C867">
        <v>2021</v>
      </c>
      <c r="D867">
        <v>3</v>
      </c>
      <c r="E867">
        <v>0</v>
      </c>
      <c r="F867">
        <v>0</v>
      </c>
      <c r="G867" t="s">
        <v>544</v>
      </c>
      <c r="H867" t="s">
        <v>377</v>
      </c>
      <c r="I867" t="s">
        <v>409</v>
      </c>
      <c r="J867" t="s">
        <v>545</v>
      </c>
      <c r="K867" t="s">
        <v>380</v>
      </c>
      <c r="L867" t="s">
        <v>381</v>
      </c>
      <c r="M867" t="s">
        <v>381</v>
      </c>
      <c r="N867" t="s">
        <v>381</v>
      </c>
      <c r="O867" t="s">
        <v>386</v>
      </c>
      <c r="P867" t="s">
        <v>383</v>
      </c>
      <c r="Q867" t="s">
        <v>546</v>
      </c>
    </row>
    <row r="868" spans="1:17" hidden="1" x14ac:dyDescent="0.35">
      <c r="A868" t="s">
        <v>551</v>
      </c>
      <c r="B868" t="s">
        <v>408</v>
      </c>
      <c r="C868">
        <v>2021</v>
      </c>
      <c r="D868">
        <v>3</v>
      </c>
      <c r="E868">
        <v>84.11</v>
      </c>
      <c r="F868">
        <v>0</v>
      </c>
      <c r="G868" t="s">
        <v>544</v>
      </c>
      <c r="H868" t="s">
        <v>377</v>
      </c>
      <c r="I868" t="s">
        <v>409</v>
      </c>
      <c r="J868" t="s">
        <v>545</v>
      </c>
      <c r="K868" t="s">
        <v>380</v>
      </c>
      <c r="L868" t="s">
        <v>381</v>
      </c>
      <c r="M868" t="s">
        <v>381</v>
      </c>
      <c r="N868" t="s">
        <v>381</v>
      </c>
      <c r="O868" t="s">
        <v>386</v>
      </c>
      <c r="P868" t="s">
        <v>383</v>
      </c>
      <c r="Q868" t="s">
        <v>546</v>
      </c>
    </row>
    <row r="869" spans="1:17" hidden="1" x14ac:dyDescent="0.35">
      <c r="A869" t="s">
        <v>551</v>
      </c>
      <c r="B869" t="s">
        <v>408</v>
      </c>
      <c r="C869">
        <v>2021</v>
      </c>
      <c r="D869">
        <v>4</v>
      </c>
      <c r="E869">
        <v>1110.79</v>
      </c>
      <c r="F869">
        <v>0</v>
      </c>
      <c r="G869" t="s">
        <v>544</v>
      </c>
      <c r="H869" t="s">
        <v>377</v>
      </c>
      <c r="I869" t="s">
        <v>409</v>
      </c>
      <c r="J869" t="s">
        <v>545</v>
      </c>
      <c r="K869" t="s">
        <v>380</v>
      </c>
      <c r="L869" t="s">
        <v>381</v>
      </c>
      <c r="M869" t="s">
        <v>381</v>
      </c>
      <c r="N869" t="s">
        <v>381</v>
      </c>
      <c r="O869" t="s">
        <v>387</v>
      </c>
      <c r="P869" t="s">
        <v>388</v>
      </c>
      <c r="Q869" t="s">
        <v>546</v>
      </c>
    </row>
    <row r="870" spans="1:17" hidden="1" x14ac:dyDescent="0.35">
      <c r="A870" t="s">
        <v>551</v>
      </c>
      <c r="B870" t="s">
        <v>408</v>
      </c>
      <c r="C870">
        <v>2021</v>
      </c>
      <c r="D870">
        <v>4</v>
      </c>
      <c r="E870">
        <v>0</v>
      </c>
      <c r="F870">
        <v>2000</v>
      </c>
      <c r="G870" t="s">
        <v>544</v>
      </c>
      <c r="H870" t="s">
        <v>377</v>
      </c>
      <c r="I870" t="s">
        <v>409</v>
      </c>
      <c r="J870" t="s">
        <v>545</v>
      </c>
      <c r="K870" t="s">
        <v>380</v>
      </c>
      <c r="L870" t="s">
        <v>381</v>
      </c>
      <c r="M870" t="s">
        <v>381</v>
      </c>
      <c r="N870" t="s">
        <v>381</v>
      </c>
      <c r="O870" t="s">
        <v>387</v>
      </c>
      <c r="P870" t="s">
        <v>388</v>
      </c>
      <c r="Q870" t="s">
        <v>546</v>
      </c>
    </row>
    <row r="871" spans="1:17" hidden="1" x14ac:dyDescent="0.35">
      <c r="A871" t="s">
        <v>551</v>
      </c>
      <c r="B871" t="s">
        <v>408</v>
      </c>
      <c r="C871">
        <v>2021</v>
      </c>
      <c r="D871">
        <v>5</v>
      </c>
      <c r="E871">
        <v>296.24</v>
      </c>
      <c r="F871">
        <v>0</v>
      </c>
      <c r="G871" t="s">
        <v>544</v>
      </c>
      <c r="H871" t="s">
        <v>377</v>
      </c>
      <c r="I871" t="s">
        <v>409</v>
      </c>
      <c r="J871" t="s">
        <v>545</v>
      </c>
      <c r="K871" t="s">
        <v>380</v>
      </c>
      <c r="L871" t="s">
        <v>381</v>
      </c>
      <c r="M871" t="s">
        <v>381</v>
      </c>
      <c r="N871" t="s">
        <v>381</v>
      </c>
      <c r="O871" t="s">
        <v>389</v>
      </c>
      <c r="P871" t="s">
        <v>388</v>
      </c>
      <c r="Q871" t="s">
        <v>546</v>
      </c>
    </row>
    <row r="872" spans="1:17" hidden="1" x14ac:dyDescent="0.35">
      <c r="A872" t="s">
        <v>551</v>
      </c>
      <c r="B872" t="s">
        <v>408</v>
      </c>
      <c r="C872">
        <v>2021</v>
      </c>
      <c r="D872">
        <v>5</v>
      </c>
      <c r="E872">
        <v>0</v>
      </c>
      <c r="F872">
        <v>1000</v>
      </c>
      <c r="G872" t="s">
        <v>544</v>
      </c>
      <c r="H872" t="s">
        <v>377</v>
      </c>
      <c r="I872" t="s">
        <v>409</v>
      </c>
      <c r="J872" t="s">
        <v>545</v>
      </c>
      <c r="K872" t="s">
        <v>380</v>
      </c>
      <c r="L872" t="s">
        <v>381</v>
      </c>
      <c r="M872" t="s">
        <v>381</v>
      </c>
      <c r="N872" t="s">
        <v>381</v>
      </c>
      <c r="O872" t="s">
        <v>389</v>
      </c>
      <c r="P872" t="s">
        <v>388</v>
      </c>
      <c r="Q872" t="s">
        <v>546</v>
      </c>
    </row>
    <row r="873" spans="1:17" hidden="1" x14ac:dyDescent="0.35">
      <c r="A873" t="s">
        <v>551</v>
      </c>
      <c r="B873" t="s">
        <v>408</v>
      </c>
      <c r="C873">
        <v>2021</v>
      </c>
      <c r="D873">
        <v>6</v>
      </c>
      <c r="E873">
        <v>554.74</v>
      </c>
      <c r="F873">
        <v>0</v>
      </c>
      <c r="G873" t="s">
        <v>544</v>
      </c>
      <c r="H873" t="s">
        <v>377</v>
      </c>
      <c r="I873" t="s">
        <v>409</v>
      </c>
      <c r="J873" t="s">
        <v>545</v>
      </c>
      <c r="K873" t="s">
        <v>380</v>
      </c>
      <c r="L873" t="s">
        <v>381</v>
      </c>
      <c r="M873" t="s">
        <v>381</v>
      </c>
      <c r="N873" t="s">
        <v>381</v>
      </c>
      <c r="O873" t="s">
        <v>390</v>
      </c>
      <c r="P873" t="s">
        <v>388</v>
      </c>
      <c r="Q873" t="s">
        <v>546</v>
      </c>
    </row>
    <row r="874" spans="1:17" hidden="1" x14ac:dyDescent="0.35">
      <c r="A874" t="s">
        <v>551</v>
      </c>
      <c r="B874" t="s">
        <v>408</v>
      </c>
      <c r="C874">
        <v>2021</v>
      </c>
      <c r="D874">
        <v>6</v>
      </c>
      <c r="E874">
        <v>0</v>
      </c>
      <c r="F874">
        <v>1000</v>
      </c>
      <c r="G874" t="s">
        <v>544</v>
      </c>
      <c r="H874" t="s">
        <v>377</v>
      </c>
      <c r="I874" t="s">
        <v>409</v>
      </c>
      <c r="J874" t="s">
        <v>545</v>
      </c>
      <c r="K874" t="s">
        <v>380</v>
      </c>
      <c r="L874" t="s">
        <v>381</v>
      </c>
      <c r="M874" t="s">
        <v>381</v>
      </c>
      <c r="N874" t="s">
        <v>381</v>
      </c>
      <c r="O874" t="s">
        <v>390</v>
      </c>
      <c r="P874" t="s">
        <v>388</v>
      </c>
      <c r="Q874" t="s">
        <v>546</v>
      </c>
    </row>
    <row r="875" spans="1:17" hidden="1" x14ac:dyDescent="0.35">
      <c r="A875" t="s">
        <v>552</v>
      </c>
      <c r="B875" t="s">
        <v>408</v>
      </c>
      <c r="C875">
        <v>2021</v>
      </c>
      <c r="D875">
        <v>1</v>
      </c>
      <c r="E875">
        <v>0</v>
      </c>
      <c r="F875">
        <v>2500</v>
      </c>
      <c r="G875" t="s">
        <v>544</v>
      </c>
      <c r="H875" t="s">
        <v>377</v>
      </c>
      <c r="I875" t="s">
        <v>429</v>
      </c>
      <c r="J875" t="s">
        <v>545</v>
      </c>
      <c r="K875" t="s">
        <v>380</v>
      </c>
      <c r="L875" t="s">
        <v>381</v>
      </c>
      <c r="M875" t="s">
        <v>381</v>
      </c>
      <c r="N875" t="s">
        <v>381</v>
      </c>
      <c r="O875" t="s">
        <v>382</v>
      </c>
      <c r="P875" t="s">
        <v>383</v>
      </c>
      <c r="Q875" t="s">
        <v>546</v>
      </c>
    </row>
    <row r="876" spans="1:17" hidden="1" x14ac:dyDescent="0.35">
      <c r="A876" t="s">
        <v>552</v>
      </c>
      <c r="B876" t="s">
        <v>408</v>
      </c>
      <c r="C876">
        <v>2021</v>
      </c>
      <c r="D876">
        <v>1</v>
      </c>
      <c r="E876">
        <v>1755.78</v>
      </c>
      <c r="F876">
        <v>0</v>
      </c>
      <c r="G876" t="s">
        <v>544</v>
      </c>
      <c r="H876" t="s">
        <v>377</v>
      </c>
      <c r="I876" t="s">
        <v>429</v>
      </c>
      <c r="J876" t="s">
        <v>545</v>
      </c>
      <c r="K876" t="s">
        <v>380</v>
      </c>
      <c r="L876" t="s">
        <v>381</v>
      </c>
      <c r="M876" t="s">
        <v>381</v>
      </c>
      <c r="N876" t="s">
        <v>381</v>
      </c>
      <c r="O876" t="s">
        <v>382</v>
      </c>
      <c r="P876" t="s">
        <v>383</v>
      </c>
      <c r="Q876" t="s">
        <v>546</v>
      </c>
    </row>
    <row r="877" spans="1:17" hidden="1" x14ac:dyDescent="0.35">
      <c r="A877" t="s">
        <v>552</v>
      </c>
      <c r="B877" t="s">
        <v>408</v>
      </c>
      <c r="C877">
        <v>2021</v>
      </c>
      <c r="D877">
        <v>2</v>
      </c>
      <c r="E877">
        <v>0</v>
      </c>
      <c r="F877">
        <v>2500</v>
      </c>
      <c r="G877" t="s">
        <v>544</v>
      </c>
      <c r="H877" t="s">
        <v>377</v>
      </c>
      <c r="I877" t="s">
        <v>429</v>
      </c>
      <c r="J877" t="s">
        <v>545</v>
      </c>
      <c r="K877" t="s">
        <v>380</v>
      </c>
      <c r="L877" t="s">
        <v>381</v>
      </c>
      <c r="M877" t="s">
        <v>381</v>
      </c>
      <c r="N877" t="s">
        <v>381</v>
      </c>
      <c r="O877" t="s">
        <v>385</v>
      </c>
      <c r="P877" t="s">
        <v>383</v>
      </c>
      <c r="Q877" t="s">
        <v>546</v>
      </c>
    </row>
    <row r="878" spans="1:17" hidden="1" x14ac:dyDescent="0.35">
      <c r="A878" t="s">
        <v>552</v>
      </c>
      <c r="B878" t="s">
        <v>408</v>
      </c>
      <c r="C878">
        <v>2021</v>
      </c>
      <c r="D878">
        <v>2</v>
      </c>
      <c r="E878">
        <v>1987.51</v>
      </c>
      <c r="F878">
        <v>0</v>
      </c>
      <c r="G878" t="s">
        <v>544</v>
      </c>
      <c r="H878" t="s">
        <v>377</v>
      </c>
      <c r="I878" t="s">
        <v>429</v>
      </c>
      <c r="J878" t="s">
        <v>545</v>
      </c>
      <c r="K878" t="s">
        <v>380</v>
      </c>
      <c r="L878" t="s">
        <v>381</v>
      </c>
      <c r="M878" t="s">
        <v>381</v>
      </c>
      <c r="N878" t="s">
        <v>381</v>
      </c>
      <c r="O878" t="s">
        <v>385</v>
      </c>
      <c r="P878" t="s">
        <v>383</v>
      </c>
      <c r="Q878" t="s">
        <v>546</v>
      </c>
    </row>
    <row r="879" spans="1:17" hidden="1" x14ac:dyDescent="0.35">
      <c r="A879" t="s">
        <v>552</v>
      </c>
      <c r="B879" t="s">
        <v>408</v>
      </c>
      <c r="C879">
        <v>2021</v>
      </c>
      <c r="D879">
        <v>3</v>
      </c>
      <c r="E879">
        <v>0</v>
      </c>
      <c r="F879">
        <v>0</v>
      </c>
      <c r="G879" t="s">
        <v>544</v>
      </c>
      <c r="H879" t="s">
        <v>377</v>
      </c>
      <c r="I879" t="s">
        <v>429</v>
      </c>
      <c r="J879" t="s">
        <v>545</v>
      </c>
      <c r="K879" t="s">
        <v>380</v>
      </c>
      <c r="L879" t="s">
        <v>381</v>
      </c>
      <c r="M879" t="s">
        <v>381</v>
      </c>
      <c r="N879" t="s">
        <v>381</v>
      </c>
      <c r="O879" t="s">
        <v>386</v>
      </c>
      <c r="P879" t="s">
        <v>383</v>
      </c>
      <c r="Q879" t="s">
        <v>546</v>
      </c>
    </row>
    <row r="880" spans="1:17" hidden="1" x14ac:dyDescent="0.35">
      <c r="A880" t="s">
        <v>552</v>
      </c>
      <c r="B880" t="s">
        <v>408</v>
      </c>
      <c r="C880">
        <v>2021</v>
      </c>
      <c r="D880">
        <v>3</v>
      </c>
      <c r="E880">
        <v>878.3</v>
      </c>
      <c r="F880">
        <v>0</v>
      </c>
      <c r="G880" t="s">
        <v>544</v>
      </c>
      <c r="H880" t="s">
        <v>377</v>
      </c>
      <c r="I880" t="s">
        <v>429</v>
      </c>
      <c r="J880" t="s">
        <v>545</v>
      </c>
      <c r="K880" t="s">
        <v>380</v>
      </c>
      <c r="L880" t="s">
        <v>381</v>
      </c>
      <c r="M880" t="s">
        <v>381</v>
      </c>
      <c r="N880" t="s">
        <v>381</v>
      </c>
      <c r="O880" t="s">
        <v>386</v>
      </c>
      <c r="P880" t="s">
        <v>383</v>
      </c>
      <c r="Q880" t="s">
        <v>546</v>
      </c>
    </row>
    <row r="881" spans="1:17" hidden="1" x14ac:dyDescent="0.35">
      <c r="A881" t="s">
        <v>552</v>
      </c>
      <c r="B881" t="s">
        <v>408</v>
      </c>
      <c r="C881">
        <v>2021</v>
      </c>
      <c r="D881">
        <v>4</v>
      </c>
      <c r="E881">
        <v>2399.21</v>
      </c>
      <c r="F881">
        <v>0</v>
      </c>
      <c r="G881" t="s">
        <v>544</v>
      </c>
      <c r="H881" t="s">
        <v>377</v>
      </c>
      <c r="I881" t="s">
        <v>429</v>
      </c>
      <c r="J881" t="s">
        <v>545</v>
      </c>
      <c r="K881" t="s">
        <v>380</v>
      </c>
      <c r="L881" t="s">
        <v>381</v>
      </c>
      <c r="M881" t="s">
        <v>381</v>
      </c>
      <c r="N881" t="s">
        <v>381</v>
      </c>
      <c r="O881" t="s">
        <v>387</v>
      </c>
      <c r="P881" t="s">
        <v>388</v>
      </c>
      <c r="Q881" t="s">
        <v>546</v>
      </c>
    </row>
    <row r="882" spans="1:17" hidden="1" x14ac:dyDescent="0.35">
      <c r="A882" t="s">
        <v>552</v>
      </c>
      <c r="B882" t="s">
        <v>408</v>
      </c>
      <c r="C882">
        <v>2021</v>
      </c>
      <c r="D882">
        <v>4</v>
      </c>
      <c r="E882">
        <v>0</v>
      </c>
      <c r="F882">
        <v>5000</v>
      </c>
      <c r="G882" t="s">
        <v>544</v>
      </c>
      <c r="H882" t="s">
        <v>377</v>
      </c>
      <c r="I882" t="s">
        <v>429</v>
      </c>
      <c r="J882" t="s">
        <v>545</v>
      </c>
      <c r="K882" t="s">
        <v>380</v>
      </c>
      <c r="L882" t="s">
        <v>381</v>
      </c>
      <c r="M882" t="s">
        <v>381</v>
      </c>
      <c r="N882" t="s">
        <v>381</v>
      </c>
      <c r="O882" t="s">
        <v>387</v>
      </c>
      <c r="P882" t="s">
        <v>388</v>
      </c>
      <c r="Q882" t="s">
        <v>546</v>
      </c>
    </row>
    <row r="883" spans="1:17" hidden="1" x14ac:dyDescent="0.35">
      <c r="A883" t="s">
        <v>552</v>
      </c>
      <c r="B883" t="s">
        <v>408</v>
      </c>
      <c r="C883">
        <v>2021</v>
      </c>
      <c r="D883">
        <v>5</v>
      </c>
      <c r="E883">
        <v>410.05</v>
      </c>
      <c r="F883">
        <v>0</v>
      </c>
      <c r="G883" t="s">
        <v>544</v>
      </c>
      <c r="H883" t="s">
        <v>377</v>
      </c>
      <c r="I883" t="s">
        <v>429</v>
      </c>
      <c r="J883" t="s">
        <v>545</v>
      </c>
      <c r="K883" t="s">
        <v>380</v>
      </c>
      <c r="L883" t="s">
        <v>381</v>
      </c>
      <c r="M883" t="s">
        <v>381</v>
      </c>
      <c r="N883" t="s">
        <v>381</v>
      </c>
      <c r="O883" t="s">
        <v>389</v>
      </c>
      <c r="P883" t="s">
        <v>388</v>
      </c>
      <c r="Q883" t="s">
        <v>546</v>
      </c>
    </row>
    <row r="884" spans="1:17" hidden="1" x14ac:dyDescent="0.35">
      <c r="A884" t="s">
        <v>552</v>
      </c>
      <c r="B884" t="s">
        <v>408</v>
      </c>
      <c r="C884">
        <v>2021</v>
      </c>
      <c r="D884">
        <v>5</v>
      </c>
      <c r="E884">
        <v>0</v>
      </c>
      <c r="F884">
        <v>2500</v>
      </c>
      <c r="G884" t="s">
        <v>544</v>
      </c>
      <c r="H884" t="s">
        <v>377</v>
      </c>
      <c r="I884" t="s">
        <v>429</v>
      </c>
      <c r="J884" t="s">
        <v>545</v>
      </c>
      <c r="K884" t="s">
        <v>380</v>
      </c>
      <c r="L884" t="s">
        <v>381</v>
      </c>
      <c r="M884" t="s">
        <v>381</v>
      </c>
      <c r="N884" t="s">
        <v>381</v>
      </c>
      <c r="O884" t="s">
        <v>389</v>
      </c>
      <c r="P884" t="s">
        <v>388</v>
      </c>
      <c r="Q884" t="s">
        <v>546</v>
      </c>
    </row>
    <row r="885" spans="1:17" hidden="1" x14ac:dyDescent="0.35">
      <c r="A885" t="s">
        <v>552</v>
      </c>
      <c r="B885" t="s">
        <v>408</v>
      </c>
      <c r="C885">
        <v>2021</v>
      </c>
      <c r="D885">
        <v>6</v>
      </c>
      <c r="E885">
        <v>1572.89</v>
      </c>
      <c r="F885">
        <v>0</v>
      </c>
      <c r="G885" t="s">
        <v>544</v>
      </c>
      <c r="H885" t="s">
        <v>377</v>
      </c>
      <c r="I885" t="s">
        <v>429</v>
      </c>
      <c r="J885" t="s">
        <v>545</v>
      </c>
      <c r="K885" t="s">
        <v>380</v>
      </c>
      <c r="L885" t="s">
        <v>381</v>
      </c>
      <c r="M885" t="s">
        <v>381</v>
      </c>
      <c r="N885" t="s">
        <v>381</v>
      </c>
      <c r="O885" t="s">
        <v>390</v>
      </c>
      <c r="P885" t="s">
        <v>388</v>
      </c>
      <c r="Q885" t="s">
        <v>546</v>
      </c>
    </row>
    <row r="886" spans="1:17" hidden="1" x14ac:dyDescent="0.35">
      <c r="A886" t="s">
        <v>552</v>
      </c>
      <c r="B886" t="s">
        <v>408</v>
      </c>
      <c r="C886">
        <v>2021</v>
      </c>
      <c r="D886">
        <v>6</v>
      </c>
      <c r="E886">
        <v>0</v>
      </c>
      <c r="F886">
        <v>2500</v>
      </c>
      <c r="G886" t="s">
        <v>544</v>
      </c>
      <c r="H886" t="s">
        <v>377</v>
      </c>
      <c r="I886" t="s">
        <v>429</v>
      </c>
      <c r="J886" t="s">
        <v>545</v>
      </c>
      <c r="K886" t="s">
        <v>380</v>
      </c>
      <c r="L886" t="s">
        <v>381</v>
      </c>
      <c r="M886" t="s">
        <v>381</v>
      </c>
      <c r="N886" t="s">
        <v>381</v>
      </c>
      <c r="O886" t="s">
        <v>390</v>
      </c>
      <c r="P886" t="s">
        <v>388</v>
      </c>
      <c r="Q886" t="s">
        <v>546</v>
      </c>
    </row>
    <row r="887" spans="1:17" hidden="1" x14ac:dyDescent="0.35">
      <c r="A887" t="s">
        <v>553</v>
      </c>
      <c r="B887" t="s">
        <v>408</v>
      </c>
      <c r="C887">
        <v>2021</v>
      </c>
      <c r="D887">
        <v>1</v>
      </c>
      <c r="E887">
        <v>0</v>
      </c>
      <c r="F887">
        <v>2000</v>
      </c>
      <c r="G887" t="s">
        <v>544</v>
      </c>
      <c r="H887" t="s">
        <v>377</v>
      </c>
      <c r="I887" t="s">
        <v>431</v>
      </c>
      <c r="J887" t="s">
        <v>545</v>
      </c>
      <c r="K887" t="s">
        <v>380</v>
      </c>
      <c r="L887" t="s">
        <v>381</v>
      </c>
      <c r="M887" t="s">
        <v>381</v>
      </c>
      <c r="N887" t="s">
        <v>381</v>
      </c>
      <c r="O887" t="s">
        <v>382</v>
      </c>
      <c r="P887" t="s">
        <v>383</v>
      </c>
      <c r="Q887" t="s">
        <v>546</v>
      </c>
    </row>
    <row r="888" spans="1:17" hidden="1" x14ac:dyDescent="0.35">
      <c r="A888" t="s">
        <v>553</v>
      </c>
      <c r="B888" t="s">
        <v>408</v>
      </c>
      <c r="C888">
        <v>2021</v>
      </c>
      <c r="D888">
        <v>1</v>
      </c>
      <c r="E888">
        <v>-1469.88</v>
      </c>
      <c r="F888">
        <v>0</v>
      </c>
      <c r="G888" t="s">
        <v>544</v>
      </c>
      <c r="H888" t="s">
        <v>377</v>
      </c>
      <c r="I888" t="s">
        <v>431</v>
      </c>
      <c r="J888" t="s">
        <v>545</v>
      </c>
      <c r="K888" t="s">
        <v>380</v>
      </c>
      <c r="L888" t="s">
        <v>381</v>
      </c>
      <c r="M888" t="s">
        <v>381</v>
      </c>
      <c r="N888" t="s">
        <v>381</v>
      </c>
      <c r="O888" t="s">
        <v>382</v>
      </c>
      <c r="P888" t="s">
        <v>383</v>
      </c>
      <c r="Q888" t="s">
        <v>546</v>
      </c>
    </row>
    <row r="889" spans="1:17" hidden="1" x14ac:dyDescent="0.35">
      <c r="A889" t="s">
        <v>553</v>
      </c>
      <c r="B889" t="s">
        <v>408</v>
      </c>
      <c r="C889">
        <v>2021</v>
      </c>
      <c r="D889">
        <v>2</v>
      </c>
      <c r="E889">
        <v>0</v>
      </c>
      <c r="F889">
        <v>2000</v>
      </c>
      <c r="G889" t="s">
        <v>544</v>
      </c>
      <c r="H889" t="s">
        <v>377</v>
      </c>
      <c r="I889" t="s">
        <v>431</v>
      </c>
      <c r="J889" t="s">
        <v>545</v>
      </c>
      <c r="K889" t="s">
        <v>380</v>
      </c>
      <c r="L889" t="s">
        <v>381</v>
      </c>
      <c r="M889" t="s">
        <v>381</v>
      </c>
      <c r="N889" t="s">
        <v>381</v>
      </c>
      <c r="O889" t="s">
        <v>385</v>
      </c>
      <c r="P889" t="s">
        <v>383</v>
      </c>
      <c r="Q889" t="s">
        <v>546</v>
      </c>
    </row>
    <row r="890" spans="1:17" hidden="1" x14ac:dyDescent="0.35">
      <c r="A890" t="s">
        <v>553</v>
      </c>
      <c r="B890" t="s">
        <v>408</v>
      </c>
      <c r="C890">
        <v>2021</v>
      </c>
      <c r="D890">
        <v>2</v>
      </c>
      <c r="E890">
        <v>188.59</v>
      </c>
      <c r="F890">
        <v>0</v>
      </c>
      <c r="G890" t="s">
        <v>544</v>
      </c>
      <c r="H890" t="s">
        <v>377</v>
      </c>
      <c r="I890" t="s">
        <v>431</v>
      </c>
      <c r="J890" t="s">
        <v>545</v>
      </c>
      <c r="K890" t="s">
        <v>380</v>
      </c>
      <c r="L890" t="s">
        <v>381</v>
      </c>
      <c r="M890" t="s">
        <v>381</v>
      </c>
      <c r="N890" t="s">
        <v>381</v>
      </c>
      <c r="O890" t="s">
        <v>385</v>
      </c>
      <c r="P890" t="s">
        <v>383</v>
      </c>
      <c r="Q890" t="s">
        <v>546</v>
      </c>
    </row>
    <row r="891" spans="1:17" hidden="1" x14ac:dyDescent="0.35">
      <c r="A891" t="s">
        <v>553</v>
      </c>
      <c r="B891" t="s">
        <v>408</v>
      </c>
      <c r="C891">
        <v>2021</v>
      </c>
      <c r="D891">
        <v>3</v>
      </c>
      <c r="E891">
        <v>0</v>
      </c>
      <c r="F891">
        <v>0</v>
      </c>
      <c r="G891" t="s">
        <v>544</v>
      </c>
      <c r="H891" t="s">
        <v>377</v>
      </c>
      <c r="I891" t="s">
        <v>431</v>
      </c>
      <c r="J891" t="s">
        <v>545</v>
      </c>
      <c r="K891" t="s">
        <v>380</v>
      </c>
      <c r="L891" t="s">
        <v>381</v>
      </c>
      <c r="M891" t="s">
        <v>381</v>
      </c>
      <c r="N891" t="s">
        <v>381</v>
      </c>
      <c r="O891" t="s">
        <v>386</v>
      </c>
      <c r="P891" t="s">
        <v>383</v>
      </c>
      <c r="Q891" t="s">
        <v>546</v>
      </c>
    </row>
    <row r="892" spans="1:17" hidden="1" x14ac:dyDescent="0.35">
      <c r="A892" t="s">
        <v>553</v>
      </c>
      <c r="B892" t="s">
        <v>408</v>
      </c>
      <c r="C892">
        <v>2021</v>
      </c>
      <c r="D892">
        <v>3</v>
      </c>
      <c r="E892">
        <v>80.91</v>
      </c>
      <c r="F892">
        <v>0</v>
      </c>
      <c r="G892" t="s">
        <v>544</v>
      </c>
      <c r="H892" t="s">
        <v>377</v>
      </c>
      <c r="I892" t="s">
        <v>431</v>
      </c>
      <c r="J892" t="s">
        <v>545</v>
      </c>
      <c r="K892" t="s">
        <v>380</v>
      </c>
      <c r="L892" t="s">
        <v>381</v>
      </c>
      <c r="M892" t="s">
        <v>381</v>
      </c>
      <c r="N892" t="s">
        <v>381</v>
      </c>
      <c r="O892" t="s">
        <v>386</v>
      </c>
      <c r="P892" t="s">
        <v>383</v>
      </c>
      <c r="Q892" t="s">
        <v>546</v>
      </c>
    </row>
    <row r="893" spans="1:17" hidden="1" x14ac:dyDescent="0.35">
      <c r="A893" t="s">
        <v>553</v>
      </c>
      <c r="B893" t="s">
        <v>408</v>
      </c>
      <c r="C893">
        <v>2021</v>
      </c>
      <c r="D893">
        <v>4</v>
      </c>
      <c r="E893">
        <v>3244.32</v>
      </c>
      <c r="F893">
        <v>0</v>
      </c>
      <c r="G893" t="s">
        <v>544</v>
      </c>
      <c r="H893" t="s">
        <v>377</v>
      </c>
      <c r="I893" t="s">
        <v>431</v>
      </c>
      <c r="J893" t="s">
        <v>545</v>
      </c>
      <c r="K893" t="s">
        <v>380</v>
      </c>
      <c r="L893" t="s">
        <v>381</v>
      </c>
      <c r="M893" t="s">
        <v>381</v>
      </c>
      <c r="N893" t="s">
        <v>381</v>
      </c>
      <c r="O893" t="s">
        <v>387</v>
      </c>
      <c r="P893" t="s">
        <v>388</v>
      </c>
      <c r="Q893" t="s">
        <v>546</v>
      </c>
    </row>
    <row r="894" spans="1:17" hidden="1" x14ac:dyDescent="0.35">
      <c r="A894" t="s">
        <v>553</v>
      </c>
      <c r="B894" t="s">
        <v>408</v>
      </c>
      <c r="C894">
        <v>2021</v>
      </c>
      <c r="D894">
        <v>4</v>
      </c>
      <c r="E894">
        <v>0</v>
      </c>
      <c r="F894">
        <v>4000</v>
      </c>
      <c r="G894" t="s">
        <v>544</v>
      </c>
      <c r="H894" t="s">
        <v>377</v>
      </c>
      <c r="I894" t="s">
        <v>431</v>
      </c>
      <c r="J894" t="s">
        <v>545</v>
      </c>
      <c r="K894" t="s">
        <v>380</v>
      </c>
      <c r="L894" t="s">
        <v>381</v>
      </c>
      <c r="M894" t="s">
        <v>381</v>
      </c>
      <c r="N894" t="s">
        <v>381</v>
      </c>
      <c r="O894" t="s">
        <v>387</v>
      </c>
      <c r="P894" t="s">
        <v>388</v>
      </c>
      <c r="Q894" t="s">
        <v>546</v>
      </c>
    </row>
    <row r="895" spans="1:17" hidden="1" x14ac:dyDescent="0.35">
      <c r="A895" t="s">
        <v>553</v>
      </c>
      <c r="B895" t="s">
        <v>408</v>
      </c>
      <c r="C895">
        <v>2021</v>
      </c>
      <c r="D895">
        <v>5</v>
      </c>
      <c r="E895">
        <v>2160.06</v>
      </c>
      <c r="F895">
        <v>0</v>
      </c>
      <c r="G895" t="s">
        <v>544</v>
      </c>
      <c r="H895" t="s">
        <v>377</v>
      </c>
      <c r="I895" t="s">
        <v>431</v>
      </c>
      <c r="J895" t="s">
        <v>545</v>
      </c>
      <c r="K895" t="s">
        <v>380</v>
      </c>
      <c r="L895" t="s">
        <v>381</v>
      </c>
      <c r="M895" t="s">
        <v>381</v>
      </c>
      <c r="N895" t="s">
        <v>381</v>
      </c>
      <c r="O895" t="s">
        <v>389</v>
      </c>
      <c r="P895" t="s">
        <v>388</v>
      </c>
      <c r="Q895" t="s">
        <v>546</v>
      </c>
    </row>
    <row r="896" spans="1:17" hidden="1" x14ac:dyDescent="0.35">
      <c r="A896" t="s">
        <v>553</v>
      </c>
      <c r="B896" t="s">
        <v>408</v>
      </c>
      <c r="C896">
        <v>2021</v>
      </c>
      <c r="D896">
        <v>5</v>
      </c>
      <c r="E896">
        <v>0</v>
      </c>
      <c r="F896">
        <v>2000</v>
      </c>
      <c r="G896" t="s">
        <v>544</v>
      </c>
      <c r="H896" t="s">
        <v>377</v>
      </c>
      <c r="I896" t="s">
        <v>431</v>
      </c>
      <c r="J896" t="s">
        <v>545</v>
      </c>
      <c r="K896" t="s">
        <v>380</v>
      </c>
      <c r="L896" t="s">
        <v>381</v>
      </c>
      <c r="M896" t="s">
        <v>381</v>
      </c>
      <c r="N896" t="s">
        <v>381</v>
      </c>
      <c r="O896" t="s">
        <v>389</v>
      </c>
      <c r="P896" t="s">
        <v>388</v>
      </c>
      <c r="Q896" t="s">
        <v>546</v>
      </c>
    </row>
    <row r="897" spans="1:17" hidden="1" x14ac:dyDescent="0.35">
      <c r="A897" t="s">
        <v>553</v>
      </c>
      <c r="B897" t="s">
        <v>408</v>
      </c>
      <c r="C897">
        <v>2021</v>
      </c>
      <c r="D897">
        <v>6</v>
      </c>
      <c r="E897">
        <v>262.32</v>
      </c>
      <c r="F897">
        <v>0</v>
      </c>
      <c r="G897" t="s">
        <v>544</v>
      </c>
      <c r="H897" t="s">
        <v>377</v>
      </c>
      <c r="I897" t="s">
        <v>431</v>
      </c>
      <c r="J897" t="s">
        <v>545</v>
      </c>
      <c r="K897" t="s">
        <v>380</v>
      </c>
      <c r="L897" t="s">
        <v>381</v>
      </c>
      <c r="M897" t="s">
        <v>381</v>
      </c>
      <c r="N897" t="s">
        <v>381</v>
      </c>
      <c r="O897" t="s">
        <v>390</v>
      </c>
      <c r="P897" t="s">
        <v>388</v>
      </c>
      <c r="Q897" t="s">
        <v>546</v>
      </c>
    </row>
    <row r="898" spans="1:17" hidden="1" x14ac:dyDescent="0.35">
      <c r="A898" t="s">
        <v>553</v>
      </c>
      <c r="B898" t="s">
        <v>408</v>
      </c>
      <c r="C898">
        <v>2021</v>
      </c>
      <c r="D898">
        <v>6</v>
      </c>
      <c r="E898">
        <v>0</v>
      </c>
      <c r="F898">
        <v>2000</v>
      </c>
      <c r="G898" t="s">
        <v>544</v>
      </c>
      <c r="H898" t="s">
        <v>377</v>
      </c>
      <c r="I898" t="s">
        <v>431</v>
      </c>
      <c r="J898" t="s">
        <v>545</v>
      </c>
      <c r="K898" t="s">
        <v>380</v>
      </c>
      <c r="L898" t="s">
        <v>381</v>
      </c>
      <c r="M898" t="s">
        <v>381</v>
      </c>
      <c r="N898" t="s">
        <v>381</v>
      </c>
      <c r="O898" t="s">
        <v>390</v>
      </c>
      <c r="P898" t="s">
        <v>388</v>
      </c>
      <c r="Q898" t="s">
        <v>546</v>
      </c>
    </row>
    <row r="899" spans="1:17" hidden="1" x14ac:dyDescent="0.35">
      <c r="A899" t="s">
        <v>554</v>
      </c>
      <c r="B899" t="s">
        <v>408</v>
      </c>
      <c r="C899">
        <v>2021</v>
      </c>
      <c r="D899">
        <v>1</v>
      </c>
      <c r="E899">
        <v>0</v>
      </c>
      <c r="F899">
        <v>2000</v>
      </c>
      <c r="G899" t="s">
        <v>544</v>
      </c>
      <c r="H899" t="s">
        <v>377</v>
      </c>
      <c r="I899" t="s">
        <v>435</v>
      </c>
      <c r="J899" t="s">
        <v>545</v>
      </c>
      <c r="K899" t="s">
        <v>380</v>
      </c>
      <c r="L899" t="s">
        <v>381</v>
      </c>
      <c r="M899" t="s">
        <v>381</v>
      </c>
      <c r="N899" t="s">
        <v>381</v>
      </c>
      <c r="O899" t="s">
        <v>382</v>
      </c>
      <c r="P899" t="s">
        <v>383</v>
      </c>
      <c r="Q899" t="s">
        <v>546</v>
      </c>
    </row>
    <row r="900" spans="1:17" hidden="1" x14ac:dyDescent="0.35">
      <c r="A900" t="s">
        <v>554</v>
      </c>
      <c r="B900" t="s">
        <v>408</v>
      </c>
      <c r="C900">
        <v>2021</v>
      </c>
      <c r="D900">
        <v>1</v>
      </c>
      <c r="E900">
        <v>487.4</v>
      </c>
      <c r="F900">
        <v>0</v>
      </c>
      <c r="G900" t="s">
        <v>544</v>
      </c>
      <c r="H900" t="s">
        <v>377</v>
      </c>
      <c r="I900" t="s">
        <v>435</v>
      </c>
      <c r="J900" t="s">
        <v>545</v>
      </c>
      <c r="K900" t="s">
        <v>380</v>
      </c>
      <c r="L900" t="s">
        <v>381</v>
      </c>
      <c r="M900" t="s">
        <v>381</v>
      </c>
      <c r="N900" t="s">
        <v>381</v>
      </c>
      <c r="O900" t="s">
        <v>382</v>
      </c>
      <c r="P900" t="s">
        <v>383</v>
      </c>
      <c r="Q900" t="s">
        <v>546</v>
      </c>
    </row>
    <row r="901" spans="1:17" hidden="1" x14ac:dyDescent="0.35">
      <c r="A901" t="s">
        <v>554</v>
      </c>
      <c r="B901" t="s">
        <v>408</v>
      </c>
      <c r="C901">
        <v>2021</v>
      </c>
      <c r="D901">
        <v>2</v>
      </c>
      <c r="E901">
        <v>0</v>
      </c>
      <c r="F901">
        <v>2000</v>
      </c>
      <c r="G901" t="s">
        <v>544</v>
      </c>
      <c r="H901" t="s">
        <v>377</v>
      </c>
      <c r="I901" t="s">
        <v>435</v>
      </c>
      <c r="J901" t="s">
        <v>545</v>
      </c>
      <c r="K901" t="s">
        <v>380</v>
      </c>
      <c r="L901" t="s">
        <v>381</v>
      </c>
      <c r="M901" t="s">
        <v>381</v>
      </c>
      <c r="N901" t="s">
        <v>381</v>
      </c>
      <c r="O901" t="s">
        <v>385</v>
      </c>
      <c r="P901" t="s">
        <v>383</v>
      </c>
      <c r="Q901" t="s">
        <v>546</v>
      </c>
    </row>
    <row r="902" spans="1:17" hidden="1" x14ac:dyDescent="0.35">
      <c r="A902" t="s">
        <v>554</v>
      </c>
      <c r="B902" t="s">
        <v>408</v>
      </c>
      <c r="C902">
        <v>2021</v>
      </c>
      <c r="D902">
        <v>2</v>
      </c>
      <c r="E902">
        <v>1993.7</v>
      </c>
      <c r="F902">
        <v>0</v>
      </c>
      <c r="G902" t="s">
        <v>544</v>
      </c>
      <c r="H902" t="s">
        <v>377</v>
      </c>
      <c r="I902" t="s">
        <v>435</v>
      </c>
      <c r="J902" t="s">
        <v>545</v>
      </c>
      <c r="K902" t="s">
        <v>380</v>
      </c>
      <c r="L902" t="s">
        <v>381</v>
      </c>
      <c r="M902" t="s">
        <v>381</v>
      </c>
      <c r="N902" t="s">
        <v>381</v>
      </c>
      <c r="O902" t="s">
        <v>385</v>
      </c>
      <c r="P902" t="s">
        <v>383</v>
      </c>
      <c r="Q902" t="s">
        <v>546</v>
      </c>
    </row>
    <row r="903" spans="1:17" hidden="1" x14ac:dyDescent="0.35">
      <c r="A903" t="s">
        <v>554</v>
      </c>
      <c r="B903" t="s">
        <v>408</v>
      </c>
      <c r="C903">
        <v>2021</v>
      </c>
      <c r="D903">
        <v>3</v>
      </c>
      <c r="E903">
        <v>0</v>
      </c>
      <c r="F903">
        <v>0</v>
      </c>
      <c r="G903" t="s">
        <v>544</v>
      </c>
      <c r="H903" t="s">
        <v>377</v>
      </c>
      <c r="I903" t="s">
        <v>435</v>
      </c>
      <c r="J903" t="s">
        <v>545</v>
      </c>
      <c r="K903" t="s">
        <v>380</v>
      </c>
      <c r="L903" t="s">
        <v>381</v>
      </c>
      <c r="M903" t="s">
        <v>381</v>
      </c>
      <c r="N903" t="s">
        <v>381</v>
      </c>
      <c r="O903" t="s">
        <v>386</v>
      </c>
      <c r="P903" t="s">
        <v>383</v>
      </c>
      <c r="Q903" t="s">
        <v>546</v>
      </c>
    </row>
    <row r="904" spans="1:17" hidden="1" x14ac:dyDescent="0.35">
      <c r="A904" t="s">
        <v>554</v>
      </c>
      <c r="B904" t="s">
        <v>408</v>
      </c>
      <c r="C904">
        <v>2021</v>
      </c>
      <c r="D904">
        <v>3</v>
      </c>
      <c r="E904">
        <v>424.04</v>
      </c>
      <c r="F904">
        <v>0</v>
      </c>
      <c r="G904" t="s">
        <v>544</v>
      </c>
      <c r="H904" t="s">
        <v>377</v>
      </c>
      <c r="I904" t="s">
        <v>435</v>
      </c>
      <c r="J904" t="s">
        <v>545</v>
      </c>
      <c r="K904" t="s">
        <v>380</v>
      </c>
      <c r="L904" t="s">
        <v>381</v>
      </c>
      <c r="M904" t="s">
        <v>381</v>
      </c>
      <c r="N904" t="s">
        <v>381</v>
      </c>
      <c r="O904" t="s">
        <v>386</v>
      </c>
      <c r="P904" t="s">
        <v>383</v>
      </c>
      <c r="Q904" t="s">
        <v>546</v>
      </c>
    </row>
    <row r="905" spans="1:17" hidden="1" x14ac:dyDescent="0.35">
      <c r="A905" t="s">
        <v>554</v>
      </c>
      <c r="B905" t="s">
        <v>408</v>
      </c>
      <c r="C905">
        <v>2021</v>
      </c>
      <c r="D905">
        <v>4</v>
      </c>
      <c r="E905">
        <v>2798.12</v>
      </c>
      <c r="F905">
        <v>0</v>
      </c>
      <c r="G905" t="s">
        <v>544</v>
      </c>
      <c r="H905" t="s">
        <v>377</v>
      </c>
      <c r="I905" t="s">
        <v>435</v>
      </c>
      <c r="J905" t="s">
        <v>545</v>
      </c>
      <c r="K905" t="s">
        <v>380</v>
      </c>
      <c r="L905" t="s">
        <v>381</v>
      </c>
      <c r="M905" t="s">
        <v>381</v>
      </c>
      <c r="N905" t="s">
        <v>381</v>
      </c>
      <c r="O905" t="s">
        <v>387</v>
      </c>
      <c r="P905" t="s">
        <v>388</v>
      </c>
      <c r="Q905" t="s">
        <v>546</v>
      </c>
    </row>
    <row r="906" spans="1:17" hidden="1" x14ac:dyDescent="0.35">
      <c r="A906" t="s">
        <v>554</v>
      </c>
      <c r="B906" t="s">
        <v>408</v>
      </c>
      <c r="C906">
        <v>2021</v>
      </c>
      <c r="D906">
        <v>4</v>
      </c>
      <c r="E906">
        <v>0</v>
      </c>
      <c r="F906">
        <v>4000</v>
      </c>
      <c r="G906" t="s">
        <v>544</v>
      </c>
      <c r="H906" t="s">
        <v>377</v>
      </c>
      <c r="I906" t="s">
        <v>435</v>
      </c>
      <c r="J906" t="s">
        <v>545</v>
      </c>
      <c r="K906" t="s">
        <v>380</v>
      </c>
      <c r="L906" t="s">
        <v>381</v>
      </c>
      <c r="M906" t="s">
        <v>381</v>
      </c>
      <c r="N906" t="s">
        <v>381</v>
      </c>
      <c r="O906" t="s">
        <v>387</v>
      </c>
      <c r="P906" t="s">
        <v>388</v>
      </c>
      <c r="Q906" t="s">
        <v>546</v>
      </c>
    </row>
    <row r="907" spans="1:17" hidden="1" x14ac:dyDescent="0.35">
      <c r="A907" t="s">
        <v>554</v>
      </c>
      <c r="B907" t="s">
        <v>408</v>
      </c>
      <c r="C907">
        <v>2021</v>
      </c>
      <c r="D907">
        <v>5</v>
      </c>
      <c r="E907">
        <v>791.98</v>
      </c>
      <c r="F907">
        <v>0</v>
      </c>
      <c r="G907" t="s">
        <v>544</v>
      </c>
      <c r="H907" t="s">
        <v>377</v>
      </c>
      <c r="I907" t="s">
        <v>435</v>
      </c>
      <c r="J907" t="s">
        <v>545</v>
      </c>
      <c r="K907" t="s">
        <v>380</v>
      </c>
      <c r="L907" t="s">
        <v>381</v>
      </c>
      <c r="M907" t="s">
        <v>381</v>
      </c>
      <c r="N907" t="s">
        <v>381</v>
      </c>
      <c r="O907" t="s">
        <v>389</v>
      </c>
      <c r="P907" t="s">
        <v>388</v>
      </c>
      <c r="Q907" t="s">
        <v>546</v>
      </c>
    </row>
    <row r="908" spans="1:17" hidden="1" x14ac:dyDescent="0.35">
      <c r="A908" t="s">
        <v>554</v>
      </c>
      <c r="B908" t="s">
        <v>408</v>
      </c>
      <c r="C908">
        <v>2021</v>
      </c>
      <c r="D908">
        <v>5</v>
      </c>
      <c r="E908">
        <v>0</v>
      </c>
      <c r="F908">
        <v>2000</v>
      </c>
      <c r="G908" t="s">
        <v>544</v>
      </c>
      <c r="H908" t="s">
        <v>377</v>
      </c>
      <c r="I908" t="s">
        <v>435</v>
      </c>
      <c r="J908" t="s">
        <v>545</v>
      </c>
      <c r="K908" t="s">
        <v>380</v>
      </c>
      <c r="L908" t="s">
        <v>381</v>
      </c>
      <c r="M908" t="s">
        <v>381</v>
      </c>
      <c r="N908" t="s">
        <v>381</v>
      </c>
      <c r="O908" t="s">
        <v>389</v>
      </c>
      <c r="P908" t="s">
        <v>388</v>
      </c>
      <c r="Q908" t="s">
        <v>546</v>
      </c>
    </row>
    <row r="909" spans="1:17" hidden="1" x14ac:dyDescent="0.35">
      <c r="A909" t="s">
        <v>554</v>
      </c>
      <c r="B909" t="s">
        <v>408</v>
      </c>
      <c r="C909">
        <v>2021</v>
      </c>
      <c r="D909">
        <v>6</v>
      </c>
      <c r="E909">
        <v>1049.8699999999999</v>
      </c>
      <c r="F909">
        <v>0</v>
      </c>
      <c r="G909" t="s">
        <v>544</v>
      </c>
      <c r="H909" t="s">
        <v>377</v>
      </c>
      <c r="I909" t="s">
        <v>435</v>
      </c>
      <c r="J909" t="s">
        <v>545</v>
      </c>
      <c r="K909" t="s">
        <v>380</v>
      </c>
      <c r="L909" t="s">
        <v>381</v>
      </c>
      <c r="M909" t="s">
        <v>381</v>
      </c>
      <c r="N909" t="s">
        <v>381</v>
      </c>
      <c r="O909" t="s">
        <v>390</v>
      </c>
      <c r="P909" t="s">
        <v>388</v>
      </c>
      <c r="Q909" t="s">
        <v>546</v>
      </c>
    </row>
    <row r="910" spans="1:17" hidden="1" x14ac:dyDescent="0.35">
      <c r="A910" t="s">
        <v>554</v>
      </c>
      <c r="B910" t="s">
        <v>408</v>
      </c>
      <c r="C910">
        <v>2021</v>
      </c>
      <c r="D910">
        <v>6</v>
      </c>
      <c r="E910">
        <v>0</v>
      </c>
      <c r="F910">
        <v>2000</v>
      </c>
      <c r="G910" t="s">
        <v>544</v>
      </c>
      <c r="H910" t="s">
        <v>377</v>
      </c>
      <c r="I910" t="s">
        <v>435</v>
      </c>
      <c r="J910" t="s">
        <v>545</v>
      </c>
      <c r="K910" t="s">
        <v>380</v>
      </c>
      <c r="L910" t="s">
        <v>381</v>
      </c>
      <c r="M910" t="s">
        <v>381</v>
      </c>
      <c r="N910" t="s">
        <v>381</v>
      </c>
      <c r="O910" t="s">
        <v>390</v>
      </c>
      <c r="P910" t="s">
        <v>388</v>
      </c>
      <c r="Q910" t="s">
        <v>546</v>
      </c>
    </row>
    <row r="911" spans="1:17" hidden="1" x14ac:dyDescent="0.35">
      <c r="A911" t="s">
        <v>555</v>
      </c>
      <c r="B911" t="s">
        <v>408</v>
      </c>
      <c r="C911">
        <v>2021</v>
      </c>
      <c r="D911">
        <v>1</v>
      </c>
      <c r="E911">
        <v>0</v>
      </c>
      <c r="F911">
        <v>3100</v>
      </c>
      <c r="G911" t="s">
        <v>544</v>
      </c>
      <c r="H911" t="s">
        <v>377</v>
      </c>
      <c r="I911" t="s">
        <v>437</v>
      </c>
      <c r="J911" t="s">
        <v>545</v>
      </c>
      <c r="K911" t="s">
        <v>380</v>
      </c>
      <c r="L911" t="s">
        <v>381</v>
      </c>
      <c r="M911" t="s">
        <v>381</v>
      </c>
      <c r="N911" t="s">
        <v>381</v>
      </c>
      <c r="O911" t="s">
        <v>382</v>
      </c>
      <c r="P911" t="s">
        <v>383</v>
      </c>
      <c r="Q911" t="s">
        <v>546</v>
      </c>
    </row>
    <row r="912" spans="1:17" hidden="1" x14ac:dyDescent="0.35">
      <c r="A912" t="s">
        <v>555</v>
      </c>
      <c r="B912" t="s">
        <v>408</v>
      </c>
      <c r="C912">
        <v>2021</v>
      </c>
      <c r="D912">
        <v>1</v>
      </c>
      <c r="E912">
        <v>-1417.11</v>
      </c>
      <c r="F912">
        <v>0</v>
      </c>
      <c r="G912" t="s">
        <v>544</v>
      </c>
      <c r="H912" t="s">
        <v>377</v>
      </c>
      <c r="I912" t="s">
        <v>437</v>
      </c>
      <c r="J912" t="s">
        <v>545</v>
      </c>
      <c r="K912" t="s">
        <v>380</v>
      </c>
      <c r="L912" t="s">
        <v>381</v>
      </c>
      <c r="M912" t="s">
        <v>381</v>
      </c>
      <c r="N912" t="s">
        <v>381</v>
      </c>
      <c r="O912" t="s">
        <v>382</v>
      </c>
      <c r="P912" t="s">
        <v>383</v>
      </c>
      <c r="Q912" t="s">
        <v>546</v>
      </c>
    </row>
    <row r="913" spans="1:17" hidden="1" x14ac:dyDescent="0.35">
      <c r="A913" t="s">
        <v>555</v>
      </c>
      <c r="B913" t="s">
        <v>408</v>
      </c>
      <c r="C913">
        <v>2021</v>
      </c>
      <c r="D913">
        <v>2</v>
      </c>
      <c r="E913">
        <v>0</v>
      </c>
      <c r="F913">
        <v>3100</v>
      </c>
      <c r="G913" t="s">
        <v>544</v>
      </c>
      <c r="H913" t="s">
        <v>377</v>
      </c>
      <c r="I913" t="s">
        <v>437</v>
      </c>
      <c r="J913" t="s">
        <v>545</v>
      </c>
      <c r="K913" t="s">
        <v>380</v>
      </c>
      <c r="L913" t="s">
        <v>381</v>
      </c>
      <c r="M913" t="s">
        <v>381</v>
      </c>
      <c r="N913" t="s">
        <v>381</v>
      </c>
      <c r="O913" t="s">
        <v>385</v>
      </c>
      <c r="P913" t="s">
        <v>383</v>
      </c>
      <c r="Q913" t="s">
        <v>546</v>
      </c>
    </row>
    <row r="914" spans="1:17" hidden="1" x14ac:dyDescent="0.35">
      <c r="A914" t="s">
        <v>555</v>
      </c>
      <c r="B914" t="s">
        <v>408</v>
      </c>
      <c r="C914">
        <v>2021</v>
      </c>
      <c r="D914">
        <v>2</v>
      </c>
      <c r="E914">
        <v>312.56</v>
      </c>
      <c r="F914">
        <v>0</v>
      </c>
      <c r="G914" t="s">
        <v>544</v>
      </c>
      <c r="H914" t="s">
        <v>377</v>
      </c>
      <c r="I914" t="s">
        <v>437</v>
      </c>
      <c r="J914" t="s">
        <v>545</v>
      </c>
      <c r="K914" t="s">
        <v>380</v>
      </c>
      <c r="L914" t="s">
        <v>381</v>
      </c>
      <c r="M914" t="s">
        <v>381</v>
      </c>
      <c r="N914" t="s">
        <v>381</v>
      </c>
      <c r="O914" t="s">
        <v>385</v>
      </c>
      <c r="P914" t="s">
        <v>383</v>
      </c>
      <c r="Q914" t="s">
        <v>546</v>
      </c>
    </row>
    <row r="915" spans="1:17" hidden="1" x14ac:dyDescent="0.35">
      <c r="A915" t="s">
        <v>555</v>
      </c>
      <c r="B915" t="s">
        <v>408</v>
      </c>
      <c r="C915">
        <v>2021</v>
      </c>
      <c r="D915">
        <v>3</v>
      </c>
      <c r="E915">
        <v>0</v>
      </c>
      <c r="F915">
        <v>0</v>
      </c>
      <c r="G915" t="s">
        <v>544</v>
      </c>
      <c r="H915" t="s">
        <v>377</v>
      </c>
      <c r="I915" t="s">
        <v>437</v>
      </c>
      <c r="J915" t="s">
        <v>545</v>
      </c>
      <c r="K915" t="s">
        <v>380</v>
      </c>
      <c r="L915" t="s">
        <v>381</v>
      </c>
      <c r="M915" t="s">
        <v>381</v>
      </c>
      <c r="N915" t="s">
        <v>381</v>
      </c>
      <c r="O915" t="s">
        <v>386</v>
      </c>
      <c r="P915" t="s">
        <v>383</v>
      </c>
      <c r="Q915" t="s">
        <v>546</v>
      </c>
    </row>
    <row r="916" spans="1:17" hidden="1" x14ac:dyDescent="0.35">
      <c r="A916" t="s">
        <v>555</v>
      </c>
      <c r="B916" t="s">
        <v>408</v>
      </c>
      <c r="C916">
        <v>2021</v>
      </c>
      <c r="D916">
        <v>3</v>
      </c>
      <c r="E916">
        <v>102.88</v>
      </c>
      <c r="F916">
        <v>0</v>
      </c>
      <c r="G916" t="s">
        <v>544</v>
      </c>
      <c r="H916" t="s">
        <v>377</v>
      </c>
      <c r="I916" t="s">
        <v>437</v>
      </c>
      <c r="J916" t="s">
        <v>545</v>
      </c>
      <c r="K916" t="s">
        <v>380</v>
      </c>
      <c r="L916" t="s">
        <v>381</v>
      </c>
      <c r="M916" t="s">
        <v>381</v>
      </c>
      <c r="N916" t="s">
        <v>381</v>
      </c>
      <c r="O916" t="s">
        <v>386</v>
      </c>
      <c r="P916" t="s">
        <v>383</v>
      </c>
      <c r="Q916" t="s">
        <v>546</v>
      </c>
    </row>
    <row r="917" spans="1:17" hidden="1" x14ac:dyDescent="0.35">
      <c r="A917" t="s">
        <v>555</v>
      </c>
      <c r="B917" t="s">
        <v>408</v>
      </c>
      <c r="C917">
        <v>2021</v>
      </c>
      <c r="D917">
        <v>4</v>
      </c>
      <c r="E917">
        <v>4559.72</v>
      </c>
      <c r="F917">
        <v>0</v>
      </c>
      <c r="G917" t="s">
        <v>544</v>
      </c>
      <c r="H917" t="s">
        <v>377</v>
      </c>
      <c r="I917" t="s">
        <v>437</v>
      </c>
      <c r="J917" t="s">
        <v>545</v>
      </c>
      <c r="K917" t="s">
        <v>380</v>
      </c>
      <c r="L917" t="s">
        <v>381</v>
      </c>
      <c r="M917" t="s">
        <v>381</v>
      </c>
      <c r="N917" t="s">
        <v>381</v>
      </c>
      <c r="O917" t="s">
        <v>387</v>
      </c>
      <c r="P917" t="s">
        <v>388</v>
      </c>
      <c r="Q917" t="s">
        <v>546</v>
      </c>
    </row>
    <row r="918" spans="1:17" hidden="1" x14ac:dyDescent="0.35">
      <c r="A918" t="s">
        <v>555</v>
      </c>
      <c r="B918" t="s">
        <v>408</v>
      </c>
      <c r="C918">
        <v>2021</v>
      </c>
      <c r="D918">
        <v>4</v>
      </c>
      <c r="E918">
        <v>0</v>
      </c>
      <c r="F918">
        <v>6200</v>
      </c>
      <c r="G918" t="s">
        <v>544</v>
      </c>
      <c r="H918" t="s">
        <v>377</v>
      </c>
      <c r="I918" t="s">
        <v>437</v>
      </c>
      <c r="J918" t="s">
        <v>545</v>
      </c>
      <c r="K918" t="s">
        <v>380</v>
      </c>
      <c r="L918" t="s">
        <v>381</v>
      </c>
      <c r="M918" t="s">
        <v>381</v>
      </c>
      <c r="N918" t="s">
        <v>381</v>
      </c>
      <c r="O918" t="s">
        <v>387</v>
      </c>
      <c r="P918" t="s">
        <v>388</v>
      </c>
      <c r="Q918" t="s">
        <v>546</v>
      </c>
    </row>
    <row r="919" spans="1:17" hidden="1" x14ac:dyDescent="0.35">
      <c r="A919" t="s">
        <v>555</v>
      </c>
      <c r="B919" t="s">
        <v>408</v>
      </c>
      <c r="C919">
        <v>2021</v>
      </c>
      <c r="D919">
        <v>5</v>
      </c>
      <c r="E919">
        <v>3043.55</v>
      </c>
      <c r="F919">
        <v>0</v>
      </c>
      <c r="G919" t="s">
        <v>544</v>
      </c>
      <c r="H919" t="s">
        <v>377</v>
      </c>
      <c r="I919" t="s">
        <v>437</v>
      </c>
      <c r="J919" t="s">
        <v>545</v>
      </c>
      <c r="K919" t="s">
        <v>380</v>
      </c>
      <c r="L919" t="s">
        <v>381</v>
      </c>
      <c r="M919" t="s">
        <v>381</v>
      </c>
      <c r="N919" t="s">
        <v>381</v>
      </c>
      <c r="O919" t="s">
        <v>389</v>
      </c>
      <c r="P919" t="s">
        <v>388</v>
      </c>
      <c r="Q919" t="s">
        <v>546</v>
      </c>
    </row>
    <row r="920" spans="1:17" hidden="1" x14ac:dyDescent="0.35">
      <c r="A920" t="s">
        <v>555</v>
      </c>
      <c r="B920" t="s">
        <v>408</v>
      </c>
      <c r="C920">
        <v>2021</v>
      </c>
      <c r="D920">
        <v>5</v>
      </c>
      <c r="E920">
        <v>0</v>
      </c>
      <c r="F920">
        <v>3100</v>
      </c>
      <c r="G920" t="s">
        <v>544</v>
      </c>
      <c r="H920" t="s">
        <v>377</v>
      </c>
      <c r="I920" t="s">
        <v>437</v>
      </c>
      <c r="J920" t="s">
        <v>545</v>
      </c>
      <c r="K920" t="s">
        <v>380</v>
      </c>
      <c r="L920" t="s">
        <v>381</v>
      </c>
      <c r="M920" t="s">
        <v>381</v>
      </c>
      <c r="N920" t="s">
        <v>381</v>
      </c>
      <c r="O920" t="s">
        <v>389</v>
      </c>
      <c r="P920" t="s">
        <v>388</v>
      </c>
      <c r="Q920" t="s">
        <v>546</v>
      </c>
    </row>
    <row r="921" spans="1:17" hidden="1" x14ac:dyDescent="0.35">
      <c r="A921" t="s">
        <v>555</v>
      </c>
      <c r="B921" t="s">
        <v>408</v>
      </c>
      <c r="C921">
        <v>2021</v>
      </c>
      <c r="D921">
        <v>6</v>
      </c>
      <c r="E921">
        <v>530.9</v>
      </c>
      <c r="F921">
        <v>0</v>
      </c>
      <c r="G921" t="s">
        <v>544</v>
      </c>
      <c r="H921" t="s">
        <v>377</v>
      </c>
      <c r="I921" t="s">
        <v>437</v>
      </c>
      <c r="J921" t="s">
        <v>545</v>
      </c>
      <c r="K921" t="s">
        <v>380</v>
      </c>
      <c r="L921" t="s">
        <v>381</v>
      </c>
      <c r="M921" t="s">
        <v>381</v>
      </c>
      <c r="N921" t="s">
        <v>381</v>
      </c>
      <c r="O921" t="s">
        <v>390</v>
      </c>
      <c r="P921" t="s">
        <v>388</v>
      </c>
      <c r="Q921" t="s">
        <v>546</v>
      </c>
    </row>
    <row r="922" spans="1:17" hidden="1" x14ac:dyDescent="0.35">
      <c r="A922" t="s">
        <v>555</v>
      </c>
      <c r="B922" t="s">
        <v>408</v>
      </c>
      <c r="C922">
        <v>2021</v>
      </c>
      <c r="D922">
        <v>6</v>
      </c>
      <c r="E922">
        <v>0</v>
      </c>
      <c r="F922">
        <v>3100</v>
      </c>
      <c r="G922" t="s">
        <v>544</v>
      </c>
      <c r="H922" t="s">
        <v>377</v>
      </c>
      <c r="I922" t="s">
        <v>437</v>
      </c>
      <c r="J922" t="s">
        <v>545</v>
      </c>
      <c r="K922" t="s">
        <v>380</v>
      </c>
      <c r="L922" t="s">
        <v>381</v>
      </c>
      <c r="M922" t="s">
        <v>381</v>
      </c>
      <c r="N922" t="s">
        <v>381</v>
      </c>
      <c r="O922" t="s">
        <v>390</v>
      </c>
      <c r="P922" t="s">
        <v>388</v>
      </c>
      <c r="Q922" t="s">
        <v>546</v>
      </c>
    </row>
    <row r="923" spans="1:17" hidden="1" x14ac:dyDescent="0.35">
      <c r="A923" t="s">
        <v>556</v>
      </c>
      <c r="B923" t="s">
        <v>408</v>
      </c>
      <c r="C923">
        <v>2021</v>
      </c>
      <c r="D923">
        <v>1</v>
      </c>
      <c r="E923">
        <v>0</v>
      </c>
      <c r="F923">
        <v>1000</v>
      </c>
      <c r="G923" t="s">
        <v>544</v>
      </c>
      <c r="H923" t="s">
        <v>377</v>
      </c>
      <c r="I923" t="s">
        <v>451</v>
      </c>
      <c r="J923" t="s">
        <v>545</v>
      </c>
      <c r="K923" t="s">
        <v>380</v>
      </c>
      <c r="L923" t="s">
        <v>381</v>
      </c>
      <c r="M923" t="s">
        <v>381</v>
      </c>
      <c r="N923" t="s">
        <v>381</v>
      </c>
      <c r="O923" t="s">
        <v>382</v>
      </c>
      <c r="P923" t="s">
        <v>383</v>
      </c>
      <c r="Q923" t="s">
        <v>546</v>
      </c>
    </row>
    <row r="924" spans="1:17" hidden="1" x14ac:dyDescent="0.35">
      <c r="A924" t="s">
        <v>556</v>
      </c>
      <c r="B924" t="s">
        <v>408</v>
      </c>
      <c r="C924">
        <v>2021</v>
      </c>
      <c r="D924">
        <v>1</v>
      </c>
      <c r="E924">
        <v>423.36</v>
      </c>
      <c r="F924">
        <v>0</v>
      </c>
      <c r="G924" t="s">
        <v>544</v>
      </c>
      <c r="H924" t="s">
        <v>377</v>
      </c>
      <c r="I924" t="s">
        <v>451</v>
      </c>
      <c r="J924" t="s">
        <v>545</v>
      </c>
      <c r="K924" t="s">
        <v>380</v>
      </c>
      <c r="L924" t="s">
        <v>381</v>
      </c>
      <c r="M924" t="s">
        <v>381</v>
      </c>
      <c r="N924" t="s">
        <v>381</v>
      </c>
      <c r="O924" t="s">
        <v>382</v>
      </c>
      <c r="P924" t="s">
        <v>383</v>
      </c>
      <c r="Q924" t="s">
        <v>546</v>
      </c>
    </row>
    <row r="925" spans="1:17" hidden="1" x14ac:dyDescent="0.35">
      <c r="A925" t="s">
        <v>556</v>
      </c>
      <c r="B925" t="s">
        <v>408</v>
      </c>
      <c r="C925">
        <v>2021</v>
      </c>
      <c r="D925">
        <v>2</v>
      </c>
      <c r="E925">
        <v>0</v>
      </c>
      <c r="F925">
        <v>1000</v>
      </c>
      <c r="G925" t="s">
        <v>544</v>
      </c>
      <c r="H925" t="s">
        <v>377</v>
      </c>
      <c r="I925" t="s">
        <v>451</v>
      </c>
      <c r="J925" t="s">
        <v>545</v>
      </c>
      <c r="K925" t="s">
        <v>380</v>
      </c>
      <c r="L925" t="s">
        <v>381</v>
      </c>
      <c r="M925" t="s">
        <v>381</v>
      </c>
      <c r="N925" t="s">
        <v>381</v>
      </c>
      <c r="O925" t="s">
        <v>385</v>
      </c>
      <c r="P925" t="s">
        <v>383</v>
      </c>
      <c r="Q925" t="s">
        <v>546</v>
      </c>
    </row>
    <row r="926" spans="1:17" hidden="1" x14ac:dyDescent="0.35">
      <c r="A926" t="s">
        <v>556</v>
      </c>
      <c r="B926" t="s">
        <v>408</v>
      </c>
      <c r="C926">
        <v>2021</v>
      </c>
      <c r="D926">
        <v>2</v>
      </c>
      <c r="E926">
        <v>1904.82</v>
      </c>
      <c r="F926">
        <v>0</v>
      </c>
      <c r="G926" t="s">
        <v>544</v>
      </c>
      <c r="H926" t="s">
        <v>377</v>
      </c>
      <c r="I926" t="s">
        <v>451</v>
      </c>
      <c r="J926" t="s">
        <v>545</v>
      </c>
      <c r="K926" t="s">
        <v>380</v>
      </c>
      <c r="L926" t="s">
        <v>381</v>
      </c>
      <c r="M926" t="s">
        <v>381</v>
      </c>
      <c r="N926" t="s">
        <v>381</v>
      </c>
      <c r="O926" t="s">
        <v>385</v>
      </c>
      <c r="P926" t="s">
        <v>383</v>
      </c>
      <c r="Q926" t="s">
        <v>546</v>
      </c>
    </row>
    <row r="927" spans="1:17" hidden="1" x14ac:dyDescent="0.35">
      <c r="A927" t="s">
        <v>556</v>
      </c>
      <c r="B927" t="s">
        <v>408</v>
      </c>
      <c r="C927">
        <v>2021</v>
      </c>
      <c r="D927">
        <v>3</v>
      </c>
      <c r="E927">
        <v>0</v>
      </c>
      <c r="F927">
        <v>0</v>
      </c>
      <c r="G927" t="s">
        <v>544</v>
      </c>
      <c r="H927" t="s">
        <v>377</v>
      </c>
      <c r="I927" t="s">
        <v>451</v>
      </c>
      <c r="J927" t="s">
        <v>545</v>
      </c>
      <c r="K927" t="s">
        <v>380</v>
      </c>
      <c r="L927" t="s">
        <v>381</v>
      </c>
      <c r="M927" t="s">
        <v>381</v>
      </c>
      <c r="N927" t="s">
        <v>381</v>
      </c>
      <c r="O927" t="s">
        <v>386</v>
      </c>
      <c r="P927" t="s">
        <v>383</v>
      </c>
      <c r="Q927" t="s">
        <v>546</v>
      </c>
    </row>
    <row r="928" spans="1:17" hidden="1" x14ac:dyDescent="0.35">
      <c r="A928" t="s">
        <v>556</v>
      </c>
      <c r="B928" t="s">
        <v>408</v>
      </c>
      <c r="C928">
        <v>2021</v>
      </c>
      <c r="D928">
        <v>3</v>
      </c>
      <c r="E928">
        <v>507.37</v>
      </c>
      <c r="F928">
        <v>0</v>
      </c>
      <c r="G928" t="s">
        <v>544</v>
      </c>
      <c r="H928" t="s">
        <v>377</v>
      </c>
      <c r="I928" t="s">
        <v>451</v>
      </c>
      <c r="J928" t="s">
        <v>545</v>
      </c>
      <c r="K928" t="s">
        <v>380</v>
      </c>
      <c r="L928" t="s">
        <v>381</v>
      </c>
      <c r="M928" t="s">
        <v>381</v>
      </c>
      <c r="N928" t="s">
        <v>381</v>
      </c>
      <c r="O928" t="s">
        <v>386</v>
      </c>
      <c r="P928" t="s">
        <v>383</v>
      </c>
      <c r="Q928" t="s">
        <v>546</v>
      </c>
    </row>
    <row r="929" spans="1:17" hidden="1" x14ac:dyDescent="0.35">
      <c r="A929" t="s">
        <v>556</v>
      </c>
      <c r="B929" t="s">
        <v>408</v>
      </c>
      <c r="C929">
        <v>2021</v>
      </c>
      <c r="D929">
        <v>4</v>
      </c>
      <c r="E929">
        <v>-229.38</v>
      </c>
      <c r="F929">
        <v>0</v>
      </c>
      <c r="G929" t="s">
        <v>544</v>
      </c>
      <c r="H929" t="s">
        <v>377</v>
      </c>
      <c r="I929" t="s">
        <v>451</v>
      </c>
      <c r="J929" t="s">
        <v>545</v>
      </c>
      <c r="K929" t="s">
        <v>380</v>
      </c>
      <c r="L929" t="s">
        <v>381</v>
      </c>
      <c r="M929" t="s">
        <v>381</v>
      </c>
      <c r="N929" t="s">
        <v>381</v>
      </c>
      <c r="O929" t="s">
        <v>387</v>
      </c>
      <c r="P929" t="s">
        <v>388</v>
      </c>
      <c r="Q929" t="s">
        <v>546</v>
      </c>
    </row>
    <row r="930" spans="1:17" hidden="1" x14ac:dyDescent="0.35">
      <c r="A930" t="s">
        <v>556</v>
      </c>
      <c r="B930" t="s">
        <v>408</v>
      </c>
      <c r="C930">
        <v>2021</v>
      </c>
      <c r="D930">
        <v>4</v>
      </c>
      <c r="E930">
        <v>0</v>
      </c>
      <c r="F930">
        <v>2000</v>
      </c>
      <c r="G930" t="s">
        <v>544</v>
      </c>
      <c r="H930" t="s">
        <v>377</v>
      </c>
      <c r="I930" t="s">
        <v>451</v>
      </c>
      <c r="J930" t="s">
        <v>545</v>
      </c>
      <c r="K930" t="s">
        <v>380</v>
      </c>
      <c r="L930" t="s">
        <v>381</v>
      </c>
      <c r="M930" t="s">
        <v>381</v>
      </c>
      <c r="N930" t="s">
        <v>381</v>
      </c>
      <c r="O930" t="s">
        <v>387</v>
      </c>
      <c r="P930" t="s">
        <v>388</v>
      </c>
      <c r="Q930" t="s">
        <v>546</v>
      </c>
    </row>
    <row r="931" spans="1:17" hidden="1" x14ac:dyDescent="0.35">
      <c r="A931" t="s">
        <v>556</v>
      </c>
      <c r="B931" t="s">
        <v>408</v>
      </c>
      <c r="C931">
        <v>2021</v>
      </c>
      <c r="D931">
        <v>5</v>
      </c>
      <c r="E931">
        <v>1631</v>
      </c>
      <c r="F931">
        <v>0</v>
      </c>
      <c r="G931" t="s">
        <v>544</v>
      </c>
      <c r="H931" t="s">
        <v>377</v>
      </c>
      <c r="I931" t="s">
        <v>451</v>
      </c>
      <c r="J931" t="s">
        <v>545</v>
      </c>
      <c r="K931" t="s">
        <v>380</v>
      </c>
      <c r="L931" t="s">
        <v>381</v>
      </c>
      <c r="M931" t="s">
        <v>381</v>
      </c>
      <c r="N931" t="s">
        <v>381</v>
      </c>
      <c r="O931" t="s">
        <v>389</v>
      </c>
      <c r="P931" t="s">
        <v>388</v>
      </c>
      <c r="Q931" t="s">
        <v>546</v>
      </c>
    </row>
    <row r="932" spans="1:17" hidden="1" x14ac:dyDescent="0.35">
      <c r="A932" t="s">
        <v>556</v>
      </c>
      <c r="B932" t="s">
        <v>408</v>
      </c>
      <c r="C932">
        <v>2021</v>
      </c>
      <c r="D932">
        <v>5</v>
      </c>
      <c r="E932">
        <v>0</v>
      </c>
      <c r="F932">
        <v>1000</v>
      </c>
      <c r="G932" t="s">
        <v>544</v>
      </c>
      <c r="H932" t="s">
        <v>377</v>
      </c>
      <c r="I932" t="s">
        <v>451</v>
      </c>
      <c r="J932" t="s">
        <v>545</v>
      </c>
      <c r="K932" t="s">
        <v>380</v>
      </c>
      <c r="L932" t="s">
        <v>381</v>
      </c>
      <c r="M932" t="s">
        <v>381</v>
      </c>
      <c r="N932" t="s">
        <v>381</v>
      </c>
      <c r="O932" t="s">
        <v>389</v>
      </c>
      <c r="P932" t="s">
        <v>388</v>
      </c>
      <c r="Q932" t="s">
        <v>546</v>
      </c>
    </row>
    <row r="933" spans="1:17" hidden="1" x14ac:dyDescent="0.35">
      <c r="A933" t="s">
        <v>556</v>
      </c>
      <c r="B933" t="s">
        <v>408</v>
      </c>
      <c r="C933">
        <v>2021</v>
      </c>
      <c r="D933">
        <v>6</v>
      </c>
      <c r="E933">
        <v>1937.3</v>
      </c>
      <c r="F933">
        <v>0</v>
      </c>
      <c r="G933" t="s">
        <v>544</v>
      </c>
      <c r="H933" t="s">
        <v>377</v>
      </c>
      <c r="I933" t="s">
        <v>451</v>
      </c>
      <c r="J933" t="s">
        <v>545</v>
      </c>
      <c r="K933" t="s">
        <v>380</v>
      </c>
      <c r="L933" t="s">
        <v>381</v>
      </c>
      <c r="M933" t="s">
        <v>381</v>
      </c>
      <c r="N933" t="s">
        <v>381</v>
      </c>
      <c r="O933" t="s">
        <v>390</v>
      </c>
      <c r="P933" t="s">
        <v>388</v>
      </c>
      <c r="Q933" t="s">
        <v>546</v>
      </c>
    </row>
    <row r="934" spans="1:17" hidden="1" x14ac:dyDescent="0.35">
      <c r="A934" t="s">
        <v>556</v>
      </c>
      <c r="B934" t="s">
        <v>408</v>
      </c>
      <c r="C934">
        <v>2021</v>
      </c>
      <c r="D934">
        <v>6</v>
      </c>
      <c r="E934">
        <v>0</v>
      </c>
      <c r="F934">
        <v>1000</v>
      </c>
      <c r="G934" t="s">
        <v>544</v>
      </c>
      <c r="H934" t="s">
        <v>377</v>
      </c>
      <c r="I934" t="s">
        <v>451</v>
      </c>
      <c r="J934" t="s">
        <v>545</v>
      </c>
      <c r="K934" t="s">
        <v>380</v>
      </c>
      <c r="L934" t="s">
        <v>381</v>
      </c>
      <c r="M934" t="s">
        <v>381</v>
      </c>
      <c r="N934" t="s">
        <v>381</v>
      </c>
      <c r="O934" t="s">
        <v>390</v>
      </c>
      <c r="P934" t="s">
        <v>388</v>
      </c>
      <c r="Q934" t="s">
        <v>546</v>
      </c>
    </row>
    <row r="935" spans="1:17" hidden="1" x14ac:dyDescent="0.35">
      <c r="A935" t="s">
        <v>557</v>
      </c>
      <c r="B935" t="s">
        <v>408</v>
      </c>
      <c r="C935">
        <v>2021</v>
      </c>
      <c r="D935">
        <v>1</v>
      </c>
      <c r="E935">
        <v>0</v>
      </c>
      <c r="F935">
        <v>1000</v>
      </c>
      <c r="G935" t="s">
        <v>544</v>
      </c>
      <c r="H935" t="s">
        <v>377</v>
      </c>
      <c r="I935" t="s">
        <v>457</v>
      </c>
      <c r="J935" t="s">
        <v>545</v>
      </c>
      <c r="K935" t="s">
        <v>380</v>
      </c>
      <c r="L935" t="s">
        <v>381</v>
      </c>
      <c r="M935" t="s">
        <v>381</v>
      </c>
      <c r="N935" t="s">
        <v>381</v>
      </c>
      <c r="O935" t="s">
        <v>382</v>
      </c>
      <c r="P935" t="s">
        <v>383</v>
      </c>
      <c r="Q935" t="s">
        <v>546</v>
      </c>
    </row>
    <row r="936" spans="1:17" hidden="1" x14ac:dyDescent="0.35">
      <c r="A936" t="s">
        <v>557</v>
      </c>
      <c r="B936" t="s">
        <v>408</v>
      </c>
      <c r="C936">
        <v>2021</v>
      </c>
      <c r="D936">
        <v>1</v>
      </c>
      <c r="E936">
        <v>567.47</v>
      </c>
      <c r="F936">
        <v>0</v>
      </c>
      <c r="G936" t="s">
        <v>544</v>
      </c>
      <c r="H936" t="s">
        <v>377</v>
      </c>
      <c r="I936" t="s">
        <v>457</v>
      </c>
      <c r="J936" t="s">
        <v>545</v>
      </c>
      <c r="K936" t="s">
        <v>380</v>
      </c>
      <c r="L936" t="s">
        <v>381</v>
      </c>
      <c r="M936" t="s">
        <v>381</v>
      </c>
      <c r="N936" t="s">
        <v>381</v>
      </c>
      <c r="O936" t="s">
        <v>382</v>
      </c>
      <c r="P936" t="s">
        <v>383</v>
      </c>
      <c r="Q936" t="s">
        <v>546</v>
      </c>
    </row>
    <row r="937" spans="1:17" hidden="1" x14ac:dyDescent="0.35">
      <c r="A937" t="s">
        <v>557</v>
      </c>
      <c r="B937" t="s">
        <v>408</v>
      </c>
      <c r="C937">
        <v>2021</v>
      </c>
      <c r="D937">
        <v>2</v>
      </c>
      <c r="E937">
        <v>0</v>
      </c>
      <c r="F937">
        <v>1000</v>
      </c>
      <c r="G937" t="s">
        <v>544</v>
      </c>
      <c r="H937" t="s">
        <v>377</v>
      </c>
      <c r="I937" t="s">
        <v>457</v>
      </c>
      <c r="J937" t="s">
        <v>545</v>
      </c>
      <c r="K937" t="s">
        <v>380</v>
      </c>
      <c r="L937" t="s">
        <v>381</v>
      </c>
      <c r="M937" t="s">
        <v>381</v>
      </c>
      <c r="N937" t="s">
        <v>381</v>
      </c>
      <c r="O937" t="s">
        <v>385</v>
      </c>
      <c r="P937" t="s">
        <v>383</v>
      </c>
      <c r="Q937" t="s">
        <v>546</v>
      </c>
    </row>
    <row r="938" spans="1:17" hidden="1" x14ac:dyDescent="0.35">
      <c r="A938" t="s">
        <v>557</v>
      </c>
      <c r="B938" t="s">
        <v>408</v>
      </c>
      <c r="C938">
        <v>2021</v>
      </c>
      <c r="D938">
        <v>2</v>
      </c>
      <c r="E938">
        <v>1151.6099999999999</v>
      </c>
      <c r="F938">
        <v>0</v>
      </c>
      <c r="G938" t="s">
        <v>544</v>
      </c>
      <c r="H938" t="s">
        <v>377</v>
      </c>
      <c r="I938" t="s">
        <v>457</v>
      </c>
      <c r="J938" t="s">
        <v>545</v>
      </c>
      <c r="K938" t="s">
        <v>380</v>
      </c>
      <c r="L938" t="s">
        <v>381</v>
      </c>
      <c r="M938" t="s">
        <v>381</v>
      </c>
      <c r="N938" t="s">
        <v>381</v>
      </c>
      <c r="O938" t="s">
        <v>385</v>
      </c>
      <c r="P938" t="s">
        <v>383</v>
      </c>
      <c r="Q938" t="s">
        <v>546</v>
      </c>
    </row>
    <row r="939" spans="1:17" hidden="1" x14ac:dyDescent="0.35">
      <c r="A939" t="s">
        <v>557</v>
      </c>
      <c r="B939" t="s">
        <v>408</v>
      </c>
      <c r="C939">
        <v>2021</v>
      </c>
      <c r="D939">
        <v>3</v>
      </c>
      <c r="E939">
        <v>0</v>
      </c>
      <c r="F939">
        <v>0</v>
      </c>
      <c r="G939" t="s">
        <v>544</v>
      </c>
      <c r="H939" t="s">
        <v>377</v>
      </c>
      <c r="I939" t="s">
        <v>457</v>
      </c>
      <c r="J939" t="s">
        <v>545</v>
      </c>
      <c r="K939" t="s">
        <v>380</v>
      </c>
      <c r="L939" t="s">
        <v>381</v>
      </c>
      <c r="M939" t="s">
        <v>381</v>
      </c>
      <c r="N939" t="s">
        <v>381</v>
      </c>
      <c r="O939" t="s">
        <v>386</v>
      </c>
      <c r="P939" t="s">
        <v>383</v>
      </c>
      <c r="Q939" t="s">
        <v>546</v>
      </c>
    </row>
    <row r="940" spans="1:17" hidden="1" x14ac:dyDescent="0.35">
      <c r="A940" t="s">
        <v>557</v>
      </c>
      <c r="B940" t="s">
        <v>408</v>
      </c>
      <c r="C940">
        <v>2021</v>
      </c>
      <c r="D940">
        <v>3</v>
      </c>
      <c r="E940">
        <v>149.63999999999999</v>
      </c>
      <c r="F940">
        <v>0</v>
      </c>
      <c r="G940" t="s">
        <v>544</v>
      </c>
      <c r="H940" t="s">
        <v>377</v>
      </c>
      <c r="I940" t="s">
        <v>457</v>
      </c>
      <c r="J940" t="s">
        <v>545</v>
      </c>
      <c r="K940" t="s">
        <v>380</v>
      </c>
      <c r="L940" t="s">
        <v>381</v>
      </c>
      <c r="M940" t="s">
        <v>381</v>
      </c>
      <c r="N940" t="s">
        <v>381</v>
      </c>
      <c r="O940" t="s">
        <v>386</v>
      </c>
      <c r="P940" t="s">
        <v>383</v>
      </c>
      <c r="Q940" t="s">
        <v>546</v>
      </c>
    </row>
    <row r="941" spans="1:17" hidden="1" x14ac:dyDescent="0.35">
      <c r="A941" t="s">
        <v>557</v>
      </c>
      <c r="B941" t="s">
        <v>408</v>
      </c>
      <c r="C941">
        <v>2021</v>
      </c>
      <c r="D941">
        <v>4</v>
      </c>
      <c r="E941">
        <v>829.76</v>
      </c>
      <c r="F941">
        <v>0</v>
      </c>
      <c r="G941" t="s">
        <v>544</v>
      </c>
      <c r="H941" t="s">
        <v>377</v>
      </c>
      <c r="I941" t="s">
        <v>457</v>
      </c>
      <c r="J941" t="s">
        <v>545</v>
      </c>
      <c r="K941" t="s">
        <v>380</v>
      </c>
      <c r="L941" t="s">
        <v>381</v>
      </c>
      <c r="M941" t="s">
        <v>381</v>
      </c>
      <c r="N941" t="s">
        <v>381</v>
      </c>
      <c r="O941" t="s">
        <v>387</v>
      </c>
      <c r="P941" t="s">
        <v>388</v>
      </c>
      <c r="Q941" t="s">
        <v>546</v>
      </c>
    </row>
    <row r="942" spans="1:17" hidden="1" x14ac:dyDescent="0.35">
      <c r="A942" t="s">
        <v>557</v>
      </c>
      <c r="B942" t="s">
        <v>408</v>
      </c>
      <c r="C942">
        <v>2021</v>
      </c>
      <c r="D942">
        <v>4</v>
      </c>
      <c r="E942">
        <v>0</v>
      </c>
      <c r="F942">
        <v>2000</v>
      </c>
      <c r="G942" t="s">
        <v>544</v>
      </c>
      <c r="H942" t="s">
        <v>377</v>
      </c>
      <c r="I942" t="s">
        <v>457</v>
      </c>
      <c r="J942" t="s">
        <v>545</v>
      </c>
      <c r="K942" t="s">
        <v>380</v>
      </c>
      <c r="L942" t="s">
        <v>381</v>
      </c>
      <c r="M942" t="s">
        <v>381</v>
      </c>
      <c r="N942" t="s">
        <v>381</v>
      </c>
      <c r="O942" t="s">
        <v>387</v>
      </c>
      <c r="P942" t="s">
        <v>388</v>
      </c>
      <c r="Q942" t="s">
        <v>546</v>
      </c>
    </row>
    <row r="943" spans="1:17" hidden="1" x14ac:dyDescent="0.35">
      <c r="A943" t="s">
        <v>557</v>
      </c>
      <c r="B943" t="s">
        <v>408</v>
      </c>
      <c r="C943">
        <v>2021</v>
      </c>
      <c r="D943">
        <v>5</v>
      </c>
      <c r="E943">
        <v>787.69</v>
      </c>
      <c r="F943">
        <v>0</v>
      </c>
      <c r="G943" t="s">
        <v>544</v>
      </c>
      <c r="H943" t="s">
        <v>377</v>
      </c>
      <c r="I943" t="s">
        <v>457</v>
      </c>
      <c r="J943" t="s">
        <v>545</v>
      </c>
      <c r="K943" t="s">
        <v>380</v>
      </c>
      <c r="L943" t="s">
        <v>381</v>
      </c>
      <c r="M943" t="s">
        <v>381</v>
      </c>
      <c r="N943" t="s">
        <v>381</v>
      </c>
      <c r="O943" t="s">
        <v>389</v>
      </c>
      <c r="P943" t="s">
        <v>388</v>
      </c>
      <c r="Q943" t="s">
        <v>546</v>
      </c>
    </row>
    <row r="944" spans="1:17" hidden="1" x14ac:dyDescent="0.35">
      <c r="A944" t="s">
        <v>557</v>
      </c>
      <c r="B944" t="s">
        <v>408</v>
      </c>
      <c r="C944">
        <v>2021</v>
      </c>
      <c r="D944">
        <v>5</v>
      </c>
      <c r="E944">
        <v>0</v>
      </c>
      <c r="F944">
        <v>1000</v>
      </c>
      <c r="G944" t="s">
        <v>544</v>
      </c>
      <c r="H944" t="s">
        <v>377</v>
      </c>
      <c r="I944" t="s">
        <v>457</v>
      </c>
      <c r="J944" t="s">
        <v>545</v>
      </c>
      <c r="K944" t="s">
        <v>380</v>
      </c>
      <c r="L944" t="s">
        <v>381</v>
      </c>
      <c r="M944" t="s">
        <v>381</v>
      </c>
      <c r="N944" t="s">
        <v>381</v>
      </c>
      <c r="O944" t="s">
        <v>389</v>
      </c>
      <c r="P944" t="s">
        <v>388</v>
      </c>
      <c r="Q944" t="s">
        <v>546</v>
      </c>
    </row>
    <row r="945" spans="1:17" hidden="1" x14ac:dyDescent="0.35">
      <c r="A945" t="s">
        <v>557</v>
      </c>
      <c r="B945" t="s">
        <v>408</v>
      </c>
      <c r="C945">
        <v>2021</v>
      </c>
      <c r="D945">
        <v>6</v>
      </c>
      <c r="E945">
        <v>1323.52</v>
      </c>
      <c r="F945">
        <v>0</v>
      </c>
      <c r="G945" t="s">
        <v>544</v>
      </c>
      <c r="H945" t="s">
        <v>377</v>
      </c>
      <c r="I945" t="s">
        <v>457</v>
      </c>
      <c r="J945" t="s">
        <v>545</v>
      </c>
      <c r="K945" t="s">
        <v>380</v>
      </c>
      <c r="L945" t="s">
        <v>381</v>
      </c>
      <c r="M945" t="s">
        <v>381</v>
      </c>
      <c r="N945" t="s">
        <v>381</v>
      </c>
      <c r="O945" t="s">
        <v>390</v>
      </c>
      <c r="P945" t="s">
        <v>388</v>
      </c>
      <c r="Q945" t="s">
        <v>546</v>
      </c>
    </row>
    <row r="946" spans="1:17" hidden="1" x14ac:dyDescent="0.35">
      <c r="A946" t="s">
        <v>557</v>
      </c>
      <c r="B946" t="s">
        <v>408</v>
      </c>
      <c r="C946">
        <v>2021</v>
      </c>
      <c r="D946">
        <v>6</v>
      </c>
      <c r="E946">
        <v>0</v>
      </c>
      <c r="F946">
        <v>1000</v>
      </c>
      <c r="G946" t="s">
        <v>544</v>
      </c>
      <c r="H946" t="s">
        <v>377</v>
      </c>
      <c r="I946" t="s">
        <v>457</v>
      </c>
      <c r="J946" t="s">
        <v>545</v>
      </c>
      <c r="K946" t="s">
        <v>380</v>
      </c>
      <c r="L946" t="s">
        <v>381</v>
      </c>
      <c r="M946" t="s">
        <v>381</v>
      </c>
      <c r="N946" t="s">
        <v>381</v>
      </c>
      <c r="O946" t="s">
        <v>390</v>
      </c>
      <c r="P946" t="s">
        <v>388</v>
      </c>
      <c r="Q946" t="s">
        <v>546</v>
      </c>
    </row>
    <row r="947" spans="1:17" hidden="1" x14ac:dyDescent="0.35">
      <c r="A947" t="s">
        <v>558</v>
      </c>
      <c r="B947" t="s">
        <v>408</v>
      </c>
      <c r="C947">
        <v>2021</v>
      </c>
      <c r="D947">
        <v>1</v>
      </c>
      <c r="E947">
        <v>0</v>
      </c>
      <c r="F947">
        <v>1100</v>
      </c>
      <c r="G947" t="s">
        <v>544</v>
      </c>
      <c r="H947" t="s">
        <v>377</v>
      </c>
      <c r="I947" t="s">
        <v>467</v>
      </c>
      <c r="J947" t="s">
        <v>545</v>
      </c>
      <c r="K947" t="s">
        <v>380</v>
      </c>
      <c r="L947" t="s">
        <v>381</v>
      </c>
      <c r="M947" t="s">
        <v>381</v>
      </c>
      <c r="N947" t="s">
        <v>381</v>
      </c>
      <c r="O947" t="s">
        <v>382</v>
      </c>
      <c r="P947" t="s">
        <v>383</v>
      </c>
      <c r="Q947" t="s">
        <v>546</v>
      </c>
    </row>
    <row r="948" spans="1:17" hidden="1" x14ac:dyDescent="0.35">
      <c r="A948" t="s">
        <v>558</v>
      </c>
      <c r="B948" t="s">
        <v>408</v>
      </c>
      <c r="C948">
        <v>2021</v>
      </c>
      <c r="D948">
        <v>1</v>
      </c>
      <c r="E948">
        <v>-517.25</v>
      </c>
      <c r="F948">
        <v>0</v>
      </c>
      <c r="G948" t="s">
        <v>544</v>
      </c>
      <c r="H948" t="s">
        <v>377</v>
      </c>
      <c r="I948" t="s">
        <v>467</v>
      </c>
      <c r="J948" t="s">
        <v>545</v>
      </c>
      <c r="K948" t="s">
        <v>380</v>
      </c>
      <c r="L948" t="s">
        <v>381</v>
      </c>
      <c r="M948" t="s">
        <v>381</v>
      </c>
      <c r="N948" t="s">
        <v>381</v>
      </c>
      <c r="O948" t="s">
        <v>382</v>
      </c>
      <c r="P948" t="s">
        <v>383</v>
      </c>
      <c r="Q948" t="s">
        <v>546</v>
      </c>
    </row>
    <row r="949" spans="1:17" hidden="1" x14ac:dyDescent="0.35">
      <c r="A949" t="s">
        <v>558</v>
      </c>
      <c r="B949" t="s">
        <v>408</v>
      </c>
      <c r="C949">
        <v>2021</v>
      </c>
      <c r="D949">
        <v>2</v>
      </c>
      <c r="E949">
        <v>0</v>
      </c>
      <c r="F949">
        <v>1100</v>
      </c>
      <c r="G949" t="s">
        <v>544</v>
      </c>
      <c r="H949" t="s">
        <v>377</v>
      </c>
      <c r="I949" t="s">
        <v>467</v>
      </c>
      <c r="J949" t="s">
        <v>545</v>
      </c>
      <c r="K949" t="s">
        <v>380</v>
      </c>
      <c r="L949" t="s">
        <v>381</v>
      </c>
      <c r="M949" t="s">
        <v>381</v>
      </c>
      <c r="N949" t="s">
        <v>381</v>
      </c>
      <c r="O949" t="s">
        <v>385</v>
      </c>
      <c r="P949" t="s">
        <v>383</v>
      </c>
      <c r="Q949" t="s">
        <v>546</v>
      </c>
    </row>
    <row r="950" spans="1:17" hidden="1" x14ac:dyDescent="0.35">
      <c r="A950" t="s">
        <v>558</v>
      </c>
      <c r="B950" t="s">
        <v>408</v>
      </c>
      <c r="C950">
        <v>2021</v>
      </c>
      <c r="D950">
        <v>2</v>
      </c>
      <c r="E950">
        <v>245.03</v>
      </c>
      <c r="F950">
        <v>0</v>
      </c>
      <c r="G950" t="s">
        <v>544</v>
      </c>
      <c r="H950" t="s">
        <v>377</v>
      </c>
      <c r="I950" t="s">
        <v>467</v>
      </c>
      <c r="J950" t="s">
        <v>545</v>
      </c>
      <c r="K950" t="s">
        <v>380</v>
      </c>
      <c r="L950" t="s">
        <v>381</v>
      </c>
      <c r="M950" t="s">
        <v>381</v>
      </c>
      <c r="N950" t="s">
        <v>381</v>
      </c>
      <c r="O950" t="s">
        <v>385</v>
      </c>
      <c r="P950" t="s">
        <v>383</v>
      </c>
      <c r="Q950" t="s">
        <v>546</v>
      </c>
    </row>
    <row r="951" spans="1:17" hidden="1" x14ac:dyDescent="0.35">
      <c r="A951" t="s">
        <v>558</v>
      </c>
      <c r="B951" t="s">
        <v>408</v>
      </c>
      <c r="C951">
        <v>2021</v>
      </c>
      <c r="D951">
        <v>3</v>
      </c>
      <c r="E951">
        <v>0</v>
      </c>
      <c r="F951">
        <v>0</v>
      </c>
      <c r="G951" t="s">
        <v>544</v>
      </c>
      <c r="H951" t="s">
        <v>377</v>
      </c>
      <c r="I951" t="s">
        <v>467</v>
      </c>
      <c r="J951" t="s">
        <v>545</v>
      </c>
      <c r="K951" t="s">
        <v>380</v>
      </c>
      <c r="L951" t="s">
        <v>381</v>
      </c>
      <c r="M951" t="s">
        <v>381</v>
      </c>
      <c r="N951" t="s">
        <v>381</v>
      </c>
      <c r="O951" t="s">
        <v>386</v>
      </c>
      <c r="P951" t="s">
        <v>383</v>
      </c>
      <c r="Q951" t="s">
        <v>546</v>
      </c>
    </row>
    <row r="952" spans="1:17" hidden="1" x14ac:dyDescent="0.35">
      <c r="A952" t="s">
        <v>558</v>
      </c>
      <c r="B952" t="s">
        <v>408</v>
      </c>
      <c r="C952">
        <v>2021</v>
      </c>
      <c r="D952">
        <v>3</v>
      </c>
      <c r="E952">
        <v>99.19</v>
      </c>
      <c r="F952">
        <v>0</v>
      </c>
      <c r="G952" t="s">
        <v>544</v>
      </c>
      <c r="H952" t="s">
        <v>377</v>
      </c>
      <c r="I952" t="s">
        <v>467</v>
      </c>
      <c r="J952" t="s">
        <v>545</v>
      </c>
      <c r="K952" t="s">
        <v>380</v>
      </c>
      <c r="L952" t="s">
        <v>381</v>
      </c>
      <c r="M952" t="s">
        <v>381</v>
      </c>
      <c r="N952" t="s">
        <v>381</v>
      </c>
      <c r="O952" t="s">
        <v>386</v>
      </c>
      <c r="P952" t="s">
        <v>383</v>
      </c>
      <c r="Q952" t="s">
        <v>546</v>
      </c>
    </row>
    <row r="953" spans="1:17" hidden="1" x14ac:dyDescent="0.35">
      <c r="A953" t="s">
        <v>558</v>
      </c>
      <c r="B953" t="s">
        <v>408</v>
      </c>
      <c r="C953">
        <v>2021</v>
      </c>
      <c r="D953">
        <v>4</v>
      </c>
      <c r="E953">
        <v>1006.37</v>
      </c>
      <c r="F953">
        <v>0</v>
      </c>
      <c r="G953" t="s">
        <v>544</v>
      </c>
      <c r="H953" t="s">
        <v>377</v>
      </c>
      <c r="I953" t="s">
        <v>467</v>
      </c>
      <c r="J953" t="s">
        <v>545</v>
      </c>
      <c r="K953" t="s">
        <v>380</v>
      </c>
      <c r="L953" t="s">
        <v>381</v>
      </c>
      <c r="M953" t="s">
        <v>381</v>
      </c>
      <c r="N953" t="s">
        <v>381</v>
      </c>
      <c r="O953" t="s">
        <v>387</v>
      </c>
      <c r="P953" t="s">
        <v>388</v>
      </c>
      <c r="Q953" t="s">
        <v>546</v>
      </c>
    </row>
    <row r="954" spans="1:17" hidden="1" x14ac:dyDescent="0.35">
      <c r="A954" t="s">
        <v>558</v>
      </c>
      <c r="B954" t="s">
        <v>408</v>
      </c>
      <c r="C954">
        <v>2021</v>
      </c>
      <c r="D954">
        <v>4</v>
      </c>
      <c r="E954">
        <v>0</v>
      </c>
      <c r="F954">
        <v>2200</v>
      </c>
      <c r="G954" t="s">
        <v>544</v>
      </c>
      <c r="H954" t="s">
        <v>377</v>
      </c>
      <c r="I954" t="s">
        <v>467</v>
      </c>
      <c r="J954" t="s">
        <v>545</v>
      </c>
      <c r="K954" t="s">
        <v>380</v>
      </c>
      <c r="L954" t="s">
        <v>381</v>
      </c>
      <c r="M954" t="s">
        <v>381</v>
      </c>
      <c r="N954" t="s">
        <v>381</v>
      </c>
      <c r="O954" t="s">
        <v>387</v>
      </c>
      <c r="P954" t="s">
        <v>388</v>
      </c>
      <c r="Q954" t="s">
        <v>546</v>
      </c>
    </row>
    <row r="955" spans="1:17" hidden="1" x14ac:dyDescent="0.35">
      <c r="A955" t="s">
        <v>558</v>
      </c>
      <c r="B955" t="s">
        <v>408</v>
      </c>
      <c r="C955">
        <v>2021</v>
      </c>
      <c r="D955">
        <v>5</v>
      </c>
      <c r="E955">
        <v>353.77</v>
      </c>
      <c r="F955">
        <v>0</v>
      </c>
      <c r="G955" t="s">
        <v>544</v>
      </c>
      <c r="H955" t="s">
        <v>377</v>
      </c>
      <c r="I955" t="s">
        <v>467</v>
      </c>
      <c r="J955" t="s">
        <v>545</v>
      </c>
      <c r="K955" t="s">
        <v>380</v>
      </c>
      <c r="L955" t="s">
        <v>381</v>
      </c>
      <c r="M955" t="s">
        <v>381</v>
      </c>
      <c r="N955" t="s">
        <v>381</v>
      </c>
      <c r="O955" t="s">
        <v>389</v>
      </c>
      <c r="P955" t="s">
        <v>388</v>
      </c>
      <c r="Q955" t="s">
        <v>546</v>
      </c>
    </row>
    <row r="956" spans="1:17" hidden="1" x14ac:dyDescent="0.35">
      <c r="A956" t="s">
        <v>558</v>
      </c>
      <c r="B956" t="s">
        <v>408</v>
      </c>
      <c r="C956">
        <v>2021</v>
      </c>
      <c r="D956">
        <v>5</v>
      </c>
      <c r="E956">
        <v>0</v>
      </c>
      <c r="F956">
        <v>1100</v>
      </c>
      <c r="G956" t="s">
        <v>544</v>
      </c>
      <c r="H956" t="s">
        <v>377</v>
      </c>
      <c r="I956" t="s">
        <v>467</v>
      </c>
      <c r="J956" t="s">
        <v>545</v>
      </c>
      <c r="K956" t="s">
        <v>380</v>
      </c>
      <c r="L956" t="s">
        <v>381</v>
      </c>
      <c r="M956" t="s">
        <v>381</v>
      </c>
      <c r="N956" t="s">
        <v>381</v>
      </c>
      <c r="O956" t="s">
        <v>389</v>
      </c>
      <c r="P956" t="s">
        <v>388</v>
      </c>
      <c r="Q956" t="s">
        <v>546</v>
      </c>
    </row>
    <row r="957" spans="1:17" hidden="1" x14ac:dyDescent="0.35">
      <c r="A957" t="s">
        <v>558</v>
      </c>
      <c r="B957" t="s">
        <v>408</v>
      </c>
      <c r="C957">
        <v>2021</v>
      </c>
      <c r="D957">
        <v>6</v>
      </c>
      <c r="E957">
        <v>248.33</v>
      </c>
      <c r="F957">
        <v>0</v>
      </c>
      <c r="G957" t="s">
        <v>544</v>
      </c>
      <c r="H957" t="s">
        <v>377</v>
      </c>
      <c r="I957" t="s">
        <v>467</v>
      </c>
      <c r="J957" t="s">
        <v>545</v>
      </c>
      <c r="K957" t="s">
        <v>380</v>
      </c>
      <c r="L957" t="s">
        <v>381</v>
      </c>
      <c r="M957" t="s">
        <v>381</v>
      </c>
      <c r="N957" t="s">
        <v>381</v>
      </c>
      <c r="O957" t="s">
        <v>390</v>
      </c>
      <c r="P957" t="s">
        <v>388</v>
      </c>
      <c r="Q957" t="s">
        <v>546</v>
      </c>
    </row>
    <row r="958" spans="1:17" hidden="1" x14ac:dyDescent="0.35">
      <c r="A958" t="s">
        <v>558</v>
      </c>
      <c r="B958" t="s">
        <v>408</v>
      </c>
      <c r="C958">
        <v>2021</v>
      </c>
      <c r="D958">
        <v>6</v>
      </c>
      <c r="E958">
        <v>0</v>
      </c>
      <c r="F958">
        <v>1100</v>
      </c>
      <c r="G958" t="s">
        <v>544</v>
      </c>
      <c r="H958" t="s">
        <v>377</v>
      </c>
      <c r="I958" t="s">
        <v>467</v>
      </c>
      <c r="J958" t="s">
        <v>545</v>
      </c>
      <c r="K958" t="s">
        <v>380</v>
      </c>
      <c r="L958" t="s">
        <v>381</v>
      </c>
      <c r="M958" t="s">
        <v>381</v>
      </c>
      <c r="N958" t="s">
        <v>381</v>
      </c>
      <c r="O958" t="s">
        <v>390</v>
      </c>
      <c r="P958" t="s">
        <v>388</v>
      </c>
      <c r="Q958" t="s">
        <v>546</v>
      </c>
    </row>
    <row r="959" spans="1:17" hidden="1" x14ac:dyDescent="0.35">
      <c r="A959" t="s">
        <v>559</v>
      </c>
      <c r="B959" t="s">
        <v>408</v>
      </c>
      <c r="C959">
        <v>2021</v>
      </c>
      <c r="D959">
        <v>1</v>
      </c>
      <c r="E959">
        <v>0</v>
      </c>
      <c r="F959">
        <v>1900</v>
      </c>
      <c r="G959" t="s">
        <v>544</v>
      </c>
      <c r="H959" t="s">
        <v>377</v>
      </c>
      <c r="I959" t="s">
        <v>469</v>
      </c>
      <c r="J959" t="s">
        <v>545</v>
      </c>
      <c r="K959" t="s">
        <v>380</v>
      </c>
      <c r="L959" t="s">
        <v>381</v>
      </c>
      <c r="M959" t="s">
        <v>381</v>
      </c>
      <c r="N959" t="s">
        <v>381</v>
      </c>
      <c r="O959" t="s">
        <v>382</v>
      </c>
      <c r="P959" t="s">
        <v>383</v>
      </c>
      <c r="Q959" t="s">
        <v>546</v>
      </c>
    </row>
    <row r="960" spans="1:17" hidden="1" x14ac:dyDescent="0.35">
      <c r="A960" t="s">
        <v>559</v>
      </c>
      <c r="B960" t="s">
        <v>408</v>
      </c>
      <c r="C960">
        <v>2021</v>
      </c>
      <c r="D960">
        <v>1</v>
      </c>
      <c r="E960">
        <v>-1207</v>
      </c>
      <c r="F960">
        <v>0</v>
      </c>
      <c r="G960" t="s">
        <v>544</v>
      </c>
      <c r="H960" t="s">
        <v>377</v>
      </c>
      <c r="I960" t="s">
        <v>469</v>
      </c>
      <c r="J960" t="s">
        <v>545</v>
      </c>
      <c r="K960" t="s">
        <v>380</v>
      </c>
      <c r="L960" t="s">
        <v>381</v>
      </c>
      <c r="M960" t="s">
        <v>381</v>
      </c>
      <c r="N960" t="s">
        <v>381</v>
      </c>
      <c r="O960" t="s">
        <v>382</v>
      </c>
      <c r="P960" t="s">
        <v>383</v>
      </c>
      <c r="Q960" t="s">
        <v>546</v>
      </c>
    </row>
    <row r="961" spans="1:17" hidden="1" x14ac:dyDescent="0.35">
      <c r="A961" t="s">
        <v>559</v>
      </c>
      <c r="B961" t="s">
        <v>408</v>
      </c>
      <c r="C961">
        <v>2021</v>
      </c>
      <c r="D961">
        <v>2</v>
      </c>
      <c r="E961">
        <v>0</v>
      </c>
      <c r="F961">
        <v>1900</v>
      </c>
      <c r="G961" t="s">
        <v>544</v>
      </c>
      <c r="H961" t="s">
        <v>377</v>
      </c>
      <c r="I961" t="s">
        <v>469</v>
      </c>
      <c r="J961" t="s">
        <v>545</v>
      </c>
      <c r="K961" t="s">
        <v>380</v>
      </c>
      <c r="L961" t="s">
        <v>381</v>
      </c>
      <c r="M961" t="s">
        <v>381</v>
      </c>
      <c r="N961" t="s">
        <v>381</v>
      </c>
      <c r="O961" t="s">
        <v>385</v>
      </c>
      <c r="P961" t="s">
        <v>383</v>
      </c>
      <c r="Q961" t="s">
        <v>546</v>
      </c>
    </row>
    <row r="962" spans="1:17" hidden="1" x14ac:dyDescent="0.35">
      <c r="A962" t="s">
        <v>559</v>
      </c>
      <c r="B962" t="s">
        <v>408</v>
      </c>
      <c r="C962">
        <v>2021</v>
      </c>
      <c r="D962">
        <v>2</v>
      </c>
      <c r="E962">
        <v>797.41</v>
      </c>
      <c r="F962">
        <v>0</v>
      </c>
      <c r="G962" t="s">
        <v>544</v>
      </c>
      <c r="H962" t="s">
        <v>377</v>
      </c>
      <c r="I962" t="s">
        <v>469</v>
      </c>
      <c r="J962" t="s">
        <v>545</v>
      </c>
      <c r="K962" t="s">
        <v>380</v>
      </c>
      <c r="L962" t="s">
        <v>381</v>
      </c>
      <c r="M962" t="s">
        <v>381</v>
      </c>
      <c r="N962" t="s">
        <v>381</v>
      </c>
      <c r="O962" t="s">
        <v>385</v>
      </c>
      <c r="P962" t="s">
        <v>383</v>
      </c>
      <c r="Q962" t="s">
        <v>546</v>
      </c>
    </row>
    <row r="963" spans="1:17" hidden="1" x14ac:dyDescent="0.35">
      <c r="A963" t="s">
        <v>559</v>
      </c>
      <c r="B963" t="s">
        <v>408</v>
      </c>
      <c r="C963">
        <v>2021</v>
      </c>
      <c r="D963">
        <v>3</v>
      </c>
      <c r="E963">
        <v>0</v>
      </c>
      <c r="F963">
        <v>0</v>
      </c>
      <c r="G963" t="s">
        <v>544</v>
      </c>
      <c r="H963" t="s">
        <v>377</v>
      </c>
      <c r="I963" t="s">
        <v>469</v>
      </c>
      <c r="J963" t="s">
        <v>545</v>
      </c>
      <c r="K963" t="s">
        <v>380</v>
      </c>
      <c r="L963" t="s">
        <v>381</v>
      </c>
      <c r="M963" t="s">
        <v>381</v>
      </c>
      <c r="N963" t="s">
        <v>381</v>
      </c>
      <c r="O963" t="s">
        <v>386</v>
      </c>
      <c r="P963" t="s">
        <v>383</v>
      </c>
      <c r="Q963" t="s">
        <v>546</v>
      </c>
    </row>
    <row r="964" spans="1:17" hidden="1" x14ac:dyDescent="0.35">
      <c r="A964" t="s">
        <v>559</v>
      </c>
      <c r="B964" t="s">
        <v>408</v>
      </c>
      <c r="C964">
        <v>2021</v>
      </c>
      <c r="D964">
        <v>3</v>
      </c>
      <c r="E964">
        <v>166.72</v>
      </c>
      <c r="F964">
        <v>0</v>
      </c>
      <c r="G964" t="s">
        <v>544</v>
      </c>
      <c r="H964" t="s">
        <v>377</v>
      </c>
      <c r="I964" t="s">
        <v>469</v>
      </c>
      <c r="J964" t="s">
        <v>545</v>
      </c>
      <c r="K964" t="s">
        <v>380</v>
      </c>
      <c r="L964" t="s">
        <v>381</v>
      </c>
      <c r="M964" t="s">
        <v>381</v>
      </c>
      <c r="N964" t="s">
        <v>381</v>
      </c>
      <c r="O964" t="s">
        <v>386</v>
      </c>
      <c r="P964" t="s">
        <v>383</v>
      </c>
      <c r="Q964" t="s">
        <v>546</v>
      </c>
    </row>
    <row r="965" spans="1:17" hidden="1" x14ac:dyDescent="0.35">
      <c r="A965" t="s">
        <v>559</v>
      </c>
      <c r="B965" t="s">
        <v>408</v>
      </c>
      <c r="C965">
        <v>2021</v>
      </c>
      <c r="D965">
        <v>4</v>
      </c>
      <c r="E965">
        <v>2854.57</v>
      </c>
      <c r="F965">
        <v>0</v>
      </c>
      <c r="G965" t="s">
        <v>544</v>
      </c>
      <c r="H965" t="s">
        <v>377</v>
      </c>
      <c r="I965" t="s">
        <v>469</v>
      </c>
      <c r="J965" t="s">
        <v>545</v>
      </c>
      <c r="K965" t="s">
        <v>380</v>
      </c>
      <c r="L965" t="s">
        <v>381</v>
      </c>
      <c r="M965" t="s">
        <v>381</v>
      </c>
      <c r="N965" t="s">
        <v>381</v>
      </c>
      <c r="O965" t="s">
        <v>387</v>
      </c>
      <c r="P965" t="s">
        <v>388</v>
      </c>
      <c r="Q965" t="s">
        <v>546</v>
      </c>
    </row>
    <row r="966" spans="1:17" hidden="1" x14ac:dyDescent="0.35">
      <c r="A966" t="s">
        <v>559</v>
      </c>
      <c r="B966" t="s">
        <v>408</v>
      </c>
      <c r="C966">
        <v>2021</v>
      </c>
      <c r="D966">
        <v>4</v>
      </c>
      <c r="E966">
        <v>0</v>
      </c>
      <c r="F966">
        <v>3800</v>
      </c>
      <c r="G966" t="s">
        <v>544</v>
      </c>
      <c r="H966" t="s">
        <v>377</v>
      </c>
      <c r="I966" t="s">
        <v>469</v>
      </c>
      <c r="J966" t="s">
        <v>545</v>
      </c>
      <c r="K966" t="s">
        <v>380</v>
      </c>
      <c r="L966" t="s">
        <v>381</v>
      </c>
      <c r="M966" t="s">
        <v>381</v>
      </c>
      <c r="N966" t="s">
        <v>381</v>
      </c>
      <c r="O966" t="s">
        <v>387</v>
      </c>
      <c r="P966" t="s">
        <v>388</v>
      </c>
      <c r="Q966" t="s">
        <v>546</v>
      </c>
    </row>
    <row r="967" spans="1:17" hidden="1" x14ac:dyDescent="0.35">
      <c r="A967" t="s">
        <v>559</v>
      </c>
      <c r="B967" t="s">
        <v>408</v>
      </c>
      <c r="C967">
        <v>2021</v>
      </c>
      <c r="D967">
        <v>5</v>
      </c>
      <c r="E967">
        <v>1434.77</v>
      </c>
      <c r="F967">
        <v>0</v>
      </c>
      <c r="G967" t="s">
        <v>544</v>
      </c>
      <c r="H967" t="s">
        <v>377</v>
      </c>
      <c r="I967" t="s">
        <v>469</v>
      </c>
      <c r="J967" t="s">
        <v>545</v>
      </c>
      <c r="K967" t="s">
        <v>380</v>
      </c>
      <c r="L967" t="s">
        <v>381</v>
      </c>
      <c r="M967" t="s">
        <v>381</v>
      </c>
      <c r="N967" t="s">
        <v>381</v>
      </c>
      <c r="O967" t="s">
        <v>389</v>
      </c>
      <c r="P967" t="s">
        <v>388</v>
      </c>
      <c r="Q967" t="s">
        <v>546</v>
      </c>
    </row>
    <row r="968" spans="1:17" hidden="1" x14ac:dyDescent="0.35">
      <c r="A968" t="s">
        <v>559</v>
      </c>
      <c r="B968" t="s">
        <v>408</v>
      </c>
      <c r="C968">
        <v>2021</v>
      </c>
      <c r="D968">
        <v>5</v>
      </c>
      <c r="E968">
        <v>0</v>
      </c>
      <c r="F968">
        <v>1900</v>
      </c>
      <c r="G968" t="s">
        <v>544</v>
      </c>
      <c r="H968" t="s">
        <v>377</v>
      </c>
      <c r="I968" t="s">
        <v>469</v>
      </c>
      <c r="J968" t="s">
        <v>545</v>
      </c>
      <c r="K968" t="s">
        <v>380</v>
      </c>
      <c r="L968" t="s">
        <v>381</v>
      </c>
      <c r="M968" t="s">
        <v>381</v>
      </c>
      <c r="N968" t="s">
        <v>381</v>
      </c>
      <c r="O968" t="s">
        <v>389</v>
      </c>
      <c r="P968" t="s">
        <v>388</v>
      </c>
      <c r="Q968" t="s">
        <v>546</v>
      </c>
    </row>
    <row r="969" spans="1:17" hidden="1" x14ac:dyDescent="0.35">
      <c r="A969" t="s">
        <v>559</v>
      </c>
      <c r="B969" t="s">
        <v>408</v>
      </c>
      <c r="C969">
        <v>2021</v>
      </c>
      <c r="D969">
        <v>6</v>
      </c>
      <c r="E969">
        <v>841.58</v>
      </c>
      <c r="F969">
        <v>0</v>
      </c>
      <c r="G969" t="s">
        <v>544</v>
      </c>
      <c r="H969" t="s">
        <v>377</v>
      </c>
      <c r="I969" t="s">
        <v>469</v>
      </c>
      <c r="J969" t="s">
        <v>545</v>
      </c>
      <c r="K969" t="s">
        <v>380</v>
      </c>
      <c r="L969" t="s">
        <v>381</v>
      </c>
      <c r="M969" t="s">
        <v>381</v>
      </c>
      <c r="N969" t="s">
        <v>381</v>
      </c>
      <c r="O969" t="s">
        <v>390</v>
      </c>
      <c r="P969" t="s">
        <v>388</v>
      </c>
      <c r="Q969" t="s">
        <v>546</v>
      </c>
    </row>
    <row r="970" spans="1:17" hidden="1" x14ac:dyDescent="0.35">
      <c r="A970" t="s">
        <v>559</v>
      </c>
      <c r="B970" t="s">
        <v>408</v>
      </c>
      <c r="C970">
        <v>2021</v>
      </c>
      <c r="D970">
        <v>6</v>
      </c>
      <c r="E970">
        <v>0</v>
      </c>
      <c r="F970">
        <v>1900</v>
      </c>
      <c r="G970" t="s">
        <v>544</v>
      </c>
      <c r="H970" t="s">
        <v>377</v>
      </c>
      <c r="I970" t="s">
        <v>469</v>
      </c>
      <c r="J970" t="s">
        <v>545</v>
      </c>
      <c r="K970" t="s">
        <v>380</v>
      </c>
      <c r="L970" t="s">
        <v>381</v>
      </c>
      <c r="M970" t="s">
        <v>381</v>
      </c>
      <c r="N970" t="s">
        <v>381</v>
      </c>
      <c r="O970" t="s">
        <v>390</v>
      </c>
      <c r="P970" t="s">
        <v>388</v>
      </c>
      <c r="Q970" t="s">
        <v>546</v>
      </c>
    </row>
    <row r="971" spans="1:17" hidden="1" x14ac:dyDescent="0.35">
      <c r="A971" t="s">
        <v>560</v>
      </c>
      <c r="B971" t="s">
        <v>375</v>
      </c>
      <c r="C971">
        <v>2021</v>
      </c>
      <c r="D971">
        <v>1</v>
      </c>
      <c r="E971">
        <v>0</v>
      </c>
      <c r="F971">
        <v>665</v>
      </c>
      <c r="G971" t="s">
        <v>561</v>
      </c>
      <c r="H971" t="s">
        <v>377</v>
      </c>
      <c r="I971" t="s">
        <v>378</v>
      </c>
      <c r="J971" t="s">
        <v>562</v>
      </c>
      <c r="K971" t="s">
        <v>380</v>
      </c>
      <c r="L971" t="s">
        <v>381</v>
      </c>
      <c r="M971" t="s">
        <v>381</v>
      </c>
      <c r="N971" t="s">
        <v>381</v>
      </c>
      <c r="O971" t="s">
        <v>382</v>
      </c>
      <c r="P971" t="s">
        <v>383</v>
      </c>
      <c r="Q971" t="s">
        <v>563</v>
      </c>
    </row>
    <row r="972" spans="1:17" hidden="1" x14ac:dyDescent="0.35">
      <c r="A972" t="s">
        <v>560</v>
      </c>
      <c r="B972" t="s">
        <v>375</v>
      </c>
      <c r="C972">
        <v>2021</v>
      </c>
      <c r="D972">
        <v>1</v>
      </c>
      <c r="E972">
        <v>215.17</v>
      </c>
      <c r="F972">
        <v>0</v>
      </c>
      <c r="G972" t="s">
        <v>561</v>
      </c>
      <c r="H972" t="s">
        <v>377</v>
      </c>
      <c r="I972" t="s">
        <v>378</v>
      </c>
      <c r="J972" t="s">
        <v>562</v>
      </c>
      <c r="K972" t="s">
        <v>380</v>
      </c>
      <c r="L972" t="s">
        <v>381</v>
      </c>
      <c r="M972" t="s">
        <v>381</v>
      </c>
      <c r="N972" t="s">
        <v>381</v>
      </c>
      <c r="O972" t="s">
        <v>382</v>
      </c>
      <c r="P972" t="s">
        <v>383</v>
      </c>
      <c r="Q972" t="s">
        <v>563</v>
      </c>
    </row>
    <row r="973" spans="1:17" hidden="1" x14ac:dyDescent="0.35">
      <c r="A973" t="s">
        <v>560</v>
      </c>
      <c r="B973" t="s">
        <v>375</v>
      </c>
      <c r="C973">
        <v>2021</v>
      </c>
      <c r="D973">
        <v>2</v>
      </c>
      <c r="E973">
        <v>0</v>
      </c>
      <c r="F973">
        <v>665</v>
      </c>
      <c r="G973" t="s">
        <v>561</v>
      </c>
      <c r="H973" t="s">
        <v>377</v>
      </c>
      <c r="I973" t="s">
        <v>378</v>
      </c>
      <c r="J973" t="s">
        <v>562</v>
      </c>
      <c r="K973" t="s">
        <v>380</v>
      </c>
      <c r="L973" t="s">
        <v>381</v>
      </c>
      <c r="M973" t="s">
        <v>381</v>
      </c>
      <c r="N973" t="s">
        <v>381</v>
      </c>
      <c r="O973" t="s">
        <v>385</v>
      </c>
      <c r="P973" t="s">
        <v>383</v>
      </c>
      <c r="Q973" t="s">
        <v>563</v>
      </c>
    </row>
    <row r="974" spans="1:17" hidden="1" x14ac:dyDescent="0.35">
      <c r="A974" t="s">
        <v>560</v>
      </c>
      <c r="B974" t="s">
        <v>375</v>
      </c>
      <c r="C974">
        <v>2021</v>
      </c>
      <c r="D974">
        <v>2</v>
      </c>
      <c r="E974">
        <v>-215.17</v>
      </c>
      <c r="F974">
        <v>0</v>
      </c>
      <c r="G974" t="s">
        <v>561</v>
      </c>
      <c r="H974" t="s">
        <v>377</v>
      </c>
      <c r="I974" t="s">
        <v>378</v>
      </c>
      <c r="J974" t="s">
        <v>562</v>
      </c>
      <c r="K974" t="s">
        <v>380</v>
      </c>
      <c r="L974" t="s">
        <v>381</v>
      </c>
      <c r="M974" t="s">
        <v>381</v>
      </c>
      <c r="N974" t="s">
        <v>381</v>
      </c>
      <c r="O974" t="s">
        <v>385</v>
      </c>
      <c r="P974" t="s">
        <v>383</v>
      </c>
      <c r="Q974" t="s">
        <v>563</v>
      </c>
    </row>
    <row r="975" spans="1:17" hidden="1" x14ac:dyDescent="0.35">
      <c r="A975" t="s">
        <v>560</v>
      </c>
      <c r="B975" t="s">
        <v>375</v>
      </c>
      <c r="C975">
        <v>2021</v>
      </c>
      <c r="D975">
        <v>3</v>
      </c>
      <c r="E975">
        <v>0</v>
      </c>
      <c r="F975">
        <v>665</v>
      </c>
      <c r="G975" t="s">
        <v>561</v>
      </c>
      <c r="H975" t="s">
        <v>377</v>
      </c>
      <c r="I975" t="s">
        <v>378</v>
      </c>
      <c r="J975" t="s">
        <v>562</v>
      </c>
      <c r="K975" t="s">
        <v>380</v>
      </c>
      <c r="L975" t="s">
        <v>381</v>
      </c>
      <c r="M975" t="s">
        <v>381</v>
      </c>
      <c r="N975" t="s">
        <v>381</v>
      </c>
      <c r="O975" t="s">
        <v>386</v>
      </c>
      <c r="P975" t="s">
        <v>383</v>
      </c>
      <c r="Q975" t="s">
        <v>563</v>
      </c>
    </row>
    <row r="976" spans="1:17" hidden="1" x14ac:dyDescent="0.35">
      <c r="A976" t="s">
        <v>560</v>
      </c>
      <c r="B976" t="s">
        <v>375</v>
      </c>
      <c r="C976">
        <v>2021</v>
      </c>
      <c r="D976">
        <v>3</v>
      </c>
      <c r="E976">
        <v>460.21</v>
      </c>
      <c r="F976">
        <v>0</v>
      </c>
      <c r="G976" t="s">
        <v>561</v>
      </c>
      <c r="H976" t="s">
        <v>377</v>
      </c>
      <c r="I976" t="s">
        <v>378</v>
      </c>
      <c r="J976" t="s">
        <v>562</v>
      </c>
      <c r="K976" t="s">
        <v>380</v>
      </c>
      <c r="L976" t="s">
        <v>381</v>
      </c>
      <c r="M976" t="s">
        <v>381</v>
      </c>
      <c r="N976" t="s">
        <v>381</v>
      </c>
      <c r="O976" t="s">
        <v>386</v>
      </c>
      <c r="P976" t="s">
        <v>383</v>
      </c>
      <c r="Q976" t="s">
        <v>563</v>
      </c>
    </row>
    <row r="977" spans="1:17" hidden="1" x14ac:dyDescent="0.35">
      <c r="A977" t="s">
        <v>560</v>
      </c>
      <c r="B977" t="s">
        <v>375</v>
      </c>
      <c r="C977">
        <v>2021</v>
      </c>
      <c r="D977">
        <v>4</v>
      </c>
      <c r="E977">
        <v>4660.53</v>
      </c>
      <c r="F977">
        <v>0</v>
      </c>
      <c r="G977" t="s">
        <v>561</v>
      </c>
      <c r="H977" t="s">
        <v>377</v>
      </c>
      <c r="I977" t="s">
        <v>378</v>
      </c>
      <c r="J977" t="s">
        <v>562</v>
      </c>
      <c r="K977" t="s">
        <v>380</v>
      </c>
      <c r="L977" t="s">
        <v>381</v>
      </c>
      <c r="M977" t="s">
        <v>381</v>
      </c>
      <c r="N977" t="s">
        <v>381</v>
      </c>
      <c r="O977" t="s">
        <v>387</v>
      </c>
      <c r="P977" t="s">
        <v>388</v>
      </c>
      <c r="Q977" t="s">
        <v>563</v>
      </c>
    </row>
    <row r="978" spans="1:17" hidden="1" x14ac:dyDescent="0.35">
      <c r="A978" t="s">
        <v>560</v>
      </c>
      <c r="B978" t="s">
        <v>375</v>
      </c>
      <c r="C978">
        <v>2021</v>
      </c>
      <c r="D978">
        <v>4</v>
      </c>
      <c r="E978">
        <v>0</v>
      </c>
      <c r="F978">
        <v>665</v>
      </c>
      <c r="G978" t="s">
        <v>561</v>
      </c>
      <c r="H978" t="s">
        <v>377</v>
      </c>
      <c r="I978" t="s">
        <v>378</v>
      </c>
      <c r="J978" t="s">
        <v>562</v>
      </c>
      <c r="K978" t="s">
        <v>380</v>
      </c>
      <c r="L978" t="s">
        <v>381</v>
      </c>
      <c r="M978" t="s">
        <v>381</v>
      </c>
      <c r="N978" t="s">
        <v>381</v>
      </c>
      <c r="O978" t="s">
        <v>387</v>
      </c>
      <c r="P978" t="s">
        <v>388</v>
      </c>
      <c r="Q978" t="s">
        <v>563</v>
      </c>
    </row>
    <row r="979" spans="1:17" hidden="1" x14ac:dyDescent="0.35">
      <c r="A979" t="s">
        <v>560</v>
      </c>
      <c r="B979" t="s">
        <v>375</v>
      </c>
      <c r="C979">
        <v>2021</v>
      </c>
      <c r="D979">
        <v>5</v>
      </c>
      <c r="E979">
        <v>-2220.6799999999998</v>
      </c>
      <c r="F979">
        <v>0</v>
      </c>
      <c r="G979" t="s">
        <v>561</v>
      </c>
      <c r="H979" t="s">
        <v>377</v>
      </c>
      <c r="I979" t="s">
        <v>378</v>
      </c>
      <c r="J979" t="s">
        <v>562</v>
      </c>
      <c r="K979" t="s">
        <v>380</v>
      </c>
      <c r="L979" t="s">
        <v>381</v>
      </c>
      <c r="M979" t="s">
        <v>381</v>
      </c>
      <c r="N979" t="s">
        <v>381</v>
      </c>
      <c r="O979" t="s">
        <v>389</v>
      </c>
      <c r="P979" t="s">
        <v>388</v>
      </c>
      <c r="Q979" t="s">
        <v>563</v>
      </c>
    </row>
    <row r="980" spans="1:17" hidden="1" x14ac:dyDescent="0.35">
      <c r="A980" t="s">
        <v>560</v>
      </c>
      <c r="B980" t="s">
        <v>375</v>
      </c>
      <c r="C980">
        <v>2021</v>
      </c>
      <c r="D980">
        <v>5</v>
      </c>
      <c r="E980">
        <v>13525.54</v>
      </c>
      <c r="F980">
        <v>0</v>
      </c>
      <c r="G980" t="s">
        <v>561</v>
      </c>
      <c r="H980" t="s">
        <v>377</v>
      </c>
      <c r="I980" t="s">
        <v>378</v>
      </c>
      <c r="J980" t="s">
        <v>562</v>
      </c>
      <c r="K980" t="s">
        <v>380</v>
      </c>
      <c r="L980" t="s">
        <v>381</v>
      </c>
      <c r="M980" t="s">
        <v>381</v>
      </c>
      <c r="N980" t="s">
        <v>381</v>
      </c>
      <c r="O980" t="s">
        <v>389</v>
      </c>
      <c r="P980" t="s">
        <v>388</v>
      </c>
      <c r="Q980" t="s">
        <v>563</v>
      </c>
    </row>
    <row r="981" spans="1:17" hidden="1" x14ac:dyDescent="0.35">
      <c r="A981" t="s">
        <v>560</v>
      </c>
      <c r="B981" t="s">
        <v>375</v>
      </c>
      <c r="C981">
        <v>2021</v>
      </c>
      <c r="D981">
        <v>5</v>
      </c>
      <c r="E981">
        <v>0</v>
      </c>
      <c r="F981">
        <v>665</v>
      </c>
      <c r="G981" t="s">
        <v>561</v>
      </c>
      <c r="H981" t="s">
        <v>377</v>
      </c>
      <c r="I981" t="s">
        <v>378</v>
      </c>
      <c r="J981" t="s">
        <v>562</v>
      </c>
      <c r="K981" t="s">
        <v>380</v>
      </c>
      <c r="L981" t="s">
        <v>381</v>
      </c>
      <c r="M981" t="s">
        <v>381</v>
      </c>
      <c r="N981" t="s">
        <v>381</v>
      </c>
      <c r="O981" t="s">
        <v>389</v>
      </c>
      <c r="P981" t="s">
        <v>388</v>
      </c>
      <c r="Q981" t="s">
        <v>563</v>
      </c>
    </row>
    <row r="982" spans="1:17" hidden="1" x14ac:dyDescent="0.35">
      <c r="A982" t="s">
        <v>560</v>
      </c>
      <c r="B982" t="s">
        <v>375</v>
      </c>
      <c r="C982">
        <v>2021</v>
      </c>
      <c r="D982">
        <v>6</v>
      </c>
      <c r="E982">
        <v>994.35</v>
      </c>
      <c r="F982">
        <v>0</v>
      </c>
      <c r="G982" t="s">
        <v>561</v>
      </c>
      <c r="H982" t="s">
        <v>377</v>
      </c>
      <c r="I982" t="s">
        <v>378</v>
      </c>
      <c r="J982" t="s">
        <v>562</v>
      </c>
      <c r="K982" t="s">
        <v>380</v>
      </c>
      <c r="L982" t="s">
        <v>381</v>
      </c>
      <c r="M982" t="s">
        <v>381</v>
      </c>
      <c r="N982" t="s">
        <v>381</v>
      </c>
      <c r="O982" t="s">
        <v>390</v>
      </c>
      <c r="P982" t="s">
        <v>388</v>
      </c>
      <c r="Q982" t="s">
        <v>563</v>
      </c>
    </row>
    <row r="983" spans="1:17" hidden="1" x14ac:dyDescent="0.35">
      <c r="A983" t="s">
        <v>560</v>
      </c>
      <c r="B983" t="s">
        <v>375</v>
      </c>
      <c r="C983">
        <v>2021</v>
      </c>
      <c r="D983">
        <v>6</v>
      </c>
      <c r="E983">
        <v>0</v>
      </c>
      <c r="F983">
        <v>665</v>
      </c>
      <c r="G983" t="s">
        <v>561</v>
      </c>
      <c r="H983" t="s">
        <v>377</v>
      </c>
      <c r="I983" t="s">
        <v>378</v>
      </c>
      <c r="J983" t="s">
        <v>562</v>
      </c>
      <c r="K983" t="s">
        <v>380</v>
      </c>
      <c r="L983" t="s">
        <v>381</v>
      </c>
      <c r="M983" t="s">
        <v>381</v>
      </c>
      <c r="N983" t="s">
        <v>381</v>
      </c>
      <c r="O983" t="s">
        <v>390</v>
      </c>
      <c r="P983" t="s">
        <v>388</v>
      </c>
      <c r="Q983" t="s">
        <v>563</v>
      </c>
    </row>
    <row r="984" spans="1:17" hidden="1" x14ac:dyDescent="0.35">
      <c r="A984" t="s">
        <v>564</v>
      </c>
      <c r="B984" t="s">
        <v>375</v>
      </c>
      <c r="C984">
        <v>2021</v>
      </c>
      <c r="D984">
        <v>1</v>
      </c>
      <c r="E984">
        <v>0</v>
      </c>
      <c r="F984">
        <v>0</v>
      </c>
      <c r="G984" t="s">
        <v>561</v>
      </c>
      <c r="H984" t="s">
        <v>377</v>
      </c>
      <c r="I984" t="s">
        <v>392</v>
      </c>
      <c r="J984" t="s">
        <v>562</v>
      </c>
      <c r="K984" t="s">
        <v>380</v>
      </c>
      <c r="L984" t="s">
        <v>381</v>
      </c>
      <c r="M984" t="s">
        <v>381</v>
      </c>
      <c r="N984" t="s">
        <v>381</v>
      </c>
      <c r="O984" t="s">
        <v>382</v>
      </c>
      <c r="P984" t="s">
        <v>383</v>
      </c>
      <c r="Q984" t="s">
        <v>563</v>
      </c>
    </row>
    <row r="985" spans="1:17" hidden="1" x14ac:dyDescent="0.35">
      <c r="A985" t="s">
        <v>564</v>
      </c>
      <c r="B985" t="s">
        <v>375</v>
      </c>
      <c r="C985">
        <v>2021</v>
      </c>
      <c r="D985">
        <v>1</v>
      </c>
      <c r="E985">
        <v>258.60000000000002</v>
      </c>
      <c r="F985">
        <v>0</v>
      </c>
      <c r="G985" t="s">
        <v>561</v>
      </c>
      <c r="H985" t="s">
        <v>377</v>
      </c>
      <c r="I985" t="s">
        <v>392</v>
      </c>
      <c r="J985" t="s">
        <v>562</v>
      </c>
      <c r="K985" t="s">
        <v>380</v>
      </c>
      <c r="L985" t="s">
        <v>381</v>
      </c>
      <c r="M985" t="s">
        <v>381</v>
      </c>
      <c r="N985" t="s">
        <v>381</v>
      </c>
      <c r="O985" t="s">
        <v>382</v>
      </c>
      <c r="P985" t="s">
        <v>383</v>
      </c>
      <c r="Q985" t="s">
        <v>563</v>
      </c>
    </row>
    <row r="986" spans="1:17" hidden="1" x14ac:dyDescent="0.35">
      <c r="A986" t="s">
        <v>564</v>
      </c>
      <c r="B986" t="s">
        <v>375</v>
      </c>
      <c r="C986">
        <v>2021</v>
      </c>
      <c r="D986">
        <v>2</v>
      </c>
      <c r="E986">
        <v>0</v>
      </c>
      <c r="F986">
        <v>1176.8900000000001</v>
      </c>
      <c r="G986" t="s">
        <v>561</v>
      </c>
      <c r="H986" t="s">
        <v>377</v>
      </c>
      <c r="I986" t="s">
        <v>392</v>
      </c>
      <c r="J986" t="s">
        <v>562</v>
      </c>
      <c r="K986" t="s">
        <v>380</v>
      </c>
      <c r="L986" t="s">
        <v>381</v>
      </c>
      <c r="M986" t="s">
        <v>381</v>
      </c>
      <c r="N986" t="s">
        <v>381</v>
      </c>
      <c r="O986" t="s">
        <v>385</v>
      </c>
      <c r="P986" t="s">
        <v>383</v>
      </c>
      <c r="Q986" t="s">
        <v>563</v>
      </c>
    </row>
    <row r="987" spans="1:17" hidden="1" x14ac:dyDescent="0.35">
      <c r="A987" t="s">
        <v>564</v>
      </c>
      <c r="B987" t="s">
        <v>375</v>
      </c>
      <c r="C987">
        <v>2021</v>
      </c>
      <c r="D987">
        <v>2</v>
      </c>
      <c r="E987">
        <v>8.9</v>
      </c>
      <c r="F987">
        <v>0</v>
      </c>
      <c r="G987" t="s">
        <v>561</v>
      </c>
      <c r="H987" t="s">
        <v>377</v>
      </c>
      <c r="I987" t="s">
        <v>392</v>
      </c>
      <c r="J987" t="s">
        <v>562</v>
      </c>
      <c r="K987" t="s">
        <v>380</v>
      </c>
      <c r="L987" t="s">
        <v>381</v>
      </c>
      <c r="M987" t="s">
        <v>381</v>
      </c>
      <c r="N987" t="s">
        <v>381</v>
      </c>
      <c r="O987" t="s">
        <v>385</v>
      </c>
      <c r="P987" t="s">
        <v>383</v>
      </c>
      <c r="Q987" t="s">
        <v>563</v>
      </c>
    </row>
    <row r="988" spans="1:17" hidden="1" x14ac:dyDescent="0.35">
      <c r="A988" t="s">
        <v>564</v>
      </c>
      <c r="B988" t="s">
        <v>375</v>
      </c>
      <c r="C988">
        <v>2021</v>
      </c>
      <c r="D988">
        <v>3</v>
      </c>
      <c r="E988">
        <v>0</v>
      </c>
      <c r="F988">
        <v>1176.8904</v>
      </c>
      <c r="G988" t="s">
        <v>561</v>
      </c>
      <c r="H988" t="s">
        <v>377</v>
      </c>
      <c r="I988" t="s">
        <v>392</v>
      </c>
      <c r="J988" t="s">
        <v>562</v>
      </c>
      <c r="K988" t="s">
        <v>380</v>
      </c>
      <c r="L988" t="s">
        <v>381</v>
      </c>
      <c r="M988" t="s">
        <v>381</v>
      </c>
      <c r="N988" t="s">
        <v>381</v>
      </c>
      <c r="O988" t="s">
        <v>386</v>
      </c>
      <c r="P988" t="s">
        <v>383</v>
      </c>
      <c r="Q988" t="s">
        <v>563</v>
      </c>
    </row>
    <row r="989" spans="1:17" hidden="1" x14ac:dyDescent="0.35">
      <c r="A989" t="s">
        <v>564</v>
      </c>
      <c r="B989" t="s">
        <v>375</v>
      </c>
      <c r="C989">
        <v>2021</v>
      </c>
      <c r="D989">
        <v>3</v>
      </c>
      <c r="E989">
        <v>331.49</v>
      </c>
      <c r="F989">
        <v>0</v>
      </c>
      <c r="G989" t="s">
        <v>561</v>
      </c>
      <c r="H989" t="s">
        <v>377</v>
      </c>
      <c r="I989" t="s">
        <v>392</v>
      </c>
      <c r="J989" t="s">
        <v>562</v>
      </c>
      <c r="K989" t="s">
        <v>380</v>
      </c>
      <c r="L989" t="s">
        <v>381</v>
      </c>
      <c r="M989" t="s">
        <v>381</v>
      </c>
      <c r="N989" t="s">
        <v>381</v>
      </c>
      <c r="O989" t="s">
        <v>386</v>
      </c>
      <c r="P989" t="s">
        <v>383</v>
      </c>
      <c r="Q989" t="s">
        <v>563</v>
      </c>
    </row>
    <row r="990" spans="1:17" hidden="1" x14ac:dyDescent="0.35">
      <c r="A990" t="s">
        <v>564</v>
      </c>
      <c r="B990" t="s">
        <v>375</v>
      </c>
      <c r="C990">
        <v>2021</v>
      </c>
      <c r="D990">
        <v>4</v>
      </c>
      <c r="E990">
        <v>580.79999999999995</v>
      </c>
      <c r="F990">
        <v>0</v>
      </c>
      <c r="G990" t="s">
        <v>561</v>
      </c>
      <c r="H990" t="s">
        <v>377</v>
      </c>
      <c r="I990" t="s">
        <v>392</v>
      </c>
      <c r="J990" t="s">
        <v>562</v>
      </c>
      <c r="K990" t="s">
        <v>380</v>
      </c>
      <c r="L990" t="s">
        <v>381</v>
      </c>
      <c r="M990" t="s">
        <v>381</v>
      </c>
      <c r="N990" t="s">
        <v>381</v>
      </c>
      <c r="O990" t="s">
        <v>387</v>
      </c>
      <c r="P990" t="s">
        <v>388</v>
      </c>
      <c r="Q990" t="s">
        <v>563</v>
      </c>
    </row>
    <row r="991" spans="1:17" hidden="1" x14ac:dyDescent="0.35">
      <c r="A991" t="s">
        <v>564</v>
      </c>
      <c r="B991" t="s">
        <v>375</v>
      </c>
      <c r="C991">
        <v>2021</v>
      </c>
      <c r="D991">
        <v>5</v>
      </c>
      <c r="E991">
        <v>-726.84</v>
      </c>
      <c r="F991">
        <v>0</v>
      </c>
      <c r="G991" t="s">
        <v>561</v>
      </c>
      <c r="H991" t="s">
        <v>377</v>
      </c>
      <c r="I991" t="s">
        <v>392</v>
      </c>
      <c r="J991" t="s">
        <v>562</v>
      </c>
      <c r="K991" t="s">
        <v>380</v>
      </c>
      <c r="L991" t="s">
        <v>381</v>
      </c>
      <c r="M991" t="s">
        <v>381</v>
      </c>
      <c r="N991" t="s">
        <v>381</v>
      </c>
      <c r="O991" t="s">
        <v>389</v>
      </c>
      <c r="P991" t="s">
        <v>388</v>
      </c>
      <c r="Q991" t="s">
        <v>563</v>
      </c>
    </row>
    <row r="992" spans="1:17" hidden="1" x14ac:dyDescent="0.35">
      <c r="A992" t="s">
        <v>564</v>
      </c>
      <c r="B992" t="s">
        <v>375</v>
      </c>
      <c r="C992">
        <v>2021</v>
      </c>
      <c r="D992">
        <v>5</v>
      </c>
      <c r="E992">
        <v>121.6</v>
      </c>
      <c r="F992">
        <v>0</v>
      </c>
      <c r="G992" t="s">
        <v>561</v>
      </c>
      <c r="H992" t="s">
        <v>377</v>
      </c>
      <c r="I992" t="s">
        <v>392</v>
      </c>
      <c r="J992" t="s">
        <v>562</v>
      </c>
      <c r="K992" t="s">
        <v>380</v>
      </c>
      <c r="L992" t="s">
        <v>381</v>
      </c>
      <c r="M992" t="s">
        <v>381</v>
      </c>
      <c r="N992" t="s">
        <v>381</v>
      </c>
      <c r="O992" t="s">
        <v>389</v>
      </c>
      <c r="P992" t="s">
        <v>388</v>
      </c>
      <c r="Q992" t="s">
        <v>563</v>
      </c>
    </row>
    <row r="993" spans="1:17" hidden="1" x14ac:dyDescent="0.35">
      <c r="A993" t="s">
        <v>564</v>
      </c>
      <c r="B993" t="s">
        <v>375</v>
      </c>
      <c r="C993">
        <v>2021</v>
      </c>
      <c r="D993">
        <v>6</v>
      </c>
      <c r="E993">
        <v>150.22</v>
      </c>
      <c r="F993">
        <v>0</v>
      </c>
      <c r="G993" t="s">
        <v>561</v>
      </c>
      <c r="H993" t="s">
        <v>377</v>
      </c>
      <c r="I993" t="s">
        <v>392</v>
      </c>
      <c r="J993" t="s">
        <v>562</v>
      </c>
      <c r="K993" t="s">
        <v>380</v>
      </c>
      <c r="L993" t="s">
        <v>381</v>
      </c>
      <c r="M993" t="s">
        <v>381</v>
      </c>
      <c r="N993" t="s">
        <v>381</v>
      </c>
      <c r="O993" t="s">
        <v>390</v>
      </c>
      <c r="P993" t="s">
        <v>388</v>
      </c>
      <c r="Q993" t="s">
        <v>563</v>
      </c>
    </row>
    <row r="994" spans="1:17" hidden="1" x14ac:dyDescent="0.35">
      <c r="A994" t="s">
        <v>78</v>
      </c>
      <c r="B994" t="s">
        <v>375</v>
      </c>
      <c r="C994">
        <v>2021</v>
      </c>
      <c r="D994">
        <v>1</v>
      </c>
      <c r="E994">
        <v>0</v>
      </c>
      <c r="F994">
        <v>325.73</v>
      </c>
      <c r="G994" t="s">
        <v>561</v>
      </c>
      <c r="H994" t="s">
        <v>377</v>
      </c>
      <c r="I994" t="s">
        <v>393</v>
      </c>
      <c r="J994" t="s">
        <v>562</v>
      </c>
      <c r="K994" t="s">
        <v>380</v>
      </c>
      <c r="L994" t="s">
        <v>381</v>
      </c>
      <c r="M994" t="s">
        <v>381</v>
      </c>
      <c r="N994" t="s">
        <v>381</v>
      </c>
      <c r="O994" t="s">
        <v>382</v>
      </c>
      <c r="P994" t="s">
        <v>383</v>
      </c>
      <c r="Q994" t="s">
        <v>563</v>
      </c>
    </row>
    <row r="995" spans="1:17" hidden="1" x14ac:dyDescent="0.35">
      <c r="A995" t="s">
        <v>78</v>
      </c>
      <c r="B995" t="s">
        <v>375</v>
      </c>
      <c r="C995">
        <v>2021</v>
      </c>
      <c r="D995">
        <v>1</v>
      </c>
      <c r="E995">
        <v>297.25</v>
      </c>
      <c r="F995">
        <v>0</v>
      </c>
      <c r="G995" t="s">
        <v>561</v>
      </c>
      <c r="H995" t="s">
        <v>377</v>
      </c>
      <c r="I995" t="s">
        <v>393</v>
      </c>
      <c r="J995" t="s">
        <v>562</v>
      </c>
      <c r="K995" t="s">
        <v>380</v>
      </c>
      <c r="L995" t="s">
        <v>381</v>
      </c>
      <c r="M995" t="s">
        <v>381</v>
      </c>
      <c r="N995" t="s">
        <v>381</v>
      </c>
      <c r="O995" t="s">
        <v>382</v>
      </c>
      <c r="P995" t="s">
        <v>383</v>
      </c>
      <c r="Q995" t="s">
        <v>563</v>
      </c>
    </row>
    <row r="996" spans="1:17" hidden="1" x14ac:dyDescent="0.35">
      <c r="A996" t="s">
        <v>78</v>
      </c>
      <c r="B996" t="s">
        <v>375</v>
      </c>
      <c r="C996">
        <v>2021</v>
      </c>
      <c r="D996">
        <v>2</v>
      </c>
      <c r="E996">
        <v>0</v>
      </c>
      <c r="F996">
        <v>309.45999999999998</v>
      </c>
      <c r="G996" t="s">
        <v>561</v>
      </c>
      <c r="H996" t="s">
        <v>377</v>
      </c>
      <c r="I996" t="s">
        <v>393</v>
      </c>
      <c r="J996" t="s">
        <v>562</v>
      </c>
      <c r="K996" t="s">
        <v>380</v>
      </c>
      <c r="L996" t="s">
        <v>381</v>
      </c>
      <c r="M996" t="s">
        <v>381</v>
      </c>
      <c r="N996" t="s">
        <v>381</v>
      </c>
      <c r="O996" t="s">
        <v>385</v>
      </c>
      <c r="P996" t="s">
        <v>383</v>
      </c>
      <c r="Q996" t="s">
        <v>563</v>
      </c>
    </row>
    <row r="997" spans="1:17" hidden="1" x14ac:dyDescent="0.35">
      <c r="A997" t="s">
        <v>78</v>
      </c>
      <c r="B997" t="s">
        <v>375</v>
      </c>
      <c r="C997">
        <v>2021</v>
      </c>
      <c r="D997">
        <v>2</v>
      </c>
      <c r="E997">
        <v>2560.39</v>
      </c>
      <c r="F997">
        <v>0</v>
      </c>
      <c r="G997" t="s">
        <v>561</v>
      </c>
      <c r="H997" t="s">
        <v>377</v>
      </c>
      <c r="I997" t="s">
        <v>393</v>
      </c>
      <c r="J997" t="s">
        <v>562</v>
      </c>
      <c r="K997" t="s">
        <v>380</v>
      </c>
      <c r="L997" t="s">
        <v>381</v>
      </c>
      <c r="M997" t="s">
        <v>381</v>
      </c>
      <c r="N997" t="s">
        <v>381</v>
      </c>
      <c r="O997" t="s">
        <v>385</v>
      </c>
      <c r="P997" t="s">
        <v>383</v>
      </c>
      <c r="Q997" t="s">
        <v>563</v>
      </c>
    </row>
    <row r="998" spans="1:17" hidden="1" x14ac:dyDescent="0.35">
      <c r="A998" t="s">
        <v>78</v>
      </c>
      <c r="B998" t="s">
        <v>375</v>
      </c>
      <c r="C998">
        <v>2021</v>
      </c>
      <c r="D998">
        <v>3</v>
      </c>
      <c r="E998">
        <v>0</v>
      </c>
      <c r="F998">
        <v>341.42</v>
      </c>
      <c r="G998" t="s">
        <v>561</v>
      </c>
      <c r="H998" t="s">
        <v>377</v>
      </c>
      <c r="I998" t="s">
        <v>393</v>
      </c>
      <c r="J998" t="s">
        <v>562</v>
      </c>
      <c r="K998" t="s">
        <v>380</v>
      </c>
      <c r="L998" t="s">
        <v>381</v>
      </c>
      <c r="M998" t="s">
        <v>381</v>
      </c>
      <c r="N998" t="s">
        <v>381</v>
      </c>
      <c r="O998" t="s">
        <v>386</v>
      </c>
      <c r="P998" t="s">
        <v>383</v>
      </c>
      <c r="Q998" t="s">
        <v>563</v>
      </c>
    </row>
    <row r="999" spans="1:17" hidden="1" x14ac:dyDescent="0.35">
      <c r="A999" t="s">
        <v>78</v>
      </c>
      <c r="B999" t="s">
        <v>375</v>
      </c>
      <c r="C999">
        <v>2021</v>
      </c>
      <c r="D999">
        <v>3</v>
      </c>
      <c r="E999">
        <v>748.96</v>
      </c>
      <c r="F999">
        <v>0</v>
      </c>
      <c r="G999" t="s">
        <v>561</v>
      </c>
      <c r="H999" t="s">
        <v>377</v>
      </c>
      <c r="I999" t="s">
        <v>393</v>
      </c>
      <c r="J999" t="s">
        <v>562</v>
      </c>
      <c r="K999" t="s">
        <v>380</v>
      </c>
      <c r="L999" t="s">
        <v>381</v>
      </c>
      <c r="M999" t="s">
        <v>381</v>
      </c>
      <c r="N999" t="s">
        <v>381</v>
      </c>
      <c r="O999" t="s">
        <v>386</v>
      </c>
      <c r="P999" t="s">
        <v>383</v>
      </c>
      <c r="Q999" t="s">
        <v>563</v>
      </c>
    </row>
    <row r="1000" spans="1:17" hidden="1" x14ac:dyDescent="0.35">
      <c r="A1000" t="s">
        <v>78</v>
      </c>
      <c r="B1000" t="s">
        <v>375</v>
      </c>
      <c r="C1000">
        <v>2021</v>
      </c>
      <c r="D1000">
        <v>4</v>
      </c>
      <c r="E1000">
        <v>-948.81</v>
      </c>
      <c r="F1000">
        <v>0</v>
      </c>
      <c r="G1000" t="s">
        <v>561</v>
      </c>
      <c r="H1000" t="s">
        <v>377</v>
      </c>
      <c r="I1000" t="s">
        <v>393</v>
      </c>
      <c r="J1000" t="s">
        <v>562</v>
      </c>
      <c r="K1000" t="s">
        <v>380</v>
      </c>
      <c r="L1000" t="s">
        <v>381</v>
      </c>
      <c r="M1000" t="s">
        <v>381</v>
      </c>
      <c r="N1000" t="s">
        <v>381</v>
      </c>
      <c r="O1000" t="s">
        <v>387</v>
      </c>
      <c r="P1000" t="s">
        <v>388</v>
      </c>
      <c r="Q1000" t="s">
        <v>563</v>
      </c>
    </row>
    <row r="1001" spans="1:17" hidden="1" x14ac:dyDescent="0.35">
      <c r="A1001" t="s">
        <v>78</v>
      </c>
      <c r="B1001" t="s">
        <v>375</v>
      </c>
      <c r="C1001">
        <v>2021</v>
      </c>
      <c r="D1001">
        <v>4</v>
      </c>
      <c r="E1001">
        <v>0</v>
      </c>
      <c r="F1001">
        <v>327.69</v>
      </c>
      <c r="G1001" t="s">
        <v>561</v>
      </c>
      <c r="H1001" t="s">
        <v>377</v>
      </c>
      <c r="I1001" t="s">
        <v>393</v>
      </c>
      <c r="J1001" t="s">
        <v>562</v>
      </c>
      <c r="K1001" t="s">
        <v>380</v>
      </c>
      <c r="L1001" t="s">
        <v>381</v>
      </c>
      <c r="M1001" t="s">
        <v>381</v>
      </c>
      <c r="N1001" t="s">
        <v>381</v>
      </c>
      <c r="O1001" t="s">
        <v>387</v>
      </c>
      <c r="P1001" t="s">
        <v>388</v>
      </c>
      <c r="Q1001" t="s">
        <v>563</v>
      </c>
    </row>
    <row r="1002" spans="1:17" hidden="1" x14ac:dyDescent="0.35">
      <c r="A1002" t="s">
        <v>78</v>
      </c>
      <c r="B1002" t="s">
        <v>375</v>
      </c>
      <c r="C1002">
        <v>2021</v>
      </c>
      <c r="D1002">
        <v>5</v>
      </c>
      <c r="E1002">
        <v>-611.29</v>
      </c>
      <c r="F1002">
        <v>0</v>
      </c>
      <c r="G1002" t="s">
        <v>561</v>
      </c>
      <c r="H1002" t="s">
        <v>377</v>
      </c>
      <c r="I1002" t="s">
        <v>393</v>
      </c>
      <c r="J1002" t="s">
        <v>562</v>
      </c>
      <c r="K1002" t="s">
        <v>380</v>
      </c>
      <c r="L1002" t="s">
        <v>381</v>
      </c>
      <c r="M1002" t="s">
        <v>381</v>
      </c>
      <c r="N1002" t="s">
        <v>381</v>
      </c>
      <c r="O1002" t="s">
        <v>389</v>
      </c>
      <c r="P1002" t="s">
        <v>388</v>
      </c>
      <c r="Q1002" t="s">
        <v>563</v>
      </c>
    </row>
    <row r="1003" spans="1:17" hidden="1" x14ac:dyDescent="0.35">
      <c r="A1003" t="s">
        <v>78</v>
      </c>
      <c r="B1003" t="s">
        <v>375</v>
      </c>
      <c r="C1003">
        <v>2021</v>
      </c>
      <c r="D1003">
        <v>5</v>
      </c>
      <c r="E1003">
        <v>24.88</v>
      </c>
      <c r="F1003">
        <v>0</v>
      </c>
      <c r="G1003" t="s">
        <v>561</v>
      </c>
      <c r="H1003" t="s">
        <v>377</v>
      </c>
      <c r="I1003" t="s">
        <v>393</v>
      </c>
      <c r="J1003" t="s">
        <v>562</v>
      </c>
      <c r="K1003" t="s">
        <v>380</v>
      </c>
      <c r="L1003" t="s">
        <v>381</v>
      </c>
      <c r="M1003" t="s">
        <v>381</v>
      </c>
      <c r="N1003" t="s">
        <v>381</v>
      </c>
      <c r="O1003" t="s">
        <v>389</v>
      </c>
      <c r="P1003" t="s">
        <v>388</v>
      </c>
      <c r="Q1003" t="s">
        <v>563</v>
      </c>
    </row>
    <row r="1004" spans="1:17" hidden="1" x14ac:dyDescent="0.35">
      <c r="A1004" t="s">
        <v>78</v>
      </c>
      <c r="B1004" t="s">
        <v>375</v>
      </c>
      <c r="C1004">
        <v>2021</v>
      </c>
      <c r="D1004">
        <v>5</v>
      </c>
      <c r="E1004">
        <v>0</v>
      </c>
      <c r="F1004">
        <v>337.22</v>
      </c>
      <c r="G1004" t="s">
        <v>561</v>
      </c>
      <c r="H1004" t="s">
        <v>377</v>
      </c>
      <c r="I1004" t="s">
        <v>393</v>
      </c>
      <c r="J1004" t="s">
        <v>562</v>
      </c>
      <c r="K1004" t="s">
        <v>380</v>
      </c>
      <c r="L1004" t="s">
        <v>381</v>
      </c>
      <c r="M1004" t="s">
        <v>381</v>
      </c>
      <c r="N1004" t="s">
        <v>381</v>
      </c>
      <c r="O1004" t="s">
        <v>389</v>
      </c>
      <c r="P1004" t="s">
        <v>388</v>
      </c>
      <c r="Q1004" t="s">
        <v>563</v>
      </c>
    </row>
    <row r="1005" spans="1:17" hidden="1" x14ac:dyDescent="0.35">
      <c r="A1005" t="s">
        <v>78</v>
      </c>
      <c r="B1005" t="s">
        <v>375</v>
      </c>
      <c r="C1005">
        <v>2021</v>
      </c>
      <c r="D1005">
        <v>6</v>
      </c>
      <c r="E1005">
        <v>268.45</v>
      </c>
      <c r="F1005">
        <v>0</v>
      </c>
      <c r="G1005" t="s">
        <v>561</v>
      </c>
      <c r="H1005" t="s">
        <v>377</v>
      </c>
      <c r="I1005" t="s">
        <v>393</v>
      </c>
      <c r="J1005" t="s">
        <v>562</v>
      </c>
      <c r="K1005" t="s">
        <v>380</v>
      </c>
      <c r="L1005" t="s">
        <v>381</v>
      </c>
      <c r="M1005" t="s">
        <v>381</v>
      </c>
      <c r="N1005" t="s">
        <v>381</v>
      </c>
      <c r="O1005" t="s">
        <v>390</v>
      </c>
      <c r="P1005" t="s">
        <v>388</v>
      </c>
      <c r="Q1005" t="s">
        <v>563</v>
      </c>
    </row>
    <row r="1006" spans="1:17" hidden="1" x14ac:dyDescent="0.35">
      <c r="A1006" t="s">
        <v>78</v>
      </c>
      <c r="B1006" t="s">
        <v>375</v>
      </c>
      <c r="C1006">
        <v>2021</v>
      </c>
      <c r="D1006">
        <v>6</v>
      </c>
      <c r="E1006">
        <v>0</v>
      </c>
      <c r="F1006">
        <v>329.37</v>
      </c>
      <c r="G1006" t="s">
        <v>561</v>
      </c>
      <c r="H1006" t="s">
        <v>377</v>
      </c>
      <c r="I1006" t="s">
        <v>393</v>
      </c>
      <c r="J1006" t="s">
        <v>562</v>
      </c>
      <c r="K1006" t="s">
        <v>380</v>
      </c>
      <c r="L1006" t="s">
        <v>381</v>
      </c>
      <c r="M1006" t="s">
        <v>381</v>
      </c>
      <c r="N1006" t="s">
        <v>381</v>
      </c>
      <c r="O1006" t="s">
        <v>390</v>
      </c>
      <c r="P1006" t="s">
        <v>388</v>
      </c>
      <c r="Q1006" t="s">
        <v>563</v>
      </c>
    </row>
    <row r="1007" spans="1:17" hidden="1" x14ac:dyDescent="0.35">
      <c r="A1007" t="s">
        <v>565</v>
      </c>
      <c r="B1007" t="s">
        <v>375</v>
      </c>
      <c r="C1007">
        <v>2021</v>
      </c>
      <c r="D1007">
        <v>2</v>
      </c>
      <c r="E1007">
        <v>0</v>
      </c>
      <c r="F1007">
        <v>300</v>
      </c>
      <c r="G1007" t="s">
        <v>561</v>
      </c>
      <c r="H1007" t="s">
        <v>377</v>
      </c>
      <c r="I1007" t="s">
        <v>401</v>
      </c>
      <c r="J1007" t="s">
        <v>562</v>
      </c>
      <c r="K1007" t="s">
        <v>380</v>
      </c>
      <c r="L1007" t="s">
        <v>381</v>
      </c>
      <c r="M1007" t="s">
        <v>381</v>
      </c>
      <c r="N1007" t="s">
        <v>381</v>
      </c>
      <c r="O1007" t="s">
        <v>385</v>
      </c>
      <c r="P1007" t="s">
        <v>383</v>
      </c>
      <c r="Q1007" t="s">
        <v>563</v>
      </c>
    </row>
    <row r="1008" spans="1:17" hidden="1" x14ac:dyDescent="0.35">
      <c r="A1008" t="s">
        <v>565</v>
      </c>
      <c r="B1008" t="s">
        <v>375</v>
      </c>
      <c r="C1008">
        <v>2021</v>
      </c>
      <c r="D1008">
        <v>5</v>
      </c>
      <c r="E1008">
        <v>183.15</v>
      </c>
      <c r="F1008">
        <v>0</v>
      </c>
      <c r="G1008" t="s">
        <v>561</v>
      </c>
      <c r="H1008" t="s">
        <v>377</v>
      </c>
      <c r="I1008" t="s">
        <v>401</v>
      </c>
      <c r="J1008" t="s">
        <v>562</v>
      </c>
      <c r="K1008" t="s">
        <v>380</v>
      </c>
      <c r="L1008" t="s">
        <v>381</v>
      </c>
      <c r="M1008" t="s">
        <v>381</v>
      </c>
      <c r="N1008" t="s">
        <v>381</v>
      </c>
      <c r="O1008" t="s">
        <v>389</v>
      </c>
      <c r="P1008" t="s">
        <v>388</v>
      </c>
      <c r="Q1008" t="s">
        <v>563</v>
      </c>
    </row>
    <row r="1009" spans="1:17" hidden="1" x14ac:dyDescent="0.35">
      <c r="A1009" t="s">
        <v>566</v>
      </c>
      <c r="B1009" t="s">
        <v>375</v>
      </c>
      <c r="C1009">
        <v>2021</v>
      </c>
      <c r="D1009">
        <v>1</v>
      </c>
      <c r="E1009">
        <v>0</v>
      </c>
      <c r="F1009">
        <v>483.85</v>
      </c>
      <c r="G1009" t="s">
        <v>561</v>
      </c>
      <c r="H1009" t="s">
        <v>377</v>
      </c>
      <c r="I1009" t="s">
        <v>403</v>
      </c>
      <c r="J1009" t="s">
        <v>562</v>
      </c>
      <c r="K1009" t="s">
        <v>380</v>
      </c>
      <c r="L1009" t="s">
        <v>381</v>
      </c>
      <c r="M1009" t="s">
        <v>381</v>
      </c>
      <c r="N1009" t="s">
        <v>381</v>
      </c>
      <c r="O1009" t="s">
        <v>382</v>
      </c>
      <c r="P1009" t="s">
        <v>383</v>
      </c>
      <c r="Q1009" t="s">
        <v>563</v>
      </c>
    </row>
    <row r="1010" spans="1:17" hidden="1" x14ac:dyDescent="0.35">
      <c r="A1010" t="s">
        <v>566</v>
      </c>
      <c r="B1010" t="s">
        <v>375</v>
      </c>
      <c r="C1010">
        <v>2021</v>
      </c>
      <c r="D1010">
        <v>1</v>
      </c>
      <c r="E1010">
        <v>236.2</v>
      </c>
      <c r="F1010">
        <v>0</v>
      </c>
      <c r="G1010" t="s">
        <v>561</v>
      </c>
      <c r="H1010" t="s">
        <v>377</v>
      </c>
      <c r="I1010" t="s">
        <v>403</v>
      </c>
      <c r="J1010" t="s">
        <v>562</v>
      </c>
      <c r="K1010" t="s">
        <v>380</v>
      </c>
      <c r="L1010" t="s">
        <v>381</v>
      </c>
      <c r="M1010" t="s">
        <v>381</v>
      </c>
      <c r="N1010" t="s">
        <v>381</v>
      </c>
      <c r="O1010" t="s">
        <v>382</v>
      </c>
      <c r="P1010" t="s">
        <v>383</v>
      </c>
      <c r="Q1010" t="s">
        <v>563</v>
      </c>
    </row>
    <row r="1011" spans="1:17" hidden="1" x14ac:dyDescent="0.35">
      <c r="A1011" t="s">
        <v>566</v>
      </c>
      <c r="B1011" t="s">
        <v>375</v>
      </c>
      <c r="C1011">
        <v>2021</v>
      </c>
      <c r="D1011">
        <v>2</v>
      </c>
      <c r="E1011">
        <v>0</v>
      </c>
      <c r="F1011">
        <v>3324.73</v>
      </c>
      <c r="G1011" t="s">
        <v>561</v>
      </c>
      <c r="H1011" t="s">
        <v>377</v>
      </c>
      <c r="I1011" t="s">
        <v>403</v>
      </c>
      <c r="J1011" t="s">
        <v>562</v>
      </c>
      <c r="K1011" t="s">
        <v>380</v>
      </c>
      <c r="L1011" t="s">
        <v>381</v>
      </c>
      <c r="M1011" t="s">
        <v>381</v>
      </c>
      <c r="N1011" t="s">
        <v>381</v>
      </c>
      <c r="O1011" t="s">
        <v>385</v>
      </c>
      <c r="P1011" t="s">
        <v>383</v>
      </c>
      <c r="Q1011" t="s">
        <v>563</v>
      </c>
    </row>
    <row r="1012" spans="1:17" hidden="1" x14ac:dyDescent="0.35">
      <c r="A1012" t="s">
        <v>566</v>
      </c>
      <c r="B1012" t="s">
        <v>375</v>
      </c>
      <c r="C1012">
        <v>2021</v>
      </c>
      <c r="D1012">
        <v>2</v>
      </c>
      <c r="E1012">
        <v>832.4</v>
      </c>
      <c r="F1012">
        <v>0</v>
      </c>
      <c r="G1012" t="s">
        <v>561</v>
      </c>
      <c r="H1012" t="s">
        <v>377</v>
      </c>
      <c r="I1012" t="s">
        <v>403</v>
      </c>
      <c r="J1012" t="s">
        <v>562</v>
      </c>
      <c r="K1012" t="s">
        <v>380</v>
      </c>
      <c r="L1012" t="s">
        <v>381</v>
      </c>
      <c r="M1012" t="s">
        <v>381</v>
      </c>
      <c r="N1012" t="s">
        <v>381</v>
      </c>
      <c r="O1012" t="s">
        <v>385</v>
      </c>
      <c r="P1012" t="s">
        <v>383</v>
      </c>
      <c r="Q1012" t="s">
        <v>563</v>
      </c>
    </row>
    <row r="1013" spans="1:17" hidden="1" x14ac:dyDescent="0.35">
      <c r="A1013" t="s">
        <v>566</v>
      </c>
      <c r="B1013" t="s">
        <v>375</v>
      </c>
      <c r="C1013">
        <v>2021</v>
      </c>
      <c r="D1013">
        <v>3</v>
      </c>
      <c r="E1013">
        <v>0</v>
      </c>
      <c r="F1013">
        <v>483.85399999999998</v>
      </c>
      <c r="G1013" t="s">
        <v>561</v>
      </c>
      <c r="H1013" t="s">
        <v>377</v>
      </c>
      <c r="I1013" t="s">
        <v>403</v>
      </c>
      <c r="J1013" t="s">
        <v>562</v>
      </c>
      <c r="K1013" t="s">
        <v>380</v>
      </c>
      <c r="L1013" t="s">
        <v>381</v>
      </c>
      <c r="M1013" t="s">
        <v>381</v>
      </c>
      <c r="N1013" t="s">
        <v>381</v>
      </c>
      <c r="O1013" t="s">
        <v>386</v>
      </c>
      <c r="P1013" t="s">
        <v>383</v>
      </c>
      <c r="Q1013" t="s">
        <v>563</v>
      </c>
    </row>
    <row r="1014" spans="1:17" hidden="1" x14ac:dyDescent="0.35">
      <c r="A1014" t="s">
        <v>566</v>
      </c>
      <c r="B1014" t="s">
        <v>375</v>
      </c>
      <c r="C1014">
        <v>2021</v>
      </c>
      <c r="D1014">
        <v>3</v>
      </c>
      <c r="E1014">
        <v>856.74</v>
      </c>
      <c r="F1014">
        <v>0</v>
      </c>
      <c r="G1014" t="s">
        <v>561</v>
      </c>
      <c r="H1014" t="s">
        <v>377</v>
      </c>
      <c r="I1014" t="s">
        <v>403</v>
      </c>
      <c r="J1014" t="s">
        <v>562</v>
      </c>
      <c r="K1014" t="s">
        <v>380</v>
      </c>
      <c r="L1014" t="s">
        <v>381</v>
      </c>
      <c r="M1014" t="s">
        <v>381</v>
      </c>
      <c r="N1014" t="s">
        <v>381</v>
      </c>
      <c r="O1014" t="s">
        <v>386</v>
      </c>
      <c r="P1014" t="s">
        <v>383</v>
      </c>
      <c r="Q1014" t="s">
        <v>563</v>
      </c>
    </row>
    <row r="1015" spans="1:17" hidden="1" x14ac:dyDescent="0.35">
      <c r="A1015" t="s">
        <v>566</v>
      </c>
      <c r="B1015" t="s">
        <v>375</v>
      </c>
      <c r="C1015">
        <v>2021</v>
      </c>
      <c r="D1015">
        <v>4</v>
      </c>
      <c r="E1015">
        <v>4027.18</v>
      </c>
      <c r="F1015">
        <v>0</v>
      </c>
      <c r="G1015" t="s">
        <v>561</v>
      </c>
      <c r="H1015" t="s">
        <v>377</v>
      </c>
      <c r="I1015" t="s">
        <v>403</v>
      </c>
      <c r="J1015" t="s">
        <v>562</v>
      </c>
      <c r="K1015" t="s">
        <v>380</v>
      </c>
      <c r="L1015" t="s">
        <v>381</v>
      </c>
      <c r="M1015" t="s">
        <v>381</v>
      </c>
      <c r="N1015" t="s">
        <v>381</v>
      </c>
      <c r="O1015" t="s">
        <v>387</v>
      </c>
      <c r="P1015" t="s">
        <v>388</v>
      </c>
      <c r="Q1015" t="s">
        <v>563</v>
      </c>
    </row>
    <row r="1016" spans="1:17" hidden="1" x14ac:dyDescent="0.35">
      <c r="A1016" t="s">
        <v>566</v>
      </c>
      <c r="B1016" t="s">
        <v>375</v>
      </c>
      <c r="C1016">
        <v>2021</v>
      </c>
      <c r="D1016">
        <v>4</v>
      </c>
      <c r="E1016">
        <v>0</v>
      </c>
      <c r="F1016">
        <v>3324.7339999999999</v>
      </c>
      <c r="G1016" t="s">
        <v>561</v>
      </c>
      <c r="H1016" t="s">
        <v>377</v>
      </c>
      <c r="I1016" t="s">
        <v>403</v>
      </c>
      <c r="J1016" t="s">
        <v>562</v>
      </c>
      <c r="K1016" t="s">
        <v>380</v>
      </c>
      <c r="L1016" t="s">
        <v>381</v>
      </c>
      <c r="M1016" t="s">
        <v>381</v>
      </c>
      <c r="N1016" t="s">
        <v>381</v>
      </c>
      <c r="O1016" t="s">
        <v>387</v>
      </c>
      <c r="P1016" t="s">
        <v>388</v>
      </c>
      <c r="Q1016" t="s">
        <v>563</v>
      </c>
    </row>
    <row r="1017" spans="1:17" hidden="1" x14ac:dyDescent="0.35">
      <c r="A1017" t="s">
        <v>566</v>
      </c>
      <c r="B1017" t="s">
        <v>375</v>
      </c>
      <c r="C1017">
        <v>2021</v>
      </c>
      <c r="D1017">
        <v>5</v>
      </c>
      <c r="E1017">
        <v>-4610.57</v>
      </c>
      <c r="F1017">
        <v>0</v>
      </c>
      <c r="G1017" t="s">
        <v>561</v>
      </c>
      <c r="H1017" t="s">
        <v>377</v>
      </c>
      <c r="I1017" t="s">
        <v>403</v>
      </c>
      <c r="J1017" t="s">
        <v>562</v>
      </c>
      <c r="K1017" t="s">
        <v>380</v>
      </c>
      <c r="L1017" t="s">
        <v>381</v>
      </c>
      <c r="M1017" t="s">
        <v>381</v>
      </c>
      <c r="N1017" t="s">
        <v>381</v>
      </c>
      <c r="O1017" t="s">
        <v>389</v>
      </c>
      <c r="P1017" t="s">
        <v>388</v>
      </c>
      <c r="Q1017" t="s">
        <v>563</v>
      </c>
    </row>
    <row r="1018" spans="1:17" hidden="1" x14ac:dyDescent="0.35">
      <c r="A1018" t="s">
        <v>566</v>
      </c>
      <c r="B1018" t="s">
        <v>375</v>
      </c>
      <c r="C1018">
        <v>2021</v>
      </c>
      <c r="D1018">
        <v>5</v>
      </c>
      <c r="E1018">
        <v>5858.51</v>
      </c>
      <c r="F1018">
        <v>0</v>
      </c>
      <c r="G1018" t="s">
        <v>561</v>
      </c>
      <c r="H1018" t="s">
        <v>377</v>
      </c>
      <c r="I1018" t="s">
        <v>403</v>
      </c>
      <c r="J1018" t="s">
        <v>562</v>
      </c>
      <c r="K1018" t="s">
        <v>380</v>
      </c>
      <c r="L1018" t="s">
        <v>381</v>
      </c>
      <c r="M1018" t="s">
        <v>381</v>
      </c>
      <c r="N1018" t="s">
        <v>381</v>
      </c>
      <c r="O1018" t="s">
        <v>389</v>
      </c>
      <c r="P1018" t="s">
        <v>388</v>
      </c>
      <c r="Q1018" t="s">
        <v>563</v>
      </c>
    </row>
    <row r="1019" spans="1:17" hidden="1" x14ac:dyDescent="0.35">
      <c r="A1019" t="s">
        <v>566</v>
      </c>
      <c r="B1019" t="s">
        <v>375</v>
      </c>
      <c r="C1019">
        <v>2021</v>
      </c>
      <c r="D1019">
        <v>5</v>
      </c>
      <c r="E1019">
        <v>0</v>
      </c>
      <c r="F1019">
        <v>6165.6139999999996</v>
      </c>
      <c r="G1019" t="s">
        <v>561</v>
      </c>
      <c r="H1019" t="s">
        <v>377</v>
      </c>
      <c r="I1019" t="s">
        <v>403</v>
      </c>
      <c r="J1019" t="s">
        <v>562</v>
      </c>
      <c r="K1019" t="s">
        <v>380</v>
      </c>
      <c r="L1019" t="s">
        <v>381</v>
      </c>
      <c r="M1019" t="s">
        <v>381</v>
      </c>
      <c r="N1019" t="s">
        <v>381</v>
      </c>
      <c r="O1019" t="s">
        <v>389</v>
      </c>
      <c r="P1019" t="s">
        <v>388</v>
      </c>
      <c r="Q1019" t="s">
        <v>563</v>
      </c>
    </row>
    <row r="1020" spans="1:17" hidden="1" x14ac:dyDescent="0.35">
      <c r="A1020" t="s">
        <v>566</v>
      </c>
      <c r="B1020" t="s">
        <v>375</v>
      </c>
      <c r="C1020">
        <v>2021</v>
      </c>
      <c r="D1020">
        <v>6</v>
      </c>
      <c r="E1020">
        <v>1452.67</v>
      </c>
      <c r="F1020">
        <v>0</v>
      </c>
      <c r="G1020" t="s">
        <v>561</v>
      </c>
      <c r="H1020" t="s">
        <v>377</v>
      </c>
      <c r="I1020" t="s">
        <v>403</v>
      </c>
      <c r="J1020" t="s">
        <v>562</v>
      </c>
      <c r="K1020" t="s">
        <v>380</v>
      </c>
      <c r="L1020" t="s">
        <v>381</v>
      </c>
      <c r="M1020" t="s">
        <v>381</v>
      </c>
      <c r="N1020" t="s">
        <v>381</v>
      </c>
      <c r="O1020" t="s">
        <v>390</v>
      </c>
      <c r="P1020" t="s">
        <v>388</v>
      </c>
      <c r="Q1020" t="s">
        <v>563</v>
      </c>
    </row>
    <row r="1021" spans="1:17" hidden="1" x14ac:dyDescent="0.35">
      <c r="A1021" t="s">
        <v>566</v>
      </c>
      <c r="B1021" t="s">
        <v>375</v>
      </c>
      <c r="C1021">
        <v>2021</v>
      </c>
      <c r="D1021">
        <v>6</v>
      </c>
      <c r="E1021">
        <v>0</v>
      </c>
      <c r="F1021">
        <v>3324.7339999999999</v>
      </c>
      <c r="G1021" t="s">
        <v>561</v>
      </c>
      <c r="H1021" t="s">
        <v>377</v>
      </c>
      <c r="I1021" t="s">
        <v>403</v>
      </c>
      <c r="J1021" t="s">
        <v>562</v>
      </c>
      <c r="K1021" t="s">
        <v>380</v>
      </c>
      <c r="L1021" t="s">
        <v>381</v>
      </c>
      <c r="M1021" t="s">
        <v>381</v>
      </c>
      <c r="N1021" t="s">
        <v>381</v>
      </c>
      <c r="O1021" t="s">
        <v>390</v>
      </c>
      <c r="P1021" t="s">
        <v>388</v>
      </c>
      <c r="Q1021" t="s">
        <v>563</v>
      </c>
    </row>
    <row r="1022" spans="1:17" hidden="1" x14ac:dyDescent="0.35">
      <c r="A1022" t="s">
        <v>79</v>
      </c>
      <c r="B1022" t="s">
        <v>260</v>
      </c>
      <c r="C1022">
        <v>2021</v>
      </c>
      <c r="D1022">
        <v>1</v>
      </c>
      <c r="E1022">
        <v>812.24</v>
      </c>
      <c r="F1022">
        <v>0</v>
      </c>
      <c r="G1022" t="s">
        <v>561</v>
      </c>
      <c r="H1022" t="s">
        <v>377</v>
      </c>
      <c r="I1022" t="s">
        <v>404</v>
      </c>
      <c r="J1022" t="s">
        <v>229</v>
      </c>
      <c r="K1022" t="s">
        <v>380</v>
      </c>
      <c r="L1022" t="s">
        <v>381</v>
      </c>
      <c r="M1022" t="s">
        <v>381</v>
      </c>
      <c r="N1022" t="s">
        <v>381</v>
      </c>
      <c r="O1022" t="s">
        <v>382</v>
      </c>
      <c r="P1022" t="s">
        <v>383</v>
      </c>
      <c r="Q1022" t="s">
        <v>563</v>
      </c>
    </row>
    <row r="1023" spans="1:17" hidden="1" x14ac:dyDescent="0.35">
      <c r="A1023" t="s">
        <v>79</v>
      </c>
      <c r="B1023" t="s">
        <v>260</v>
      </c>
      <c r="C1023">
        <v>2021</v>
      </c>
      <c r="D1023">
        <v>2</v>
      </c>
      <c r="E1023">
        <v>-812.24</v>
      </c>
      <c r="F1023">
        <v>0</v>
      </c>
      <c r="G1023" t="s">
        <v>561</v>
      </c>
      <c r="H1023" t="s">
        <v>377</v>
      </c>
      <c r="I1023" t="s">
        <v>404</v>
      </c>
      <c r="J1023" t="s">
        <v>229</v>
      </c>
      <c r="K1023" t="s">
        <v>380</v>
      </c>
      <c r="L1023" t="s">
        <v>381</v>
      </c>
      <c r="M1023" t="s">
        <v>381</v>
      </c>
      <c r="N1023" t="s">
        <v>381</v>
      </c>
      <c r="O1023" t="s">
        <v>385</v>
      </c>
      <c r="P1023" t="s">
        <v>383</v>
      </c>
      <c r="Q1023" t="s">
        <v>563</v>
      </c>
    </row>
    <row r="1024" spans="1:17" hidden="1" x14ac:dyDescent="0.35">
      <c r="A1024" t="s">
        <v>80</v>
      </c>
      <c r="B1024" t="s">
        <v>260</v>
      </c>
      <c r="C1024">
        <v>2021</v>
      </c>
      <c r="D1024">
        <v>1</v>
      </c>
      <c r="E1024">
        <v>0</v>
      </c>
      <c r="F1024">
        <v>1207.93</v>
      </c>
      <c r="G1024" t="s">
        <v>561</v>
      </c>
      <c r="H1024" t="s">
        <v>377</v>
      </c>
      <c r="I1024" t="s">
        <v>16</v>
      </c>
      <c r="J1024" t="s">
        <v>229</v>
      </c>
      <c r="K1024" t="s">
        <v>380</v>
      </c>
      <c r="L1024" t="s">
        <v>381</v>
      </c>
      <c r="M1024" t="s">
        <v>381</v>
      </c>
      <c r="N1024" t="s">
        <v>381</v>
      </c>
      <c r="O1024" t="s">
        <v>382</v>
      </c>
      <c r="P1024" t="s">
        <v>383</v>
      </c>
      <c r="Q1024" t="s">
        <v>563</v>
      </c>
    </row>
    <row r="1025" spans="1:17" hidden="1" x14ac:dyDescent="0.35">
      <c r="A1025" t="s">
        <v>80</v>
      </c>
      <c r="B1025" t="s">
        <v>260</v>
      </c>
      <c r="C1025">
        <v>2021</v>
      </c>
      <c r="D1025">
        <v>1</v>
      </c>
      <c r="E1025">
        <v>11.07</v>
      </c>
      <c r="F1025">
        <v>0</v>
      </c>
      <c r="G1025" t="s">
        <v>561</v>
      </c>
      <c r="H1025" t="s">
        <v>377</v>
      </c>
      <c r="I1025" t="s">
        <v>16</v>
      </c>
      <c r="J1025" t="s">
        <v>229</v>
      </c>
      <c r="K1025" t="s">
        <v>380</v>
      </c>
      <c r="L1025" t="s">
        <v>381</v>
      </c>
      <c r="M1025" t="s">
        <v>381</v>
      </c>
      <c r="N1025" t="s">
        <v>381</v>
      </c>
      <c r="O1025" t="s">
        <v>382</v>
      </c>
      <c r="P1025" t="s">
        <v>383</v>
      </c>
      <c r="Q1025" t="s">
        <v>563</v>
      </c>
    </row>
    <row r="1026" spans="1:17" hidden="1" x14ac:dyDescent="0.35">
      <c r="A1026" t="s">
        <v>80</v>
      </c>
      <c r="B1026" t="s">
        <v>260</v>
      </c>
      <c r="C1026">
        <v>2021</v>
      </c>
      <c r="D1026">
        <v>2</v>
      </c>
      <c r="E1026">
        <v>0</v>
      </c>
      <c r="F1026">
        <v>1147.6199999999999</v>
      </c>
      <c r="G1026" t="s">
        <v>561</v>
      </c>
      <c r="H1026" t="s">
        <v>377</v>
      </c>
      <c r="I1026" t="s">
        <v>16</v>
      </c>
      <c r="J1026" t="s">
        <v>229</v>
      </c>
      <c r="K1026" t="s">
        <v>380</v>
      </c>
      <c r="L1026" t="s">
        <v>381</v>
      </c>
      <c r="M1026" t="s">
        <v>381</v>
      </c>
      <c r="N1026" t="s">
        <v>381</v>
      </c>
      <c r="O1026" t="s">
        <v>385</v>
      </c>
      <c r="P1026" t="s">
        <v>383</v>
      </c>
      <c r="Q1026" t="s">
        <v>563</v>
      </c>
    </row>
    <row r="1027" spans="1:17" hidden="1" x14ac:dyDescent="0.35">
      <c r="A1027" t="s">
        <v>80</v>
      </c>
      <c r="B1027" t="s">
        <v>260</v>
      </c>
      <c r="C1027">
        <v>2021</v>
      </c>
      <c r="D1027">
        <v>2</v>
      </c>
      <c r="E1027">
        <v>1521.79</v>
      </c>
      <c r="F1027">
        <v>0</v>
      </c>
      <c r="G1027" t="s">
        <v>561</v>
      </c>
      <c r="H1027" t="s">
        <v>377</v>
      </c>
      <c r="I1027" t="s">
        <v>16</v>
      </c>
      <c r="J1027" t="s">
        <v>229</v>
      </c>
      <c r="K1027" t="s">
        <v>380</v>
      </c>
      <c r="L1027" t="s">
        <v>381</v>
      </c>
      <c r="M1027" t="s">
        <v>381</v>
      </c>
      <c r="N1027" t="s">
        <v>381</v>
      </c>
      <c r="O1027" t="s">
        <v>385</v>
      </c>
      <c r="P1027" t="s">
        <v>383</v>
      </c>
      <c r="Q1027" t="s">
        <v>563</v>
      </c>
    </row>
    <row r="1028" spans="1:17" hidden="1" x14ac:dyDescent="0.35">
      <c r="A1028" t="s">
        <v>80</v>
      </c>
      <c r="B1028" t="s">
        <v>260</v>
      </c>
      <c r="C1028">
        <v>2021</v>
      </c>
      <c r="D1028">
        <v>3</v>
      </c>
      <c r="E1028">
        <v>0</v>
      </c>
      <c r="F1028">
        <v>1266.1600000000001</v>
      </c>
      <c r="G1028" t="s">
        <v>561</v>
      </c>
      <c r="H1028" t="s">
        <v>377</v>
      </c>
      <c r="I1028" t="s">
        <v>16</v>
      </c>
      <c r="J1028" t="s">
        <v>229</v>
      </c>
      <c r="K1028" t="s">
        <v>380</v>
      </c>
      <c r="L1028" t="s">
        <v>381</v>
      </c>
      <c r="M1028" t="s">
        <v>381</v>
      </c>
      <c r="N1028" t="s">
        <v>381</v>
      </c>
      <c r="O1028" t="s">
        <v>386</v>
      </c>
      <c r="P1028" t="s">
        <v>383</v>
      </c>
      <c r="Q1028" t="s">
        <v>563</v>
      </c>
    </row>
    <row r="1029" spans="1:17" hidden="1" x14ac:dyDescent="0.35">
      <c r="A1029" t="s">
        <v>80</v>
      </c>
      <c r="B1029" t="s">
        <v>260</v>
      </c>
      <c r="C1029">
        <v>2021</v>
      </c>
      <c r="D1029">
        <v>3</v>
      </c>
      <c r="E1029">
        <v>1049.92</v>
      </c>
      <c r="F1029">
        <v>0</v>
      </c>
      <c r="G1029" t="s">
        <v>561</v>
      </c>
      <c r="H1029" t="s">
        <v>377</v>
      </c>
      <c r="I1029" t="s">
        <v>16</v>
      </c>
      <c r="J1029" t="s">
        <v>229</v>
      </c>
      <c r="K1029" t="s">
        <v>380</v>
      </c>
      <c r="L1029" t="s">
        <v>381</v>
      </c>
      <c r="M1029" t="s">
        <v>381</v>
      </c>
      <c r="N1029" t="s">
        <v>381</v>
      </c>
      <c r="O1029" t="s">
        <v>386</v>
      </c>
      <c r="P1029" t="s">
        <v>383</v>
      </c>
      <c r="Q1029" t="s">
        <v>563</v>
      </c>
    </row>
    <row r="1030" spans="1:17" hidden="1" x14ac:dyDescent="0.35">
      <c r="A1030" t="s">
        <v>80</v>
      </c>
      <c r="B1030" t="s">
        <v>260</v>
      </c>
      <c r="C1030">
        <v>2021</v>
      </c>
      <c r="D1030">
        <v>4</v>
      </c>
      <c r="E1030">
        <v>2870.83</v>
      </c>
      <c r="F1030">
        <v>0</v>
      </c>
      <c r="G1030" t="s">
        <v>561</v>
      </c>
      <c r="H1030" t="s">
        <v>377</v>
      </c>
      <c r="I1030" t="s">
        <v>16</v>
      </c>
      <c r="J1030" t="s">
        <v>229</v>
      </c>
      <c r="K1030" t="s">
        <v>380</v>
      </c>
      <c r="L1030" t="s">
        <v>381</v>
      </c>
      <c r="M1030" t="s">
        <v>381</v>
      </c>
      <c r="N1030" t="s">
        <v>381</v>
      </c>
      <c r="O1030" t="s">
        <v>387</v>
      </c>
      <c r="P1030" t="s">
        <v>388</v>
      </c>
      <c r="Q1030" t="s">
        <v>563</v>
      </c>
    </row>
    <row r="1031" spans="1:17" hidden="1" x14ac:dyDescent="0.35">
      <c r="A1031" t="s">
        <v>80</v>
      </c>
      <c r="B1031" t="s">
        <v>260</v>
      </c>
      <c r="C1031">
        <v>2021</v>
      </c>
      <c r="D1031">
        <v>4</v>
      </c>
      <c r="E1031">
        <v>0</v>
      </c>
      <c r="F1031">
        <v>1215.21</v>
      </c>
      <c r="G1031" t="s">
        <v>561</v>
      </c>
      <c r="H1031" t="s">
        <v>377</v>
      </c>
      <c r="I1031" t="s">
        <v>16</v>
      </c>
      <c r="J1031" t="s">
        <v>229</v>
      </c>
      <c r="K1031" t="s">
        <v>380</v>
      </c>
      <c r="L1031" t="s">
        <v>381</v>
      </c>
      <c r="M1031" t="s">
        <v>381</v>
      </c>
      <c r="N1031" t="s">
        <v>381</v>
      </c>
      <c r="O1031" t="s">
        <v>387</v>
      </c>
      <c r="P1031" t="s">
        <v>388</v>
      </c>
      <c r="Q1031" t="s">
        <v>563</v>
      </c>
    </row>
    <row r="1032" spans="1:17" hidden="1" x14ac:dyDescent="0.35">
      <c r="A1032" t="s">
        <v>80</v>
      </c>
      <c r="B1032" t="s">
        <v>260</v>
      </c>
      <c r="C1032">
        <v>2021</v>
      </c>
      <c r="D1032">
        <v>5</v>
      </c>
      <c r="E1032">
        <v>-2169.4</v>
      </c>
      <c r="F1032">
        <v>0</v>
      </c>
      <c r="G1032" t="s">
        <v>561</v>
      </c>
      <c r="H1032" t="s">
        <v>377</v>
      </c>
      <c r="I1032" t="s">
        <v>16</v>
      </c>
      <c r="J1032" t="s">
        <v>229</v>
      </c>
      <c r="K1032" t="s">
        <v>380</v>
      </c>
      <c r="L1032" t="s">
        <v>381</v>
      </c>
      <c r="M1032" t="s">
        <v>381</v>
      </c>
      <c r="N1032" t="s">
        <v>381</v>
      </c>
      <c r="O1032" t="s">
        <v>389</v>
      </c>
      <c r="P1032" t="s">
        <v>388</v>
      </c>
      <c r="Q1032" t="s">
        <v>563</v>
      </c>
    </row>
    <row r="1033" spans="1:17" hidden="1" x14ac:dyDescent="0.35">
      <c r="A1033" t="s">
        <v>80</v>
      </c>
      <c r="B1033" t="s">
        <v>260</v>
      </c>
      <c r="C1033">
        <v>2021</v>
      </c>
      <c r="D1033">
        <v>5</v>
      </c>
      <c r="E1033">
        <v>348.27</v>
      </c>
      <c r="F1033">
        <v>0</v>
      </c>
      <c r="G1033" t="s">
        <v>561</v>
      </c>
      <c r="H1033" t="s">
        <v>377</v>
      </c>
      <c r="I1033" t="s">
        <v>16</v>
      </c>
      <c r="J1033" t="s">
        <v>229</v>
      </c>
      <c r="K1033" t="s">
        <v>380</v>
      </c>
      <c r="L1033" t="s">
        <v>381</v>
      </c>
      <c r="M1033" t="s">
        <v>381</v>
      </c>
      <c r="N1033" t="s">
        <v>381</v>
      </c>
      <c r="O1033" t="s">
        <v>389</v>
      </c>
      <c r="P1033" t="s">
        <v>388</v>
      </c>
      <c r="Q1033" t="s">
        <v>563</v>
      </c>
    </row>
    <row r="1034" spans="1:17" hidden="1" x14ac:dyDescent="0.35">
      <c r="A1034" t="s">
        <v>80</v>
      </c>
      <c r="B1034" t="s">
        <v>260</v>
      </c>
      <c r="C1034">
        <v>2021</v>
      </c>
      <c r="D1034">
        <v>5</v>
      </c>
      <c r="E1034">
        <v>0</v>
      </c>
      <c r="F1034">
        <v>1250.56</v>
      </c>
      <c r="G1034" t="s">
        <v>561</v>
      </c>
      <c r="H1034" t="s">
        <v>377</v>
      </c>
      <c r="I1034" t="s">
        <v>16</v>
      </c>
      <c r="J1034" t="s">
        <v>229</v>
      </c>
      <c r="K1034" t="s">
        <v>380</v>
      </c>
      <c r="L1034" t="s">
        <v>381</v>
      </c>
      <c r="M1034" t="s">
        <v>381</v>
      </c>
      <c r="N1034" t="s">
        <v>381</v>
      </c>
      <c r="O1034" t="s">
        <v>389</v>
      </c>
      <c r="P1034" t="s">
        <v>388</v>
      </c>
      <c r="Q1034" t="s">
        <v>563</v>
      </c>
    </row>
    <row r="1035" spans="1:17" hidden="1" x14ac:dyDescent="0.35">
      <c r="A1035" t="s">
        <v>80</v>
      </c>
      <c r="B1035" t="s">
        <v>260</v>
      </c>
      <c r="C1035">
        <v>2021</v>
      </c>
      <c r="D1035">
        <v>6</v>
      </c>
      <c r="E1035">
        <v>298.72000000000003</v>
      </c>
      <c r="F1035">
        <v>0</v>
      </c>
      <c r="G1035" t="s">
        <v>561</v>
      </c>
      <c r="H1035" t="s">
        <v>377</v>
      </c>
      <c r="I1035" t="s">
        <v>16</v>
      </c>
      <c r="J1035" t="s">
        <v>229</v>
      </c>
      <c r="K1035" t="s">
        <v>380</v>
      </c>
      <c r="L1035" t="s">
        <v>381</v>
      </c>
      <c r="M1035" t="s">
        <v>381</v>
      </c>
      <c r="N1035" t="s">
        <v>381</v>
      </c>
      <c r="O1035" t="s">
        <v>390</v>
      </c>
      <c r="P1035" t="s">
        <v>388</v>
      </c>
      <c r="Q1035" t="s">
        <v>563</v>
      </c>
    </row>
    <row r="1036" spans="1:17" hidden="1" x14ac:dyDescent="0.35">
      <c r="A1036" t="s">
        <v>80</v>
      </c>
      <c r="B1036" t="s">
        <v>260</v>
      </c>
      <c r="C1036">
        <v>2021</v>
      </c>
      <c r="D1036">
        <v>6</v>
      </c>
      <c r="E1036">
        <v>0</v>
      </c>
      <c r="F1036">
        <v>1221.45</v>
      </c>
      <c r="G1036" t="s">
        <v>561</v>
      </c>
      <c r="H1036" t="s">
        <v>377</v>
      </c>
      <c r="I1036" t="s">
        <v>16</v>
      </c>
      <c r="J1036" t="s">
        <v>229</v>
      </c>
      <c r="K1036" t="s">
        <v>380</v>
      </c>
      <c r="L1036" t="s">
        <v>381</v>
      </c>
      <c r="M1036" t="s">
        <v>381</v>
      </c>
      <c r="N1036" t="s">
        <v>381</v>
      </c>
      <c r="O1036" t="s">
        <v>390</v>
      </c>
      <c r="P1036" t="s">
        <v>388</v>
      </c>
      <c r="Q1036" t="s">
        <v>563</v>
      </c>
    </row>
    <row r="1037" spans="1:17" hidden="1" x14ac:dyDescent="0.35">
      <c r="A1037" t="s">
        <v>567</v>
      </c>
      <c r="B1037" t="s">
        <v>408</v>
      </c>
      <c r="C1037">
        <v>2021</v>
      </c>
      <c r="D1037">
        <v>2</v>
      </c>
      <c r="E1037">
        <v>268.77999999999997</v>
      </c>
      <c r="F1037">
        <v>0</v>
      </c>
      <c r="G1037" t="s">
        <v>561</v>
      </c>
      <c r="H1037" t="s">
        <v>377</v>
      </c>
      <c r="I1037" t="s">
        <v>409</v>
      </c>
      <c r="J1037" t="s">
        <v>562</v>
      </c>
      <c r="K1037" t="s">
        <v>380</v>
      </c>
      <c r="L1037" t="s">
        <v>381</v>
      </c>
      <c r="M1037" t="s">
        <v>381</v>
      </c>
      <c r="N1037" t="s">
        <v>381</v>
      </c>
      <c r="O1037" t="s">
        <v>385</v>
      </c>
      <c r="P1037" t="s">
        <v>383</v>
      </c>
      <c r="Q1037" t="s">
        <v>563</v>
      </c>
    </row>
    <row r="1038" spans="1:17" hidden="1" x14ac:dyDescent="0.35">
      <c r="A1038" t="s">
        <v>567</v>
      </c>
      <c r="B1038" t="s">
        <v>408</v>
      </c>
      <c r="C1038">
        <v>2021</v>
      </c>
      <c r="D1038">
        <v>3</v>
      </c>
      <c r="E1038">
        <v>688.86</v>
      </c>
      <c r="F1038">
        <v>0</v>
      </c>
      <c r="G1038" t="s">
        <v>561</v>
      </c>
      <c r="H1038" t="s">
        <v>377</v>
      </c>
      <c r="I1038" t="s">
        <v>409</v>
      </c>
      <c r="J1038" t="s">
        <v>562</v>
      </c>
      <c r="K1038" t="s">
        <v>380</v>
      </c>
      <c r="L1038" t="s">
        <v>381</v>
      </c>
      <c r="M1038" t="s">
        <v>381</v>
      </c>
      <c r="N1038" t="s">
        <v>381</v>
      </c>
      <c r="O1038" t="s">
        <v>386</v>
      </c>
      <c r="P1038" t="s">
        <v>383</v>
      </c>
      <c r="Q1038" t="s">
        <v>563</v>
      </c>
    </row>
    <row r="1039" spans="1:17" hidden="1" x14ac:dyDescent="0.35">
      <c r="A1039" t="s">
        <v>567</v>
      </c>
      <c r="B1039" t="s">
        <v>408</v>
      </c>
      <c r="C1039">
        <v>2021</v>
      </c>
      <c r="D1039">
        <v>4</v>
      </c>
      <c r="E1039">
        <v>246.88</v>
      </c>
      <c r="F1039">
        <v>0</v>
      </c>
      <c r="G1039" t="s">
        <v>561</v>
      </c>
      <c r="H1039" t="s">
        <v>377</v>
      </c>
      <c r="I1039" t="s">
        <v>409</v>
      </c>
      <c r="J1039" t="s">
        <v>562</v>
      </c>
      <c r="K1039" t="s">
        <v>380</v>
      </c>
      <c r="L1039" t="s">
        <v>381</v>
      </c>
      <c r="M1039" t="s">
        <v>381</v>
      </c>
      <c r="N1039" t="s">
        <v>381</v>
      </c>
      <c r="O1039" t="s">
        <v>387</v>
      </c>
      <c r="P1039" t="s">
        <v>388</v>
      </c>
      <c r="Q1039" t="s">
        <v>563</v>
      </c>
    </row>
    <row r="1040" spans="1:17" hidden="1" x14ac:dyDescent="0.35">
      <c r="A1040" t="s">
        <v>567</v>
      </c>
      <c r="B1040" t="s">
        <v>408</v>
      </c>
      <c r="C1040">
        <v>2021</v>
      </c>
      <c r="D1040">
        <v>5</v>
      </c>
      <c r="E1040">
        <v>-237.38</v>
      </c>
      <c r="F1040">
        <v>0</v>
      </c>
      <c r="G1040" t="s">
        <v>561</v>
      </c>
      <c r="H1040" t="s">
        <v>377</v>
      </c>
      <c r="I1040" t="s">
        <v>409</v>
      </c>
      <c r="J1040" t="s">
        <v>562</v>
      </c>
      <c r="K1040" t="s">
        <v>380</v>
      </c>
      <c r="L1040" t="s">
        <v>381</v>
      </c>
      <c r="M1040" t="s">
        <v>381</v>
      </c>
      <c r="N1040" t="s">
        <v>381</v>
      </c>
      <c r="O1040" t="s">
        <v>389</v>
      </c>
      <c r="P1040" t="s">
        <v>388</v>
      </c>
      <c r="Q1040" t="s">
        <v>563</v>
      </c>
    </row>
    <row r="1041" spans="1:17" hidden="1" x14ac:dyDescent="0.35">
      <c r="A1041" t="s">
        <v>567</v>
      </c>
      <c r="B1041" t="s">
        <v>408</v>
      </c>
      <c r="C1041">
        <v>2021</v>
      </c>
      <c r="D1041">
        <v>5</v>
      </c>
      <c r="E1041">
        <v>210</v>
      </c>
      <c r="F1041">
        <v>0</v>
      </c>
      <c r="G1041" t="s">
        <v>561</v>
      </c>
      <c r="H1041" t="s">
        <v>377</v>
      </c>
      <c r="I1041" t="s">
        <v>409</v>
      </c>
      <c r="J1041" t="s">
        <v>562</v>
      </c>
      <c r="K1041" t="s">
        <v>380</v>
      </c>
      <c r="L1041" t="s">
        <v>381</v>
      </c>
      <c r="M1041" t="s">
        <v>381</v>
      </c>
      <c r="N1041" t="s">
        <v>381</v>
      </c>
      <c r="O1041" t="s">
        <v>389</v>
      </c>
      <c r="P1041" t="s">
        <v>388</v>
      </c>
      <c r="Q1041" t="s">
        <v>563</v>
      </c>
    </row>
    <row r="1042" spans="1:17" hidden="1" x14ac:dyDescent="0.35">
      <c r="A1042" t="s">
        <v>567</v>
      </c>
      <c r="B1042" t="s">
        <v>408</v>
      </c>
      <c r="C1042">
        <v>2021</v>
      </c>
      <c r="D1042">
        <v>6</v>
      </c>
      <c r="E1042">
        <v>201.34</v>
      </c>
      <c r="F1042">
        <v>0</v>
      </c>
      <c r="G1042" t="s">
        <v>561</v>
      </c>
      <c r="H1042" t="s">
        <v>377</v>
      </c>
      <c r="I1042" t="s">
        <v>409</v>
      </c>
      <c r="J1042" t="s">
        <v>562</v>
      </c>
      <c r="K1042" t="s">
        <v>380</v>
      </c>
      <c r="L1042" t="s">
        <v>381</v>
      </c>
      <c r="M1042" t="s">
        <v>381</v>
      </c>
      <c r="N1042" t="s">
        <v>381</v>
      </c>
      <c r="O1042" t="s">
        <v>390</v>
      </c>
      <c r="P1042" t="s">
        <v>388</v>
      </c>
      <c r="Q1042" t="s">
        <v>563</v>
      </c>
    </row>
    <row r="1043" spans="1:17" hidden="1" x14ac:dyDescent="0.35">
      <c r="A1043" t="s">
        <v>568</v>
      </c>
      <c r="B1043" t="s">
        <v>408</v>
      </c>
      <c r="C1043">
        <v>2021</v>
      </c>
      <c r="D1043">
        <v>1</v>
      </c>
      <c r="E1043">
        <v>0</v>
      </c>
      <c r="F1043">
        <v>0</v>
      </c>
      <c r="G1043" t="s">
        <v>561</v>
      </c>
      <c r="H1043" t="s">
        <v>377</v>
      </c>
      <c r="I1043" t="s">
        <v>427</v>
      </c>
      <c r="J1043" t="s">
        <v>562</v>
      </c>
      <c r="K1043" t="s">
        <v>380</v>
      </c>
      <c r="L1043" t="s">
        <v>381</v>
      </c>
      <c r="M1043" t="s">
        <v>381</v>
      </c>
      <c r="N1043" t="s">
        <v>381</v>
      </c>
      <c r="O1043" t="s">
        <v>382</v>
      </c>
      <c r="P1043" t="s">
        <v>383</v>
      </c>
      <c r="Q1043" t="s">
        <v>563</v>
      </c>
    </row>
    <row r="1044" spans="1:17" hidden="1" x14ac:dyDescent="0.35">
      <c r="A1044" t="s">
        <v>568</v>
      </c>
      <c r="B1044" t="s">
        <v>408</v>
      </c>
      <c r="C1044">
        <v>2021</v>
      </c>
      <c r="D1044">
        <v>1</v>
      </c>
      <c r="E1044">
        <v>4.26</v>
      </c>
      <c r="F1044">
        <v>0</v>
      </c>
      <c r="G1044" t="s">
        <v>561</v>
      </c>
      <c r="H1044" t="s">
        <v>377</v>
      </c>
      <c r="I1044" t="s">
        <v>427</v>
      </c>
      <c r="J1044" t="s">
        <v>562</v>
      </c>
      <c r="K1044" t="s">
        <v>380</v>
      </c>
      <c r="L1044" t="s">
        <v>381</v>
      </c>
      <c r="M1044" t="s">
        <v>381</v>
      </c>
      <c r="N1044" t="s">
        <v>381</v>
      </c>
      <c r="O1044" t="s">
        <v>382</v>
      </c>
      <c r="P1044" t="s">
        <v>383</v>
      </c>
      <c r="Q1044" t="s">
        <v>563</v>
      </c>
    </row>
    <row r="1045" spans="1:17" hidden="1" x14ac:dyDescent="0.35">
      <c r="A1045" t="s">
        <v>568</v>
      </c>
      <c r="B1045" t="s">
        <v>408</v>
      </c>
      <c r="C1045">
        <v>2021</v>
      </c>
      <c r="D1045">
        <v>2</v>
      </c>
      <c r="E1045">
        <v>0</v>
      </c>
      <c r="F1045">
        <v>2285.0100000000002</v>
      </c>
      <c r="G1045" t="s">
        <v>561</v>
      </c>
      <c r="H1045" t="s">
        <v>377</v>
      </c>
      <c r="I1045" t="s">
        <v>427</v>
      </c>
      <c r="J1045" t="s">
        <v>562</v>
      </c>
      <c r="K1045" t="s">
        <v>380</v>
      </c>
      <c r="L1045" t="s">
        <v>381</v>
      </c>
      <c r="M1045" t="s">
        <v>381</v>
      </c>
      <c r="N1045" t="s">
        <v>381</v>
      </c>
      <c r="O1045" t="s">
        <v>385</v>
      </c>
      <c r="P1045" t="s">
        <v>383</v>
      </c>
      <c r="Q1045" t="s">
        <v>563</v>
      </c>
    </row>
    <row r="1046" spans="1:17" hidden="1" x14ac:dyDescent="0.35">
      <c r="A1046" t="s">
        <v>568</v>
      </c>
      <c r="B1046" t="s">
        <v>408</v>
      </c>
      <c r="C1046">
        <v>2021</v>
      </c>
      <c r="D1046">
        <v>2</v>
      </c>
      <c r="E1046">
        <v>1363.1</v>
      </c>
      <c r="F1046">
        <v>0</v>
      </c>
      <c r="G1046" t="s">
        <v>561</v>
      </c>
      <c r="H1046" t="s">
        <v>377</v>
      </c>
      <c r="I1046" t="s">
        <v>427</v>
      </c>
      <c r="J1046" t="s">
        <v>562</v>
      </c>
      <c r="K1046" t="s">
        <v>380</v>
      </c>
      <c r="L1046" t="s">
        <v>381</v>
      </c>
      <c r="M1046" t="s">
        <v>381</v>
      </c>
      <c r="N1046" t="s">
        <v>381</v>
      </c>
      <c r="O1046" t="s">
        <v>385</v>
      </c>
      <c r="P1046" t="s">
        <v>383</v>
      </c>
      <c r="Q1046" t="s">
        <v>563</v>
      </c>
    </row>
    <row r="1047" spans="1:17" hidden="1" x14ac:dyDescent="0.35">
      <c r="A1047" t="s">
        <v>568</v>
      </c>
      <c r="B1047" t="s">
        <v>408</v>
      </c>
      <c r="C1047">
        <v>2021</v>
      </c>
      <c r="D1047">
        <v>3</v>
      </c>
      <c r="E1047">
        <v>0</v>
      </c>
      <c r="F1047">
        <v>2285.0065</v>
      </c>
      <c r="G1047" t="s">
        <v>561</v>
      </c>
      <c r="H1047" t="s">
        <v>377</v>
      </c>
      <c r="I1047" t="s">
        <v>427</v>
      </c>
      <c r="J1047" t="s">
        <v>562</v>
      </c>
      <c r="K1047" t="s">
        <v>380</v>
      </c>
      <c r="L1047" t="s">
        <v>381</v>
      </c>
      <c r="M1047" t="s">
        <v>381</v>
      </c>
      <c r="N1047" t="s">
        <v>381</v>
      </c>
      <c r="O1047" t="s">
        <v>386</v>
      </c>
      <c r="P1047" t="s">
        <v>383</v>
      </c>
      <c r="Q1047" t="s">
        <v>563</v>
      </c>
    </row>
    <row r="1048" spans="1:17" hidden="1" x14ac:dyDescent="0.35">
      <c r="A1048" t="s">
        <v>568</v>
      </c>
      <c r="B1048" t="s">
        <v>408</v>
      </c>
      <c r="C1048">
        <v>2021</v>
      </c>
      <c r="D1048">
        <v>3</v>
      </c>
      <c r="E1048">
        <v>1650.37</v>
      </c>
      <c r="F1048">
        <v>0</v>
      </c>
      <c r="G1048" t="s">
        <v>561</v>
      </c>
      <c r="H1048" t="s">
        <v>377</v>
      </c>
      <c r="I1048" t="s">
        <v>427</v>
      </c>
      <c r="J1048" t="s">
        <v>562</v>
      </c>
      <c r="K1048" t="s">
        <v>380</v>
      </c>
      <c r="L1048" t="s">
        <v>381</v>
      </c>
      <c r="M1048" t="s">
        <v>381</v>
      </c>
      <c r="N1048" t="s">
        <v>381</v>
      </c>
      <c r="O1048" t="s">
        <v>386</v>
      </c>
      <c r="P1048" t="s">
        <v>383</v>
      </c>
      <c r="Q1048" t="s">
        <v>563</v>
      </c>
    </row>
    <row r="1049" spans="1:17" hidden="1" x14ac:dyDescent="0.35">
      <c r="A1049" t="s">
        <v>568</v>
      </c>
      <c r="B1049" t="s">
        <v>408</v>
      </c>
      <c r="C1049">
        <v>2021</v>
      </c>
      <c r="D1049">
        <v>4</v>
      </c>
      <c r="E1049">
        <v>1118.6300000000001</v>
      </c>
      <c r="F1049">
        <v>0</v>
      </c>
      <c r="G1049" t="s">
        <v>561</v>
      </c>
      <c r="H1049" t="s">
        <v>377</v>
      </c>
      <c r="I1049" t="s">
        <v>427</v>
      </c>
      <c r="J1049" t="s">
        <v>562</v>
      </c>
      <c r="K1049" t="s">
        <v>380</v>
      </c>
      <c r="L1049" t="s">
        <v>381</v>
      </c>
      <c r="M1049" t="s">
        <v>381</v>
      </c>
      <c r="N1049" t="s">
        <v>381</v>
      </c>
      <c r="O1049" t="s">
        <v>387</v>
      </c>
      <c r="P1049" t="s">
        <v>388</v>
      </c>
      <c r="Q1049" t="s">
        <v>563</v>
      </c>
    </row>
    <row r="1050" spans="1:17" hidden="1" x14ac:dyDescent="0.35">
      <c r="A1050" t="s">
        <v>568</v>
      </c>
      <c r="B1050" t="s">
        <v>408</v>
      </c>
      <c r="C1050">
        <v>2021</v>
      </c>
      <c r="D1050">
        <v>5</v>
      </c>
      <c r="E1050">
        <v>-1835.81</v>
      </c>
      <c r="F1050">
        <v>0</v>
      </c>
      <c r="G1050" t="s">
        <v>561</v>
      </c>
      <c r="H1050" t="s">
        <v>377</v>
      </c>
      <c r="I1050" t="s">
        <v>427</v>
      </c>
      <c r="J1050" t="s">
        <v>562</v>
      </c>
      <c r="K1050" t="s">
        <v>380</v>
      </c>
      <c r="L1050" t="s">
        <v>381</v>
      </c>
      <c r="M1050" t="s">
        <v>381</v>
      </c>
      <c r="N1050" t="s">
        <v>381</v>
      </c>
      <c r="O1050" t="s">
        <v>389</v>
      </c>
      <c r="P1050" t="s">
        <v>388</v>
      </c>
      <c r="Q1050" t="s">
        <v>563</v>
      </c>
    </row>
    <row r="1051" spans="1:17" hidden="1" x14ac:dyDescent="0.35">
      <c r="A1051" t="s">
        <v>568</v>
      </c>
      <c r="B1051" t="s">
        <v>408</v>
      </c>
      <c r="C1051">
        <v>2021</v>
      </c>
      <c r="D1051">
        <v>5</v>
      </c>
      <c r="E1051">
        <v>1616.51</v>
      </c>
      <c r="F1051">
        <v>0</v>
      </c>
      <c r="G1051" t="s">
        <v>561</v>
      </c>
      <c r="H1051" t="s">
        <v>377</v>
      </c>
      <c r="I1051" t="s">
        <v>427</v>
      </c>
      <c r="J1051" t="s">
        <v>562</v>
      </c>
      <c r="K1051" t="s">
        <v>380</v>
      </c>
      <c r="L1051" t="s">
        <v>381</v>
      </c>
      <c r="M1051" t="s">
        <v>381</v>
      </c>
      <c r="N1051" t="s">
        <v>381</v>
      </c>
      <c r="O1051" t="s">
        <v>389</v>
      </c>
      <c r="P1051" t="s">
        <v>388</v>
      </c>
      <c r="Q1051" t="s">
        <v>563</v>
      </c>
    </row>
    <row r="1052" spans="1:17" hidden="1" x14ac:dyDescent="0.35">
      <c r="A1052" t="s">
        <v>568</v>
      </c>
      <c r="B1052" t="s">
        <v>408</v>
      </c>
      <c r="C1052">
        <v>2021</v>
      </c>
      <c r="D1052">
        <v>6</v>
      </c>
      <c r="E1052">
        <v>797.1</v>
      </c>
      <c r="F1052">
        <v>0</v>
      </c>
      <c r="G1052" t="s">
        <v>561</v>
      </c>
      <c r="H1052" t="s">
        <v>377</v>
      </c>
      <c r="I1052" t="s">
        <v>427</v>
      </c>
      <c r="J1052" t="s">
        <v>562</v>
      </c>
      <c r="K1052" t="s">
        <v>380</v>
      </c>
      <c r="L1052" t="s">
        <v>381</v>
      </c>
      <c r="M1052" t="s">
        <v>381</v>
      </c>
      <c r="N1052" t="s">
        <v>381</v>
      </c>
      <c r="O1052" t="s">
        <v>390</v>
      </c>
      <c r="P1052" t="s">
        <v>388</v>
      </c>
      <c r="Q1052" t="s">
        <v>563</v>
      </c>
    </row>
    <row r="1053" spans="1:17" hidden="1" x14ac:dyDescent="0.35">
      <c r="A1053" t="s">
        <v>569</v>
      </c>
      <c r="B1053" t="s">
        <v>408</v>
      </c>
      <c r="C1053">
        <v>2021</v>
      </c>
      <c r="D1053">
        <v>2</v>
      </c>
      <c r="E1053">
        <v>0</v>
      </c>
      <c r="F1053">
        <v>1795.39</v>
      </c>
      <c r="G1053" t="s">
        <v>561</v>
      </c>
      <c r="H1053" t="s">
        <v>377</v>
      </c>
      <c r="I1053" t="s">
        <v>433</v>
      </c>
      <c r="J1053" t="s">
        <v>562</v>
      </c>
      <c r="K1053" t="s">
        <v>380</v>
      </c>
      <c r="L1053" t="s">
        <v>381</v>
      </c>
      <c r="M1053" t="s">
        <v>381</v>
      </c>
      <c r="N1053" t="s">
        <v>381</v>
      </c>
      <c r="O1053" t="s">
        <v>385</v>
      </c>
      <c r="P1053" t="s">
        <v>383</v>
      </c>
      <c r="Q1053" t="s">
        <v>563</v>
      </c>
    </row>
    <row r="1054" spans="1:17" hidden="1" x14ac:dyDescent="0.35">
      <c r="A1054" t="s">
        <v>569</v>
      </c>
      <c r="B1054" t="s">
        <v>408</v>
      </c>
      <c r="C1054">
        <v>2021</v>
      </c>
      <c r="D1054">
        <v>2</v>
      </c>
      <c r="E1054">
        <v>271.92</v>
      </c>
      <c r="F1054">
        <v>0</v>
      </c>
      <c r="G1054" t="s">
        <v>561</v>
      </c>
      <c r="H1054" t="s">
        <v>377</v>
      </c>
      <c r="I1054" t="s">
        <v>433</v>
      </c>
      <c r="J1054" t="s">
        <v>562</v>
      </c>
      <c r="K1054" t="s">
        <v>380</v>
      </c>
      <c r="L1054" t="s">
        <v>381</v>
      </c>
      <c r="M1054" t="s">
        <v>381</v>
      </c>
      <c r="N1054" t="s">
        <v>381</v>
      </c>
      <c r="O1054" t="s">
        <v>385</v>
      </c>
      <c r="P1054" t="s">
        <v>383</v>
      </c>
      <c r="Q1054" t="s">
        <v>563</v>
      </c>
    </row>
    <row r="1055" spans="1:17" hidden="1" x14ac:dyDescent="0.35">
      <c r="A1055" t="s">
        <v>569</v>
      </c>
      <c r="B1055" t="s">
        <v>408</v>
      </c>
      <c r="C1055">
        <v>2021</v>
      </c>
      <c r="D1055">
        <v>3</v>
      </c>
      <c r="E1055">
        <v>0</v>
      </c>
      <c r="F1055">
        <v>1795.3936000000001</v>
      </c>
      <c r="G1055" t="s">
        <v>561</v>
      </c>
      <c r="H1055" t="s">
        <v>377</v>
      </c>
      <c r="I1055" t="s">
        <v>433</v>
      </c>
      <c r="J1055" t="s">
        <v>562</v>
      </c>
      <c r="K1055" t="s">
        <v>380</v>
      </c>
      <c r="L1055" t="s">
        <v>381</v>
      </c>
      <c r="M1055" t="s">
        <v>381</v>
      </c>
      <c r="N1055" t="s">
        <v>381</v>
      </c>
      <c r="O1055" t="s">
        <v>386</v>
      </c>
      <c r="P1055" t="s">
        <v>383</v>
      </c>
      <c r="Q1055" t="s">
        <v>563</v>
      </c>
    </row>
    <row r="1056" spans="1:17" hidden="1" x14ac:dyDescent="0.35">
      <c r="A1056" t="s">
        <v>569</v>
      </c>
      <c r="B1056" t="s">
        <v>408</v>
      </c>
      <c r="C1056">
        <v>2021</v>
      </c>
      <c r="D1056">
        <v>3</v>
      </c>
      <c r="E1056">
        <v>1966.99</v>
      </c>
      <c r="F1056">
        <v>0</v>
      </c>
      <c r="G1056" t="s">
        <v>561</v>
      </c>
      <c r="H1056" t="s">
        <v>377</v>
      </c>
      <c r="I1056" t="s">
        <v>433</v>
      </c>
      <c r="J1056" t="s">
        <v>562</v>
      </c>
      <c r="K1056" t="s">
        <v>380</v>
      </c>
      <c r="L1056" t="s">
        <v>381</v>
      </c>
      <c r="M1056" t="s">
        <v>381</v>
      </c>
      <c r="N1056" t="s">
        <v>381</v>
      </c>
      <c r="O1056" t="s">
        <v>386</v>
      </c>
      <c r="P1056" t="s">
        <v>383</v>
      </c>
      <c r="Q1056" t="s">
        <v>563</v>
      </c>
    </row>
    <row r="1057" spans="1:17" hidden="1" x14ac:dyDescent="0.35">
      <c r="A1057" t="s">
        <v>569</v>
      </c>
      <c r="B1057" t="s">
        <v>408</v>
      </c>
      <c r="C1057">
        <v>2021</v>
      </c>
      <c r="D1057">
        <v>4</v>
      </c>
      <c r="E1057">
        <v>1155.53</v>
      </c>
      <c r="F1057">
        <v>0</v>
      </c>
      <c r="G1057" t="s">
        <v>561</v>
      </c>
      <c r="H1057" t="s">
        <v>377</v>
      </c>
      <c r="I1057" t="s">
        <v>433</v>
      </c>
      <c r="J1057" t="s">
        <v>562</v>
      </c>
      <c r="K1057" t="s">
        <v>380</v>
      </c>
      <c r="L1057" t="s">
        <v>381</v>
      </c>
      <c r="M1057" t="s">
        <v>381</v>
      </c>
      <c r="N1057" t="s">
        <v>381</v>
      </c>
      <c r="O1057" t="s">
        <v>387</v>
      </c>
      <c r="P1057" t="s">
        <v>388</v>
      </c>
      <c r="Q1057" t="s">
        <v>563</v>
      </c>
    </row>
    <row r="1058" spans="1:17" hidden="1" x14ac:dyDescent="0.35">
      <c r="A1058" t="s">
        <v>569</v>
      </c>
      <c r="B1058" t="s">
        <v>408</v>
      </c>
      <c r="C1058">
        <v>2021</v>
      </c>
      <c r="D1058">
        <v>5</v>
      </c>
      <c r="E1058">
        <v>-1235.1400000000001</v>
      </c>
      <c r="F1058">
        <v>0</v>
      </c>
      <c r="G1058" t="s">
        <v>561</v>
      </c>
      <c r="H1058" t="s">
        <v>377</v>
      </c>
      <c r="I1058" t="s">
        <v>433</v>
      </c>
      <c r="J1058" t="s">
        <v>562</v>
      </c>
      <c r="K1058" t="s">
        <v>380</v>
      </c>
      <c r="L1058" t="s">
        <v>381</v>
      </c>
      <c r="M1058" t="s">
        <v>381</v>
      </c>
      <c r="N1058" t="s">
        <v>381</v>
      </c>
      <c r="O1058" t="s">
        <v>389</v>
      </c>
      <c r="P1058" t="s">
        <v>388</v>
      </c>
      <c r="Q1058" t="s">
        <v>563</v>
      </c>
    </row>
    <row r="1059" spans="1:17" hidden="1" x14ac:dyDescent="0.35">
      <c r="A1059" t="s">
        <v>569</v>
      </c>
      <c r="B1059" t="s">
        <v>408</v>
      </c>
      <c r="C1059">
        <v>2021</v>
      </c>
      <c r="D1059">
        <v>5</v>
      </c>
      <c r="E1059">
        <v>1219.3399999999999</v>
      </c>
      <c r="F1059">
        <v>0</v>
      </c>
      <c r="G1059" t="s">
        <v>561</v>
      </c>
      <c r="H1059" t="s">
        <v>377</v>
      </c>
      <c r="I1059" t="s">
        <v>433</v>
      </c>
      <c r="J1059" t="s">
        <v>562</v>
      </c>
      <c r="K1059" t="s">
        <v>380</v>
      </c>
      <c r="L1059" t="s">
        <v>381</v>
      </c>
      <c r="M1059" t="s">
        <v>381</v>
      </c>
      <c r="N1059" t="s">
        <v>381</v>
      </c>
      <c r="O1059" t="s">
        <v>389</v>
      </c>
      <c r="P1059" t="s">
        <v>388</v>
      </c>
      <c r="Q1059" t="s">
        <v>563</v>
      </c>
    </row>
    <row r="1060" spans="1:17" hidden="1" x14ac:dyDescent="0.35">
      <c r="A1060" t="s">
        <v>569</v>
      </c>
      <c r="B1060" t="s">
        <v>408</v>
      </c>
      <c r="C1060">
        <v>2021</v>
      </c>
      <c r="D1060">
        <v>6</v>
      </c>
      <c r="E1060">
        <v>1470.75</v>
      </c>
      <c r="F1060">
        <v>0</v>
      </c>
      <c r="G1060" t="s">
        <v>561</v>
      </c>
      <c r="H1060" t="s">
        <v>377</v>
      </c>
      <c r="I1060" t="s">
        <v>433</v>
      </c>
      <c r="J1060" t="s">
        <v>562</v>
      </c>
      <c r="K1060" t="s">
        <v>380</v>
      </c>
      <c r="L1060" t="s">
        <v>381</v>
      </c>
      <c r="M1060" t="s">
        <v>381</v>
      </c>
      <c r="N1060" t="s">
        <v>381</v>
      </c>
      <c r="O1060" t="s">
        <v>390</v>
      </c>
      <c r="P1060" t="s">
        <v>388</v>
      </c>
      <c r="Q1060" t="s">
        <v>563</v>
      </c>
    </row>
    <row r="1061" spans="1:17" hidden="1" x14ac:dyDescent="0.35">
      <c r="A1061" t="s">
        <v>570</v>
      </c>
      <c r="B1061" t="s">
        <v>408</v>
      </c>
      <c r="C1061">
        <v>2021</v>
      </c>
      <c r="D1061">
        <v>1</v>
      </c>
      <c r="E1061">
        <v>1885.34</v>
      </c>
      <c r="F1061">
        <v>0</v>
      </c>
      <c r="G1061" t="s">
        <v>561</v>
      </c>
      <c r="H1061" t="s">
        <v>377</v>
      </c>
      <c r="I1061" t="s">
        <v>441</v>
      </c>
      <c r="J1061" t="s">
        <v>562</v>
      </c>
      <c r="K1061" t="s">
        <v>380</v>
      </c>
      <c r="L1061" t="s">
        <v>381</v>
      </c>
      <c r="M1061" t="s">
        <v>381</v>
      </c>
      <c r="N1061" t="s">
        <v>381</v>
      </c>
      <c r="O1061" t="s">
        <v>382</v>
      </c>
      <c r="P1061" t="s">
        <v>383</v>
      </c>
      <c r="Q1061" t="s">
        <v>563</v>
      </c>
    </row>
    <row r="1062" spans="1:17" hidden="1" x14ac:dyDescent="0.35">
      <c r="A1062" t="s">
        <v>570</v>
      </c>
      <c r="B1062" t="s">
        <v>408</v>
      </c>
      <c r="C1062">
        <v>2021</v>
      </c>
      <c r="D1062">
        <v>2</v>
      </c>
      <c r="E1062">
        <v>-1885.34</v>
      </c>
      <c r="F1062">
        <v>0</v>
      </c>
      <c r="G1062" t="s">
        <v>561</v>
      </c>
      <c r="H1062" t="s">
        <v>377</v>
      </c>
      <c r="I1062" t="s">
        <v>441</v>
      </c>
      <c r="J1062" t="s">
        <v>562</v>
      </c>
      <c r="K1062" t="s">
        <v>380</v>
      </c>
      <c r="L1062" t="s">
        <v>381</v>
      </c>
      <c r="M1062" t="s">
        <v>381</v>
      </c>
      <c r="N1062" t="s">
        <v>381</v>
      </c>
      <c r="O1062" t="s">
        <v>385</v>
      </c>
      <c r="P1062" t="s">
        <v>383</v>
      </c>
      <c r="Q1062" t="s">
        <v>563</v>
      </c>
    </row>
    <row r="1063" spans="1:17" hidden="1" x14ac:dyDescent="0.35">
      <c r="A1063" t="s">
        <v>571</v>
      </c>
      <c r="B1063" t="s">
        <v>408</v>
      </c>
      <c r="C1063">
        <v>2021</v>
      </c>
      <c r="D1063">
        <v>1</v>
      </c>
      <c r="E1063">
        <v>0</v>
      </c>
      <c r="F1063">
        <v>0</v>
      </c>
      <c r="G1063" t="s">
        <v>561</v>
      </c>
      <c r="H1063" t="s">
        <v>377</v>
      </c>
      <c r="I1063" t="s">
        <v>467</v>
      </c>
      <c r="J1063" t="s">
        <v>562</v>
      </c>
      <c r="K1063" t="s">
        <v>380</v>
      </c>
      <c r="L1063" t="s">
        <v>381</v>
      </c>
      <c r="M1063" t="s">
        <v>381</v>
      </c>
      <c r="N1063" t="s">
        <v>381</v>
      </c>
      <c r="O1063" t="s">
        <v>382</v>
      </c>
      <c r="P1063" t="s">
        <v>383</v>
      </c>
      <c r="Q1063" t="s">
        <v>563</v>
      </c>
    </row>
    <row r="1064" spans="1:17" hidden="1" x14ac:dyDescent="0.35">
      <c r="A1064" t="s">
        <v>571</v>
      </c>
      <c r="B1064" t="s">
        <v>408</v>
      </c>
      <c r="C1064">
        <v>2021</v>
      </c>
      <c r="D1064">
        <v>1</v>
      </c>
      <c r="E1064">
        <v>207.62</v>
      </c>
      <c r="F1064">
        <v>0</v>
      </c>
      <c r="G1064" t="s">
        <v>561</v>
      </c>
      <c r="H1064" t="s">
        <v>377</v>
      </c>
      <c r="I1064" t="s">
        <v>467</v>
      </c>
      <c r="J1064" t="s">
        <v>562</v>
      </c>
      <c r="K1064" t="s">
        <v>380</v>
      </c>
      <c r="L1064" t="s">
        <v>381</v>
      </c>
      <c r="M1064" t="s">
        <v>381</v>
      </c>
      <c r="N1064" t="s">
        <v>381</v>
      </c>
      <c r="O1064" t="s">
        <v>382</v>
      </c>
      <c r="P1064" t="s">
        <v>383</v>
      </c>
      <c r="Q1064" t="s">
        <v>563</v>
      </c>
    </row>
    <row r="1065" spans="1:17" hidden="1" x14ac:dyDescent="0.35">
      <c r="A1065" t="s">
        <v>571</v>
      </c>
      <c r="B1065" t="s">
        <v>408</v>
      </c>
      <c r="C1065">
        <v>2021</v>
      </c>
      <c r="D1065">
        <v>2</v>
      </c>
      <c r="E1065">
        <v>0</v>
      </c>
      <c r="F1065">
        <v>979.31</v>
      </c>
      <c r="G1065" t="s">
        <v>561</v>
      </c>
      <c r="H1065" t="s">
        <v>377</v>
      </c>
      <c r="I1065" t="s">
        <v>467</v>
      </c>
      <c r="J1065" t="s">
        <v>562</v>
      </c>
      <c r="K1065" t="s">
        <v>380</v>
      </c>
      <c r="L1065" t="s">
        <v>381</v>
      </c>
      <c r="M1065" t="s">
        <v>381</v>
      </c>
      <c r="N1065" t="s">
        <v>381</v>
      </c>
      <c r="O1065" t="s">
        <v>385</v>
      </c>
      <c r="P1065" t="s">
        <v>383</v>
      </c>
      <c r="Q1065" t="s">
        <v>563</v>
      </c>
    </row>
    <row r="1066" spans="1:17" hidden="1" x14ac:dyDescent="0.35">
      <c r="A1066" t="s">
        <v>571</v>
      </c>
      <c r="B1066" t="s">
        <v>408</v>
      </c>
      <c r="C1066">
        <v>2021</v>
      </c>
      <c r="D1066">
        <v>2</v>
      </c>
      <c r="E1066">
        <v>146.24</v>
      </c>
      <c r="F1066">
        <v>0</v>
      </c>
      <c r="G1066" t="s">
        <v>561</v>
      </c>
      <c r="H1066" t="s">
        <v>377</v>
      </c>
      <c r="I1066" t="s">
        <v>467</v>
      </c>
      <c r="J1066" t="s">
        <v>562</v>
      </c>
      <c r="K1066" t="s">
        <v>380</v>
      </c>
      <c r="L1066" t="s">
        <v>381</v>
      </c>
      <c r="M1066" t="s">
        <v>381</v>
      </c>
      <c r="N1066" t="s">
        <v>381</v>
      </c>
      <c r="O1066" t="s">
        <v>385</v>
      </c>
      <c r="P1066" t="s">
        <v>383</v>
      </c>
      <c r="Q1066" t="s">
        <v>563</v>
      </c>
    </row>
    <row r="1067" spans="1:17" hidden="1" x14ac:dyDescent="0.35">
      <c r="A1067" t="s">
        <v>571</v>
      </c>
      <c r="B1067" t="s">
        <v>408</v>
      </c>
      <c r="C1067">
        <v>2021</v>
      </c>
      <c r="D1067">
        <v>3</v>
      </c>
      <c r="E1067">
        <v>0</v>
      </c>
      <c r="F1067">
        <v>979.30560000000003</v>
      </c>
      <c r="G1067" t="s">
        <v>561</v>
      </c>
      <c r="H1067" t="s">
        <v>377</v>
      </c>
      <c r="I1067" t="s">
        <v>467</v>
      </c>
      <c r="J1067" t="s">
        <v>562</v>
      </c>
      <c r="K1067" t="s">
        <v>380</v>
      </c>
      <c r="L1067" t="s">
        <v>381</v>
      </c>
      <c r="M1067" t="s">
        <v>381</v>
      </c>
      <c r="N1067" t="s">
        <v>381</v>
      </c>
      <c r="O1067" t="s">
        <v>386</v>
      </c>
      <c r="P1067" t="s">
        <v>383</v>
      </c>
      <c r="Q1067" t="s">
        <v>563</v>
      </c>
    </row>
    <row r="1068" spans="1:17" hidden="1" x14ac:dyDescent="0.35">
      <c r="A1068" t="s">
        <v>571</v>
      </c>
      <c r="B1068" t="s">
        <v>408</v>
      </c>
      <c r="C1068">
        <v>2021</v>
      </c>
      <c r="D1068">
        <v>3</v>
      </c>
      <c r="E1068">
        <v>505.49</v>
      </c>
      <c r="F1068">
        <v>0</v>
      </c>
      <c r="G1068" t="s">
        <v>561</v>
      </c>
      <c r="H1068" t="s">
        <v>377</v>
      </c>
      <c r="I1068" t="s">
        <v>467</v>
      </c>
      <c r="J1068" t="s">
        <v>562</v>
      </c>
      <c r="K1068" t="s">
        <v>380</v>
      </c>
      <c r="L1068" t="s">
        <v>381</v>
      </c>
      <c r="M1068" t="s">
        <v>381</v>
      </c>
      <c r="N1068" t="s">
        <v>381</v>
      </c>
      <c r="O1068" t="s">
        <v>386</v>
      </c>
      <c r="P1068" t="s">
        <v>383</v>
      </c>
      <c r="Q1068" t="s">
        <v>563</v>
      </c>
    </row>
    <row r="1069" spans="1:17" hidden="1" x14ac:dyDescent="0.35">
      <c r="A1069" t="s">
        <v>571</v>
      </c>
      <c r="B1069" t="s">
        <v>408</v>
      </c>
      <c r="C1069">
        <v>2021</v>
      </c>
      <c r="D1069">
        <v>4</v>
      </c>
      <c r="E1069">
        <v>94.17</v>
      </c>
      <c r="F1069">
        <v>0</v>
      </c>
      <c r="G1069" t="s">
        <v>561</v>
      </c>
      <c r="H1069" t="s">
        <v>377</v>
      </c>
      <c r="I1069" t="s">
        <v>467</v>
      </c>
      <c r="J1069" t="s">
        <v>562</v>
      </c>
      <c r="K1069" t="s">
        <v>380</v>
      </c>
      <c r="L1069" t="s">
        <v>381</v>
      </c>
      <c r="M1069" t="s">
        <v>381</v>
      </c>
      <c r="N1069" t="s">
        <v>381</v>
      </c>
      <c r="O1069" t="s">
        <v>387</v>
      </c>
      <c r="P1069" t="s">
        <v>388</v>
      </c>
      <c r="Q1069" t="s">
        <v>563</v>
      </c>
    </row>
    <row r="1070" spans="1:17" hidden="1" x14ac:dyDescent="0.35">
      <c r="A1070" t="s">
        <v>571</v>
      </c>
      <c r="B1070" t="s">
        <v>408</v>
      </c>
      <c r="C1070">
        <v>2021</v>
      </c>
      <c r="D1070">
        <v>5</v>
      </c>
      <c r="E1070">
        <v>-142.08000000000001</v>
      </c>
      <c r="F1070">
        <v>0</v>
      </c>
      <c r="G1070" t="s">
        <v>561</v>
      </c>
      <c r="H1070" t="s">
        <v>377</v>
      </c>
      <c r="I1070" t="s">
        <v>467</v>
      </c>
      <c r="J1070" t="s">
        <v>562</v>
      </c>
      <c r="K1070" t="s">
        <v>380</v>
      </c>
      <c r="L1070" t="s">
        <v>381</v>
      </c>
      <c r="M1070" t="s">
        <v>381</v>
      </c>
      <c r="N1070" t="s">
        <v>381</v>
      </c>
      <c r="O1070" t="s">
        <v>389</v>
      </c>
      <c r="P1070" t="s">
        <v>388</v>
      </c>
      <c r="Q1070" t="s">
        <v>563</v>
      </c>
    </row>
    <row r="1071" spans="1:17" hidden="1" x14ac:dyDescent="0.35">
      <c r="A1071" t="s">
        <v>571</v>
      </c>
      <c r="B1071" t="s">
        <v>408</v>
      </c>
      <c r="C1071">
        <v>2021</v>
      </c>
      <c r="D1071">
        <v>5</v>
      </c>
      <c r="E1071">
        <v>125.39</v>
      </c>
      <c r="F1071">
        <v>0</v>
      </c>
      <c r="G1071" t="s">
        <v>561</v>
      </c>
      <c r="H1071" t="s">
        <v>377</v>
      </c>
      <c r="I1071" t="s">
        <v>467</v>
      </c>
      <c r="J1071" t="s">
        <v>562</v>
      </c>
      <c r="K1071" t="s">
        <v>380</v>
      </c>
      <c r="L1071" t="s">
        <v>381</v>
      </c>
      <c r="M1071" t="s">
        <v>381</v>
      </c>
      <c r="N1071" t="s">
        <v>381</v>
      </c>
      <c r="O1071" t="s">
        <v>389</v>
      </c>
      <c r="P1071" t="s">
        <v>388</v>
      </c>
      <c r="Q1071" t="s">
        <v>563</v>
      </c>
    </row>
    <row r="1072" spans="1:17" hidden="1" x14ac:dyDescent="0.35">
      <c r="A1072" t="s">
        <v>571</v>
      </c>
      <c r="B1072" t="s">
        <v>408</v>
      </c>
      <c r="C1072">
        <v>2021</v>
      </c>
      <c r="D1072">
        <v>6</v>
      </c>
      <c r="E1072">
        <v>407.89</v>
      </c>
      <c r="F1072">
        <v>0</v>
      </c>
      <c r="G1072" t="s">
        <v>561</v>
      </c>
      <c r="H1072" t="s">
        <v>377</v>
      </c>
      <c r="I1072" t="s">
        <v>467</v>
      </c>
      <c r="J1072" t="s">
        <v>562</v>
      </c>
      <c r="K1072" t="s">
        <v>380</v>
      </c>
      <c r="L1072" t="s">
        <v>381</v>
      </c>
      <c r="M1072" t="s">
        <v>381</v>
      </c>
      <c r="N1072" t="s">
        <v>381</v>
      </c>
      <c r="O1072" t="s">
        <v>390</v>
      </c>
      <c r="P1072" t="s">
        <v>388</v>
      </c>
      <c r="Q1072" t="s">
        <v>563</v>
      </c>
    </row>
    <row r="1073" spans="1:17" hidden="1" x14ac:dyDescent="0.35">
      <c r="A1073" t="s">
        <v>572</v>
      </c>
      <c r="B1073" t="s">
        <v>408</v>
      </c>
      <c r="C1073">
        <v>2021</v>
      </c>
      <c r="D1073">
        <v>2</v>
      </c>
      <c r="E1073">
        <v>0</v>
      </c>
      <c r="F1073">
        <v>380.83</v>
      </c>
      <c r="G1073" t="s">
        <v>561</v>
      </c>
      <c r="H1073" t="s">
        <v>377</v>
      </c>
      <c r="I1073" t="s">
        <v>469</v>
      </c>
      <c r="J1073" t="s">
        <v>562</v>
      </c>
      <c r="K1073" t="s">
        <v>380</v>
      </c>
      <c r="L1073" t="s">
        <v>381</v>
      </c>
      <c r="M1073" t="s">
        <v>381</v>
      </c>
      <c r="N1073" t="s">
        <v>381</v>
      </c>
      <c r="O1073" t="s">
        <v>385</v>
      </c>
      <c r="P1073" t="s">
        <v>383</v>
      </c>
      <c r="Q1073" t="s">
        <v>563</v>
      </c>
    </row>
    <row r="1074" spans="1:17" hidden="1" x14ac:dyDescent="0.35">
      <c r="A1074" t="s">
        <v>572</v>
      </c>
      <c r="B1074" t="s">
        <v>408</v>
      </c>
      <c r="C1074">
        <v>2021</v>
      </c>
      <c r="D1074">
        <v>2</v>
      </c>
      <c r="E1074">
        <v>77.260000000000005</v>
      </c>
      <c r="F1074">
        <v>0</v>
      </c>
      <c r="G1074" t="s">
        <v>561</v>
      </c>
      <c r="H1074" t="s">
        <v>377</v>
      </c>
      <c r="I1074" t="s">
        <v>469</v>
      </c>
      <c r="J1074" t="s">
        <v>562</v>
      </c>
      <c r="K1074" t="s">
        <v>380</v>
      </c>
      <c r="L1074" t="s">
        <v>381</v>
      </c>
      <c r="M1074" t="s">
        <v>381</v>
      </c>
      <c r="N1074" t="s">
        <v>381</v>
      </c>
      <c r="O1074" t="s">
        <v>385</v>
      </c>
      <c r="P1074" t="s">
        <v>383</v>
      </c>
      <c r="Q1074" t="s">
        <v>563</v>
      </c>
    </row>
    <row r="1075" spans="1:17" hidden="1" x14ac:dyDescent="0.35">
      <c r="A1075" t="s">
        <v>572</v>
      </c>
      <c r="B1075" t="s">
        <v>408</v>
      </c>
      <c r="C1075">
        <v>2021</v>
      </c>
      <c r="D1075">
        <v>3</v>
      </c>
      <c r="E1075">
        <v>0</v>
      </c>
      <c r="F1075">
        <v>380.8322</v>
      </c>
      <c r="G1075" t="s">
        <v>561</v>
      </c>
      <c r="H1075" t="s">
        <v>377</v>
      </c>
      <c r="I1075" t="s">
        <v>469</v>
      </c>
      <c r="J1075" t="s">
        <v>562</v>
      </c>
      <c r="K1075" t="s">
        <v>380</v>
      </c>
      <c r="L1075" t="s">
        <v>381</v>
      </c>
      <c r="M1075" t="s">
        <v>381</v>
      </c>
      <c r="N1075" t="s">
        <v>381</v>
      </c>
      <c r="O1075" t="s">
        <v>386</v>
      </c>
      <c r="P1075" t="s">
        <v>383</v>
      </c>
      <c r="Q1075" t="s">
        <v>563</v>
      </c>
    </row>
    <row r="1076" spans="1:17" hidden="1" x14ac:dyDescent="0.35">
      <c r="A1076" t="s">
        <v>572</v>
      </c>
      <c r="B1076" t="s">
        <v>408</v>
      </c>
      <c r="C1076">
        <v>2021</v>
      </c>
      <c r="D1076">
        <v>3</v>
      </c>
      <c r="E1076">
        <v>277.55</v>
      </c>
      <c r="F1076">
        <v>0</v>
      </c>
      <c r="G1076" t="s">
        <v>561</v>
      </c>
      <c r="H1076" t="s">
        <v>377</v>
      </c>
      <c r="I1076" t="s">
        <v>469</v>
      </c>
      <c r="J1076" t="s">
        <v>562</v>
      </c>
      <c r="K1076" t="s">
        <v>380</v>
      </c>
      <c r="L1076" t="s">
        <v>381</v>
      </c>
      <c r="M1076" t="s">
        <v>381</v>
      </c>
      <c r="N1076" t="s">
        <v>381</v>
      </c>
      <c r="O1076" t="s">
        <v>386</v>
      </c>
      <c r="P1076" t="s">
        <v>383</v>
      </c>
      <c r="Q1076" t="s">
        <v>563</v>
      </c>
    </row>
    <row r="1077" spans="1:17" hidden="1" x14ac:dyDescent="0.35">
      <c r="A1077" t="s">
        <v>572</v>
      </c>
      <c r="B1077" t="s">
        <v>408</v>
      </c>
      <c r="C1077">
        <v>2021</v>
      </c>
      <c r="D1077">
        <v>4</v>
      </c>
      <c r="E1077">
        <v>-42.18</v>
      </c>
      <c r="F1077">
        <v>0</v>
      </c>
      <c r="G1077" t="s">
        <v>561</v>
      </c>
      <c r="H1077" t="s">
        <v>377</v>
      </c>
      <c r="I1077" t="s">
        <v>469</v>
      </c>
      <c r="J1077" t="s">
        <v>562</v>
      </c>
      <c r="K1077" t="s">
        <v>380</v>
      </c>
      <c r="L1077" t="s">
        <v>381</v>
      </c>
      <c r="M1077" t="s">
        <v>381</v>
      </c>
      <c r="N1077" t="s">
        <v>381</v>
      </c>
      <c r="O1077" t="s">
        <v>387</v>
      </c>
      <c r="P1077" t="s">
        <v>388</v>
      </c>
      <c r="Q1077" t="s">
        <v>563</v>
      </c>
    </row>
    <row r="1078" spans="1:17" hidden="1" x14ac:dyDescent="0.35">
      <c r="A1078" t="s">
        <v>572</v>
      </c>
      <c r="B1078" t="s">
        <v>408</v>
      </c>
      <c r="C1078">
        <v>2021</v>
      </c>
      <c r="D1078">
        <v>5</v>
      </c>
      <c r="E1078">
        <v>228.69</v>
      </c>
      <c r="F1078">
        <v>0</v>
      </c>
      <c r="G1078" t="s">
        <v>561</v>
      </c>
      <c r="H1078" t="s">
        <v>377</v>
      </c>
      <c r="I1078" t="s">
        <v>469</v>
      </c>
      <c r="J1078" t="s">
        <v>562</v>
      </c>
      <c r="K1078" t="s">
        <v>380</v>
      </c>
      <c r="L1078" t="s">
        <v>381</v>
      </c>
      <c r="M1078" t="s">
        <v>381</v>
      </c>
      <c r="N1078" t="s">
        <v>381</v>
      </c>
      <c r="O1078" t="s">
        <v>389</v>
      </c>
      <c r="P1078" t="s">
        <v>388</v>
      </c>
      <c r="Q1078" t="s">
        <v>563</v>
      </c>
    </row>
    <row r="1079" spans="1:17" hidden="1" x14ac:dyDescent="0.35">
      <c r="A1079" t="s">
        <v>572</v>
      </c>
      <c r="B1079" t="s">
        <v>408</v>
      </c>
      <c r="C1079">
        <v>2021</v>
      </c>
      <c r="D1079">
        <v>6</v>
      </c>
      <c r="E1079">
        <v>70.39</v>
      </c>
      <c r="F1079">
        <v>0</v>
      </c>
      <c r="G1079" t="s">
        <v>561</v>
      </c>
      <c r="H1079" t="s">
        <v>377</v>
      </c>
      <c r="I1079" t="s">
        <v>469</v>
      </c>
      <c r="J1079" t="s">
        <v>562</v>
      </c>
      <c r="K1079" t="s">
        <v>380</v>
      </c>
      <c r="L1079" t="s">
        <v>381</v>
      </c>
      <c r="M1079" t="s">
        <v>381</v>
      </c>
      <c r="N1079" t="s">
        <v>381</v>
      </c>
      <c r="O1079" t="s">
        <v>390</v>
      </c>
      <c r="P1079" t="s">
        <v>388</v>
      </c>
      <c r="Q1079" t="s">
        <v>563</v>
      </c>
    </row>
    <row r="1080" spans="1:17" hidden="1" x14ac:dyDescent="0.35">
      <c r="A1080" t="s">
        <v>573</v>
      </c>
      <c r="B1080" t="s">
        <v>375</v>
      </c>
      <c r="C1080">
        <v>2021</v>
      </c>
      <c r="D1080">
        <v>4</v>
      </c>
      <c r="E1080">
        <v>983.99</v>
      </c>
      <c r="F1080">
        <v>0</v>
      </c>
      <c r="G1080" t="s">
        <v>574</v>
      </c>
      <c r="H1080" t="s">
        <v>377</v>
      </c>
      <c r="I1080" t="s">
        <v>378</v>
      </c>
      <c r="J1080" t="s">
        <v>575</v>
      </c>
      <c r="K1080" t="s">
        <v>380</v>
      </c>
      <c r="L1080" t="s">
        <v>381</v>
      </c>
      <c r="M1080" t="s">
        <v>381</v>
      </c>
      <c r="N1080" t="s">
        <v>381</v>
      </c>
      <c r="O1080" t="s">
        <v>387</v>
      </c>
      <c r="P1080" t="s">
        <v>388</v>
      </c>
      <c r="Q1080" t="s">
        <v>576</v>
      </c>
    </row>
    <row r="1081" spans="1:17" hidden="1" x14ac:dyDescent="0.35">
      <c r="A1081" t="s">
        <v>573</v>
      </c>
      <c r="B1081" t="s">
        <v>375</v>
      </c>
      <c r="C1081">
        <v>2021</v>
      </c>
      <c r="D1081">
        <v>5</v>
      </c>
      <c r="E1081">
        <v>-983.99</v>
      </c>
      <c r="F1081">
        <v>0</v>
      </c>
      <c r="G1081" t="s">
        <v>574</v>
      </c>
      <c r="H1081" t="s">
        <v>377</v>
      </c>
      <c r="I1081" t="s">
        <v>378</v>
      </c>
      <c r="J1081" t="s">
        <v>575</v>
      </c>
      <c r="K1081" t="s">
        <v>380</v>
      </c>
      <c r="L1081" t="s">
        <v>381</v>
      </c>
      <c r="M1081" t="s">
        <v>381</v>
      </c>
      <c r="N1081" t="s">
        <v>381</v>
      </c>
      <c r="O1081" t="s">
        <v>389</v>
      </c>
      <c r="P1081" t="s">
        <v>388</v>
      </c>
      <c r="Q1081" t="s">
        <v>576</v>
      </c>
    </row>
    <row r="1082" spans="1:17" hidden="1" x14ac:dyDescent="0.35">
      <c r="A1082" t="s">
        <v>573</v>
      </c>
      <c r="B1082" t="s">
        <v>375</v>
      </c>
      <c r="C1082">
        <v>2021</v>
      </c>
      <c r="D1082">
        <v>5</v>
      </c>
      <c r="E1082">
        <v>1371.51</v>
      </c>
      <c r="F1082">
        <v>0</v>
      </c>
      <c r="G1082" t="s">
        <v>574</v>
      </c>
      <c r="H1082" t="s">
        <v>377</v>
      </c>
      <c r="I1082" t="s">
        <v>378</v>
      </c>
      <c r="J1082" t="s">
        <v>575</v>
      </c>
      <c r="K1082" t="s">
        <v>380</v>
      </c>
      <c r="L1082" t="s">
        <v>381</v>
      </c>
      <c r="M1082" t="s">
        <v>381</v>
      </c>
      <c r="N1082" t="s">
        <v>381</v>
      </c>
      <c r="O1082" t="s">
        <v>389</v>
      </c>
      <c r="P1082" t="s">
        <v>388</v>
      </c>
      <c r="Q1082" t="s">
        <v>576</v>
      </c>
    </row>
    <row r="1083" spans="1:17" hidden="1" x14ac:dyDescent="0.35">
      <c r="A1083" t="s">
        <v>577</v>
      </c>
      <c r="B1083" t="s">
        <v>375</v>
      </c>
      <c r="C1083">
        <v>2021</v>
      </c>
      <c r="D1083">
        <v>1</v>
      </c>
      <c r="E1083">
        <v>819.9</v>
      </c>
      <c r="F1083">
        <v>0</v>
      </c>
      <c r="G1083" t="s">
        <v>574</v>
      </c>
      <c r="H1083" t="s">
        <v>377</v>
      </c>
      <c r="I1083" t="s">
        <v>395</v>
      </c>
      <c r="J1083" t="s">
        <v>575</v>
      </c>
      <c r="K1083" t="s">
        <v>380</v>
      </c>
      <c r="L1083" t="s">
        <v>381</v>
      </c>
      <c r="M1083" t="s">
        <v>381</v>
      </c>
      <c r="N1083" t="s">
        <v>381</v>
      </c>
      <c r="O1083" t="s">
        <v>382</v>
      </c>
      <c r="P1083" t="s">
        <v>383</v>
      </c>
      <c r="Q1083" t="s">
        <v>576</v>
      </c>
    </row>
    <row r="1084" spans="1:17" hidden="1" x14ac:dyDescent="0.35">
      <c r="A1084" t="s">
        <v>577</v>
      </c>
      <c r="B1084" t="s">
        <v>375</v>
      </c>
      <c r="C1084">
        <v>2021</v>
      </c>
      <c r="D1084">
        <v>2</v>
      </c>
      <c r="E1084">
        <v>-819.9</v>
      </c>
      <c r="F1084">
        <v>0</v>
      </c>
      <c r="G1084" t="s">
        <v>574</v>
      </c>
      <c r="H1084" t="s">
        <v>377</v>
      </c>
      <c r="I1084" t="s">
        <v>395</v>
      </c>
      <c r="J1084" t="s">
        <v>575</v>
      </c>
      <c r="K1084" t="s">
        <v>380</v>
      </c>
      <c r="L1084" t="s">
        <v>381</v>
      </c>
      <c r="M1084" t="s">
        <v>381</v>
      </c>
      <c r="N1084" t="s">
        <v>381</v>
      </c>
      <c r="O1084" t="s">
        <v>385</v>
      </c>
      <c r="P1084" t="s">
        <v>383</v>
      </c>
      <c r="Q1084" t="s">
        <v>576</v>
      </c>
    </row>
    <row r="1085" spans="1:17" hidden="1" x14ac:dyDescent="0.35">
      <c r="A1085" t="s">
        <v>578</v>
      </c>
      <c r="B1085" t="s">
        <v>375</v>
      </c>
      <c r="C1085">
        <v>2021</v>
      </c>
      <c r="D1085">
        <v>5</v>
      </c>
      <c r="E1085">
        <v>165.32</v>
      </c>
      <c r="F1085">
        <v>0</v>
      </c>
      <c r="G1085" t="s">
        <v>574</v>
      </c>
      <c r="H1085" t="s">
        <v>377</v>
      </c>
      <c r="I1085" t="s">
        <v>397</v>
      </c>
      <c r="J1085" t="s">
        <v>575</v>
      </c>
      <c r="K1085" t="s">
        <v>380</v>
      </c>
      <c r="L1085" t="s">
        <v>381</v>
      </c>
      <c r="M1085" t="s">
        <v>381</v>
      </c>
      <c r="N1085" t="s">
        <v>381</v>
      </c>
      <c r="O1085" t="s">
        <v>389</v>
      </c>
      <c r="P1085" t="s">
        <v>388</v>
      </c>
      <c r="Q1085" t="s">
        <v>576</v>
      </c>
    </row>
    <row r="1086" spans="1:17" hidden="1" x14ac:dyDescent="0.35">
      <c r="A1086" t="s">
        <v>579</v>
      </c>
      <c r="B1086" t="s">
        <v>375</v>
      </c>
      <c r="C1086">
        <v>2021</v>
      </c>
      <c r="D1086">
        <v>1</v>
      </c>
      <c r="E1086">
        <v>1448.55</v>
      </c>
      <c r="F1086">
        <v>0</v>
      </c>
      <c r="G1086" t="s">
        <v>574</v>
      </c>
      <c r="H1086" t="s">
        <v>377</v>
      </c>
      <c r="I1086" t="s">
        <v>403</v>
      </c>
      <c r="J1086" t="s">
        <v>575</v>
      </c>
      <c r="K1086" t="s">
        <v>380</v>
      </c>
      <c r="L1086" t="s">
        <v>381</v>
      </c>
      <c r="M1086" t="s">
        <v>381</v>
      </c>
      <c r="N1086" t="s">
        <v>381</v>
      </c>
      <c r="O1086" t="s">
        <v>382</v>
      </c>
      <c r="P1086" t="s">
        <v>383</v>
      </c>
      <c r="Q1086" t="s">
        <v>576</v>
      </c>
    </row>
    <row r="1087" spans="1:17" hidden="1" x14ac:dyDescent="0.35">
      <c r="A1087" t="s">
        <v>579</v>
      </c>
      <c r="B1087" t="s">
        <v>375</v>
      </c>
      <c r="C1087">
        <v>2021</v>
      </c>
      <c r="D1087">
        <v>2</v>
      </c>
      <c r="E1087">
        <v>-1448.55</v>
      </c>
      <c r="F1087">
        <v>0</v>
      </c>
      <c r="G1087" t="s">
        <v>574</v>
      </c>
      <c r="H1087" t="s">
        <v>377</v>
      </c>
      <c r="I1087" t="s">
        <v>403</v>
      </c>
      <c r="J1087" t="s">
        <v>575</v>
      </c>
      <c r="K1087" t="s">
        <v>380</v>
      </c>
      <c r="L1087" t="s">
        <v>381</v>
      </c>
      <c r="M1087" t="s">
        <v>381</v>
      </c>
      <c r="N1087" t="s">
        <v>381</v>
      </c>
      <c r="O1087" t="s">
        <v>385</v>
      </c>
      <c r="P1087" t="s">
        <v>383</v>
      </c>
      <c r="Q1087" t="s">
        <v>576</v>
      </c>
    </row>
    <row r="1088" spans="1:17" hidden="1" x14ac:dyDescent="0.35">
      <c r="A1088" t="s">
        <v>579</v>
      </c>
      <c r="B1088" t="s">
        <v>375</v>
      </c>
      <c r="C1088">
        <v>2021</v>
      </c>
      <c r="D1088">
        <v>5</v>
      </c>
      <c r="E1088">
        <v>1360.3</v>
      </c>
      <c r="F1088">
        <v>0</v>
      </c>
      <c r="G1088" t="s">
        <v>574</v>
      </c>
      <c r="H1088" t="s">
        <v>377</v>
      </c>
      <c r="I1088" t="s">
        <v>403</v>
      </c>
      <c r="J1088" t="s">
        <v>575</v>
      </c>
      <c r="K1088" t="s">
        <v>380</v>
      </c>
      <c r="L1088" t="s">
        <v>381</v>
      </c>
      <c r="M1088" t="s">
        <v>381</v>
      </c>
      <c r="N1088" t="s">
        <v>381</v>
      </c>
      <c r="O1088" t="s">
        <v>389</v>
      </c>
      <c r="P1088" t="s">
        <v>388</v>
      </c>
      <c r="Q1088" t="s">
        <v>576</v>
      </c>
    </row>
    <row r="1089" spans="1:17" hidden="1" x14ac:dyDescent="0.35">
      <c r="A1089" t="s">
        <v>81</v>
      </c>
      <c r="B1089" t="s">
        <v>260</v>
      </c>
      <c r="C1089">
        <v>2021</v>
      </c>
      <c r="D1089">
        <v>1</v>
      </c>
      <c r="E1089">
        <v>11746.49</v>
      </c>
      <c r="F1089">
        <v>0</v>
      </c>
      <c r="G1089" t="s">
        <v>574</v>
      </c>
      <c r="H1089" t="s">
        <v>377</v>
      </c>
      <c r="I1089" t="s">
        <v>404</v>
      </c>
      <c r="J1089" t="s">
        <v>575</v>
      </c>
      <c r="K1089" t="s">
        <v>380</v>
      </c>
      <c r="L1089" t="s">
        <v>381</v>
      </c>
      <c r="M1089" t="s">
        <v>381</v>
      </c>
      <c r="N1089" t="s">
        <v>381</v>
      </c>
      <c r="O1089" t="s">
        <v>382</v>
      </c>
      <c r="P1089" t="s">
        <v>383</v>
      </c>
      <c r="Q1089" t="s">
        <v>576</v>
      </c>
    </row>
    <row r="1090" spans="1:17" hidden="1" x14ac:dyDescent="0.35">
      <c r="A1090" t="s">
        <v>81</v>
      </c>
      <c r="B1090" t="s">
        <v>260</v>
      </c>
      <c r="C1090">
        <v>2021</v>
      </c>
      <c r="D1090">
        <v>2</v>
      </c>
      <c r="E1090">
        <v>-7065.19</v>
      </c>
      <c r="F1090">
        <v>0</v>
      </c>
      <c r="G1090" t="s">
        <v>574</v>
      </c>
      <c r="H1090" t="s">
        <v>377</v>
      </c>
      <c r="I1090" t="s">
        <v>404</v>
      </c>
      <c r="J1090" t="s">
        <v>575</v>
      </c>
      <c r="K1090" t="s">
        <v>380</v>
      </c>
      <c r="L1090" t="s">
        <v>381</v>
      </c>
      <c r="M1090" t="s">
        <v>381</v>
      </c>
      <c r="N1090" t="s">
        <v>381</v>
      </c>
      <c r="O1090" t="s">
        <v>385</v>
      </c>
      <c r="P1090" t="s">
        <v>383</v>
      </c>
      <c r="Q1090" t="s">
        <v>576</v>
      </c>
    </row>
    <row r="1091" spans="1:17" hidden="1" x14ac:dyDescent="0.35">
      <c r="A1091" t="s">
        <v>81</v>
      </c>
      <c r="B1091" t="s">
        <v>260</v>
      </c>
      <c r="C1091">
        <v>2021</v>
      </c>
      <c r="D1091">
        <v>5</v>
      </c>
      <c r="E1091">
        <v>90.83</v>
      </c>
      <c r="F1091">
        <v>0</v>
      </c>
      <c r="G1091" t="s">
        <v>574</v>
      </c>
      <c r="H1091" t="s">
        <v>377</v>
      </c>
      <c r="I1091" t="s">
        <v>404</v>
      </c>
      <c r="J1091" t="s">
        <v>575</v>
      </c>
      <c r="K1091" t="s">
        <v>380</v>
      </c>
      <c r="L1091" t="s">
        <v>381</v>
      </c>
      <c r="M1091" t="s">
        <v>381</v>
      </c>
      <c r="N1091" t="s">
        <v>381</v>
      </c>
      <c r="O1091" t="s">
        <v>389</v>
      </c>
      <c r="P1091" t="s">
        <v>388</v>
      </c>
      <c r="Q1091" t="s">
        <v>576</v>
      </c>
    </row>
    <row r="1092" spans="1:17" hidden="1" x14ac:dyDescent="0.35">
      <c r="A1092" t="s">
        <v>82</v>
      </c>
      <c r="B1092" t="s">
        <v>260</v>
      </c>
      <c r="C1092">
        <v>2021</v>
      </c>
      <c r="D1092">
        <v>6</v>
      </c>
      <c r="E1092">
        <v>2956.78</v>
      </c>
      <c r="F1092">
        <v>0</v>
      </c>
      <c r="G1092" t="s">
        <v>574</v>
      </c>
      <c r="H1092" t="s">
        <v>377</v>
      </c>
      <c r="I1092" t="s">
        <v>406</v>
      </c>
      <c r="J1092" t="s">
        <v>575</v>
      </c>
      <c r="K1092" t="s">
        <v>380</v>
      </c>
      <c r="L1092" t="s">
        <v>381</v>
      </c>
      <c r="M1092" t="s">
        <v>381</v>
      </c>
      <c r="N1092" t="s">
        <v>381</v>
      </c>
      <c r="O1092" t="s">
        <v>390</v>
      </c>
      <c r="P1092" t="s">
        <v>388</v>
      </c>
      <c r="Q1092" t="s">
        <v>576</v>
      </c>
    </row>
    <row r="1093" spans="1:17" hidden="1" x14ac:dyDescent="0.35">
      <c r="A1093" t="s">
        <v>83</v>
      </c>
      <c r="B1093" t="s">
        <v>260</v>
      </c>
      <c r="C1093">
        <v>2021</v>
      </c>
      <c r="D1093">
        <v>1</v>
      </c>
      <c r="E1093">
        <v>203.15</v>
      </c>
      <c r="F1093">
        <v>0</v>
      </c>
      <c r="G1093" t="s">
        <v>574</v>
      </c>
      <c r="H1093" t="s">
        <v>377</v>
      </c>
      <c r="I1093" t="s">
        <v>16</v>
      </c>
      <c r="J1093" t="s">
        <v>575</v>
      </c>
      <c r="K1093" t="s">
        <v>380</v>
      </c>
      <c r="L1093" t="s">
        <v>381</v>
      </c>
      <c r="M1093" t="s">
        <v>381</v>
      </c>
      <c r="N1093" t="s">
        <v>381</v>
      </c>
      <c r="O1093" t="s">
        <v>382</v>
      </c>
      <c r="P1093" t="s">
        <v>383</v>
      </c>
      <c r="Q1093" t="s">
        <v>576</v>
      </c>
    </row>
    <row r="1094" spans="1:17" hidden="1" x14ac:dyDescent="0.35">
      <c r="A1094" t="s">
        <v>83</v>
      </c>
      <c r="B1094" t="s">
        <v>260</v>
      </c>
      <c r="C1094">
        <v>2021</v>
      </c>
      <c r="D1094">
        <v>2</v>
      </c>
      <c r="E1094">
        <v>-203.15</v>
      </c>
      <c r="F1094">
        <v>0</v>
      </c>
      <c r="G1094" t="s">
        <v>574</v>
      </c>
      <c r="H1094" t="s">
        <v>377</v>
      </c>
      <c r="I1094" t="s">
        <v>16</v>
      </c>
      <c r="J1094" t="s">
        <v>575</v>
      </c>
      <c r="K1094" t="s">
        <v>380</v>
      </c>
      <c r="L1094" t="s">
        <v>381</v>
      </c>
      <c r="M1094" t="s">
        <v>381</v>
      </c>
      <c r="N1094" t="s">
        <v>381</v>
      </c>
      <c r="O1094" t="s">
        <v>385</v>
      </c>
      <c r="P1094" t="s">
        <v>383</v>
      </c>
      <c r="Q1094" t="s">
        <v>576</v>
      </c>
    </row>
    <row r="1095" spans="1:17" hidden="1" x14ac:dyDescent="0.35">
      <c r="A1095" t="s">
        <v>83</v>
      </c>
      <c r="B1095" t="s">
        <v>260</v>
      </c>
      <c r="C1095">
        <v>2021</v>
      </c>
      <c r="D1095">
        <v>3</v>
      </c>
      <c r="E1095">
        <v>417.19</v>
      </c>
      <c r="F1095">
        <v>0</v>
      </c>
      <c r="G1095" t="s">
        <v>574</v>
      </c>
      <c r="H1095" t="s">
        <v>377</v>
      </c>
      <c r="I1095" t="s">
        <v>16</v>
      </c>
      <c r="J1095" t="s">
        <v>575</v>
      </c>
      <c r="K1095" t="s">
        <v>380</v>
      </c>
      <c r="L1095" t="s">
        <v>381</v>
      </c>
      <c r="M1095" t="s">
        <v>381</v>
      </c>
      <c r="N1095" t="s">
        <v>381</v>
      </c>
      <c r="O1095" t="s">
        <v>386</v>
      </c>
      <c r="P1095" t="s">
        <v>383</v>
      </c>
      <c r="Q1095" t="s">
        <v>576</v>
      </c>
    </row>
    <row r="1096" spans="1:17" hidden="1" x14ac:dyDescent="0.35">
      <c r="A1096" t="s">
        <v>83</v>
      </c>
      <c r="B1096" t="s">
        <v>260</v>
      </c>
      <c r="C1096">
        <v>2021</v>
      </c>
      <c r="D1096">
        <v>4</v>
      </c>
      <c r="E1096">
        <v>73.89</v>
      </c>
      <c r="F1096">
        <v>0</v>
      </c>
      <c r="G1096" t="s">
        <v>574</v>
      </c>
      <c r="H1096" t="s">
        <v>377</v>
      </c>
      <c r="I1096" t="s">
        <v>16</v>
      </c>
      <c r="J1096" t="s">
        <v>575</v>
      </c>
      <c r="K1096" t="s">
        <v>380</v>
      </c>
      <c r="L1096" t="s">
        <v>381</v>
      </c>
      <c r="M1096" t="s">
        <v>381</v>
      </c>
      <c r="N1096" t="s">
        <v>381</v>
      </c>
      <c r="O1096" t="s">
        <v>387</v>
      </c>
      <c r="P1096" t="s">
        <v>388</v>
      </c>
      <c r="Q1096" t="s">
        <v>576</v>
      </c>
    </row>
    <row r="1097" spans="1:17" hidden="1" x14ac:dyDescent="0.35">
      <c r="A1097" t="s">
        <v>83</v>
      </c>
      <c r="B1097" t="s">
        <v>260</v>
      </c>
      <c r="C1097">
        <v>2021</v>
      </c>
      <c r="D1097">
        <v>5</v>
      </c>
      <c r="E1097">
        <v>-491.08</v>
      </c>
      <c r="F1097">
        <v>0</v>
      </c>
      <c r="G1097" t="s">
        <v>574</v>
      </c>
      <c r="H1097" t="s">
        <v>377</v>
      </c>
      <c r="I1097" t="s">
        <v>16</v>
      </c>
      <c r="J1097" t="s">
        <v>575</v>
      </c>
      <c r="K1097" t="s">
        <v>380</v>
      </c>
      <c r="L1097" t="s">
        <v>381</v>
      </c>
      <c r="M1097" t="s">
        <v>381</v>
      </c>
      <c r="N1097" t="s">
        <v>381</v>
      </c>
      <c r="O1097" t="s">
        <v>389</v>
      </c>
      <c r="P1097" t="s">
        <v>388</v>
      </c>
      <c r="Q1097" t="s">
        <v>576</v>
      </c>
    </row>
    <row r="1098" spans="1:17" hidden="1" x14ac:dyDescent="0.35">
      <c r="A1098" t="s">
        <v>83</v>
      </c>
      <c r="B1098" t="s">
        <v>260</v>
      </c>
      <c r="C1098">
        <v>2021</v>
      </c>
      <c r="D1098">
        <v>5</v>
      </c>
      <c r="E1098">
        <v>2259.83</v>
      </c>
      <c r="F1098">
        <v>0</v>
      </c>
      <c r="G1098" t="s">
        <v>574</v>
      </c>
      <c r="H1098" t="s">
        <v>377</v>
      </c>
      <c r="I1098" t="s">
        <v>16</v>
      </c>
      <c r="J1098" t="s">
        <v>575</v>
      </c>
      <c r="K1098" t="s">
        <v>380</v>
      </c>
      <c r="L1098" t="s">
        <v>381</v>
      </c>
      <c r="M1098" t="s">
        <v>381</v>
      </c>
      <c r="N1098" t="s">
        <v>381</v>
      </c>
      <c r="O1098" t="s">
        <v>389</v>
      </c>
      <c r="P1098" t="s">
        <v>388</v>
      </c>
      <c r="Q1098" t="s">
        <v>576</v>
      </c>
    </row>
    <row r="1099" spans="1:17" hidden="1" x14ac:dyDescent="0.35">
      <c r="A1099" t="s">
        <v>83</v>
      </c>
      <c r="B1099" t="s">
        <v>260</v>
      </c>
      <c r="C1099">
        <v>2021</v>
      </c>
      <c r="D1099">
        <v>6</v>
      </c>
      <c r="E1099">
        <v>899.43</v>
      </c>
      <c r="F1099">
        <v>0</v>
      </c>
      <c r="G1099" t="s">
        <v>574</v>
      </c>
      <c r="H1099" t="s">
        <v>377</v>
      </c>
      <c r="I1099" t="s">
        <v>16</v>
      </c>
      <c r="J1099" t="s">
        <v>575</v>
      </c>
      <c r="K1099" t="s">
        <v>380</v>
      </c>
      <c r="L1099" t="s">
        <v>381</v>
      </c>
      <c r="M1099" t="s">
        <v>381</v>
      </c>
      <c r="N1099" t="s">
        <v>381</v>
      </c>
      <c r="O1099" t="s">
        <v>390</v>
      </c>
      <c r="P1099" t="s">
        <v>388</v>
      </c>
      <c r="Q1099" t="s">
        <v>576</v>
      </c>
    </row>
    <row r="1100" spans="1:17" hidden="1" x14ac:dyDescent="0.35">
      <c r="A1100" t="s">
        <v>84</v>
      </c>
      <c r="B1100" t="s">
        <v>580</v>
      </c>
      <c r="C1100">
        <v>2021</v>
      </c>
      <c r="D1100">
        <v>1</v>
      </c>
      <c r="E1100">
        <v>0</v>
      </c>
      <c r="F1100">
        <v>18509.89</v>
      </c>
      <c r="G1100" t="s">
        <v>581</v>
      </c>
      <c r="H1100" t="s">
        <v>377</v>
      </c>
      <c r="I1100" t="s">
        <v>16</v>
      </c>
      <c r="J1100" t="s">
        <v>479</v>
      </c>
      <c r="K1100" t="s">
        <v>380</v>
      </c>
      <c r="L1100" t="s">
        <v>381</v>
      </c>
      <c r="M1100" t="s">
        <v>381</v>
      </c>
      <c r="N1100" t="s">
        <v>381</v>
      </c>
      <c r="O1100" t="s">
        <v>382</v>
      </c>
      <c r="P1100" t="s">
        <v>383</v>
      </c>
      <c r="Q1100" t="s">
        <v>582</v>
      </c>
    </row>
    <row r="1101" spans="1:17" hidden="1" x14ac:dyDescent="0.35">
      <c r="A1101" t="s">
        <v>84</v>
      </c>
      <c r="B1101" t="s">
        <v>580</v>
      </c>
      <c r="C1101">
        <v>2021</v>
      </c>
      <c r="D1101">
        <v>1</v>
      </c>
      <c r="E1101">
        <v>27757.73</v>
      </c>
      <c r="F1101">
        <v>0</v>
      </c>
      <c r="G1101" t="s">
        <v>581</v>
      </c>
      <c r="H1101" t="s">
        <v>377</v>
      </c>
      <c r="I1101" t="s">
        <v>16</v>
      </c>
      <c r="J1101" t="s">
        <v>479</v>
      </c>
      <c r="K1101" t="s">
        <v>380</v>
      </c>
      <c r="L1101" t="s">
        <v>381</v>
      </c>
      <c r="M1101" t="s">
        <v>381</v>
      </c>
      <c r="N1101" t="s">
        <v>381</v>
      </c>
      <c r="O1101" t="s">
        <v>382</v>
      </c>
      <c r="P1101" t="s">
        <v>383</v>
      </c>
      <c r="Q1101" t="s">
        <v>582</v>
      </c>
    </row>
    <row r="1102" spans="1:17" hidden="1" x14ac:dyDescent="0.35">
      <c r="A1102" t="s">
        <v>84</v>
      </c>
      <c r="B1102" t="s">
        <v>580</v>
      </c>
      <c r="C1102">
        <v>2021</v>
      </c>
      <c r="D1102">
        <v>2</v>
      </c>
      <c r="E1102">
        <v>0</v>
      </c>
      <c r="F1102">
        <v>6415.14</v>
      </c>
      <c r="G1102" t="s">
        <v>581</v>
      </c>
      <c r="H1102" t="s">
        <v>377</v>
      </c>
      <c r="I1102" t="s">
        <v>16</v>
      </c>
      <c r="J1102" t="s">
        <v>479</v>
      </c>
      <c r="K1102" t="s">
        <v>380</v>
      </c>
      <c r="L1102" t="s">
        <v>381</v>
      </c>
      <c r="M1102" t="s">
        <v>381</v>
      </c>
      <c r="N1102" t="s">
        <v>381</v>
      </c>
      <c r="O1102" t="s">
        <v>385</v>
      </c>
      <c r="P1102" t="s">
        <v>383</v>
      </c>
      <c r="Q1102" t="s">
        <v>582</v>
      </c>
    </row>
    <row r="1103" spans="1:17" hidden="1" x14ac:dyDescent="0.35">
      <c r="A1103" t="s">
        <v>84</v>
      </c>
      <c r="B1103" t="s">
        <v>580</v>
      </c>
      <c r="C1103">
        <v>2021</v>
      </c>
      <c r="D1103">
        <v>2</v>
      </c>
      <c r="E1103">
        <v>9930.89</v>
      </c>
      <c r="F1103">
        <v>0</v>
      </c>
      <c r="G1103" t="s">
        <v>581</v>
      </c>
      <c r="H1103" t="s">
        <v>377</v>
      </c>
      <c r="I1103" t="s">
        <v>16</v>
      </c>
      <c r="J1103" t="s">
        <v>479</v>
      </c>
      <c r="K1103" t="s">
        <v>380</v>
      </c>
      <c r="L1103" t="s">
        <v>381</v>
      </c>
      <c r="M1103" t="s">
        <v>381</v>
      </c>
      <c r="N1103" t="s">
        <v>381</v>
      </c>
      <c r="O1103" t="s">
        <v>385</v>
      </c>
      <c r="P1103" t="s">
        <v>383</v>
      </c>
      <c r="Q1103" t="s">
        <v>582</v>
      </c>
    </row>
    <row r="1104" spans="1:17" hidden="1" x14ac:dyDescent="0.35">
      <c r="A1104" t="s">
        <v>84</v>
      </c>
      <c r="B1104" t="s">
        <v>580</v>
      </c>
      <c r="C1104">
        <v>2021</v>
      </c>
      <c r="D1104">
        <v>3</v>
      </c>
      <c r="E1104">
        <v>0</v>
      </c>
      <c r="F1104">
        <v>4444.3910999999998</v>
      </c>
      <c r="G1104" t="s">
        <v>581</v>
      </c>
      <c r="H1104" t="s">
        <v>377</v>
      </c>
      <c r="I1104" t="s">
        <v>16</v>
      </c>
      <c r="J1104" t="s">
        <v>479</v>
      </c>
      <c r="K1104" t="s">
        <v>380</v>
      </c>
      <c r="L1104" t="s">
        <v>381</v>
      </c>
      <c r="M1104" t="s">
        <v>381</v>
      </c>
      <c r="N1104" t="s">
        <v>381</v>
      </c>
      <c r="O1104" t="s">
        <v>386</v>
      </c>
      <c r="P1104" t="s">
        <v>383</v>
      </c>
      <c r="Q1104" t="s">
        <v>582</v>
      </c>
    </row>
    <row r="1105" spans="1:17" hidden="1" x14ac:dyDescent="0.35">
      <c r="A1105" t="s">
        <v>84</v>
      </c>
      <c r="B1105" t="s">
        <v>580</v>
      </c>
      <c r="C1105">
        <v>2021</v>
      </c>
      <c r="D1105">
        <v>3</v>
      </c>
      <c r="E1105">
        <v>7536.53</v>
      </c>
      <c r="F1105">
        <v>0</v>
      </c>
      <c r="G1105" t="s">
        <v>581</v>
      </c>
      <c r="H1105" t="s">
        <v>377</v>
      </c>
      <c r="I1105" t="s">
        <v>16</v>
      </c>
      <c r="J1105" t="s">
        <v>479</v>
      </c>
      <c r="K1105" t="s">
        <v>380</v>
      </c>
      <c r="L1105" t="s">
        <v>381</v>
      </c>
      <c r="M1105" t="s">
        <v>381</v>
      </c>
      <c r="N1105" t="s">
        <v>381</v>
      </c>
      <c r="O1105" t="s">
        <v>386</v>
      </c>
      <c r="P1105" t="s">
        <v>383</v>
      </c>
      <c r="Q1105" t="s">
        <v>582</v>
      </c>
    </row>
    <row r="1106" spans="1:17" hidden="1" x14ac:dyDescent="0.35">
      <c r="A1106" t="s">
        <v>84</v>
      </c>
      <c r="B1106" t="s">
        <v>580</v>
      </c>
      <c r="C1106">
        <v>2021</v>
      </c>
      <c r="D1106">
        <v>4</v>
      </c>
      <c r="E1106">
        <v>44309.5</v>
      </c>
      <c r="F1106">
        <v>0</v>
      </c>
      <c r="G1106" t="s">
        <v>581</v>
      </c>
      <c r="H1106" t="s">
        <v>377</v>
      </c>
      <c r="I1106" t="s">
        <v>16</v>
      </c>
      <c r="J1106" t="s">
        <v>479</v>
      </c>
      <c r="K1106" t="s">
        <v>380</v>
      </c>
      <c r="L1106" t="s">
        <v>381</v>
      </c>
      <c r="M1106" t="s">
        <v>381</v>
      </c>
      <c r="N1106" t="s">
        <v>381</v>
      </c>
      <c r="O1106" t="s">
        <v>387</v>
      </c>
      <c r="P1106" t="s">
        <v>388</v>
      </c>
      <c r="Q1106" t="s">
        <v>582</v>
      </c>
    </row>
    <row r="1107" spans="1:17" hidden="1" x14ac:dyDescent="0.35">
      <c r="A1107" t="s">
        <v>84</v>
      </c>
      <c r="B1107" t="s">
        <v>580</v>
      </c>
      <c r="C1107">
        <v>2021</v>
      </c>
      <c r="D1107">
        <v>4</v>
      </c>
      <c r="E1107">
        <v>0</v>
      </c>
      <c r="F1107">
        <v>72267.410199999998</v>
      </c>
      <c r="G1107" t="s">
        <v>581</v>
      </c>
      <c r="H1107" t="s">
        <v>377</v>
      </c>
      <c r="I1107" t="s">
        <v>16</v>
      </c>
      <c r="J1107" t="s">
        <v>479</v>
      </c>
      <c r="K1107" t="s">
        <v>380</v>
      </c>
      <c r="L1107" t="s">
        <v>381</v>
      </c>
      <c r="M1107" t="s">
        <v>381</v>
      </c>
      <c r="N1107" t="s">
        <v>381</v>
      </c>
      <c r="O1107" t="s">
        <v>387</v>
      </c>
      <c r="P1107" t="s">
        <v>388</v>
      </c>
      <c r="Q1107" t="s">
        <v>582</v>
      </c>
    </row>
    <row r="1108" spans="1:17" hidden="1" x14ac:dyDescent="0.35">
      <c r="A1108" t="s">
        <v>84</v>
      </c>
      <c r="B1108" t="s">
        <v>580</v>
      </c>
      <c r="C1108">
        <v>2021</v>
      </c>
      <c r="D1108">
        <v>5</v>
      </c>
      <c r="E1108">
        <v>31887.11</v>
      </c>
      <c r="F1108">
        <v>0</v>
      </c>
      <c r="G1108" t="s">
        <v>581</v>
      </c>
      <c r="H1108" t="s">
        <v>377</v>
      </c>
      <c r="I1108" t="s">
        <v>16</v>
      </c>
      <c r="J1108" t="s">
        <v>479</v>
      </c>
      <c r="K1108" t="s">
        <v>380</v>
      </c>
      <c r="L1108" t="s">
        <v>381</v>
      </c>
      <c r="M1108" t="s">
        <v>381</v>
      </c>
      <c r="N1108" t="s">
        <v>381</v>
      </c>
      <c r="O1108" t="s">
        <v>389</v>
      </c>
      <c r="P1108" t="s">
        <v>388</v>
      </c>
      <c r="Q1108" t="s">
        <v>582</v>
      </c>
    </row>
    <row r="1109" spans="1:17" hidden="1" x14ac:dyDescent="0.35">
      <c r="A1109" t="s">
        <v>84</v>
      </c>
      <c r="B1109" t="s">
        <v>580</v>
      </c>
      <c r="C1109">
        <v>2021</v>
      </c>
      <c r="D1109">
        <v>5</v>
      </c>
      <c r="E1109">
        <v>0</v>
      </c>
      <c r="F1109">
        <v>12784.615400000001</v>
      </c>
      <c r="G1109" t="s">
        <v>581</v>
      </c>
      <c r="H1109" t="s">
        <v>377</v>
      </c>
      <c r="I1109" t="s">
        <v>16</v>
      </c>
      <c r="J1109" t="s">
        <v>479</v>
      </c>
      <c r="K1109" t="s">
        <v>380</v>
      </c>
      <c r="L1109" t="s">
        <v>381</v>
      </c>
      <c r="M1109" t="s">
        <v>381</v>
      </c>
      <c r="N1109" t="s">
        <v>381</v>
      </c>
      <c r="O1109" t="s">
        <v>389</v>
      </c>
      <c r="P1109" t="s">
        <v>388</v>
      </c>
      <c r="Q1109" t="s">
        <v>582</v>
      </c>
    </row>
    <row r="1110" spans="1:17" hidden="1" x14ac:dyDescent="0.35">
      <c r="A1110" t="s">
        <v>84</v>
      </c>
      <c r="B1110" t="s">
        <v>580</v>
      </c>
      <c r="C1110">
        <v>2021</v>
      </c>
      <c r="D1110">
        <v>6</v>
      </c>
      <c r="E1110">
        <v>-2135.5700000000002</v>
      </c>
      <c r="F1110">
        <v>0</v>
      </c>
      <c r="G1110" t="s">
        <v>581</v>
      </c>
      <c r="H1110" t="s">
        <v>377</v>
      </c>
      <c r="I1110" t="s">
        <v>16</v>
      </c>
      <c r="J1110" t="s">
        <v>479</v>
      </c>
      <c r="K1110" t="s">
        <v>380</v>
      </c>
      <c r="L1110" t="s">
        <v>381</v>
      </c>
      <c r="M1110" t="s">
        <v>381</v>
      </c>
      <c r="N1110" t="s">
        <v>381</v>
      </c>
      <c r="O1110" t="s">
        <v>390</v>
      </c>
      <c r="P1110" t="s">
        <v>388</v>
      </c>
      <c r="Q1110" t="s">
        <v>582</v>
      </c>
    </row>
    <row r="1111" spans="1:17" hidden="1" x14ac:dyDescent="0.35">
      <c r="A1111" t="s">
        <v>84</v>
      </c>
      <c r="B1111" t="s">
        <v>580</v>
      </c>
      <c r="C1111">
        <v>2021</v>
      </c>
      <c r="D1111">
        <v>6</v>
      </c>
      <c r="E1111">
        <v>0</v>
      </c>
      <c r="F1111">
        <v>29820.7248</v>
      </c>
      <c r="G1111" t="s">
        <v>581</v>
      </c>
      <c r="H1111" t="s">
        <v>377</v>
      </c>
      <c r="I1111" t="s">
        <v>16</v>
      </c>
      <c r="J1111" t="s">
        <v>479</v>
      </c>
      <c r="K1111" t="s">
        <v>380</v>
      </c>
      <c r="L1111" t="s">
        <v>381</v>
      </c>
      <c r="M1111" t="s">
        <v>381</v>
      </c>
      <c r="N1111" t="s">
        <v>381</v>
      </c>
      <c r="O1111" t="s">
        <v>390</v>
      </c>
      <c r="P1111" t="s">
        <v>388</v>
      </c>
      <c r="Q1111" t="s">
        <v>582</v>
      </c>
    </row>
    <row r="1112" spans="1:17" hidden="1" x14ac:dyDescent="0.35">
      <c r="A1112" t="s">
        <v>86</v>
      </c>
      <c r="B1112" t="s">
        <v>580</v>
      </c>
      <c r="C1112">
        <v>2021</v>
      </c>
      <c r="D1112">
        <v>5</v>
      </c>
      <c r="E1112">
        <v>2854.85</v>
      </c>
      <c r="F1112">
        <v>0</v>
      </c>
      <c r="G1112" t="s">
        <v>581</v>
      </c>
      <c r="H1112" t="s">
        <v>377</v>
      </c>
      <c r="I1112" t="s">
        <v>21</v>
      </c>
      <c r="J1112" t="s">
        <v>479</v>
      </c>
      <c r="K1112" t="s">
        <v>380</v>
      </c>
      <c r="L1112" t="s">
        <v>381</v>
      </c>
      <c r="M1112" t="s">
        <v>381</v>
      </c>
      <c r="N1112" t="s">
        <v>381</v>
      </c>
      <c r="O1112" t="s">
        <v>389</v>
      </c>
      <c r="P1112" t="s">
        <v>388</v>
      </c>
      <c r="Q1112" t="s">
        <v>582</v>
      </c>
    </row>
    <row r="1113" spans="1:17" hidden="1" x14ac:dyDescent="0.35">
      <c r="A1113" t="s">
        <v>86</v>
      </c>
      <c r="B1113" t="s">
        <v>580</v>
      </c>
      <c r="C1113">
        <v>2021</v>
      </c>
      <c r="D1113">
        <v>6</v>
      </c>
      <c r="E1113">
        <v>-2854.85</v>
      </c>
      <c r="F1113">
        <v>0</v>
      </c>
      <c r="G1113" t="s">
        <v>581</v>
      </c>
      <c r="H1113" t="s">
        <v>377</v>
      </c>
      <c r="I1113" t="s">
        <v>21</v>
      </c>
      <c r="J1113" t="s">
        <v>479</v>
      </c>
      <c r="K1113" t="s">
        <v>380</v>
      </c>
      <c r="L1113" t="s">
        <v>381</v>
      </c>
      <c r="M1113" t="s">
        <v>381</v>
      </c>
      <c r="N1113" t="s">
        <v>381</v>
      </c>
      <c r="O1113" t="s">
        <v>390</v>
      </c>
      <c r="P1113" t="s">
        <v>388</v>
      </c>
      <c r="Q1113" t="s">
        <v>582</v>
      </c>
    </row>
    <row r="1114" spans="1:17" hidden="1" x14ac:dyDescent="0.35">
      <c r="A1114" t="s">
        <v>85</v>
      </c>
      <c r="B1114" t="s">
        <v>580</v>
      </c>
      <c r="C1114">
        <v>2021</v>
      </c>
      <c r="D1114">
        <v>5</v>
      </c>
      <c r="E1114">
        <v>6909.21</v>
      </c>
      <c r="F1114">
        <v>0</v>
      </c>
      <c r="G1114" t="s">
        <v>581</v>
      </c>
      <c r="H1114" t="s">
        <v>377</v>
      </c>
      <c r="I1114" t="s">
        <v>20</v>
      </c>
      <c r="J1114" t="s">
        <v>479</v>
      </c>
      <c r="K1114" t="s">
        <v>380</v>
      </c>
      <c r="L1114" t="s">
        <v>381</v>
      </c>
      <c r="M1114" t="s">
        <v>381</v>
      </c>
      <c r="N1114" t="s">
        <v>381</v>
      </c>
      <c r="O1114" t="s">
        <v>389</v>
      </c>
      <c r="P1114" t="s">
        <v>388</v>
      </c>
      <c r="Q1114" t="s">
        <v>582</v>
      </c>
    </row>
    <row r="1115" spans="1:17" hidden="1" x14ac:dyDescent="0.35">
      <c r="A1115" t="s">
        <v>85</v>
      </c>
      <c r="B1115" t="s">
        <v>580</v>
      </c>
      <c r="C1115">
        <v>2021</v>
      </c>
      <c r="D1115">
        <v>6</v>
      </c>
      <c r="E1115">
        <v>-531.47</v>
      </c>
      <c r="F1115">
        <v>0</v>
      </c>
      <c r="G1115" t="s">
        <v>581</v>
      </c>
      <c r="H1115" t="s">
        <v>377</v>
      </c>
      <c r="I1115" t="s">
        <v>20</v>
      </c>
      <c r="J1115" t="s">
        <v>479</v>
      </c>
      <c r="K1115" t="s">
        <v>380</v>
      </c>
      <c r="L1115" t="s">
        <v>381</v>
      </c>
      <c r="M1115" t="s">
        <v>381</v>
      </c>
      <c r="N1115" t="s">
        <v>381</v>
      </c>
      <c r="O1115" t="s">
        <v>390</v>
      </c>
      <c r="P1115" t="s">
        <v>388</v>
      </c>
      <c r="Q1115" t="s">
        <v>582</v>
      </c>
    </row>
    <row r="1116" spans="1:17" hidden="1" x14ac:dyDescent="0.35">
      <c r="A1116" t="s">
        <v>89</v>
      </c>
      <c r="B1116" t="s">
        <v>580</v>
      </c>
      <c r="C1116">
        <v>2021</v>
      </c>
      <c r="D1116">
        <v>1</v>
      </c>
      <c r="E1116">
        <v>0</v>
      </c>
      <c r="F1116">
        <v>29898.25</v>
      </c>
      <c r="G1116" t="s">
        <v>583</v>
      </c>
      <c r="H1116" t="s">
        <v>377</v>
      </c>
      <c r="I1116" t="s">
        <v>16</v>
      </c>
      <c r="J1116" t="s">
        <v>234</v>
      </c>
      <c r="K1116" t="s">
        <v>380</v>
      </c>
      <c r="L1116" t="s">
        <v>381</v>
      </c>
      <c r="M1116" t="s">
        <v>381</v>
      </c>
      <c r="N1116" t="s">
        <v>381</v>
      </c>
      <c r="O1116" t="s">
        <v>382</v>
      </c>
      <c r="P1116" t="s">
        <v>383</v>
      </c>
      <c r="Q1116" t="s">
        <v>584</v>
      </c>
    </row>
    <row r="1117" spans="1:17" hidden="1" x14ac:dyDescent="0.35">
      <c r="A1117" t="s">
        <v>89</v>
      </c>
      <c r="B1117" t="s">
        <v>580</v>
      </c>
      <c r="C1117">
        <v>2021</v>
      </c>
      <c r="D1117">
        <v>1</v>
      </c>
      <c r="E1117">
        <v>207.94</v>
      </c>
      <c r="F1117">
        <v>0</v>
      </c>
      <c r="G1117" t="s">
        <v>583</v>
      </c>
      <c r="H1117" t="s">
        <v>377</v>
      </c>
      <c r="I1117" t="s">
        <v>16</v>
      </c>
      <c r="J1117" t="s">
        <v>234</v>
      </c>
      <c r="K1117" t="s">
        <v>380</v>
      </c>
      <c r="L1117" t="s">
        <v>381</v>
      </c>
      <c r="M1117" t="s">
        <v>381</v>
      </c>
      <c r="N1117" t="s">
        <v>381</v>
      </c>
      <c r="O1117" t="s">
        <v>382</v>
      </c>
      <c r="P1117" t="s">
        <v>383</v>
      </c>
      <c r="Q1117" t="s">
        <v>584</v>
      </c>
    </row>
    <row r="1118" spans="1:17" hidden="1" x14ac:dyDescent="0.35">
      <c r="A1118" t="s">
        <v>89</v>
      </c>
      <c r="B1118" t="s">
        <v>580</v>
      </c>
      <c r="C1118">
        <v>2021</v>
      </c>
      <c r="D1118">
        <v>2</v>
      </c>
      <c r="E1118">
        <v>0</v>
      </c>
      <c r="F1118">
        <v>10362.1</v>
      </c>
      <c r="G1118" t="s">
        <v>583</v>
      </c>
      <c r="H1118" t="s">
        <v>377</v>
      </c>
      <c r="I1118" t="s">
        <v>16</v>
      </c>
      <c r="J1118" t="s">
        <v>234</v>
      </c>
      <c r="K1118" t="s">
        <v>380</v>
      </c>
      <c r="L1118" t="s">
        <v>381</v>
      </c>
      <c r="M1118" t="s">
        <v>381</v>
      </c>
      <c r="N1118" t="s">
        <v>381</v>
      </c>
      <c r="O1118" t="s">
        <v>385</v>
      </c>
      <c r="P1118" t="s">
        <v>383</v>
      </c>
      <c r="Q1118" t="s">
        <v>584</v>
      </c>
    </row>
    <row r="1119" spans="1:17" hidden="1" x14ac:dyDescent="0.35">
      <c r="A1119" t="s">
        <v>89</v>
      </c>
      <c r="B1119" t="s">
        <v>580</v>
      </c>
      <c r="C1119">
        <v>2021</v>
      </c>
      <c r="D1119">
        <v>2</v>
      </c>
      <c r="E1119">
        <v>41017.370000000003</v>
      </c>
      <c r="F1119">
        <v>0</v>
      </c>
      <c r="G1119" t="s">
        <v>583</v>
      </c>
      <c r="H1119" t="s">
        <v>377</v>
      </c>
      <c r="I1119" t="s">
        <v>16</v>
      </c>
      <c r="J1119" t="s">
        <v>234</v>
      </c>
      <c r="K1119" t="s">
        <v>380</v>
      </c>
      <c r="L1119" t="s">
        <v>381</v>
      </c>
      <c r="M1119" t="s">
        <v>381</v>
      </c>
      <c r="N1119" t="s">
        <v>381</v>
      </c>
      <c r="O1119" t="s">
        <v>385</v>
      </c>
      <c r="P1119" t="s">
        <v>383</v>
      </c>
      <c r="Q1119" t="s">
        <v>584</v>
      </c>
    </row>
    <row r="1120" spans="1:17" hidden="1" x14ac:dyDescent="0.35">
      <c r="A1120" t="s">
        <v>89</v>
      </c>
      <c r="B1120" t="s">
        <v>580</v>
      </c>
      <c r="C1120">
        <v>2021</v>
      </c>
      <c r="D1120">
        <v>3</v>
      </c>
      <c r="E1120">
        <v>0</v>
      </c>
      <c r="F1120">
        <v>7178.8397999999997</v>
      </c>
      <c r="G1120" t="s">
        <v>583</v>
      </c>
      <c r="H1120" t="s">
        <v>377</v>
      </c>
      <c r="I1120" t="s">
        <v>16</v>
      </c>
      <c r="J1120" t="s">
        <v>234</v>
      </c>
      <c r="K1120" t="s">
        <v>380</v>
      </c>
      <c r="L1120" t="s">
        <v>381</v>
      </c>
      <c r="M1120" t="s">
        <v>381</v>
      </c>
      <c r="N1120" t="s">
        <v>381</v>
      </c>
      <c r="O1120" t="s">
        <v>386</v>
      </c>
      <c r="P1120" t="s">
        <v>383</v>
      </c>
      <c r="Q1120" t="s">
        <v>584</v>
      </c>
    </row>
    <row r="1121" spans="1:17" hidden="1" x14ac:dyDescent="0.35">
      <c r="A1121" t="s">
        <v>89</v>
      </c>
      <c r="B1121" t="s">
        <v>580</v>
      </c>
      <c r="C1121">
        <v>2021</v>
      </c>
      <c r="D1121">
        <v>3</v>
      </c>
      <c r="E1121">
        <v>693.3</v>
      </c>
      <c r="F1121">
        <v>0</v>
      </c>
      <c r="G1121" t="s">
        <v>583</v>
      </c>
      <c r="H1121" t="s">
        <v>377</v>
      </c>
      <c r="I1121" t="s">
        <v>16</v>
      </c>
      <c r="J1121" t="s">
        <v>234</v>
      </c>
      <c r="K1121" t="s">
        <v>380</v>
      </c>
      <c r="L1121" t="s">
        <v>381</v>
      </c>
      <c r="M1121" t="s">
        <v>381</v>
      </c>
      <c r="N1121" t="s">
        <v>381</v>
      </c>
      <c r="O1121" t="s">
        <v>386</v>
      </c>
      <c r="P1121" t="s">
        <v>383</v>
      </c>
      <c r="Q1121" t="s">
        <v>584</v>
      </c>
    </row>
    <row r="1122" spans="1:17" hidden="1" x14ac:dyDescent="0.35">
      <c r="A1122" t="s">
        <v>89</v>
      </c>
      <c r="B1122" t="s">
        <v>580</v>
      </c>
      <c r="C1122">
        <v>2021</v>
      </c>
      <c r="D1122">
        <v>4</v>
      </c>
      <c r="E1122">
        <v>0</v>
      </c>
      <c r="F1122">
        <v>116730.5385</v>
      </c>
      <c r="G1122" t="s">
        <v>583</v>
      </c>
      <c r="H1122" t="s">
        <v>377</v>
      </c>
      <c r="I1122" t="s">
        <v>16</v>
      </c>
      <c r="J1122" t="s">
        <v>234</v>
      </c>
      <c r="K1122" t="s">
        <v>380</v>
      </c>
      <c r="L1122" t="s">
        <v>381</v>
      </c>
      <c r="M1122" t="s">
        <v>381</v>
      </c>
      <c r="N1122" t="s">
        <v>381</v>
      </c>
      <c r="O1122" t="s">
        <v>387</v>
      </c>
      <c r="P1122" t="s">
        <v>388</v>
      </c>
      <c r="Q1122" t="s">
        <v>584</v>
      </c>
    </row>
    <row r="1123" spans="1:17" hidden="1" x14ac:dyDescent="0.35">
      <c r="A1123" t="s">
        <v>89</v>
      </c>
      <c r="B1123" t="s">
        <v>580</v>
      </c>
      <c r="C1123">
        <v>2021</v>
      </c>
      <c r="D1123">
        <v>4</v>
      </c>
      <c r="E1123">
        <v>39657.199999999997</v>
      </c>
      <c r="F1123">
        <v>0</v>
      </c>
      <c r="G1123" t="s">
        <v>583</v>
      </c>
      <c r="H1123" t="s">
        <v>377</v>
      </c>
      <c r="I1123" t="s">
        <v>16</v>
      </c>
      <c r="J1123" t="s">
        <v>234</v>
      </c>
      <c r="K1123" t="s">
        <v>380</v>
      </c>
      <c r="L1123" t="s">
        <v>381</v>
      </c>
      <c r="M1123" t="s">
        <v>381</v>
      </c>
      <c r="N1123" t="s">
        <v>381</v>
      </c>
      <c r="O1123" t="s">
        <v>387</v>
      </c>
      <c r="P1123" t="s">
        <v>388</v>
      </c>
      <c r="Q1123" t="s">
        <v>584</v>
      </c>
    </row>
    <row r="1124" spans="1:17" hidden="1" x14ac:dyDescent="0.35">
      <c r="A1124" t="s">
        <v>89</v>
      </c>
      <c r="B1124" t="s">
        <v>580</v>
      </c>
      <c r="C1124">
        <v>2021</v>
      </c>
      <c r="D1124">
        <v>5</v>
      </c>
      <c r="E1124">
        <v>-18272.52</v>
      </c>
      <c r="F1124">
        <v>0</v>
      </c>
      <c r="G1124" t="s">
        <v>583</v>
      </c>
      <c r="H1124" t="s">
        <v>377</v>
      </c>
      <c r="I1124" t="s">
        <v>16</v>
      </c>
      <c r="J1124" t="s">
        <v>234</v>
      </c>
      <c r="K1124" t="s">
        <v>380</v>
      </c>
      <c r="L1124" t="s">
        <v>381</v>
      </c>
      <c r="M1124" t="s">
        <v>381</v>
      </c>
      <c r="N1124" t="s">
        <v>381</v>
      </c>
      <c r="O1124" t="s">
        <v>389</v>
      </c>
      <c r="P1124" t="s">
        <v>388</v>
      </c>
      <c r="Q1124" t="s">
        <v>584</v>
      </c>
    </row>
    <row r="1125" spans="1:17" hidden="1" x14ac:dyDescent="0.35">
      <c r="A1125" t="s">
        <v>89</v>
      </c>
      <c r="B1125" t="s">
        <v>580</v>
      </c>
      <c r="C1125">
        <v>2021</v>
      </c>
      <c r="D1125">
        <v>5</v>
      </c>
      <c r="E1125">
        <v>0</v>
      </c>
      <c r="F1125">
        <v>20650.456900000001</v>
      </c>
      <c r="G1125" t="s">
        <v>583</v>
      </c>
      <c r="H1125" t="s">
        <v>377</v>
      </c>
      <c r="I1125" t="s">
        <v>16</v>
      </c>
      <c r="J1125" t="s">
        <v>234</v>
      </c>
      <c r="K1125" t="s">
        <v>380</v>
      </c>
      <c r="L1125" t="s">
        <v>381</v>
      </c>
      <c r="M1125" t="s">
        <v>381</v>
      </c>
      <c r="N1125" t="s">
        <v>381</v>
      </c>
      <c r="O1125" t="s">
        <v>389</v>
      </c>
      <c r="P1125" t="s">
        <v>388</v>
      </c>
      <c r="Q1125" t="s">
        <v>584</v>
      </c>
    </row>
    <row r="1126" spans="1:17" hidden="1" x14ac:dyDescent="0.35">
      <c r="A1126" t="s">
        <v>89</v>
      </c>
      <c r="B1126" t="s">
        <v>580</v>
      </c>
      <c r="C1126">
        <v>2021</v>
      </c>
      <c r="D1126">
        <v>6</v>
      </c>
      <c r="E1126">
        <v>8969.9500000000007</v>
      </c>
      <c r="F1126">
        <v>0</v>
      </c>
      <c r="G1126" t="s">
        <v>583</v>
      </c>
      <c r="H1126" t="s">
        <v>377</v>
      </c>
      <c r="I1126" t="s">
        <v>16</v>
      </c>
      <c r="J1126" t="s">
        <v>234</v>
      </c>
      <c r="K1126" t="s">
        <v>380</v>
      </c>
      <c r="L1126" t="s">
        <v>381</v>
      </c>
      <c r="M1126" t="s">
        <v>381</v>
      </c>
      <c r="N1126" t="s">
        <v>381</v>
      </c>
      <c r="O1126" t="s">
        <v>390</v>
      </c>
      <c r="P1126" t="s">
        <v>388</v>
      </c>
      <c r="Q1126" t="s">
        <v>584</v>
      </c>
    </row>
    <row r="1127" spans="1:17" hidden="1" x14ac:dyDescent="0.35">
      <c r="A1127" t="s">
        <v>89</v>
      </c>
      <c r="B1127" t="s">
        <v>580</v>
      </c>
      <c r="C1127">
        <v>2021</v>
      </c>
      <c r="D1127">
        <v>6</v>
      </c>
      <c r="E1127">
        <v>0</v>
      </c>
      <c r="F1127">
        <v>48168.1751</v>
      </c>
      <c r="G1127" t="s">
        <v>583</v>
      </c>
      <c r="H1127" t="s">
        <v>377</v>
      </c>
      <c r="I1127" t="s">
        <v>16</v>
      </c>
      <c r="J1127" t="s">
        <v>234</v>
      </c>
      <c r="K1127" t="s">
        <v>380</v>
      </c>
      <c r="L1127" t="s">
        <v>381</v>
      </c>
      <c r="M1127" t="s">
        <v>381</v>
      </c>
      <c r="N1127" t="s">
        <v>381</v>
      </c>
      <c r="O1127" t="s">
        <v>390</v>
      </c>
      <c r="P1127" t="s">
        <v>388</v>
      </c>
      <c r="Q1127" t="s">
        <v>584</v>
      </c>
    </row>
    <row r="1128" spans="1:17" hidden="1" x14ac:dyDescent="0.35">
      <c r="A1128" t="s">
        <v>91</v>
      </c>
      <c r="B1128" t="s">
        <v>580</v>
      </c>
      <c r="C1128">
        <v>2021</v>
      </c>
      <c r="D1128">
        <v>6</v>
      </c>
      <c r="E1128">
        <v>6158.78</v>
      </c>
      <c r="F1128">
        <v>0</v>
      </c>
      <c r="G1128" t="s">
        <v>583</v>
      </c>
      <c r="H1128" t="s">
        <v>377</v>
      </c>
      <c r="I1128" t="s">
        <v>21</v>
      </c>
      <c r="J1128" t="s">
        <v>234</v>
      </c>
      <c r="K1128" t="s">
        <v>380</v>
      </c>
      <c r="L1128" t="s">
        <v>381</v>
      </c>
      <c r="M1128" t="s">
        <v>381</v>
      </c>
      <c r="N1128" t="s">
        <v>381</v>
      </c>
      <c r="O1128" t="s">
        <v>390</v>
      </c>
      <c r="P1128" t="s">
        <v>388</v>
      </c>
      <c r="Q1128" t="s">
        <v>584</v>
      </c>
    </row>
    <row r="1129" spans="1:17" hidden="1" x14ac:dyDescent="0.35">
      <c r="A1129" t="s">
        <v>90</v>
      </c>
      <c r="B1129" t="s">
        <v>580</v>
      </c>
      <c r="C1129">
        <v>2021</v>
      </c>
      <c r="D1129">
        <v>5</v>
      </c>
      <c r="E1129">
        <v>32609.87</v>
      </c>
      <c r="F1129">
        <v>0</v>
      </c>
      <c r="G1129" t="s">
        <v>583</v>
      </c>
      <c r="H1129" t="s">
        <v>377</v>
      </c>
      <c r="I1129" t="s">
        <v>20</v>
      </c>
      <c r="J1129" t="s">
        <v>234</v>
      </c>
      <c r="K1129" t="s">
        <v>380</v>
      </c>
      <c r="L1129" t="s">
        <v>381</v>
      </c>
      <c r="M1129" t="s">
        <v>381</v>
      </c>
      <c r="N1129" t="s">
        <v>381</v>
      </c>
      <c r="O1129" t="s">
        <v>389</v>
      </c>
      <c r="P1129" t="s">
        <v>388</v>
      </c>
      <c r="Q1129" t="s">
        <v>584</v>
      </c>
    </row>
    <row r="1130" spans="1:17" hidden="1" x14ac:dyDescent="0.35">
      <c r="A1130" t="s">
        <v>90</v>
      </c>
      <c r="B1130" t="s">
        <v>580</v>
      </c>
      <c r="C1130">
        <v>2021</v>
      </c>
      <c r="D1130">
        <v>6</v>
      </c>
      <c r="E1130">
        <v>10883.02</v>
      </c>
      <c r="F1130">
        <v>0</v>
      </c>
      <c r="G1130" t="s">
        <v>583</v>
      </c>
      <c r="H1130" t="s">
        <v>377</v>
      </c>
      <c r="I1130" t="s">
        <v>20</v>
      </c>
      <c r="J1130" t="s">
        <v>234</v>
      </c>
      <c r="K1130" t="s">
        <v>380</v>
      </c>
      <c r="L1130" t="s">
        <v>381</v>
      </c>
      <c r="M1130" t="s">
        <v>381</v>
      </c>
      <c r="N1130" t="s">
        <v>381</v>
      </c>
      <c r="O1130" t="s">
        <v>390</v>
      </c>
      <c r="P1130" t="s">
        <v>388</v>
      </c>
      <c r="Q1130" t="s">
        <v>584</v>
      </c>
    </row>
    <row r="1131" spans="1:17" hidden="1" x14ac:dyDescent="0.35">
      <c r="A1131" t="s">
        <v>92</v>
      </c>
      <c r="B1131" t="s">
        <v>580</v>
      </c>
      <c r="C1131">
        <v>2021</v>
      </c>
      <c r="D1131">
        <v>1</v>
      </c>
      <c r="E1131">
        <v>0</v>
      </c>
      <c r="F1131">
        <v>14362.94</v>
      </c>
      <c r="G1131" t="s">
        <v>585</v>
      </c>
      <c r="H1131" t="s">
        <v>377</v>
      </c>
      <c r="I1131" t="s">
        <v>16</v>
      </c>
      <c r="J1131" t="s">
        <v>251</v>
      </c>
      <c r="K1131" t="s">
        <v>380</v>
      </c>
      <c r="L1131" t="s">
        <v>381</v>
      </c>
      <c r="M1131" t="s">
        <v>381</v>
      </c>
      <c r="N1131" t="s">
        <v>381</v>
      </c>
      <c r="O1131" t="s">
        <v>382</v>
      </c>
      <c r="P1131" t="s">
        <v>383</v>
      </c>
      <c r="Q1131" t="s">
        <v>586</v>
      </c>
    </row>
    <row r="1132" spans="1:17" hidden="1" x14ac:dyDescent="0.35">
      <c r="A1132" t="s">
        <v>92</v>
      </c>
      <c r="B1132" t="s">
        <v>580</v>
      </c>
      <c r="C1132">
        <v>2021</v>
      </c>
      <c r="D1132">
        <v>1</v>
      </c>
      <c r="E1132">
        <v>6941.64</v>
      </c>
      <c r="F1132">
        <v>0</v>
      </c>
      <c r="G1132" t="s">
        <v>585</v>
      </c>
      <c r="H1132" t="s">
        <v>377</v>
      </c>
      <c r="I1132" t="s">
        <v>16</v>
      </c>
      <c r="J1132" t="s">
        <v>251</v>
      </c>
      <c r="K1132" t="s">
        <v>380</v>
      </c>
      <c r="L1132" t="s">
        <v>381</v>
      </c>
      <c r="M1132" t="s">
        <v>381</v>
      </c>
      <c r="N1132" t="s">
        <v>381</v>
      </c>
      <c r="O1132" t="s">
        <v>382</v>
      </c>
      <c r="P1132" t="s">
        <v>383</v>
      </c>
      <c r="Q1132" t="s">
        <v>586</v>
      </c>
    </row>
    <row r="1133" spans="1:17" hidden="1" x14ac:dyDescent="0.35">
      <c r="A1133" t="s">
        <v>92</v>
      </c>
      <c r="B1133" t="s">
        <v>580</v>
      </c>
      <c r="C1133">
        <v>2021</v>
      </c>
      <c r="D1133">
        <v>2</v>
      </c>
      <c r="E1133">
        <v>0</v>
      </c>
      <c r="F1133">
        <v>4977.8900000000003</v>
      </c>
      <c r="G1133" t="s">
        <v>585</v>
      </c>
      <c r="H1133" t="s">
        <v>377</v>
      </c>
      <c r="I1133" t="s">
        <v>16</v>
      </c>
      <c r="J1133" t="s">
        <v>251</v>
      </c>
      <c r="K1133" t="s">
        <v>380</v>
      </c>
      <c r="L1133" t="s">
        <v>381</v>
      </c>
      <c r="M1133" t="s">
        <v>381</v>
      </c>
      <c r="N1133" t="s">
        <v>381</v>
      </c>
      <c r="O1133" t="s">
        <v>385</v>
      </c>
      <c r="P1133" t="s">
        <v>383</v>
      </c>
      <c r="Q1133" t="s">
        <v>586</v>
      </c>
    </row>
    <row r="1134" spans="1:17" hidden="1" x14ac:dyDescent="0.35">
      <c r="A1134" t="s">
        <v>92</v>
      </c>
      <c r="B1134" t="s">
        <v>580</v>
      </c>
      <c r="C1134">
        <v>2021</v>
      </c>
      <c r="D1134">
        <v>2</v>
      </c>
      <c r="E1134">
        <v>40593.32</v>
      </c>
      <c r="F1134">
        <v>0</v>
      </c>
      <c r="G1134" t="s">
        <v>585</v>
      </c>
      <c r="H1134" t="s">
        <v>377</v>
      </c>
      <c r="I1134" t="s">
        <v>16</v>
      </c>
      <c r="J1134" t="s">
        <v>251</v>
      </c>
      <c r="K1134" t="s">
        <v>380</v>
      </c>
      <c r="L1134" t="s">
        <v>381</v>
      </c>
      <c r="M1134" t="s">
        <v>381</v>
      </c>
      <c r="N1134" t="s">
        <v>381</v>
      </c>
      <c r="O1134" t="s">
        <v>385</v>
      </c>
      <c r="P1134" t="s">
        <v>383</v>
      </c>
      <c r="Q1134" t="s">
        <v>586</v>
      </c>
    </row>
    <row r="1135" spans="1:17" hidden="1" x14ac:dyDescent="0.35">
      <c r="A1135" t="s">
        <v>92</v>
      </c>
      <c r="B1135" t="s">
        <v>580</v>
      </c>
      <c r="C1135">
        <v>2021</v>
      </c>
      <c r="D1135">
        <v>3</v>
      </c>
      <c r="E1135">
        <v>0</v>
      </c>
      <c r="F1135">
        <v>3448.6723999999999</v>
      </c>
      <c r="G1135" t="s">
        <v>585</v>
      </c>
      <c r="H1135" t="s">
        <v>377</v>
      </c>
      <c r="I1135" t="s">
        <v>16</v>
      </c>
      <c r="J1135" t="s">
        <v>251</v>
      </c>
      <c r="K1135" t="s">
        <v>380</v>
      </c>
      <c r="L1135" t="s">
        <v>381</v>
      </c>
      <c r="M1135" t="s">
        <v>381</v>
      </c>
      <c r="N1135" t="s">
        <v>381</v>
      </c>
      <c r="O1135" t="s">
        <v>386</v>
      </c>
      <c r="P1135" t="s">
        <v>383</v>
      </c>
      <c r="Q1135" t="s">
        <v>586</v>
      </c>
    </row>
    <row r="1136" spans="1:17" hidden="1" x14ac:dyDescent="0.35">
      <c r="A1136" t="s">
        <v>92</v>
      </c>
      <c r="B1136" t="s">
        <v>580</v>
      </c>
      <c r="C1136">
        <v>2021</v>
      </c>
      <c r="D1136">
        <v>3</v>
      </c>
      <c r="E1136">
        <v>14113.86</v>
      </c>
      <c r="F1136">
        <v>0</v>
      </c>
      <c r="G1136" t="s">
        <v>585</v>
      </c>
      <c r="H1136" t="s">
        <v>377</v>
      </c>
      <c r="I1136" t="s">
        <v>16</v>
      </c>
      <c r="J1136" t="s">
        <v>251</v>
      </c>
      <c r="K1136" t="s">
        <v>380</v>
      </c>
      <c r="L1136" t="s">
        <v>381</v>
      </c>
      <c r="M1136" t="s">
        <v>381</v>
      </c>
      <c r="N1136" t="s">
        <v>381</v>
      </c>
      <c r="O1136" t="s">
        <v>386</v>
      </c>
      <c r="P1136" t="s">
        <v>383</v>
      </c>
      <c r="Q1136" t="s">
        <v>586</v>
      </c>
    </row>
    <row r="1137" spans="1:17" hidden="1" x14ac:dyDescent="0.35">
      <c r="A1137" t="s">
        <v>92</v>
      </c>
      <c r="B1137" t="s">
        <v>580</v>
      </c>
      <c r="C1137">
        <v>2021</v>
      </c>
      <c r="D1137">
        <v>4</v>
      </c>
      <c r="E1137">
        <v>0</v>
      </c>
      <c r="F1137">
        <v>56076.6636</v>
      </c>
      <c r="G1137" t="s">
        <v>585</v>
      </c>
      <c r="H1137" t="s">
        <v>377</v>
      </c>
      <c r="I1137" t="s">
        <v>16</v>
      </c>
      <c r="J1137" t="s">
        <v>251</v>
      </c>
      <c r="K1137" t="s">
        <v>380</v>
      </c>
      <c r="L1137" t="s">
        <v>381</v>
      </c>
      <c r="M1137" t="s">
        <v>381</v>
      </c>
      <c r="N1137" t="s">
        <v>381</v>
      </c>
      <c r="O1137" t="s">
        <v>387</v>
      </c>
      <c r="P1137" t="s">
        <v>388</v>
      </c>
      <c r="Q1137" t="s">
        <v>586</v>
      </c>
    </row>
    <row r="1138" spans="1:17" hidden="1" x14ac:dyDescent="0.35">
      <c r="A1138" t="s">
        <v>92</v>
      </c>
      <c r="B1138" t="s">
        <v>580</v>
      </c>
      <c r="C1138">
        <v>2021</v>
      </c>
      <c r="D1138">
        <v>4</v>
      </c>
      <c r="E1138">
        <v>-5280.27</v>
      </c>
      <c r="F1138">
        <v>0</v>
      </c>
      <c r="G1138" t="s">
        <v>585</v>
      </c>
      <c r="H1138" t="s">
        <v>377</v>
      </c>
      <c r="I1138" t="s">
        <v>16</v>
      </c>
      <c r="J1138" t="s">
        <v>251</v>
      </c>
      <c r="K1138" t="s">
        <v>380</v>
      </c>
      <c r="L1138" t="s">
        <v>381</v>
      </c>
      <c r="M1138" t="s">
        <v>381</v>
      </c>
      <c r="N1138" t="s">
        <v>381</v>
      </c>
      <c r="O1138" t="s">
        <v>387</v>
      </c>
      <c r="P1138" t="s">
        <v>388</v>
      </c>
      <c r="Q1138" t="s">
        <v>586</v>
      </c>
    </row>
    <row r="1139" spans="1:17" hidden="1" x14ac:dyDescent="0.35">
      <c r="A1139" t="s">
        <v>92</v>
      </c>
      <c r="B1139" t="s">
        <v>580</v>
      </c>
      <c r="C1139">
        <v>2021</v>
      </c>
      <c r="D1139">
        <v>5</v>
      </c>
      <c r="E1139">
        <v>-8901.76</v>
      </c>
      <c r="F1139">
        <v>0</v>
      </c>
      <c r="G1139" t="s">
        <v>585</v>
      </c>
      <c r="H1139" t="s">
        <v>377</v>
      </c>
      <c r="I1139" t="s">
        <v>16</v>
      </c>
      <c r="J1139" t="s">
        <v>251</v>
      </c>
      <c r="K1139" t="s">
        <v>380</v>
      </c>
      <c r="L1139" t="s">
        <v>381</v>
      </c>
      <c r="M1139" t="s">
        <v>381</v>
      </c>
      <c r="N1139" t="s">
        <v>381</v>
      </c>
      <c r="O1139" t="s">
        <v>389</v>
      </c>
      <c r="P1139" t="s">
        <v>388</v>
      </c>
      <c r="Q1139" t="s">
        <v>586</v>
      </c>
    </row>
    <row r="1140" spans="1:17" hidden="1" x14ac:dyDescent="0.35">
      <c r="A1140" t="s">
        <v>92</v>
      </c>
      <c r="B1140" t="s">
        <v>580</v>
      </c>
      <c r="C1140">
        <v>2021</v>
      </c>
      <c r="D1140">
        <v>5</v>
      </c>
      <c r="E1140">
        <v>0</v>
      </c>
      <c r="F1140">
        <v>9920.3579000000009</v>
      </c>
      <c r="G1140" t="s">
        <v>585</v>
      </c>
      <c r="H1140" t="s">
        <v>377</v>
      </c>
      <c r="I1140" t="s">
        <v>16</v>
      </c>
      <c r="J1140" t="s">
        <v>251</v>
      </c>
      <c r="K1140" t="s">
        <v>380</v>
      </c>
      <c r="L1140" t="s">
        <v>381</v>
      </c>
      <c r="M1140" t="s">
        <v>381</v>
      </c>
      <c r="N1140" t="s">
        <v>381</v>
      </c>
      <c r="O1140" t="s">
        <v>389</v>
      </c>
      <c r="P1140" t="s">
        <v>388</v>
      </c>
      <c r="Q1140" t="s">
        <v>586</v>
      </c>
    </row>
    <row r="1141" spans="1:17" hidden="1" x14ac:dyDescent="0.35">
      <c r="A1141" t="s">
        <v>92</v>
      </c>
      <c r="B1141" t="s">
        <v>580</v>
      </c>
      <c r="C1141">
        <v>2021</v>
      </c>
      <c r="D1141">
        <v>6</v>
      </c>
      <c r="E1141">
        <v>4401.79</v>
      </c>
      <c r="F1141">
        <v>0</v>
      </c>
      <c r="G1141" t="s">
        <v>585</v>
      </c>
      <c r="H1141" t="s">
        <v>377</v>
      </c>
      <c r="I1141" t="s">
        <v>16</v>
      </c>
      <c r="J1141" t="s">
        <v>251</v>
      </c>
      <c r="K1141" t="s">
        <v>380</v>
      </c>
      <c r="L1141" t="s">
        <v>381</v>
      </c>
      <c r="M1141" t="s">
        <v>381</v>
      </c>
      <c r="N1141" t="s">
        <v>381</v>
      </c>
      <c r="O1141" t="s">
        <v>390</v>
      </c>
      <c r="P1141" t="s">
        <v>388</v>
      </c>
      <c r="Q1141" t="s">
        <v>586</v>
      </c>
    </row>
    <row r="1142" spans="1:17" hidden="1" x14ac:dyDescent="0.35">
      <c r="A1142" t="s">
        <v>92</v>
      </c>
      <c r="B1142" t="s">
        <v>580</v>
      </c>
      <c r="C1142">
        <v>2021</v>
      </c>
      <c r="D1142">
        <v>6</v>
      </c>
      <c r="E1142">
        <v>0</v>
      </c>
      <c r="F1142">
        <v>23139.7078</v>
      </c>
      <c r="G1142" t="s">
        <v>585</v>
      </c>
      <c r="H1142" t="s">
        <v>377</v>
      </c>
      <c r="I1142" t="s">
        <v>16</v>
      </c>
      <c r="J1142" t="s">
        <v>251</v>
      </c>
      <c r="K1142" t="s">
        <v>380</v>
      </c>
      <c r="L1142" t="s">
        <v>381</v>
      </c>
      <c r="M1142" t="s">
        <v>381</v>
      </c>
      <c r="N1142" t="s">
        <v>381</v>
      </c>
      <c r="O1142" t="s">
        <v>390</v>
      </c>
      <c r="P1142" t="s">
        <v>388</v>
      </c>
      <c r="Q1142" t="s">
        <v>586</v>
      </c>
    </row>
    <row r="1143" spans="1:17" hidden="1" x14ac:dyDescent="0.35">
      <c r="A1143" t="s">
        <v>94</v>
      </c>
      <c r="B1143" t="s">
        <v>580</v>
      </c>
      <c r="C1143">
        <v>2021</v>
      </c>
      <c r="D1143">
        <v>5</v>
      </c>
      <c r="E1143">
        <v>16159.04</v>
      </c>
      <c r="F1143">
        <v>0</v>
      </c>
      <c r="G1143" t="s">
        <v>585</v>
      </c>
      <c r="H1143" t="s">
        <v>377</v>
      </c>
      <c r="I1143" t="s">
        <v>21</v>
      </c>
      <c r="J1143" t="s">
        <v>251</v>
      </c>
      <c r="K1143" t="s">
        <v>380</v>
      </c>
      <c r="L1143" t="s">
        <v>381</v>
      </c>
      <c r="M1143" t="s">
        <v>381</v>
      </c>
      <c r="N1143" t="s">
        <v>381</v>
      </c>
      <c r="O1143" t="s">
        <v>389</v>
      </c>
      <c r="P1143" t="s">
        <v>388</v>
      </c>
      <c r="Q1143" t="s">
        <v>586</v>
      </c>
    </row>
    <row r="1144" spans="1:17" hidden="1" x14ac:dyDescent="0.35">
      <c r="A1144" t="s">
        <v>94</v>
      </c>
      <c r="B1144" t="s">
        <v>580</v>
      </c>
      <c r="C1144">
        <v>2021</v>
      </c>
      <c r="D1144">
        <v>6</v>
      </c>
      <c r="E1144">
        <v>5403.21</v>
      </c>
      <c r="F1144">
        <v>0</v>
      </c>
      <c r="G1144" t="s">
        <v>585</v>
      </c>
      <c r="H1144" t="s">
        <v>377</v>
      </c>
      <c r="I1144" t="s">
        <v>21</v>
      </c>
      <c r="J1144" t="s">
        <v>251</v>
      </c>
      <c r="K1144" t="s">
        <v>380</v>
      </c>
      <c r="L1144" t="s">
        <v>381</v>
      </c>
      <c r="M1144" t="s">
        <v>381</v>
      </c>
      <c r="N1144" t="s">
        <v>381</v>
      </c>
      <c r="O1144" t="s">
        <v>390</v>
      </c>
      <c r="P1144" t="s">
        <v>388</v>
      </c>
      <c r="Q1144" t="s">
        <v>586</v>
      </c>
    </row>
    <row r="1145" spans="1:17" hidden="1" x14ac:dyDescent="0.35">
      <c r="A1145" t="s">
        <v>93</v>
      </c>
      <c r="B1145" t="s">
        <v>580</v>
      </c>
      <c r="C1145">
        <v>2021</v>
      </c>
      <c r="D1145">
        <v>5</v>
      </c>
      <c r="E1145">
        <v>2848.58</v>
      </c>
      <c r="F1145">
        <v>0</v>
      </c>
      <c r="G1145" t="s">
        <v>585</v>
      </c>
      <c r="H1145" t="s">
        <v>377</v>
      </c>
      <c r="I1145" t="s">
        <v>20</v>
      </c>
      <c r="J1145" t="s">
        <v>251</v>
      </c>
      <c r="K1145" t="s">
        <v>380</v>
      </c>
      <c r="L1145" t="s">
        <v>381</v>
      </c>
      <c r="M1145" t="s">
        <v>381</v>
      </c>
      <c r="N1145" t="s">
        <v>381</v>
      </c>
      <c r="O1145" t="s">
        <v>389</v>
      </c>
      <c r="P1145" t="s">
        <v>388</v>
      </c>
      <c r="Q1145" t="s">
        <v>586</v>
      </c>
    </row>
    <row r="1146" spans="1:17" hidden="1" x14ac:dyDescent="0.35">
      <c r="A1146" t="s">
        <v>93</v>
      </c>
      <c r="B1146" t="s">
        <v>580</v>
      </c>
      <c r="C1146">
        <v>2021</v>
      </c>
      <c r="D1146">
        <v>6</v>
      </c>
      <c r="E1146">
        <v>674.55</v>
      </c>
      <c r="F1146">
        <v>0</v>
      </c>
      <c r="G1146" t="s">
        <v>585</v>
      </c>
      <c r="H1146" t="s">
        <v>377</v>
      </c>
      <c r="I1146" t="s">
        <v>20</v>
      </c>
      <c r="J1146" t="s">
        <v>251</v>
      </c>
      <c r="K1146" t="s">
        <v>380</v>
      </c>
      <c r="L1146" t="s">
        <v>381</v>
      </c>
      <c r="M1146" t="s">
        <v>381</v>
      </c>
      <c r="N1146" t="s">
        <v>381</v>
      </c>
      <c r="O1146" t="s">
        <v>390</v>
      </c>
      <c r="P1146" t="s">
        <v>388</v>
      </c>
      <c r="Q1146" t="s">
        <v>586</v>
      </c>
    </row>
    <row r="1147" spans="1:17" hidden="1" x14ac:dyDescent="0.35">
      <c r="A1147" t="s">
        <v>95</v>
      </c>
      <c r="B1147" t="s">
        <v>580</v>
      </c>
      <c r="C1147">
        <v>2021</v>
      </c>
      <c r="D1147">
        <v>1</v>
      </c>
      <c r="E1147">
        <v>0</v>
      </c>
      <c r="F1147">
        <v>7126.41</v>
      </c>
      <c r="G1147" t="s">
        <v>587</v>
      </c>
      <c r="H1147" t="s">
        <v>377</v>
      </c>
      <c r="I1147" t="s">
        <v>16</v>
      </c>
      <c r="J1147" t="s">
        <v>231</v>
      </c>
      <c r="K1147" t="s">
        <v>380</v>
      </c>
      <c r="L1147" t="s">
        <v>381</v>
      </c>
      <c r="M1147" t="s">
        <v>381</v>
      </c>
      <c r="N1147" t="s">
        <v>381</v>
      </c>
      <c r="O1147" t="s">
        <v>382</v>
      </c>
      <c r="P1147" t="s">
        <v>383</v>
      </c>
      <c r="Q1147" t="s">
        <v>588</v>
      </c>
    </row>
    <row r="1148" spans="1:17" hidden="1" x14ac:dyDescent="0.35">
      <c r="A1148" t="s">
        <v>95</v>
      </c>
      <c r="B1148" t="s">
        <v>580</v>
      </c>
      <c r="C1148">
        <v>2021</v>
      </c>
      <c r="D1148">
        <v>1</v>
      </c>
      <c r="E1148">
        <v>-186.07</v>
      </c>
      <c r="F1148">
        <v>0</v>
      </c>
      <c r="G1148" t="s">
        <v>587</v>
      </c>
      <c r="H1148" t="s">
        <v>377</v>
      </c>
      <c r="I1148" t="s">
        <v>16</v>
      </c>
      <c r="J1148" t="s">
        <v>231</v>
      </c>
      <c r="K1148" t="s">
        <v>380</v>
      </c>
      <c r="L1148" t="s">
        <v>381</v>
      </c>
      <c r="M1148" t="s">
        <v>381</v>
      </c>
      <c r="N1148" t="s">
        <v>381</v>
      </c>
      <c r="O1148" t="s">
        <v>382</v>
      </c>
      <c r="P1148" t="s">
        <v>383</v>
      </c>
      <c r="Q1148" t="s">
        <v>588</v>
      </c>
    </row>
    <row r="1149" spans="1:17" hidden="1" x14ac:dyDescent="0.35">
      <c r="A1149" t="s">
        <v>95</v>
      </c>
      <c r="B1149" t="s">
        <v>580</v>
      </c>
      <c r="C1149">
        <v>2021</v>
      </c>
      <c r="D1149">
        <v>2</v>
      </c>
      <c r="E1149">
        <v>0</v>
      </c>
      <c r="F1149">
        <v>2469.86</v>
      </c>
      <c r="G1149" t="s">
        <v>587</v>
      </c>
      <c r="H1149" t="s">
        <v>377</v>
      </c>
      <c r="I1149" t="s">
        <v>16</v>
      </c>
      <c r="J1149" t="s">
        <v>231</v>
      </c>
      <c r="K1149" t="s">
        <v>380</v>
      </c>
      <c r="L1149" t="s">
        <v>381</v>
      </c>
      <c r="M1149" t="s">
        <v>381</v>
      </c>
      <c r="N1149" t="s">
        <v>381</v>
      </c>
      <c r="O1149" t="s">
        <v>385</v>
      </c>
      <c r="P1149" t="s">
        <v>383</v>
      </c>
      <c r="Q1149" t="s">
        <v>588</v>
      </c>
    </row>
    <row r="1150" spans="1:17" hidden="1" x14ac:dyDescent="0.35">
      <c r="A1150" t="s">
        <v>95</v>
      </c>
      <c r="B1150" t="s">
        <v>580</v>
      </c>
      <c r="C1150">
        <v>2021</v>
      </c>
      <c r="D1150">
        <v>2</v>
      </c>
      <c r="E1150">
        <v>39930.46</v>
      </c>
      <c r="F1150">
        <v>0</v>
      </c>
      <c r="G1150" t="s">
        <v>587</v>
      </c>
      <c r="H1150" t="s">
        <v>377</v>
      </c>
      <c r="I1150" t="s">
        <v>16</v>
      </c>
      <c r="J1150" t="s">
        <v>231</v>
      </c>
      <c r="K1150" t="s">
        <v>380</v>
      </c>
      <c r="L1150" t="s">
        <v>381</v>
      </c>
      <c r="M1150" t="s">
        <v>381</v>
      </c>
      <c r="N1150" t="s">
        <v>381</v>
      </c>
      <c r="O1150" t="s">
        <v>385</v>
      </c>
      <c r="P1150" t="s">
        <v>383</v>
      </c>
      <c r="Q1150" t="s">
        <v>588</v>
      </c>
    </row>
    <row r="1151" spans="1:17" hidden="1" x14ac:dyDescent="0.35">
      <c r="A1151" t="s">
        <v>95</v>
      </c>
      <c r="B1151" t="s">
        <v>580</v>
      </c>
      <c r="C1151">
        <v>2021</v>
      </c>
      <c r="D1151">
        <v>3</v>
      </c>
      <c r="E1151">
        <v>0</v>
      </c>
      <c r="F1151">
        <v>1711.1147000000001</v>
      </c>
      <c r="G1151" t="s">
        <v>587</v>
      </c>
      <c r="H1151" t="s">
        <v>377</v>
      </c>
      <c r="I1151" t="s">
        <v>16</v>
      </c>
      <c r="J1151" t="s">
        <v>231</v>
      </c>
      <c r="K1151" t="s">
        <v>380</v>
      </c>
      <c r="L1151" t="s">
        <v>381</v>
      </c>
      <c r="M1151" t="s">
        <v>381</v>
      </c>
      <c r="N1151" t="s">
        <v>381</v>
      </c>
      <c r="O1151" t="s">
        <v>386</v>
      </c>
      <c r="P1151" t="s">
        <v>383</v>
      </c>
      <c r="Q1151" t="s">
        <v>588</v>
      </c>
    </row>
    <row r="1152" spans="1:17" hidden="1" x14ac:dyDescent="0.35">
      <c r="A1152" t="s">
        <v>95</v>
      </c>
      <c r="B1152" t="s">
        <v>580</v>
      </c>
      <c r="C1152">
        <v>2021</v>
      </c>
      <c r="D1152">
        <v>3</v>
      </c>
      <c r="E1152">
        <v>6948.57</v>
      </c>
      <c r="F1152">
        <v>0</v>
      </c>
      <c r="G1152" t="s">
        <v>587</v>
      </c>
      <c r="H1152" t="s">
        <v>377</v>
      </c>
      <c r="I1152" t="s">
        <v>16</v>
      </c>
      <c r="J1152" t="s">
        <v>231</v>
      </c>
      <c r="K1152" t="s">
        <v>380</v>
      </c>
      <c r="L1152" t="s">
        <v>381</v>
      </c>
      <c r="M1152" t="s">
        <v>381</v>
      </c>
      <c r="N1152" t="s">
        <v>381</v>
      </c>
      <c r="O1152" t="s">
        <v>386</v>
      </c>
      <c r="P1152" t="s">
        <v>383</v>
      </c>
      <c r="Q1152" t="s">
        <v>588</v>
      </c>
    </row>
    <row r="1153" spans="1:17" hidden="1" x14ac:dyDescent="0.35">
      <c r="A1153" t="s">
        <v>95</v>
      </c>
      <c r="B1153" t="s">
        <v>580</v>
      </c>
      <c r="C1153">
        <v>2021</v>
      </c>
      <c r="D1153">
        <v>4</v>
      </c>
      <c r="E1153">
        <v>-10736.76</v>
      </c>
      <c r="F1153">
        <v>0</v>
      </c>
      <c r="G1153" t="s">
        <v>587</v>
      </c>
      <c r="H1153" t="s">
        <v>377</v>
      </c>
      <c r="I1153" t="s">
        <v>16</v>
      </c>
      <c r="J1153" t="s">
        <v>231</v>
      </c>
      <c r="K1153" t="s">
        <v>380</v>
      </c>
      <c r="L1153" t="s">
        <v>381</v>
      </c>
      <c r="M1153" t="s">
        <v>381</v>
      </c>
      <c r="N1153" t="s">
        <v>381</v>
      </c>
      <c r="O1153" t="s">
        <v>387</v>
      </c>
      <c r="P1153" t="s">
        <v>388</v>
      </c>
      <c r="Q1153" t="s">
        <v>588</v>
      </c>
    </row>
    <row r="1154" spans="1:17" hidden="1" x14ac:dyDescent="0.35">
      <c r="A1154" t="s">
        <v>95</v>
      </c>
      <c r="B1154" t="s">
        <v>580</v>
      </c>
      <c r="C1154">
        <v>2021</v>
      </c>
      <c r="D1154">
        <v>4</v>
      </c>
      <c r="E1154">
        <v>0</v>
      </c>
      <c r="F1154">
        <v>27823.344799999999</v>
      </c>
      <c r="G1154" t="s">
        <v>587</v>
      </c>
      <c r="H1154" t="s">
        <v>377</v>
      </c>
      <c r="I1154" t="s">
        <v>16</v>
      </c>
      <c r="J1154" t="s">
        <v>231</v>
      </c>
      <c r="K1154" t="s">
        <v>380</v>
      </c>
      <c r="L1154" t="s">
        <v>381</v>
      </c>
      <c r="M1154" t="s">
        <v>381</v>
      </c>
      <c r="N1154" t="s">
        <v>381</v>
      </c>
      <c r="O1154" t="s">
        <v>387</v>
      </c>
      <c r="P1154" t="s">
        <v>388</v>
      </c>
      <c r="Q1154" t="s">
        <v>588</v>
      </c>
    </row>
    <row r="1155" spans="1:17" hidden="1" x14ac:dyDescent="0.35">
      <c r="A1155" t="s">
        <v>95</v>
      </c>
      <c r="B1155" t="s">
        <v>580</v>
      </c>
      <c r="C1155">
        <v>2021</v>
      </c>
      <c r="D1155">
        <v>5</v>
      </c>
      <c r="E1155">
        <v>-7129.87</v>
      </c>
      <c r="F1155">
        <v>0</v>
      </c>
      <c r="G1155" t="s">
        <v>587</v>
      </c>
      <c r="H1155" t="s">
        <v>377</v>
      </c>
      <c r="I1155" t="s">
        <v>16</v>
      </c>
      <c r="J1155" t="s">
        <v>231</v>
      </c>
      <c r="K1155" t="s">
        <v>380</v>
      </c>
      <c r="L1155" t="s">
        <v>381</v>
      </c>
      <c r="M1155" t="s">
        <v>381</v>
      </c>
      <c r="N1155" t="s">
        <v>381</v>
      </c>
      <c r="O1155" t="s">
        <v>389</v>
      </c>
      <c r="P1155" t="s">
        <v>388</v>
      </c>
      <c r="Q1155" t="s">
        <v>588</v>
      </c>
    </row>
    <row r="1156" spans="1:17" hidden="1" x14ac:dyDescent="0.35">
      <c r="A1156" t="s">
        <v>95</v>
      </c>
      <c r="B1156" t="s">
        <v>580</v>
      </c>
      <c r="C1156">
        <v>2021</v>
      </c>
      <c r="D1156">
        <v>5</v>
      </c>
      <c r="E1156">
        <v>0</v>
      </c>
      <c r="F1156">
        <v>4922.1462000000001</v>
      </c>
      <c r="G1156" t="s">
        <v>587</v>
      </c>
      <c r="H1156" t="s">
        <v>377</v>
      </c>
      <c r="I1156" t="s">
        <v>16</v>
      </c>
      <c r="J1156" t="s">
        <v>231</v>
      </c>
      <c r="K1156" t="s">
        <v>380</v>
      </c>
      <c r="L1156" t="s">
        <v>381</v>
      </c>
      <c r="M1156" t="s">
        <v>381</v>
      </c>
      <c r="N1156" t="s">
        <v>381</v>
      </c>
      <c r="O1156" t="s">
        <v>389</v>
      </c>
      <c r="P1156" t="s">
        <v>388</v>
      </c>
      <c r="Q1156" t="s">
        <v>588</v>
      </c>
    </row>
    <row r="1157" spans="1:17" hidden="1" x14ac:dyDescent="0.35">
      <c r="A1157" t="s">
        <v>95</v>
      </c>
      <c r="B1157" t="s">
        <v>580</v>
      </c>
      <c r="C1157">
        <v>2021</v>
      </c>
      <c r="D1157">
        <v>6</v>
      </c>
      <c r="E1157">
        <v>2196.64</v>
      </c>
      <c r="F1157">
        <v>0</v>
      </c>
      <c r="G1157" t="s">
        <v>587</v>
      </c>
      <c r="H1157" t="s">
        <v>377</v>
      </c>
      <c r="I1157" t="s">
        <v>16</v>
      </c>
      <c r="J1157" t="s">
        <v>231</v>
      </c>
      <c r="K1157" t="s">
        <v>380</v>
      </c>
      <c r="L1157" t="s">
        <v>381</v>
      </c>
      <c r="M1157" t="s">
        <v>381</v>
      </c>
      <c r="N1157" t="s">
        <v>381</v>
      </c>
      <c r="O1157" t="s">
        <v>390</v>
      </c>
      <c r="P1157" t="s">
        <v>388</v>
      </c>
      <c r="Q1157" t="s">
        <v>588</v>
      </c>
    </row>
    <row r="1158" spans="1:17" hidden="1" x14ac:dyDescent="0.35">
      <c r="A1158" t="s">
        <v>95</v>
      </c>
      <c r="B1158" t="s">
        <v>580</v>
      </c>
      <c r="C1158">
        <v>2021</v>
      </c>
      <c r="D1158">
        <v>6</v>
      </c>
      <c r="E1158">
        <v>0</v>
      </c>
      <c r="F1158">
        <v>11481.140799999999</v>
      </c>
      <c r="G1158" t="s">
        <v>587</v>
      </c>
      <c r="H1158" t="s">
        <v>377</v>
      </c>
      <c r="I1158" t="s">
        <v>16</v>
      </c>
      <c r="J1158" t="s">
        <v>231</v>
      </c>
      <c r="K1158" t="s">
        <v>380</v>
      </c>
      <c r="L1158" t="s">
        <v>381</v>
      </c>
      <c r="M1158" t="s">
        <v>381</v>
      </c>
      <c r="N1158" t="s">
        <v>381</v>
      </c>
      <c r="O1158" t="s">
        <v>390</v>
      </c>
      <c r="P1158" t="s">
        <v>388</v>
      </c>
      <c r="Q1158" t="s">
        <v>588</v>
      </c>
    </row>
    <row r="1159" spans="1:17" hidden="1" x14ac:dyDescent="0.35">
      <c r="A1159" t="s">
        <v>97</v>
      </c>
      <c r="B1159" t="s">
        <v>580</v>
      </c>
      <c r="C1159">
        <v>2021</v>
      </c>
      <c r="D1159">
        <v>5</v>
      </c>
      <c r="E1159">
        <v>14631.32</v>
      </c>
      <c r="F1159">
        <v>0</v>
      </c>
      <c r="G1159" t="s">
        <v>587</v>
      </c>
      <c r="H1159" t="s">
        <v>377</v>
      </c>
      <c r="I1159" t="s">
        <v>21</v>
      </c>
      <c r="J1159" t="s">
        <v>231</v>
      </c>
      <c r="K1159" t="s">
        <v>380</v>
      </c>
      <c r="L1159" t="s">
        <v>381</v>
      </c>
      <c r="M1159" t="s">
        <v>381</v>
      </c>
      <c r="N1159" t="s">
        <v>381</v>
      </c>
      <c r="O1159" t="s">
        <v>389</v>
      </c>
      <c r="P1159" t="s">
        <v>388</v>
      </c>
      <c r="Q1159" t="s">
        <v>588</v>
      </c>
    </row>
    <row r="1160" spans="1:17" hidden="1" x14ac:dyDescent="0.35">
      <c r="A1160" t="s">
        <v>97</v>
      </c>
      <c r="B1160" t="s">
        <v>580</v>
      </c>
      <c r="C1160">
        <v>2021</v>
      </c>
      <c r="D1160">
        <v>6</v>
      </c>
      <c r="E1160">
        <v>3758.92</v>
      </c>
      <c r="F1160">
        <v>0</v>
      </c>
      <c r="G1160" t="s">
        <v>587</v>
      </c>
      <c r="H1160" t="s">
        <v>377</v>
      </c>
      <c r="I1160" t="s">
        <v>21</v>
      </c>
      <c r="J1160" t="s">
        <v>231</v>
      </c>
      <c r="K1160" t="s">
        <v>380</v>
      </c>
      <c r="L1160" t="s">
        <v>381</v>
      </c>
      <c r="M1160" t="s">
        <v>381</v>
      </c>
      <c r="N1160" t="s">
        <v>381</v>
      </c>
      <c r="O1160" t="s">
        <v>390</v>
      </c>
      <c r="P1160" t="s">
        <v>388</v>
      </c>
      <c r="Q1160" t="s">
        <v>588</v>
      </c>
    </row>
    <row r="1161" spans="1:17" hidden="1" x14ac:dyDescent="0.35">
      <c r="A1161" t="s">
        <v>96</v>
      </c>
      <c r="B1161" t="s">
        <v>580</v>
      </c>
      <c r="C1161">
        <v>2021</v>
      </c>
      <c r="D1161">
        <v>5</v>
      </c>
      <c r="E1161">
        <v>949.25</v>
      </c>
      <c r="F1161">
        <v>0</v>
      </c>
      <c r="G1161" t="s">
        <v>587</v>
      </c>
      <c r="H1161" t="s">
        <v>377</v>
      </c>
      <c r="I1161" t="s">
        <v>20</v>
      </c>
      <c r="J1161" t="s">
        <v>231</v>
      </c>
      <c r="K1161" t="s">
        <v>380</v>
      </c>
      <c r="L1161" t="s">
        <v>381</v>
      </c>
      <c r="M1161" t="s">
        <v>381</v>
      </c>
      <c r="N1161" t="s">
        <v>381</v>
      </c>
      <c r="O1161" t="s">
        <v>389</v>
      </c>
      <c r="P1161" t="s">
        <v>388</v>
      </c>
      <c r="Q1161" t="s">
        <v>588</v>
      </c>
    </row>
    <row r="1162" spans="1:17" hidden="1" x14ac:dyDescent="0.35">
      <c r="A1162" t="s">
        <v>96</v>
      </c>
      <c r="B1162" t="s">
        <v>580</v>
      </c>
      <c r="C1162">
        <v>2021</v>
      </c>
      <c r="D1162">
        <v>6</v>
      </c>
      <c r="E1162">
        <v>254.14</v>
      </c>
      <c r="F1162">
        <v>0</v>
      </c>
      <c r="G1162" t="s">
        <v>587</v>
      </c>
      <c r="H1162" t="s">
        <v>377</v>
      </c>
      <c r="I1162" t="s">
        <v>20</v>
      </c>
      <c r="J1162" t="s">
        <v>231</v>
      </c>
      <c r="K1162" t="s">
        <v>380</v>
      </c>
      <c r="L1162" t="s">
        <v>381</v>
      </c>
      <c r="M1162" t="s">
        <v>381</v>
      </c>
      <c r="N1162" t="s">
        <v>381</v>
      </c>
      <c r="O1162" t="s">
        <v>390</v>
      </c>
      <c r="P1162" t="s">
        <v>388</v>
      </c>
      <c r="Q1162" t="s">
        <v>588</v>
      </c>
    </row>
    <row r="1163" spans="1:17" hidden="1" x14ac:dyDescent="0.35">
      <c r="A1163" t="s">
        <v>99</v>
      </c>
      <c r="B1163" t="s">
        <v>580</v>
      </c>
      <c r="C1163">
        <v>2021</v>
      </c>
      <c r="D1163">
        <v>1</v>
      </c>
      <c r="E1163">
        <v>0</v>
      </c>
      <c r="F1163">
        <v>10293.040000000001</v>
      </c>
      <c r="G1163" t="s">
        <v>589</v>
      </c>
      <c r="H1163" t="s">
        <v>377</v>
      </c>
      <c r="I1163" t="s">
        <v>16</v>
      </c>
      <c r="J1163" t="s">
        <v>231</v>
      </c>
      <c r="K1163" t="s">
        <v>380</v>
      </c>
      <c r="L1163" t="s">
        <v>381</v>
      </c>
      <c r="M1163" t="s">
        <v>381</v>
      </c>
      <c r="N1163" t="s">
        <v>381</v>
      </c>
      <c r="O1163" t="s">
        <v>382</v>
      </c>
      <c r="P1163" t="s">
        <v>383</v>
      </c>
      <c r="Q1163" t="s">
        <v>590</v>
      </c>
    </row>
    <row r="1164" spans="1:17" hidden="1" x14ac:dyDescent="0.35">
      <c r="A1164" t="s">
        <v>99</v>
      </c>
      <c r="B1164" t="s">
        <v>580</v>
      </c>
      <c r="C1164">
        <v>2021</v>
      </c>
      <c r="D1164">
        <v>1</v>
      </c>
      <c r="E1164">
        <v>56.44</v>
      </c>
      <c r="F1164">
        <v>0</v>
      </c>
      <c r="G1164" t="s">
        <v>589</v>
      </c>
      <c r="H1164" t="s">
        <v>377</v>
      </c>
      <c r="I1164" t="s">
        <v>16</v>
      </c>
      <c r="J1164" t="s">
        <v>231</v>
      </c>
      <c r="K1164" t="s">
        <v>380</v>
      </c>
      <c r="L1164" t="s">
        <v>381</v>
      </c>
      <c r="M1164" t="s">
        <v>381</v>
      </c>
      <c r="N1164" t="s">
        <v>381</v>
      </c>
      <c r="O1164" t="s">
        <v>382</v>
      </c>
      <c r="P1164" t="s">
        <v>383</v>
      </c>
      <c r="Q1164" t="s">
        <v>590</v>
      </c>
    </row>
    <row r="1165" spans="1:17" hidden="1" x14ac:dyDescent="0.35">
      <c r="A1165" t="s">
        <v>99</v>
      </c>
      <c r="B1165" t="s">
        <v>580</v>
      </c>
      <c r="C1165">
        <v>2021</v>
      </c>
      <c r="D1165">
        <v>2</v>
      </c>
      <c r="E1165">
        <v>0</v>
      </c>
      <c r="F1165">
        <v>3567.35</v>
      </c>
      <c r="G1165" t="s">
        <v>589</v>
      </c>
      <c r="H1165" t="s">
        <v>377</v>
      </c>
      <c r="I1165" t="s">
        <v>16</v>
      </c>
      <c r="J1165" t="s">
        <v>231</v>
      </c>
      <c r="K1165" t="s">
        <v>380</v>
      </c>
      <c r="L1165" t="s">
        <v>381</v>
      </c>
      <c r="M1165" t="s">
        <v>381</v>
      </c>
      <c r="N1165" t="s">
        <v>381</v>
      </c>
      <c r="O1165" t="s">
        <v>385</v>
      </c>
      <c r="P1165" t="s">
        <v>383</v>
      </c>
      <c r="Q1165" t="s">
        <v>590</v>
      </c>
    </row>
    <row r="1166" spans="1:17" hidden="1" x14ac:dyDescent="0.35">
      <c r="A1166" t="s">
        <v>99</v>
      </c>
      <c r="B1166" t="s">
        <v>580</v>
      </c>
      <c r="C1166">
        <v>2021</v>
      </c>
      <c r="D1166">
        <v>2</v>
      </c>
      <c r="E1166">
        <v>67769.7</v>
      </c>
      <c r="F1166">
        <v>0</v>
      </c>
      <c r="G1166" t="s">
        <v>589</v>
      </c>
      <c r="H1166" t="s">
        <v>377</v>
      </c>
      <c r="I1166" t="s">
        <v>16</v>
      </c>
      <c r="J1166" t="s">
        <v>231</v>
      </c>
      <c r="K1166" t="s">
        <v>380</v>
      </c>
      <c r="L1166" t="s">
        <v>381</v>
      </c>
      <c r="M1166" t="s">
        <v>381</v>
      </c>
      <c r="N1166" t="s">
        <v>381</v>
      </c>
      <c r="O1166" t="s">
        <v>385</v>
      </c>
      <c r="P1166" t="s">
        <v>383</v>
      </c>
      <c r="Q1166" t="s">
        <v>590</v>
      </c>
    </row>
    <row r="1167" spans="1:17" hidden="1" x14ac:dyDescent="0.35">
      <c r="A1167" t="s">
        <v>99</v>
      </c>
      <c r="B1167" t="s">
        <v>580</v>
      </c>
      <c r="C1167">
        <v>2021</v>
      </c>
      <c r="D1167">
        <v>3</v>
      </c>
      <c r="E1167">
        <v>0</v>
      </c>
      <c r="F1167">
        <v>2471.4508000000001</v>
      </c>
      <c r="G1167" t="s">
        <v>589</v>
      </c>
      <c r="H1167" t="s">
        <v>377</v>
      </c>
      <c r="I1167" t="s">
        <v>16</v>
      </c>
      <c r="J1167" t="s">
        <v>231</v>
      </c>
      <c r="K1167" t="s">
        <v>380</v>
      </c>
      <c r="L1167" t="s">
        <v>381</v>
      </c>
      <c r="M1167" t="s">
        <v>381</v>
      </c>
      <c r="N1167" t="s">
        <v>381</v>
      </c>
      <c r="O1167" t="s">
        <v>386</v>
      </c>
      <c r="P1167" t="s">
        <v>383</v>
      </c>
      <c r="Q1167" t="s">
        <v>590</v>
      </c>
    </row>
    <row r="1168" spans="1:17" hidden="1" x14ac:dyDescent="0.35">
      <c r="A1168" t="s">
        <v>99</v>
      </c>
      <c r="B1168" t="s">
        <v>580</v>
      </c>
      <c r="C1168">
        <v>2021</v>
      </c>
      <c r="D1168">
        <v>3</v>
      </c>
      <c r="E1168">
        <v>14530.58</v>
      </c>
      <c r="F1168">
        <v>0</v>
      </c>
      <c r="G1168" t="s">
        <v>589</v>
      </c>
      <c r="H1168" t="s">
        <v>377</v>
      </c>
      <c r="I1168" t="s">
        <v>16</v>
      </c>
      <c r="J1168" t="s">
        <v>231</v>
      </c>
      <c r="K1168" t="s">
        <v>380</v>
      </c>
      <c r="L1168" t="s">
        <v>381</v>
      </c>
      <c r="M1168" t="s">
        <v>381</v>
      </c>
      <c r="N1168" t="s">
        <v>381</v>
      </c>
      <c r="O1168" t="s">
        <v>386</v>
      </c>
      <c r="P1168" t="s">
        <v>383</v>
      </c>
      <c r="Q1168" t="s">
        <v>590</v>
      </c>
    </row>
    <row r="1169" spans="1:17" hidden="1" x14ac:dyDescent="0.35">
      <c r="A1169" t="s">
        <v>99</v>
      </c>
      <c r="B1169" t="s">
        <v>580</v>
      </c>
      <c r="C1169">
        <v>2021</v>
      </c>
      <c r="D1169">
        <v>4</v>
      </c>
      <c r="E1169">
        <v>-20257.560000000001</v>
      </c>
      <c r="F1169">
        <v>0</v>
      </c>
      <c r="G1169" t="s">
        <v>589</v>
      </c>
      <c r="H1169" t="s">
        <v>377</v>
      </c>
      <c r="I1169" t="s">
        <v>16</v>
      </c>
      <c r="J1169" t="s">
        <v>231</v>
      </c>
      <c r="K1169" t="s">
        <v>380</v>
      </c>
      <c r="L1169" t="s">
        <v>381</v>
      </c>
      <c r="M1169" t="s">
        <v>381</v>
      </c>
      <c r="N1169" t="s">
        <v>381</v>
      </c>
      <c r="O1169" t="s">
        <v>387</v>
      </c>
      <c r="P1169" t="s">
        <v>388</v>
      </c>
      <c r="Q1169" t="s">
        <v>590</v>
      </c>
    </row>
    <row r="1170" spans="1:17" hidden="1" x14ac:dyDescent="0.35">
      <c r="A1170" t="s">
        <v>99</v>
      </c>
      <c r="B1170" t="s">
        <v>580</v>
      </c>
      <c r="C1170">
        <v>2021</v>
      </c>
      <c r="D1170">
        <v>4</v>
      </c>
      <c r="E1170">
        <v>0</v>
      </c>
      <c r="F1170">
        <v>40186.686999999998</v>
      </c>
      <c r="G1170" t="s">
        <v>589</v>
      </c>
      <c r="H1170" t="s">
        <v>377</v>
      </c>
      <c r="I1170" t="s">
        <v>16</v>
      </c>
      <c r="J1170" t="s">
        <v>231</v>
      </c>
      <c r="K1170" t="s">
        <v>380</v>
      </c>
      <c r="L1170" t="s">
        <v>381</v>
      </c>
      <c r="M1170" t="s">
        <v>381</v>
      </c>
      <c r="N1170" t="s">
        <v>381</v>
      </c>
      <c r="O1170" t="s">
        <v>387</v>
      </c>
      <c r="P1170" t="s">
        <v>388</v>
      </c>
      <c r="Q1170" t="s">
        <v>590</v>
      </c>
    </row>
    <row r="1171" spans="1:17" hidden="1" x14ac:dyDescent="0.35">
      <c r="A1171" t="s">
        <v>99</v>
      </c>
      <c r="B1171" t="s">
        <v>580</v>
      </c>
      <c r="C1171">
        <v>2021</v>
      </c>
      <c r="D1171">
        <v>5</v>
      </c>
      <c r="E1171">
        <v>-13164.87</v>
      </c>
      <c r="F1171">
        <v>0</v>
      </c>
      <c r="G1171" t="s">
        <v>589</v>
      </c>
      <c r="H1171" t="s">
        <v>377</v>
      </c>
      <c r="I1171" t="s">
        <v>16</v>
      </c>
      <c r="J1171" t="s">
        <v>231</v>
      </c>
      <c r="K1171" t="s">
        <v>380</v>
      </c>
      <c r="L1171" t="s">
        <v>381</v>
      </c>
      <c r="M1171" t="s">
        <v>381</v>
      </c>
      <c r="N1171" t="s">
        <v>381</v>
      </c>
      <c r="O1171" t="s">
        <v>389</v>
      </c>
      <c r="P1171" t="s">
        <v>388</v>
      </c>
      <c r="Q1171" t="s">
        <v>590</v>
      </c>
    </row>
    <row r="1172" spans="1:17" hidden="1" x14ac:dyDescent="0.35">
      <c r="A1172" t="s">
        <v>99</v>
      </c>
      <c r="B1172" t="s">
        <v>580</v>
      </c>
      <c r="C1172">
        <v>2021</v>
      </c>
      <c r="D1172">
        <v>5</v>
      </c>
      <c r="E1172">
        <v>0</v>
      </c>
      <c r="F1172">
        <v>7109.3087999999998</v>
      </c>
      <c r="G1172" t="s">
        <v>589</v>
      </c>
      <c r="H1172" t="s">
        <v>377</v>
      </c>
      <c r="I1172" t="s">
        <v>16</v>
      </c>
      <c r="J1172" t="s">
        <v>231</v>
      </c>
      <c r="K1172" t="s">
        <v>380</v>
      </c>
      <c r="L1172" t="s">
        <v>381</v>
      </c>
      <c r="M1172" t="s">
        <v>381</v>
      </c>
      <c r="N1172" t="s">
        <v>381</v>
      </c>
      <c r="O1172" t="s">
        <v>389</v>
      </c>
      <c r="P1172" t="s">
        <v>388</v>
      </c>
      <c r="Q1172" t="s">
        <v>590</v>
      </c>
    </row>
    <row r="1173" spans="1:17" hidden="1" x14ac:dyDescent="0.35">
      <c r="A1173" t="s">
        <v>99</v>
      </c>
      <c r="B1173" t="s">
        <v>580</v>
      </c>
      <c r="C1173">
        <v>2021</v>
      </c>
      <c r="D1173">
        <v>6</v>
      </c>
      <c r="E1173">
        <v>5704.88</v>
      </c>
      <c r="F1173">
        <v>0</v>
      </c>
      <c r="G1173" t="s">
        <v>589</v>
      </c>
      <c r="H1173" t="s">
        <v>377</v>
      </c>
      <c r="I1173" t="s">
        <v>16</v>
      </c>
      <c r="J1173" t="s">
        <v>231</v>
      </c>
      <c r="K1173" t="s">
        <v>380</v>
      </c>
      <c r="L1173" t="s">
        <v>381</v>
      </c>
      <c r="M1173" t="s">
        <v>381</v>
      </c>
      <c r="N1173" t="s">
        <v>381</v>
      </c>
      <c r="O1173" t="s">
        <v>390</v>
      </c>
      <c r="P1173" t="s">
        <v>388</v>
      </c>
      <c r="Q1173" t="s">
        <v>590</v>
      </c>
    </row>
    <row r="1174" spans="1:17" hidden="1" x14ac:dyDescent="0.35">
      <c r="A1174" t="s">
        <v>99</v>
      </c>
      <c r="B1174" t="s">
        <v>580</v>
      </c>
      <c r="C1174">
        <v>2021</v>
      </c>
      <c r="D1174">
        <v>6</v>
      </c>
      <c r="E1174">
        <v>0</v>
      </c>
      <c r="F1174">
        <v>16582.8017</v>
      </c>
      <c r="G1174" t="s">
        <v>589</v>
      </c>
      <c r="H1174" t="s">
        <v>377</v>
      </c>
      <c r="I1174" t="s">
        <v>16</v>
      </c>
      <c r="J1174" t="s">
        <v>231</v>
      </c>
      <c r="K1174" t="s">
        <v>380</v>
      </c>
      <c r="L1174" t="s">
        <v>381</v>
      </c>
      <c r="M1174" t="s">
        <v>381</v>
      </c>
      <c r="N1174" t="s">
        <v>381</v>
      </c>
      <c r="O1174" t="s">
        <v>390</v>
      </c>
      <c r="P1174" t="s">
        <v>388</v>
      </c>
      <c r="Q1174" t="s">
        <v>590</v>
      </c>
    </row>
    <row r="1175" spans="1:17" hidden="1" x14ac:dyDescent="0.35">
      <c r="A1175" t="s">
        <v>101</v>
      </c>
      <c r="B1175" t="s">
        <v>580</v>
      </c>
      <c r="C1175">
        <v>2021</v>
      </c>
      <c r="D1175">
        <v>5</v>
      </c>
      <c r="E1175">
        <v>17051.560000000001</v>
      </c>
      <c r="F1175">
        <v>0</v>
      </c>
      <c r="G1175" t="s">
        <v>589</v>
      </c>
      <c r="H1175" t="s">
        <v>377</v>
      </c>
      <c r="I1175" t="s">
        <v>21</v>
      </c>
      <c r="J1175" t="s">
        <v>231</v>
      </c>
      <c r="K1175" t="s">
        <v>380</v>
      </c>
      <c r="L1175" t="s">
        <v>381</v>
      </c>
      <c r="M1175" t="s">
        <v>381</v>
      </c>
      <c r="N1175" t="s">
        <v>381</v>
      </c>
      <c r="O1175" t="s">
        <v>389</v>
      </c>
      <c r="P1175" t="s">
        <v>388</v>
      </c>
      <c r="Q1175" t="s">
        <v>590</v>
      </c>
    </row>
    <row r="1176" spans="1:17" hidden="1" x14ac:dyDescent="0.35">
      <c r="A1176" t="s">
        <v>101</v>
      </c>
      <c r="B1176" t="s">
        <v>580</v>
      </c>
      <c r="C1176">
        <v>2021</v>
      </c>
      <c r="D1176">
        <v>6</v>
      </c>
      <c r="E1176">
        <v>12857.36</v>
      </c>
      <c r="F1176">
        <v>0</v>
      </c>
      <c r="G1176" t="s">
        <v>589</v>
      </c>
      <c r="H1176" t="s">
        <v>377</v>
      </c>
      <c r="I1176" t="s">
        <v>21</v>
      </c>
      <c r="J1176" t="s">
        <v>231</v>
      </c>
      <c r="K1176" t="s">
        <v>380</v>
      </c>
      <c r="L1176" t="s">
        <v>381</v>
      </c>
      <c r="M1176" t="s">
        <v>381</v>
      </c>
      <c r="N1176" t="s">
        <v>381</v>
      </c>
      <c r="O1176" t="s">
        <v>390</v>
      </c>
      <c r="P1176" t="s">
        <v>388</v>
      </c>
      <c r="Q1176" t="s">
        <v>590</v>
      </c>
    </row>
    <row r="1177" spans="1:17" hidden="1" x14ac:dyDescent="0.35">
      <c r="A1177" t="s">
        <v>100</v>
      </c>
      <c r="B1177" t="s">
        <v>580</v>
      </c>
      <c r="C1177">
        <v>2021</v>
      </c>
      <c r="D1177">
        <v>5</v>
      </c>
      <c r="E1177">
        <v>12850.82</v>
      </c>
      <c r="F1177">
        <v>0</v>
      </c>
      <c r="G1177" t="s">
        <v>589</v>
      </c>
      <c r="H1177" t="s">
        <v>377</v>
      </c>
      <c r="I1177" t="s">
        <v>20</v>
      </c>
      <c r="J1177" t="s">
        <v>231</v>
      </c>
      <c r="K1177" t="s">
        <v>380</v>
      </c>
      <c r="L1177" t="s">
        <v>381</v>
      </c>
      <c r="M1177" t="s">
        <v>381</v>
      </c>
      <c r="N1177" t="s">
        <v>381</v>
      </c>
      <c r="O1177" t="s">
        <v>389</v>
      </c>
      <c r="P1177" t="s">
        <v>388</v>
      </c>
      <c r="Q1177" t="s">
        <v>590</v>
      </c>
    </row>
    <row r="1178" spans="1:17" hidden="1" x14ac:dyDescent="0.35">
      <c r="A1178" t="s">
        <v>100</v>
      </c>
      <c r="B1178" t="s">
        <v>580</v>
      </c>
      <c r="C1178">
        <v>2021</v>
      </c>
      <c r="D1178">
        <v>6</v>
      </c>
      <c r="E1178">
        <v>5575.68</v>
      </c>
      <c r="F1178">
        <v>0</v>
      </c>
      <c r="G1178" t="s">
        <v>589</v>
      </c>
      <c r="H1178" t="s">
        <v>377</v>
      </c>
      <c r="I1178" t="s">
        <v>20</v>
      </c>
      <c r="J1178" t="s">
        <v>231</v>
      </c>
      <c r="K1178" t="s">
        <v>380</v>
      </c>
      <c r="L1178" t="s">
        <v>381</v>
      </c>
      <c r="M1178" t="s">
        <v>381</v>
      </c>
      <c r="N1178" t="s">
        <v>381</v>
      </c>
      <c r="O1178" t="s">
        <v>390</v>
      </c>
      <c r="P1178" t="s">
        <v>388</v>
      </c>
      <c r="Q1178" t="s">
        <v>590</v>
      </c>
    </row>
    <row r="1179" spans="1:17" hidden="1" x14ac:dyDescent="0.35">
      <c r="A1179" t="s">
        <v>102</v>
      </c>
      <c r="B1179" t="s">
        <v>580</v>
      </c>
      <c r="C1179">
        <v>2021</v>
      </c>
      <c r="D1179">
        <v>1</v>
      </c>
      <c r="E1179">
        <v>0</v>
      </c>
      <c r="F1179">
        <v>20452.07</v>
      </c>
      <c r="G1179" t="s">
        <v>591</v>
      </c>
      <c r="H1179" t="s">
        <v>377</v>
      </c>
      <c r="I1179" t="s">
        <v>16</v>
      </c>
      <c r="J1179" t="s">
        <v>231</v>
      </c>
      <c r="K1179" t="s">
        <v>380</v>
      </c>
      <c r="L1179" t="s">
        <v>381</v>
      </c>
      <c r="M1179" t="s">
        <v>381</v>
      </c>
      <c r="N1179" t="s">
        <v>381</v>
      </c>
      <c r="O1179" t="s">
        <v>382</v>
      </c>
      <c r="P1179" t="s">
        <v>383</v>
      </c>
      <c r="Q1179" t="s">
        <v>592</v>
      </c>
    </row>
    <row r="1180" spans="1:17" hidden="1" x14ac:dyDescent="0.35">
      <c r="A1180" t="s">
        <v>102</v>
      </c>
      <c r="B1180" t="s">
        <v>580</v>
      </c>
      <c r="C1180">
        <v>2021</v>
      </c>
      <c r="D1180">
        <v>1</v>
      </c>
      <c r="E1180">
        <v>82.72</v>
      </c>
      <c r="F1180">
        <v>0</v>
      </c>
      <c r="G1180" t="s">
        <v>591</v>
      </c>
      <c r="H1180" t="s">
        <v>377</v>
      </c>
      <c r="I1180" t="s">
        <v>16</v>
      </c>
      <c r="J1180" t="s">
        <v>231</v>
      </c>
      <c r="K1180" t="s">
        <v>380</v>
      </c>
      <c r="L1180" t="s">
        <v>381</v>
      </c>
      <c r="M1180" t="s">
        <v>381</v>
      </c>
      <c r="N1180" t="s">
        <v>381</v>
      </c>
      <c r="O1180" t="s">
        <v>382</v>
      </c>
      <c r="P1180" t="s">
        <v>383</v>
      </c>
      <c r="Q1180" t="s">
        <v>592</v>
      </c>
    </row>
    <row r="1181" spans="1:17" hidden="1" x14ac:dyDescent="0.35">
      <c r="A1181" t="s">
        <v>102</v>
      </c>
      <c r="B1181" t="s">
        <v>580</v>
      </c>
      <c r="C1181">
        <v>2021</v>
      </c>
      <c r="D1181">
        <v>2</v>
      </c>
      <c r="E1181">
        <v>0</v>
      </c>
      <c r="F1181">
        <v>7088.26</v>
      </c>
      <c r="G1181" t="s">
        <v>591</v>
      </c>
      <c r="H1181" t="s">
        <v>377</v>
      </c>
      <c r="I1181" t="s">
        <v>16</v>
      </c>
      <c r="J1181" t="s">
        <v>231</v>
      </c>
      <c r="K1181" t="s">
        <v>380</v>
      </c>
      <c r="L1181" t="s">
        <v>381</v>
      </c>
      <c r="M1181" t="s">
        <v>381</v>
      </c>
      <c r="N1181" t="s">
        <v>381</v>
      </c>
      <c r="O1181" t="s">
        <v>385</v>
      </c>
      <c r="P1181" t="s">
        <v>383</v>
      </c>
      <c r="Q1181" t="s">
        <v>592</v>
      </c>
    </row>
    <row r="1182" spans="1:17" hidden="1" x14ac:dyDescent="0.35">
      <c r="A1182" t="s">
        <v>102</v>
      </c>
      <c r="B1182" t="s">
        <v>580</v>
      </c>
      <c r="C1182">
        <v>2021</v>
      </c>
      <c r="D1182">
        <v>2</v>
      </c>
      <c r="E1182">
        <v>46313.2</v>
      </c>
      <c r="F1182">
        <v>0</v>
      </c>
      <c r="G1182" t="s">
        <v>591</v>
      </c>
      <c r="H1182" t="s">
        <v>377</v>
      </c>
      <c r="I1182" t="s">
        <v>16</v>
      </c>
      <c r="J1182" t="s">
        <v>231</v>
      </c>
      <c r="K1182" t="s">
        <v>380</v>
      </c>
      <c r="L1182" t="s">
        <v>381</v>
      </c>
      <c r="M1182" t="s">
        <v>381</v>
      </c>
      <c r="N1182" t="s">
        <v>381</v>
      </c>
      <c r="O1182" t="s">
        <v>385</v>
      </c>
      <c r="P1182" t="s">
        <v>383</v>
      </c>
      <c r="Q1182" t="s">
        <v>592</v>
      </c>
    </row>
    <row r="1183" spans="1:17" hidden="1" x14ac:dyDescent="0.35">
      <c r="A1183" t="s">
        <v>102</v>
      </c>
      <c r="B1183" t="s">
        <v>580</v>
      </c>
      <c r="C1183">
        <v>2021</v>
      </c>
      <c r="D1183">
        <v>3</v>
      </c>
      <c r="E1183">
        <v>0</v>
      </c>
      <c r="F1183">
        <v>4910.7271000000001</v>
      </c>
      <c r="G1183" t="s">
        <v>591</v>
      </c>
      <c r="H1183" t="s">
        <v>377</v>
      </c>
      <c r="I1183" t="s">
        <v>16</v>
      </c>
      <c r="J1183" t="s">
        <v>231</v>
      </c>
      <c r="K1183" t="s">
        <v>380</v>
      </c>
      <c r="L1183" t="s">
        <v>381</v>
      </c>
      <c r="M1183" t="s">
        <v>381</v>
      </c>
      <c r="N1183" t="s">
        <v>381</v>
      </c>
      <c r="O1183" t="s">
        <v>386</v>
      </c>
      <c r="P1183" t="s">
        <v>383</v>
      </c>
      <c r="Q1183" t="s">
        <v>592</v>
      </c>
    </row>
    <row r="1184" spans="1:17" hidden="1" x14ac:dyDescent="0.35">
      <c r="A1184" t="s">
        <v>102</v>
      </c>
      <c r="B1184" t="s">
        <v>580</v>
      </c>
      <c r="C1184">
        <v>2021</v>
      </c>
      <c r="D1184">
        <v>3</v>
      </c>
      <c r="E1184">
        <v>6792.31</v>
      </c>
      <c r="F1184">
        <v>0</v>
      </c>
      <c r="G1184" t="s">
        <v>591</v>
      </c>
      <c r="H1184" t="s">
        <v>377</v>
      </c>
      <c r="I1184" t="s">
        <v>16</v>
      </c>
      <c r="J1184" t="s">
        <v>231</v>
      </c>
      <c r="K1184" t="s">
        <v>380</v>
      </c>
      <c r="L1184" t="s">
        <v>381</v>
      </c>
      <c r="M1184" t="s">
        <v>381</v>
      </c>
      <c r="N1184" t="s">
        <v>381</v>
      </c>
      <c r="O1184" t="s">
        <v>386</v>
      </c>
      <c r="P1184" t="s">
        <v>383</v>
      </c>
      <c r="Q1184" t="s">
        <v>592</v>
      </c>
    </row>
    <row r="1185" spans="1:17" hidden="1" x14ac:dyDescent="0.35">
      <c r="A1185" t="s">
        <v>102</v>
      </c>
      <c r="B1185" t="s">
        <v>580</v>
      </c>
      <c r="C1185">
        <v>2021</v>
      </c>
      <c r="D1185">
        <v>4</v>
      </c>
      <c r="E1185">
        <v>15043.08</v>
      </c>
      <c r="F1185">
        <v>0</v>
      </c>
      <c r="G1185" t="s">
        <v>591</v>
      </c>
      <c r="H1185" t="s">
        <v>377</v>
      </c>
      <c r="I1185" t="s">
        <v>16</v>
      </c>
      <c r="J1185" t="s">
        <v>231</v>
      </c>
      <c r="K1185" t="s">
        <v>380</v>
      </c>
      <c r="L1185" t="s">
        <v>381</v>
      </c>
      <c r="M1185" t="s">
        <v>381</v>
      </c>
      <c r="N1185" t="s">
        <v>381</v>
      </c>
      <c r="O1185" t="s">
        <v>387</v>
      </c>
      <c r="P1185" t="s">
        <v>388</v>
      </c>
      <c r="Q1185" t="s">
        <v>592</v>
      </c>
    </row>
    <row r="1186" spans="1:17" hidden="1" x14ac:dyDescent="0.35">
      <c r="A1186" t="s">
        <v>102</v>
      </c>
      <c r="B1186" t="s">
        <v>580</v>
      </c>
      <c r="C1186">
        <v>2021</v>
      </c>
      <c r="D1186">
        <v>4</v>
      </c>
      <c r="E1186">
        <v>0</v>
      </c>
      <c r="F1186">
        <v>79850.203599999993</v>
      </c>
      <c r="G1186" t="s">
        <v>591</v>
      </c>
      <c r="H1186" t="s">
        <v>377</v>
      </c>
      <c r="I1186" t="s">
        <v>16</v>
      </c>
      <c r="J1186" t="s">
        <v>231</v>
      </c>
      <c r="K1186" t="s">
        <v>380</v>
      </c>
      <c r="L1186" t="s">
        <v>381</v>
      </c>
      <c r="M1186" t="s">
        <v>381</v>
      </c>
      <c r="N1186" t="s">
        <v>381</v>
      </c>
      <c r="O1186" t="s">
        <v>387</v>
      </c>
      <c r="P1186" t="s">
        <v>388</v>
      </c>
      <c r="Q1186" t="s">
        <v>592</v>
      </c>
    </row>
    <row r="1187" spans="1:17" hidden="1" x14ac:dyDescent="0.35">
      <c r="A1187" t="s">
        <v>102</v>
      </c>
      <c r="B1187" t="s">
        <v>580</v>
      </c>
      <c r="C1187">
        <v>2021</v>
      </c>
      <c r="D1187">
        <v>5</v>
      </c>
      <c r="E1187">
        <v>-15825.59</v>
      </c>
      <c r="F1187">
        <v>0</v>
      </c>
      <c r="G1187" t="s">
        <v>591</v>
      </c>
      <c r="H1187" t="s">
        <v>377</v>
      </c>
      <c r="I1187" t="s">
        <v>16</v>
      </c>
      <c r="J1187" t="s">
        <v>231</v>
      </c>
      <c r="K1187" t="s">
        <v>380</v>
      </c>
      <c r="L1187" t="s">
        <v>381</v>
      </c>
      <c r="M1187" t="s">
        <v>381</v>
      </c>
      <c r="N1187" t="s">
        <v>381</v>
      </c>
      <c r="O1187" t="s">
        <v>389</v>
      </c>
      <c r="P1187" t="s">
        <v>388</v>
      </c>
      <c r="Q1187" t="s">
        <v>592</v>
      </c>
    </row>
    <row r="1188" spans="1:17" hidden="1" x14ac:dyDescent="0.35">
      <c r="A1188" t="s">
        <v>102</v>
      </c>
      <c r="B1188" t="s">
        <v>580</v>
      </c>
      <c r="C1188">
        <v>2021</v>
      </c>
      <c r="D1188">
        <v>5</v>
      </c>
      <c r="E1188">
        <v>0</v>
      </c>
      <c r="F1188">
        <v>14126.0651</v>
      </c>
      <c r="G1188" t="s">
        <v>591</v>
      </c>
      <c r="H1188" t="s">
        <v>377</v>
      </c>
      <c r="I1188" t="s">
        <v>16</v>
      </c>
      <c r="J1188" t="s">
        <v>231</v>
      </c>
      <c r="K1188" t="s">
        <v>380</v>
      </c>
      <c r="L1188" t="s">
        <v>381</v>
      </c>
      <c r="M1188" t="s">
        <v>381</v>
      </c>
      <c r="N1188" t="s">
        <v>381</v>
      </c>
      <c r="O1188" t="s">
        <v>389</v>
      </c>
      <c r="P1188" t="s">
        <v>388</v>
      </c>
      <c r="Q1188" t="s">
        <v>592</v>
      </c>
    </row>
    <row r="1189" spans="1:17" hidden="1" x14ac:dyDescent="0.35">
      <c r="A1189" t="s">
        <v>102</v>
      </c>
      <c r="B1189" t="s">
        <v>580</v>
      </c>
      <c r="C1189">
        <v>2021</v>
      </c>
      <c r="D1189">
        <v>6</v>
      </c>
      <c r="E1189">
        <v>6452.48</v>
      </c>
      <c r="F1189">
        <v>0</v>
      </c>
      <c r="G1189" t="s">
        <v>591</v>
      </c>
      <c r="H1189" t="s">
        <v>377</v>
      </c>
      <c r="I1189" t="s">
        <v>16</v>
      </c>
      <c r="J1189" t="s">
        <v>231</v>
      </c>
      <c r="K1189" t="s">
        <v>380</v>
      </c>
      <c r="L1189" t="s">
        <v>381</v>
      </c>
      <c r="M1189" t="s">
        <v>381</v>
      </c>
      <c r="N1189" t="s">
        <v>381</v>
      </c>
      <c r="O1189" t="s">
        <v>390</v>
      </c>
      <c r="P1189" t="s">
        <v>388</v>
      </c>
      <c r="Q1189" t="s">
        <v>592</v>
      </c>
    </row>
    <row r="1190" spans="1:17" hidden="1" x14ac:dyDescent="0.35">
      <c r="A1190" t="s">
        <v>102</v>
      </c>
      <c r="B1190" t="s">
        <v>580</v>
      </c>
      <c r="C1190">
        <v>2021</v>
      </c>
      <c r="D1190">
        <v>6</v>
      </c>
      <c r="E1190">
        <v>0</v>
      </c>
      <c r="F1190">
        <v>32949.720300000001</v>
      </c>
      <c r="G1190" t="s">
        <v>591</v>
      </c>
      <c r="H1190" t="s">
        <v>377</v>
      </c>
      <c r="I1190" t="s">
        <v>16</v>
      </c>
      <c r="J1190" t="s">
        <v>231</v>
      </c>
      <c r="K1190" t="s">
        <v>380</v>
      </c>
      <c r="L1190" t="s">
        <v>381</v>
      </c>
      <c r="M1190" t="s">
        <v>381</v>
      </c>
      <c r="N1190" t="s">
        <v>381</v>
      </c>
      <c r="O1190" t="s">
        <v>390</v>
      </c>
      <c r="P1190" t="s">
        <v>388</v>
      </c>
      <c r="Q1190" t="s">
        <v>592</v>
      </c>
    </row>
    <row r="1191" spans="1:17" hidden="1" x14ac:dyDescent="0.35">
      <c r="A1191" t="s">
        <v>104</v>
      </c>
      <c r="B1191" t="s">
        <v>580</v>
      </c>
      <c r="C1191">
        <v>2021</v>
      </c>
      <c r="D1191">
        <v>5</v>
      </c>
      <c r="E1191">
        <v>22133.39</v>
      </c>
      <c r="F1191">
        <v>0</v>
      </c>
      <c r="G1191" t="s">
        <v>591</v>
      </c>
      <c r="H1191" t="s">
        <v>377</v>
      </c>
      <c r="I1191" t="s">
        <v>21</v>
      </c>
      <c r="J1191" t="s">
        <v>231</v>
      </c>
      <c r="K1191" t="s">
        <v>380</v>
      </c>
      <c r="L1191" t="s">
        <v>381</v>
      </c>
      <c r="M1191" t="s">
        <v>381</v>
      </c>
      <c r="N1191" t="s">
        <v>381</v>
      </c>
      <c r="O1191" t="s">
        <v>389</v>
      </c>
      <c r="P1191" t="s">
        <v>388</v>
      </c>
      <c r="Q1191" t="s">
        <v>592</v>
      </c>
    </row>
    <row r="1192" spans="1:17" hidden="1" x14ac:dyDescent="0.35">
      <c r="A1192" t="s">
        <v>104</v>
      </c>
      <c r="B1192" t="s">
        <v>580</v>
      </c>
      <c r="C1192">
        <v>2021</v>
      </c>
      <c r="D1192">
        <v>6</v>
      </c>
      <c r="E1192">
        <v>5567.12</v>
      </c>
      <c r="F1192">
        <v>0</v>
      </c>
      <c r="G1192" t="s">
        <v>591</v>
      </c>
      <c r="H1192" t="s">
        <v>377</v>
      </c>
      <c r="I1192" t="s">
        <v>21</v>
      </c>
      <c r="J1192" t="s">
        <v>231</v>
      </c>
      <c r="K1192" t="s">
        <v>380</v>
      </c>
      <c r="L1192" t="s">
        <v>381</v>
      </c>
      <c r="M1192" t="s">
        <v>381</v>
      </c>
      <c r="N1192" t="s">
        <v>381</v>
      </c>
      <c r="O1192" t="s">
        <v>390</v>
      </c>
      <c r="P1192" t="s">
        <v>388</v>
      </c>
      <c r="Q1192" t="s">
        <v>592</v>
      </c>
    </row>
    <row r="1193" spans="1:17" hidden="1" x14ac:dyDescent="0.35">
      <c r="A1193" t="s">
        <v>103</v>
      </c>
      <c r="B1193" t="s">
        <v>580</v>
      </c>
      <c r="C1193">
        <v>2021</v>
      </c>
      <c r="D1193">
        <v>5</v>
      </c>
      <c r="E1193">
        <v>13420.42</v>
      </c>
      <c r="F1193">
        <v>0</v>
      </c>
      <c r="G1193" t="s">
        <v>591</v>
      </c>
      <c r="H1193" t="s">
        <v>377</v>
      </c>
      <c r="I1193" t="s">
        <v>20</v>
      </c>
      <c r="J1193" t="s">
        <v>231</v>
      </c>
      <c r="K1193" t="s">
        <v>380</v>
      </c>
      <c r="L1193" t="s">
        <v>381</v>
      </c>
      <c r="M1193" t="s">
        <v>381</v>
      </c>
      <c r="N1193" t="s">
        <v>381</v>
      </c>
      <c r="O1193" t="s">
        <v>389</v>
      </c>
      <c r="P1193" t="s">
        <v>388</v>
      </c>
      <c r="Q1193" t="s">
        <v>592</v>
      </c>
    </row>
    <row r="1194" spans="1:17" hidden="1" x14ac:dyDescent="0.35">
      <c r="A1194" t="s">
        <v>103</v>
      </c>
      <c r="B1194" t="s">
        <v>580</v>
      </c>
      <c r="C1194">
        <v>2021</v>
      </c>
      <c r="D1194">
        <v>6</v>
      </c>
      <c r="E1194">
        <v>6460.74</v>
      </c>
      <c r="F1194">
        <v>0</v>
      </c>
      <c r="G1194" t="s">
        <v>591</v>
      </c>
      <c r="H1194" t="s">
        <v>377</v>
      </c>
      <c r="I1194" t="s">
        <v>20</v>
      </c>
      <c r="J1194" t="s">
        <v>231</v>
      </c>
      <c r="K1194" t="s">
        <v>380</v>
      </c>
      <c r="L1194" t="s">
        <v>381</v>
      </c>
      <c r="M1194" t="s">
        <v>381</v>
      </c>
      <c r="N1194" t="s">
        <v>381</v>
      </c>
      <c r="O1194" t="s">
        <v>390</v>
      </c>
      <c r="P1194" t="s">
        <v>388</v>
      </c>
      <c r="Q1194" t="s">
        <v>592</v>
      </c>
    </row>
    <row r="1195" spans="1:17" hidden="1" x14ac:dyDescent="0.35">
      <c r="A1195" t="s">
        <v>105</v>
      </c>
      <c r="B1195" t="s">
        <v>580</v>
      </c>
      <c r="C1195">
        <v>2021</v>
      </c>
      <c r="D1195">
        <v>1</v>
      </c>
      <c r="E1195">
        <v>0</v>
      </c>
      <c r="F1195">
        <v>13933.28</v>
      </c>
      <c r="G1195" t="s">
        <v>593</v>
      </c>
      <c r="H1195" t="s">
        <v>377</v>
      </c>
      <c r="I1195" t="s">
        <v>16</v>
      </c>
      <c r="J1195" t="s">
        <v>229</v>
      </c>
      <c r="K1195" t="s">
        <v>380</v>
      </c>
      <c r="L1195" t="s">
        <v>381</v>
      </c>
      <c r="M1195" t="s">
        <v>381</v>
      </c>
      <c r="N1195" t="s">
        <v>381</v>
      </c>
      <c r="O1195" t="s">
        <v>382</v>
      </c>
      <c r="P1195" t="s">
        <v>383</v>
      </c>
      <c r="Q1195" t="s">
        <v>594</v>
      </c>
    </row>
    <row r="1196" spans="1:17" hidden="1" x14ac:dyDescent="0.35">
      <c r="A1196" t="s">
        <v>105</v>
      </c>
      <c r="B1196" t="s">
        <v>580</v>
      </c>
      <c r="C1196">
        <v>2021</v>
      </c>
      <c r="D1196">
        <v>1</v>
      </c>
      <c r="E1196">
        <v>24890.05</v>
      </c>
      <c r="F1196">
        <v>0</v>
      </c>
      <c r="G1196" t="s">
        <v>593</v>
      </c>
      <c r="H1196" t="s">
        <v>377</v>
      </c>
      <c r="I1196" t="s">
        <v>16</v>
      </c>
      <c r="J1196" t="s">
        <v>229</v>
      </c>
      <c r="K1196" t="s">
        <v>380</v>
      </c>
      <c r="L1196" t="s">
        <v>381</v>
      </c>
      <c r="M1196" t="s">
        <v>381</v>
      </c>
      <c r="N1196" t="s">
        <v>381</v>
      </c>
      <c r="O1196" t="s">
        <v>382</v>
      </c>
      <c r="P1196" t="s">
        <v>383</v>
      </c>
      <c r="Q1196" t="s">
        <v>594</v>
      </c>
    </row>
    <row r="1197" spans="1:17" hidden="1" x14ac:dyDescent="0.35">
      <c r="A1197" t="s">
        <v>105</v>
      </c>
      <c r="B1197" t="s">
        <v>580</v>
      </c>
      <c r="C1197">
        <v>2021</v>
      </c>
      <c r="D1197">
        <v>2</v>
      </c>
      <c r="E1197">
        <v>0</v>
      </c>
      <c r="F1197">
        <v>4828.9799999999996</v>
      </c>
      <c r="G1197" t="s">
        <v>593</v>
      </c>
      <c r="H1197" t="s">
        <v>377</v>
      </c>
      <c r="I1197" t="s">
        <v>16</v>
      </c>
      <c r="J1197" t="s">
        <v>229</v>
      </c>
      <c r="K1197" t="s">
        <v>380</v>
      </c>
      <c r="L1197" t="s">
        <v>381</v>
      </c>
      <c r="M1197" t="s">
        <v>381</v>
      </c>
      <c r="N1197" t="s">
        <v>381</v>
      </c>
      <c r="O1197" t="s">
        <v>385</v>
      </c>
      <c r="P1197" t="s">
        <v>383</v>
      </c>
      <c r="Q1197" t="s">
        <v>594</v>
      </c>
    </row>
    <row r="1198" spans="1:17" hidden="1" x14ac:dyDescent="0.35">
      <c r="A1198" t="s">
        <v>105</v>
      </c>
      <c r="B1198" t="s">
        <v>580</v>
      </c>
      <c r="C1198">
        <v>2021</v>
      </c>
      <c r="D1198">
        <v>2</v>
      </c>
      <c r="E1198">
        <v>65727.33</v>
      </c>
      <c r="F1198">
        <v>0</v>
      </c>
      <c r="G1198" t="s">
        <v>593</v>
      </c>
      <c r="H1198" t="s">
        <v>377</v>
      </c>
      <c r="I1198" t="s">
        <v>16</v>
      </c>
      <c r="J1198" t="s">
        <v>229</v>
      </c>
      <c r="K1198" t="s">
        <v>380</v>
      </c>
      <c r="L1198" t="s">
        <v>381</v>
      </c>
      <c r="M1198" t="s">
        <v>381</v>
      </c>
      <c r="N1198" t="s">
        <v>381</v>
      </c>
      <c r="O1198" t="s">
        <v>385</v>
      </c>
      <c r="P1198" t="s">
        <v>383</v>
      </c>
      <c r="Q1198" t="s">
        <v>594</v>
      </c>
    </row>
    <row r="1199" spans="1:17" hidden="1" x14ac:dyDescent="0.35">
      <c r="A1199" t="s">
        <v>105</v>
      </c>
      <c r="B1199" t="s">
        <v>580</v>
      </c>
      <c r="C1199">
        <v>2021</v>
      </c>
      <c r="D1199">
        <v>3</v>
      </c>
      <c r="E1199">
        <v>0</v>
      </c>
      <c r="F1199">
        <v>3345.5052999999998</v>
      </c>
      <c r="G1199" t="s">
        <v>593</v>
      </c>
      <c r="H1199" t="s">
        <v>377</v>
      </c>
      <c r="I1199" t="s">
        <v>16</v>
      </c>
      <c r="J1199" t="s">
        <v>229</v>
      </c>
      <c r="K1199" t="s">
        <v>380</v>
      </c>
      <c r="L1199" t="s">
        <v>381</v>
      </c>
      <c r="M1199" t="s">
        <v>381</v>
      </c>
      <c r="N1199" t="s">
        <v>381</v>
      </c>
      <c r="O1199" t="s">
        <v>386</v>
      </c>
      <c r="P1199" t="s">
        <v>383</v>
      </c>
      <c r="Q1199" t="s">
        <v>594</v>
      </c>
    </row>
    <row r="1200" spans="1:17" hidden="1" x14ac:dyDescent="0.35">
      <c r="A1200" t="s">
        <v>105</v>
      </c>
      <c r="B1200" t="s">
        <v>580</v>
      </c>
      <c r="C1200">
        <v>2021</v>
      </c>
      <c r="D1200">
        <v>4</v>
      </c>
      <c r="E1200">
        <v>8394.42</v>
      </c>
      <c r="F1200">
        <v>0</v>
      </c>
      <c r="G1200" t="s">
        <v>593</v>
      </c>
      <c r="H1200" t="s">
        <v>377</v>
      </c>
      <c r="I1200" t="s">
        <v>16</v>
      </c>
      <c r="J1200" t="s">
        <v>229</v>
      </c>
      <c r="K1200" t="s">
        <v>380</v>
      </c>
      <c r="L1200" t="s">
        <v>381</v>
      </c>
      <c r="M1200" t="s">
        <v>381</v>
      </c>
      <c r="N1200" t="s">
        <v>381</v>
      </c>
      <c r="O1200" t="s">
        <v>387</v>
      </c>
      <c r="P1200" t="s">
        <v>388</v>
      </c>
      <c r="Q1200" t="s">
        <v>594</v>
      </c>
    </row>
    <row r="1201" spans="1:17" hidden="1" x14ac:dyDescent="0.35">
      <c r="A1201" t="s">
        <v>105</v>
      </c>
      <c r="B1201" t="s">
        <v>580</v>
      </c>
      <c r="C1201">
        <v>2021</v>
      </c>
      <c r="D1201">
        <v>4</v>
      </c>
      <c r="E1201">
        <v>0</v>
      </c>
      <c r="F1201">
        <v>54399.129399999998</v>
      </c>
      <c r="G1201" t="s">
        <v>593</v>
      </c>
      <c r="H1201" t="s">
        <v>377</v>
      </c>
      <c r="I1201" t="s">
        <v>16</v>
      </c>
      <c r="J1201" t="s">
        <v>229</v>
      </c>
      <c r="K1201" t="s">
        <v>380</v>
      </c>
      <c r="L1201" t="s">
        <v>381</v>
      </c>
      <c r="M1201" t="s">
        <v>381</v>
      </c>
      <c r="N1201" t="s">
        <v>381</v>
      </c>
      <c r="O1201" t="s">
        <v>387</v>
      </c>
      <c r="P1201" t="s">
        <v>388</v>
      </c>
      <c r="Q1201" t="s">
        <v>594</v>
      </c>
    </row>
    <row r="1202" spans="1:17" hidden="1" x14ac:dyDescent="0.35">
      <c r="A1202" t="s">
        <v>105</v>
      </c>
      <c r="B1202" t="s">
        <v>580</v>
      </c>
      <c r="C1202">
        <v>2021</v>
      </c>
      <c r="D1202">
        <v>5</v>
      </c>
      <c r="E1202">
        <v>-34091.97</v>
      </c>
      <c r="F1202">
        <v>0</v>
      </c>
      <c r="G1202" t="s">
        <v>593</v>
      </c>
      <c r="H1202" t="s">
        <v>377</v>
      </c>
      <c r="I1202" t="s">
        <v>16</v>
      </c>
      <c r="J1202" t="s">
        <v>229</v>
      </c>
      <c r="K1202" t="s">
        <v>380</v>
      </c>
      <c r="L1202" t="s">
        <v>381</v>
      </c>
      <c r="M1202" t="s">
        <v>381</v>
      </c>
      <c r="N1202" t="s">
        <v>381</v>
      </c>
      <c r="O1202" t="s">
        <v>389</v>
      </c>
      <c r="P1202" t="s">
        <v>388</v>
      </c>
      <c r="Q1202" t="s">
        <v>594</v>
      </c>
    </row>
    <row r="1203" spans="1:17" hidden="1" x14ac:dyDescent="0.35">
      <c r="A1203" t="s">
        <v>105</v>
      </c>
      <c r="B1203" t="s">
        <v>580</v>
      </c>
      <c r="C1203">
        <v>2021</v>
      </c>
      <c r="D1203">
        <v>5</v>
      </c>
      <c r="E1203">
        <v>0</v>
      </c>
      <c r="F1203">
        <v>9623.5902999999998</v>
      </c>
      <c r="G1203" t="s">
        <v>593</v>
      </c>
      <c r="H1203" t="s">
        <v>377</v>
      </c>
      <c r="I1203" t="s">
        <v>16</v>
      </c>
      <c r="J1203" t="s">
        <v>229</v>
      </c>
      <c r="K1203" t="s">
        <v>380</v>
      </c>
      <c r="L1203" t="s">
        <v>381</v>
      </c>
      <c r="M1203" t="s">
        <v>381</v>
      </c>
      <c r="N1203" t="s">
        <v>381</v>
      </c>
      <c r="O1203" t="s">
        <v>389</v>
      </c>
      <c r="P1203" t="s">
        <v>388</v>
      </c>
      <c r="Q1203" t="s">
        <v>594</v>
      </c>
    </row>
    <row r="1204" spans="1:17" hidden="1" x14ac:dyDescent="0.35">
      <c r="A1204" t="s">
        <v>105</v>
      </c>
      <c r="B1204" t="s">
        <v>580</v>
      </c>
      <c r="C1204">
        <v>2021</v>
      </c>
      <c r="D1204">
        <v>6</v>
      </c>
      <c r="E1204">
        <v>5889.83</v>
      </c>
      <c r="F1204">
        <v>0</v>
      </c>
      <c r="G1204" t="s">
        <v>593</v>
      </c>
      <c r="H1204" t="s">
        <v>377</v>
      </c>
      <c r="I1204" t="s">
        <v>16</v>
      </c>
      <c r="J1204" t="s">
        <v>229</v>
      </c>
      <c r="K1204" t="s">
        <v>380</v>
      </c>
      <c r="L1204" t="s">
        <v>381</v>
      </c>
      <c r="M1204" t="s">
        <v>381</v>
      </c>
      <c r="N1204" t="s">
        <v>381</v>
      </c>
      <c r="O1204" t="s">
        <v>390</v>
      </c>
      <c r="P1204" t="s">
        <v>388</v>
      </c>
      <c r="Q1204" t="s">
        <v>594</v>
      </c>
    </row>
    <row r="1205" spans="1:17" hidden="1" x14ac:dyDescent="0.35">
      <c r="A1205" t="s">
        <v>105</v>
      </c>
      <c r="B1205" t="s">
        <v>580</v>
      </c>
      <c r="C1205">
        <v>2021</v>
      </c>
      <c r="D1205">
        <v>6</v>
      </c>
      <c r="E1205">
        <v>0</v>
      </c>
      <c r="F1205">
        <v>22447.483100000001</v>
      </c>
      <c r="G1205" t="s">
        <v>593</v>
      </c>
      <c r="H1205" t="s">
        <v>377</v>
      </c>
      <c r="I1205" t="s">
        <v>16</v>
      </c>
      <c r="J1205" t="s">
        <v>229</v>
      </c>
      <c r="K1205" t="s">
        <v>380</v>
      </c>
      <c r="L1205" t="s">
        <v>381</v>
      </c>
      <c r="M1205" t="s">
        <v>381</v>
      </c>
      <c r="N1205" t="s">
        <v>381</v>
      </c>
      <c r="O1205" t="s">
        <v>390</v>
      </c>
      <c r="P1205" t="s">
        <v>388</v>
      </c>
      <c r="Q1205" t="s">
        <v>594</v>
      </c>
    </row>
    <row r="1206" spans="1:17" hidden="1" x14ac:dyDescent="0.35">
      <c r="A1206" t="s">
        <v>107</v>
      </c>
      <c r="B1206" t="s">
        <v>580</v>
      </c>
      <c r="C1206">
        <v>2021</v>
      </c>
      <c r="D1206">
        <v>5</v>
      </c>
      <c r="E1206">
        <v>53690.7</v>
      </c>
      <c r="F1206">
        <v>0</v>
      </c>
      <c r="G1206" t="s">
        <v>593</v>
      </c>
      <c r="H1206" t="s">
        <v>377</v>
      </c>
      <c r="I1206" t="s">
        <v>21</v>
      </c>
      <c r="J1206" t="s">
        <v>229</v>
      </c>
      <c r="K1206" t="s">
        <v>380</v>
      </c>
      <c r="L1206" t="s">
        <v>381</v>
      </c>
      <c r="M1206" t="s">
        <v>381</v>
      </c>
      <c r="N1206" t="s">
        <v>381</v>
      </c>
      <c r="O1206" t="s">
        <v>389</v>
      </c>
      <c r="P1206" t="s">
        <v>388</v>
      </c>
      <c r="Q1206" t="s">
        <v>594</v>
      </c>
    </row>
    <row r="1207" spans="1:17" hidden="1" x14ac:dyDescent="0.35">
      <c r="A1207" t="s">
        <v>107</v>
      </c>
      <c r="B1207" t="s">
        <v>580</v>
      </c>
      <c r="C1207">
        <v>2021</v>
      </c>
      <c r="D1207">
        <v>6</v>
      </c>
      <c r="E1207">
        <v>13434.52</v>
      </c>
      <c r="F1207">
        <v>0</v>
      </c>
      <c r="G1207" t="s">
        <v>593</v>
      </c>
      <c r="H1207" t="s">
        <v>377</v>
      </c>
      <c r="I1207" t="s">
        <v>21</v>
      </c>
      <c r="J1207" t="s">
        <v>229</v>
      </c>
      <c r="K1207" t="s">
        <v>380</v>
      </c>
      <c r="L1207" t="s">
        <v>381</v>
      </c>
      <c r="M1207" t="s">
        <v>381</v>
      </c>
      <c r="N1207" t="s">
        <v>381</v>
      </c>
      <c r="O1207" t="s">
        <v>390</v>
      </c>
      <c r="P1207" t="s">
        <v>388</v>
      </c>
      <c r="Q1207" t="s">
        <v>594</v>
      </c>
    </row>
    <row r="1208" spans="1:17" hidden="1" x14ac:dyDescent="0.35">
      <c r="A1208" t="s">
        <v>106</v>
      </c>
      <c r="B1208" t="s">
        <v>580</v>
      </c>
      <c r="C1208">
        <v>2021</v>
      </c>
      <c r="D1208">
        <v>5</v>
      </c>
      <c r="E1208">
        <v>3061.03</v>
      </c>
      <c r="F1208">
        <v>0</v>
      </c>
      <c r="G1208" t="s">
        <v>593</v>
      </c>
      <c r="H1208" t="s">
        <v>377</v>
      </c>
      <c r="I1208" t="s">
        <v>20</v>
      </c>
      <c r="J1208" t="s">
        <v>229</v>
      </c>
      <c r="K1208" t="s">
        <v>380</v>
      </c>
      <c r="L1208" t="s">
        <v>381</v>
      </c>
      <c r="M1208" t="s">
        <v>381</v>
      </c>
      <c r="N1208" t="s">
        <v>381</v>
      </c>
      <c r="O1208" t="s">
        <v>389</v>
      </c>
      <c r="P1208" t="s">
        <v>388</v>
      </c>
      <c r="Q1208" t="s">
        <v>594</v>
      </c>
    </row>
    <row r="1209" spans="1:17" hidden="1" x14ac:dyDescent="0.35">
      <c r="A1209" t="s">
        <v>106</v>
      </c>
      <c r="B1209" t="s">
        <v>580</v>
      </c>
      <c r="C1209">
        <v>2021</v>
      </c>
      <c r="D1209">
        <v>6</v>
      </c>
      <c r="E1209">
        <v>2044.17</v>
      </c>
      <c r="F1209">
        <v>0</v>
      </c>
      <c r="G1209" t="s">
        <v>593</v>
      </c>
      <c r="H1209" t="s">
        <v>377</v>
      </c>
      <c r="I1209" t="s">
        <v>20</v>
      </c>
      <c r="J1209" t="s">
        <v>229</v>
      </c>
      <c r="K1209" t="s">
        <v>380</v>
      </c>
      <c r="L1209" t="s">
        <v>381</v>
      </c>
      <c r="M1209" t="s">
        <v>381</v>
      </c>
      <c r="N1209" t="s">
        <v>381</v>
      </c>
      <c r="O1209" t="s">
        <v>390</v>
      </c>
      <c r="P1209" t="s">
        <v>388</v>
      </c>
      <c r="Q1209" t="s">
        <v>594</v>
      </c>
    </row>
    <row r="1210" spans="1:17" hidden="1" x14ac:dyDescent="0.35">
      <c r="A1210" t="s">
        <v>111</v>
      </c>
      <c r="B1210" t="s">
        <v>580</v>
      </c>
      <c r="C1210">
        <v>2021</v>
      </c>
      <c r="D1210">
        <v>1</v>
      </c>
      <c r="E1210">
        <v>0</v>
      </c>
      <c r="F1210">
        <v>11910.8</v>
      </c>
      <c r="G1210" t="s">
        <v>595</v>
      </c>
      <c r="H1210" t="s">
        <v>377</v>
      </c>
      <c r="I1210" t="s">
        <v>16</v>
      </c>
      <c r="J1210" t="s">
        <v>247</v>
      </c>
      <c r="K1210" t="s">
        <v>380</v>
      </c>
      <c r="L1210" t="s">
        <v>381</v>
      </c>
      <c r="M1210" t="s">
        <v>381</v>
      </c>
      <c r="N1210" t="s">
        <v>381</v>
      </c>
      <c r="O1210" t="s">
        <v>382</v>
      </c>
      <c r="P1210" t="s">
        <v>383</v>
      </c>
      <c r="Q1210" t="s">
        <v>596</v>
      </c>
    </row>
    <row r="1211" spans="1:17" hidden="1" x14ac:dyDescent="0.35">
      <c r="A1211" t="s">
        <v>111</v>
      </c>
      <c r="B1211" t="s">
        <v>580</v>
      </c>
      <c r="C1211">
        <v>2021</v>
      </c>
      <c r="D1211">
        <v>1</v>
      </c>
      <c r="E1211">
        <v>167.61</v>
      </c>
      <c r="F1211">
        <v>0</v>
      </c>
      <c r="G1211" t="s">
        <v>595</v>
      </c>
      <c r="H1211" t="s">
        <v>377</v>
      </c>
      <c r="I1211" t="s">
        <v>16</v>
      </c>
      <c r="J1211" t="s">
        <v>247</v>
      </c>
      <c r="K1211" t="s">
        <v>380</v>
      </c>
      <c r="L1211" t="s">
        <v>381</v>
      </c>
      <c r="M1211" t="s">
        <v>381</v>
      </c>
      <c r="N1211" t="s">
        <v>381</v>
      </c>
      <c r="O1211" t="s">
        <v>382</v>
      </c>
      <c r="P1211" t="s">
        <v>383</v>
      </c>
      <c r="Q1211" t="s">
        <v>596</v>
      </c>
    </row>
    <row r="1212" spans="1:17" hidden="1" x14ac:dyDescent="0.35">
      <c r="A1212" t="s">
        <v>111</v>
      </c>
      <c r="B1212" t="s">
        <v>580</v>
      </c>
      <c r="C1212">
        <v>2021</v>
      </c>
      <c r="D1212">
        <v>2</v>
      </c>
      <c r="E1212">
        <v>0</v>
      </c>
      <c r="F1212">
        <v>4128.03</v>
      </c>
      <c r="G1212" t="s">
        <v>595</v>
      </c>
      <c r="H1212" t="s">
        <v>377</v>
      </c>
      <c r="I1212" t="s">
        <v>16</v>
      </c>
      <c r="J1212" t="s">
        <v>247</v>
      </c>
      <c r="K1212" t="s">
        <v>380</v>
      </c>
      <c r="L1212" t="s">
        <v>381</v>
      </c>
      <c r="M1212" t="s">
        <v>381</v>
      </c>
      <c r="N1212" t="s">
        <v>381</v>
      </c>
      <c r="O1212" t="s">
        <v>385</v>
      </c>
      <c r="P1212" t="s">
        <v>383</v>
      </c>
      <c r="Q1212" t="s">
        <v>596</v>
      </c>
    </row>
    <row r="1213" spans="1:17" hidden="1" x14ac:dyDescent="0.35">
      <c r="A1213" t="s">
        <v>111</v>
      </c>
      <c r="B1213" t="s">
        <v>580</v>
      </c>
      <c r="C1213">
        <v>2021</v>
      </c>
      <c r="D1213">
        <v>2</v>
      </c>
      <c r="E1213">
        <v>2682.09</v>
      </c>
      <c r="F1213">
        <v>0</v>
      </c>
      <c r="G1213" t="s">
        <v>595</v>
      </c>
      <c r="H1213" t="s">
        <v>377</v>
      </c>
      <c r="I1213" t="s">
        <v>16</v>
      </c>
      <c r="J1213" t="s">
        <v>247</v>
      </c>
      <c r="K1213" t="s">
        <v>380</v>
      </c>
      <c r="L1213" t="s">
        <v>381</v>
      </c>
      <c r="M1213" t="s">
        <v>381</v>
      </c>
      <c r="N1213" t="s">
        <v>381</v>
      </c>
      <c r="O1213" t="s">
        <v>385</v>
      </c>
      <c r="P1213" t="s">
        <v>383</v>
      </c>
      <c r="Q1213" t="s">
        <v>596</v>
      </c>
    </row>
    <row r="1214" spans="1:17" hidden="1" x14ac:dyDescent="0.35">
      <c r="A1214" t="s">
        <v>111</v>
      </c>
      <c r="B1214" t="s">
        <v>580</v>
      </c>
      <c r="C1214">
        <v>2021</v>
      </c>
      <c r="D1214">
        <v>3</v>
      </c>
      <c r="E1214">
        <v>0</v>
      </c>
      <c r="F1214">
        <v>2859.8905</v>
      </c>
      <c r="G1214" t="s">
        <v>595</v>
      </c>
      <c r="H1214" t="s">
        <v>377</v>
      </c>
      <c r="I1214" t="s">
        <v>16</v>
      </c>
      <c r="J1214" t="s">
        <v>247</v>
      </c>
      <c r="K1214" t="s">
        <v>380</v>
      </c>
      <c r="L1214" t="s">
        <v>381</v>
      </c>
      <c r="M1214" t="s">
        <v>381</v>
      </c>
      <c r="N1214" t="s">
        <v>381</v>
      </c>
      <c r="O1214" t="s">
        <v>386</v>
      </c>
      <c r="P1214" t="s">
        <v>383</v>
      </c>
      <c r="Q1214" t="s">
        <v>596</v>
      </c>
    </row>
    <row r="1215" spans="1:17" hidden="1" x14ac:dyDescent="0.35">
      <c r="A1215" t="s">
        <v>111</v>
      </c>
      <c r="B1215" t="s">
        <v>580</v>
      </c>
      <c r="C1215">
        <v>2021</v>
      </c>
      <c r="D1215">
        <v>3</v>
      </c>
      <c r="E1215">
        <v>38763.589999999997</v>
      </c>
      <c r="F1215">
        <v>0</v>
      </c>
      <c r="G1215" t="s">
        <v>595</v>
      </c>
      <c r="H1215" t="s">
        <v>377</v>
      </c>
      <c r="I1215" t="s">
        <v>16</v>
      </c>
      <c r="J1215" t="s">
        <v>247</v>
      </c>
      <c r="K1215" t="s">
        <v>380</v>
      </c>
      <c r="L1215" t="s">
        <v>381</v>
      </c>
      <c r="M1215" t="s">
        <v>381</v>
      </c>
      <c r="N1215" t="s">
        <v>381</v>
      </c>
      <c r="O1215" t="s">
        <v>386</v>
      </c>
      <c r="P1215" t="s">
        <v>383</v>
      </c>
      <c r="Q1215" t="s">
        <v>596</v>
      </c>
    </row>
    <row r="1216" spans="1:17" hidden="1" x14ac:dyDescent="0.35">
      <c r="A1216" t="s">
        <v>111</v>
      </c>
      <c r="B1216" t="s">
        <v>580</v>
      </c>
      <c r="C1216">
        <v>2021</v>
      </c>
      <c r="D1216">
        <v>4</v>
      </c>
      <c r="E1216">
        <v>15602.77</v>
      </c>
      <c r="F1216">
        <v>0</v>
      </c>
      <c r="G1216" t="s">
        <v>595</v>
      </c>
      <c r="H1216" t="s">
        <v>377</v>
      </c>
      <c r="I1216" t="s">
        <v>16</v>
      </c>
      <c r="J1216" t="s">
        <v>247</v>
      </c>
      <c r="K1216" t="s">
        <v>380</v>
      </c>
      <c r="L1216" t="s">
        <v>381</v>
      </c>
      <c r="M1216" t="s">
        <v>381</v>
      </c>
      <c r="N1216" t="s">
        <v>381</v>
      </c>
      <c r="O1216" t="s">
        <v>387</v>
      </c>
      <c r="P1216" t="s">
        <v>388</v>
      </c>
      <c r="Q1216" t="s">
        <v>596</v>
      </c>
    </row>
    <row r="1217" spans="1:17" hidden="1" x14ac:dyDescent="0.35">
      <c r="A1217" t="s">
        <v>111</v>
      </c>
      <c r="B1217" t="s">
        <v>580</v>
      </c>
      <c r="C1217">
        <v>2021</v>
      </c>
      <c r="D1217">
        <v>4</v>
      </c>
      <c r="E1217">
        <v>0</v>
      </c>
      <c r="F1217">
        <v>46502.857400000001</v>
      </c>
      <c r="G1217" t="s">
        <v>595</v>
      </c>
      <c r="H1217" t="s">
        <v>377</v>
      </c>
      <c r="I1217" t="s">
        <v>16</v>
      </c>
      <c r="J1217" t="s">
        <v>247</v>
      </c>
      <c r="K1217" t="s">
        <v>380</v>
      </c>
      <c r="L1217" t="s">
        <v>381</v>
      </c>
      <c r="M1217" t="s">
        <v>381</v>
      </c>
      <c r="N1217" t="s">
        <v>381</v>
      </c>
      <c r="O1217" t="s">
        <v>387</v>
      </c>
      <c r="P1217" t="s">
        <v>388</v>
      </c>
      <c r="Q1217" t="s">
        <v>596</v>
      </c>
    </row>
    <row r="1218" spans="1:17" hidden="1" x14ac:dyDescent="0.35">
      <c r="A1218" t="s">
        <v>111</v>
      </c>
      <c r="B1218" t="s">
        <v>580</v>
      </c>
      <c r="C1218">
        <v>2021</v>
      </c>
      <c r="D1218">
        <v>5</v>
      </c>
      <c r="E1218">
        <v>-12215.67</v>
      </c>
      <c r="F1218">
        <v>0</v>
      </c>
      <c r="G1218" t="s">
        <v>595</v>
      </c>
      <c r="H1218" t="s">
        <v>377</v>
      </c>
      <c r="I1218" t="s">
        <v>16</v>
      </c>
      <c r="J1218" t="s">
        <v>247</v>
      </c>
      <c r="K1218" t="s">
        <v>380</v>
      </c>
      <c r="L1218" t="s">
        <v>381</v>
      </c>
      <c r="M1218" t="s">
        <v>381</v>
      </c>
      <c r="N1218" t="s">
        <v>381</v>
      </c>
      <c r="O1218" t="s">
        <v>389</v>
      </c>
      <c r="P1218" t="s">
        <v>388</v>
      </c>
      <c r="Q1218" t="s">
        <v>596</v>
      </c>
    </row>
    <row r="1219" spans="1:17" hidden="1" x14ac:dyDescent="0.35">
      <c r="A1219" t="s">
        <v>111</v>
      </c>
      <c r="B1219" t="s">
        <v>580</v>
      </c>
      <c r="C1219">
        <v>2021</v>
      </c>
      <c r="D1219">
        <v>5</v>
      </c>
      <c r="E1219">
        <v>0</v>
      </c>
      <c r="F1219">
        <v>8226.6839999999993</v>
      </c>
      <c r="G1219" t="s">
        <v>595</v>
      </c>
      <c r="H1219" t="s">
        <v>377</v>
      </c>
      <c r="I1219" t="s">
        <v>16</v>
      </c>
      <c r="J1219" t="s">
        <v>247</v>
      </c>
      <c r="K1219" t="s">
        <v>380</v>
      </c>
      <c r="L1219" t="s">
        <v>381</v>
      </c>
      <c r="M1219" t="s">
        <v>381</v>
      </c>
      <c r="N1219" t="s">
        <v>381</v>
      </c>
      <c r="O1219" t="s">
        <v>389</v>
      </c>
      <c r="P1219" t="s">
        <v>388</v>
      </c>
      <c r="Q1219" t="s">
        <v>596</v>
      </c>
    </row>
    <row r="1220" spans="1:17" hidden="1" x14ac:dyDescent="0.35">
      <c r="A1220" t="s">
        <v>111</v>
      </c>
      <c r="B1220" t="s">
        <v>580</v>
      </c>
      <c r="C1220">
        <v>2021</v>
      </c>
      <c r="D1220">
        <v>6</v>
      </c>
      <c r="E1220">
        <v>2178.9</v>
      </c>
      <c r="F1220">
        <v>0</v>
      </c>
      <c r="G1220" t="s">
        <v>595</v>
      </c>
      <c r="H1220" t="s">
        <v>377</v>
      </c>
      <c r="I1220" t="s">
        <v>16</v>
      </c>
      <c r="J1220" t="s">
        <v>247</v>
      </c>
      <c r="K1220" t="s">
        <v>380</v>
      </c>
      <c r="L1220" t="s">
        <v>381</v>
      </c>
      <c r="M1220" t="s">
        <v>381</v>
      </c>
      <c r="N1220" t="s">
        <v>381</v>
      </c>
      <c r="O1220" t="s">
        <v>390</v>
      </c>
      <c r="P1220" t="s">
        <v>388</v>
      </c>
      <c r="Q1220" t="s">
        <v>596</v>
      </c>
    </row>
    <row r="1221" spans="1:17" hidden="1" x14ac:dyDescent="0.35">
      <c r="A1221" t="s">
        <v>111</v>
      </c>
      <c r="B1221" t="s">
        <v>580</v>
      </c>
      <c r="C1221">
        <v>2021</v>
      </c>
      <c r="D1221">
        <v>6</v>
      </c>
      <c r="E1221">
        <v>0</v>
      </c>
      <c r="F1221">
        <v>19189.132600000001</v>
      </c>
      <c r="G1221" t="s">
        <v>595</v>
      </c>
      <c r="H1221" t="s">
        <v>377</v>
      </c>
      <c r="I1221" t="s">
        <v>16</v>
      </c>
      <c r="J1221" t="s">
        <v>247</v>
      </c>
      <c r="K1221" t="s">
        <v>380</v>
      </c>
      <c r="L1221" t="s">
        <v>381</v>
      </c>
      <c r="M1221" t="s">
        <v>381</v>
      </c>
      <c r="N1221" t="s">
        <v>381</v>
      </c>
      <c r="O1221" t="s">
        <v>390</v>
      </c>
      <c r="P1221" t="s">
        <v>388</v>
      </c>
      <c r="Q1221" t="s">
        <v>596</v>
      </c>
    </row>
    <row r="1222" spans="1:17" hidden="1" x14ac:dyDescent="0.35">
      <c r="A1222" t="s">
        <v>113</v>
      </c>
      <c r="B1222" t="s">
        <v>580</v>
      </c>
      <c r="C1222">
        <v>2021</v>
      </c>
      <c r="D1222">
        <v>5</v>
      </c>
      <c r="E1222">
        <v>13385.34</v>
      </c>
      <c r="F1222">
        <v>0</v>
      </c>
      <c r="G1222" t="s">
        <v>595</v>
      </c>
      <c r="H1222" t="s">
        <v>377</v>
      </c>
      <c r="I1222" t="s">
        <v>21</v>
      </c>
      <c r="J1222" t="s">
        <v>247</v>
      </c>
      <c r="K1222" t="s">
        <v>380</v>
      </c>
      <c r="L1222" t="s">
        <v>381</v>
      </c>
      <c r="M1222" t="s">
        <v>381</v>
      </c>
      <c r="N1222" t="s">
        <v>381</v>
      </c>
      <c r="O1222" t="s">
        <v>389</v>
      </c>
      <c r="P1222" t="s">
        <v>388</v>
      </c>
      <c r="Q1222" t="s">
        <v>596</v>
      </c>
    </row>
    <row r="1223" spans="1:17" hidden="1" x14ac:dyDescent="0.35">
      <c r="A1223" t="s">
        <v>113</v>
      </c>
      <c r="B1223" t="s">
        <v>580</v>
      </c>
      <c r="C1223">
        <v>2021</v>
      </c>
      <c r="D1223">
        <v>6</v>
      </c>
      <c r="E1223">
        <v>7192.53</v>
      </c>
      <c r="F1223">
        <v>0</v>
      </c>
      <c r="G1223" t="s">
        <v>595</v>
      </c>
      <c r="H1223" t="s">
        <v>377</v>
      </c>
      <c r="I1223" t="s">
        <v>21</v>
      </c>
      <c r="J1223" t="s">
        <v>247</v>
      </c>
      <c r="K1223" t="s">
        <v>380</v>
      </c>
      <c r="L1223" t="s">
        <v>381</v>
      </c>
      <c r="M1223" t="s">
        <v>381</v>
      </c>
      <c r="N1223" t="s">
        <v>381</v>
      </c>
      <c r="O1223" t="s">
        <v>390</v>
      </c>
      <c r="P1223" t="s">
        <v>388</v>
      </c>
      <c r="Q1223" t="s">
        <v>596</v>
      </c>
    </row>
    <row r="1224" spans="1:17" hidden="1" x14ac:dyDescent="0.35">
      <c r="A1224" t="s">
        <v>112</v>
      </c>
      <c r="B1224" t="s">
        <v>580</v>
      </c>
      <c r="C1224">
        <v>2021</v>
      </c>
      <c r="D1224">
        <v>5</v>
      </c>
      <c r="E1224">
        <v>3416.86</v>
      </c>
      <c r="F1224">
        <v>0</v>
      </c>
      <c r="G1224" t="s">
        <v>595</v>
      </c>
      <c r="H1224" t="s">
        <v>377</v>
      </c>
      <c r="I1224" t="s">
        <v>20</v>
      </c>
      <c r="J1224" t="s">
        <v>247</v>
      </c>
      <c r="K1224" t="s">
        <v>380</v>
      </c>
      <c r="L1224" t="s">
        <v>381</v>
      </c>
      <c r="M1224" t="s">
        <v>381</v>
      </c>
      <c r="N1224" t="s">
        <v>381</v>
      </c>
      <c r="O1224" t="s">
        <v>389</v>
      </c>
      <c r="P1224" t="s">
        <v>388</v>
      </c>
      <c r="Q1224" t="s">
        <v>596</v>
      </c>
    </row>
    <row r="1225" spans="1:17" hidden="1" x14ac:dyDescent="0.35">
      <c r="A1225" t="s">
        <v>112</v>
      </c>
      <c r="B1225" t="s">
        <v>580</v>
      </c>
      <c r="C1225">
        <v>2021</v>
      </c>
      <c r="D1225">
        <v>6</v>
      </c>
      <c r="E1225">
        <v>417.74</v>
      </c>
      <c r="F1225">
        <v>0</v>
      </c>
      <c r="G1225" t="s">
        <v>595</v>
      </c>
      <c r="H1225" t="s">
        <v>377</v>
      </c>
      <c r="I1225" t="s">
        <v>20</v>
      </c>
      <c r="J1225" t="s">
        <v>247</v>
      </c>
      <c r="K1225" t="s">
        <v>380</v>
      </c>
      <c r="L1225" t="s">
        <v>381</v>
      </c>
      <c r="M1225" t="s">
        <v>381</v>
      </c>
      <c r="N1225" t="s">
        <v>381</v>
      </c>
      <c r="O1225" t="s">
        <v>390</v>
      </c>
      <c r="P1225" t="s">
        <v>388</v>
      </c>
      <c r="Q1225" t="s">
        <v>596</v>
      </c>
    </row>
    <row r="1226" spans="1:17" hidden="1" x14ac:dyDescent="0.35">
      <c r="A1226" t="s">
        <v>114</v>
      </c>
      <c r="B1226" t="s">
        <v>580</v>
      </c>
      <c r="C1226">
        <v>2021</v>
      </c>
      <c r="D1226">
        <v>1</v>
      </c>
      <c r="E1226">
        <v>0</v>
      </c>
      <c r="F1226">
        <v>4753.74</v>
      </c>
      <c r="G1226" t="s">
        <v>597</v>
      </c>
      <c r="H1226" t="s">
        <v>377</v>
      </c>
      <c r="I1226" t="s">
        <v>16</v>
      </c>
      <c r="J1226" t="s">
        <v>234</v>
      </c>
      <c r="K1226" t="s">
        <v>380</v>
      </c>
      <c r="L1226" t="s">
        <v>381</v>
      </c>
      <c r="M1226" t="s">
        <v>381</v>
      </c>
      <c r="N1226" t="s">
        <v>381</v>
      </c>
      <c r="O1226" t="s">
        <v>382</v>
      </c>
      <c r="P1226" t="s">
        <v>383</v>
      </c>
      <c r="Q1226" t="s">
        <v>598</v>
      </c>
    </row>
    <row r="1227" spans="1:17" hidden="1" x14ac:dyDescent="0.35">
      <c r="A1227" t="s">
        <v>114</v>
      </c>
      <c r="B1227" t="s">
        <v>580</v>
      </c>
      <c r="C1227">
        <v>2021</v>
      </c>
      <c r="D1227">
        <v>1</v>
      </c>
      <c r="E1227">
        <v>2802.77</v>
      </c>
      <c r="F1227">
        <v>0</v>
      </c>
      <c r="G1227" t="s">
        <v>597</v>
      </c>
      <c r="H1227" t="s">
        <v>377</v>
      </c>
      <c r="I1227" t="s">
        <v>16</v>
      </c>
      <c r="J1227" t="s">
        <v>234</v>
      </c>
      <c r="K1227" t="s">
        <v>380</v>
      </c>
      <c r="L1227" t="s">
        <v>381</v>
      </c>
      <c r="M1227" t="s">
        <v>381</v>
      </c>
      <c r="N1227" t="s">
        <v>381</v>
      </c>
      <c r="O1227" t="s">
        <v>382</v>
      </c>
      <c r="P1227" t="s">
        <v>383</v>
      </c>
      <c r="Q1227" t="s">
        <v>598</v>
      </c>
    </row>
    <row r="1228" spans="1:17" hidden="1" x14ac:dyDescent="0.35">
      <c r="A1228" t="s">
        <v>114</v>
      </c>
      <c r="B1228" t="s">
        <v>580</v>
      </c>
      <c r="C1228">
        <v>2021</v>
      </c>
      <c r="D1228">
        <v>2</v>
      </c>
      <c r="E1228">
        <v>0</v>
      </c>
      <c r="F1228">
        <v>1647.55</v>
      </c>
      <c r="G1228" t="s">
        <v>597</v>
      </c>
      <c r="H1228" t="s">
        <v>377</v>
      </c>
      <c r="I1228" t="s">
        <v>16</v>
      </c>
      <c r="J1228" t="s">
        <v>234</v>
      </c>
      <c r="K1228" t="s">
        <v>380</v>
      </c>
      <c r="L1228" t="s">
        <v>381</v>
      </c>
      <c r="M1228" t="s">
        <v>381</v>
      </c>
      <c r="N1228" t="s">
        <v>381</v>
      </c>
      <c r="O1228" t="s">
        <v>385</v>
      </c>
      <c r="P1228" t="s">
        <v>383</v>
      </c>
      <c r="Q1228" t="s">
        <v>598</v>
      </c>
    </row>
    <row r="1229" spans="1:17" hidden="1" x14ac:dyDescent="0.35">
      <c r="A1229" t="s">
        <v>114</v>
      </c>
      <c r="B1229" t="s">
        <v>580</v>
      </c>
      <c r="C1229">
        <v>2021</v>
      </c>
      <c r="D1229">
        <v>2</v>
      </c>
      <c r="E1229">
        <v>10395.18</v>
      </c>
      <c r="F1229">
        <v>0</v>
      </c>
      <c r="G1229" t="s">
        <v>597</v>
      </c>
      <c r="H1229" t="s">
        <v>377</v>
      </c>
      <c r="I1229" t="s">
        <v>16</v>
      </c>
      <c r="J1229" t="s">
        <v>234</v>
      </c>
      <c r="K1229" t="s">
        <v>380</v>
      </c>
      <c r="L1229" t="s">
        <v>381</v>
      </c>
      <c r="M1229" t="s">
        <v>381</v>
      </c>
      <c r="N1229" t="s">
        <v>381</v>
      </c>
      <c r="O1229" t="s">
        <v>385</v>
      </c>
      <c r="P1229" t="s">
        <v>383</v>
      </c>
      <c r="Q1229" t="s">
        <v>598</v>
      </c>
    </row>
    <row r="1230" spans="1:17" hidden="1" x14ac:dyDescent="0.35">
      <c r="A1230" t="s">
        <v>114</v>
      </c>
      <c r="B1230" t="s">
        <v>580</v>
      </c>
      <c r="C1230">
        <v>2021</v>
      </c>
      <c r="D1230">
        <v>3</v>
      </c>
      <c r="E1230">
        <v>0</v>
      </c>
      <c r="F1230">
        <v>1141.4160999999999</v>
      </c>
      <c r="G1230" t="s">
        <v>597</v>
      </c>
      <c r="H1230" t="s">
        <v>377</v>
      </c>
      <c r="I1230" t="s">
        <v>16</v>
      </c>
      <c r="J1230" t="s">
        <v>234</v>
      </c>
      <c r="K1230" t="s">
        <v>380</v>
      </c>
      <c r="L1230" t="s">
        <v>381</v>
      </c>
      <c r="M1230" t="s">
        <v>381</v>
      </c>
      <c r="N1230" t="s">
        <v>381</v>
      </c>
      <c r="O1230" t="s">
        <v>386</v>
      </c>
      <c r="P1230" t="s">
        <v>383</v>
      </c>
      <c r="Q1230" t="s">
        <v>598</v>
      </c>
    </row>
    <row r="1231" spans="1:17" hidden="1" x14ac:dyDescent="0.35">
      <c r="A1231" t="s">
        <v>114</v>
      </c>
      <c r="B1231" t="s">
        <v>580</v>
      </c>
      <c r="C1231">
        <v>2021</v>
      </c>
      <c r="D1231">
        <v>3</v>
      </c>
      <c r="E1231">
        <v>1859.46</v>
      </c>
      <c r="F1231">
        <v>0</v>
      </c>
      <c r="G1231" t="s">
        <v>597</v>
      </c>
      <c r="H1231" t="s">
        <v>377</v>
      </c>
      <c r="I1231" t="s">
        <v>16</v>
      </c>
      <c r="J1231" t="s">
        <v>234</v>
      </c>
      <c r="K1231" t="s">
        <v>380</v>
      </c>
      <c r="L1231" t="s">
        <v>381</v>
      </c>
      <c r="M1231" t="s">
        <v>381</v>
      </c>
      <c r="N1231" t="s">
        <v>381</v>
      </c>
      <c r="O1231" t="s">
        <v>386</v>
      </c>
      <c r="P1231" t="s">
        <v>383</v>
      </c>
      <c r="Q1231" t="s">
        <v>598</v>
      </c>
    </row>
    <row r="1232" spans="1:17" hidden="1" x14ac:dyDescent="0.35">
      <c r="A1232" t="s">
        <v>114</v>
      </c>
      <c r="B1232" t="s">
        <v>580</v>
      </c>
      <c r="C1232">
        <v>2021</v>
      </c>
      <c r="D1232">
        <v>4</v>
      </c>
      <c r="E1232">
        <v>-2874.55</v>
      </c>
      <c r="F1232">
        <v>0</v>
      </c>
      <c r="G1232" t="s">
        <v>597</v>
      </c>
      <c r="H1232" t="s">
        <v>377</v>
      </c>
      <c r="I1232" t="s">
        <v>16</v>
      </c>
      <c r="J1232" t="s">
        <v>234</v>
      </c>
      <c r="K1232" t="s">
        <v>380</v>
      </c>
      <c r="L1232" t="s">
        <v>381</v>
      </c>
      <c r="M1232" t="s">
        <v>381</v>
      </c>
      <c r="N1232" t="s">
        <v>381</v>
      </c>
      <c r="O1232" t="s">
        <v>387</v>
      </c>
      <c r="P1232" t="s">
        <v>388</v>
      </c>
      <c r="Q1232" t="s">
        <v>598</v>
      </c>
    </row>
    <row r="1233" spans="1:17" hidden="1" x14ac:dyDescent="0.35">
      <c r="A1233" t="s">
        <v>114</v>
      </c>
      <c r="B1233" t="s">
        <v>580</v>
      </c>
      <c r="C1233">
        <v>2021</v>
      </c>
      <c r="D1233">
        <v>4</v>
      </c>
      <c r="E1233">
        <v>0</v>
      </c>
      <c r="F1233">
        <v>18559.84</v>
      </c>
      <c r="G1233" t="s">
        <v>597</v>
      </c>
      <c r="H1233" t="s">
        <v>377</v>
      </c>
      <c r="I1233" t="s">
        <v>16</v>
      </c>
      <c r="J1233" t="s">
        <v>234</v>
      </c>
      <c r="K1233" t="s">
        <v>380</v>
      </c>
      <c r="L1233" t="s">
        <v>381</v>
      </c>
      <c r="M1233" t="s">
        <v>381</v>
      </c>
      <c r="N1233" t="s">
        <v>381</v>
      </c>
      <c r="O1233" t="s">
        <v>387</v>
      </c>
      <c r="P1233" t="s">
        <v>388</v>
      </c>
      <c r="Q1233" t="s">
        <v>598</v>
      </c>
    </row>
    <row r="1234" spans="1:17" hidden="1" x14ac:dyDescent="0.35">
      <c r="A1234" t="s">
        <v>114</v>
      </c>
      <c r="B1234" t="s">
        <v>580</v>
      </c>
      <c r="C1234">
        <v>2021</v>
      </c>
      <c r="D1234">
        <v>5</v>
      </c>
      <c r="E1234">
        <v>-2121.92</v>
      </c>
      <c r="F1234">
        <v>0</v>
      </c>
      <c r="G1234" t="s">
        <v>597</v>
      </c>
      <c r="H1234" t="s">
        <v>377</v>
      </c>
      <c r="I1234" t="s">
        <v>16</v>
      </c>
      <c r="J1234" t="s">
        <v>234</v>
      </c>
      <c r="K1234" t="s">
        <v>380</v>
      </c>
      <c r="L1234" t="s">
        <v>381</v>
      </c>
      <c r="M1234" t="s">
        <v>381</v>
      </c>
      <c r="N1234" t="s">
        <v>381</v>
      </c>
      <c r="O1234" t="s">
        <v>389</v>
      </c>
      <c r="P1234" t="s">
        <v>388</v>
      </c>
      <c r="Q1234" t="s">
        <v>598</v>
      </c>
    </row>
    <row r="1235" spans="1:17" hidden="1" x14ac:dyDescent="0.35">
      <c r="A1235" t="s">
        <v>114</v>
      </c>
      <c r="B1235" t="s">
        <v>580</v>
      </c>
      <c r="C1235">
        <v>2021</v>
      </c>
      <c r="D1235">
        <v>5</v>
      </c>
      <c r="E1235">
        <v>0</v>
      </c>
      <c r="F1235">
        <v>3283.3667999999998</v>
      </c>
      <c r="G1235" t="s">
        <v>597</v>
      </c>
      <c r="H1235" t="s">
        <v>377</v>
      </c>
      <c r="I1235" t="s">
        <v>16</v>
      </c>
      <c r="J1235" t="s">
        <v>234</v>
      </c>
      <c r="K1235" t="s">
        <v>380</v>
      </c>
      <c r="L1235" t="s">
        <v>381</v>
      </c>
      <c r="M1235" t="s">
        <v>381</v>
      </c>
      <c r="N1235" t="s">
        <v>381</v>
      </c>
      <c r="O1235" t="s">
        <v>389</v>
      </c>
      <c r="P1235" t="s">
        <v>388</v>
      </c>
      <c r="Q1235" t="s">
        <v>598</v>
      </c>
    </row>
    <row r="1236" spans="1:17" hidden="1" x14ac:dyDescent="0.35">
      <c r="A1236" t="s">
        <v>114</v>
      </c>
      <c r="B1236" t="s">
        <v>580</v>
      </c>
      <c r="C1236">
        <v>2021</v>
      </c>
      <c r="D1236">
        <v>6</v>
      </c>
      <c r="E1236">
        <v>1155.22</v>
      </c>
      <c r="F1236">
        <v>0</v>
      </c>
      <c r="G1236" t="s">
        <v>597</v>
      </c>
      <c r="H1236" t="s">
        <v>377</v>
      </c>
      <c r="I1236" t="s">
        <v>16</v>
      </c>
      <c r="J1236" t="s">
        <v>234</v>
      </c>
      <c r="K1236" t="s">
        <v>380</v>
      </c>
      <c r="L1236" t="s">
        <v>381</v>
      </c>
      <c r="M1236" t="s">
        <v>381</v>
      </c>
      <c r="N1236" t="s">
        <v>381</v>
      </c>
      <c r="O1236" t="s">
        <v>390</v>
      </c>
      <c r="P1236" t="s">
        <v>388</v>
      </c>
      <c r="Q1236" t="s">
        <v>598</v>
      </c>
    </row>
    <row r="1237" spans="1:17" hidden="1" x14ac:dyDescent="0.35">
      <c r="A1237" t="s">
        <v>114</v>
      </c>
      <c r="B1237" t="s">
        <v>580</v>
      </c>
      <c r="C1237">
        <v>2021</v>
      </c>
      <c r="D1237">
        <v>6</v>
      </c>
      <c r="E1237">
        <v>0</v>
      </c>
      <c r="F1237">
        <v>7658.6095999999998</v>
      </c>
      <c r="G1237" t="s">
        <v>597</v>
      </c>
      <c r="H1237" t="s">
        <v>377</v>
      </c>
      <c r="I1237" t="s">
        <v>16</v>
      </c>
      <c r="J1237" t="s">
        <v>234</v>
      </c>
      <c r="K1237" t="s">
        <v>380</v>
      </c>
      <c r="L1237" t="s">
        <v>381</v>
      </c>
      <c r="M1237" t="s">
        <v>381</v>
      </c>
      <c r="N1237" t="s">
        <v>381</v>
      </c>
      <c r="O1237" t="s">
        <v>390</v>
      </c>
      <c r="P1237" t="s">
        <v>388</v>
      </c>
      <c r="Q1237" t="s">
        <v>598</v>
      </c>
    </row>
    <row r="1238" spans="1:17" hidden="1" x14ac:dyDescent="0.35">
      <c r="A1238" t="s">
        <v>116</v>
      </c>
      <c r="B1238" t="s">
        <v>580</v>
      </c>
      <c r="C1238">
        <v>2021</v>
      </c>
      <c r="D1238">
        <v>5</v>
      </c>
      <c r="E1238">
        <v>961.35</v>
      </c>
      <c r="F1238">
        <v>0</v>
      </c>
      <c r="G1238" t="s">
        <v>597</v>
      </c>
      <c r="H1238" t="s">
        <v>377</v>
      </c>
      <c r="I1238" t="s">
        <v>21</v>
      </c>
      <c r="J1238" t="s">
        <v>234</v>
      </c>
      <c r="K1238" t="s">
        <v>380</v>
      </c>
      <c r="L1238" t="s">
        <v>381</v>
      </c>
      <c r="M1238" t="s">
        <v>381</v>
      </c>
      <c r="N1238" t="s">
        <v>381</v>
      </c>
      <c r="O1238" t="s">
        <v>389</v>
      </c>
      <c r="P1238" t="s">
        <v>388</v>
      </c>
      <c r="Q1238" t="s">
        <v>598</v>
      </c>
    </row>
    <row r="1239" spans="1:17" hidden="1" x14ac:dyDescent="0.35">
      <c r="A1239" t="s">
        <v>116</v>
      </c>
      <c r="B1239" t="s">
        <v>580</v>
      </c>
      <c r="C1239">
        <v>2021</v>
      </c>
      <c r="D1239">
        <v>6</v>
      </c>
      <c r="E1239">
        <v>1048.8399999999999</v>
      </c>
      <c r="F1239">
        <v>0</v>
      </c>
      <c r="G1239" t="s">
        <v>597</v>
      </c>
      <c r="H1239" t="s">
        <v>377</v>
      </c>
      <c r="I1239" t="s">
        <v>21</v>
      </c>
      <c r="J1239" t="s">
        <v>234</v>
      </c>
      <c r="K1239" t="s">
        <v>380</v>
      </c>
      <c r="L1239" t="s">
        <v>381</v>
      </c>
      <c r="M1239" t="s">
        <v>381</v>
      </c>
      <c r="N1239" t="s">
        <v>381</v>
      </c>
      <c r="O1239" t="s">
        <v>390</v>
      </c>
      <c r="P1239" t="s">
        <v>388</v>
      </c>
      <c r="Q1239" t="s">
        <v>598</v>
      </c>
    </row>
    <row r="1240" spans="1:17" hidden="1" x14ac:dyDescent="0.35">
      <c r="A1240" t="s">
        <v>115</v>
      </c>
      <c r="B1240" t="s">
        <v>580</v>
      </c>
      <c r="C1240">
        <v>2021</v>
      </c>
      <c r="D1240">
        <v>5</v>
      </c>
      <c r="E1240">
        <v>4811.2299999999996</v>
      </c>
      <c r="F1240">
        <v>0</v>
      </c>
      <c r="G1240" t="s">
        <v>597</v>
      </c>
      <c r="H1240" t="s">
        <v>377</v>
      </c>
      <c r="I1240" t="s">
        <v>20</v>
      </c>
      <c r="J1240" t="s">
        <v>234</v>
      </c>
      <c r="K1240" t="s">
        <v>380</v>
      </c>
      <c r="L1240" t="s">
        <v>381</v>
      </c>
      <c r="M1240" t="s">
        <v>381</v>
      </c>
      <c r="N1240" t="s">
        <v>381</v>
      </c>
      <c r="O1240" t="s">
        <v>389</v>
      </c>
      <c r="P1240" t="s">
        <v>388</v>
      </c>
      <c r="Q1240" t="s">
        <v>598</v>
      </c>
    </row>
    <row r="1241" spans="1:17" hidden="1" x14ac:dyDescent="0.35">
      <c r="A1241" t="s">
        <v>115</v>
      </c>
      <c r="B1241" t="s">
        <v>580</v>
      </c>
      <c r="C1241">
        <v>2021</v>
      </c>
      <c r="D1241">
        <v>6</v>
      </c>
      <c r="E1241">
        <v>3638.92</v>
      </c>
      <c r="F1241">
        <v>0</v>
      </c>
      <c r="G1241" t="s">
        <v>597</v>
      </c>
      <c r="H1241" t="s">
        <v>377</v>
      </c>
      <c r="I1241" t="s">
        <v>20</v>
      </c>
      <c r="J1241" t="s">
        <v>234</v>
      </c>
      <c r="K1241" t="s">
        <v>380</v>
      </c>
      <c r="L1241" t="s">
        <v>381</v>
      </c>
      <c r="M1241" t="s">
        <v>381</v>
      </c>
      <c r="N1241" t="s">
        <v>381</v>
      </c>
      <c r="O1241" t="s">
        <v>390</v>
      </c>
      <c r="P1241" t="s">
        <v>388</v>
      </c>
      <c r="Q1241" t="s">
        <v>598</v>
      </c>
    </row>
    <row r="1242" spans="1:17" hidden="1" x14ac:dyDescent="0.35">
      <c r="A1242" t="s">
        <v>118</v>
      </c>
      <c r="B1242" t="s">
        <v>580</v>
      </c>
      <c r="C1242">
        <v>2021</v>
      </c>
      <c r="D1242">
        <v>5</v>
      </c>
      <c r="E1242">
        <v>1207.2</v>
      </c>
      <c r="F1242">
        <v>0</v>
      </c>
      <c r="G1242" t="s">
        <v>599</v>
      </c>
      <c r="H1242" t="s">
        <v>377</v>
      </c>
      <c r="I1242" t="s">
        <v>16</v>
      </c>
      <c r="J1242" t="s">
        <v>247</v>
      </c>
      <c r="K1242" t="s">
        <v>380</v>
      </c>
      <c r="L1242" t="s">
        <v>381</v>
      </c>
      <c r="M1242" t="s">
        <v>381</v>
      </c>
      <c r="N1242" t="s">
        <v>381</v>
      </c>
      <c r="O1242" t="s">
        <v>389</v>
      </c>
      <c r="P1242" t="s">
        <v>388</v>
      </c>
      <c r="Q1242" t="s">
        <v>600</v>
      </c>
    </row>
    <row r="1243" spans="1:17" hidden="1" x14ac:dyDescent="0.35">
      <c r="A1243" t="s">
        <v>118</v>
      </c>
      <c r="B1243" t="s">
        <v>580</v>
      </c>
      <c r="C1243">
        <v>2021</v>
      </c>
      <c r="D1243">
        <v>6</v>
      </c>
      <c r="E1243">
        <v>421.1</v>
      </c>
      <c r="F1243">
        <v>0</v>
      </c>
      <c r="G1243" t="s">
        <v>599</v>
      </c>
      <c r="H1243" t="s">
        <v>377</v>
      </c>
      <c r="I1243" t="s">
        <v>16</v>
      </c>
      <c r="J1243" t="s">
        <v>247</v>
      </c>
      <c r="K1243" t="s">
        <v>380</v>
      </c>
      <c r="L1243" t="s">
        <v>381</v>
      </c>
      <c r="M1243" t="s">
        <v>381</v>
      </c>
      <c r="N1243" t="s">
        <v>381</v>
      </c>
      <c r="O1243" t="s">
        <v>390</v>
      </c>
      <c r="P1243" t="s">
        <v>388</v>
      </c>
      <c r="Q1243" t="s">
        <v>600</v>
      </c>
    </row>
    <row r="1244" spans="1:17" hidden="1" x14ac:dyDescent="0.35">
      <c r="A1244" t="s">
        <v>119</v>
      </c>
      <c r="B1244" t="s">
        <v>580</v>
      </c>
      <c r="C1244">
        <v>2021</v>
      </c>
      <c r="D1244">
        <v>6</v>
      </c>
      <c r="E1244">
        <v>232.48</v>
      </c>
      <c r="F1244">
        <v>0</v>
      </c>
      <c r="G1244" t="s">
        <v>599</v>
      </c>
      <c r="H1244" t="s">
        <v>377</v>
      </c>
      <c r="I1244" t="s">
        <v>21</v>
      </c>
      <c r="J1244" t="s">
        <v>247</v>
      </c>
      <c r="K1244" t="s">
        <v>380</v>
      </c>
      <c r="L1244" t="s">
        <v>381</v>
      </c>
      <c r="M1244" t="s">
        <v>381</v>
      </c>
      <c r="N1244" t="s">
        <v>381</v>
      </c>
      <c r="O1244" t="s">
        <v>390</v>
      </c>
      <c r="P1244" t="s">
        <v>388</v>
      </c>
      <c r="Q1244" t="s">
        <v>600</v>
      </c>
    </row>
    <row r="1245" spans="1:17" hidden="1" x14ac:dyDescent="0.35">
      <c r="A1245" t="s">
        <v>120</v>
      </c>
      <c r="B1245" t="s">
        <v>580</v>
      </c>
      <c r="C1245">
        <v>2021</v>
      </c>
      <c r="D1245">
        <v>1</v>
      </c>
      <c r="E1245">
        <v>0</v>
      </c>
      <c r="F1245">
        <v>12115.33</v>
      </c>
      <c r="G1245" t="s">
        <v>601</v>
      </c>
      <c r="H1245" t="s">
        <v>377</v>
      </c>
      <c r="I1245" t="s">
        <v>16</v>
      </c>
      <c r="J1245" t="s">
        <v>234</v>
      </c>
      <c r="K1245" t="s">
        <v>380</v>
      </c>
      <c r="L1245" t="s">
        <v>381</v>
      </c>
      <c r="M1245" t="s">
        <v>381</v>
      </c>
      <c r="N1245" t="s">
        <v>381</v>
      </c>
      <c r="O1245" t="s">
        <v>382</v>
      </c>
      <c r="P1245" t="s">
        <v>383</v>
      </c>
      <c r="Q1245" t="s">
        <v>602</v>
      </c>
    </row>
    <row r="1246" spans="1:17" hidden="1" x14ac:dyDescent="0.35">
      <c r="A1246" t="s">
        <v>120</v>
      </c>
      <c r="B1246" t="s">
        <v>580</v>
      </c>
      <c r="C1246">
        <v>2021</v>
      </c>
      <c r="D1246">
        <v>1</v>
      </c>
      <c r="E1246">
        <v>341.11</v>
      </c>
      <c r="F1246">
        <v>0</v>
      </c>
      <c r="G1246" t="s">
        <v>601</v>
      </c>
      <c r="H1246" t="s">
        <v>377</v>
      </c>
      <c r="I1246" t="s">
        <v>16</v>
      </c>
      <c r="J1246" t="s">
        <v>234</v>
      </c>
      <c r="K1246" t="s">
        <v>380</v>
      </c>
      <c r="L1246" t="s">
        <v>381</v>
      </c>
      <c r="M1246" t="s">
        <v>381</v>
      </c>
      <c r="N1246" t="s">
        <v>381</v>
      </c>
      <c r="O1246" t="s">
        <v>382</v>
      </c>
      <c r="P1246" t="s">
        <v>383</v>
      </c>
      <c r="Q1246" t="s">
        <v>602</v>
      </c>
    </row>
    <row r="1247" spans="1:17" hidden="1" x14ac:dyDescent="0.35">
      <c r="A1247" t="s">
        <v>120</v>
      </c>
      <c r="B1247" t="s">
        <v>580</v>
      </c>
      <c r="C1247">
        <v>2021</v>
      </c>
      <c r="D1247">
        <v>2</v>
      </c>
      <c r="E1247">
        <v>0</v>
      </c>
      <c r="F1247">
        <v>4198.92</v>
      </c>
      <c r="G1247" t="s">
        <v>601</v>
      </c>
      <c r="H1247" t="s">
        <v>377</v>
      </c>
      <c r="I1247" t="s">
        <v>16</v>
      </c>
      <c r="J1247" t="s">
        <v>234</v>
      </c>
      <c r="K1247" t="s">
        <v>380</v>
      </c>
      <c r="L1247" t="s">
        <v>381</v>
      </c>
      <c r="M1247" t="s">
        <v>381</v>
      </c>
      <c r="N1247" t="s">
        <v>381</v>
      </c>
      <c r="O1247" t="s">
        <v>385</v>
      </c>
      <c r="P1247" t="s">
        <v>383</v>
      </c>
      <c r="Q1247" t="s">
        <v>602</v>
      </c>
    </row>
    <row r="1248" spans="1:17" hidden="1" x14ac:dyDescent="0.35">
      <c r="A1248" t="s">
        <v>120</v>
      </c>
      <c r="B1248" t="s">
        <v>580</v>
      </c>
      <c r="C1248">
        <v>2021</v>
      </c>
      <c r="D1248">
        <v>2</v>
      </c>
      <c r="E1248">
        <v>31172.35</v>
      </c>
      <c r="F1248">
        <v>0</v>
      </c>
      <c r="G1248" t="s">
        <v>601</v>
      </c>
      <c r="H1248" t="s">
        <v>377</v>
      </c>
      <c r="I1248" t="s">
        <v>16</v>
      </c>
      <c r="J1248" t="s">
        <v>234</v>
      </c>
      <c r="K1248" t="s">
        <v>380</v>
      </c>
      <c r="L1248" t="s">
        <v>381</v>
      </c>
      <c r="M1248" t="s">
        <v>381</v>
      </c>
      <c r="N1248" t="s">
        <v>381</v>
      </c>
      <c r="O1248" t="s">
        <v>385</v>
      </c>
      <c r="P1248" t="s">
        <v>383</v>
      </c>
      <c r="Q1248" t="s">
        <v>602</v>
      </c>
    </row>
    <row r="1249" spans="1:17" hidden="1" x14ac:dyDescent="0.35">
      <c r="A1249" t="s">
        <v>120</v>
      </c>
      <c r="B1249" t="s">
        <v>580</v>
      </c>
      <c r="C1249">
        <v>2021</v>
      </c>
      <c r="D1249">
        <v>3</v>
      </c>
      <c r="E1249">
        <v>0</v>
      </c>
      <c r="F1249">
        <v>2908.9991</v>
      </c>
      <c r="G1249" t="s">
        <v>601</v>
      </c>
      <c r="H1249" t="s">
        <v>377</v>
      </c>
      <c r="I1249" t="s">
        <v>16</v>
      </c>
      <c r="J1249" t="s">
        <v>234</v>
      </c>
      <c r="K1249" t="s">
        <v>380</v>
      </c>
      <c r="L1249" t="s">
        <v>381</v>
      </c>
      <c r="M1249" t="s">
        <v>381</v>
      </c>
      <c r="N1249" t="s">
        <v>381</v>
      </c>
      <c r="O1249" t="s">
        <v>386</v>
      </c>
      <c r="P1249" t="s">
        <v>383</v>
      </c>
      <c r="Q1249" t="s">
        <v>602</v>
      </c>
    </row>
    <row r="1250" spans="1:17" hidden="1" x14ac:dyDescent="0.35">
      <c r="A1250" t="s">
        <v>120</v>
      </c>
      <c r="B1250" t="s">
        <v>580</v>
      </c>
      <c r="C1250">
        <v>2021</v>
      </c>
      <c r="D1250">
        <v>3</v>
      </c>
      <c r="E1250">
        <v>5238.67</v>
      </c>
      <c r="F1250">
        <v>0</v>
      </c>
      <c r="G1250" t="s">
        <v>601</v>
      </c>
      <c r="H1250" t="s">
        <v>377</v>
      </c>
      <c r="I1250" t="s">
        <v>16</v>
      </c>
      <c r="J1250" t="s">
        <v>234</v>
      </c>
      <c r="K1250" t="s">
        <v>380</v>
      </c>
      <c r="L1250" t="s">
        <v>381</v>
      </c>
      <c r="M1250" t="s">
        <v>381</v>
      </c>
      <c r="N1250" t="s">
        <v>381</v>
      </c>
      <c r="O1250" t="s">
        <v>386</v>
      </c>
      <c r="P1250" t="s">
        <v>383</v>
      </c>
      <c r="Q1250" t="s">
        <v>602</v>
      </c>
    </row>
    <row r="1251" spans="1:17" hidden="1" x14ac:dyDescent="0.35">
      <c r="A1251" t="s">
        <v>120</v>
      </c>
      <c r="B1251" t="s">
        <v>580</v>
      </c>
      <c r="C1251">
        <v>2021</v>
      </c>
      <c r="D1251">
        <v>4</v>
      </c>
      <c r="E1251">
        <v>-3914.25</v>
      </c>
      <c r="F1251">
        <v>0</v>
      </c>
      <c r="G1251" t="s">
        <v>601</v>
      </c>
      <c r="H1251" t="s">
        <v>377</v>
      </c>
      <c r="I1251" t="s">
        <v>16</v>
      </c>
      <c r="J1251" t="s">
        <v>234</v>
      </c>
      <c r="K1251" t="s">
        <v>380</v>
      </c>
      <c r="L1251" t="s">
        <v>381</v>
      </c>
      <c r="M1251" t="s">
        <v>381</v>
      </c>
      <c r="N1251" t="s">
        <v>381</v>
      </c>
      <c r="O1251" t="s">
        <v>387</v>
      </c>
      <c r="P1251" t="s">
        <v>388</v>
      </c>
      <c r="Q1251" t="s">
        <v>602</v>
      </c>
    </row>
    <row r="1252" spans="1:17" hidden="1" x14ac:dyDescent="0.35">
      <c r="A1252" t="s">
        <v>120</v>
      </c>
      <c r="B1252" t="s">
        <v>580</v>
      </c>
      <c r="C1252">
        <v>2021</v>
      </c>
      <c r="D1252">
        <v>4</v>
      </c>
      <c r="E1252">
        <v>0</v>
      </c>
      <c r="F1252">
        <v>47301.380599999997</v>
      </c>
      <c r="G1252" t="s">
        <v>601</v>
      </c>
      <c r="H1252" t="s">
        <v>377</v>
      </c>
      <c r="I1252" t="s">
        <v>16</v>
      </c>
      <c r="J1252" t="s">
        <v>234</v>
      </c>
      <c r="K1252" t="s">
        <v>380</v>
      </c>
      <c r="L1252" t="s">
        <v>381</v>
      </c>
      <c r="M1252" t="s">
        <v>381</v>
      </c>
      <c r="N1252" t="s">
        <v>381</v>
      </c>
      <c r="O1252" t="s">
        <v>387</v>
      </c>
      <c r="P1252" t="s">
        <v>388</v>
      </c>
      <c r="Q1252" t="s">
        <v>602</v>
      </c>
    </row>
    <row r="1253" spans="1:17" hidden="1" x14ac:dyDescent="0.35">
      <c r="A1253" t="s">
        <v>120</v>
      </c>
      <c r="B1253" t="s">
        <v>580</v>
      </c>
      <c r="C1253">
        <v>2021</v>
      </c>
      <c r="D1253">
        <v>5</v>
      </c>
      <c r="E1253">
        <v>-66.98</v>
      </c>
      <c r="F1253">
        <v>0</v>
      </c>
      <c r="G1253" t="s">
        <v>601</v>
      </c>
      <c r="H1253" t="s">
        <v>377</v>
      </c>
      <c r="I1253" t="s">
        <v>16</v>
      </c>
      <c r="J1253" t="s">
        <v>234</v>
      </c>
      <c r="K1253" t="s">
        <v>380</v>
      </c>
      <c r="L1253" t="s">
        <v>381</v>
      </c>
      <c r="M1253" t="s">
        <v>381</v>
      </c>
      <c r="N1253" t="s">
        <v>381</v>
      </c>
      <c r="O1253" t="s">
        <v>389</v>
      </c>
      <c r="P1253" t="s">
        <v>388</v>
      </c>
      <c r="Q1253" t="s">
        <v>602</v>
      </c>
    </row>
    <row r="1254" spans="1:17" hidden="1" x14ac:dyDescent="0.35">
      <c r="A1254" t="s">
        <v>120</v>
      </c>
      <c r="B1254" t="s">
        <v>580</v>
      </c>
      <c r="C1254">
        <v>2021</v>
      </c>
      <c r="D1254">
        <v>5</v>
      </c>
      <c r="E1254">
        <v>0</v>
      </c>
      <c r="F1254">
        <v>8367.9483999999993</v>
      </c>
      <c r="G1254" t="s">
        <v>601</v>
      </c>
      <c r="H1254" t="s">
        <v>377</v>
      </c>
      <c r="I1254" t="s">
        <v>16</v>
      </c>
      <c r="J1254" t="s">
        <v>234</v>
      </c>
      <c r="K1254" t="s">
        <v>380</v>
      </c>
      <c r="L1254" t="s">
        <v>381</v>
      </c>
      <c r="M1254" t="s">
        <v>381</v>
      </c>
      <c r="N1254" t="s">
        <v>381</v>
      </c>
      <c r="O1254" t="s">
        <v>389</v>
      </c>
      <c r="P1254" t="s">
        <v>388</v>
      </c>
      <c r="Q1254" t="s">
        <v>602</v>
      </c>
    </row>
    <row r="1255" spans="1:17" hidden="1" x14ac:dyDescent="0.35">
      <c r="A1255" t="s">
        <v>120</v>
      </c>
      <c r="B1255" t="s">
        <v>580</v>
      </c>
      <c r="C1255">
        <v>2021</v>
      </c>
      <c r="D1255">
        <v>6</v>
      </c>
      <c r="E1255">
        <v>11808.03</v>
      </c>
      <c r="F1255">
        <v>0</v>
      </c>
      <c r="G1255" t="s">
        <v>601</v>
      </c>
      <c r="H1255" t="s">
        <v>377</v>
      </c>
      <c r="I1255" t="s">
        <v>16</v>
      </c>
      <c r="J1255" t="s">
        <v>234</v>
      </c>
      <c r="K1255" t="s">
        <v>380</v>
      </c>
      <c r="L1255" t="s">
        <v>381</v>
      </c>
      <c r="M1255" t="s">
        <v>381</v>
      </c>
      <c r="N1255" t="s">
        <v>381</v>
      </c>
      <c r="O1255" t="s">
        <v>390</v>
      </c>
      <c r="P1255" t="s">
        <v>388</v>
      </c>
      <c r="Q1255" t="s">
        <v>602</v>
      </c>
    </row>
    <row r="1256" spans="1:17" hidden="1" x14ac:dyDescent="0.35">
      <c r="A1256" t="s">
        <v>120</v>
      </c>
      <c r="B1256" t="s">
        <v>580</v>
      </c>
      <c r="C1256">
        <v>2021</v>
      </c>
      <c r="D1256">
        <v>6</v>
      </c>
      <c r="E1256">
        <v>0</v>
      </c>
      <c r="F1256">
        <v>19518.638500000001</v>
      </c>
      <c r="G1256" t="s">
        <v>601</v>
      </c>
      <c r="H1256" t="s">
        <v>377</v>
      </c>
      <c r="I1256" t="s">
        <v>16</v>
      </c>
      <c r="J1256" t="s">
        <v>234</v>
      </c>
      <c r="K1256" t="s">
        <v>380</v>
      </c>
      <c r="L1256" t="s">
        <v>381</v>
      </c>
      <c r="M1256" t="s">
        <v>381</v>
      </c>
      <c r="N1256" t="s">
        <v>381</v>
      </c>
      <c r="O1256" t="s">
        <v>390</v>
      </c>
      <c r="P1256" t="s">
        <v>388</v>
      </c>
      <c r="Q1256" t="s">
        <v>602</v>
      </c>
    </row>
    <row r="1257" spans="1:17" hidden="1" x14ac:dyDescent="0.35">
      <c r="A1257" t="s">
        <v>122</v>
      </c>
      <c r="B1257" t="s">
        <v>580</v>
      </c>
      <c r="C1257">
        <v>2021</v>
      </c>
      <c r="D1257">
        <v>5</v>
      </c>
      <c r="E1257">
        <v>3130.11</v>
      </c>
      <c r="F1257">
        <v>0</v>
      </c>
      <c r="G1257" t="s">
        <v>601</v>
      </c>
      <c r="H1257" t="s">
        <v>377</v>
      </c>
      <c r="I1257" t="s">
        <v>21</v>
      </c>
      <c r="J1257" t="s">
        <v>234</v>
      </c>
      <c r="K1257" t="s">
        <v>380</v>
      </c>
      <c r="L1257" t="s">
        <v>381</v>
      </c>
      <c r="M1257" t="s">
        <v>381</v>
      </c>
      <c r="N1257" t="s">
        <v>381</v>
      </c>
      <c r="O1257" t="s">
        <v>389</v>
      </c>
      <c r="P1257" t="s">
        <v>388</v>
      </c>
      <c r="Q1257" t="s">
        <v>602</v>
      </c>
    </row>
    <row r="1258" spans="1:17" hidden="1" x14ac:dyDescent="0.35">
      <c r="A1258" t="s">
        <v>122</v>
      </c>
      <c r="B1258" t="s">
        <v>580</v>
      </c>
      <c r="C1258">
        <v>2021</v>
      </c>
      <c r="D1258">
        <v>6</v>
      </c>
      <c r="E1258">
        <v>2695.31</v>
      </c>
      <c r="F1258">
        <v>0</v>
      </c>
      <c r="G1258" t="s">
        <v>601</v>
      </c>
      <c r="H1258" t="s">
        <v>377</v>
      </c>
      <c r="I1258" t="s">
        <v>21</v>
      </c>
      <c r="J1258" t="s">
        <v>234</v>
      </c>
      <c r="K1258" t="s">
        <v>380</v>
      </c>
      <c r="L1258" t="s">
        <v>381</v>
      </c>
      <c r="M1258" t="s">
        <v>381</v>
      </c>
      <c r="N1258" t="s">
        <v>381</v>
      </c>
      <c r="O1258" t="s">
        <v>390</v>
      </c>
      <c r="P1258" t="s">
        <v>388</v>
      </c>
      <c r="Q1258" t="s">
        <v>602</v>
      </c>
    </row>
    <row r="1259" spans="1:17" hidden="1" x14ac:dyDescent="0.35">
      <c r="A1259" t="s">
        <v>121</v>
      </c>
      <c r="B1259" t="s">
        <v>580</v>
      </c>
      <c r="C1259">
        <v>2021</v>
      </c>
      <c r="D1259">
        <v>5</v>
      </c>
      <c r="E1259">
        <v>8697</v>
      </c>
      <c r="F1259">
        <v>0</v>
      </c>
      <c r="G1259" t="s">
        <v>601</v>
      </c>
      <c r="H1259" t="s">
        <v>377</v>
      </c>
      <c r="I1259" t="s">
        <v>20</v>
      </c>
      <c r="J1259" t="s">
        <v>234</v>
      </c>
      <c r="K1259" t="s">
        <v>380</v>
      </c>
      <c r="L1259" t="s">
        <v>381</v>
      </c>
      <c r="M1259" t="s">
        <v>381</v>
      </c>
      <c r="N1259" t="s">
        <v>381</v>
      </c>
      <c r="O1259" t="s">
        <v>389</v>
      </c>
      <c r="P1259" t="s">
        <v>388</v>
      </c>
      <c r="Q1259" t="s">
        <v>602</v>
      </c>
    </row>
    <row r="1260" spans="1:17" hidden="1" x14ac:dyDescent="0.35">
      <c r="A1260" t="s">
        <v>121</v>
      </c>
      <c r="B1260" t="s">
        <v>580</v>
      </c>
      <c r="C1260">
        <v>2021</v>
      </c>
      <c r="D1260">
        <v>6</v>
      </c>
      <c r="E1260">
        <v>4566.3100000000004</v>
      </c>
      <c r="F1260">
        <v>0</v>
      </c>
      <c r="G1260" t="s">
        <v>601</v>
      </c>
      <c r="H1260" t="s">
        <v>377</v>
      </c>
      <c r="I1260" t="s">
        <v>20</v>
      </c>
      <c r="J1260" t="s">
        <v>234</v>
      </c>
      <c r="K1260" t="s">
        <v>380</v>
      </c>
      <c r="L1260" t="s">
        <v>381</v>
      </c>
      <c r="M1260" t="s">
        <v>381</v>
      </c>
      <c r="N1260" t="s">
        <v>381</v>
      </c>
      <c r="O1260" t="s">
        <v>390</v>
      </c>
      <c r="P1260" t="s">
        <v>388</v>
      </c>
      <c r="Q1260" t="s">
        <v>602</v>
      </c>
    </row>
    <row r="1261" spans="1:17" hidden="1" x14ac:dyDescent="0.35">
      <c r="A1261" t="s">
        <v>123</v>
      </c>
      <c r="B1261" t="s">
        <v>580</v>
      </c>
      <c r="C1261">
        <v>2021</v>
      </c>
      <c r="D1261">
        <v>1</v>
      </c>
      <c r="E1261">
        <v>0</v>
      </c>
      <c r="F1261">
        <v>3405.88</v>
      </c>
      <c r="G1261" t="s">
        <v>603</v>
      </c>
      <c r="H1261" t="s">
        <v>377</v>
      </c>
      <c r="I1261" t="s">
        <v>16</v>
      </c>
      <c r="J1261" t="s">
        <v>247</v>
      </c>
      <c r="K1261" t="s">
        <v>380</v>
      </c>
      <c r="L1261" t="s">
        <v>381</v>
      </c>
      <c r="M1261" t="s">
        <v>381</v>
      </c>
      <c r="N1261" t="s">
        <v>381</v>
      </c>
      <c r="O1261" t="s">
        <v>382</v>
      </c>
      <c r="P1261" t="s">
        <v>383</v>
      </c>
      <c r="Q1261" t="s">
        <v>604</v>
      </c>
    </row>
    <row r="1262" spans="1:17" hidden="1" x14ac:dyDescent="0.35">
      <c r="A1262" t="s">
        <v>123</v>
      </c>
      <c r="B1262" t="s">
        <v>580</v>
      </c>
      <c r="C1262">
        <v>2021</v>
      </c>
      <c r="D1262">
        <v>2</v>
      </c>
      <c r="E1262">
        <v>0</v>
      </c>
      <c r="F1262">
        <v>1180.4000000000001</v>
      </c>
      <c r="G1262" t="s">
        <v>603</v>
      </c>
      <c r="H1262" t="s">
        <v>377</v>
      </c>
      <c r="I1262" t="s">
        <v>16</v>
      </c>
      <c r="J1262" t="s">
        <v>247</v>
      </c>
      <c r="K1262" t="s">
        <v>380</v>
      </c>
      <c r="L1262" t="s">
        <v>381</v>
      </c>
      <c r="M1262" t="s">
        <v>381</v>
      </c>
      <c r="N1262" t="s">
        <v>381</v>
      </c>
      <c r="O1262" t="s">
        <v>385</v>
      </c>
      <c r="P1262" t="s">
        <v>383</v>
      </c>
      <c r="Q1262" t="s">
        <v>604</v>
      </c>
    </row>
    <row r="1263" spans="1:17" hidden="1" x14ac:dyDescent="0.35">
      <c r="A1263" t="s">
        <v>123</v>
      </c>
      <c r="B1263" t="s">
        <v>580</v>
      </c>
      <c r="C1263">
        <v>2021</v>
      </c>
      <c r="D1263">
        <v>3</v>
      </c>
      <c r="E1263">
        <v>0</v>
      </c>
      <c r="F1263">
        <v>817.78150000000005</v>
      </c>
      <c r="G1263" t="s">
        <v>603</v>
      </c>
      <c r="H1263" t="s">
        <v>377</v>
      </c>
      <c r="I1263" t="s">
        <v>16</v>
      </c>
      <c r="J1263" t="s">
        <v>247</v>
      </c>
      <c r="K1263" t="s">
        <v>380</v>
      </c>
      <c r="L1263" t="s">
        <v>381</v>
      </c>
      <c r="M1263" t="s">
        <v>381</v>
      </c>
      <c r="N1263" t="s">
        <v>381</v>
      </c>
      <c r="O1263" t="s">
        <v>386</v>
      </c>
      <c r="P1263" t="s">
        <v>383</v>
      </c>
      <c r="Q1263" t="s">
        <v>604</v>
      </c>
    </row>
    <row r="1264" spans="1:17" hidden="1" x14ac:dyDescent="0.35">
      <c r="A1264" t="s">
        <v>123</v>
      </c>
      <c r="B1264" t="s">
        <v>580</v>
      </c>
      <c r="C1264">
        <v>2021</v>
      </c>
      <c r="D1264">
        <v>3</v>
      </c>
      <c r="E1264">
        <v>1055.0999999999999</v>
      </c>
      <c r="F1264">
        <v>0</v>
      </c>
      <c r="G1264" t="s">
        <v>603</v>
      </c>
      <c r="H1264" t="s">
        <v>377</v>
      </c>
      <c r="I1264" t="s">
        <v>16</v>
      </c>
      <c r="J1264" t="s">
        <v>247</v>
      </c>
      <c r="K1264" t="s">
        <v>380</v>
      </c>
      <c r="L1264" t="s">
        <v>381</v>
      </c>
      <c r="M1264" t="s">
        <v>381</v>
      </c>
      <c r="N1264" t="s">
        <v>381</v>
      </c>
      <c r="O1264" t="s">
        <v>386</v>
      </c>
      <c r="P1264" t="s">
        <v>383</v>
      </c>
      <c r="Q1264" t="s">
        <v>604</v>
      </c>
    </row>
    <row r="1265" spans="1:17" hidden="1" x14ac:dyDescent="0.35">
      <c r="A1265" t="s">
        <v>123</v>
      </c>
      <c r="B1265" t="s">
        <v>580</v>
      </c>
      <c r="C1265">
        <v>2021</v>
      </c>
      <c r="D1265">
        <v>4</v>
      </c>
      <c r="E1265">
        <v>0</v>
      </c>
      <c r="F1265">
        <v>13297.4238</v>
      </c>
      <c r="G1265" t="s">
        <v>603</v>
      </c>
      <c r="H1265" t="s">
        <v>377</v>
      </c>
      <c r="I1265" t="s">
        <v>16</v>
      </c>
      <c r="J1265" t="s">
        <v>247</v>
      </c>
      <c r="K1265" t="s">
        <v>380</v>
      </c>
      <c r="L1265" t="s">
        <v>381</v>
      </c>
      <c r="M1265" t="s">
        <v>381</v>
      </c>
      <c r="N1265" t="s">
        <v>381</v>
      </c>
      <c r="O1265" t="s">
        <v>387</v>
      </c>
      <c r="P1265" t="s">
        <v>388</v>
      </c>
      <c r="Q1265" t="s">
        <v>604</v>
      </c>
    </row>
    <row r="1266" spans="1:17" hidden="1" x14ac:dyDescent="0.35">
      <c r="A1266" t="s">
        <v>123</v>
      </c>
      <c r="B1266" t="s">
        <v>580</v>
      </c>
      <c r="C1266">
        <v>2021</v>
      </c>
      <c r="D1266">
        <v>5</v>
      </c>
      <c r="E1266">
        <v>0</v>
      </c>
      <c r="F1266">
        <v>2352.4081999999999</v>
      </c>
      <c r="G1266" t="s">
        <v>603</v>
      </c>
      <c r="H1266" t="s">
        <v>377</v>
      </c>
      <c r="I1266" t="s">
        <v>16</v>
      </c>
      <c r="J1266" t="s">
        <v>247</v>
      </c>
      <c r="K1266" t="s">
        <v>380</v>
      </c>
      <c r="L1266" t="s">
        <v>381</v>
      </c>
      <c r="M1266" t="s">
        <v>381</v>
      </c>
      <c r="N1266" t="s">
        <v>381</v>
      </c>
      <c r="O1266" t="s">
        <v>389</v>
      </c>
      <c r="P1266" t="s">
        <v>388</v>
      </c>
      <c r="Q1266" t="s">
        <v>604</v>
      </c>
    </row>
    <row r="1267" spans="1:17" hidden="1" x14ac:dyDescent="0.35">
      <c r="A1267" t="s">
        <v>123</v>
      </c>
      <c r="B1267" t="s">
        <v>580</v>
      </c>
      <c r="C1267">
        <v>2021</v>
      </c>
      <c r="D1267">
        <v>6</v>
      </c>
      <c r="E1267">
        <v>0</v>
      </c>
      <c r="F1267">
        <v>5487.1043</v>
      </c>
      <c r="G1267" t="s">
        <v>603</v>
      </c>
      <c r="H1267" t="s">
        <v>377</v>
      </c>
      <c r="I1267" t="s">
        <v>16</v>
      </c>
      <c r="J1267" t="s">
        <v>247</v>
      </c>
      <c r="K1267" t="s">
        <v>380</v>
      </c>
      <c r="L1267" t="s">
        <v>381</v>
      </c>
      <c r="M1267" t="s">
        <v>381</v>
      </c>
      <c r="N1267" t="s">
        <v>381</v>
      </c>
      <c r="O1267" t="s">
        <v>390</v>
      </c>
      <c r="P1267" t="s">
        <v>388</v>
      </c>
      <c r="Q1267" t="s">
        <v>604</v>
      </c>
    </row>
    <row r="1268" spans="1:17" hidden="1" x14ac:dyDescent="0.35">
      <c r="A1268" t="s">
        <v>124</v>
      </c>
      <c r="B1268" t="s">
        <v>580</v>
      </c>
      <c r="C1268">
        <v>2021</v>
      </c>
      <c r="D1268">
        <v>1</v>
      </c>
      <c r="E1268">
        <v>3439.57</v>
      </c>
      <c r="F1268">
        <v>0</v>
      </c>
      <c r="G1268" t="s">
        <v>605</v>
      </c>
      <c r="H1268" t="s">
        <v>377</v>
      </c>
      <c r="I1268" t="s">
        <v>16</v>
      </c>
      <c r="J1268" t="s">
        <v>479</v>
      </c>
      <c r="K1268" t="s">
        <v>380</v>
      </c>
      <c r="L1268" t="s">
        <v>381</v>
      </c>
      <c r="M1268" t="s">
        <v>381</v>
      </c>
      <c r="N1268" t="s">
        <v>381</v>
      </c>
      <c r="O1268" t="s">
        <v>382</v>
      </c>
      <c r="P1268" t="s">
        <v>383</v>
      </c>
      <c r="Q1268" t="s">
        <v>606</v>
      </c>
    </row>
    <row r="1269" spans="1:17" hidden="1" x14ac:dyDescent="0.35">
      <c r="A1269" t="s">
        <v>124</v>
      </c>
      <c r="B1269" t="s">
        <v>580</v>
      </c>
      <c r="C1269">
        <v>2021</v>
      </c>
      <c r="D1269">
        <v>3</v>
      </c>
      <c r="E1269">
        <v>1770.41</v>
      </c>
      <c r="F1269">
        <v>0</v>
      </c>
      <c r="G1269" t="s">
        <v>605</v>
      </c>
      <c r="H1269" t="s">
        <v>377</v>
      </c>
      <c r="I1269" t="s">
        <v>16</v>
      </c>
      <c r="J1269" t="s">
        <v>479</v>
      </c>
      <c r="K1269" t="s">
        <v>380</v>
      </c>
      <c r="L1269" t="s">
        <v>381</v>
      </c>
      <c r="M1269" t="s">
        <v>381</v>
      </c>
      <c r="N1269" t="s">
        <v>381</v>
      </c>
      <c r="O1269" t="s">
        <v>386</v>
      </c>
      <c r="P1269" t="s">
        <v>383</v>
      </c>
      <c r="Q1269" t="s">
        <v>606</v>
      </c>
    </row>
    <row r="1270" spans="1:17" hidden="1" x14ac:dyDescent="0.35">
      <c r="A1270" t="s">
        <v>124</v>
      </c>
      <c r="B1270" t="s">
        <v>580</v>
      </c>
      <c r="C1270">
        <v>2021</v>
      </c>
      <c r="D1270">
        <v>4</v>
      </c>
      <c r="E1270">
        <v>12763.91</v>
      </c>
      <c r="F1270">
        <v>0</v>
      </c>
      <c r="G1270" t="s">
        <v>605</v>
      </c>
      <c r="H1270" t="s">
        <v>377</v>
      </c>
      <c r="I1270" t="s">
        <v>16</v>
      </c>
      <c r="J1270" t="s">
        <v>479</v>
      </c>
      <c r="K1270" t="s">
        <v>380</v>
      </c>
      <c r="L1270" t="s">
        <v>381</v>
      </c>
      <c r="M1270" t="s">
        <v>381</v>
      </c>
      <c r="N1270" t="s">
        <v>381</v>
      </c>
      <c r="O1270" t="s">
        <v>387</v>
      </c>
      <c r="P1270" t="s">
        <v>388</v>
      </c>
      <c r="Q1270" t="s">
        <v>606</v>
      </c>
    </row>
    <row r="1271" spans="1:17" hidden="1" x14ac:dyDescent="0.35">
      <c r="A1271" t="s">
        <v>124</v>
      </c>
      <c r="B1271" t="s">
        <v>580</v>
      </c>
      <c r="C1271">
        <v>2021</v>
      </c>
      <c r="D1271">
        <v>5</v>
      </c>
      <c r="E1271">
        <v>1771.95</v>
      </c>
      <c r="F1271">
        <v>0</v>
      </c>
      <c r="G1271" t="s">
        <v>605</v>
      </c>
      <c r="H1271" t="s">
        <v>377</v>
      </c>
      <c r="I1271" t="s">
        <v>16</v>
      </c>
      <c r="J1271" t="s">
        <v>479</v>
      </c>
      <c r="K1271" t="s">
        <v>380</v>
      </c>
      <c r="L1271" t="s">
        <v>381</v>
      </c>
      <c r="M1271" t="s">
        <v>381</v>
      </c>
      <c r="N1271" t="s">
        <v>381</v>
      </c>
      <c r="O1271" t="s">
        <v>389</v>
      </c>
      <c r="P1271" t="s">
        <v>388</v>
      </c>
      <c r="Q1271" t="s">
        <v>606</v>
      </c>
    </row>
    <row r="1272" spans="1:17" hidden="1" x14ac:dyDescent="0.35">
      <c r="A1272" t="s">
        <v>124</v>
      </c>
      <c r="B1272" t="s">
        <v>580</v>
      </c>
      <c r="C1272">
        <v>2021</v>
      </c>
      <c r="D1272">
        <v>6</v>
      </c>
      <c r="E1272">
        <v>-406.04</v>
      </c>
      <c r="F1272">
        <v>0</v>
      </c>
      <c r="G1272" t="s">
        <v>605</v>
      </c>
      <c r="H1272" t="s">
        <v>377</v>
      </c>
      <c r="I1272" t="s">
        <v>16</v>
      </c>
      <c r="J1272" t="s">
        <v>479</v>
      </c>
      <c r="K1272" t="s">
        <v>380</v>
      </c>
      <c r="L1272" t="s">
        <v>381</v>
      </c>
      <c r="M1272" t="s">
        <v>381</v>
      </c>
      <c r="N1272" t="s">
        <v>381</v>
      </c>
      <c r="O1272" t="s">
        <v>390</v>
      </c>
      <c r="P1272" t="s">
        <v>388</v>
      </c>
      <c r="Q1272" t="s">
        <v>606</v>
      </c>
    </row>
    <row r="1273" spans="1:17" hidden="1" x14ac:dyDescent="0.35">
      <c r="A1273" t="s">
        <v>126</v>
      </c>
      <c r="B1273" t="s">
        <v>580</v>
      </c>
      <c r="C1273">
        <v>2021</v>
      </c>
      <c r="D1273">
        <v>5</v>
      </c>
      <c r="E1273">
        <v>5414.91</v>
      </c>
      <c r="F1273">
        <v>0</v>
      </c>
      <c r="G1273" t="s">
        <v>605</v>
      </c>
      <c r="H1273" t="s">
        <v>377</v>
      </c>
      <c r="I1273" t="s">
        <v>21</v>
      </c>
      <c r="J1273" t="s">
        <v>479</v>
      </c>
      <c r="K1273" t="s">
        <v>380</v>
      </c>
      <c r="L1273" t="s">
        <v>381</v>
      </c>
      <c r="M1273" t="s">
        <v>381</v>
      </c>
      <c r="N1273" t="s">
        <v>381</v>
      </c>
      <c r="O1273" t="s">
        <v>389</v>
      </c>
      <c r="P1273" t="s">
        <v>388</v>
      </c>
      <c r="Q1273" t="s">
        <v>606</v>
      </c>
    </row>
    <row r="1274" spans="1:17" hidden="1" x14ac:dyDescent="0.35">
      <c r="A1274" t="s">
        <v>126</v>
      </c>
      <c r="B1274" t="s">
        <v>580</v>
      </c>
      <c r="C1274">
        <v>2021</v>
      </c>
      <c r="D1274">
        <v>6</v>
      </c>
      <c r="E1274">
        <v>-1214.1600000000001</v>
      </c>
      <c r="F1274">
        <v>0</v>
      </c>
      <c r="G1274" t="s">
        <v>605</v>
      </c>
      <c r="H1274" t="s">
        <v>377</v>
      </c>
      <c r="I1274" t="s">
        <v>21</v>
      </c>
      <c r="J1274" t="s">
        <v>479</v>
      </c>
      <c r="K1274" t="s">
        <v>380</v>
      </c>
      <c r="L1274" t="s">
        <v>381</v>
      </c>
      <c r="M1274" t="s">
        <v>381</v>
      </c>
      <c r="N1274" t="s">
        <v>381</v>
      </c>
      <c r="O1274" t="s">
        <v>390</v>
      </c>
      <c r="P1274" t="s">
        <v>388</v>
      </c>
      <c r="Q1274" t="s">
        <v>606</v>
      </c>
    </row>
    <row r="1275" spans="1:17" hidden="1" x14ac:dyDescent="0.35">
      <c r="A1275" t="s">
        <v>125</v>
      </c>
      <c r="B1275" t="s">
        <v>580</v>
      </c>
      <c r="C1275">
        <v>2021</v>
      </c>
      <c r="D1275">
        <v>5</v>
      </c>
      <c r="E1275">
        <v>792.2</v>
      </c>
      <c r="F1275">
        <v>0</v>
      </c>
      <c r="G1275" t="s">
        <v>605</v>
      </c>
      <c r="H1275" t="s">
        <v>377</v>
      </c>
      <c r="I1275" t="s">
        <v>20</v>
      </c>
      <c r="J1275" t="s">
        <v>479</v>
      </c>
      <c r="K1275" t="s">
        <v>380</v>
      </c>
      <c r="L1275" t="s">
        <v>381</v>
      </c>
      <c r="M1275" t="s">
        <v>381</v>
      </c>
      <c r="N1275" t="s">
        <v>381</v>
      </c>
      <c r="O1275" t="s">
        <v>389</v>
      </c>
      <c r="P1275" t="s">
        <v>388</v>
      </c>
      <c r="Q1275" t="s">
        <v>606</v>
      </c>
    </row>
    <row r="1276" spans="1:17" hidden="1" x14ac:dyDescent="0.35">
      <c r="A1276" t="s">
        <v>125</v>
      </c>
      <c r="B1276" t="s">
        <v>580</v>
      </c>
      <c r="C1276">
        <v>2021</v>
      </c>
      <c r="D1276">
        <v>6</v>
      </c>
      <c r="E1276">
        <v>-271.14</v>
      </c>
      <c r="F1276">
        <v>0</v>
      </c>
      <c r="G1276" t="s">
        <v>605</v>
      </c>
      <c r="H1276" t="s">
        <v>377</v>
      </c>
      <c r="I1276" t="s">
        <v>20</v>
      </c>
      <c r="J1276" t="s">
        <v>479</v>
      </c>
      <c r="K1276" t="s">
        <v>380</v>
      </c>
      <c r="L1276" t="s">
        <v>381</v>
      </c>
      <c r="M1276" t="s">
        <v>381</v>
      </c>
      <c r="N1276" t="s">
        <v>381</v>
      </c>
      <c r="O1276" t="s">
        <v>390</v>
      </c>
      <c r="P1276" t="s">
        <v>388</v>
      </c>
      <c r="Q1276" t="s">
        <v>606</v>
      </c>
    </row>
    <row r="1277" spans="1:17" hidden="1" x14ac:dyDescent="0.35">
      <c r="A1277" t="s">
        <v>127</v>
      </c>
      <c r="B1277" t="s">
        <v>580</v>
      </c>
      <c r="C1277">
        <v>2021</v>
      </c>
      <c r="D1277">
        <v>1</v>
      </c>
      <c r="E1277">
        <v>0</v>
      </c>
      <c r="F1277">
        <v>7809.43</v>
      </c>
      <c r="G1277" t="s">
        <v>607</v>
      </c>
      <c r="H1277" t="s">
        <v>377</v>
      </c>
      <c r="I1277" t="s">
        <v>16</v>
      </c>
      <c r="J1277" t="s">
        <v>234</v>
      </c>
      <c r="K1277" t="s">
        <v>380</v>
      </c>
      <c r="L1277" t="s">
        <v>381</v>
      </c>
      <c r="M1277" t="s">
        <v>381</v>
      </c>
      <c r="N1277" t="s">
        <v>381</v>
      </c>
      <c r="O1277" t="s">
        <v>382</v>
      </c>
      <c r="P1277" t="s">
        <v>383</v>
      </c>
      <c r="Q1277" t="s">
        <v>608</v>
      </c>
    </row>
    <row r="1278" spans="1:17" hidden="1" x14ac:dyDescent="0.35">
      <c r="A1278" t="s">
        <v>127</v>
      </c>
      <c r="B1278" t="s">
        <v>580</v>
      </c>
      <c r="C1278">
        <v>2021</v>
      </c>
      <c r="D1278">
        <v>1</v>
      </c>
      <c r="E1278">
        <v>51.3</v>
      </c>
      <c r="F1278">
        <v>0</v>
      </c>
      <c r="G1278" t="s">
        <v>607</v>
      </c>
      <c r="H1278" t="s">
        <v>377</v>
      </c>
      <c r="I1278" t="s">
        <v>16</v>
      </c>
      <c r="J1278" t="s">
        <v>234</v>
      </c>
      <c r="K1278" t="s">
        <v>380</v>
      </c>
      <c r="L1278" t="s">
        <v>381</v>
      </c>
      <c r="M1278" t="s">
        <v>381</v>
      </c>
      <c r="N1278" t="s">
        <v>381</v>
      </c>
      <c r="O1278" t="s">
        <v>382</v>
      </c>
      <c r="P1278" t="s">
        <v>383</v>
      </c>
      <c r="Q1278" t="s">
        <v>608</v>
      </c>
    </row>
    <row r="1279" spans="1:17" hidden="1" x14ac:dyDescent="0.35">
      <c r="A1279" t="s">
        <v>127</v>
      </c>
      <c r="B1279" t="s">
        <v>580</v>
      </c>
      <c r="C1279">
        <v>2021</v>
      </c>
      <c r="D1279">
        <v>2</v>
      </c>
      <c r="E1279">
        <v>0</v>
      </c>
      <c r="F1279">
        <v>2706.58</v>
      </c>
      <c r="G1279" t="s">
        <v>607</v>
      </c>
      <c r="H1279" t="s">
        <v>377</v>
      </c>
      <c r="I1279" t="s">
        <v>16</v>
      </c>
      <c r="J1279" t="s">
        <v>234</v>
      </c>
      <c r="K1279" t="s">
        <v>380</v>
      </c>
      <c r="L1279" t="s">
        <v>381</v>
      </c>
      <c r="M1279" t="s">
        <v>381</v>
      </c>
      <c r="N1279" t="s">
        <v>381</v>
      </c>
      <c r="O1279" t="s">
        <v>385</v>
      </c>
      <c r="P1279" t="s">
        <v>383</v>
      </c>
      <c r="Q1279" t="s">
        <v>608</v>
      </c>
    </row>
    <row r="1280" spans="1:17" hidden="1" x14ac:dyDescent="0.35">
      <c r="A1280" t="s">
        <v>127</v>
      </c>
      <c r="B1280" t="s">
        <v>580</v>
      </c>
      <c r="C1280">
        <v>2021</v>
      </c>
      <c r="D1280">
        <v>2</v>
      </c>
      <c r="E1280">
        <v>32721.11</v>
      </c>
      <c r="F1280">
        <v>0</v>
      </c>
      <c r="G1280" t="s">
        <v>607</v>
      </c>
      <c r="H1280" t="s">
        <v>377</v>
      </c>
      <c r="I1280" t="s">
        <v>16</v>
      </c>
      <c r="J1280" t="s">
        <v>234</v>
      </c>
      <c r="K1280" t="s">
        <v>380</v>
      </c>
      <c r="L1280" t="s">
        <v>381</v>
      </c>
      <c r="M1280" t="s">
        <v>381</v>
      </c>
      <c r="N1280" t="s">
        <v>381</v>
      </c>
      <c r="O1280" t="s">
        <v>385</v>
      </c>
      <c r="P1280" t="s">
        <v>383</v>
      </c>
      <c r="Q1280" t="s">
        <v>608</v>
      </c>
    </row>
    <row r="1281" spans="1:17" hidden="1" x14ac:dyDescent="0.35">
      <c r="A1281" t="s">
        <v>127</v>
      </c>
      <c r="B1281" t="s">
        <v>580</v>
      </c>
      <c r="C1281">
        <v>2021</v>
      </c>
      <c r="D1281">
        <v>3</v>
      </c>
      <c r="E1281">
        <v>0</v>
      </c>
      <c r="F1281">
        <v>1875.1138000000001</v>
      </c>
      <c r="G1281" t="s">
        <v>607</v>
      </c>
      <c r="H1281" t="s">
        <v>377</v>
      </c>
      <c r="I1281" t="s">
        <v>16</v>
      </c>
      <c r="J1281" t="s">
        <v>234</v>
      </c>
      <c r="K1281" t="s">
        <v>380</v>
      </c>
      <c r="L1281" t="s">
        <v>381</v>
      </c>
      <c r="M1281" t="s">
        <v>381</v>
      </c>
      <c r="N1281" t="s">
        <v>381</v>
      </c>
      <c r="O1281" t="s">
        <v>386</v>
      </c>
      <c r="P1281" t="s">
        <v>383</v>
      </c>
      <c r="Q1281" t="s">
        <v>608</v>
      </c>
    </row>
    <row r="1282" spans="1:17" hidden="1" x14ac:dyDescent="0.35">
      <c r="A1282" t="s">
        <v>127</v>
      </c>
      <c r="B1282" t="s">
        <v>580</v>
      </c>
      <c r="C1282">
        <v>2021</v>
      </c>
      <c r="D1282">
        <v>3</v>
      </c>
      <c r="E1282">
        <v>6378.27</v>
      </c>
      <c r="F1282">
        <v>0</v>
      </c>
      <c r="G1282" t="s">
        <v>607</v>
      </c>
      <c r="H1282" t="s">
        <v>377</v>
      </c>
      <c r="I1282" t="s">
        <v>16</v>
      </c>
      <c r="J1282" t="s">
        <v>234</v>
      </c>
      <c r="K1282" t="s">
        <v>380</v>
      </c>
      <c r="L1282" t="s">
        <v>381</v>
      </c>
      <c r="M1282" t="s">
        <v>381</v>
      </c>
      <c r="N1282" t="s">
        <v>381</v>
      </c>
      <c r="O1282" t="s">
        <v>386</v>
      </c>
      <c r="P1282" t="s">
        <v>383</v>
      </c>
      <c r="Q1282" t="s">
        <v>608</v>
      </c>
    </row>
    <row r="1283" spans="1:17" hidden="1" x14ac:dyDescent="0.35">
      <c r="A1283" t="s">
        <v>127</v>
      </c>
      <c r="B1283" t="s">
        <v>580</v>
      </c>
      <c r="C1283">
        <v>2021</v>
      </c>
      <c r="D1283">
        <v>4</v>
      </c>
      <c r="E1283">
        <v>-10396.1</v>
      </c>
      <c r="F1283">
        <v>0</v>
      </c>
      <c r="G1283" t="s">
        <v>607</v>
      </c>
      <c r="H1283" t="s">
        <v>377</v>
      </c>
      <c r="I1283" t="s">
        <v>16</v>
      </c>
      <c r="J1283" t="s">
        <v>234</v>
      </c>
      <c r="K1283" t="s">
        <v>380</v>
      </c>
      <c r="L1283" t="s">
        <v>381</v>
      </c>
      <c r="M1283" t="s">
        <v>381</v>
      </c>
      <c r="N1283" t="s">
        <v>381</v>
      </c>
      <c r="O1283" t="s">
        <v>387</v>
      </c>
      <c r="P1283" t="s">
        <v>388</v>
      </c>
      <c r="Q1283" t="s">
        <v>608</v>
      </c>
    </row>
    <row r="1284" spans="1:17" hidden="1" x14ac:dyDescent="0.35">
      <c r="A1284" t="s">
        <v>127</v>
      </c>
      <c r="B1284" t="s">
        <v>580</v>
      </c>
      <c r="C1284">
        <v>2021</v>
      </c>
      <c r="D1284">
        <v>4</v>
      </c>
      <c r="E1284">
        <v>0</v>
      </c>
      <c r="F1284">
        <v>30490.0311</v>
      </c>
      <c r="G1284" t="s">
        <v>607</v>
      </c>
      <c r="H1284" t="s">
        <v>377</v>
      </c>
      <c r="I1284" t="s">
        <v>16</v>
      </c>
      <c r="J1284" t="s">
        <v>234</v>
      </c>
      <c r="K1284" t="s">
        <v>380</v>
      </c>
      <c r="L1284" t="s">
        <v>381</v>
      </c>
      <c r="M1284" t="s">
        <v>381</v>
      </c>
      <c r="N1284" t="s">
        <v>381</v>
      </c>
      <c r="O1284" t="s">
        <v>387</v>
      </c>
      <c r="P1284" t="s">
        <v>388</v>
      </c>
      <c r="Q1284" t="s">
        <v>608</v>
      </c>
    </row>
    <row r="1285" spans="1:17" hidden="1" x14ac:dyDescent="0.35">
      <c r="A1285" t="s">
        <v>127</v>
      </c>
      <c r="B1285" t="s">
        <v>580</v>
      </c>
      <c r="C1285">
        <v>2021</v>
      </c>
      <c r="D1285">
        <v>5</v>
      </c>
      <c r="E1285">
        <v>2090.42</v>
      </c>
      <c r="F1285">
        <v>0</v>
      </c>
      <c r="G1285" t="s">
        <v>607</v>
      </c>
      <c r="H1285" t="s">
        <v>377</v>
      </c>
      <c r="I1285" t="s">
        <v>16</v>
      </c>
      <c r="J1285" t="s">
        <v>234</v>
      </c>
      <c r="K1285" t="s">
        <v>380</v>
      </c>
      <c r="L1285" t="s">
        <v>381</v>
      </c>
      <c r="M1285" t="s">
        <v>381</v>
      </c>
      <c r="N1285" t="s">
        <v>381</v>
      </c>
      <c r="O1285" t="s">
        <v>389</v>
      </c>
      <c r="P1285" t="s">
        <v>388</v>
      </c>
      <c r="Q1285" t="s">
        <v>608</v>
      </c>
    </row>
    <row r="1286" spans="1:17" hidden="1" x14ac:dyDescent="0.35">
      <c r="A1286" t="s">
        <v>127</v>
      </c>
      <c r="B1286" t="s">
        <v>580</v>
      </c>
      <c r="C1286">
        <v>2021</v>
      </c>
      <c r="D1286">
        <v>5</v>
      </c>
      <c r="E1286">
        <v>0</v>
      </c>
      <c r="F1286">
        <v>5393.9018999999998</v>
      </c>
      <c r="G1286" t="s">
        <v>607</v>
      </c>
      <c r="H1286" t="s">
        <v>377</v>
      </c>
      <c r="I1286" t="s">
        <v>16</v>
      </c>
      <c r="J1286" t="s">
        <v>234</v>
      </c>
      <c r="K1286" t="s">
        <v>380</v>
      </c>
      <c r="L1286" t="s">
        <v>381</v>
      </c>
      <c r="M1286" t="s">
        <v>381</v>
      </c>
      <c r="N1286" t="s">
        <v>381</v>
      </c>
      <c r="O1286" t="s">
        <v>389</v>
      </c>
      <c r="P1286" t="s">
        <v>388</v>
      </c>
      <c r="Q1286" t="s">
        <v>608</v>
      </c>
    </row>
    <row r="1287" spans="1:17" hidden="1" x14ac:dyDescent="0.35">
      <c r="A1287" t="s">
        <v>127</v>
      </c>
      <c r="B1287" t="s">
        <v>580</v>
      </c>
      <c r="C1287">
        <v>2021</v>
      </c>
      <c r="D1287">
        <v>6</v>
      </c>
      <c r="E1287">
        <v>4582.24</v>
      </c>
      <c r="F1287">
        <v>0</v>
      </c>
      <c r="G1287" t="s">
        <v>607</v>
      </c>
      <c r="H1287" t="s">
        <v>377</v>
      </c>
      <c r="I1287" t="s">
        <v>16</v>
      </c>
      <c r="J1287" t="s">
        <v>234</v>
      </c>
      <c r="K1287" t="s">
        <v>380</v>
      </c>
      <c r="L1287" t="s">
        <v>381</v>
      </c>
      <c r="M1287" t="s">
        <v>381</v>
      </c>
      <c r="N1287" t="s">
        <v>381</v>
      </c>
      <c r="O1287" t="s">
        <v>390</v>
      </c>
      <c r="P1287" t="s">
        <v>388</v>
      </c>
      <c r="Q1287" t="s">
        <v>608</v>
      </c>
    </row>
    <row r="1288" spans="1:17" hidden="1" x14ac:dyDescent="0.35">
      <c r="A1288" t="s">
        <v>127</v>
      </c>
      <c r="B1288" t="s">
        <v>580</v>
      </c>
      <c r="C1288">
        <v>2021</v>
      </c>
      <c r="D1288">
        <v>6</v>
      </c>
      <c r="E1288">
        <v>0</v>
      </c>
      <c r="F1288">
        <v>12581.533299999999</v>
      </c>
      <c r="G1288" t="s">
        <v>607</v>
      </c>
      <c r="H1288" t="s">
        <v>377</v>
      </c>
      <c r="I1288" t="s">
        <v>16</v>
      </c>
      <c r="J1288" t="s">
        <v>234</v>
      </c>
      <c r="K1288" t="s">
        <v>380</v>
      </c>
      <c r="L1288" t="s">
        <v>381</v>
      </c>
      <c r="M1288" t="s">
        <v>381</v>
      </c>
      <c r="N1288" t="s">
        <v>381</v>
      </c>
      <c r="O1288" t="s">
        <v>390</v>
      </c>
      <c r="P1288" t="s">
        <v>388</v>
      </c>
      <c r="Q1288" t="s">
        <v>608</v>
      </c>
    </row>
    <row r="1289" spans="1:17" hidden="1" x14ac:dyDescent="0.35">
      <c r="A1289" t="s">
        <v>129</v>
      </c>
      <c r="B1289" t="s">
        <v>580</v>
      </c>
      <c r="C1289">
        <v>2021</v>
      </c>
      <c r="D1289">
        <v>5</v>
      </c>
      <c r="E1289">
        <v>6442.51</v>
      </c>
      <c r="F1289">
        <v>0</v>
      </c>
      <c r="G1289" t="s">
        <v>607</v>
      </c>
      <c r="H1289" t="s">
        <v>377</v>
      </c>
      <c r="I1289" t="s">
        <v>21</v>
      </c>
      <c r="J1289" t="s">
        <v>234</v>
      </c>
      <c r="K1289" t="s">
        <v>380</v>
      </c>
      <c r="L1289" t="s">
        <v>381</v>
      </c>
      <c r="M1289" t="s">
        <v>381</v>
      </c>
      <c r="N1289" t="s">
        <v>381</v>
      </c>
      <c r="O1289" t="s">
        <v>389</v>
      </c>
      <c r="P1289" t="s">
        <v>388</v>
      </c>
      <c r="Q1289" t="s">
        <v>608</v>
      </c>
    </row>
    <row r="1290" spans="1:17" hidden="1" x14ac:dyDescent="0.35">
      <c r="A1290" t="s">
        <v>129</v>
      </c>
      <c r="B1290" t="s">
        <v>580</v>
      </c>
      <c r="C1290">
        <v>2021</v>
      </c>
      <c r="D1290">
        <v>6</v>
      </c>
      <c r="E1290">
        <v>1941.75</v>
      </c>
      <c r="F1290">
        <v>0</v>
      </c>
      <c r="G1290" t="s">
        <v>607</v>
      </c>
      <c r="H1290" t="s">
        <v>377</v>
      </c>
      <c r="I1290" t="s">
        <v>21</v>
      </c>
      <c r="J1290" t="s">
        <v>234</v>
      </c>
      <c r="K1290" t="s">
        <v>380</v>
      </c>
      <c r="L1290" t="s">
        <v>381</v>
      </c>
      <c r="M1290" t="s">
        <v>381</v>
      </c>
      <c r="N1290" t="s">
        <v>381</v>
      </c>
      <c r="O1290" t="s">
        <v>390</v>
      </c>
      <c r="P1290" t="s">
        <v>388</v>
      </c>
      <c r="Q1290" t="s">
        <v>608</v>
      </c>
    </row>
    <row r="1291" spans="1:17" hidden="1" x14ac:dyDescent="0.35">
      <c r="A1291" t="s">
        <v>128</v>
      </c>
      <c r="B1291" t="s">
        <v>580</v>
      </c>
      <c r="C1291">
        <v>2021</v>
      </c>
      <c r="D1291">
        <v>5</v>
      </c>
      <c r="E1291">
        <v>6231.48</v>
      </c>
      <c r="F1291">
        <v>0</v>
      </c>
      <c r="G1291" t="s">
        <v>607</v>
      </c>
      <c r="H1291" t="s">
        <v>377</v>
      </c>
      <c r="I1291" t="s">
        <v>20</v>
      </c>
      <c r="J1291" t="s">
        <v>234</v>
      </c>
      <c r="K1291" t="s">
        <v>380</v>
      </c>
      <c r="L1291" t="s">
        <v>381</v>
      </c>
      <c r="M1291" t="s">
        <v>381</v>
      </c>
      <c r="N1291" t="s">
        <v>381</v>
      </c>
      <c r="O1291" t="s">
        <v>389</v>
      </c>
      <c r="P1291" t="s">
        <v>388</v>
      </c>
      <c r="Q1291" t="s">
        <v>608</v>
      </c>
    </row>
    <row r="1292" spans="1:17" hidden="1" x14ac:dyDescent="0.35">
      <c r="A1292" t="s">
        <v>128</v>
      </c>
      <c r="B1292" t="s">
        <v>580</v>
      </c>
      <c r="C1292">
        <v>2021</v>
      </c>
      <c r="D1292">
        <v>6</v>
      </c>
      <c r="E1292">
        <v>2002.77</v>
      </c>
      <c r="F1292">
        <v>0</v>
      </c>
      <c r="G1292" t="s">
        <v>607</v>
      </c>
      <c r="H1292" t="s">
        <v>377</v>
      </c>
      <c r="I1292" t="s">
        <v>20</v>
      </c>
      <c r="J1292" t="s">
        <v>234</v>
      </c>
      <c r="K1292" t="s">
        <v>380</v>
      </c>
      <c r="L1292" t="s">
        <v>381</v>
      </c>
      <c r="M1292" t="s">
        <v>381</v>
      </c>
      <c r="N1292" t="s">
        <v>381</v>
      </c>
      <c r="O1292" t="s">
        <v>390</v>
      </c>
      <c r="P1292" t="s">
        <v>388</v>
      </c>
      <c r="Q1292" t="s">
        <v>608</v>
      </c>
    </row>
    <row r="1293" spans="1:17" hidden="1" x14ac:dyDescent="0.35">
      <c r="A1293" t="s">
        <v>130</v>
      </c>
      <c r="B1293" t="s">
        <v>580</v>
      </c>
      <c r="C1293">
        <v>2021</v>
      </c>
      <c r="D1293">
        <v>1</v>
      </c>
      <c r="E1293">
        <v>0</v>
      </c>
      <c r="F1293">
        <v>8412.16</v>
      </c>
      <c r="G1293" t="s">
        <v>609</v>
      </c>
      <c r="H1293" t="s">
        <v>377</v>
      </c>
      <c r="I1293" t="s">
        <v>16</v>
      </c>
      <c r="J1293" t="s">
        <v>247</v>
      </c>
      <c r="K1293" t="s">
        <v>380</v>
      </c>
      <c r="L1293" t="s">
        <v>381</v>
      </c>
      <c r="M1293" t="s">
        <v>381</v>
      </c>
      <c r="N1293" t="s">
        <v>381</v>
      </c>
      <c r="O1293" t="s">
        <v>382</v>
      </c>
      <c r="P1293" t="s">
        <v>383</v>
      </c>
      <c r="Q1293" t="s">
        <v>610</v>
      </c>
    </row>
    <row r="1294" spans="1:17" hidden="1" x14ac:dyDescent="0.35">
      <c r="A1294" t="s">
        <v>130</v>
      </c>
      <c r="B1294" t="s">
        <v>580</v>
      </c>
      <c r="C1294">
        <v>2021</v>
      </c>
      <c r="D1294">
        <v>1</v>
      </c>
      <c r="E1294">
        <v>8428.5300000000007</v>
      </c>
      <c r="F1294">
        <v>0</v>
      </c>
      <c r="G1294" t="s">
        <v>609</v>
      </c>
      <c r="H1294" t="s">
        <v>377</v>
      </c>
      <c r="I1294" t="s">
        <v>16</v>
      </c>
      <c r="J1294" t="s">
        <v>247</v>
      </c>
      <c r="K1294" t="s">
        <v>380</v>
      </c>
      <c r="L1294" t="s">
        <v>381</v>
      </c>
      <c r="M1294" t="s">
        <v>381</v>
      </c>
      <c r="N1294" t="s">
        <v>381</v>
      </c>
      <c r="O1294" t="s">
        <v>382</v>
      </c>
      <c r="P1294" t="s">
        <v>383</v>
      </c>
      <c r="Q1294" t="s">
        <v>610</v>
      </c>
    </row>
    <row r="1295" spans="1:17" hidden="1" x14ac:dyDescent="0.35">
      <c r="A1295" t="s">
        <v>130</v>
      </c>
      <c r="B1295" t="s">
        <v>580</v>
      </c>
      <c r="C1295">
        <v>2021</v>
      </c>
      <c r="D1295">
        <v>2</v>
      </c>
      <c r="E1295">
        <v>0</v>
      </c>
      <c r="F1295">
        <v>2915.48</v>
      </c>
      <c r="G1295" t="s">
        <v>609</v>
      </c>
      <c r="H1295" t="s">
        <v>377</v>
      </c>
      <c r="I1295" t="s">
        <v>16</v>
      </c>
      <c r="J1295" t="s">
        <v>247</v>
      </c>
      <c r="K1295" t="s">
        <v>380</v>
      </c>
      <c r="L1295" t="s">
        <v>381</v>
      </c>
      <c r="M1295" t="s">
        <v>381</v>
      </c>
      <c r="N1295" t="s">
        <v>381</v>
      </c>
      <c r="O1295" t="s">
        <v>385</v>
      </c>
      <c r="P1295" t="s">
        <v>383</v>
      </c>
      <c r="Q1295" t="s">
        <v>610</v>
      </c>
    </row>
    <row r="1296" spans="1:17" hidden="1" x14ac:dyDescent="0.35">
      <c r="A1296" t="s">
        <v>130</v>
      </c>
      <c r="B1296" t="s">
        <v>580</v>
      </c>
      <c r="C1296">
        <v>2021</v>
      </c>
      <c r="D1296">
        <v>2</v>
      </c>
      <c r="E1296">
        <v>-7630.5</v>
      </c>
      <c r="F1296">
        <v>0</v>
      </c>
      <c r="G1296" t="s">
        <v>609</v>
      </c>
      <c r="H1296" t="s">
        <v>377</v>
      </c>
      <c r="I1296" t="s">
        <v>16</v>
      </c>
      <c r="J1296" t="s">
        <v>247</v>
      </c>
      <c r="K1296" t="s">
        <v>380</v>
      </c>
      <c r="L1296" t="s">
        <v>381</v>
      </c>
      <c r="M1296" t="s">
        <v>381</v>
      </c>
      <c r="N1296" t="s">
        <v>381</v>
      </c>
      <c r="O1296" t="s">
        <v>385</v>
      </c>
      <c r="P1296" t="s">
        <v>383</v>
      </c>
      <c r="Q1296" t="s">
        <v>610</v>
      </c>
    </row>
    <row r="1297" spans="1:17" hidden="1" x14ac:dyDescent="0.35">
      <c r="A1297" t="s">
        <v>130</v>
      </c>
      <c r="B1297" t="s">
        <v>580</v>
      </c>
      <c r="C1297">
        <v>2021</v>
      </c>
      <c r="D1297">
        <v>3</v>
      </c>
      <c r="E1297">
        <v>0</v>
      </c>
      <c r="F1297">
        <v>2019.8343</v>
      </c>
      <c r="G1297" t="s">
        <v>609</v>
      </c>
      <c r="H1297" t="s">
        <v>377</v>
      </c>
      <c r="I1297" t="s">
        <v>16</v>
      </c>
      <c r="J1297" t="s">
        <v>247</v>
      </c>
      <c r="K1297" t="s">
        <v>380</v>
      </c>
      <c r="L1297" t="s">
        <v>381</v>
      </c>
      <c r="M1297" t="s">
        <v>381</v>
      </c>
      <c r="N1297" t="s">
        <v>381</v>
      </c>
      <c r="O1297" t="s">
        <v>386</v>
      </c>
      <c r="P1297" t="s">
        <v>383</v>
      </c>
      <c r="Q1297" t="s">
        <v>610</v>
      </c>
    </row>
    <row r="1298" spans="1:17" hidden="1" x14ac:dyDescent="0.35">
      <c r="A1298" t="s">
        <v>130</v>
      </c>
      <c r="B1298" t="s">
        <v>580</v>
      </c>
      <c r="C1298">
        <v>2021</v>
      </c>
      <c r="D1298">
        <v>3</v>
      </c>
      <c r="E1298">
        <v>15594.41</v>
      </c>
      <c r="F1298">
        <v>0</v>
      </c>
      <c r="G1298" t="s">
        <v>609</v>
      </c>
      <c r="H1298" t="s">
        <v>377</v>
      </c>
      <c r="I1298" t="s">
        <v>16</v>
      </c>
      <c r="J1298" t="s">
        <v>247</v>
      </c>
      <c r="K1298" t="s">
        <v>380</v>
      </c>
      <c r="L1298" t="s">
        <v>381</v>
      </c>
      <c r="M1298" t="s">
        <v>381</v>
      </c>
      <c r="N1298" t="s">
        <v>381</v>
      </c>
      <c r="O1298" t="s">
        <v>386</v>
      </c>
      <c r="P1298" t="s">
        <v>383</v>
      </c>
      <c r="Q1298" t="s">
        <v>610</v>
      </c>
    </row>
    <row r="1299" spans="1:17" hidden="1" x14ac:dyDescent="0.35">
      <c r="A1299" t="s">
        <v>130</v>
      </c>
      <c r="B1299" t="s">
        <v>580</v>
      </c>
      <c r="C1299">
        <v>2021</v>
      </c>
      <c r="D1299">
        <v>4</v>
      </c>
      <c r="E1299">
        <v>-2805.69</v>
      </c>
      <c r="F1299">
        <v>0</v>
      </c>
      <c r="G1299" t="s">
        <v>609</v>
      </c>
      <c r="H1299" t="s">
        <v>377</v>
      </c>
      <c r="I1299" t="s">
        <v>16</v>
      </c>
      <c r="J1299" t="s">
        <v>247</v>
      </c>
      <c r="K1299" t="s">
        <v>380</v>
      </c>
      <c r="L1299" t="s">
        <v>381</v>
      </c>
      <c r="M1299" t="s">
        <v>381</v>
      </c>
      <c r="N1299" t="s">
        <v>381</v>
      </c>
      <c r="O1299" t="s">
        <v>387</v>
      </c>
      <c r="P1299" t="s">
        <v>388</v>
      </c>
      <c r="Q1299" t="s">
        <v>610</v>
      </c>
    </row>
    <row r="1300" spans="1:17" hidden="1" x14ac:dyDescent="0.35">
      <c r="A1300" t="s">
        <v>130</v>
      </c>
      <c r="B1300" t="s">
        <v>580</v>
      </c>
      <c r="C1300">
        <v>2021</v>
      </c>
      <c r="D1300">
        <v>4</v>
      </c>
      <c r="E1300">
        <v>0</v>
      </c>
      <c r="F1300">
        <v>32843.238700000002</v>
      </c>
      <c r="G1300" t="s">
        <v>609</v>
      </c>
      <c r="H1300" t="s">
        <v>377</v>
      </c>
      <c r="I1300" t="s">
        <v>16</v>
      </c>
      <c r="J1300" t="s">
        <v>247</v>
      </c>
      <c r="K1300" t="s">
        <v>380</v>
      </c>
      <c r="L1300" t="s">
        <v>381</v>
      </c>
      <c r="M1300" t="s">
        <v>381</v>
      </c>
      <c r="N1300" t="s">
        <v>381</v>
      </c>
      <c r="O1300" t="s">
        <v>387</v>
      </c>
      <c r="P1300" t="s">
        <v>388</v>
      </c>
      <c r="Q1300" t="s">
        <v>610</v>
      </c>
    </row>
    <row r="1301" spans="1:17" hidden="1" x14ac:dyDescent="0.35">
      <c r="A1301" t="s">
        <v>130</v>
      </c>
      <c r="B1301" t="s">
        <v>580</v>
      </c>
      <c r="C1301">
        <v>2021</v>
      </c>
      <c r="D1301">
        <v>5</v>
      </c>
      <c r="E1301">
        <v>1211.77</v>
      </c>
      <c r="F1301">
        <v>0</v>
      </c>
      <c r="G1301" t="s">
        <v>609</v>
      </c>
      <c r="H1301" t="s">
        <v>377</v>
      </c>
      <c r="I1301" t="s">
        <v>16</v>
      </c>
      <c r="J1301" t="s">
        <v>247</v>
      </c>
      <c r="K1301" t="s">
        <v>380</v>
      </c>
      <c r="L1301" t="s">
        <v>381</v>
      </c>
      <c r="M1301" t="s">
        <v>381</v>
      </c>
      <c r="N1301" t="s">
        <v>381</v>
      </c>
      <c r="O1301" t="s">
        <v>389</v>
      </c>
      <c r="P1301" t="s">
        <v>388</v>
      </c>
      <c r="Q1301" t="s">
        <v>610</v>
      </c>
    </row>
    <row r="1302" spans="1:17" hidden="1" x14ac:dyDescent="0.35">
      <c r="A1302" t="s">
        <v>130</v>
      </c>
      <c r="B1302" t="s">
        <v>580</v>
      </c>
      <c r="C1302">
        <v>2021</v>
      </c>
      <c r="D1302">
        <v>5</v>
      </c>
      <c r="E1302">
        <v>0</v>
      </c>
      <c r="F1302">
        <v>5810.2008999999998</v>
      </c>
      <c r="G1302" t="s">
        <v>609</v>
      </c>
      <c r="H1302" t="s">
        <v>377</v>
      </c>
      <c r="I1302" t="s">
        <v>16</v>
      </c>
      <c r="J1302" t="s">
        <v>247</v>
      </c>
      <c r="K1302" t="s">
        <v>380</v>
      </c>
      <c r="L1302" t="s">
        <v>381</v>
      </c>
      <c r="M1302" t="s">
        <v>381</v>
      </c>
      <c r="N1302" t="s">
        <v>381</v>
      </c>
      <c r="O1302" t="s">
        <v>389</v>
      </c>
      <c r="P1302" t="s">
        <v>388</v>
      </c>
      <c r="Q1302" t="s">
        <v>610</v>
      </c>
    </row>
    <row r="1303" spans="1:17" hidden="1" x14ac:dyDescent="0.35">
      <c r="A1303" t="s">
        <v>130</v>
      </c>
      <c r="B1303" t="s">
        <v>580</v>
      </c>
      <c r="C1303">
        <v>2021</v>
      </c>
      <c r="D1303">
        <v>6</v>
      </c>
      <c r="E1303">
        <v>812.7</v>
      </c>
      <c r="F1303">
        <v>0</v>
      </c>
      <c r="G1303" t="s">
        <v>609</v>
      </c>
      <c r="H1303" t="s">
        <v>377</v>
      </c>
      <c r="I1303" t="s">
        <v>16</v>
      </c>
      <c r="J1303" t="s">
        <v>247</v>
      </c>
      <c r="K1303" t="s">
        <v>380</v>
      </c>
      <c r="L1303" t="s">
        <v>381</v>
      </c>
      <c r="M1303" t="s">
        <v>381</v>
      </c>
      <c r="N1303" t="s">
        <v>381</v>
      </c>
      <c r="O1303" t="s">
        <v>390</v>
      </c>
      <c r="P1303" t="s">
        <v>388</v>
      </c>
      <c r="Q1303" t="s">
        <v>610</v>
      </c>
    </row>
    <row r="1304" spans="1:17" hidden="1" x14ac:dyDescent="0.35">
      <c r="A1304" t="s">
        <v>130</v>
      </c>
      <c r="B1304" t="s">
        <v>580</v>
      </c>
      <c r="C1304">
        <v>2021</v>
      </c>
      <c r="D1304">
        <v>6</v>
      </c>
      <c r="E1304">
        <v>0</v>
      </c>
      <c r="F1304">
        <v>13552.5707</v>
      </c>
      <c r="G1304" t="s">
        <v>609</v>
      </c>
      <c r="H1304" t="s">
        <v>377</v>
      </c>
      <c r="I1304" t="s">
        <v>16</v>
      </c>
      <c r="J1304" t="s">
        <v>247</v>
      </c>
      <c r="K1304" t="s">
        <v>380</v>
      </c>
      <c r="L1304" t="s">
        <v>381</v>
      </c>
      <c r="M1304" t="s">
        <v>381</v>
      </c>
      <c r="N1304" t="s">
        <v>381</v>
      </c>
      <c r="O1304" t="s">
        <v>390</v>
      </c>
      <c r="P1304" t="s">
        <v>388</v>
      </c>
      <c r="Q1304" t="s">
        <v>610</v>
      </c>
    </row>
    <row r="1305" spans="1:17" hidden="1" x14ac:dyDescent="0.35">
      <c r="A1305" t="s">
        <v>132</v>
      </c>
      <c r="B1305" t="s">
        <v>580</v>
      </c>
      <c r="C1305">
        <v>2021</v>
      </c>
      <c r="D1305">
        <v>5</v>
      </c>
      <c r="E1305">
        <v>6700.47</v>
      </c>
      <c r="F1305">
        <v>0</v>
      </c>
      <c r="G1305" t="s">
        <v>609</v>
      </c>
      <c r="H1305" t="s">
        <v>377</v>
      </c>
      <c r="I1305" t="s">
        <v>21</v>
      </c>
      <c r="J1305" t="s">
        <v>247</v>
      </c>
      <c r="K1305" t="s">
        <v>380</v>
      </c>
      <c r="L1305" t="s">
        <v>381</v>
      </c>
      <c r="M1305" t="s">
        <v>381</v>
      </c>
      <c r="N1305" t="s">
        <v>381</v>
      </c>
      <c r="O1305" t="s">
        <v>389</v>
      </c>
      <c r="P1305" t="s">
        <v>388</v>
      </c>
      <c r="Q1305" t="s">
        <v>610</v>
      </c>
    </row>
    <row r="1306" spans="1:17" hidden="1" x14ac:dyDescent="0.35">
      <c r="A1306" t="s">
        <v>132</v>
      </c>
      <c r="B1306" t="s">
        <v>580</v>
      </c>
      <c r="C1306">
        <v>2021</v>
      </c>
      <c r="D1306">
        <v>6</v>
      </c>
      <c r="E1306">
        <v>3847.8</v>
      </c>
      <c r="F1306">
        <v>0</v>
      </c>
      <c r="G1306" t="s">
        <v>609</v>
      </c>
      <c r="H1306" t="s">
        <v>377</v>
      </c>
      <c r="I1306" t="s">
        <v>21</v>
      </c>
      <c r="J1306" t="s">
        <v>247</v>
      </c>
      <c r="K1306" t="s">
        <v>380</v>
      </c>
      <c r="L1306" t="s">
        <v>381</v>
      </c>
      <c r="M1306" t="s">
        <v>381</v>
      </c>
      <c r="N1306" t="s">
        <v>381</v>
      </c>
      <c r="O1306" t="s">
        <v>390</v>
      </c>
      <c r="P1306" t="s">
        <v>388</v>
      </c>
      <c r="Q1306" t="s">
        <v>610</v>
      </c>
    </row>
    <row r="1307" spans="1:17" hidden="1" x14ac:dyDescent="0.35">
      <c r="A1307" t="s">
        <v>131</v>
      </c>
      <c r="B1307" t="s">
        <v>580</v>
      </c>
      <c r="C1307">
        <v>2021</v>
      </c>
      <c r="D1307">
        <v>5</v>
      </c>
      <c r="E1307">
        <v>3644.59</v>
      </c>
      <c r="F1307">
        <v>0</v>
      </c>
      <c r="G1307" t="s">
        <v>609</v>
      </c>
      <c r="H1307" t="s">
        <v>377</v>
      </c>
      <c r="I1307" t="s">
        <v>20</v>
      </c>
      <c r="J1307" t="s">
        <v>247</v>
      </c>
      <c r="K1307" t="s">
        <v>380</v>
      </c>
      <c r="L1307" t="s">
        <v>381</v>
      </c>
      <c r="M1307" t="s">
        <v>381</v>
      </c>
      <c r="N1307" t="s">
        <v>381</v>
      </c>
      <c r="O1307" t="s">
        <v>389</v>
      </c>
      <c r="P1307" t="s">
        <v>388</v>
      </c>
      <c r="Q1307" t="s">
        <v>610</v>
      </c>
    </row>
    <row r="1308" spans="1:17" hidden="1" x14ac:dyDescent="0.35">
      <c r="A1308" t="s">
        <v>131</v>
      </c>
      <c r="B1308" t="s">
        <v>580</v>
      </c>
      <c r="C1308">
        <v>2021</v>
      </c>
      <c r="D1308">
        <v>6</v>
      </c>
      <c r="E1308">
        <v>1987.25</v>
      </c>
      <c r="F1308">
        <v>0</v>
      </c>
      <c r="G1308" t="s">
        <v>609</v>
      </c>
      <c r="H1308" t="s">
        <v>377</v>
      </c>
      <c r="I1308" t="s">
        <v>20</v>
      </c>
      <c r="J1308" t="s">
        <v>247</v>
      </c>
      <c r="K1308" t="s">
        <v>380</v>
      </c>
      <c r="L1308" t="s">
        <v>381</v>
      </c>
      <c r="M1308" t="s">
        <v>381</v>
      </c>
      <c r="N1308" t="s">
        <v>381</v>
      </c>
      <c r="O1308" t="s">
        <v>390</v>
      </c>
      <c r="P1308" t="s">
        <v>388</v>
      </c>
      <c r="Q1308" t="s">
        <v>610</v>
      </c>
    </row>
    <row r="1309" spans="1:17" hidden="1" x14ac:dyDescent="0.35">
      <c r="A1309" t="s">
        <v>133</v>
      </c>
      <c r="B1309" t="s">
        <v>580</v>
      </c>
      <c r="C1309">
        <v>2021</v>
      </c>
      <c r="D1309">
        <v>1</v>
      </c>
      <c r="E1309">
        <v>0</v>
      </c>
      <c r="F1309">
        <v>6665.27</v>
      </c>
      <c r="G1309" t="s">
        <v>611</v>
      </c>
      <c r="H1309" t="s">
        <v>377</v>
      </c>
      <c r="I1309" t="s">
        <v>16</v>
      </c>
      <c r="J1309" t="s">
        <v>231</v>
      </c>
      <c r="K1309" t="s">
        <v>380</v>
      </c>
      <c r="L1309" t="s">
        <v>381</v>
      </c>
      <c r="M1309" t="s">
        <v>381</v>
      </c>
      <c r="N1309" t="s">
        <v>381</v>
      </c>
      <c r="O1309" t="s">
        <v>382</v>
      </c>
      <c r="P1309" t="s">
        <v>383</v>
      </c>
      <c r="Q1309" t="s">
        <v>612</v>
      </c>
    </row>
    <row r="1310" spans="1:17" hidden="1" x14ac:dyDescent="0.35">
      <c r="A1310" t="s">
        <v>133</v>
      </c>
      <c r="B1310" t="s">
        <v>580</v>
      </c>
      <c r="C1310">
        <v>2021</v>
      </c>
      <c r="D1310">
        <v>1</v>
      </c>
      <c r="E1310">
        <v>-105.68</v>
      </c>
      <c r="F1310">
        <v>0</v>
      </c>
      <c r="G1310" t="s">
        <v>611</v>
      </c>
      <c r="H1310" t="s">
        <v>377</v>
      </c>
      <c r="I1310" t="s">
        <v>16</v>
      </c>
      <c r="J1310" t="s">
        <v>231</v>
      </c>
      <c r="K1310" t="s">
        <v>380</v>
      </c>
      <c r="L1310" t="s">
        <v>381</v>
      </c>
      <c r="M1310" t="s">
        <v>381</v>
      </c>
      <c r="N1310" t="s">
        <v>381</v>
      </c>
      <c r="O1310" t="s">
        <v>382</v>
      </c>
      <c r="P1310" t="s">
        <v>383</v>
      </c>
      <c r="Q1310" t="s">
        <v>612</v>
      </c>
    </row>
    <row r="1311" spans="1:17" hidden="1" x14ac:dyDescent="0.35">
      <c r="A1311" t="s">
        <v>133</v>
      </c>
      <c r="B1311" t="s">
        <v>580</v>
      </c>
      <c r="C1311">
        <v>2021</v>
      </c>
      <c r="D1311">
        <v>2</v>
      </c>
      <c r="E1311">
        <v>0</v>
      </c>
      <c r="F1311">
        <v>2310.04</v>
      </c>
      <c r="G1311" t="s">
        <v>611</v>
      </c>
      <c r="H1311" t="s">
        <v>377</v>
      </c>
      <c r="I1311" t="s">
        <v>16</v>
      </c>
      <c r="J1311" t="s">
        <v>231</v>
      </c>
      <c r="K1311" t="s">
        <v>380</v>
      </c>
      <c r="L1311" t="s">
        <v>381</v>
      </c>
      <c r="M1311" t="s">
        <v>381</v>
      </c>
      <c r="N1311" t="s">
        <v>381</v>
      </c>
      <c r="O1311" t="s">
        <v>385</v>
      </c>
      <c r="P1311" t="s">
        <v>383</v>
      </c>
      <c r="Q1311" t="s">
        <v>612</v>
      </c>
    </row>
    <row r="1312" spans="1:17" hidden="1" x14ac:dyDescent="0.35">
      <c r="A1312" t="s">
        <v>133</v>
      </c>
      <c r="B1312" t="s">
        <v>580</v>
      </c>
      <c r="C1312">
        <v>2021</v>
      </c>
      <c r="D1312">
        <v>2</v>
      </c>
      <c r="E1312">
        <v>22935.99</v>
      </c>
      <c r="F1312">
        <v>0</v>
      </c>
      <c r="G1312" t="s">
        <v>611</v>
      </c>
      <c r="H1312" t="s">
        <v>377</v>
      </c>
      <c r="I1312" t="s">
        <v>16</v>
      </c>
      <c r="J1312" t="s">
        <v>231</v>
      </c>
      <c r="K1312" t="s">
        <v>380</v>
      </c>
      <c r="L1312" t="s">
        <v>381</v>
      </c>
      <c r="M1312" t="s">
        <v>381</v>
      </c>
      <c r="N1312" t="s">
        <v>381</v>
      </c>
      <c r="O1312" t="s">
        <v>385</v>
      </c>
      <c r="P1312" t="s">
        <v>383</v>
      </c>
      <c r="Q1312" t="s">
        <v>612</v>
      </c>
    </row>
    <row r="1313" spans="1:17" hidden="1" x14ac:dyDescent="0.35">
      <c r="A1313" t="s">
        <v>133</v>
      </c>
      <c r="B1313" t="s">
        <v>580</v>
      </c>
      <c r="C1313">
        <v>2021</v>
      </c>
      <c r="D1313">
        <v>3</v>
      </c>
      <c r="E1313">
        <v>0</v>
      </c>
      <c r="F1313">
        <v>1600.3924</v>
      </c>
      <c r="G1313" t="s">
        <v>611</v>
      </c>
      <c r="H1313" t="s">
        <v>377</v>
      </c>
      <c r="I1313" t="s">
        <v>16</v>
      </c>
      <c r="J1313" t="s">
        <v>231</v>
      </c>
      <c r="K1313" t="s">
        <v>380</v>
      </c>
      <c r="L1313" t="s">
        <v>381</v>
      </c>
      <c r="M1313" t="s">
        <v>381</v>
      </c>
      <c r="N1313" t="s">
        <v>381</v>
      </c>
      <c r="O1313" t="s">
        <v>386</v>
      </c>
      <c r="P1313" t="s">
        <v>383</v>
      </c>
      <c r="Q1313" t="s">
        <v>612</v>
      </c>
    </row>
    <row r="1314" spans="1:17" hidden="1" x14ac:dyDescent="0.35">
      <c r="A1314" t="s">
        <v>133</v>
      </c>
      <c r="B1314" t="s">
        <v>580</v>
      </c>
      <c r="C1314">
        <v>2021</v>
      </c>
      <c r="D1314">
        <v>3</v>
      </c>
      <c r="E1314">
        <v>4236.6099999999997</v>
      </c>
      <c r="F1314">
        <v>0</v>
      </c>
      <c r="G1314" t="s">
        <v>611</v>
      </c>
      <c r="H1314" t="s">
        <v>377</v>
      </c>
      <c r="I1314" t="s">
        <v>16</v>
      </c>
      <c r="J1314" t="s">
        <v>231</v>
      </c>
      <c r="K1314" t="s">
        <v>380</v>
      </c>
      <c r="L1314" t="s">
        <v>381</v>
      </c>
      <c r="M1314" t="s">
        <v>381</v>
      </c>
      <c r="N1314" t="s">
        <v>381</v>
      </c>
      <c r="O1314" t="s">
        <v>386</v>
      </c>
      <c r="P1314" t="s">
        <v>383</v>
      </c>
      <c r="Q1314" t="s">
        <v>612</v>
      </c>
    </row>
    <row r="1315" spans="1:17" hidden="1" x14ac:dyDescent="0.35">
      <c r="A1315" t="s">
        <v>133</v>
      </c>
      <c r="B1315" t="s">
        <v>580</v>
      </c>
      <c r="C1315">
        <v>2021</v>
      </c>
      <c r="D1315">
        <v>4</v>
      </c>
      <c r="E1315">
        <v>-2965.51</v>
      </c>
      <c r="F1315">
        <v>0</v>
      </c>
      <c r="G1315" t="s">
        <v>611</v>
      </c>
      <c r="H1315" t="s">
        <v>377</v>
      </c>
      <c r="I1315" t="s">
        <v>16</v>
      </c>
      <c r="J1315" t="s">
        <v>231</v>
      </c>
      <c r="K1315" t="s">
        <v>380</v>
      </c>
      <c r="L1315" t="s">
        <v>381</v>
      </c>
      <c r="M1315" t="s">
        <v>381</v>
      </c>
      <c r="N1315" t="s">
        <v>381</v>
      </c>
      <c r="O1315" t="s">
        <v>387</v>
      </c>
      <c r="P1315" t="s">
        <v>388</v>
      </c>
      <c r="Q1315" t="s">
        <v>612</v>
      </c>
    </row>
    <row r="1316" spans="1:17" hidden="1" x14ac:dyDescent="0.35">
      <c r="A1316" t="s">
        <v>133</v>
      </c>
      <c r="B1316" t="s">
        <v>580</v>
      </c>
      <c r="C1316">
        <v>2021</v>
      </c>
      <c r="D1316">
        <v>4</v>
      </c>
      <c r="E1316">
        <v>0</v>
      </c>
      <c r="F1316">
        <v>26022.960899999998</v>
      </c>
      <c r="G1316" t="s">
        <v>611</v>
      </c>
      <c r="H1316" t="s">
        <v>377</v>
      </c>
      <c r="I1316" t="s">
        <v>16</v>
      </c>
      <c r="J1316" t="s">
        <v>231</v>
      </c>
      <c r="K1316" t="s">
        <v>380</v>
      </c>
      <c r="L1316" t="s">
        <v>381</v>
      </c>
      <c r="M1316" t="s">
        <v>381</v>
      </c>
      <c r="N1316" t="s">
        <v>381</v>
      </c>
      <c r="O1316" t="s">
        <v>387</v>
      </c>
      <c r="P1316" t="s">
        <v>388</v>
      </c>
      <c r="Q1316" t="s">
        <v>612</v>
      </c>
    </row>
    <row r="1317" spans="1:17" hidden="1" x14ac:dyDescent="0.35">
      <c r="A1317" t="s">
        <v>133</v>
      </c>
      <c r="B1317" t="s">
        <v>580</v>
      </c>
      <c r="C1317">
        <v>2021</v>
      </c>
      <c r="D1317">
        <v>5</v>
      </c>
      <c r="E1317">
        <v>-3043.28</v>
      </c>
      <c r="F1317">
        <v>0</v>
      </c>
      <c r="G1317" t="s">
        <v>611</v>
      </c>
      <c r="H1317" t="s">
        <v>377</v>
      </c>
      <c r="I1317" t="s">
        <v>16</v>
      </c>
      <c r="J1317" t="s">
        <v>231</v>
      </c>
      <c r="K1317" t="s">
        <v>380</v>
      </c>
      <c r="L1317" t="s">
        <v>381</v>
      </c>
      <c r="M1317" t="s">
        <v>381</v>
      </c>
      <c r="N1317" t="s">
        <v>381</v>
      </c>
      <c r="O1317" t="s">
        <v>389</v>
      </c>
      <c r="P1317" t="s">
        <v>388</v>
      </c>
      <c r="Q1317" t="s">
        <v>612</v>
      </c>
    </row>
    <row r="1318" spans="1:17" hidden="1" x14ac:dyDescent="0.35">
      <c r="A1318" t="s">
        <v>133</v>
      </c>
      <c r="B1318" t="s">
        <v>580</v>
      </c>
      <c r="C1318">
        <v>2021</v>
      </c>
      <c r="D1318">
        <v>5</v>
      </c>
      <c r="E1318">
        <v>0</v>
      </c>
      <c r="F1318">
        <v>4603.6455999999998</v>
      </c>
      <c r="G1318" t="s">
        <v>611</v>
      </c>
      <c r="H1318" t="s">
        <v>377</v>
      </c>
      <c r="I1318" t="s">
        <v>16</v>
      </c>
      <c r="J1318" t="s">
        <v>231</v>
      </c>
      <c r="K1318" t="s">
        <v>380</v>
      </c>
      <c r="L1318" t="s">
        <v>381</v>
      </c>
      <c r="M1318" t="s">
        <v>381</v>
      </c>
      <c r="N1318" t="s">
        <v>381</v>
      </c>
      <c r="O1318" t="s">
        <v>389</v>
      </c>
      <c r="P1318" t="s">
        <v>388</v>
      </c>
      <c r="Q1318" t="s">
        <v>612</v>
      </c>
    </row>
    <row r="1319" spans="1:17" hidden="1" x14ac:dyDescent="0.35">
      <c r="A1319" t="s">
        <v>133</v>
      </c>
      <c r="B1319" t="s">
        <v>580</v>
      </c>
      <c r="C1319">
        <v>2021</v>
      </c>
      <c r="D1319">
        <v>6</v>
      </c>
      <c r="E1319">
        <v>3122.92</v>
      </c>
      <c r="F1319">
        <v>0</v>
      </c>
      <c r="G1319" t="s">
        <v>611</v>
      </c>
      <c r="H1319" t="s">
        <v>377</v>
      </c>
      <c r="I1319" t="s">
        <v>16</v>
      </c>
      <c r="J1319" t="s">
        <v>231</v>
      </c>
      <c r="K1319" t="s">
        <v>380</v>
      </c>
      <c r="L1319" t="s">
        <v>381</v>
      </c>
      <c r="M1319" t="s">
        <v>381</v>
      </c>
      <c r="N1319" t="s">
        <v>381</v>
      </c>
      <c r="O1319" t="s">
        <v>390</v>
      </c>
      <c r="P1319" t="s">
        <v>388</v>
      </c>
      <c r="Q1319" t="s">
        <v>612</v>
      </c>
    </row>
    <row r="1320" spans="1:17" hidden="1" x14ac:dyDescent="0.35">
      <c r="A1320" t="s">
        <v>133</v>
      </c>
      <c r="B1320" t="s">
        <v>580</v>
      </c>
      <c r="C1320">
        <v>2021</v>
      </c>
      <c r="D1320">
        <v>6</v>
      </c>
      <c r="E1320">
        <v>0</v>
      </c>
      <c r="F1320">
        <v>10738.222900000001</v>
      </c>
      <c r="G1320" t="s">
        <v>611</v>
      </c>
      <c r="H1320" t="s">
        <v>377</v>
      </c>
      <c r="I1320" t="s">
        <v>16</v>
      </c>
      <c r="J1320" t="s">
        <v>231</v>
      </c>
      <c r="K1320" t="s">
        <v>380</v>
      </c>
      <c r="L1320" t="s">
        <v>381</v>
      </c>
      <c r="M1320" t="s">
        <v>381</v>
      </c>
      <c r="N1320" t="s">
        <v>381</v>
      </c>
      <c r="O1320" t="s">
        <v>390</v>
      </c>
      <c r="P1320" t="s">
        <v>388</v>
      </c>
      <c r="Q1320" t="s">
        <v>612</v>
      </c>
    </row>
    <row r="1321" spans="1:17" hidden="1" x14ac:dyDescent="0.35">
      <c r="A1321" t="s">
        <v>135</v>
      </c>
      <c r="B1321" t="s">
        <v>580</v>
      </c>
      <c r="C1321">
        <v>2021</v>
      </c>
      <c r="D1321">
        <v>5</v>
      </c>
      <c r="E1321">
        <v>10225.85</v>
      </c>
      <c r="F1321">
        <v>0</v>
      </c>
      <c r="G1321" t="s">
        <v>611</v>
      </c>
      <c r="H1321" t="s">
        <v>377</v>
      </c>
      <c r="I1321" t="s">
        <v>21</v>
      </c>
      <c r="J1321" t="s">
        <v>231</v>
      </c>
      <c r="K1321" t="s">
        <v>380</v>
      </c>
      <c r="L1321" t="s">
        <v>381</v>
      </c>
      <c r="M1321" t="s">
        <v>381</v>
      </c>
      <c r="N1321" t="s">
        <v>381</v>
      </c>
      <c r="O1321" t="s">
        <v>389</v>
      </c>
      <c r="P1321" t="s">
        <v>388</v>
      </c>
      <c r="Q1321" t="s">
        <v>612</v>
      </c>
    </row>
    <row r="1322" spans="1:17" hidden="1" x14ac:dyDescent="0.35">
      <c r="A1322" t="s">
        <v>135</v>
      </c>
      <c r="B1322" t="s">
        <v>580</v>
      </c>
      <c r="C1322">
        <v>2021</v>
      </c>
      <c r="D1322">
        <v>6</v>
      </c>
      <c r="E1322">
        <v>7255.65</v>
      </c>
      <c r="F1322">
        <v>0</v>
      </c>
      <c r="G1322" t="s">
        <v>611</v>
      </c>
      <c r="H1322" t="s">
        <v>377</v>
      </c>
      <c r="I1322" t="s">
        <v>21</v>
      </c>
      <c r="J1322" t="s">
        <v>231</v>
      </c>
      <c r="K1322" t="s">
        <v>380</v>
      </c>
      <c r="L1322" t="s">
        <v>381</v>
      </c>
      <c r="M1322" t="s">
        <v>381</v>
      </c>
      <c r="N1322" t="s">
        <v>381</v>
      </c>
      <c r="O1322" t="s">
        <v>390</v>
      </c>
      <c r="P1322" t="s">
        <v>388</v>
      </c>
      <c r="Q1322" t="s">
        <v>612</v>
      </c>
    </row>
    <row r="1323" spans="1:17" hidden="1" x14ac:dyDescent="0.35">
      <c r="A1323" t="s">
        <v>134</v>
      </c>
      <c r="B1323" t="s">
        <v>580</v>
      </c>
      <c r="C1323">
        <v>2021</v>
      </c>
      <c r="D1323">
        <v>5</v>
      </c>
      <c r="E1323">
        <v>2375.96</v>
      </c>
      <c r="F1323">
        <v>0</v>
      </c>
      <c r="G1323" t="s">
        <v>611</v>
      </c>
      <c r="H1323" t="s">
        <v>377</v>
      </c>
      <c r="I1323" t="s">
        <v>20</v>
      </c>
      <c r="J1323" t="s">
        <v>231</v>
      </c>
      <c r="K1323" t="s">
        <v>380</v>
      </c>
      <c r="L1323" t="s">
        <v>381</v>
      </c>
      <c r="M1323" t="s">
        <v>381</v>
      </c>
      <c r="N1323" t="s">
        <v>381</v>
      </c>
      <c r="O1323" t="s">
        <v>389</v>
      </c>
      <c r="P1323" t="s">
        <v>388</v>
      </c>
      <c r="Q1323" t="s">
        <v>612</v>
      </c>
    </row>
    <row r="1324" spans="1:17" hidden="1" x14ac:dyDescent="0.35">
      <c r="A1324" t="s">
        <v>134</v>
      </c>
      <c r="B1324" t="s">
        <v>580</v>
      </c>
      <c r="C1324">
        <v>2021</v>
      </c>
      <c r="D1324">
        <v>6</v>
      </c>
      <c r="E1324">
        <v>794.14</v>
      </c>
      <c r="F1324">
        <v>0</v>
      </c>
      <c r="G1324" t="s">
        <v>611</v>
      </c>
      <c r="H1324" t="s">
        <v>377</v>
      </c>
      <c r="I1324" t="s">
        <v>20</v>
      </c>
      <c r="J1324" t="s">
        <v>231</v>
      </c>
      <c r="K1324" t="s">
        <v>380</v>
      </c>
      <c r="L1324" t="s">
        <v>381</v>
      </c>
      <c r="M1324" t="s">
        <v>381</v>
      </c>
      <c r="N1324" t="s">
        <v>381</v>
      </c>
      <c r="O1324" t="s">
        <v>390</v>
      </c>
      <c r="P1324" t="s">
        <v>388</v>
      </c>
      <c r="Q1324" t="s">
        <v>612</v>
      </c>
    </row>
    <row r="1325" spans="1:17" hidden="1" x14ac:dyDescent="0.35">
      <c r="A1325" t="s">
        <v>138</v>
      </c>
      <c r="B1325" t="s">
        <v>580</v>
      </c>
      <c r="C1325">
        <v>2021</v>
      </c>
      <c r="D1325">
        <v>1</v>
      </c>
      <c r="E1325">
        <v>0</v>
      </c>
      <c r="F1325">
        <v>10190.5</v>
      </c>
      <c r="G1325" t="s">
        <v>613</v>
      </c>
      <c r="H1325" t="s">
        <v>377</v>
      </c>
      <c r="I1325" t="s">
        <v>16</v>
      </c>
      <c r="J1325" t="s">
        <v>234</v>
      </c>
      <c r="K1325" t="s">
        <v>380</v>
      </c>
      <c r="L1325" t="s">
        <v>381</v>
      </c>
      <c r="M1325" t="s">
        <v>381</v>
      </c>
      <c r="N1325" t="s">
        <v>381</v>
      </c>
      <c r="O1325" t="s">
        <v>382</v>
      </c>
      <c r="P1325" t="s">
        <v>383</v>
      </c>
      <c r="Q1325" t="s">
        <v>614</v>
      </c>
    </row>
    <row r="1326" spans="1:17" hidden="1" x14ac:dyDescent="0.35">
      <c r="A1326" t="s">
        <v>138</v>
      </c>
      <c r="B1326" t="s">
        <v>580</v>
      </c>
      <c r="C1326">
        <v>2021</v>
      </c>
      <c r="D1326">
        <v>1</v>
      </c>
      <c r="E1326">
        <v>438.76</v>
      </c>
      <c r="F1326">
        <v>0</v>
      </c>
      <c r="G1326" t="s">
        <v>613</v>
      </c>
      <c r="H1326" t="s">
        <v>377</v>
      </c>
      <c r="I1326" t="s">
        <v>16</v>
      </c>
      <c r="J1326" t="s">
        <v>234</v>
      </c>
      <c r="K1326" t="s">
        <v>380</v>
      </c>
      <c r="L1326" t="s">
        <v>381</v>
      </c>
      <c r="M1326" t="s">
        <v>381</v>
      </c>
      <c r="N1326" t="s">
        <v>381</v>
      </c>
      <c r="O1326" t="s">
        <v>382</v>
      </c>
      <c r="P1326" t="s">
        <v>383</v>
      </c>
      <c r="Q1326" t="s">
        <v>614</v>
      </c>
    </row>
    <row r="1327" spans="1:17" hidden="1" x14ac:dyDescent="0.35">
      <c r="A1327" t="s">
        <v>138</v>
      </c>
      <c r="B1327" t="s">
        <v>580</v>
      </c>
      <c r="C1327">
        <v>2021</v>
      </c>
      <c r="D1327">
        <v>2</v>
      </c>
      <c r="E1327">
        <v>0</v>
      </c>
      <c r="F1327">
        <v>3531.81</v>
      </c>
      <c r="G1327" t="s">
        <v>613</v>
      </c>
      <c r="H1327" t="s">
        <v>377</v>
      </c>
      <c r="I1327" t="s">
        <v>16</v>
      </c>
      <c r="J1327" t="s">
        <v>234</v>
      </c>
      <c r="K1327" t="s">
        <v>380</v>
      </c>
      <c r="L1327" t="s">
        <v>381</v>
      </c>
      <c r="M1327" t="s">
        <v>381</v>
      </c>
      <c r="N1327" t="s">
        <v>381</v>
      </c>
      <c r="O1327" t="s">
        <v>385</v>
      </c>
      <c r="P1327" t="s">
        <v>383</v>
      </c>
      <c r="Q1327" t="s">
        <v>614</v>
      </c>
    </row>
    <row r="1328" spans="1:17" hidden="1" x14ac:dyDescent="0.35">
      <c r="A1328" t="s">
        <v>138</v>
      </c>
      <c r="B1328" t="s">
        <v>580</v>
      </c>
      <c r="C1328">
        <v>2021</v>
      </c>
      <c r="D1328">
        <v>2</v>
      </c>
      <c r="E1328">
        <v>43723.12</v>
      </c>
      <c r="F1328">
        <v>0</v>
      </c>
      <c r="G1328" t="s">
        <v>613</v>
      </c>
      <c r="H1328" t="s">
        <v>377</v>
      </c>
      <c r="I1328" t="s">
        <v>16</v>
      </c>
      <c r="J1328" t="s">
        <v>234</v>
      </c>
      <c r="K1328" t="s">
        <v>380</v>
      </c>
      <c r="L1328" t="s">
        <v>381</v>
      </c>
      <c r="M1328" t="s">
        <v>381</v>
      </c>
      <c r="N1328" t="s">
        <v>381</v>
      </c>
      <c r="O1328" t="s">
        <v>385</v>
      </c>
      <c r="P1328" t="s">
        <v>383</v>
      </c>
      <c r="Q1328" t="s">
        <v>614</v>
      </c>
    </row>
    <row r="1329" spans="1:17" hidden="1" x14ac:dyDescent="0.35">
      <c r="A1329" t="s">
        <v>138</v>
      </c>
      <c r="B1329" t="s">
        <v>580</v>
      </c>
      <c r="C1329">
        <v>2021</v>
      </c>
      <c r="D1329">
        <v>3</v>
      </c>
      <c r="E1329">
        <v>0</v>
      </c>
      <c r="F1329">
        <v>2446.8314</v>
      </c>
      <c r="G1329" t="s">
        <v>613</v>
      </c>
      <c r="H1329" t="s">
        <v>377</v>
      </c>
      <c r="I1329" t="s">
        <v>16</v>
      </c>
      <c r="J1329" t="s">
        <v>234</v>
      </c>
      <c r="K1329" t="s">
        <v>380</v>
      </c>
      <c r="L1329" t="s">
        <v>381</v>
      </c>
      <c r="M1329" t="s">
        <v>381</v>
      </c>
      <c r="N1329" t="s">
        <v>381</v>
      </c>
      <c r="O1329" t="s">
        <v>386</v>
      </c>
      <c r="P1329" t="s">
        <v>383</v>
      </c>
      <c r="Q1329" t="s">
        <v>614</v>
      </c>
    </row>
    <row r="1330" spans="1:17" hidden="1" x14ac:dyDescent="0.35">
      <c r="A1330" t="s">
        <v>138</v>
      </c>
      <c r="B1330" t="s">
        <v>580</v>
      </c>
      <c r="C1330">
        <v>2021</v>
      </c>
      <c r="D1330">
        <v>3</v>
      </c>
      <c r="E1330">
        <v>11559.77</v>
      </c>
      <c r="F1330">
        <v>0</v>
      </c>
      <c r="G1330" t="s">
        <v>613</v>
      </c>
      <c r="H1330" t="s">
        <v>377</v>
      </c>
      <c r="I1330" t="s">
        <v>16</v>
      </c>
      <c r="J1330" t="s">
        <v>234</v>
      </c>
      <c r="K1330" t="s">
        <v>380</v>
      </c>
      <c r="L1330" t="s">
        <v>381</v>
      </c>
      <c r="M1330" t="s">
        <v>381</v>
      </c>
      <c r="N1330" t="s">
        <v>381</v>
      </c>
      <c r="O1330" t="s">
        <v>386</v>
      </c>
      <c r="P1330" t="s">
        <v>383</v>
      </c>
      <c r="Q1330" t="s">
        <v>614</v>
      </c>
    </row>
    <row r="1331" spans="1:17" hidden="1" x14ac:dyDescent="0.35">
      <c r="A1331" t="s">
        <v>138</v>
      </c>
      <c r="B1331" t="s">
        <v>580</v>
      </c>
      <c r="C1331">
        <v>2021</v>
      </c>
      <c r="D1331">
        <v>4</v>
      </c>
      <c r="E1331">
        <v>-10584.94</v>
      </c>
      <c r="F1331">
        <v>0</v>
      </c>
      <c r="G1331" t="s">
        <v>613</v>
      </c>
      <c r="H1331" t="s">
        <v>377</v>
      </c>
      <c r="I1331" t="s">
        <v>16</v>
      </c>
      <c r="J1331" t="s">
        <v>234</v>
      </c>
      <c r="K1331" t="s">
        <v>380</v>
      </c>
      <c r="L1331" t="s">
        <v>381</v>
      </c>
      <c r="M1331" t="s">
        <v>381</v>
      </c>
      <c r="N1331" t="s">
        <v>381</v>
      </c>
      <c r="O1331" t="s">
        <v>387</v>
      </c>
      <c r="P1331" t="s">
        <v>388</v>
      </c>
      <c r="Q1331" t="s">
        <v>614</v>
      </c>
    </row>
    <row r="1332" spans="1:17" hidden="1" x14ac:dyDescent="0.35">
      <c r="A1332" t="s">
        <v>138</v>
      </c>
      <c r="B1332" t="s">
        <v>580</v>
      </c>
      <c r="C1332">
        <v>2021</v>
      </c>
      <c r="D1332">
        <v>4</v>
      </c>
      <c r="E1332">
        <v>0</v>
      </c>
      <c r="F1332">
        <v>39786.366300000002</v>
      </c>
      <c r="G1332" t="s">
        <v>613</v>
      </c>
      <c r="H1332" t="s">
        <v>377</v>
      </c>
      <c r="I1332" t="s">
        <v>16</v>
      </c>
      <c r="J1332" t="s">
        <v>234</v>
      </c>
      <c r="K1332" t="s">
        <v>380</v>
      </c>
      <c r="L1332" t="s">
        <v>381</v>
      </c>
      <c r="M1332" t="s">
        <v>381</v>
      </c>
      <c r="N1332" t="s">
        <v>381</v>
      </c>
      <c r="O1332" t="s">
        <v>387</v>
      </c>
      <c r="P1332" t="s">
        <v>388</v>
      </c>
      <c r="Q1332" t="s">
        <v>614</v>
      </c>
    </row>
    <row r="1333" spans="1:17" hidden="1" x14ac:dyDescent="0.35">
      <c r="A1333" t="s">
        <v>138</v>
      </c>
      <c r="B1333" t="s">
        <v>580</v>
      </c>
      <c r="C1333">
        <v>2021</v>
      </c>
      <c r="D1333">
        <v>5</v>
      </c>
      <c r="E1333">
        <v>465.93</v>
      </c>
      <c r="F1333">
        <v>0</v>
      </c>
      <c r="G1333" t="s">
        <v>613</v>
      </c>
      <c r="H1333" t="s">
        <v>377</v>
      </c>
      <c r="I1333" t="s">
        <v>16</v>
      </c>
      <c r="J1333" t="s">
        <v>234</v>
      </c>
      <c r="K1333" t="s">
        <v>380</v>
      </c>
      <c r="L1333" t="s">
        <v>381</v>
      </c>
      <c r="M1333" t="s">
        <v>381</v>
      </c>
      <c r="N1333" t="s">
        <v>381</v>
      </c>
      <c r="O1333" t="s">
        <v>389</v>
      </c>
      <c r="P1333" t="s">
        <v>388</v>
      </c>
      <c r="Q1333" t="s">
        <v>614</v>
      </c>
    </row>
    <row r="1334" spans="1:17" hidden="1" x14ac:dyDescent="0.35">
      <c r="A1334" t="s">
        <v>138</v>
      </c>
      <c r="B1334" t="s">
        <v>580</v>
      </c>
      <c r="C1334">
        <v>2021</v>
      </c>
      <c r="D1334">
        <v>5</v>
      </c>
      <c r="E1334">
        <v>0</v>
      </c>
      <c r="F1334">
        <v>7038.4893000000002</v>
      </c>
      <c r="G1334" t="s">
        <v>613</v>
      </c>
      <c r="H1334" t="s">
        <v>377</v>
      </c>
      <c r="I1334" t="s">
        <v>16</v>
      </c>
      <c r="J1334" t="s">
        <v>234</v>
      </c>
      <c r="K1334" t="s">
        <v>380</v>
      </c>
      <c r="L1334" t="s">
        <v>381</v>
      </c>
      <c r="M1334" t="s">
        <v>381</v>
      </c>
      <c r="N1334" t="s">
        <v>381</v>
      </c>
      <c r="O1334" t="s">
        <v>389</v>
      </c>
      <c r="P1334" t="s">
        <v>388</v>
      </c>
      <c r="Q1334" t="s">
        <v>614</v>
      </c>
    </row>
    <row r="1335" spans="1:17" hidden="1" x14ac:dyDescent="0.35">
      <c r="A1335" t="s">
        <v>138</v>
      </c>
      <c r="B1335" t="s">
        <v>580</v>
      </c>
      <c r="C1335">
        <v>2021</v>
      </c>
      <c r="D1335">
        <v>6</v>
      </c>
      <c r="E1335">
        <v>4764.5600000000004</v>
      </c>
      <c r="F1335">
        <v>0</v>
      </c>
      <c r="G1335" t="s">
        <v>613</v>
      </c>
      <c r="H1335" t="s">
        <v>377</v>
      </c>
      <c r="I1335" t="s">
        <v>16</v>
      </c>
      <c r="J1335" t="s">
        <v>234</v>
      </c>
      <c r="K1335" t="s">
        <v>380</v>
      </c>
      <c r="L1335" t="s">
        <v>381</v>
      </c>
      <c r="M1335" t="s">
        <v>381</v>
      </c>
      <c r="N1335" t="s">
        <v>381</v>
      </c>
      <c r="O1335" t="s">
        <v>390</v>
      </c>
      <c r="P1335" t="s">
        <v>388</v>
      </c>
      <c r="Q1335" t="s">
        <v>614</v>
      </c>
    </row>
    <row r="1336" spans="1:17" hidden="1" x14ac:dyDescent="0.35">
      <c r="A1336" t="s">
        <v>138</v>
      </c>
      <c r="B1336" t="s">
        <v>580</v>
      </c>
      <c r="C1336">
        <v>2021</v>
      </c>
      <c r="D1336">
        <v>6</v>
      </c>
      <c r="E1336">
        <v>0</v>
      </c>
      <c r="F1336">
        <v>16417.611799999999</v>
      </c>
      <c r="G1336" t="s">
        <v>613</v>
      </c>
      <c r="H1336" t="s">
        <v>377</v>
      </c>
      <c r="I1336" t="s">
        <v>16</v>
      </c>
      <c r="J1336" t="s">
        <v>234</v>
      </c>
      <c r="K1336" t="s">
        <v>380</v>
      </c>
      <c r="L1336" t="s">
        <v>381</v>
      </c>
      <c r="M1336" t="s">
        <v>381</v>
      </c>
      <c r="N1336" t="s">
        <v>381</v>
      </c>
      <c r="O1336" t="s">
        <v>390</v>
      </c>
      <c r="P1336" t="s">
        <v>388</v>
      </c>
      <c r="Q1336" t="s">
        <v>614</v>
      </c>
    </row>
    <row r="1337" spans="1:17" hidden="1" x14ac:dyDescent="0.35">
      <c r="A1337" t="s">
        <v>140</v>
      </c>
      <c r="B1337" t="s">
        <v>580</v>
      </c>
      <c r="C1337">
        <v>2021</v>
      </c>
      <c r="D1337">
        <v>5</v>
      </c>
      <c r="E1337">
        <v>6390.82</v>
      </c>
      <c r="F1337">
        <v>0</v>
      </c>
      <c r="G1337" t="s">
        <v>613</v>
      </c>
      <c r="H1337" t="s">
        <v>377</v>
      </c>
      <c r="I1337" t="s">
        <v>21</v>
      </c>
      <c r="J1337" t="s">
        <v>234</v>
      </c>
      <c r="K1337" t="s">
        <v>380</v>
      </c>
      <c r="L1337" t="s">
        <v>381</v>
      </c>
      <c r="M1337" t="s">
        <v>381</v>
      </c>
      <c r="N1337" t="s">
        <v>381</v>
      </c>
      <c r="O1337" t="s">
        <v>389</v>
      </c>
      <c r="P1337" t="s">
        <v>388</v>
      </c>
      <c r="Q1337" t="s">
        <v>614</v>
      </c>
    </row>
    <row r="1338" spans="1:17" hidden="1" x14ac:dyDescent="0.35">
      <c r="A1338" t="s">
        <v>140</v>
      </c>
      <c r="B1338" t="s">
        <v>580</v>
      </c>
      <c r="C1338">
        <v>2021</v>
      </c>
      <c r="D1338">
        <v>6</v>
      </c>
      <c r="E1338">
        <v>4107.47</v>
      </c>
      <c r="F1338">
        <v>0</v>
      </c>
      <c r="G1338" t="s">
        <v>613</v>
      </c>
      <c r="H1338" t="s">
        <v>377</v>
      </c>
      <c r="I1338" t="s">
        <v>21</v>
      </c>
      <c r="J1338" t="s">
        <v>234</v>
      </c>
      <c r="K1338" t="s">
        <v>380</v>
      </c>
      <c r="L1338" t="s">
        <v>381</v>
      </c>
      <c r="M1338" t="s">
        <v>381</v>
      </c>
      <c r="N1338" t="s">
        <v>381</v>
      </c>
      <c r="O1338" t="s">
        <v>390</v>
      </c>
      <c r="P1338" t="s">
        <v>388</v>
      </c>
      <c r="Q1338" t="s">
        <v>614</v>
      </c>
    </row>
    <row r="1339" spans="1:17" hidden="1" x14ac:dyDescent="0.35">
      <c r="A1339" t="s">
        <v>139</v>
      </c>
      <c r="B1339" t="s">
        <v>580</v>
      </c>
      <c r="C1339">
        <v>2021</v>
      </c>
      <c r="D1339">
        <v>5</v>
      </c>
      <c r="E1339">
        <v>18096.55</v>
      </c>
      <c r="F1339">
        <v>0</v>
      </c>
      <c r="G1339" t="s">
        <v>613</v>
      </c>
      <c r="H1339" t="s">
        <v>377</v>
      </c>
      <c r="I1339" t="s">
        <v>20</v>
      </c>
      <c r="J1339" t="s">
        <v>234</v>
      </c>
      <c r="K1339" t="s">
        <v>380</v>
      </c>
      <c r="L1339" t="s">
        <v>381</v>
      </c>
      <c r="M1339" t="s">
        <v>381</v>
      </c>
      <c r="N1339" t="s">
        <v>381</v>
      </c>
      <c r="O1339" t="s">
        <v>389</v>
      </c>
      <c r="P1339" t="s">
        <v>388</v>
      </c>
      <c r="Q1339" t="s">
        <v>614</v>
      </c>
    </row>
    <row r="1340" spans="1:17" hidden="1" x14ac:dyDescent="0.35">
      <c r="A1340" t="s">
        <v>139</v>
      </c>
      <c r="B1340" t="s">
        <v>580</v>
      </c>
      <c r="C1340">
        <v>2021</v>
      </c>
      <c r="D1340">
        <v>6</v>
      </c>
      <c r="E1340">
        <v>8806.98</v>
      </c>
      <c r="F1340">
        <v>0</v>
      </c>
      <c r="G1340" t="s">
        <v>613</v>
      </c>
      <c r="H1340" t="s">
        <v>377</v>
      </c>
      <c r="I1340" t="s">
        <v>20</v>
      </c>
      <c r="J1340" t="s">
        <v>234</v>
      </c>
      <c r="K1340" t="s">
        <v>380</v>
      </c>
      <c r="L1340" t="s">
        <v>381</v>
      </c>
      <c r="M1340" t="s">
        <v>381</v>
      </c>
      <c r="N1340" t="s">
        <v>381</v>
      </c>
      <c r="O1340" t="s">
        <v>390</v>
      </c>
      <c r="P1340" t="s">
        <v>388</v>
      </c>
      <c r="Q1340" t="s">
        <v>614</v>
      </c>
    </row>
    <row r="1341" spans="1:17" hidden="1" x14ac:dyDescent="0.35">
      <c r="A1341" t="s">
        <v>141</v>
      </c>
      <c r="B1341" t="s">
        <v>580</v>
      </c>
      <c r="C1341">
        <v>2021</v>
      </c>
      <c r="D1341">
        <v>1</v>
      </c>
      <c r="E1341">
        <v>0</v>
      </c>
      <c r="F1341">
        <v>5982.25</v>
      </c>
      <c r="G1341" t="s">
        <v>615</v>
      </c>
      <c r="H1341" t="s">
        <v>377</v>
      </c>
      <c r="I1341" t="s">
        <v>16</v>
      </c>
      <c r="J1341" t="s">
        <v>479</v>
      </c>
      <c r="K1341" t="s">
        <v>380</v>
      </c>
      <c r="L1341" t="s">
        <v>381</v>
      </c>
      <c r="M1341" t="s">
        <v>381</v>
      </c>
      <c r="N1341" t="s">
        <v>381</v>
      </c>
      <c r="O1341" t="s">
        <v>382</v>
      </c>
      <c r="P1341" t="s">
        <v>383</v>
      </c>
      <c r="Q1341" t="s">
        <v>616</v>
      </c>
    </row>
    <row r="1342" spans="1:17" hidden="1" x14ac:dyDescent="0.35">
      <c r="A1342" t="s">
        <v>141</v>
      </c>
      <c r="B1342" t="s">
        <v>580</v>
      </c>
      <c r="C1342">
        <v>2021</v>
      </c>
      <c r="D1342">
        <v>1</v>
      </c>
      <c r="E1342">
        <v>2392.66</v>
      </c>
      <c r="F1342">
        <v>0</v>
      </c>
      <c r="G1342" t="s">
        <v>615</v>
      </c>
      <c r="H1342" t="s">
        <v>377</v>
      </c>
      <c r="I1342" t="s">
        <v>16</v>
      </c>
      <c r="J1342" t="s">
        <v>479</v>
      </c>
      <c r="K1342" t="s">
        <v>380</v>
      </c>
      <c r="L1342" t="s">
        <v>381</v>
      </c>
      <c r="M1342" t="s">
        <v>381</v>
      </c>
      <c r="N1342" t="s">
        <v>381</v>
      </c>
      <c r="O1342" t="s">
        <v>382</v>
      </c>
      <c r="P1342" t="s">
        <v>383</v>
      </c>
      <c r="Q1342" t="s">
        <v>616</v>
      </c>
    </row>
    <row r="1343" spans="1:17" hidden="1" x14ac:dyDescent="0.35">
      <c r="A1343" t="s">
        <v>141</v>
      </c>
      <c r="B1343" t="s">
        <v>580</v>
      </c>
      <c r="C1343">
        <v>2021</v>
      </c>
      <c r="D1343">
        <v>2</v>
      </c>
      <c r="E1343">
        <v>0</v>
      </c>
      <c r="F1343">
        <v>2073.3200000000002</v>
      </c>
      <c r="G1343" t="s">
        <v>615</v>
      </c>
      <c r="H1343" t="s">
        <v>377</v>
      </c>
      <c r="I1343" t="s">
        <v>16</v>
      </c>
      <c r="J1343" t="s">
        <v>479</v>
      </c>
      <c r="K1343" t="s">
        <v>380</v>
      </c>
      <c r="L1343" t="s">
        <v>381</v>
      </c>
      <c r="M1343" t="s">
        <v>381</v>
      </c>
      <c r="N1343" t="s">
        <v>381</v>
      </c>
      <c r="O1343" t="s">
        <v>385</v>
      </c>
      <c r="P1343" t="s">
        <v>383</v>
      </c>
      <c r="Q1343" t="s">
        <v>616</v>
      </c>
    </row>
    <row r="1344" spans="1:17" hidden="1" x14ac:dyDescent="0.35">
      <c r="A1344" t="s">
        <v>141</v>
      </c>
      <c r="B1344" t="s">
        <v>580</v>
      </c>
      <c r="C1344">
        <v>2021</v>
      </c>
      <c r="D1344">
        <v>3</v>
      </c>
      <c r="E1344">
        <v>0</v>
      </c>
      <c r="F1344">
        <v>1436.3932</v>
      </c>
      <c r="G1344" t="s">
        <v>615</v>
      </c>
      <c r="H1344" t="s">
        <v>377</v>
      </c>
      <c r="I1344" t="s">
        <v>16</v>
      </c>
      <c r="J1344" t="s">
        <v>479</v>
      </c>
      <c r="K1344" t="s">
        <v>380</v>
      </c>
      <c r="L1344" t="s">
        <v>381</v>
      </c>
      <c r="M1344" t="s">
        <v>381</v>
      </c>
      <c r="N1344" t="s">
        <v>381</v>
      </c>
      <c r="O1344" t="s">
        <v>386</v>
      </c>
      <c r="P1344" t="s">
        <v>383</v>
      </c>
      <c r="Q1344" t="s">
        <v>616</v>
      </c>
    </row>
    <row r="1345" spans="1:17" hidden="1" x14ac:dyDescent="0.35">
      <c r="A1345" t="s">
        <v>141</v>
      </c>
      <c r="B1345" t="s">
        <v>580</v>
      </c>
      <c r="C1345">
        <v>2021</v>
      </c>
      <c r="D1345">
        <v>3</v>
      </c>
      <c r="E1345">
        <v>626.33000000000004</v>
      </c>
      <c r="F1345">
        <v>0</v>
      </c>
      <c r="G1345" t="s">
        <v>615</v>
      </c>
      <c r="H1345" t="s">
        <v>377</v>
      </c>
      <c r="I1345" t="s">
        <v>16</v>
      </c>
      <c r="J1345" t="s">
        <v>479</v>
      </c>
      <c r="K1345" t="s">
        <v>380</v>
      </c>
      <c r="L1345" t="s">
        <v>381</v>
      </c>
      <c r="M1345" t="s">
        <v>381</v>
      </c>
      <c r="N1345" t="s">
        <v>381</v>
      </c>
      <c r="O1345" t="s">
        <v>386</v>
      </c>
      <c r="P1345" t="s">
        <v>383</v>
      </c>
      <c r="Q1345" t="s">
        <v>616</v>
      </c>
    </row>
    <row r="1346" spans="1:17" hidden="1" x14ac:dyDescent="0.35">
      <c r="A1346" t="s">
        <v>141</v>
      </c>
      <c r="B1346" t="s">
        <v>580</v>
      </c>
      <c r="C1346">
        <v>2021</v>
      </c>
      <c r="D1346">
        <v>4</v>
      </c>
      <c r="E1346">
        <v>11254.07</v>
      </c>
      <c r="F1346">
        <v>0</v>
      </c>
      <c r="G1346" t="s">
        <v>615</v>
      </c>
      <c r="H1346" t="s">
        <v>377</v>
      </c>
      <c r="I1346" t="s">
        <v>16</v>
      </c>
      <c r="J1346" t="s">
        <v>479</v>
      </c>
      <c r="K1346" t="s">
        <v>380</v>
      </c>
      <c r="L1346" t="s">
        <v>381</v>
      </c>
      <c r="M1346" t="s">
        <v>381</v>
      </c>
      <c r="N1346" t="s">
        <v>381</v>
      </c>
      <c r="O1346" t="s">
        <v>387</v>
      </c>
      <c r="P1346" t="s">
        <v>388</v>
      </c>
      <c r="Q1346" t="s">
        <v>616</v>
      </c>
    </row>
    <row r="1347" spans="1:17" hidden="1" x14ac:dyDescent="0.35">
      <c r="A1347" t="s">
        <v>141</v>
      </c>
      <c r="B1347" t="s">
        <v>580</v>
      </c>
      <c r="C1347">
        <v>2021</v>
      </c>
      <c r="D1347">
        <v>4</v>
      </c>
      <c r="E1347">
        <v>0</v>
      </c>
      <c r="F1347">
        <v>23356.274600000001</v>
      </c>
      <c r="G1347" t="s">
        <v>615</v>
      </c>
      <c r="H1347" t="s">
        <v>377</v>
      </c>
      <c r="I1347" t="s">
        <v>16</v>
      </c>
      <c r="J1347" t="s">
        <v>479</v>
      </c>
      <c r="K1347" t="s">
        <v>380</v>
      </c>
      <c r="L1347" t="s">
        <v>381</v>
      </c>
      <c r="M1347" t="s">
        <v>381</v>
      </c>
      <c r="N1347" t="s">
        <v>381</v>
      </c>
      <c r="O1347" t="s">
        <v>387</v>
      </c>
      <c r="P1347" t="s">
        <v>388</v>
      </c>
      <c r="Q1347" t="s">
        <v>616</v>
      </c>
    </row>
    <row r="1348" spans="1:17" hidden="1" x14ac:dyDescent="0.35">
      <c r="A1348" t="s">
        <v>141</v>
      </c>
      <c r="B1348" t="s">
        <v>580</v>
      </c>
      <c r="C1348">
        <v>2021</v>
      </c>
      <c r="D1348">
        <v>5</v>
      </c>
      <c r="E1348">
        <v>1602.07</v>
      </c>
      <c r="F1348">
        <v>0</v>
      </c>
      <c r="G1348" t="s">
        <v>615</v>
      </c>
      <c r="H1348" t="s">
        <v>377</v>
      </c>
      <c r="I1348" t="s">
        <v>16</v>
      </c>
      <c r="J1348" t="s">
        <v>479</v>
      </c>
      <c r="K1348" t="s">
        <v>380</v>
      </c>
      <c r="L1348" t="s">
        <v>381</v>
      </c>
      <c r="M1348" t="s">
        <v>381</v>
      </c>
      <c r="N1348" t="s">
        <v>381</v>
      </c>
      <c r="O1348" t="s">
        <v>389</v>
      </c>
      <c r="P1348" t="s">
        <v>388</v>
      </c>
      <c r="Q1348" t="s">
        <v>616</v>
      </c>
    </row>
    <row r="1349" spans="1:17" hidden="1" x14ac:dyDescent="0.35">
      <c r="A1349" t="s">
        <v>141</v>
      </c>
      <c r="B1349" t="s">
        <v>580</v>
      </c>
      <c r="C1349">
        <v>2021</v>
      </c>
      <c r="D1349">
        <v>5</v>
      </c>
      <c r="E1349">
        <v>0</v>
      </c>
      <c r="F1349">
        <v>4131.8900000000003</v>
      </c>
      <c r="G1349" t="s">
        <v>615</v>
      </c>
      <c r="H1349" t="s">
        <v>377</v>
      </c>
      <c r="I1349" t="s">
        <v>16</v>
      </c>
      <c r="J1349" t="s">
        <v>479</v>
      </c>
      <c r="K1349" t="s">
        <v>380</v>
      </c>
      <c r="L1349" t="s">
        <v>381</v>
      </c>
      <c r="M1349" t="s">
        <v>381</v>
      </c>
      <c r="N1349" t="s">
        <v>381</v>
      </c>
      <c r="O1349" t="s">
        <v>389</v>
      </c>
      <c r="P1349" t="s">
        <v>388</v>
      </c>
      <c r="Q1349" t="s">
        <v>616</v>
      </c>
    </row>
    <row r="1350" spans="1:17" hidden="1" x14ac:dyDescent="0.35">
      <c r="A1350" t="s">
        <v>141</v>
      </c>
      <c r="B1350" t="s">
        <v>580</v>
      </c>
      <c r="C1350">
        <v>2021</v>
      </c>
      <c r="D1350">
        <v>6</v>
      </c>
      <c r="E1350">
        <v>-2525.5100000000002</v>
      </c>
      <c r="F1350">
        <v>0</v>
      </c>
      <c r="G1350" t="s">
        <v>615</v>
      </c>
      <c r="H1350" t="s">
        <v>377</v>
      </c>
      <c r="I1350" t="s">
        <v>16</v>
      </c>
      <c r="J1350" t="s">
        <v>479</v>
      </c>
      <c r="K1350" t="s">
        <v>380</v>
      </c>
      <c r="L1350" t="s">
        <v>381</v>
      </c>
      <c r="M1350" t="s">
        <v>381</v>
      </c>
      <c r="N1350" t="s">
        <v>381</v>
      </c>
      <c r="O1350" t="s">
        <v>390</v>
      </c>
      <c r="P1350" t="s">
        <v>388</v>
      </c>
      <c r="Q1350" t="s">
        <v>616</v>
      </c>
    </row>
    <row r="1351" spans="1:17" hidden="1" x14ac:dyDescent="0.35">
      <c r="A1351" t="s">
        <v>141</v>
      </c>
      <c r="B1351" t="s">
        <v>580</v>
      </c>
      <c r="C1351">
        <v>2021</v>
      </c>
      <c r="D1351">
        <v>6</v>
      </c>
      <c r="E1351">
        <v>0</v>
      </c>
      <c r="F1351">
        <v>9637.8302999999996</v>
      </c>
      <c r="G1351" t="s">
        <v>615</v>
      </c>
      <c r="H1351" t="s">
        <v>377</v>
      </c>
      <c r="I1351" t="s">
        <v>16</v>
      </c>
      <c r="J1351" t="s">
        <v>479</v>
      </c>
      <c r="K1351" t="s">
        <v>380</v>
      </c>
      <c r="L1351" t="s">
        <v>381</v>
      </c>
      <c r="M1351" t="s">
        <v>381</v>
      </c>
      <c r="N1351" t="s">
        <v>381</v>
      </c>
      <c r="O1351" t="s">
        <v>390</v>
      </c>
      <c r="P1351" t="s">
        <v>388</v>
      </c>
      <c r="Q1351" t="s">
        <v>616</v>
      </c>
    </row>
    <row r="1352" spans="1:17" hidden="1" x14ac:dyDescent="0.35">
      <c r="A1352" t="s">
        <v>143</v>
      </c>
      <c r="B1352" t="s">
        <v>580</v>
      </c>
      <c r="C1352">
        <v>2021</v>
      </c>
      <c r="D1352">
        <v>5</v>
      </c>
      <c r="E1352">
        <v>3490.74</v>
      </c>
      <c r="F1352">
        <v>0</v>
      </c>
      <c r="G1352" t="s">
        <v>615</v>
      </c>
      <c r="H1352" t="s">
        <v>377</v>
      </c>
      <c r="I1352" t="s">
        <v>21</v>
      </c>
      <c r="J1352" t="s">
        <v>479</v>
      </c>
      <c r="K1352" t="s">
        <v>380</v>
      </c>
      <c r="L1352" t="s">
        <v>381</v>
      </c>
      <c r="M1352" t="s">
        <v>381</v>
      </c>
      <c r="N1352" t="s">
        <v>381</v>
      </c>
      <c r="O1352" t="s">
        <v>389</v>
      </c>
      <c r="P1352" t="s">
        <v>388</v>
      </c>
      <c r="Q1352" t="s">
        <v>616</v>
      </c>
    </row>
    <row r="1353" spans="1:17" hidden="1" x14ac:dyDescent="0.35">
      <c r="A1353" t="s">
        <v>143</v>
      </c>
      <c r="B1353" t="s">
        <v>580</v>
      </c>
      <c r="C1353">
        <v>2021</v>
      </c>
      <c r="D1353">
        <v>6</v>
      </c>
      <c r="E1353">
        <v>-427.07</v>
      </c>
      <c r="F1353">
        <v>0</v>
      </c>
      <c r="G1353" t="s">
        <v>615</v>
      </c>
      <c r="H1353" t="s">
        <v>377</v>
      </c>
      <c r="I1353" t="s">
        <v>21</v>
      </c>
      <c r="J1353" t="s">
        <v>479</v>
      </c>
      <c r="K1353" t="s">
        <v>380</v>
      </c>
      <c r="L1353" t="s">
        <v>381</v>
      </c>
      <c r="M1353" t="s">
        <v>381</v>
      </c>
      <c r="N1353" t="s">
        <v>381</v>
      </c>
      <c r="O1353" t="s">
        <v>390</v>
      </c>
      <c r="P1353" t="s">
        <v>388</v>
      </c>
      <c r="Q1353" t="s">
        <v>616</v>
      </c>
    </row>
    <row r="1354" spans="1:17" hidden="1" x14ac:dyDescent="0.35">
      <c r="A1354" t="s">
        <v>142</v>
      </c>
      <c r="B1354" t="s">
        <v>580</v>
      </c>
      <c r="C1354">
        <v>2021</v>
      </c>
      <c r="D1354">
        <v>5</v>
      </c>
      <c r="E1354">
        <v>573.39</v>
      </c>
      <c r="F1354">
        <v>0</v>
      </c>
      <c r="G1354" t="s">
        <v>615</v>
      </c>
      <c r="H1354" t="s">
        <v>377</v>
      </c>
      <c r="I1354" t="s">
        <v>20</v>
      </c>
      <c r="J1354" t="s">
        <v>479</v>
      </c>
      <c r="K1354" t="s">
        <v>380</v>
      </c>
      <c r="L1354" t="s">
        <v>381</v>
      </c>
      <c r="M1354" t="s">
        <v>381</v>
      </c>
      <c r="N1354" t="s">
        <v>381</v>
      </c>
      <c r="O1354" t="s">
        <v>389</v>
      </c>
      <c r="P1354" t="s">
        <v>388</v>
      </c>
      <c r="Q1354" t="s">
        <v>616</v>
      </c>
    </row>
    <row r="1355" spans="1:17" hidden="1" x14ac:dyDescent="0.35">
      <c r="A1355" t="s">
        <v>142</v>
      </c>
      <c r="B1355" t="s">
        <v>580</v>
      </c>
      <c r="C1355">
        <v>2021</v>
      </c>
      <c r="D1355">
        <v>6</v>
      </c>
      <c r="E1355">
        <v>371.24</v>
      </c>
      <c r="F1355">
        <v>0</v>
      </c>
      <c r="G1355" t="s">
        <v>615</v>
      </c>
      <c r="H1355" t="s">
        <v>377</v>
      </c>
      <c r="I1355" t="s">
        <v>20</v>
      </c>
      <c r="J1355" t="s">
        <v>479</v>
      </c>
      <c r="K1355" t="s">
        <v>380</v>
      </c>
      <c r="L1355" t="s">
        <v>381</v>
      </c>
      <c r="M1355" t="s">
        <v>381</v>
      </c>
      <c r="N1355" t="s">
        <v>381</v>
      </c>
      <c r="O1355" t="s">
        <v>390</v>
      </c>
      <c r="P1355" t="s">
        <v>388</v>
      </c>
      <c r="Q1355" t="s">
        <v>616</v>
      </c>
    </row>
    <row r="1356" spans="1:17" hidden="1" x14ac:dyDescent="0.35">
      <c r="A1356" t="s">
        <v>146</v>
      </c>
      <c r="B1356" t="s">
        <v>580</v>
      </c>
      <c r="C1356">
        <v>2021</v>
      </c>
      <c r="D1356">
        <v>1</v>
      </c>
      <c r="E1356">
        <v>0</v>
      </c>
      <c r="F1356">
        <v>21250.1</v>
      </c>
      <c r="G1356" t="s">
        <v>617</v>
      </c>
      <c r="H1356" t="s">
        <v>377</v>
      </c>
      <c r="I1356" t="s">
        <v>16</v>
      </c>
      <c r="J1356" t="s">
        <v>479</v>
      </c>
      <c r="K1356" t="s">
        <v>380</v>
      </c>
      <c r="L1356" t="s">
        <v>381</v>
      </c>
      <c r="M1356" t="s">
        <v>381</v>
      </c>
      <c r="N1356" t="s">
        <v>381</v>
      </c>
      <c r="O1356" t="s">
        <v>382</v>
      </c>
      <c r="P1356" t="s">
        <v>383</v>
      </c>
      <c r="Q1356" t="s">
        <v>618</v>
      </c>
    </row>
    <row r="1357" spans="1:17" hidden="1" x14ac:dyDescent="0.35">
      <c r="A1357" t="s">
        <v>146</v>
      </c>
      <c r="B1357" t="s">
        <v>580</v>
      </c>
      <c r="C1357">
        <v>2021</v>
      </c>
      <c r="D1357">
        <v>1</v>
      </c>
      <c r="E1357">
        <v>8937.42</v>
      </c>
      <c r="F1357">
        <v>0</v>
      </c>
      <c r="G1357" t="s">
        <v>617</v>
      </c>
      <c r="H1357" t="s">
        <v>377</v>
      </c>
      <c r="I1357" t="s">
        <v>16</v>
      </c>
      <c r="J1357" t="s">
        <v>479</v>
      </c>
      <c r="K1357" t="s">
        <v>380</v>
      </c>
      <c r="L1357" t="s">
        <v>381</v>
      </c>
      <c r="M1357" t="s">
        <v>381</v>
      </c>
      <c r="N1357" t="s">
        <v>381</v>
      </c>
      <c r="O1357" t="s">
        <v>382</v>
      </c>
      <c r="P1357" t="s">
        <v>383</v>
      </c>
      <c r="Q1357" t="s">
        <v>618</v>
      </c>
    </row>
    <row r="1358" spans="1:17" hidden="1" x14ac:dyDescent="0.35">
      <c r="A1358" t="s">
        <v>146</v>
      </c>
      <c r="B1358" t="s">
        <v>580</v>
      </c>
      <c r="C1358">
        <v>2021</v>
      </c>
      <c r="D1358">
        <v>2</v>
      </c>
      <c r="E1358">
        <v>0</v>
      </c>
      <c r="F1358">
        <v>7364.84</v>
      </c>
      <c r="G1358" t="s">
        <v>617</v>
      </c>
      <c r="H1358" t="s">
        <v>377</v>
      </c>
      <c r="I1358" t="s">
        <v>16</v>
      </c>
      <c r="J1358" t="s">
        <v>479</v>
      </c>
      <c r="K1358" t="s">
        <v>380</v>
      </c>
      <c r="L1358" t="s">
        <v>381</v>
      </c>
      <c r="M1358" t="s">
        <v>381</v>
      </c>
      <c r="N1358" t="s">
        <v>381</v>
      </c>
      <c r="O1358" t="s">
        <v>385</v>
      </c>
      <c r="P1358" t="s">
        <v>383</v>
      </c>
      <c r="Q1358" t="s">
        <v>618</v>
      </c>
    </row>
    <row r="1359" spans="1:17" hidden="1" x14ac:dyDescent="0.35">
      <c r="A1359" t="s">
        <v>146</v>
      </c>
      <c r="B1359" t="s">
        <v>580</v>
      </c>
      <c r="C1359">
        <v>2021</v>
      </c>
      <c r="D1359">
        <v>3</v>
      </c>
      <c r="E1359">
        <v>0</v>
      </c>
      <c r="F1359">
        <v>5102.3416999999999</v>
      </c>
      <c r="G1359" t="s">
        <v>617</v>
      </c>
      <c r="H1359" t="s">
        <v>377</v>
      </c>
      <c r="I1359" t="s">
        <v>16</v>
      </c>
      <c r="J1359" t="s">
        <v>479</v>
      </c>
      <c r="K1359" t="s">
        <v>380</v>
      </c>
      <c r="L1359" t="s">
        <v>381</v>
      </c>
      <c r="M1359" t="s">
        <v>381</v>
      </c>
      <c r="N1359" t="s">
        <v>381</v>
      </c>
      <c r="O1359" t="s">
        <v>386</v>
      </c>
      <c r="P1359" t="s">
        <v>383</v>
      </c>
      <c r="Q1359" t="s">
        <v>618</v>
      </c>
    </row>
    <row r="1360" spans="1:17" hidden="1" x14ac:dyDescent="0.35">
      <c r="A1360" t="s">
        <v>146</v>
      </c>
      <c r="B1360" t="s">
        <v>580</v>
      </c>
      <c r="C1360">
        <v>2021</v>
      </c>
      <c r="D1360">
        <v>3</v>
      </c>
      <c r="E1360">
        <v>6439.36</v>
      </c>
      <c r="F1360">
        <v>0</v>
      </c>
      <c r="G1360" t="s">
        <v>617</v>
      </c>
      <c r="H1360" t="s">
        <v>377</v>
      </c>
      <c r="I1360" t="s">
        <v>16</v>
      </c>
      <c r="J1360" t="s">
        <v>479</v>
      </c>
      <c r="K1360" t="s">
        <v>380</v>
      </c>
      <c r="L1360" t="s">
        <v>381</v>
      </c>
      <c r="M1360" t="s">
        <v>381</v>
      </c>
      <c r="N1360" t="s">
        <v>381</v>
      </c>
      <c r="O1360" t="s">
        <v>386</v>
      </c>
      <c r="P1360" t="s">
        <v>383</v>
      </c>
      <c r="Q1360" t="s">
        <v>618</v>
      </c>
    </row>
    <row r="1361" spans="1:17" hidden="1" x14ac:dyDescent="0.35">
      <c r="A1361" t="s">
        <v>146</v>
      </c>
      <c r="B1361" t="s">
        <v>580</v>
      </c>
      <c r="C1361">
        <v>2021</v>
      </c>
      <c r="D1361">
        <v>4</v>
      </c>
      <c r="E1361">
        <v>26795.65</v>
      </c>
      <c r="F1361">
        <v>0</v>
      </c>
      <c r="G1361" t="s">
        <v>617</v>
      </c>
      <c r="H1361" t="s">
        <v>377</v>
      </c>
      <c r="I1361" t="s">
        <v>16</v>
      </c>
      <c r="J1361" t="s">
        <v>479</v>
      </c>
      <c r="K1361" t="s">
        <v>380</v>
      </c>
      <c r="L1361" t="s">
        <v>381</v>
      </c>
      <c r="M1361" t="s">
        <v>381</v>
      </c>
      <c r="N1361" t="s">
        <v>381</v>
      </c>
      <c r="O1361" t="s">
        <v>387</v>
      </c>
      <c r="P1361" t="s">
        <v>388</v>
      </c>
      <c r="Q1361" t="s">
        <v>618</v>
      </c>
    </row>
    <row r="1362" spans="1:17" hidden="1" x14ac:dyDescent="0.35">
      <c r="A1362" t="s">
        <v>146</v>
      </c>
      <c r="B1362" t="s">
        <v>580</v>
      </c>
      <c r="C1362">
        <v>2021</v>
      </c>
      <c r="D1362">
        <v>4</v>
      </c>
      <c r="E1362">
        <v>0</v>
      </c>
      <c r="F1362">
        <v>82965.926800000001</v>
      </c>
      <c r="G1362" t="s">
        <v>617</v>
      </c>
      <c r="H1362" t="s">
        <v>377</v>
      </c>
      <c r="I1362" t="s">
        <v>16</v>
      </c>
      <c r="J1362" t="s">
        <v>479</v>
      </c>
      <c r="K1362" t="s">
        <v>380</v>
      </c>
      <c r="L1362" t="s">
        <v>381</v>
      </c>
      <c r="M1362" t="s">
        <v>381</v>
      </c>
      <c r="N1362" t="s">
        <v>381</v>
      </c>
      <c r="O1362" t="s">
        <v>387</v>
      </c>
      <c r="P1362" t="s">
        <v>388</v>
      </c>
      <c r="Q1362" t="s">
        <v>618</v>
      </c>
    </row>
    <row r="1363" spans="1:17" hidden="1" x14ac:dyDescent="0.35">
      <c r="A1363" t="s">
        <v>146</v>
      </c>
      <c r="B1363" t="s">
        <v>580</v>
      </c>
      <c r="C1363">
        <v>2021</v>
      </c>
      <c r="D1363">
        <v>5</v>
      </c>
      <c r="E1363">
        <v>6613.91</v>
      </c>
      <c r="F1363">
        <v>0</v>
      </c>
      <c r="G1363" t="s">
        <v>617</v>
      </c>
      <c r="H1363" t="s">
        <v>377</v>
      </c>
      <c r="I1363" t="s">
        <v>16</v>
      </c>
      <c r="J1363" t="s">
        <v>479</v>
      </c>
      <c r="K1363" t="s">
        <v>380</v>
      </c>
      <c r="L1363" t="s">
        <v>381</v>
      </c>
      <c r="M1363" t="s">
        <v>381</v>
      </c>
      <c r="N1363" t="s">
        <v>381</v>
      </c>
      <c r="O1363" t="s">
        <v>389</v>
      </c>
      <c r="P1363" t="s">
        <v>388</v>
      </c>
      <c r="Q1363" t="s">
        <v>618</v>
      </c>
    </row>
    <row r="1364" spans="1:17" hidden="1" x14ac:dyDescent="0.35">
      <c r="A1364" t="s">
        <v>146</v>
      </c>
      <c r="B1364" t="s">
        <v>580</v>
      </c>
      <c r="C1364">
        <v>2021</v>
      </c>
      <c r="D1364">
        <v>5</v>
      </c>
      <c r="E1364">
        <v>0</v>
      </c>
      <c r="F1364">
        <v>14677.2585</v>
      </c>
      <c r="G1364" t="s">
        <v>617</v>
      </c>
      <c r="H1364" t="s">
        <v>377</v>
      </c>
      <c r="I1364" t="s">
        <v>16</v>
      </c>
      <c r="J1364" t="s">
        <v>479</v>
      </c>
      <c r="K1364" t="s">
        <v>380</v>
      </c>
      <c r="L1364" t="s">
        <v>381</v>
      </c>
      <c r="M1364" t="s">
        <v>381</v>
      </c>
      <c r="N1364" t="s">
        <v>381</v>
      </c>
      <c r="O1364" t="s">
        <v>389</v>
      </c>
      <c r="P1364" t="s">
        <v>388</v>
      </c>
      <c r="Q1364" t="s">
        <v>618</v>
      </c>
    </row>
    <row r="1365" spans="1:17" hidden="1" x14ac:dyDescent="0.35">
      <c r="A1365" t="s">
        <v>146</v>
      </c>
      <c r="B1365" t="s">
        <v>580</v>
      </c>
      <c r="C1365">
        <v>2021</v>
      </c>
      <c r="D1365">
        <v>6</v>
      </c>
      <c r="E1365">
        <v>-84.65</v>
      </c>
      <c r="F1365">
        <v>0</v>
      </c>
      <c r="G1365" t="s">
        <v>617</v>
      </c>
      <c r="H1365" t="s">
        <v>377</v>
      </c>
      <c r="I1365" t="s">
        <v>16</v>
      </c>
      <c r="J1365" t="s">
        <v>479</v>
      </c>
      <c r="K1365" t="s">
        <v>380</v>
      </c>
      <c r="L1365" t="s">
        <v>381</v>
      </c>
      <c r="M1365" t="s">
        <v>381</v>
      </c>
      <c r="N1365" t="s">
        <v>381</v>
      </c>
      <c r="O1365" t="s">
        <v>390</v>
      </c>
      <c r="P1365" t="s">
        <v>388</v>
      </c>
      <c r="Q1365" t="s">
        <v>618</v>
      </c>
    </row>
    <row r="1366" spans="1:17" hidden="1" x14ac:dyDescent="0.35">
      <c r="A1366" t="s">
        <v>146</v>
      </c>
      <c r="B1366" t="s">
        <v>580</v>
      </c>
      <c r="C1366">
        <v>2021</v>
      </c>
      <c r="D1366">
        <v>6</v>
      </c>
      <c r="E1366">
        <v>0</v>
      </c>
      <c r="F1366">
        <v>34235.405299999999</v>
      </c>
      <c r="G1366" t="s">
        <v>617</v>
      </c>
      <c r="H1366" t="s">
        <v>377</v>
      </c>
      <c r="I1366" t="s">
        <v>16</v>
      </c>
      <c r="J1366" t="s">
        <v>479</v>
      </c>
      <c r="K1366" t="s">
        <v>380</v>
      </c>
      <c r="L1366" t="s">
        <v>381</v>
      </c>
      <c r="M1366" t="s">
        <v>381</v>
      </c>
      <c r="N1366" t="s">
        <v>381</v>
      </c>
      <c r="O1366" t="s">
        <v>390</v>
      </c>
      <c r="P1366" t="s">
        <v>388</v>
      </c>
      <c r="Q1366" t="s">
        <v>618</v>
      </c>
    </row>
    <row r="1367" spans="1:17" hidden="1" x14ac:dyDescent="0.35">
      <c r="A1367" t="s">
        <v>148</v>
      </c>
      <c r="B1367" t="s">
        <v>580</v>
      </c>
      <c r="C1367">
        <v>2021</v>
      </c>
      <c r="D1367">
        <v>5</v>
      </c>
      <c r="E1367">
        <v>6087.23</v>
      </c>
      <c r="F1367">
        <v>0</v>
      </c>
      <c r="G1367" t="s">
        <v>617</v>
      </c>
      <c r="H1367" t="s">
        <v>377</v>
      </c>
      <c r="I1367" t="s">
        <v>21</v>
      </c>
      <c r="J1367" t="s">
        <v>479</v>
      </c>
      <c r="K1367" t="s">
        <v>380</v>
      </c>
      <c r="L1367" t="s">
        <v>381</v>
      </c>
      <c r="M1367" t="s">
        <v>381</v>
      </c>
      <c r="N1367" t="s">
        <v>381</v>
      </c>
      <c r="O1367" t="s">
        <v>389</v>
      </c>
      <c r="P1367" t="s">
        <v>388</v>
      </c>
      <c r="Q1367" t="s">
        <v>618</v>
      </c>
    </row>
    <row r="1368" spans="1:17" hidden="1" x14ac:dyDescent="0.35">
      <c r="A1368" t="s">
        <v>148</v>
      </c>
      <c r="B1368" t="s">
        <v>580</v>
      </c>
      <c r="C1368">
        <v>2021</v>
      </c>
      <c r="D1368">
        <v>6</v>
      </c>
      <c r="E1368">
        <v>-790.6</v>
      </c>
      <c r="F1368">
        <v>0</v>
      </c>
      <c r="G1368" t="s">
        <v>617</v>
      </c>
      <c r="H1368" t="s">
        <v>377</v>
      </c>
      <c r="I1368" t="s">
        <v>21</v>
      </c>
      <c r="J1368" t="s">
        <v>479</v>
      </c>
      <c r="K1368" t="s">
        <v>380</v>
      </c>
      <c r="L1368" t="s">
        <v>381</v>
      </c>
      <c r="M1368" t="s">
        <v>381</v>
      </c>
      <c r="N1368" t="s">
        <v>381</v>
      </c>
      <c r="O1368" t="s">
        <v>390</v>
      </c>
      <c r="P1368" t="s">
        <v>388</v>
      </c>
      <c r="Q1368" t="s">
        <v>618</v>
      </c>
    </row>
    <row r="1369" spans="1:17" hidden="1" x14ac:dyDescent="0.35">
      <c r="A1369" t="s">
        <v>147</v>
      </c>
      <c r="B1369" t="s">
        <v>580</v>
      </c>
      <c r="C1369">
        <v>2021</v>
      </c>
      <c r="D1369">
        <v>5</v>
      </c>
      <c r="E1369">
        <v>3981.71</v>
      </c>
      <c r="F1369">
        <v>0</v>
      </c>
      <c r="G1369" t="s">
        <v>617</v>
      </c>
      <c r="H1369" t="s">
        <v>377</v>
      </c>
      <c r="I1369" t="s">
        <v>20</v>
      </c>
      <c r="J1369" t="s">
        <v>479</v>
      </c>
      <c r="K1369" t="s">
        <v>380</v>
      </c>
      <c r="L1369" t="s">
        <v>381</v>
      </c>
      <c r="M1369" t="s">
        <v>381</v>
      </c>
      <c r="N1369" t="s">
        <v>381</v>
      </c>
      <c r="O1369" t="s">
        <v>389</v>
      </c>
      <c r="P1369" t="s">
        <v>388</v>
      </c>
      <c r="Q1369" t="s">
        <v>618</v>
      </c>
    </row>
    <row r="1370" spans="1:17" hidden="1" x14ac:dyDescent="0.35">
      <c r="A1370" t="s">
        <v>147</v>
      </c>
      <c r="B1370" t="s">
        <v>580</v>
      </c>
      <c r="C1370">
        <v>2021</v>
      </c>
      <c r="D1370">
        <v>6</v>
      </c>
      <c r="E1370">
        <v>-2033.17</v>
      </c>
      <c r="F1370">
        <v>0</v>
      </c>
      <c r="G1370" t="s">
        <v>617</v>
      </c>
      <c r="H1370" t="s">
        <v>377</v>
      </c>
      <c r="I1370" t="s">
        <v>20</v>
      </c>
      <c r="J1370" t="s">
        <v>479</v>
      </c>
      <c r="K1370" t="s">
        <v>380</v>
      </c>
      <c r="L1370" t="s">
        <v>381</v>
      </c>
      <c r="M1370" t="s">
        <v>381</v>
      </c>
      <c r="N1370" t="s">
        <v>381</v>
      </c>
      <c r="O1370" t="s">
        <v>390</v>
      </c>
      <c r="P1370" t="s">
        <v>388</v>
      </c>
      <c r="Q1370" t="s">
        <v>618</v>
      </c>
    </row>
    <row r="1371" spans="1:17" hidden="1" x14ac:dyDescent="0.35">
      <c r="A1371" t="s">
        <v>149</v>
      </c>
      <c r="B1371" t="s">
        <v>580</v>
      </c>
      <c r="C1371">
        <v>2021</v>
      </c>
      <c r="D1371">
        <v>1</v>
      </c>
      <c r="E1371">
        <v>0</v>
      </c>
      <c r="F1371">
        <v>12740.3</v>
      </c>
      <c r="G1371" t="s">
        <v>619</v>
      </c>
      <c r="H1371" t="s">
        <v>377</v>
      </c>
      <c r="I1371" t="s">
        <v>16</v>
      </c>
      <c r="J1371" t="s">
        <v>229</v>
      </c>
      <c r="K1371" t="s">
        <v>380</v>
      </c>
      <c r="L1371" t="s">
        <v>381</v>
      </c>
      <c r="M1371" t="s">
        <v>381</v>
      </c>
      <c r="N1371" t="s">
        <v>381</v>
      </c>
      <c r="O1371" t="s">
        <v>382</v>
      </c>
      <c r="P1371" t="s">
        <v>383</v>
      </c>
      <c r="Q1371" t="s">
        <v>620</v>
      </c>
    </row>
    <row r="1372" spans="1:17" hidden="1" x14ac:dyDescent="0.35">
      <c r="A1372" t="s">
        <v>149</v>
      </c>
      <c r="B1372" t="s">
        <v>580</v>
      </c>
      <c r="C1372">
        <v>2021</v>
      </c>
      <c r="D1372">
        <v>1</v>
      </c>
      <c r="E1372">
        <v>202.37</v>
      </c>
      <c r="F1372">
        <v>0</v>
      </c>
      <c r="G1372" t="s">
        <v>619</v>
      </c>
      <c r="H1372" t="s">
        <v>377</v>
      </c>
      <c r="I1372" t="s">
        <v>16</v>
      </c>
      <c r="J1372" t="s">
        <v>229</v>
      </c>
      <c r="K1372" t="s">
        <v>380</v>
      </c>
      <c r="L1372" t="s">
        <v>381</v>
      </c>
      <c r="M1372" t="s">
        <v>381</v>
      </c>
      <c r="N1372" t="s">
        <v>381</v>
      </c>
      <c r="O1372" t="s">
        <v>382</v>
      </c>
      <c r="P1372" t="s">
        <v>383</v>
      </c>
      <c r="Q1372" t="s">
        <v>620</v>
      </c>
    </row>
    <row r="1373" spans="1:17" hidden="1" x14ac:dyDescent="0.35">
      <c r="A1373" t="s">
        <v>149</v>
      </c>
      <c r="B1373" t="s">
        <v>580</v>
      </c>
      <c r="C1373">
        <v>2021</v>
      </c>
      <c r="D1373">
        <v>2</v>
      </c>
      <c r="E1373">
        <v>0</v>
      </c>
      <c r="F1373">
        <v>4415.5200000000004</v>
      </c>
      <c r="G1373" t="s">
        <v>619</v>
      </c>
      <c r="H1373" t="s">
        <v>377</v>
      </c>
      <c r="I1373" t="s">
        <v>16</v>
      </c>
      <c r="J1373" t="s">
        <v>229</v>
      </c>
      <c r="K1373" t="s">
        <v>380</v>
      </c>
      <c r="L1373" t="s">
        <v>381</v>
      </c>
      <c r="M1373" t="s">
        <v>381</v>
      </c>
      <c r="N1373" t="s">
        <v>381</v>
      </c>
      <c r="O1373" t="s">
        <v>385</v>
      </c>
      <c r="P1373" t="s">
        <v>383</v>
      </c>
      <c r="Q1373" t="s">
        <v>620</v>
      </c>
    </row>
    <row r="1374" spans="1:17" hidden="1" x14ac:dyDescent="0.35">
      <c r="A1374" t="s">
        <v>149</v>
      </c>
      <c r="B1374" t="s">
        <v>580</v>
      </c>
      <c r="C1374">
        <v>2021</v>
      </c>
      <c r="D1374">
        <v>2</v>
      </c>
      <c r="E1374">
        <v>44227.61</v>
      </c>
      <c r="F1374">
        <v>0</v>
      </c>
      <c r="G1374" t="s">
        <v>619</v>
      </c>
      <c r="H1374" t="s">
        <v>377</v>
      </c>
      <c r="I1374" t="s">
        <v>16</v>
      </c>
      <c r="J1374" t="s">
        <v>229</v>
      </c>
      <c r="K1374" t="s">
        <v>380</v>
      </c>
      <c r="L1374" t="s">
        <v>381</v>
      </c>
      <c r="M1374" t="s">
        <v>381</v>
      </c>
      <c r="N1374" t="s">
        <v>381</v>
      </c>
      <c r="O1374" t="s">
        <v>385</v>
      </c>
      <c r="P1374" t="s">
        <v>383</v>
      </c>
      <c r="Q1374" t="s">
        <v>620</v>
      </c>
    </row>
    <row r="1375" spans="1:17" hidden="1" x14ac:dyDescent="0.35">
      <c r="A1375" t="s">
        <v>149</v>
      </c>
      <c r="B1375" t="s">
        <v>580</v>
      </c>
      <c r="C1375">
        <v>2021</v>
      </c>
      <c r="D1375">
        <v>3</v>
      </c>
      <c r="E1375">
        <v>0</v>
      </c>
      <c r="F1375">
        <v>3059.0603000000001</v>
      </c>
      <c r="G1375" t="s">
        <v>619</v>
      </c>
      <c r="H1375" t="s">
        <v>377</v>
      </c>
      <c r="I1375" t="s">
        <v>16</v>
      </c>
      <c r="J1375" t="s">
        <v>229</v>
      </c>
      <c r="K1375" t="s">
        <v>380</v>
      </c>
      <c r="L1375" t="s">
        <v>381</v>
      </c>
      <c r="M1375" t="s">
        <v>381</v>
      </c>
      <c r="N1375" t="s">
        <v>381</v>
      </c>
      <c r="O1375" t="s">
        <v>386</v>
      </c>
      <c r="P1375" t="s">
        <v>383</v>
      </c>
      <c r="Q1375" t="s">
        <v>620</v>
      </c>
    </row>
    <row r="1376" spans="1:17" hidden="1" x14ac:dyDescent="0.35">
      <c r="A1376" t="s">
        <v>149</v>
      </c>
      <c r="B1376" t="s">
        <v>580</v>
      </c>
      <c r="C1376">
        <v>2021</v>
      </c>
      <c r="D1376">
        <v>4</v>
      </c>
      <c r="E1376">
        <v>7732.48</v>
      </c>
      <c r="F1376">
        <v>0</v>
      </c>
      <c r="G1376" t="s">
        <v>619</v>
      </c>
      <c r="H1376" t="s">
        <v>377</v>
      </c>
      <c r="I1376" t="s">
        <v>16</v>
      </c>
      <c r="J1376" t="s">
        <v>229</v>
      </c>
      <c r="K1376" t="s">
        <v>380</v>
      </c>
      <c r="L1376" t="s">
        <v>381</v>
      </c>
      <c r="M1376" t="s">
        <v>381</v>
      </c>
      <c r="N1376" t="s">
        <v>381</v>
      </c>
      <c r="O1376" t="s">
        <v>387</v>
      </c>
      <c r="P1376" t="s">
        <v>388</v>
      </c>
      <c r="Q1376" t="s">
        <v>620</v>
      </c>
    </row>
    <row r="1377" spans="1:17" hidden="1" x14ac:dyDescent="0.35">
      <c r="A1377" t="s">
        <v>149</v>
      </c>
      <c r="B1377" t="s">
        <v>580</v>
      </c>
      <c r="C1377">
        <v>2021</v>
      </c>
      <c r="D1377">
        <v>4</v>
      </c>
      <c r="E1377">
        <v>0</v>
      </c>
      <c r="F1377">
        <v>49741.4303</v>
      </c>
      <c r="G1377" t="s">
        <v>619</v>
      </c>
      <c r="H1377" t="s">
        <v>377</v>
      </c>
      <c r="I1377" t="s">
        <v>16</v>
      </c>
      <c r="J1377" t="s">
        <v>229</v>
      </c>
      <c r="K1377" t="s">
        <v>380</v>
      </c>
      <c r="L1377" t="s">
        <v>381</v>
      </c>
      <c r="M1377" t="s">
        <v>381</v>
      </c>
      <c r="N1377" t="s">
        <v>381</v>
      </c>
      <c r="O1377" t="s">
        <v>387</v>
      </c>
      <c r="P1377" t="s">
        <v>388</v>
      </c>
      <c r="Q1377" t="s">
        <v>620</v>
      </c>
    </row>
    <row r="1378" spans="1:17" hidden="1" x14ac:dyDescent="0.35">
      <c r="A1378" t="s">
        <v>149</v>
      </c>
      <c r="B1378" t="s">
        <v>580</v>
      </c>
      <c r="C1378">
        <v>2021</v>
      </c>
      <c r="D1378">
        <v>5</v>
      </c>
      <c r="E1378">
        <v>-15992.47</v>
      </c>
      <c r="F1378">
        <v>0</v>
      </c>
      <c r="G1378" t="s">
        <v>619</v>
      </c>
      <c r="H1378" t="s">
        <v>377</v>
      </c>
      <c r="I1378" t="s">
        <v>16</v>
      </c>
      <c r="J1378" t="s">
        <v>229</v>
      </c>
      <c r="K1378" t="s">
        <v>380</v>
      </c>
      <c r="L1378" t="s">
        <v>381</v>
      </c>
      <c r="M1378" t="s">
        <v>381</v>
      </c>
      <c r="N1378" t="s">
        <v>381</v>
      </c>
      <c r="O1378" t="s">
        <v>389</v>
      </c>
      <c r="P1378" t="s">
        <v>388</v>
      </c>
      <c r="Q1378" t="s">
        <v>620</v>
      </c>
    </row>
    <row r="1379" spans="1:17" hidden="1" x14ac:dyDescent="0.35">
      <c r="A1379" t="s">
        <v>149</v>
      </c>
      <c r="B1379" t="s">
        <v>580</v>
      </c>
      <c r="C1379">
        <v>2021</v>
      </c>
      <c r="D1379">
        <v>5</v>
      </c>
      <c r="E1379">
        <v>0</v>
      </c>
      <c r="F1379">
        <v>8799.6103999999996</v>
      </c>
      <c r="G1379" t="s">
        <v>619</v>
      </c>
      <c r="H1379" t="s">
        <v>377</v>
      </c>
      <c r="I1379" t="s">
        <v>16</v>
      </c>
      <c r="J1379" t="s">
        <v>229</v>
      </c>
      <c r="K1379" t="s">
        <v>380</v>
      </c>
      <c r="L1379" t="s">
        <v>381</v>
      </c>
      <c r="M1379" t="s">
        <v>381</v>
      </c>
      <c r="N1379" t="s">
        <v>381</v>
      </c>
      <c r="O1379" t="s">
        <v>389</v>
      </c>
      <c r="P1379" t="s">
        <v>388</v>
      </c>
      <c r="Q1379" t="s">
        <v>620</v>
      </c>
    </row>
    <row r="1380" spans="1:17" hidden="1" x14ac:dyDescent="0.35">
      <c r="A1380" t="s">
        <v>149</v>
      </c>
      <c r="B1380" t="s">
        <v>580</v>
      </c>
      <c r="C1380">
        <v>2021</v>
      </c>
      <c r="D1380">
        <v>6</v>
      </c>
      <c r="E1380">
        <v>4518.4399999999996</v>
      </c>
      <c r="F1380">
        <v>0</v>
      </c>
      <c r="G1380" t="s">
        <v>619</v>
      </c>
      <c r="H1380" t="s">
        <v>377</v>
      </c>
      <c r="I1380" t="s">
        <v>16</v>
      </c>
      <c r="J1380" t="s">
        <v>229</v>
      </c>
      <c r="K1380" t="s">
        <v>380</v>
      </c>
      <c r="L1380" t="s">
        <v>381</v>
      </c>
      <c r="M1380" t="s">
        <v>381</v>
      </c>
      <c r="N1380" t="s">
        <v>381</v>
      </c>
      <c r="O1380" t="s">
        <v>390</v>
      </c>
      <c r="P1380" t="s">
        <v>388</v>
      </c>
      <c r="Q1380" t="s">
        <v>620</v>
      </c>
    </row>
    <row r="1381" spans="1:17" hidden="1" x14ac:dyDescent="0.35">
      <c r="A1381" t="s">
        <v>149</v>
      </c>
      <c r="B1381" t="s">
        <v>580</v>
      </c>
      <c r="C1381">
        <v>2021</v>
      </c>
      <c r="D1381">
        <v>6</v>
      </c>
      <c r="E1381">
        <v>0</v>
      </c>
      <c r="F1381">
        <v>20525.5108</v>
      </c>
      <c r="G1381" t="s">
        <v>619</v>
      </c>
      <c r="H1381" t="s">
        <v>377</v>
      </c>
      <c r="I1381" t="s">
        <v>16</v>
      </c>
      <c r="J1381" t="s">
        <v>229</v>
      </c>
      <c r="K1381" t="s">
        <v>380</v>
      </c>
      <c r="L1381" t="s">
        <v>381</v>
      </c>
      <c r="M1381" t="s">
        <v>381</v>
      </c>
      <c r="N1381" t="s">
        <v>381</v>
      </c>
      <c r="O1381" t="s">
        <v>390</v>
      </c>
      <c r="P1381" t="s">
        <v>388</v>
      </c>
      <c r="Q1381" t="s">
        <v>620</v>
      </c>
    </row>
    <row r="1382" spans="1:17" hidden="1" x14ac:dyDescent="0.35">
      <c r="A1382" t="s">
        <v>151</v>
      </c>
      <c r="B1382" t="s">
        <v>580</v>
      </c>
      <c r="C1382">
        <v>2021</v>
      </c>
      <c r="D1382">
        <v>5</v>
      </c>
      <c r="E1382">
        <v>32474.66</v>
      </c>
      <c r="F1382">
        <v>0</v>
      </c>
      <c r="G1382" t="s">
        <v>619</v>
      </c>
      <c r="H1382" t="s">
        <v>377</v>
      </c>
      <c r="I1382" t="s">
        <v>21</v>
      </c>
      <c r="J1382" t="s">
        <v>229</v>
      </c>
      <c r="K1382" t="s">
        <v>380</v>
      </c>
      <c r="L1382" t="s">
        <v>381</v>
      </c>
      <c r="M1382" t="s">
        <v>381</v>
      </c>
      <c r="N1382" t="s">
        <v>381</v>
      </c>
      <c r="O1382" t="s">
        <v>389</v>
      </c>
      <c r="P1382" t="s">
        <v>388</v>
      </c>
      <c r="Q1382" t="s">
        <v>620</v>
      </c>
    </row>
    <row r="1383" spans="1:17" hidden="1" x14ac:dyDescent="0.35">
      <c r="A1383" t="s">
        <v>151</v>
      </c>
      <c r="B1383" t="s">
        <v>580</v>
      </c>
      <c r="C1383">
        <v>2021</v>
      </c>
      <c r="D1383">
        <v>6</v>
      </c>
      <c r="E1383">
        <v>10825.91</v>
      </c>
      <c r="F1383">
        <v>0</v>
      </c>
      <c r="G1383" t="s">
        <v>619</v>
      </c>
      <c r="H1383" t="s">
        <v>377</v>
      </c>
      <c r="I1383" t="s">
        <v>21</v>
      </c>
      <c r="J1383" t="s">
        <v>229</v>
      </c>
      <c r="K1383" t="s">
        <v>380</v>
      </c>
      <c r="L1383" t="s">
        <v>381</v>
      </c>
      <c r="M1383" t="s">
        <v>381</v>
      </c>
      <c r="N1383" t="s">
        <v>381</v>
      </c>
      <c r="O1383" t="s">
        <v>390</v>
      </c>
      <c r="P1383" t="s">
        <v>388</v>
      </c>
      <c r="Q1383" t="s">
        <v>620</v>
      </c>
    </row>
    <row r="1384" spans="1:17" hidden="1" x14ac:dyDescent="0.35">
      <c r="A1384" t="s">
        <v>150</v>
      </c>
      <c r="B1384" t="s">
        <v>580</v>
      </c>
      <c r="C1384">
        <v>2021</v>
      </c>
      <c r="D1384">
        <v>5</v>
      </c>
      <c r="E1384">
        <v>5967.6</v>
      </c>
      <c r="F1384">
        <v>0</v>
      </c>
      <c r="G1384" t="s">
        <v>619</v>
      </c>
      <c r="H1384" t="s">
        <v>377</v>
      </c>
      <c r="I1384" t="s">
        <v>20</v>
      </c>
      <c r="J1384" t="s">
        <v>229</v>
      </c>
      <c r="K1384" t="s">
        <v>380</v>
      </c>
      <c r="L1384" t="s">
        <v>381</v>
      </c>
      <c r="M1384" t="s">
        <v>381</v>
      </c>
      <c r="N1384" t="s">
        <v>381</v>
      </c>
      <c r="O1384" t="s">
        <v>389</v>
      </c>
      <c r="P1384" t="s">
        <v>388</v>
      </c>
      <c r="Q1384" t="s">
        <v>620</v>
      </c>
    </row>
    <row r="1385" spans="1:17" hidden="1" x14ac:dyDescent="0.35">
      <c r="A1385" t="s">
        <v>150</v>
      </c>
      <c r="B1385" t="s">
        <v>580</v>
      </c>
      <c r="C1385">
        <v>2021</v>
      </c>
      <c r="D1385">
        <v>6</v>
      </c>
      <c r="E1385">
        <v>2858.07</v>
      </c>
      <c r="F1385">
        <v>0</v>
      </c>
      <c r="G1385" t="s">
        <v>619</v>
      </c>
      <c r="H1385" t="s">
        <v>377</v>
      </c>
      <c r="I1385" t="s">
        <v>20</v>
      </c>
      <c r="J1385" t="s">
        <v>229</v>
      </c>
      <c r="K1385" t="s">
        <v>380</v>
      </c>
      <c r="L1385" t="s">
        <v>381</v>
      </c>
      <c r="M1385" t="s">
        <v>381</v>
      </c>
      <c r="N1385" t="s">
        <v>381</v>
      </c>
      <c r="O1385" t="s">
        <v>390</v>
      </c>
      <c r="P1385" t="s">
        <v>388</v>
      </c>
      <c r="Q1385" t="s">
        <v>620</v>
      </c>
    </row>
    <row r="1386" spans="1:17" hidden="1" x14ac:dyDescent="0.35">
      <c r="A1386" t="s">
        <v>152</v>
      </c>
      <c r="B1386" t="s">
        <v>580</v>
      </c>
      <c r="C1386">
        <v>2021</v>
      </c>
      <c r="D1386">
        <v>2</v>
      </c>
      <c r="E1386">
        <v>3820.51</v>
      </c>
      <c r="F1386">
        <v>0</v>
      </c>
      <c r="G1386" t="s">
        <v>621</v>
      </c>
      <c r="H1386" t="s">
        <v>377</v>
      </c>
      <c r="I1386" t="s">
        <v>16</v>
      </c>
      <c r="J1386" t="s">
        <v>234</v>
      </c>
      <c r="K1386" t="s">
        <v>380</v>
      </c>
      <c r="L1386" t="s">
        <v>381</v>
      </c>
      <c r="M1386" t="s">
        <v>381</v>
      </c>
      <c r="N1386" t="s">
        <v>381</v>
      </c>
      <c r="O1386" t="s">
        <v>385</v>
      </c>
      <c r="P1386" t="s">
        <v>383</v>
      </c>
      <c r="Q1386" t="s">
        <v>622</v>
      </c>
    </row>
    <row r="1387" spans="1:17" hidden="1" x14ac:dyDescent="0.35">
      <c r="A1387" t="s">
        <v>152</v>
      </c>
      <c r="B1387" t="s">
        <v>580</v>
      </c>
      <c r="C1387">
        <v>2021</v>
      </c>
      <c r="D1387">
        <v>4</v>
      </c>
      <c r="E1387">
        <v>-2085.77</v>
      </c>
      <c r="F1387">
        <v>0</v>
      </c>
      <c r="G1387" t="s">
        <v>621</v>
      </c>
      <c r="H1387" t="s">
        <v>377</v>
      </c>
      <c r="I1387" t="s">
        <v>16</v>
      </c>
      <c r="J1387" t="s">
        <v>234</v>
      </c>
      <c r="K1387" t="s">
        <v>380</v>
      </c>
      <c r="L1387" t="s">
        <v>381</v>
      </c>
      <c r="M1387" t="s">
        <v>381</v>
      </c>
      <c r="N1387" t="s">
        <v>381</v>
      </c>
      <c r="O1387" t="s">
        <v>387</v>
      </c>
      <c r="P1387" t="s">
        <v>388</v>
      </c>
      <c r="Q1387" t="s">
        <v>622</v>
      </c>
    </row>
    <row r="1388" spans="1:17" hidden="1" x14ac:dyDescent="0.35">
      <c r="A1388" t="s">
        <v>153</v>
      </c>
      <c r="B1388" t="s">
        <v>580</v>
      </c>
      <c r="C1388">
        <v>2021</v>
      </c>
      <c r="D1388">
        <v>1</v>
      </c>
      <c r="E1388">
        <v>0</v>
      </c>
      <c r="F1388">
        <v>4359.6099999999997</v>
      </c>
      <c r="G1388" t="s">
        <v>623</v>
      </c>
      <c r="H1388" t="s">
        <v>377</v>
      </c>
      <c r="I1388" t="s">
        <v>16</v>
      </c>
      <c r="J1388" t="s">
        <v>234</v>
      </c>
      <c r="K1388" t="s">
        <v>380</v>
      </c>
      <c r="L1388" t="s">
        <v>381</v>
      </c>
      <c r="M1388" t="s">
        <v>381</v>
      </c>
      <c r="N1388" t="s">
        <v>381</v>
      </c>
      <c r="O1388" t="s">
        <v>382</v>
      </c>
      <c r="P1388" t="s">
        <v>383</v>
      </c>
      <c r="Q1388" t="s">
        <v>624</v>
      </c>
    </row>
    <row r="1389" spans="1:17" hidden="1" x14ac:dyDescent="0.35">
      <c r="A1389" t="s">
        <v>153</v>
      </c>
      <c r="B1389" t="s">
        <v>580</v>
      </c>
      <c r="C1389">
        <v>2021</v>
      </c>
      <c r="D1389">
        <v>1</v>
      </c>
      <c r="E1389">
        <v>14.91</v>
      </c>
      <c r="F1389">
        <v>0</v>
      </c>
      <c r="G1389" t="s">
        <v>623</v>
      </c>
      <c r="H1389" t="s">
        <v>377</v>
      </c>
      <c r="I1389" t="s">
        <v>16</v>
      </c>
      <c r="J1389" t="s">
        <v>234</v>
      </c>
      <c r="K1389" t="s">
        <v>380</v>
      </c>
      <c r="L1389" t="s">
        <v>381</v>
      </c>
      <c r="M1389" t="s">
        <v>381</v>
      </c>
      <c r="N1389" t="s">
        <v>381</v>
      </c>
      <c r="O1389" t="s">
        <v>382</v>
      </c>
      <c r="P1389" t="s">
        <v>383</v>
      </c>
      <c r="Q1389" t="s">
        <v>624</v>
      </c>
    </row>
    <row r="1390" spans="1:17" hidden="1" x14ac:dyDescent="0.35">
      <c r="A1390" t="s">
        <v>153</v>
      </c>
      <c r="B1390" t="s">
        <v>580</v>
      </c>
      <c r="C1390">
        <v>2021</v>
      </c>
      <c r="D1390">
        <v>2</v>
      </c>
      <c r="E1390">
        <v>0</v>
      </c>
      <c r="F1390">
        <v>1510.95</v>
      </c>
      <c r="G1390" t="s">
        <v>623</v>
      </c>
      <c r="H1390" t="s">
        <v>377</v>
      </c>
      <c r="I1390" t="s">
        <v>16</v>
      </c>
      <c r="J1390" t="s">
        <v>234</v>
      </c>
      <c r="K1390" t="s">
        <v>380</v>
      </c>
      <c r="L1390" t="s">
        <v>381</v>
      </c>
      <c r="M1390" t="s">
        <v>381</v>
      </c>
      <c r="N1390" t="s">
        <v>381</v>
      </c>
      <c r="O1390" t="s">
        <v>385</v>
      </c>
      <c r="P1390" t="s">
        <v>383</v>
      </c>
      <c r="Q1390" t="s">
        <v>624</v>
      </c>
    </row>
    <row r="1391" spans="1:17" hidden="1" x14ac:dyDescent="0.35">
      <c r="A1391" t="s">
        <v>153</v>
      </c>
      <c r="B1391" t="s">
        <v>580</v>
      </c>
      <c r="C1391">
        <v>2021</v>
      </c>
      <c r="D1391">
        <v>2</v>
      </c>
      <c r="E1391">
        <v>15350.18</v>
      </c>
      <c r="F1391">
        <v>0</v>
      </c>
      <c r="G1391" t="s">
        <v>623</v>
      </c>
      <c r="H1391" t="s">
        <v>377</v>
      </c>
      <c r="I1391" t="s">
        <v>16</v>
      </c>
      <c r="J1391" t="s">
        <v>234</v>
      </c>
      <c r="K1391" t="s">
        <v>380</v>
      </c>
      <c r="L1391" t="s">
        <v>381</v>
      </c>
      <c r="M1391" t="s">
        <v>381</v>
      </c>
      <c r="N1391" t="s">
        <v>381</v>
      </c>
      <c r="O1391" t="s">
        <v>385</v>
      </c>
      <c r="P1391" t="s">
        <v>383</v>
      </c>
      <c r="Q1391" t="s">
        <v>624</v>
      </c>
    </row>
    <row r="1392" spans="1:17" hidden="1" x14ac:dyDescent="0.35">
      <c r="A1392" t="s">
        <v>153</v>
      </c>
      <c r="B1392" t="s">
        <v>580</v>
      </c>
      <c r="C1392">
        <v>2021</v>
      </c>
      <c r="D1392">
        <v>3</v>
      </c>
      <c r="E1392">
        <v>0</v>
      </c>
      <c r="F1392">
        <v>1046.7811999999999</v>
      </c>
      <c r="G1392" t="s">
        <v>623</v>
      </c>
      <c r="H1392" t="s">
        <v>377</v>
      </c>
      <c r="I1392" t="s">
        <v>16</v>
      </c>
      <c r="J1392" t="s">
        <v>234</v>
      </c>
      <c r="K1392" t="s">
        <v>380</v>
      </c>
      <c r="L1392" t="s">
        <v>381</v>
      </c>
      <c r="M1392" t="s">
        <v>381</v>
      </c>
      <c r="N1392" t="s">
        <v>381</v>
      </c>
      <c r="O1392" t="s">
        <v>386</v>
      </c>
      <c r="P1392" t="s">
        <v>383</v>
      </c>
      <c r="Q1392" t="s">
        <v>624</v>
      </c>
    </row>
    <row r="1393" spans="1:17" hidden="1" x14ac:dyDescent="0.35">
      <c r="A1393" t="s">
        <v>153</v>
      </c>
      <c r="B1393" t="s">
        <v>580</v>
      </c>
      <c r="C1393">
        <v>2021</v>
      </c>
      <c r="D1393">
        <v>3</v>
      </c>
      <c r="E1393">
        <v>4752.04</v>
      </c>
      <c r="F1393">
        <v>0</v>
      </c>
      <c r="G1393" t="s">
        <v>623</v>
      </c>
      <c r="H1393" t="s">
        <v>377</v>
      </c>
      <c r="I1393" t="s">
        <v>16</v>
      </c>
      <c r="J1393" t="s">
        <v>234</v>
      </c>
      <c r="K1393" t="s">
        <v>380</v>
      </c>
      <c r="L1393" t="s">
        <v>381</v>
      </c>
      <c r="M1393" t="s">
        <v>381</v>
      </c>
      <c r="N1393" t="s">
        <v>381</v>
      </c>
      <c r="O1393" t="s">
        <v>386</v>
      </c>
      <c r="P1393" t="s">
        <v>383</v>
      </c>
      <c r="Q1393" t="s">
        <v>624</v>
      </c>
    </row>
    <row r="1394" spans="1:17" hidden="1" x14ac:dyDescent="0.35">
      <c r="A1394" t="s">
        <v>153</v>
      </c>
      <c r="B1394" t="s">
        <v>580</v>
      </c>
      <c r="C1394">
        <v>2021</v>
      </c>
      <c r="D1394">
        <v>4</v>
      </c>
      <c r="E1394">
        <v>-12008.14</v>
      </c>
      <c r="F1394">
        <v>0</v>
      </c>
      <c r="G1394" t="s">
        <v>623</v>
      </c>
      <c r="H1394" t="s">
        <v>377</v>
      </c>
      <c r="I1394" t="s">
        <v>16</v>
      </c>
      <c r="J1394" t="s">
        <v>234</v>
      </c>
      <c r="K1394" t="s">
        <v>380</v>
      </c>
      <c r="L1394" t="s">
        <v>381</v>
      </c>
      <c r="M1394" t="s">
        <v>381</v>
      </c>
      <c r="N1394" t="s">
        <v>381</v>
      </c>
      <c r="O1394" t="s">
        <v>387</v>
      </c>
      <c r="P1394" t="s">
        <v>388</v>
      </c>
      <c r="Q1394" t="s">
        <v>624</v>
      </c>
    </row>
    <row r="1395" spans="1:17" hidden="1" x14ac:dyDescent="0.35">
      <c r="A1395" t="s">
        <v>153</v>
      </c>
      <c r="B1395" t="s">
        <v>580</v>
      </c>
      <c r="C1395">
        <v>2021</v>
      </c>
      <c r="D1395">
        <v>4</v>
      </c>
      <c r="E1395">
        <v>0</v>
      </c>
      <c r="F1395">
        <v>17021.041300000001</v>
      </c>
      <c r="G1395" t="s">
        <v>623</v>
      </c>
      <c r="H1395" t="s">
        <v>377</v>
      </c>
      <c r="I1395" t="s">
        <v>16</v>
      </c>
      <c r="J1395" t="s">
        <v>234</v>
      </c>
      <c r="K1395" t="s">
        <v>380</v>
      </c>
      <c r="L1395" t="s">
        <v>381</v>
      </c>
      <c r="M1395" t="s">
        <v>381</v>
      </c>
      <c r="N1395" t="s">
        <v>381</v>
      </c>
      <c r="O1395" t="s">
        <v>387</v>
      </c>
      <c r="P1395" t="s">
        <v>388</v>
      </c>
      <c r="Q1395" t="s">
        <v>624</v>
      </c>
    </row>
    <row r="1396" spans="1:17" hidden="1" x14ac:dyDescent="0.35">
      <c r="A1396" t="s">
        <v>153</v>
      </c>
      <c r="B1396" t="s">
        <v>580</v>
      </c>
      <c r="C1396">
        <v>2021</v>
      </c>
      <c r="D1396">
        <v>5</v>
      </c>
      <c r="E1396">
        <v>-755.41</v>
      </c>
      <c r="F1396">
        <v>0</v>
      </c>
      <c r="G1396" t="s">
        <v>623</v>
      </c>
      <c r="H1396" t="s">
        <v>377</v>
      </c>
      <c r="I1396" t="s">
        <v>16</v>
      </c>
      <c r="J1396" t="s">
        <v>234</v>
      </c>
      <c r="K1396" t="s">
        <v>380</v>
      </c>
      <c r="L1396" t="s">
        <v>381</v>
      </c>
      <c r="M1396" t="s">
        <v>381</v>
      </c>
      <c r="N1396" t="s">
        <v>381</v>
      </c>
      <c r="O1396" t="s">
        <v>389</v>
      </c>
      <c r="P1396" t="s">
        <v>388</v>
      </c>
      <c r="Q1396" t="s">
        <v>624</v>
      </c>
    </row>
    <row r="1397" spans="1:17" hidden="1" x14ac:dyDescent="0.35">
      <c r="A1397" t="s">
        <v>153</v>
      </c>
      <c r="B1397" t="s">
        <v>580</v>
      </c>
      <c r="C1397">
        <v>2021</v>
      </c>
      <c r="D1397">
        <v>5</v>
      </c>
      <c r="E1397">
        <v>0</v>
      </c>
      <c r="F1397">
        <v>3011.1424000000002</v>
      </c>
      <c r="G1397" t="s">
        <v>623</v>
      </c>
      <c r="H1397" t="s">
        <v>377</v>
      </c>
      <c r="I1397" t="s">
        <v>16</v>
      </c>
      <c r="J1397" t="s">
        <v>234</v>
      </c>
      <c r="K1397" t="s">
        <v>380</v>
      </c>
      <c r="L1397" t="s">
        <v>381</v>
      </c>
      <c r="M1397" t="s">
        <v>381</v>
      </c>
      <c r="N1397" t="s">
        <v>381</v>
      </c>
      <c r="O1397" t="s">
        <v>389</v>
      </c>
      <c r="P1397" t="s">
        <v>388</v>
      </c>
      <c r="Q1397" t="s">
        <v>624</v>
      </c>
    </row>
    <row r="1398" spans="1:17" hidden="1" x14ac:dyDescent="0.35">
      <c r="A1398" t="s">
        <v>153</v>
      </c>
      <c r="B1398" t="s">
        <v>580</v>
      </c>
      <c r="C1398">
        <v>2021</v>
      </c>
      <c r="D1398">
        <v>6</v>
      </c>
      <c r="E1398">
        <v>0</v>
      </c>
      <c r="F1398">
        <v>7023.6333000000004</v>
      </c>
      <c r="G1398" t="s">
        <v>623</v>
      </c>
      <c r="H1398" t="s">
        <v>377</v>
      </c>
      <c r="I1398" t="s">
        <v>16</v>
      </c>
      <c r="J1398" t="s">
        <v>234</v>
      </c>
      <c r="K1398" t="s">
        <v>380</v>
      </c>
      <c r="L1398" t="s">
        <v>381</v>
      </c>
      <c r="M1398" t="s">
        <v>381</v>
      </c>
      <c r="N1398" t="s">
        <v>381</v>
      </c>
      <c r="O1398" t="s">
        <v>390</v>
      </c>
      <c r="P1398" t="s">
        <v>388</v>
      </c>
      <c r="Q1398" t="s">
        <v>624</v>
      </c>
    </row>
    <row r="1399" spans="1:17" hidden="1" x14ac:dyDescent="0.35">
      <c r="A1399" t="s">
        <v>155</v>
      </c>
      <c r="B1399" t="s">
        <v>580</v>
      </c>
      <c r="C1399">
        <v>2021</v>
      </c>
      <c r="D1399">
        <v>1</v>
      </c>
      <c r="E1399">
        <v>0</v>
      </c>
      <c r="F1399">
        <v>11769.2</v>
      </c>
      <c r="G1399" t="s">
        <v>625</v>
      </c>
      <c r="H1399" t="s">
        <v>377</v>
      </c>
      <c r="I1399" t="s">
        <v>16</v>
      </c>
      <c r="J1399" t="s">
        <v>479</v>
      </c>
      <c r="K1399" t="s">
        <v>380</v>
      </c>
      <c r="L1399" t="s">
        <v>381</v>
      </c>
      <c r="M1399" t="s">
        <v>381</v>
      </c>
      <c r="N1399" t="s">
        <v>381</v>
      </c>
      <c r="O1399" t="s">
        <v>382</v>
      </c>
      <c r="P1399" t="s">
        <v>383</v>
      </c>
      <c r="Q1399" t="s">
        <v>626</v>
      </c>
    </row>
    <row r="1400" spans="1:17" hidden="1" x14ac:dyDescent="0.35">
      <c r="A1400" t="s">
        <v>155</v>
      </c>
      <c r="B1400" t="s">
        <v>580</v>
      </c>
      <c r="C1400">
        <v>2021</v>
      </c>
      <c r="D1400">
        <v>1</v>
      </c>
      <c r="E1400">
        <v>16247.44</v>
      </c>
      <c r="F1400">
        <v>0</v>
      </c>
      <c r="G1400" t="s">
        <v>625</v>
      </c>
      <c r="H1400" t="s">
        <v>377</v>
      </c>
      <c r="I1400" t="s">
        <v>16</v>
      </c>
      <c r="J1400" t="s">
        <v>479</v>
      </c>
      <c r="K1400" t="s">
        <v>380</v>
      </c>
      <c r="L1400" t="s">
        <v>381</v>
      </c>
      <c r="M1400" t="s">
        <v>381</v>
      </c>
      <c r="N1400" t="s">
        <v>381</v>
      </c>
      <c r="O1400" t="s">
        <v>382</v>
      </c>
      <c r="P1400" t="s">
        <v>383</v>
      </c>
      <c r="Q1400" t="s">
        <v>626</v>
      </c>
    </row>
    <row r="1401" spans="1:17" hidden="1" x14ac:dyDescent="0.35">
      <c r="A1401" t="s">
        <v>155</v>
      </c>
      <c r="B1401" t="s">
        <v>580</v>
      </c>
      <c r="C1401">
        <v>2021</v>
      </c>
      <c r="D1401">
        <v>2</v>
      </c>
      <c r="E1401">
        <v>0</v>
      </c>
      <c r="F1401">
        <v>4078.96</v>
      </c>
      <c r="G1401" t="s">
        <v>625</v>
      </c>
      <c r="H1401" t="s">
        <v>377</v>
      </c>
      <c r="I1401" t="s">
        <v>16</v>
      </c>
      <c r="J1401" t="s">
        <v>479</v>
      </c>
      <c r="K1401" t="s">
        <v>380</v>
      </c>
      <c r="L1401" t="s">
        <v>381</v>
      </c>
      <c r="M1401" t="s">
        <v>381</v>
      </c>
      <c r="N1401" t="s">
        <v>381</v>
      </c>
      <c r="O1401" t="s">
        <v>385</v>
      </c>
      <c r="P1401" t="s">
        <v>383</v>
      </c>
      <c r="Q1401" t="s">
        <v>626</v>
      </c>
    </row>
    <row r="1402" spans="1:17" hidden="1" x14ac:dyDescent="0.35">
      <c r="A1402" t="s">
        <v>155</v>
      </c>
      <c r="B1402" t="s">
        <v>580</v>
      </c>
      <c r="C1402">
        <v>2021</v>
      </c>
      <c r="D1402">
        <v>3</v>
      </c>
      <c r="E1402">
        <v>0</v>
      </c>
      <c r="F1402">
        <v>2825.8923</v>
      </c>
      <c r="G1402" t="s">
        <v>625</v>
      </c>
      <c r="H1402" t="s">
        <v>377</v>
      </c>
      <c r="I1402" t="s">
        <v>16</v>
      </c>
      <c r="J1402" t="s">
        <v>479</v>
      </c>
      <c r="K1402" t="s">
        <v>380</v>
      </c>
      <c r="L1402" t="s">
        <v>381</v>
      </c>
      <c r="M1402" t="s">
        <v>381</v>
      </c>
      <c r="N1402" t="s">
        <v>381</v>
      </c>
      <c r="O1402" t="s">
        <v>386</v>
      </c>
      <c r="P1402" t="s">
        <v>383</v>
      </c>
      <c r="Q1402" t="s">
        <v>626</v>
      </c>
    </row>
    <row r="1403" spans="1:17" hidden="1" x14ac:dyDescent="0.35">
      <c r="A1403" t="s">
        <v>155</v>
      </c>
      <c r="B1403" t="s">
        <v>580</v>
      </c>
      <c r="C1403">
        <v>2021</v>
      </c>
      <c r="D1403">
        <v>3</v>
      </c>
      <c r="E1403">
        <v>3581.94</v>
      </c>
      <c r="F1403">
        <v>0</v>
      </c>
      <c r="G1403" t="s">
        <v>625</v>
      </c>
      <c r="H1403" t="s">
        <v>377</v>
      </c>
      <c r="I1403" t="s">
        <v>16</v>
      </c>
      <c r="J1403" t="s">
        <v>479</v>
      </c>
      <c r="K1403" t="s">
        <v>380</v>
      </c>
      <c r="L1403" t="s">
        <v>381</v>
      </c>
      <c r="M1403" t="s">
        <v>381</v>
      </c>
      <c r="N1403" t="s">
        <v>381</v>
      </c>
      <c r="O1403" t="s">
        <v>386</v>
      </c>
      <c r="P1403" t="s">
        <v>383</v>
      </c>
      <c r="Q1403" t="s">
        <v>626</v>
      </c>
    </row>
    <row r="1404" spans="1:17" hidden="1" x14ac:dyDescent="0.35">
      <c r="A1404" t="s">
        <v>155</v>
      </c>
      <c r="B1404" t="s">
        <v>580</v>
      </c>
      <c r="C1404">
        <v>2021</v>
      </c>
      <c r="D1404">
        <v>4</v>
      </c>
      <c r="E1404">
        <v>22984.9</v>
      </c>
      <c r="F1404">
        <v>0</v>
      </c>
      <c r="G1404" t="s">
        <v>625</v>
      </c>
      <c r="H1404" t="s">
        <v>377</v>
      </c>
      <c r="I1404" t="s">
        <v>16</v>
      </c>
      <c r="J1404" t="s">
        <v>479</v>
      </c>
      <c r="K1404" t="s">
        <v>380</v>
      </c>
      <c r="L1404" t="s">
        <v>381</v>
      </c>
      <c r="M1404" t="s">
        <v>381</v>
      </c>
      <c r="N1404" t="s">
        <v>381</v>
      </c>
      <c r="O1404" t="s">
        <v>387</v>
      </c>
      <c r="P1404" t="s">
        <v>388</v>
      </c>
      <c r="Q1404" t="s">
        <v>626</v>
      </c>
    </row>
    <row r="1405" spans="1:17" hidden="1" x14ac:dyDescent="0.35">
      <c r="A1405" t="s">
        <v>155</v>
      </c>
      <c r="B1405" t="s">
        <v>580</v>
      </c>
      <c r="C1405">
        <v>2021</v>
      </c>
      <c r="D1405">
        <v>4</v>
      </c>
      <c r="E1405">
        <v>0</v>
      </c>
      <c r="F1405">
        <v>45950.033600000002</v>
      </c>
      <c r="G1405" t="s">
        <v>625</v>
      </c>
      <c r="H1405" t="s">
        <v>377</v>
      </c>
      <c r="I1405" t="s">
        <v>16</v>
      </c>
      <c r="J1405" t="s">
        <v>479</v>
      </c>
      <c r="K1405" t="s">
        <v>380</v>
      </c>
      <c r="L1405" t="s">
        <v>381</v>
      </c>
      <c r="M1405" t="s">
        <v>381</v>
      </c>
      <c r="N1405" t="s">
        <v>381</v>
      </c>
      <c r="O1405" t="s">
        <v>387</v>
      </c>
      <c r="P1405" t="s">
        <v>388</v>
      </c>
      <c r="Q1405" t="s">
        <v>626</v>
      </c>
    </row>
    <row r="1406" spans="1:17" hidden="1" x14ac:dyDescent="0.35">
      <c r="A1406" t="s">
        <v>155</v>
      </c>
      <c r="B1406" t="s">
        <v>580</v>
      </c>
      <c r="C1406">
        <v>2021</v>
      </c>
      <c r="D1406">
        <v>5</v>
      </c>
      <c r="E1406">
        <v>14597.74</v>
      </c>
      <c r="F1406">
        <v>0</v>
      </c>
      <c r="G1406" t="s">
        <v>625</v>
      </c>
      <c r="H1406" t="s">
        <v>377</v>
      </c>
      <c r="I1406" t="s">
        <v>16</v>
      </c>
      <c r="J1406" t="s">
        <v>479</v>
      </c>
      <c r="K1406" t="s">
        <v>380</v>
      </c>
      <c r="L1406" t="s">
        <v>381</v>
      </c>
      <c r="M1406" t="s">
        <v>381</v>
      </c>
      <c r="N1406" t="s">
        <v>381</v>
      </c>
      <c r="O1406" t="s">
        <v>389</v>
      </c>
      <c r="P1406" t="s">
        <v>388</v>
      </c>
      <c r="Q1406" t="s">
        <v>626</v>
      </c>
    </row>
    <row r="1407" spans="1:17" hidden="1" x14ac:dyDescent="0.35">
      <c r="A1407" t="s">
        <v>155</v>
      </c>
      <c r="B1407" t="s">
        <v>580</v>
      </c>
      <c r="C1407">
        <v>2021</v>
      </c>
      <c r="D1407">
        <v>5</v>
      </c>
      <c r="E1407">
        <v>0</v>
      </c>
      <c r="F1407">
        <v>8128.8855000000003</v>
      </c>
      <c r="G1407" t="s">
        <v>625</v>
      </c>
      <c r="H1407" t="s">
        <v>377</v>
      </c>
      <c r="I1407" t="s">
        <v>16</v>
      </c>
      <c r="J1407" t="s">
        <v>479</v>
      </c>
      <c r="K1407" t="s">
        <v>380</v>
      </c>
      <c r="L1407" t="s">
        <v>381</v>
      </c>
      <c r="M1407" t="s">
        <v>381</v>
      </c>
      <c r="N1407" t="s">
        <v>381</v>
      </c>
      <c r="O1407" t="s">
        <v>389</v>
      </c>
      <c r="P1407" t="s">
        <v>388</v>
      </c>
      <c r="Q1407" t="s">
        <v>626</v>
      </c>
    </row>
    <row r="1408" spans="1:17" hidden="1" x14ac:dyDescent="0.35">
      <c r="A1408" t="s">
        <v>155</v>
      </c>
      <c r="B1408" t="s">
        <v>580</v>
      </c>
      <c r="C1408">
        <v>2021</v>
      </c>
      <c r="D1408">
        <v>6</v>
      </c>
      <c r="E1408">
        <v>-175.59</v>
      </c>
      <c r="F1408">
        <v>0</v>
      </c>
      <c r="G1408" t="s">
        <v>625</v>
      </c>
      <c r="H1408" t="s">
        <v>377</v>
      </c>
      <c r="I1408" t="s">
        <v>16</v>
      </c>
      <c r="J1408" t="s">
        <v>479</v>
      </c>
      <c r="K1408" t="s">
        <v>380</v>
      </c>
      <c r="L1408" t="s">
        <v>381</v>
      </c>
      <c r="M1408" t="s">
        <v>381</v>
      </c>
      <c r="N1408" t="s">
        <v>381</v>
      </c>
      <c r="O1408" t="s">
        <v>390</v>
      </c>
      <c r="P1408" t="s">
        <v>388</v>
      </c>
      <c r="Q1408" t="s">
        <v>626</v>
      </c>
    </row>
    <row r="1409" spans="1:17" hidden="1" x14ac:dyDescent="0.35">
      <c r="A1409" t="s">
        <v>155</v>
      </c>
      <c r="B1409" t="s">
        <v>580</v>
      </c>
      <c r="C1409">
        <v>2021</v>
      </c>
      <c r="D1409">
        <v>6</v>
      </c>
      <c r="E1409">
        <v>0</v>
      </c>
      <c r="F1409">
        <v>18961.0131</v>
      </c>
      <c r="G1409" t="s">
        <v>625</v>
      </c>
      <c r="H1409" t="s">
        <v>377</v>
      </c>
      <c r="I1409" t="s">
        <v>16</v>
      </c>
      <c r="J1409" t="s">
        <v>479</v>
      </c>
      <c r="K1409" t="s">
        <v>380</v>
      </c>
      <c r="L1409" t="s">
        <v>381</v>
      </c>
      <c r="M1409" t="s">
        <v>381</v>
      </c>
      <c r="N1409" t="s">
        <v>381</v>
      </c>
      <c r="O1409" t="s">
        <v>390</v>
      </c>
      <c r="P1409" t="s">
        <v>388</v>
      </c>
      <c r="Q1409" t="s">
        <v>626</v>
      </c>
    </row>
    <row r="1410" spans="1:17" hidden="1" x14ac:dyDescent="0.35">
      <c r="A1410" t="s">
        <v>157</v>
      </c>
      <c r="B1410" t="s">
        <v>580</v>
      </c>
      <c r="C1410">
        <v>2021</v>
      </c>
      <c r="D1410">
        <v>5</v>
      </c>
      <c r="E1410">
        <v>6905.6</v>
      </c>
      <c r="F1410">
        <v>0</v>
      </c>
      <c r="G1410" t="s">
        <v>625</v>
      </c>
      <c r="H1410" t="s">
        <v>377</v>
      </c>
      <c r="I1410" t="s">
        <v>21</v>
      </c>
      <c r="J1410" t="s">
        <v>479</v>
      </c>
      <c r="K1410" t="s">
        <v>380</v>
      </c>
      <c r="L1410" t="s">
        <v>381</v>
      </c>
      <c r="M1410" t="s">
        <v>381</v>
      </c>
      <c r="N1410" t="s">
        <v>381</v>
      </c>
      <c r="O1410" t="s">
        <v>389</v>
      </c>
      <c r="P1410" t="s">
        <v>388</v>
      </c>
      <c r="Q1410" t="s">
        <v>626</v>
      </c>
    </row>
    <row r="1411" spans="1:17" hidden="1" x14ac:dyDescent="0.35">
      <c r="A1411" t="s">
        <v>157</v>
      </c>
      <c r="B1411" t="s">
        <v>580</v>
      </c>
      <c r="C1411">
        <v>2021</v>
      </c>
      <c r="D1411">
        <v>6</v>
      </c>
      <c r="E1411">
        <v>9.39</v>
      </c>
      <c r="F1411">
        <v>0</v>
      </c>
      <c r="G1411" t="s">
        <v>625</v>
      </c>
      <c r="H1411" t="s">
        <v>377</v>
      </c>
      <c r="I1411" t="s">
        <v>21</v>
      </c>
      <c r="J1411" t="s">
        <v>479</v>
      </c>
      <c r="K1411" t="s">
        <v>380</v>
      </c>
      <c r="L1411" t="s">
        <v>381</v>
      </c>
      <c r="M1411" t="s">
        <v>381</v>
      </c>
      <c r="N1411" t="s">
        <v>381</v>
      </c>
      <c r="O1411" t="s">
        <v>390</v>
      </c>
      <c r="P1411" t="s">
        <v>388</v>
      </c>
      <c r="Q1411" t="s">
        <v>626</v>
      </c>
    </row>
    <row r="1412" spans="1:17" hidden="1" x14ac:dyDescent="0.35">
      <c r="A1412" t="s">
        <v>156</v>
      </c>
      <c r="B1412" t="s">
        <v>580</v>
      </c>
      <c r="C1412">
        <v>2021</v>
      </c>
      <c r="D1412">
        <v>5</v>
      </c>
      <c r="E1412">
        <v>2148.9499999999998</v>
      </c>
      <c r="F1412">
        <v>0</v>
      </c>
      <c r="G1412" t="s">
        <v>625</v>
      </c>
      <c r="H1412" t="s">
        <v>377</v>
      </c>
      <c r="I1412" t="s">
        <v>20</v>
      </c>
      <c r="J1412" t="s">
        <v>479</v>
      </c>
      <c r="K1412" t="s">
        <v>380</v>
      </c>
      <c r="L1412" t="s">
        <v>381</v>
      </c>
      <c r="M1412" t="s">
        <v>381</v>
      </c>
      <c r="N1412" t="s">
        <v>381</v>
      </c>
      <c r="O1412" t="s">
        <v>389</v>
      </c>
      <c r="P1412" t="s">
        <v>388</v>
      </c>
      <c r="Q1412" t="s">
        <v>626</v>
      </c>
    </row>
    <row r="1413" spans="1:17" hidden="1" x14ac:dyDescent="0.35">
      <c r="A1413" t="s">
        <v>156</v>
      </c>
      <c r="B1413" t="s">
        <v>580</v>
      </c>
      <c r="C1413">
        <v>2021</v>
      </c>
      <c r="D1413">
        <v>6</v>
      </c>
      <c r="E1413">
        <v>-321.02999999999997</v>
      </c>
      <c r="F1413">
        <v>0</v>
      </c>
      <c r="G1413" t="s">
        <v>625</v>
      </c>
      <c r="H1413" t="s">
        <v>377</v>
      </c>
      <c r="I1413" t="s">
        <v>20</v>
      </c>
      <c r="J1413" t="s">
        <v>479</v>
      </c>
      <c r="K1413" t="s">
        <v>380</v>
      </c>
      <c r="L1413" t="s">
        <v>381</v>
      </c>
      <c r="M1413" t="s">
        <v>381</v>
      </c>
      <c r="N1413" t="s">
        <v>381</v>
      </c>
      <c r="O1413" t="s">
        <v>390</v>
      </c>
      <c r="P1413" t="s">
        <v>388</v>
      </c>
      <c r="Q1413" t="s">
        <v>626</v>
      </c>
    </row>
    <row r="1414" spans="1:17" hidden="1" x14ac:dyDescent="0.35">
      <c r="A1414" t="s">
        <v>159</v>
      </c>
      <c r="B1414" t="s">
        <v>580</v>
      </c>
      <c r="C1414">
        <v>2021</v>
      </c>
      <c r="D1414">
        <v>1</v>
      </c>
      <c r="E1414">
        <v>0</v>
      </c>
      <c r="F1414">
        <v>8080.14</v>
      </c>
      <c r="G1414" t="s">
        <v>627</v>
      </c>
      <c r="H1414" t="s">
        <v>377</v>
      </c>
      <c r="I1414" t="s">
        <v>16</v>
      </c>
      <c r="J1414" t="s">
        <v>231</v>
      </c>
      <c r="K1414" t="s">
        <v>380</v>
      </c>
      <c r="L1414" t="s">
        <v>381</v>
      </c>
      <c r="M1414" t="s">
        <v>381</v>
      </c>
      <c r="N1414" t="s">
        <v>381</v>
      </c>
      <c r="O1414" t="s">
        <v>382</v>
      </c>
      <c r="P1414" t="s">
        <v>383</v>
      </c>
      <c r="Q1414" t="s">
        <v>628</v>
      </c>
    </row>
    <row r="1415" spans="1:17" hidden="1" x14ac:dyDescent="0.35">
      <c r="A1415" t="s">
        <v>159</v>
      </c>
      <c r="B1415" t="s">
        <v>580</v>
      </c>
      <c r="C1415">
        <v>2021</v>
      </c>
      <c r="D1415">
        <v>1</v>
      </c>
      <c r="E1415">
        <v>2747.88</v>
      </c>
      <c r="F1415">
        <v>0</v>
      </c>
      <c r="G1415" t="s">
        <v>627</v>
      </c>
      <c r="H1415" t="s">
        <v>377</v>
      </c>
      <c r="I1415" t="s">
        <v>16</v>
      </c>
      <c r="J1415" t="s">
        <v>231</v>
      </c>
      <c r="K1415" t="s">
        <v>380</v>
      </c>
      <c r="L1415" t="s">
        <v>381</v>
      </c>
      <c r="M1415" t="s">
        <v>381</v>
      </c>
      <c r="N1415" t="s">
        <v>381</v>
      </c>
      <c r="O1415" t="s">
        <v>382</v>
      </c>
      <c r="P1415" t="s">
        <v>383</v>
      </c>
      <c r="Q1415" t="s">
        <v>628</v>
      </c>
    </row>
    <row r="1416" spans="1:17" hidden="1" x14ac:dyDescent="0.35">
      <c r="A1416" t="s">
        <v>159</v>
      </c>
      <c r="B1416" t="s">
        <v>580</v>
      </c>
      <c r="C1416">
        <v>2021</v>
      </c>
      <c r="D1416">
        <v>2</v>
      </c>
      <c r="E1416">
        <v>0</v>
      </c>
      <c r="F1416">
        <v>2800.41</v>
      </c>
      <c r="G1416" t="s">
        <v>627</v>
      </c>
      <c r="H1416" t="s">
        <v>377</v>
      </c>
      <c r="I1416" t="s">
        <v>16</v>
      </c>
      <c r="J1416" t="s">
        <v>231</v>
      </c>
      <c r="K1416" t="s">
        <v>380</v>
      </c>
      <c r="L1416" t="s">
        <v>381</v>
      </c>
      <c r="M1416" t="s">
        <v>381</v>
      </c>
      <c r="N1416" t="s">
        <v>381</v>
      </c>
      <c r="O1416" t="s">
        <v>385</v>
      </c>
      <c r="P1416" t="s">
        <v>383</v>
      </c>
      <c r="Q1416" t="s">
        <v>628</v>
      </c>
    </row>
    <row r="1417" spans="1:17" hidden="1" x14ac:dyDescent="0.35">
      <c r="A1417" t="s">
        <v>159</v>
      </c>
      <c r="B1417" t="s">
        <v>580</v>
      </c>
      <c r="C1417">
        <v>2021</v>
      </c>
      <c r="D1417">
        <v>2</v>
      </c>
      <c r="E1417">
        <v>35713.599999999999</v>
      </c>
      <c r="F1417">
        <v>0</v>
      </c>
      <c r="G1417" t="s">
        <v>627</v>
      </c>
      <c r="H1417" t="s">
        <v>377</v>
      </c>
      <c r="I1417" t="s">
        <v>16</v>
      </c>
      <c r="J1417" t="s">
        <v>231</v>
      </c>
      <c r="K1417" t="s">
        <v>380</v>
      </c>
      <c r="L1417" t="s">
        <v>381</v>
      </c>
      <c r="M1417" t="s">
        <v>381</v>
      </c>
      <c r="N1417" t="s">
        <v>381</v>
      </c>
      <c r="O1417" t="s">
        <v>385</v>
      </c>
      <c r="P1417" t="s">
        <v>383</v>
      </c>
      <c r="Q1417" t="s">
        <v>628</v>
      </c>
    </row>
    <row r="1418" spans="1:17" hidden="1" x14ac:dyDescent="0.35">
      <c r="A1418" t="s">
        <v>159</v>
      </c>
      <c r="B1418" t="s">
        <v>580</v>
      </c>
      <c r="C1418">
        <v>2021</v>
      </c>
      <c r="D1418">
        <v>3</v>
      </c>
      <c r="E1418">
        <v>0</v>
      </c>
      <c r="F1418">
        <v>1940.1143</v>
      </c>
      <c r="G1418" t="s">
        <v>627</v>
      </c>
      <c r="H1418" t="s">
        <v>377</v>
      </c>
      <c r="I1418" t="s">
        <v>16</v>
      </c>
      <c r="J1418" t="s">
        <v>231</v>
      </c>
      <c r="K1418" t="s">
        <v>380</v>
      </c>
      <c r="L1418" t="s">
        <v>381</v>
      </c>
      <c r="M1418" t="s">
        <v>381</v>
      </c>
      <c r="N1418" t="s">
        <v>381</v>
      </c>
      <c r="O1418" t="s">
        <v>386</v>
      </c>
      <c r="P1418" t="s">
        <v>383</v>
      </c>
      <c r="Q1418" t="s">
        <v>628</v>
      </c>
    </row>
    <row r="1419" spans="1:17" hidden="1" x14ac:dyDescent="0.35">
      <c r="A1419" t="s">
        <v>159</v>
      </c>
      <c r="B1419" t="s">
        <v>580</v>
      </c>
      <c r="C1419">
        <v>2021</v>
      </c>
      <c r="D1419">
        <v>3</v>
      </c>
      <c r="E1419">
        <v>9453.26</v>
      </c>
      <c r="F1419">
        <v>0</v>
      </c>
      <c r="G1419" t="s">
        <v>627</v>
      </c>
      <c r="H1419" t="s">
        <v>377</v>
      </c>
      <c r="I1419" t="s">
        <v>16</v>
      </c>
      <c r="J1419" t="s">
        <v>231</v>
      </c>
      <c r="K1419" t="s">
        <v>380</v>
      </c>
      <c r="L1419" t="s">
        <v>381</v>
      </c>
      <c r="M1419" t="s">
        <v>381</v>
      </c>
      <c r="N1419" t="s">
        <v>381</v>
      </c>
      <c r="O1419" t="s">
        <v>386</v>
      </c>
      <c r="P1419" t="s">
        <v>383</v>
      </c>
      <c r="Q1419" t="s">
        <v>628</v>
      </c>
    </row>
    <row r="1420" spans="1:17" hidden="1" x14ac:dyDescent="0.35">
      <c r="A1420" t="s">
        <v>159</v>
      </c>
      <c r="B1420" t="s">
        <v>580</v>
      </c>
      <c r="C1420">
        <v>2021</v>
      </c>
      <c r="D1420">
        <v>4</v>
      </c>
      <c r="E1420">
        <v>-7533.78</v>
      </c>
      <c r="F1420">
        <v>0</v>
      </c>
      <c r="G1420" t="s">
        <v>627</v>
      </c>
      <c r="H1420" t="s">
        <v>377</v>
      </c>
      <c r="I1420" t="s">
        <v>16</v>
      </c>
      <c r="J1420" t="s">
        <v>231</v>
      </c>
      <c r="K1420" t="s">
        <v>380</v>
      </c>
      <c r="L1420" t="s">
        <v>381</v>
      </c>
      <c r="M1420" t="s">
        <v>381</v>
      </c>
      <c r="N1420" t="s">
        <v>381</v>
      </c>
      <c r="O1420" t="s">
        <v>387</v>
      </c>
      <c r="P1420" t="s">
        <v>388</v>
      </c>
      <c r="Q1420" t="s">
        <v>628</v>
      </c>
    </row>
    <row r="1421" spans="1:17" hidden="1" x14ac:dyDescent="0.35">
      <c r="A1421" t="s">
        <v>159</v>
      </c>
      <c r="B1421" t="s">
        <v>580</v>
      </c>
      <c r="C1421">
        <v>2021</v>
      </c>
      <c r="D1421">
        <v>4</v>
      </c>
      <c r="E1421">
        <v>0</v>
      </c>
      <c r="F1421">
        <v>31546.962299999999</v>
      </c>
      <c r="G1421" t="s">
        <v>627</v>
      </c>
      <c r="H1421" t="s">
        <v>377</v>
      </c>
      <c r="I1421" t="s">
        <v>16</v>
      </c>
      <c r="J1421" t="s">
        <v>231</v>
      </c>
      <c r="K1421" t="s">
        <v>380</v>
      </c>
      <c r="L1421" t="s">
        <v>381</v>
      </c>
      <c r="M1421" t="s">
        <v>381</v>
      </c>
      <c r="N1421" t="s">
        <v>381</v>
      </c>
      <c r="O1421" t="s">
        <v>387</v>
      </c>
      <c r="P1421" t="s">
        <v>388</v>
      </c>
      <c r="Q1421" t="s">
        <v>628</v>
      </c>
    </row>
    <row r="1422" spans="1:17" hidden="1" x14ac:dyDescent="0.35">
      <c r="A1422" t="s">
        <v>159</v>
      </c>
      <c r="B1422" t="s">
        <v>580</v>
      </c>
      <c r="C1422">
        <v>2021</v>
      </c>
      <c r="D1422">
        <v>5</v>
      </c>
      <c r="E1422">
        <v>-14202.67</v>
      </c>
      <c r="F1422">
        <v>0</v>
      </c>
      <c r="G1422" t="s">
        <v>627</v>
      </c>
      <c r="H1422" t="s">
        <v>377</v>
      </c>
      <c r="I1422" t="s">
        <v>16</v>
      </c>
      <c r="J1422" t="s">
        <v>231</v>
      </c>
      <c r="K1422" t="s">
        <v>380</v>
      </c>
      <c r="L1422" t="s">
        <v>381</v>
      </c>
      <c r="M1422" t="s">
        <v>381</v>
      </c>
      <c r="N1422" t="s">
        <v>381</v>
      </c>
      <c r="O1422" t="s">
        <v>389</v>
      </c>
      <c r="P1422" t="s">
        <v>388</v>
      </c>
      <c r="Q1422" t="s">
        <v>628</v>
      </c>
    </row>
    <row r="1423" spans="1:17" hidden="1" x14ac:dyDescent="0.35">
      <c r="A1423" t="s">
        <v>159</v>
      </c>
      <c r="B1423" t="s">
        <v>580</v>
      </c>
      <c r="C1423">
        <v>2021</v>
      </c>
      <c r="D1423">
        <v>5</v>
      </c>
      <c r="E1423">
        <v>0</v>
      </c>
      <c r="F1423">
        <v>5580.8805000000002</v>
      </c>
      <c r="G1423" t="s">
        <v>627</v>
      </c>
      <c r="H1423" t="s">
        <v>377</v>
      </c>
      <c r="I1423" t="s">
        <v>16</v>
      </c>
      <c r="J1423" t="s">
        <v>231</v>
      </c>
      <c r="K1423" t="s">
        <v>380</v>
      </c>
      <c r="L1423" t="s">
        <v>381</v>
      </c>
      <c r="M1423" t="s">
        <v>381</v>
      </c>
      <c r="N1423" t="s">
        <v>381</v>
      </c>
      <c r="O1423" t="s">
        <v>389</v>
      </c>
      <c r="P1423" t="s">
        <v>388</v>
      </c>
      <c r="Q1423" t="s">
        <v>628</v>
      </c>
    </row>
    <row r="1424" spans="1:17" hidden="1" x14ac:dyDescent="0.35">
      <c r="A1424" t="s">
        <v>159</v>
      </c>
      <c r="B1424" t="s">
        <v>580</v>
      </c>
      <c r="C1424">
        <v>2021</v>
      </c>
      <c r="D1424">
        <v>6</v>
      </c>
      <c r="E1424">
        <v>783.94</v>
      </c>
      <c r="F1424">
        <v>0</v>
      </c>
      <c r="G1424" t="s">
        <v>627</v>
      </c>
      <c r="H1424" t="s">
        <v>377</v>
      </c>
      <c r="I1424" t="s">
        <v>16</v>
      </c>
      <c r="J1424" t="s">
        <v>231</v>
      </c>
      <c r="K1424" t="s">
        <v>380</v>
      </c>
      <c r="L1424" t="s">
        <v>381</v>
      </c>
      <c r="M1424" t="s">
        <v>381</v>
      </c>
      <c r="N1424" t="s">
        <v>381</v>
      </c>
      <c r="O1424" t="s">
        <v>390</v>
      </c>
      <c r="P1424" t="s">
        <v>388</v>
      </c>
      <c r="Q1424" t="s">
        <v>628</v>
      </c>
    </row>
    <row r="1425" spans="1:17" hidden="1" x14ac:dyDescent="0.35">
      <c r="A1425" t="s">
        <v>159</v>
      </c>
      <c r="B1425" t="s">
        <v>580</v>
      </c>
      <c r="C1425">
        <v>2021</v>
      </c>
      <c r="D1425">
        <v>6</v>
      </c>
      <c r="E1425">
        <v>0</v>
      </c>
      <c r="F1425">
        <v>13017.6698</v>
      </c>
      <c r="G1425" t="s">
        <v>627</v>
      </c>
      <c r="H1425" t="s">
        <v>377</v>
      </c>
      <c r="I1425" t="s">
        <v>16</v>
      </c>
      <c r="J1425" t="s">
        <v>231</v>
      </c>
      <c r="K1425" t="s">
        <v>380</v>
      </c>
      <c r="L1425" t="s">
        <v>381</v>
      </c>
      <c r="M1425" t="s">
        <v>381</v>
      </c>
      <c r="N1425" t="s">
        <v>381</v>
      </c>
      <c r="O1425" t="s">
        <v>390</v>
      </c>
      <c r="P1425" t="s">
        <v>388</v>
      </c>
      <c r="Q1425" t="s">
        <v>628</v>
      </c>
    </row>
    <row r="1426" spans="1:17" hidden="1" x14ac:dyDescent="0.35">
      <c r="A1426" t="s">
        <v>161</v>
      </c>
      <c r="B1426" t="s">
        <v>580</v>
      </c>
      <c r="C1426">
        <v>2021</v>
      </c>
      <c r="D1426">
        <v>5</v>
      </c>
      <c r="E1426">
        <v>11505.23</v>
      </c>
      <c r="F1426">
        <v>0</v>
      </c>
      <c r="G1426" t="s">
        <v>627</v>
      </c>
      <c r="H1426" t="s">
        <v>377</v>
      </c>
      <c r="I1426" t="s">
        <v>21</v>
      </c>
      <c r="J1426" t="s">
        <v>231</v>
      </c>
      <c r="K1426" t="s">
        <v>380</v>
      </c>
      <c r="L1426" t="s">
        <v>381</v>
      </c>
      <c r="M1426" t="s">
        <v>381</v>
      </c>
      <c r="N1426" t="s">
        <v>381</v>
      </c>
      <c r="O1426" t="s">
        <v>389</v>
      </c>
      <c r="P1426" t="s">
        <v>388</v>
      </c>
      <c r="Q1426" t="s">
        <v>628</v>
      </c>
    </row>
    <row r="1427" spans="1:17" hidden="1" x14ac:dyDescent="0.35">
      <c r="A1427" t="s">
        <v>161</v>
      </c>
      <c r="B1427" t="s">
        <v>580</v>
      </c>
      <c r="C1427">
        <v>2021</v>
      </c>
      <c r="D1427">
        <v>6</v>
      </c>
      <c r="E1427">
        <v>0</v>
      </c>
      <c r="F1427">
        <v>0</v>
      </c>
      <c r="G1427" t="s">
        <v>627</v>
      </c>
      <c r="H1427" t="s">
        <v>377</v>
      </c>
      <c r="I1427" t="s">
        <v>21</v>
      </c>
      <c r="J1427" t="s">
        <v>231</v>
      </c>
      <c r="K1427" t="s">
        <v>380</v>
      </c>
      <c r="L1427" t="s">
        <v>381</v>
      </c>
      <c r="M1427" t="s">
        <v>381</v>
      </c>
      <c r="N1427" t="s">
        <v>381</v>
      </c>
      <c r="O1427" t="s">
        <v>390</v>
      </c>
      <c r="P1427" t="s">
        <v>388</v>
      </c>
      <c r="Q1427" t="s">
        <v>628</v>
      </c>
    </row>
    <row r="1428" spans="1:17" hidden="1" x14ac:dyDescent="0.35">
      <c r="A1428" t="s">
        <v>160</v>
      </c>
      <c r="B1428" t="s">
        <v>580</v>
      </c>
      <c r="C1428">
        <v>2021</v>
      </c>
      <c r="D1428">
        <v>5</v>
      </c>
      <c r="E1428">
        <v>10105.77</v>
      </c>
      <c r="F1428">
        <v>0</v>
      </c>
      <c r="G1428" t="s">
        <v>627</v>
      </c>
      <c r="H1428" t="s">
        <v>377</v>
      </c>
      <c r="I1428" t="s">
        <v>20</v>
      </c>
      <c r="J1428" t="s">
        <v>231</v>
      </c>
      <c r="K1428" t="s">
        <v>380</v>
      </c>
      <c r="L1428" t="s">
        <v>381</v>
      </c>
      <c r="M1428" t="s">
        <v>381</v>
      </c>
      <c r="N1428" t="s">
        <v>381</v>
      </c>
      <c r="O1428" t="s">
        <v>389</v>
      </c>
      <c r="P1428" t="s">
        <v>388</v>
      </c>
      <c r="Q1428" t="s">
        <v>628</v>
      </c>
    </row>
    <row r="1429" spans="1:17" hidden="1" x14ac:dyDescent="0.35">
      <c r="A1429" t="s">
        <v>160</v>
      </c>
      <c r="B1429" t="s">
        <v>580</v>
      </c>
      <c r="C1429">
        <v>2021</v>
      </c>
      <c r="D1429">
        <v>6</v>
      </c>
      <c r="E1429">
        <v>414.84</v>
      </c>
      <c r="F1429">
        <v>0</v>
      </c>
      <c r="G1429" t="s">
        <v>627</v>
      </c>
      <c r="H1429" t="s">
        <v>377</v>
      </c>
      <c r="I1429" t="s">
        <v>20</v>
      </c>
      <c r="J1429" t="s">
        <v>231</v>
      </c>
      <c r="K1429" t="s">
        <v>380</v>
      </c>
      <c r="L1429" t="s">
        <v>381</v>
      </c>
      <c r="M1429" t="s">
        <v>381</v>
      </c>
      <c r="N1429" t="s">
        <v>381</v>
      </c>
      <c r="O1429" t="s">
        <v>390</v>
      </c>
      <c r="P1429" t="s">
        <v>388</v>
      </c>
      <c r="Q1429" t="s">
        <v>628</v>
      </c>
    </row>
    <row r="1430" spans="1:17" hidden="1" x14ac:dyDescent="0.35">
      <c r="A1430" t="s">
        <v>163</v>
      </c>
      <c r="B1430" t="s">
        <v>580</v>
      </c>
      <c r="C1430">
        <v>2021</v>
      </c>
      <c r="D1430">
        <v>1</v>
      </c>
      <c r="E1430">
        <v>0</v>
      </c>
      <c r="F1430">
        <v>2385.96</v>
      </c>
      <c r="G1430" t="s">
        <v>629</v>
      </c>
      <c r="H1430" t="s">
        <v>377</v>
      </c>
      <c r="I1430" t="s">
        <v>16</v>
      </c>
      <c r="J1430" t="s">
        <v>251</v>
      </c>
      <c r="K1430" t="s">
        <v>380</v>
      </c>
      <c r="L1430" t="s">
        <v>381</v>
      </c>
      <c r="M1430" t="s">
        <v>381</v>
      </c>
      <c r="N1430" t="s">
        <v>381</v>
      </c>
      <c r="O1430" t="s">
        <v>382</v>
      </c>
      <c r="P1430" t="s">
        <v>383</v>
      </c>
      <c r="Q1430" t="s">
        <v>630</v>
      </c>
    </row>
    <row r="1431" spans="1:17" hidden="1" x14ac:dyDescent="0.35">
      <c r="A1431" t="s">
        <v>163</v>
      </c>
      <c r="B1431" t="s">
        <v>580</v>
      </c>
      <c r="C1431">
        <v>2021</v>
      </c>
      <c r="D1431">
        <v>2</v>
      </c>
      <c r="E1431">
        <v>0</v>
      </c>
      <c r="F1431">
        <v>826.92</v>
      </c>
      <c r="G1431" t="s">
        <v>629</v>
      </c>
      <c r="H1431" t="s">
        <v>377</v>
      </c>
      <c r="I1431" t="s">
        <v>16</v>
      </c>
      <c r="J1431" t="s">
        <v>251</v>
      </c>
      <c r="K1431" t="s">
        <v>380</v>
      </c>
      <c r="L1431" t="s">
        <v>381</v>
      </c>
      <c r="M1431" t="s">
        <v>381</v>
      </c>
      <c r="N1431" t="s">
        <v>381</v>
      </c>
      <c r="O1431" t="s">
        <v>385</v>
      </c>
      <c r="P1431" t="s">
        <v>383</v>
      </c>
      <c r="Q1431" t="s">
        <v>630</v>
      </c>
    </row>
    <row r="1432" spans="1:17" hidden="1" x14ac:dyDescent="0.35">
      <c r="A1432" t="s">
        <v>163</v>
      </c>
      <c r="B1432" t="s">
        <v>580</v>
      </c>
      <c r="C1432">
        <v>2021</v>
      </c>
      <c r="D1432">
        <v>2</v>
      </c>
      <c r="E1432">
        <v>9683.09</v>
      </c>
      <c r="F1432">
        <v>0</v>
      </c>
      <c r="G1432" t="s">
        <v>629</v>
      </c>
      <c r="H1432" t="s">
        <v>377</v>
      </c>
      <c r="I1432" t="s">
        <v>16</v>
      </c>
      <c r="J1432" t="s">
        <v>251</v>
      </c>
      <c r="K1432" t="s">
        <v>380</v>
      </c>
      <c r="L1432" t="s">
        <v>381</v>
      </c>
      <c r="M1432" t="s">
        <v>381</v>
      </c>
      <c r="N1432" t="s">
        <v>381</v>
      </c>
      <c r="O1432" t="s">
        <v>385</v>
      </c>
      <c r="P1432" t="s">
        <v>383</v>
      </c>
      <c r="Q1432" t="s">
        <v>630</v>
      </c>
    </row>
    <row r="1433" spans="1:17" hidden="1" x14ac:dyDescent="0.35">
      <c r="A1433" t="s">
        <v>163</v>
      </c>
      <c r="B1433" t="s">
        <v>580</v>
      </c>
      <c r="C1433">
        <v>2021</v>
      </c>
      <c r="D1433">
        <v>3</v>
      </c>
      <c r="E1433">
        <v>0</v>
      </c>
      <c r="F1433">
        <v>572.88990000000001</v>
      </c>
      <c r="G1433" t="s">
        <v>629</v>
      </c>
      <c r="H1433" t="s">
        <v>377</v>
      </c>
      <c r="I1433" t="s">
        <v>16</v>
      </c>
      <c r="J1433" t="s">
        <v>251</v>
      </c>
      <c r="K1433" t="s">
        <v>380</v>
      </c>
      <c r="L1433" t="s">
        <v>381</v>
      </c>
      <c r="M1433" t="s">
        <v>381</v>
      </c>
      <c r="N1433" t="s">
        <v>381</v>
      </c>
      <c r="O1433" t="s">
        <v>386</v>
      </c>
      <c r="P1433" t="s">
        <v>383</v>
      </c>
      <c r="Q1433" t="s">
        <v>630</v>
      </c>
    </row>
    <row r="1434" spans="1:17" hidden="1" x14ac:dyDescent="0.35">
      <c r="A1434" t="s">
        <v>163</v>
      </c>
      <c r="B1434" t="s">
        <v>580</v>
      </c>
      <c r="C1434">
        <v>2021</v>
      </c>
      <c r="D1434">
        <v>3</v>
      </c>
      <c r="E1434">
        <v>1611.68</v>
      </c>
      <c r="F1434">
        <v>0</v>
      </c>
      <c r="G1434" t="s">
        <v>629</v>
      </c>
      <c r="H1434" t="s">
        <v>377</v>
      </c>
      <c r="I1434" t="s">
        <v>16</v>
      </c>
      <c r="J1434" t="s">
        <v>251</v>
      </c>
      <c r="K1434" t="s">
        <v>380</v>
      </c>
      <c r="L1434" t="s">
        <v>381</v>
      </c>
      <c r="M1434" t="s">
        <v>381</v>
      </c>
      <c r="N1434" t="s">
        <v>381</v>
      </c>
      <c r="O1434" t="s">
        <v>386</v>
      </c>
      <c r="P1434" t="s">
        <v>383</v>
      </c>
      <c r="Q1434" t="s">
        <v>630</v>
      </c>
    </row>
    <row r="1435" spans="1:17" hidden="1" x14ac:dyDescent="0.35">
      <c r="A1435" t="s">
        <v>163</v>
      </c>
      <c r="B1435" t="s">
        <v>580</v>
      </c>
      <c r="C1435">
        <v>2021</v>
      </c>
      <c r="D1435">
        <v>4</v>
      </c>
      <c r="E1435">
        <v>-3256.24</v>
      </c>
      <c r="F1435">
        <v>0</v>
      </c>
      <c r="G1435" t="s">
        <v>629</v>
      </c>
      <c r="H1435" t="s">
        <v>377</v>
      </c>
      <c r="I1435" t="s">
        <v>16</v>
      </c>
      <c r="J1435" t="s">
        <v>251</v>
      </c>
      <c r="K1435" t="s">
        <v>380</v>
      </c>
      <c r="L1435" t="s">
        <v>381</v>
      </c>
      <c r="M1435" t="s">
        <v>381</v>
      </c>
      <c r="N1435" t="s">
        <v>381</v>
      </c>
      <c r="O1435" t="s">
        <v>387</v>
      </c>
      <c r="P1435" t="s">
        <v>388</v>
      </c>
      <c r="Q1435" t="s">
        <v>630</v>
      </c>
    </row>
    <row r="1436" spans="1:17" hidden="1" x14ac:dyDescent="0.35">
      <c r="A1436" t="s">
        <v>163</v>
      </c>
      <c r="B1436" t="s">
        <v>580</v>
      </c>
      <c r="C1436">
        <v>2021</v>
      </c>
      <c r="D1436">
        <v>4</v>
      </c>
      <c r="E1436">
        <v>0</v>
      </c>
      <c r="F1436">
        <v>9315.3981999999996</v>
      </c>
      <c r="G1436" t="s">
        <v>629</v>
      </c>
      <c r="H1436" t="s">
        <v>377</v>
      </c>
      <c r="I1436" t="s">
        <v>16</v>
      </c>
      <c r="J1436" t="s">
        <v>251</v>
      </c>
      <c r="K1436" t="s">
        <v>380</v>
      </c>
      <c r="L1436" t="s">
        <v>381</v>
      </c>
      <c r="M1436" t="s">
        <v>381</v>
      </c>
      <c r="N1436" t="s">
        <v>381</v>
      </c>
      <c r="O1436" t="s">
        <v>387</v>
      </c>
      <c r="P1436" t="s">
        <v>388</v>
      </c>
      <c r="Q1436" t="s">
        <v>630</v>
      </c>
    </row>
    <row r="1437" spans="1:17" hidden="1" x14ac:dyDescent="0.35">
      <c r="A1437" t="s">
        <v>163</v>
      </c>
      <c r="B1437" t="s">
        <v>580</v>
      </c>
      <c r="C1437">
        <v>2021</v>
      </c>
      <c r="D1437">
        <v>5</v>
      </c>
      <c r="E1437">
        <v>-1136.4100000000001</v>
      </c>
      <c r="F1437">
        <v>0</v>
      </c>
      <c r="G1437" t="s">
        <v>629</v>
      </c>
      <c r="H1437" t="s">
        <v>377</v>
      </c>
      <c r="I1437" t="s">
        <v>16</v>
      </c>
      <c r="J1437" t="s">
        <v>251</v>
      </c>
      <c r="K1437" t="s">
        <v>380</v>
      </c>
      <c r="L1437" t="s">
        <v>381</v>
      </c>
      <c r="M1437" t="s">
        <v>381</v>
      </c>
      <c r="N1437" t="s">
        <v>381</v>
      </c>
      <c r="O1437" t="s">
        <v>389</v>
      </c>
      <c r="P1437" t="s">
        <v>388</v>
      </c>
      <c r="Q1437" t="s">
        <v>630</v>
      </c>
    </row>
    <row r="1438" spans="1:17" hidden="1" x14ac:dyDescent="0.35">
      <c r="A1438" t="s">
        <v>163</v>
      </c>
      <c r="B1438" t="s">
        <v>580</v>
      </c>
      <c r="C1438">
        <v>2021</v>
      </c>
      <c r="D1438">
        <v>5</v>
      </c>
      <c r="E1438">
        <v>0</v>
      </c>
      <c r="F1438">
        <v>1647.9597000000001</v>
      </c>
      <c r="G1438" t="s">
        <v>629</v>
      </c>
      <c r="H1438" t="s">
        <v>377</v>
      </c>
      <c r="I1438" t="s">
        <v>16</v>
      </c>
      <c r="J1438" t="s">
        <v>251</v>
      </c>
      <c r="K1438" t="s">
        <v>380</v>
      </c>
      <c r="L1438" t="s">
        <v>381</v>
      </c>
      <c r="M1438" t="s">
        <v>381</v>
      </c>
      <c r="N1438" t="s">
        <v>381</v>
      </c>
      <c r="O1438" t="s">
        <v>389</v>
      </c>
      <c r="P1438" t="s">
        <v>388</v>
      </c>
      <c r="Q1438" t="s">
        <v>630</v>
      </c>
    </row>
    <row r="1439" spans="1:17" hidden="1" x14ac:dyDescent="0.35">
      <c r="A1439" t="s">
        <v>163</v>
      </c>
      <c r="B1439" t="s">
        <v>580</v>
      </c>
      <c r="C1439">
        <v>2021</v>
      </c>
      <c r="D1439">
        <v>6</v>
      </c>
      <c r="E1439">
        <v>0</v>
      </c>
      <c r="F1439">
        <v>3843.9447</v>
      </c>
      <c r="G1439" t="s">
        <v>629</v>
      </c>
      <c r="H1439" t="s">
        <v>377</v>
      </c>
      <c r="I1439" t="s">
        <v>16</v>
      </c>
      <c r="J1439" t="s">
        <v>251</v>
      </c>
      <c r="K1439" t="s">
        <v>380</v>
      </c>
      <c r="L1439" t="s">
        <v>381</v>
      </c>
      <c r="M1439" t="s">
        <v>381</v>
      </c>
      <c r="N1439" t="s">
        <v>381</v>
      </c>
      <c r="O1439" t="s">
        <v>390</v>
      </c>
      <c r="P1439" t="s">
        <v>388</v>
      </c>
      <c r="Q1439" t="s">
        <v>630</v>
      </c>
    </row>
    <row r="1440" spans="1:17" hidden="1" x14ac:dyDescent="0.35">
      <c r="A1440" t="s">
        <v>165</v>
      </c>
      <c r="B1440" t="s">
        <v>580</v>
      </c>
      <c r="C1440">
        <v>2021</v>
      </c>
      <c r="D1440">
        <v>5</v>
      </c>
      <c r="E1440">
        <v>2534.2800000000002</v>
      </c>
      <c r="F1440">
        <v>0</v>
      </c>
      <c r="G1440" t="s">
        <v>629</v>
      </c>
      <c r="H1440" t="s">
        <v>377</v>
      </c>
      <c r="I1440" t="s">
        <v>21</v>
      </c>
      <c r="J1440" t="s">
        <v>251</v>
      </c>
      <c r="K1440" t="s">
        <v>380</v>
      </c>
      <c r="L1440" t="s">
        <v>381</v>
      </c>
      <c r="M1440" t="s">
        <v>381</v>
      </c>
      <c r="N1440" t="s">
        <v>381</v>
      </c>
      <c r="O1440" t="s">
        <v>389</v>
      </c>
      <c r="P1440" t="s">
        <v>388</v>
      </c>
      <c r="Q1440" t="s">
        <v>630</v>
      </c>
    </row>
    <row r="1441" spans="1:17" hidden="1" x14ac:dyDescent="0.35">
      <c r="A1441" t="s">
        <v>164</v>
      </c>
      <c r="B1441" t="s">
        <v>580</v>
      </c>
      <c r="C1441">
        <v>2021</v>
      </c>
      <c r="D1441">
        <v>5</v>
      </c>
      <c r="E1441">
        <v>750.69</v>
      </c>
      <c r="F1441">
        <v>0</v>
      </c>
      <c r="G1441" t="s">
        <v>629</v>
      </c>
      <c r="H1441" t="s">
        <v>377</v>
      </c>
      <c r="I1441" t="s">
        <v>20</v>
      </c>
      <c r="J1441" t="s">
        <v>251</v>
      </c>
      <c r="K1441" t="s">
        <v>380</v>
      </c>
      <c r="L1441" t="s">
        <v>381</v>
      </c>
      <c r="M1441" t="s">
        <v>381</v>
      </c>
      <c r="N1441" t="s">
        <v>381</v>
      </c>
      <c r="O1441" t="s">
        <v>389</v>
      </c>
      <c r="P1441" t="s">
        <v>388</v>
      </c>
      <c r="Q1441" t="s">
        <v>630</v>
      </c>
    </row>
    <row r="1442" spans="1:17" hidden="1" x14ac:dyDescent="0.35">
      <c r="A1442" t="s">
        <v>166</v>
      </c>
      <c r="B1442" t="s">
        <v>580</v>
      </c>
      <c r="C1442">
        <v>2021</v>
      </c>
      <c r="D1442">
        <v>1</v>
      </c>
      <c r="E1442">
        <v>0</v>
      </c>
      <c r="F1442">
        <v>4328.1400000000003</v>
      </c>
      <c r="G1442" t="s">
        <v>631</v>
      </c>
      <c r="H1442" t="s">
        <v>377</v>
      </c>
      <c r="I1442" t="s">
        <v>16</v>
      </c>
      <c r="J1442" t="s">
        <v>251</v>
      </c>
      <c r="K1442" t="s">
        <v>380</v>
      </c>
      <c r="L1442" t="s">
        <v>381</v>
      </c>
      <c r="M1442" t="s">
        <v>381</v>
      </c>
      <c r="N1442" t="s">
        <v>381</v>
      </c>
      <c r="O1442" t="s">
        <v>382</v>
      </c>
      <c r="P1442" t="s">
        <v>383</v>
      </c>
      <c r="Q1442" t="s">
        <v>632</v>
      </c>
    </row>
    <row r="1443" spans="1:17" hidden="1" x14ac:dyDescent="0.35">
      <c r="A1443" t="s">
        <v>166</v>
      </c>
      <c r="B1443" t="s">
        <v>580</v>
      </c>
      <c r="C1443">
        <v>2021</v>
      </c>
      <c r="D1443">
        <v>2</v>
      </c>
      <c r="E1443">
        <v>0</v>
      </c>
      <c r="F1443">
        <v>1500.04</v>
      </c>
      <c r="G1443" t="s">
        <v>631</v>
      </c>
      <c r="H1443" t="s">
        <v>377</v>
      </c>
      <c r="I1443" t="s">
        <v>16</v>
      </c>
      <c r="J1443" t="s">
        <v>251</v>
      </c>
      <c r="K1443" t="s">
        <v>380</v>
      </c>
      <c r="L1443" t="s">
        <v>381</v>
      </c>
      <c r="M1443" t="s">
        <v>381</v>
      </c>
      <c r="N1443" t="s">
        <v>381</v>
      </c>
      <c r="O1443" t="s">
        <v>385</v>
      </c>
      <c r="P1443" t="s">
        <v>383</v>
      </c>
      <c r="Q1443" t="s">
        <v>632</v>
      </c>
    </row>
    <row r="1444" spans="1:17" hidden="1" x14ac:dyDescent="0.35">
      <c r="A1444" t="s">
        <v>166</v>
      </c>
      <c r="B1444" t="s">
        <v>580</v>
      </c>
      <c r="C1444">
        <v>2021</v>
      </c>
      <c r="D1444">
        <v>3</v>
      </c>
      <c r="E1444">
        <v>0</v>
      </c>
      <c r="F1444">
        <v>1039.2260000000001</v>
      </c>
      <c r="G1444" t="s">
        <v>631</v>
      </c>
      <c r="H1444" t="s">
        <v>377</v>
      </c>
      <c r="I1444" t="s">
        <v>16</v>
      </c>
      <c r="J1444" t="s">
        <v>251</v>
      </c>
      <c r="K1444" t="s">
        <v>380</v>
      </c>
      <c r="L1444" t="s">
        <v>381</v>
      </c>
      <c r="M1444" t="s">
        <v>381</v>
      </c>
      <c r="N1444" t="s">
        <v>381</v>
      </c>
      <c r="O1444" t="s">
        <v>386</v>
      </c>
      <c r="P1444" t="s">
        <v>383</v>
      </c>
      <c r="Q1444" t="s">
        <v>632</v>
      </c>
    </row>
    <row r="1445" spans="1:17" hidden="1" x14ac:dyDescent="0.35">
      <c r="A1445" t="s">
        <v>166</v>
      </c>
      <c r="B1445" t="s">
        <v>580</v>
      </c>
      <c r="C1445">
        <v>2021</v>
      </c>
      <c r="D1445">
        <v>4</v>
      </c>
      <c r="E1445">
        <v>0</v>
      </c>
      <c r="F1445">
        <v>16898.191599999998</v>
      </c>
      <c r="G1445" t="s">
        <v>631</v>
      </c>
      <c r="H1445" t="s">
        <v>377</v>
      </c>
      <c r="I1445" t="s">
        <v>16</v>
      </c>
      <c r="J1445" t="s">
        <v>251</v>
      </c>
      <c r="K1445" t="s">
        <v>380</v>
      </c>
      <c r="L1445" t="s">
        <v>381</v>
      </c>
      <c r="M1445" t="s">
        <v>381</v>
      </c>
      <c r="N1445" t="s">
        <v>381</v>
      </c>
      <c r="O1445" t="s">
        <v>387</v>
      </c>
      <c r="P1445" t="s">
        <v>388</v>
      </c>
      <c r="Q1445" t="s">
        <v>632</v>
      </c>
    </row>
    <row r="1446" spans="1:17" hidden="1" x14ac:dyDescent="0.35">
      <c r="A1446" t="s">
        <v>166</v>
      </c>
      <c r="B1446" t="s">
        <v>580</v>
      </c>
      <c r="C1446">
        <v>2021</v>
      </c>
      <c r="D1446">
        <v>5</v>
      </c>
      <c r="E1446">
        <v>0</v>
      </c>
      <c r="F1446">
        <v>2989.4095000000002</v>
      </c>
      <c r="G1446" t="s">
        <v>631</v>
      </c>
      <c r="H1446" t="s">
        <v>377</v>
      </c>
      <c r="I1446" t="s">
        <v>16</v>
      </c>
      <c r="J1446" t="s">
        <v>251</v>
      </c>
      <c r="K1446" t="s">
        <v>380</v>
      </c>
      <c r="L1446" t="s">
        <v>381</v>
      </c>
      <c r="M1446" t="s">
        <v>381</v>
      </c>
      <c r="N1446" t="s">
        <v>381</v>
      </c>
      <c r="O1446" t="s">
        <v>389</v>
      </c>
      <c r="P1446" t="s">
        <v>388</v>
      </c>
      <c r="Q1446" t="s">
        <v>632</v>
      </c>
    </row>
    <row r="1447" spans="1:17" hidden="1" x14ac:dyDescent="0.35">
      <c r="A1447" t="s">
        <v>166</v>
      </c>
      <c r="B1447" t="s">
        <v>580</v>
      </c>
      <c r="C1447">
        <v>2021</v>
      </c>
      <c r="D1447">
        <v>6</v>
      </c>
      <c r="E1447">
        <v>0</v>
      </c>
      <c r="F1447">
        <v>6972.9400999999998</v>
      </c>
      <c r="G1447" t="s">
        <v>631</v>
      </c>
      <c r="H1447" t="s">
        <v>377</v>
      </c>
      <c r="I1447" t="s">
        <v>16</v>
      </c>
      <c r="J1447" t="s">
        <v>251</v>
      </c>
      <c r="K1447" t="s">
        <v>380</v>
      </c>
      <c r="L1447" t="s">
        <v>381</v>
      </c>
      <c r="M1447" t="s">
        <v>381</v>
      </c>
      <c r="N1447" t="s">
        <v>381</v>
      </c>
      <c r="O1447" t="s">
        <v>390</v>
      </c>
      <c r="P1447" t="s">
        <v>388</v>
      </c>
      <c r="Q1447" t="s">
        <v>632</v>
      </c>
    </row>
    <row r="1448" spans="1:17" hidden="1" x14ac:dyDescent="0.35">
      <c r="A1448" t="s">
        <v>167</v>
      </c>
      <c r="B1448" t="s">
        <v>580</v>
      </c>
      <c r="C1448">
        <v>2021</v>
      </c>
      <c r="D1448">
        <v>1</v>
      </c>
      <c r="E1448">
        <v>0</v>
      </c>
      <c r="F1448">
        <v>3769.36</v>
      </c>
      <c r="G1448" t="s">
        <v>633</v>
      </c>
      <c r="H1448" t="s">
        <v>377</v>
      </c>
      <c r="I1448" t="s">
        <v>16</v>
      </c>
      <c r="J1448" t="s">
        <v>251</v>
      </c>
      <c r="K1448" t="s">
        <v>380</v>
      </c>
      <c r="L1448" t="s">
        <v>381</v>
      </c>
      <c r="M1448" t="s">
        <v>381</v>
      </c>
      <c r="N1448" t="s">
        <v>381</v>
      </c>
      <c r="O1448" t="s">
        <v>382</v>
      </c>
      <c r="P1448" t="s">
        <v>383</v>
      </c>
      <c r="Q1448" t="s">
        <v>634</v>
      </c>
    </row>
    <row r="1449" spans="1:17" hidden="1" x14ac:dyDescent="0.35">
      <c r="A1449" t="s">
        <v>167</v>
      </c>
      <c r="B1449" t="s">
        <v>580</v>
      </c>
      <c r="C1449">
        <v>2021</v>
      </c>
      <c r="D1449">
        <v>2</v>
      </c>
      <c r="E1449">
        <v>0</v>
      </c>
      <c r="F1449">
        <v>1306.3800000000001</v>
      </c>
      <c r="G1449" t="s">
        <v>633</v>
      </c>
      <c r="H1449" t="s">
        <v>377</v>
      </c>
      <c r="I1449" t="s">
        <v>16</v>
      </c>
      <c r="J1449" t="s">
        <v>251</v>
      </c>
      <c r="K1449" t="s">
        <v>380</v>
      </c>
      <c r="L1449" t="s">
        <v>381</v>
      </c>
      <c r="M1449" t="s">
        <v>381</v>
      </c>
      <c r="N1449" t="s">
        <v>381</v>
      </c>
      <c r="O1449" t="s">
        <v>385</v>
      </c>
      <c r="P1449" t="s">
        <v>383</v>
      </c>
      <c r="Q1449" t="s">
        <v>634</v>
      </c>
    </row>
    <row r="1450" spans="1:17" hidden="1" x14ac:dyDescent="0.35">
      <c r="A1450" t="s">
        <v>167</v>
      </c>
      <c r="B1450" t="s">
        <v>580</v>
      </c>
      <c r="C1450">
        <v>2021</v>
      </c>
      <c r="D1450">
        <v>2</v>
      </c>
      <c r="E1450">
        <v>9684.23</v>
      </c>
      <c r="F1450">
        <v>0</v>
      </c>
      <c r="G1450" t="s">
        <v>633</v>
      </c>
      <c r="H1450" t="s">
        <v>377</v>
      </c>
      <c r="I1450" t="s">
        <v>16</v>
      </c>
      <c r="J1450" t="s">
        <v>251</v>
      </c>
      <c r="K1450" t="s">
        <v>380</v>
      </c>
      <c r="L1450" t="s">
        <v>381</v>
      </c>
      <c r="M1450" t="s">
        <v>381</v>
      </c>
      <c r="N1450" t="s">
        <v>381</v>
      </c>
      <c r="O1450" t="s">
        <v>385</v>
      </c>
      <c r="P1450" t="s">
        <v>383</v>
      </c>
      <c r="Q1450" t="s">
        <v>634</v>
      </c>
    </row>
    <row r="1451" spans="1:17" hidden="1" x14ac:dyDescent="0.35">
      <c r="A1451" t="s">
        <v>167</v>
      </c>
      <c r="B1451" t="s">
        <v>580</v>
      </c>
      <c r="C1451">
        <v>2021</v>
      </c>
      <c r="D1451">
        <v>3</v>
      </c>
      <c r="E1451">
        <v>0</v>
      </c>
      <c r="F1451">
        <v>905.05669999999998</v>
      </c>
      <c r="G1451" t="s">
        <v>633</v>
      </c>
      <c r="H1451" t="s">
        <v>377</v>
      </c>
      <c r="I1451" t="s">
        <v>16</v>
      </c>
      <c r="J1451" t="s">
        <v>251</v>
      </c>
      <c r="K1451" t="s">
        <v>380</v>
      </c>
      <c r="L1451" t="s">
        <v>381</v>
      </c>
      <c r="M1451" t="s">
        <v>381</v>
      </c>
      <c r="N1451" t="s">
        <v>381</v>
      </c>
      <c r="O1451" t="s">
        <v>386</v>
      </c>
      <c r="P1451" t="s">
        <v>383</v>
      </c>
      <c r="Q1451" t="s">
        <v>634</v>
      </c>
    </row>
    <row r="1452" spans="1:17" hidden="1" x14ac:dyDescent="0.35">
      <c r="A1452" t="s">
        <v>167</v>
      </c>
      <c r="B1452" t="s">
        <v>580</v>
      </c>
      <c r="C1452">
        <v>2021</v>
      </c>
      <c r="D1452">
        <v>3</v>
      </c>
      <c r="E1452">
        <v>1331.26</v>
      </c>
      <c r="F1452">
        <v>0</v>
      </c>
      <c r="G1452" t="s">
        <v>633</v>
      </c>
      <c r="H1452" t="s">
        <v>377</v>
      </c>
      <c r="I1452" t="s">
        <v>16</v>
      </c>
      <c r="J1452" t="s">
        <v>251</v>
      </c>
      <c r="K1452" t="s">
        <v>380</v>
      </c>
      <c r="L1452" t="s">
        <v>381</v>
      </c>
      <c r="M1452" t="s">
        <v>381</v>
      </c>
      <c r="N1452" t="s">
        <v>381</v>
      </c>
      <c r="O1452" t="s">
        <v>386</v>
      </c>
      <c r="P1452" t="s">
        <v>383</v>
      </c>
      <c r="Q1452" t="s">
        <v>634</v>
      </c>
    </row>
    <row r="1453" spans="1:17" hidden="1" x14ac:dyDescent="0.35">
      <c r="A1453" t="s">
        <v>167</v>
      </c>
      <c r="B1453" t="s">
        <v>580</v>
      </c>
      <c r="C1453">
        <v>2021</v>
      </c>
      <c r="D1453">
        <v>4</v>
      </c>
      <c r="E1453">
        <v>2992.37</v>
      </c>
      <c r="F1453">
        <v>0</v>
      </c>
      <c r="G1453" t="s">
        <v>633</v>
      </c>
      <c r="H1453" t="s">
        <v>377</v>
      </c>
      <c r="I1453" t="s">
        <v>16</v>
      </c>
      <c r="J1453" t="s">
        <v>251</v>
      </c>
      <c r="K1453" t="s">
        <v>380</v>
      </c>
      <c r="L1453" t="s">
        <v>381</v>
      </c>
      <c r="M1453" t="s">
        <v>381</v>
      </c>
      <c r="N1453" t="s">
        <v>381</v>
      </c>
      <c r="O1453" t="s">
        <v>387</v>
      </c>
      <c r="P1453" t="s">
        <v>388</v>
      </c>
      <c r="Q1453" t="s">
        <v>634</v>
      </c>
    </row>
    <row r="1454" spans="1:17" hidden="1" x14ac:dyDescent="0.35">
      <c r="A1454" t="s">
        <v>167</v>
      </c>
      <c r="B1454" t="s">
        <v>580</v>
      </c>
      <c r="C1454">
        <v>2021</v>
      </c>
      <c r="D1454">
        <v>4</v>
      </c>
      <c r="E1454">
        <v>0</v>
      </c>
      <c r="F1454">
        <v>14716.5499</v>
      </c>
      <c r="G1454" t="s">
        <v>633</v>
      </c>
      <c r="H1454" t="s">
        <v>377</v>
      </c>
      <c r="I1454" t="s">
        <v>16</v>
      </c>
      <c r="J1454" t="s">
        <v>251</v>
      </c>
      <c r="K1454" t="s">
        <v>380</v>
      </c>
      <c r="L1454" t="s">
        <v>381</v>
      </c>
      <c r="M1454" t="s">
        <v>381</v>
      </c>
      <c r="N1454" t="s">
        <v>381</v>
      </c>
      <c r="O1454" t="s">
        <v>387</v>
      </c>
      <c r="P1454" t="s">
        <v>388</v>
      </c>
      <c r="Q1454" t="s">
        <v>634</v>
      </c>
    </row>
    <row r="1455" spans="1:17" hidden="1" x14ac:dyDescent="0.35">
      <c r="A1455" t="s">
        <v>167</v>
      </c>
      <c r="B1455" t="s">
        <v>580</v>
      </c>
      <c r="C1455">
        <v>2021</v>
      </c>
      <c r="D1455">
        <v>5</v>
      </c>
      <c r="E1455">
        <v>-2634.18</v>
      </c>
      <c r="F1455">
        <v>0</v>
      </c>
      <c r="G1455" t="s">
        <v>633</v>
      </c>
      <c r="H1455" t="s">
        <v>377</v>
      </c>
      <c r="I1455" t="s">
        <v>16</v>
      </c>
      <c r="J1455" t="s">
        <v>251</v>
      </c>
      <c r="K1455" t="s">
        <v>380</v>
      </c>
      <c r="L1455" t="s">
        <v>381</v>
      </c>
      <c r="M1455" t="s">
        <v>381</v>
      </c>
      <c r="N1455" t="s">
        <v>381</v>
      </c>
      <c r="O1455" t="s">
        <v>389</v>
      </c>
      <c r="P1455" t="s">
        <v>388</v>
      </c>
      <c r="Q1455" t="s">
        <v>634</v>
      </c>
    </row>
    <row r="1456" spans="1:17" hidden="1" x14ac:dyDescent="0.35">
      <c r="A1456" t="s">
        <v>167</v>
      </c>
      <c r="B1456" t="s">
        <v>580</v>
      </c>
      <c r="C1456">
        <v>2021</v>
      </c>
      <c r="D1456">
        <v>5</v>
      </c>
      <c r="E1456">
        <v>0</v>
      </c>
      <c r="F1456">
        <v>2603.4616000000001</v>
      </c>
      <c r="G1456" t="s">
        <v>633</v>
      </c>
      <c r="H1456" t="s">
        <v>377</v>
      </c>
      <c r="I1456" t="s">
        <v>16</v>
      </c>
      <c r="J1456" t="s">
        <v>251</v>
      </c>
      <c r="K1456" t="s">
        <v>380</v>
      </c>
      <c r="L1456" t="s">
        <v>381</v>
      </c>
      <c r="M1456" t="s">
        <v>381</v>
      </c>
      <c r="N1456" t="s">
        <v>381</v>
      </c>
      <c r="O1456" t="s">
        <v>389</v>
      </c>
      <c r="P1456" t="s">
        <v>388</v>
      </c>
      <c r="Q1456" t="s">
        <v>634</v>
      </c>
    </row>
    <row r="1457" spans="1:17" hidden="1" x14ac:dyDescent="0.35">
      <c r="A1457" t="s">
        <v>167</v>
      </c>
      <c r="B1457" t="s">
        <v>580</v>
      </c>
      <c r="C1457">
        <v>2021</v>
      </c>
      <c r="D1457">
        <v>6</v>
      </c>
      <c r="E1457">
        <v>547.91</v>
      </c>
      <c r="F1457">
        <v>0</v>
      </c>
      <c r="G1457" t="s">
        <v>633</v>
      </c>
      <c r="H1457" t="s">
        <v>377</v>
      </c>
      <c r="I1457" t="s">
        <v>16</v>
      </c>
      <c r="J1457" t="s">
        <v>251</v>
      </c>
      <c r="K1457" t="s">
        <v>380</v>
      </c>
      <c r="L1457" t="s">
        <v>381</v>
      </c>
      <c r="M1457" t="s">
        <v>381</v>
      </c>
      <c r="N1457" t="s">
        <v>381</v>
      </c>
      <c r="O1457" t="s">
        <v>390</v>
      </c>
      <c r="P1457" t="s">
        <v>388</v>
      </c>
      <c r="Q1457" t="s">
        <v>634</v>
      </c>
    </row>
    <row r="1458" spans="1:17" hidden="1" x14ac:dyDescent="0.35">
      <c r="A1458" t="s">
        <v>167</v>
      </c>
      <c r="B1458" t="s">
        <v>580</v>
      </c>
      <c r="C1458">
        <v>2021</v>
      </c>
      <c r="D1458">
        <v>6</v>
      </c>
      <c r="E1458">
        <v>0</v>
      </c>
      <c r="F1458">
        <v>6072.6984000000002</v>
      </c>
      <c r="G1458" t="s">
        <v>633</v>
      </c>
      <c r="H1458" t="s">
        <v>377</v>
      </c>
      <c r="I1458" t="s">
        <v>16</v>
      </c>
      <c r="J1458" t="s">
        <v>251</v>
      </c>
      <c r="K1458" t="s">
        <v>380</v>
      </c>
      <c r="L1458" t="s">
        <v>381</v>
      </c>
      <c r="M1458" t="s">
        <v>381</v>
      </c>
      <c r="N1458" t="s">
        <v>381</v>
      </c>
      <c r="O1458" t="s">
        <v>390</v>
      </c>
      <c r="P1458" t="s">
        <v>388</v>
      </c>
      <c r="Q1458" t="s">
        <v>634</v>
      </c>
    </row>
    <row r="1459" spans="1:17" hidden="1" x14ac:dyDescent="0.35">
      <c r="A1459" t="s">
        <v>169</v>
      </c>
      <c r="B1459" t="s">
        <v>580</v>
      </c>
      <c r="C1459">
        <v>2021</v>
      </c>
      <c r="D1459">
        <v>5</v>
      </c>
      <c r="E1459">
        <v>1999.01</v>
      </c>
      <c r="F1459">
        <v>0</v>
      </c>
      <c r="G1459" t="s">
        <v>633</v>
      </c>
      <c r="H1459" t="s">
        <v>377</v>
      </c>
      <c r="I1459" t="s">
        <v>21</v>
      </c>
      <c r="J1459" t="s">
        <v>251</v>
      </c>
      <c r="K1459" t="s">
        <v>380</v>
      </c>
      <c r="L1459" t="s">
        <v>381</v>
      </c>
      <c r="M1459" t="s">
        <v>381</v>
      </c>
      <c r="N1459" t="s">
        <v>381</v>
      </c>
      <c r="O1459" t="s">
        <v>389</v>
      </c>
      <c r="P1459" t="s">
        <v>388</v>
      </c>
      <c r="Q1459" t="s">
        <v>634</v>
      </c>
    </row>
    <row r="1460" spans="1:17" hidden="1" x14ac:dyDescent="0.35">
      <c r="A1460" t="s">
        <v>169</v>
      </c>
      <c r="B1460" t="s">
        <v>580</v>
      </c>
      <c r="C1460">
        <v>2021</v>
      </c>
      <c r="D1460">
        <v>6</v>
      </c>
      <c r="E1460">
        <v>1187.71</v>
      </c>
      <c r="F1460">
        <v>0</v>
      </c>
      <c r="G1460" t="s">
        <v>633</v>
      </c>
      <c r="H1460" t="s">
        <v>377</v>
      </c>
      <c r="I1460" t="s">
        <v>21</v>
      </c>
      <c r="J1460" t="s">
        <v>251</v>
      </c>
      <c r="K1460" t="s">
        <v>380</v>
      </c>
      <c r="L1460" t="s">
        <v>381</v>
      </c>
      <c r="M1460" t="s">
        <v>381</v>
      </c>
      <c r="N1460" t="s">
        <v>381</v>
      </c>
      <c r="O1460" t="s">
        <v>390</v>
      </c>
      <c r="P1460" t="s">
        <v>388</v>
      </c>
      <c r="Q1460" t="s">
        <v>634</v>
      </c>
    </row>
    <row r="1461" spans="1:17" hidden="1" x14ac:dyDescent="0.35">
      <c r="A1461" t="s">
        <v>168</v>
      </c>
      <c r="B1461" t="s">
        <v>580</v>
      </c>
      <c r="C1461">
        <v>2021</v>
      </c>
      <c r="D1461">
        <v>5</v>
      </c>
      <c r="E1461">
        <v>820.84</v>
      </c>
      <c r="F1461">
        <v>0</v>
      </c>
      <c r="G1461" t="s">
        <v>633</v>
      </c>
      <c r="H1461" t="s">
        <v>377</v>
      </c>
      <c r="I1461" t="s">
        <v>20</v>
      </c>
      <c r="J1461" t="s">
        <v>251</v>
      </c>
      <c r="K1461" t="s">
        <v>380</v>
      </c>
      <c r="L1461" t="s">
        <v>381</v>
      </c>
      <c r="M1461" t="s">
        <v>381</v>
      </c>
      <c r="N1461" t="s">
        <v>381</v>
      </c>
      <c r="O1461" t="s">
        <v>389</v>
      </c>
      <c r="P1461" t="s">
        <v>388</v>
      </c>
      <c r="Q1461" t="s">
        <v>634</v>
      </c>
    </row>
    <row r="1462" spans="1:17" hidden="1" x14ac:dyDescent="0.35">
      <c r="A1462" t="s">
        <v>168</v>
      </c>
      <c r="B1462" t="s">
        <v>580</v>
      </c>
      <c r="C1462">
        <v>2021</v>
      </c>
      <c r="D1462">
        <v>6</v>
      </c>
      <c r="E1462">
        <v>77.569999999999993</v>
      </c>
      <c r="F1462">
        <v>0</v>
      </c>
      <c r="G1462" t="s">
        <v>633</v>
      </c>
      <c r="H1462" t="s">
        <v>377</v>
      </c>
      <c r="I1462" t="s">
        <v>20</v>
      </c>
      <c r="J1462" t="s">
        <v>251</v>
      </c>
      <c r="K1462" t="s">
        <v>380</v>
      </c>
      <c r="L1462" t="s">
        <v>381</v>
      </c>
      <c r="M1462" t="s">
        <v>381</v>
      </c>
      <c r="N1462" t="s">
        <v>381</v>
      </c>
      <c r="O1462" t="s">
        <v>390</v>
      </c>
      <c r="P1462" t="s">
        <v>388</v>
      </c>
      <c r="Q1462" t="s">
        <v>634</v>
      </c>
    </row>
    <row r="1463" spans="1:17" hidden="1" x14ac:dyDescent="0.35">
      <c r="A1463" t="s">
        <v>171</v>
      </c>
      <c r="B1463" t="s">
        <v>580</v>
      </c>
      <c r="C1463">
        <v>2021</v>
      </c>
      <c r="D1463">
        <v>1</v>
      </c>
      <c r="E1463">
        <v>0</v>
      </c>
      <c r="F1463">
        <v>4328.1400000000003</v>
      </c>
      <c r="G1463" t="s">
        <v>635</v>
      </c>
      <c r="H1463" t="s">
        <v>377</v>
      </c>
      <c r="I1463" t="s">
        <v>16</v>
      </c>
      <c r="J1463" t="s">
        <v>247</v>
      </c>
      <c r="K1463" t="s">
        <v>380</v>
      </c>
      <c r="L1463" t="s">
        <v>381</v>
      </c>
      <c r="M1463" t="s">
        <v>381</v>
      </c>
      <c r="N1463" t="s">
        <v>381</v>
      </c>
      <c r="O1463" t="s">
        <v>382</v>
      </c>
      <c r="P1463" t="s">
        <v>383</v>
      </c>
      <c r="Q1463" t="s">
        <v>636</v>
      </c>
    </row>
    <row r="1464" spans="1:17" hidden="1" x14ac:dyDescent="0.35">
      <c r="A1464" t="s">
        <v>171</v>
      </c>
      <c r="B1464" t="s">
        <v>580</v>
      </c>
      <c r="C1464">
        <v>2021</v>
      </c>
      <c r="D1464">
        <v>1</v>
      </c>
      <c r="E1464">
        <v>46.22</v>
      </c>
      <c r="F1464">
        <v>0</v>
      </c>
      <c r="G1464" t="s">
        <v>635</v>
      </c>
      <c r="H1464" t="s">
        <v>377</v>
      </c>
      <c r="I1464" t="s">
        <v>16</v>
      </c>
      <c r="J1464" t="s">
        <v>247</v>
      </c>
      <c r="K1464" t="s">
        <v>380</v>
      </c>
      <c r="L1464" t="s">
        <v>381</v>
      </c>
      <c r="M1464" t="s">
        <v>381</v>
      </c>
      <c r="N1464" t="s">
        <v>381</v>
      </c>
      <c r="O1464" t="s">
        <v>382</v>
      </c>
      <c r="P1464" t="s">
        <v>383</v>
      </c>
      <c r="Q1464" t="s">
        <v>636</v>
      </c>
    </row>
    <row r="1465" spans="1:17" hidden="1" x14ac:dyDescent="0.35">
      <c r="A1465" t="s">
        <v>171</v>
      </c>
      <c r="B1465" t="s">
        <v>580</v>
      </c>
      <c r="C1465">
        <v>2021</v>
      </c>
      <c r="D1465">
        <v>2</v>
      </c>
      <c r="E1465">
        <v>0</v>
      </c>
      <c r="F1465">
        <v>1500.04</v>
      </c>
      <c r="G1465" t="s">
        <v>635</v>
      </c>
      <c r="H1465" t="s">
        <v>377</v>
      </c>
      <c r="I1465" t="s">
        <v>16</v>
      </c>
      <c r="J1465" t="s">
        <v>247</v>
      </c>
      <c r="K1465" t="s">
        <v>380</v>
      </c>
      <c r="L1465" t="s">
        <v>381</v>
      </c>
      <c r="M1465" t="s">
        <v>381</v>
      </c>
      <c r="N1465" t="s">
        <v>381</v>
      </c>
      <c r="O1465" t="s">
        <v>385</v>
      </c>
      <c r="P1465" t="s">
        <v>383</v>
      </c>
      <c r="Q1465" t="s">
        <v>636</v>
      </c>
    </row>
    <row r="1466" spans="1:17" hidden="1" x14ac:dyDescent="0.35">
      <c r="A1466" t="s">
        <v>171</v>
      </c>
      <c r="B1466" t="s">
        <v>580</v>
      </c>
      <c r="C1466">
        <v>2021</v>
      </c>
      <c r="D1466">
        <v>3</v>
      </c>
      <c r="E1466">
        <v>0</v>
      </c>
      <c r="F1466">
        <v>1039.2260000000001</v>
      </c>
      <c r="G1466" t="s">
        <v>635</v>
      </c>
      <c r="H1466" t="s">
        <v>377</v>
      </c>
      <c r="I1466" t="s">
        <v>16</v>
      </c>
      <c r="J1466" t="s">
        <v>247</v>
      </c>
      <c r="K1466" t="s">
        <v>380</v>
      </c>
      <c r="L1466" t="s">
        <v>381</v>
      </c>
      <c r="M1466" t="s">
        <v>381</v>
      </c>
      <c r="N1466" t="s">
        <v>381</v>
      </c>
      <c r="O1466" t="s">
        <v>386</v>
      </c>
      <c r="P1466" t="s">
        <v>383</v>
      </c>
      <c r="Q1466" t="s">
        <v>636</v>
      </c>
    </row>
    <row r="1467" spans="1:17" hidden="1" x14ac:dyDescent="0.35">
      <c r="A1467" t="s">
        <v>171</v>
      </c>
      <c r="B1467" t="s">
        <v>580</v>
      </c>
      <c r="C1467">
        <v>2021</v>
      </c>
      <c r="D1467">
        <v>4</v>
      </c>
      <c r="E1467">
        <v>0</v>
      </c>
      <c r="F1467">
        <v>16898.191599999998</v>
      </c>
      <c r="G1467" t="s">
        <v>635</v>
      </c>
      <c r="H1467" t="s">
        <v>377</v>
      </c>
      <c r="I1467" t="s">
        <v>16</v>
      </c>
      <c r="J1467" t="s">
        <v>247</v>
      </c>
      <c r="K1467" t="s">
        <v>380</v>
      </c>
      <c r="L1467" t="s">
        <v>381</v>
      </c>
      <c r="M1467" t="s">
        <v>381</v>
      </c>
      <c r="N1467" t="s">
        <v>381</v>
      </c>
      <c r="O1467" t="s">
        <v>387</v>
      </c>
      <c r="P1467" t="s">
        <v>388</v>
      </c>
      <c r="Q1467" t="s">
        <v>636</v>
      </c>
    </row>
    <row r="1468" spans="1:17" hidden="1" x14ac:dyDescent="0.35">
      <c r="A1468" t="s">
        <v>171</v>
      </c>
      <c r="B1468" t="s">
        <v>580</v>
      </c>
      <c r="C1468">
        <v>2021</v>
      </c>
      <c r="D1468">
        <v>5</v>
      </c>
      <c r="E1468">
        <v>0</v>
      </c>
      <c r="F1468">
        <v>2989.4095000000002</v>
      </c>
      <c r="G1468" t="s">
        <v>635</v>
      </c>
      <c r="H1468" t="s">
        <v>377</v>
      </c>
      <c r="I1468" t="s">
        <v>16</v>
      </c>
      <c r="J1468" t="s">
        <v>247</v>
      </c>
      <c r="K1468" t="s">
        <v>380</v>
      </c>
      <c r="L1468" t="s">
        <v>381</v>
      </c>
      <c r="M1468" t="s">
        <v>381</v>
      </c>
      <c r="N1468" t="s">
        <v>381</v>
      </c>
      <c r="O1468" t="s">
        <v>389</v>
      </c>
      <c r="P1468" t="s">
        <v>388</v>
      </c>
      <c r="Q1468" t="s">
        <v>636</v>
      </c>
    </row>
    <row r="1469" spans="1:17" hidden="1" x14ac:dyDescent="0.35">
      <c r="A1469" t="s">
        <v>171</v>
      </c>
      <c r="B1469" t="s">
        <v>580</v>
      </c>
      <c r="C1469">
        <v>2021</v>
      </c>
      <c r="D1469">
        <v>6</v>
      </c>
      <c r="E1469">
        <v>0</v>
      </c>
      <c r="F1469">
        <v>6972.9400999999998</v>
      </c>
      <c r="G1469" t="s">
        <v>635</v>
      </c>
      <c r="H1469" t="s">
        <v>377</v>
      </c>
      <c r="I1469" t="s">
        <v>16</v>
      </c>
      <c r="J1469" t="s">
        <v>247</v>
      </c>
      <c r="K1469" t="s">
        <v>380</v>
      </c>
      <c r="L1469" t="s">
        <v>381</v>
      </c>
      <c r="M1469" t="s">
        <v>381</v>
      </c>
      <c r="N1469" t="s">
        <v>381</v>
      </c>
      <c r="O1469" t="s">
        <v>390</v>
      </c>
      <c r="P1469" t="s">
        <v>388</v>
      </c>
      <c r="Q1469" t="s">
        <v>636</v>
      </c>
    </row>
    <row r="1470" spans="1:17" hidden="1" x14ac:dyDescent="0.35">
      <c r="A1470" t="s">
        <v>173</v>
      </c>
      <c r="B1470" t="s">
        <v>580</v>
      </c>
      <c r="C1470">
        <v>2021</v>
      </c>
      <c r="D1470">
        <v>1</v>
      </c>
      <c r="E1470">
        <v>0</v>
      </c>
      <c r="F1470">
        <v>2847.09</v>
      </c>
      <c r="G1470" t="s">
        <v>637</v>
      </c>
      <c r="H1470" t="s">
        <v>377</v>
      </c>
      <c r="I1470" t="s">
        <v>16</v>
      </c>
      <c r="J1470" t="s">
        <v>251</v>
      </c>
      <c r="K1470" t="s">
        <v>380</v>
      </c>
      <c r="L1470" t="s">
        <v>381</v>
      </c>
      <c r="M1470" t="s">
        <v>381</v>
      </c>
      <c r="N1470" t="s">
        <v>381</v>
      </c>
      <c r="O1470" t="s">
        <v>382</v>
      </c>
      <c r="P1470" t="s">
        <v>383</v>
      </c>
      <c r="Q1470" t="s">
        <v>638</v>
      </c>
    </row>
    <row r="1471" spans="1:17" hidden="1" x14ac:dyDescent="0.35">
      <c r="A1471" t="s">
        <v>173</v>
      </c>
      <c r="B1471" t="s">
        <v>580</v>
      </c>
      <c r="C1471">
        <v>2021</v>
      </c>
      <c r="D1471">
        <v>1</v>
      </c>
      <c r="E1471">
        <v>1905.39</v>
      </c>
      <c r="F1471">
        <v>0</v>
      </c>
      <c r="G1471" t="s">
        <v>637</v>
      </c>
      <c r="H1471" t="s">
        <v>377</v>
      </c>
      <c r="I1471" t="s">
        <v>16</v>
      </c>
      <c r="J1471" t="s">
        <v>251</v>
      </c>
      <c r="K1471" t="s">
        <v>380</v>
      </c>
      <c r="L1471" t="s">
        <v>381</v>
      </c>
      <c r="M1471" t="s">
        <v>381</v>
      </c>
      <c r="N1471" t="s">
        <v>381</v>
      </c>
      <c r="O1471" t="s">
        <v>382</v>
      </c>
      <c r="P1471" t="s">
        <v>383</v>
      </c>
      <c r="Q1471" t="s">
        <v>638</v>
      </c>
    </row>
    <row r="1472" spans="1:17" hidden="1" x14ac:dyDescent="0.35">
      <c r="A1472" t="s">
        <v>173</v>
      </c>
      <c r="B1472" t="s">
        <v>580</v>
      </c>
      <c r="C1472">
        <v>2021</v>
      </c>
      <c r="D1472">
        <v>2</v>
      </c>
      <c r="E1472">
        <v>0</v>
      </c>
      <c r="F1472">
        <v>986.74</v>
      </c>
      <c r="G1472" t="s">
        <v>637</v>
      </c>
      <c r="H1472" t="s">
        <v>377</v>
      </c>
      <c r="I1472" t="s">
        <v>16</v>
      </c>
      <c r="J1472" t="s">
        <v>251</v>
      </c>
      <c r="K1472" t="s">
        <v>380</v>
      </c>
      <c r="L1472" t="s">
        <v>381</v>
      </c>
      <c r="M1472" t="s">
        <v>381</v>
      </c>
      <c r="N1472" t="s">
        <v>381</v>
      </c>
      <c r="O1472" t="s">
        <v>385</v>
      </c>
      <c r="P1472" t="s">
        <v>383</v>
      </c>
      <c r="Q1472" t="s">
        <v>638</v>
      </c>
    </row>
    <row r="1473" spans="1:17" hidden="1" x14ac:dyDescent="0.35">
      <c r="A1473" t="s">
        <v>173</v>
      </c>
      <c r="B1473" t="s">
        <v>580</v>
      </c>
      <c r="C1473">
        <v>2021</v>
      </c>
      <c r="D1473">
        <v>2</v>
      </c>
      <c r="E1473">
        <v>5212.67</v>
      </c>
      <c r="F1473">
        <v>0</v>
      </c>
      <c r="G1473" t="s">
        <v>637</v>
      </c>
      <c r="H1473" t="s">
        <v>377</v>
      </c>
      <c r="I1473" t="s">
        <v>16</v>
      </c>
      <c r="J1473" t="s">
        <v>251</v>
      </c>
      <c r="K1473" t="s">
        <v>380</v>
      </c>
      <c r="L1473" t="s">
        <v>381</v>
      </c>
      <c r="M1473" t="s">
        <v>381</v>
      </c>
      <c r="N1473" t="s">
        <v>381</v>
      </c>
      <c r="O1473" t="s">
        <v>385</v>
      </c>
      <c r="P1473" t="s">
        <v>383</v>
      </c>
      <c r="Q1473" t="s">
        <v>638</v>
      </c>
    </row>
    <row r="1474" spans="1:17" hidden="1" x14ac:dyDescent="0.35">
      <c r="A1474" t="s">
        <v>173</v>
      </c>
      <c r="B1474" t="s">
        <v>580</v>
      </c>
      <c r="C1474">
        <v>2021</v>
      </c>
      <c r="D1474">
        <v>3</v>
      </c>
      <c r="E1474">
        <v>0</v>
      </c>
      <c r="F1474">
        <v>683.61220000000003</v>
      </c>
      <c r="G1474" t="s">
        <v>637</v>
      </c>
      <c r="H1474" t="s">
        <v>377</v>
      </c>
      <c r="I1474" t="s">
        <v>16</v>
      </c>
      <c r="J1474" t="s">
        <v>251</v>
      </c>
      <c r="K1474" t="s">
        <v>380</v>
      </c>
      <c r="L1474" t="s">
        <v>381</v>
      </c>
      <c r="M1474" t="s">
        <v>381</v>
      </c>
      <c r="N1474" t="s">
        <v>381</v>
      </c>
      <c r="O1474" t="s">
        <v>386</v>
      </c>
      <c r="P1474" t="s">
        <v>383</v>
      </c>
      <c r="Q1474" t="s">
        <v>638</v>
      </c>
    </row>
    <row r="1475" spans="1:17" hidden="1" x14ac:dyDescent="0.35">
      <c r="A1475" t="s">
        <v>173</v>
      </c>
      <c r="B1475" t="s">
        <v>580</v>
      </c>
      <c r="C1475">
        <v>2021</v>
      </c>
      <c r="D1475">
        <v>3</v>
      </c>
      <c r="E1475">
        <v>2503.4499999999998</v>
      </c>
      <c r="F1475">
        <v>0</v>
      </c>
      <c r="G1475" t="s">
        <v>637</v>
      </c>
      <c r="H1475" t="s">
        <v>377</v>
      </c>
      <c r="I1475" t="s">
        <v>16</v>
      </c>
      <c r="J1475" t="s">
        <v>251</v>
      </c>
      <c r="K1475" t="s">
        <v>380</v>
      </c>
      <c r="L1475" t="s">
        <v>381</v>
      </c>
      <c r="M1475" t="s">
        <v>381</v>
      </c>
      <c r="N1475" t="s">
        <v>381</v>
      </c>
      <c r="O1475" t="s">
        <v>386</v>
      </c>
      <c r="P1475" t="s">
        <v>383</v>
      </c>
      <c r="Q1475" t="s">
        <v>638</v>
      </c>
    </row>
    <row r="1476" spans="1:17" hidden="1" x14ac:dyDescent="0.35">
      <c r="A1476" t="s">
        <v>173</v>
      </c>
      <c r="B1476" t="s">
        <v>580</v>
      </c>
      <c r="C1476">
        <v>2021</v>
      </c>
      <c r="D1476">
        <v>4</v>
      </c>
      <c r="E1476">
        <v>-5292.84</v>
      </c>
      <c r="F1476">
        <v>0</v>
      </c>
      <c r="G1476" t="s">
        <v>637</v>
      </c>
      <c r="H1476" t="s">
        <v>377</v>
      </c>
      <c r="I1476" t="s">
        <v>16</v>
      </c>
      <c r="J1476" t="s">
        <v>251</v>
      </c>
      <c r="K1476" t="s">
        <v>380</v>
      </c>
      <c r="L1476" t="s">
        <v>381</v>
      </c>
      <c r="M1476" t="s">
        <v>381</v>
      </c>
      <c r="N1476" t="s">
        <v>381</v>
      </c>
      <c r="O1476" t="s">
        <v>387</v>
      </c>
      <c r="P1476" t="s">
        <v>388</v>
      </c>
      <c r="Q1476" t="s">
        <v>638</v>
      </c>
    </row>
    <row r="1477" spans="1:17" hidden="1" x14ac:dyDescent="0.35">
      <c r="A1477" t="s">
        <v>173</v>
      </c>
      <c r="B1477" t="s">
        <v>580</v>
      </c>
      <c r="C1477">
        <v>2021</v>
      </c>
      <c r="D1477">
        <v>4</v>
      </c>
      <c r="E1477">
        <v>0</v>
      </c>
      <c r="F1477">
        <v>11115.7821</v>
      </c>
      <c r="G1477" t="s">
        <v>637</v>
      </c>
      <c r="H1477" t="s">
        <v>377</v>
      </c>
      <c r="I1477" t="s">
        <v>16</v>
      </c>
      <c r="J1477" t="s">
        <v>251</v>
      </c>
      <c r="K1477" t="s">
        <v>380</v>
      </c>
      <c r="L1477" t="s">
        <v>381</v>
      </c>
      <c r="M1477" t="s">
        <v>381</v>
      </c>
      <c r="N1477" t="s">
        <v>381</v>
      </c>
      <c r="O1477" t="s">
        <v>387</v>
      </c>
      <c r="P1477" t="s">
        <v>388</v>
      </c>
      <c r="Q1477" t="s">
        <v>638</v>
      </c>
    </row>
    <row r="1478" spans="1:17" hidden="1" x14ac:dyDescent="0.35">
      <c r="A1478" t="s">
        <v>173</v>
      </c>
      <c r="B1478" t="s">
        <v>580</v>
      </c>
      <c r="C1478">
        <v>2021</v>
      </c>
      <c r="D1478">
        <v>5</v>
      </c>
      <c r="E1478">
        <v>1798.81</v>
      </c>
      <c r="F1478">
        <v>0</v>
      </c>
      <c r="G1478" t="s">
        <v>637</v>
      </c>
      <c r="H1478" t="s">
        <v>377</v>
      </c>
      <c r="I1478" t="s">
        <v>16</v>
      </c>
      <c r="J1478" t="s">
        <v>251</v>
      </c>
      <c r="K1478" t="s">
        <v>380</v>
      </c>
      <c r="L1478" t="s">
        <v>381</v>
      </c>
      <c r="M1478" t="s">
        <v>381</v>
      </c>
      <c r="N1478" t="s">
        <v>381</v>
      </c>
      <c r="O1478" t="s">
        <v>389</v>
      </c>
      <c r="P1478" t="s">
        <v>388</v>
      </c>
      <c r="Q1478" t="s">
        <v>638</v>
      </c>
    </row>
    <row r="1479" spans="1:17" hidden="1" x14ac:dyDescent="0.35">
      <c r="A1479" t="s">
        <v>173</v>
      </c>
      <c r="B1479" t="s">
        <v>580</v>
      </c>
      <c r="C1479">
        <v>2021</v>
      </c>
      <c r="D1479">
        <v>5</v>
      </c>
      <c r="E1479">
        <v>0</v>
      </c>
      <c r="F1479">
        <v>1966.4603999999999</v>
      </c>
      <c r="G1479" t="s">
        <v>637</v>
      </c>
      <c r="H1479" t="s">
        <v>377</v>
      </c>
      <c r="I1479" t="s">
        <v>16</v>
      </c>
      <c r="J1479" t="s">
        <v>251</v>
      </c>
      <c r="K1479" t="s">
        <v>380</v>
      </c>
      <c r="L1479" t="s">
        <v>381</v>
      </c>
      <c r="M1479" t="s">
        <v>381</v>
      </c>
      <c r="N1479" t="s">
        <v>381</v>
      </c>
      <c r="O1479" t="s">
        <v>389</v>
      </c>
      <c r="P1479" t="s">
        <v>388</v>
      </c>
      <c r="Q1479" t="s">
        <v>638</v>
      </c>
    </row>
    <row r="1480" spans="1:17" hidden="1" x14ac:dyDescent="0.35">
      <c r="A1480" t="s">
        <v>173</v>
      </c>
      <c r="B1480" t="s">
        <v>580</v>
      </c>
      <c r="C1480">
        <v>2021</v>
      </c>
      <c r="D1480">
        <v>6</v>
      </c>
      <c r="E1480">
        <v>1104.27</v>
      </c>
      <c r="F1480">
        <v>0</v>
      </c>
      <c r="G1480" t="s">
        <v>637</v>
      </c>
      <c r="H1480" t="s">
        <v>377</v>
      </c>
      <c r="I1480" t="s">
        <v>16</v>
      </c>
      <c r="J1480" t="s">
        <v>251</v>
      </c>
      <c r="K1480" t="s">
        <v>380</v>
      </c>
      <c r="L1480" t="s">
        <v>381</v>
      </c>
      <c r="M1480" t="s">
        <v>381</v>
      </c>
      <c r="N1480" t="s">
        <v>381</v>
      </c>
      <c r="O1480" t="s">
        <v>390</v>
      </c>
      <c r="P1480" t="s">
        <v>388</v>
      </c>
      <c r="Q1480" t="s">
        <v>638</v>
      </c>
    </row>
    <row r="1481" spans="1:17" hidden="1" x14ac:dyDescent="0.35">
      <c r="A1481" t="s">
        <v>173</v>
      </c>
      <c r="B1481" t="s">
        <v>580</v>
      </c>
      <c r="C1481">
        <v>2021</v>
      </c>
      <c r="D1481">
        <v>6</v>
      </c>
      <c r="E1481">
        <v>0</v>
      </c>
      <c r="F1481">
        <v>4586.8626000000004</v>
      </c>
      <c r="G1481" t="s">
        <v>637</v>
      </c>
      <c r="H1481" t="s">
        <v>377</v>
      </c>
      <c r="I1481" t="s">
        <v>16</v>
      </c>
      <c r="J1481" t="s">
        <v>251</v>
      </c>
      <c r="K1481" t="s">
        <v>380</v>
      </c>
      <c r="L1481" t="s">
        <v>381</v>
      </c>
      <c r="M1481" t="s">
        <v>381</v>
      </c>
      <c r="N1481" t="s">
        <v>381</v>
      </c>
      <c r="O1481" t="s">
        <v>390</v>
      </c>
      <c r="P1481" t="s">
        <v>388</v>
      </c>
      <c r="Q1481" t="s">
        <v>638</v>
      </c>
    </row>
    <row r="1482" spans="1:17" hidden="1" x14ac:dyDescent="0.35">
      <c r="A1482" t="s">
        <v>175</v>
      </c>
      <c r="B1482" t="s">
        <v>580</v>
      </c>
      <c r="C1482">
        <v>2021</v>
      </c>
      <c r="D1482">
        <v>5</v>
      </c>
      <c r="E1482">
        <v>2368.77</v>
      </c>
      <c r="F1482">
        <v>0</v>
      </c>
      <c r="G1482" t="s">
        <v>637</v>
      </c>
      <c r="H1482" t="s">
        <v>377</v>
      </c>
      <c r="I1482" t="s">
        <v>21</v>
      </c>
      <c r="J1482" t="s">
        <v>251</v>
      </c>
      <c r="K1482" t="s">
        <v>380</v>
      </c>
      <c r="L1482" t="s">
        <v>381</v>
      </c>
      <c r="M1482" t="s">
        <v>381</v>
      </c>
      <c r="N1482" t="s">
        <v>381</v>
      </c>
      <c r="O1482" t="s">
        <v>389</v>
      </c>
      <c r="P1482" t="s">
        <v>388</v>
      </c>
      <c r="Q1482" t="s">
        <v>638</v>
      </c>
    </row>
    <row r="1483" spans="1:17" hidden="1" x14ac:dyDescent="0.35">
      <c r="A1483" t="s">
        <v>175</v>
      </c>
      <c r="B1483" t="s">
        <v>580</v>
      </c>
      <c r="C1483">
        <v>2021</v>
      </c>
      <c r="D1483">
        <v>6</v>
      </c>
      <c r="E1483">
        <v>924.35</v>
      </c>
      <c r="F1483">
        <v>0</v>
      </c>
      <c r="G1483" t="s">
        <v>637</v>
      </c>
      <c r="H1483" t="s">
        <v>377</v>
      </c>
      <c r="I1483" t="s">
        <v>21</v>
      </c>
      <c r="J1483" t="s">
        <v>251</v>
      </c>
      <c r="K1483" t="s">
        <v>380</v>
      </c>
      <c r="L1483" t="s">
        <v>381</v>
      </c>
      <c r="M1483" t="s">
        <v>381</v>
      </c>
      <c r="N1483" t="s">
        <v>381</v>
      </c>
      <c r="O1483" t="s">
        <v>390</v>
      </c>
      <c r="P1483" t="s">
        <v>388</v>
      </c>
      <c r="Q1483" t="s">
        <v>638</v>
      </c>
    </row>
    <row r="1484" spans="1:17" hidden="1" x14ac:dyDescent="0.35">
      <c r="A1484" t="s">
        <v>174</v>
      </c>
      <c r="B1484" t="s">
        <v>580</v>
      </c>
      <c r="C1484">
        <v>2021</v>
      </c>
      <c r="D1484">
        <v>5</v>
      </c>
      <c r="E1484">
        <v>2377.75</v>
      </c>
      <c r="F1484">
        <v>0</v>
      </c>
      <c r="G1484" t="s">
        <v>637</v>
      </c>
      <c r="H1484" t="s">
        <v>377</v>
      </c>
      <c r="I1484" t="s">
        <v>20</v>
      </c>
      <c r="J1484" t="s">
        <v>251</v>
      </c>
      <c r="K1484" t="s">
        <v>380</v>
      </c>
      <c r="L1484" t="s">
        <v>381</v>
      </c>
      <c r="M1484" t="s">
        <v>381</v>
      </c>
      <c r="N1484" t="s">
        <v>381</v>
      </c>
      <c r="O1484" t="s">
        <v>389</v>
      </c>
      <c r="P1484" t="s">
        <v>388</v>
      </c>
      <c r="Q1484" t="s">
        <v>638</v>
      </c>
    </row>
    <row r="1485" spans="1:17" hidden="1" x14ac:dyDescent="0.35">
      <c r="A1485" t="s">
        <v>174</v>
      </c>
      <c r="B1485" t="s">
        <v>580</v>
      </c>
      <c r="C1485">
        <v>2021</v>
      </c>
      <c r="D1485">
        <v>6</v>
      </c>
      <c r="E1485">
        <v>1186.94</v>
      </c>
      <c r="F1485">
        <v>0</v>
      </c>
      <c r="G1485" t="s">
        <v>637</v>
      </c>
      <c r="H1485" t="s">
        <v>377</v>
      </c>
      <c r="I1485" t="s">
        <v>20</v>
      </c>
      <c r="J1485" t="s">
        <v>251</v>
      </c>
      <c r="K1485" t="s">
        <v>380</v>
      </c>
      <c r="L1485" t="s">
        <v>381</v>
      </c>
      <c r="M1485" t="s">
        <v>381</v>
      </c>
      <c r="N1485" t="s">
        <v>381</v>
      </c>
      <c r="O1485" t="s">
        <v>390</v>
      </c>
      <c r="P1485" t="s">
        <v>388</v>
      </c>
      <c r="Q1485" t="s">
        <v>638</v>
      </c>
    </row>
    <row r="1486" spans="1:17" hidden="1" x14ac:dyDescent="0.35">
      <c r="A1486" t="s">
        <v>176</v>
      </c>
      <c r="B1486" t="s">
        <v>580</v>
      </c>
      <c r="C1486">
        <v>2021</v>
      </c>
      <c r="D1486">
        <v>1</v>
      </c>
      <c r="E1486">
        <v>0</v>
      </c>
      <c r="F1486">
        <v>5835.78</v>
      </c>
      <c r="G1486" t="s">
        <v>639</v>
      </c>
      <c r="H1486" t="s">
        <v>377</v>
      </c>
      <c r="I1486" t="s">
        <v>16</v>
      </c>
      <c r="J1486" t="s">
        <v>251</v>
      </c>
      <c r="K1486" t="s">
        <v>380</v>
      </c>
      <c r="L1486" t="s">
        <v>381</v>
      </c>
      <c r="M1486" t="s">
        <v>381</v>
      </c>
      <c r="N1486" t="s">
        <v>381</v>
      </c>
      <c r="O1486" t="s">
        <v>382</v>
      </c>
      <c r="P1486" t="s">
        <v>383</v>
      </c>
      <c r="Q1486" t="s">
        <v>640</v>
      </c>
    </row>
    <row r="1487" spans="1:17" hidden="1" x14ac:dyDescent="0.35">
      <c r="A1487" t="s">
        <v>176</v>
      </c>
      <c r="B1487" t="s">
        <v>580</v>
      </c>
      <c r="C1487">
        <v>2021</v>
      </c>
      <c r="D1487">
        <v>1</v>
      </c>
      <c r="E1487">
        <v>5363.39</v>
      </c>
      <c r="F1487">
        <v>0</v>
      </c>
      <c r="G1487" t="s">
        <v>639</v>
      </c>
      <c r="H1487" t="s">
        <v>377</v>
      </c>
      <c r="I1487" t="s">
        <v>16</v>
      </c>
      <c r="J1487" t="s">
        <v>251</v>
      </c>
      <c r="K1487" t="s">
        <v>380</v>
      </c>
      <c r="L1487" t="s">
        <v>381</v>
      </c>
      <c r="M1487" t="s">
        <v>381</v>
      </c>
      <c r="N1487" t="s">
        <v>381</v>
      </c>
      <c r="O1487" t="s">
        <v>382</v>
      </c>
      <c r="P1487" t="s">
        <v>383</v>
      </c>
      <c r="Q1487" t="s">
        <v>640</v>
      </c>
    </row>
    <row r="1488" spans="1:17" hidden="1" x14ac:dyDescent="0.35">
      <c r="A1488" t="s">
        <v>176</v>
      </c>
      <c r="B1488" t="s">
        <v>580</v>
      </c>
      <c r="C1488">
        <v>2021</v>
      </c>
      <c r="D1488">
        <v>2</v>
      </c>
      <c r="E1488">
        <v>0</v>
      </c>
      <c r="F1488">
        <v>2022.56</v>
      </c>
      <c r="G1488" t="s">
        <v>639</v>
      </c>
      <c r="H1488" t="s">
        <v>377</v>
      </c>
      <c r="I1488" t="s">
        <v>16</v>
      </c>
      <c r="J1488" t="s">
        <v>251</v>
      </c>
      <c r="K1488" t="s">
        <v>380</v>
      </c>
      <c r="L1488" t="s">
        <v>381</v>
      </c>
      <c r="M1488" t="s">
        <v>381</v>
      </c>
      <c r="N1488" t="s">
        <v>381</v>
      </c>
      <c r="O1488" t="s">
        <v>385</v>
      </c>
      <c r="P1488" t="s">
        <v>383</v>
      </c>
      <c r="Q1488" t="s">
        <v>640</v>
      </c>
    </row>
    <row r="1489" spans="1:17" hidden="1" x14ac:dyDescent="0.35">
      <c r="A1489" t="s">
        <v>176</v>
      </c>
      <c r="B1489" t="s">
        <v>580</v>
      </c>
      <c r="C1489">
        <v>2021</v>
      </c>
      <c r="D1489">
        <v>2</v>
      </c>
      <c r="E1489">
        <v>11851.54</v>
      </c>
      <c r="F1489">
        <v>0</v>
      </c>
      <c r="G1489" t="s">
        <v>639</v>
      </c>
      <c r="H1489" t="s">
        <v>377</v>
      </c>
      <c r="I1489" t="s">
        <v>16</v>
      </c>
      <c r="J1489" t="s">
        <v>251</v>
      </c>
      <c r="K1489" t="s">
        <v>380</v>
      </c>
      <c r="L1489" t="s">
        <v>381</v>
      </c>
      <c r="M1489" t="s">
        <v>381</v>
      </c>
      <c r="N1489" t="s">
        <v>381</v>
      </c>
      <c r="O1489" t="s">
        <v>385</v>
      </c>
      <c r="P1489" t="s">
        <v>383</v>
      </c>
      <c r="Q1489" t="s">
        <v>640</v>
      </c>
    </row>
    <row r="1490" spans="1:17" hidden="1" x14ac:dyDescent="0.35">
      <c r="A1490" t="s">
        <v>176</v>
      </c>
      <c r="B1490" t="s">
        <v>580</v>
      </c>
      <c r="C1490">
        <v>2021</v>
      </c>
      <c r="D1490">
        <v>3</v>
      </c>
      <c r="E1490">
        <v>0</v>
      </c>
      <c r="F1490">
        <v>1401.2226000000001</v>
      </c>
      <c r="G1490" t="s">
        <v>639</v>
      </c>
      <c r="H1490" t="s">
        <v>377</v>
      </c>
      <c r="I1490" t="s">
        <v>16</v>
      </c>
      <c r="J1490" t="s">
        <v>251</v>
      </c>
      <c r="K1490" t="s">
        <v>380</v>
      </c>
      <c r="L1490" t="s">
        <v>381</v>
      </c>
      <c r="M1490" t="s">
        <v>381</v>
      </c>
      <c r="N1490" t="s">
        <v>381</v>
      </c>
      <c r="O1490" t="s">
        <v>386</v>
      </c>
      <c r="P1490" t="s">
        <v>383</v>
      </c>
      <c r="Q1490" t="s">
        <v>640</v>
      </c>
    </row>
    <row r="1491" spans="1:17" hidden="1" x14ac:dyDescent="0.35">
      <c r="A1491" t="s">
        <v>176</v>
      </c>
      <c r="B1491" t="s">
        <v>580</v>
      </c>
      <c r="C1491">
        <v>2021</v>
      </c>
      <c r="D1491">
        <v>3</v>
      </c>
      <c r="E1491">
        <v>6854.38</v>
      </c>
      <c r="F1491">
        <v>0</v>
      </c>
      <c r="G1491" t="s">
        <v>639</v>
      </c>
      <c r="H1491" t="s">
        <v>377</v>
      </c>
      <c r="I1491" t="s">
        <v>16</v>
      </c>
      <c r="J1491" t="s">
        <v>251</v>
      </c>
      <c r="K1491" t="s">
        <v>380</v>
      </c>
      <c r="L1491" t="s">
        <v>381</v>
      </c>
      <c r="M1491" t="s">
        <v>381</v>
      </c>
      <c r="N1491" t="s">
        <v>381</v>
      </c>
      <c r="O1491" t="s">
        <v>386</v>
      </c>
      <c r="P1491" t="s">
        <v>383</v>
      </c>
      <c r="Q1491" t="s">
        <v>640</v>
      </c>
    </row>
    <row r="1492" spans="1:17" hidden="1" x14ac:dyDescent="0.35">
      <c r="A1492" t="s">
        <v>176</v>
      </c>
      <c r="B1492" t="s">
        <v>580</v>
      </c>
      <c r="C1492">
        <v>2021</v>
      </c>
      <c r="D1492">
        <v>4</v>
      </c>
      <c r="E1492">
        <v>-3632.47</v>
      </c>
      <c r="F1492">
        <v>0</v>
      </c>
      <c r="G1492" t="s">
        <v>639</v>
      </c>
      <c r="H1492" t="s">
        <v>377</v>
      </c>
      <c r="I1492" t="s">
        <v>16</v>
      </c>
      <c r="J1492" t="s">
        <v>251</v>
      </c>
      <c r="K1492" t="s">
        <v>380</v>
      </c>
      <c r="L1492" t="s">
        <v>381</v>
      </c>
      <c r="M1492" t="s">
        <v>381</v>
      </c>
      <c r="N1492" t="s">
        <v>381</v>
      </c>
      <c r="O1492" t="s">
        <v>387</v>
      </c>
      <c r="P1492" t="s">
        <v>388</v>
      </c>
      <c r="Q1492" t="s">
        <v>640</v>
      </c>
    </row>
    <row r="1493" spans="1:17" hidden="1" x14ac:dyDescent="0.35">
      <c r="A1493" t="s">
        <v>176</v>
      </c>
      <c r="B1493" t="s">
        <v>580</v>
      </c>
      <c r="C1493">
        <v>2021</v>
      </c>
      <c r="D1493">
        <v>4</v>
      </c>
      <c r="E1493">
        <v>0</v>
      </c>
      <c r="F1493">
        <v>22784.387900000002</v>
      </c>
      <c r="G1493" t="s">
        <v>639</v>
      </c>
      <c r="H1493" t="s">
        <v>377</v>
      </c>
      <c r="I1493" t="s">
        <v>16</v>
      </c>
      <c r="J1493" t="s">
        <v>251</v>
      </c>
      <c r="K1493" t="s">
        <v>380</v>
      </c>
      <c r="L1493" t="s">
        <v>381</v>
      </c>
      <c r="M1493" t="s">
        <v>381</v>
      </c>
      <c r="N1493" t="s">
        <v>381</v>
      </c>
      <c r="O1493" t="s">
        <v>387</v>
      </c>
      <c r="P1493" t="s">
        <v>388</v>
      </c>
      <c r="Q1493" t="s">
        <v>640</v>
      </c>
    </row>
    <row r="1494" spans="1:17" hidden="1" x14ac:dyDescent="0.35">
      <c r="A1494" t="s">
        <v>176</v>
      </c>
      <c r="B1494" t="s">
        <v>580</v>
      </c>
      <c r="C1494">
        <v>2021</v>
      </c>
      <c r="D1494">
        <v>5</v>
      </c>
      <c r="E1494">
        <v>-4563.13</v>
      </c>
      <c r="F1494">
        <v>0</v>
      </c>
      <c r="G1494" t="s">
        <v>639</v>
      </c>
      <c r="H1494" t="s">
        <v>377</v>
      </c>
      <c r="I1494" t="s">
        <v>16</v>
      </c>
      <c r="J1494" t="s">
        <v>251</v>
      </c>
      <c r="K1494" t="s">
        <v>380</v>
      </c>
      <c r="L1494" t="s">
        <v>381</v>
      </c>
      <c r="M1494" t="s">
        <v>381</v>
      </c>
      <c r="N1494" t="s">
        <v>381</v>
      </c>
      <c r="O1494" t="s">
        <v>389</v>
      </c>
      <c r="P1494" t="s">
        <v>388</v>
      </c>
      <c r="Q1494" t="s">
        <v>640</v>
      </c>
    </row>
    <row r="1495" spans="1:17" hidden="1" x14ac:dyDescent="0.35">
      <c r="A1495" t="s">
        <v>176</v>
      </c>
      <c r="B1495" t="s">
        <v>580</v>
      </c>
      <c r="C1495">
        <v>2021</v>
      </c>
      <c r="D1495">
        <v>5</v>
      </c>
      <c r="E1495">
        <v>0</v>
      </c>
      <c r="F1495">
        <v>4030.7192</v>
      </c>
      <c r="G1495" t="s">
        <v>639</v>
      </c>
      <c r="H1495" t="s">
        <v>377</v>
      </c>
      <c r="I1495" t="s">
        <v>16</v>
      </c>
      <c r="J1495" t="s">
        <v>251</v>
      </c>
      <c r="K1495" t="s">
        <v>380</v>
      </c>
      <c r="L1495" t="s">
        <v>381</v>
      </c>
      <c r="M1495" t="s">
        <v>381</v>
      </c>
      <c r="N1495" t="s">
        <v>381</v>
      </c>
      <c r="O1495" t="s">
        <v>389</v>
      </c>
      <c r="P1495" t="s">
        <v>388</v>
      </c>
      <c r="Q1495" t="s">
        <v>640</v>
      </c>
    </row>
    <row r="1496" spans="1:17" hidden="1" x14ac:dyDescent="0.35">
      <c r="A1496" t="s">
        <v>176</v>
      </c>
      <c r="B1496" t="s">
        <v>580</v>
      </c>
      <c r="C1496">
        <v>2021</v>
      </c>
      <c r="D1496">
        <v>6</v>
      </c>
      <c r="E1496">
        <v>852.7</v>
      </c>
      <c r="F1496">
        <v>0</v>
      </c>
      <c r="G1496" t="s">
        <v>639</v>
      </c>
      <c r="H1496" t="s">
        <v>377</v>
      </c>
      <c r="I1496" t="s">
        <v>16</v>
      </c>
      <c r="J1496" t="s">
        <v>251</v>
      </c>
      <c r="K1496" t="s">
        <v>380</v>
      </c>
      <c r="L1496" t="s">
        <v>381</v>
      </c>
      <c r="M1496" t="s">
        <v>381</v>
      </c>
      <c r="N1496" t="s">
        <v>381</v>
      </c>
      <c r="O1496" t="s">
        <v>390</v>
      </c>
      <c r="P1496" t="s">
        <v>388</v>
      </c>
      <c r="Q1496" t="s">
        <v>640</v>
      </c>
    </row>
    <row r="1497" spans="1:17" hidden="1" x14ac:dyDescent="0.35">
      <c r="A1497" t="s">
        <v>176</v>
      </c>
      <c r="B1497" t="s">
        <v>580</v>
      </c>
      <c r="C1497">
        <v>2021</v>
      </c>
      <c r="D1497">
        <v>6</v>
      </c>
      <c r="E1497">
        <v>0</v>
      </c>
      <c r="F1497">
        <v>9401.8446000000004</v>
      </c>
      <c r="G1497" t="s">
        <v>639</v>
      </c>
      <c r="H1497" t="s">
        <v>377</v>
      </c>
      <c r="I1497" t="s">
        <v>16</v>
      </c>
      <c r="J1497" t="s">
        <v>251</v>
      </c>
      <c r="K1497" t="s">
        <v>380</v>
      </c>
      <c r="L1497" t="s">
        <v>381</v>
      </c>
      <c r="M1497" t="s">
        <v>381</v>
      </c>
      <c r="N1497" t="s">
        <v>381</v>
      </c>
      <c r="O1497" t="s">
        <v>390</v>
      </c>
      <c r="P1497" t="s">
        <v>388</v>
      </c>
      <c r="Q1497" t="s">
        <v>640</v>
      </c>
    </row>
    <row r="1498" spans="1:17" hidden="1" x14ac:dyDescent="0.35">
      <c r="A1498" t="s">
        <v>178</v>
      </c>
      <c r="B1498" t="s">
        <v>580</v>
      </c>
      <c r="C1498">
        <v>2021</v>
      </c>
      <c r="D1498">
        <v>5</v>
      </c>
      <c r="E1498">
        <v>4556.95</v>
      </c>
      <c r="F1498">
        <v>0</v>
      </c>
      <c r="G1498" t="s">
        <v>639</v>
      </c>
      <c r="H1498" t="s">
        <v>377</v>
      </c>
      <c r="I1498" t="s">
        <v>21</v>
      </c>
      <c r="J1498" t="s">
        <v>251</v>
      </c>
      <c r="K1498" t="s">
        <v>380</v>
      </c>
      <c r="L1498" t="s">
        <v>381</v>
      </c>
      <c r="M1498" t="s">
        <v>381</v>
      </c>
      <c r="N1498" t="s">
        <v>381</v>
      </c>
      <c r="O1498" t="s">
        <v>389</v>
      </c>
      <c r="P1498" t="s">
        <v>388</v>
      </c>
      <c r="Q1498" t="s">
        <v>640</v>
      </c>
    </row>
    <row r="1499" spans="1:17" hidden="1" x14ac:dyDescent="0.35">
      <c r="A1499" t="s">
        <v>178</v>
      </c>
      <c r="B1499" t="s">
        <v>580</v>
      </c>
      <c r="C1499">
        <v>2021</v>
      </c>
      <c r="D1499">
        <v>6</v>
      </c>
      <c r="E1499">
        <v>1227.2</v>
      </c>
      <c r="F1499">
        <v>0</v>
      </c>
      <c r="G1499" t="s">
        <v>639</v>
      </c>
      <c r="H1499" t="s">
        <v>377</v>
      </c>
      <c r="I1499" t="s">
        <v>21</v>
      </c>
      <c r="J1499" t="s">
        <v>251</v>
      </c>
      <c r="K1499" t="s">
        <v>380</v>
      </c>
      <c r="L1499" t="s">
        <v>381</v>
      </c>
      <c r="M1499" t="s">
        <v>381</v>
      </c>
      <c r="N1499" t="s">
        <v>381</v>
      </c>
      <c r="O1499" t="s">
        <v>390</v>
      </c>
      <c r="P1499" t="s">
        <v>388</v>
      </c>
      <c r="Q1499" t="s">
        <v>640</v>
      </c>
    </row>
    <row r="1500" spans="1:17" hidden="1" x14ac:dyDescent="0.35">
      <c r="A1500" t="s">
        <v>177</v>
      </c>
      <c r="B1500" t="s">
        <v>580</v>
      </c>
      <c r="C1500">
        <v>2021</v>
      </c>
      <c r="D1500">
        <v>5</v>
      </c>
      <c r="E1500">
        <v>4779.5600000000004</v>
      </c>
      <c r="F1500">
        <v>0</v>
      </c>
      <c r="G1500" t="s">
        <v>639</v>
      </c>
      <c r="H1500" t="s">
        <v>377</v>
      </c>
      <c r="I1500" t="s">
        <v>20</v>
      </c>
      <c r="J1500" t="s">
        <v>251</v>
      </c>
      <c r="K1500" t="s">
        <v>380</v>
      </c>
      <c r="L1500" t="s">
        <v>381</v>
      </c>
      <c r="M1500" t="s">
        <v>381</v>
      </c>
      <c r="N1500" t="s">
        <v>381</v>
      </c>
      <c r="O1500" t="s">
        <v>389</v>
      </c>
      <c r="P1500" t="s">
        <v>388</v>
      </c>
      <c r="Q1500" t="s">
        <v>640</v>
      </c>
    </row>
    <row r="1501" spans="1:17" hidden="1" x14ac:dyDescent="0.35">
      <c r="A1501" t="s">
        <v>177</v>
      </c>
      <c r="B1501" t="s">
        <v>580</v>
      </c>
      <c r="C1501">
        <v>2021</v>
      </c>
      <c r="D1501">
        <v>6</v>
      </c>
      <c r="E1501">
        <v>1778.83</v>
      </c>
      <c r="F1501">
        <v>0</v>
      </c>
      <c r="G1501" t="s">
        <v>639</v>
      </c>
      <c r="H1501" t="s">
        <v>377</v>
      </c>
      <c r="I1501" t="s">
        <v>20</v>
      </c>
      <c r="J1501" t="s">
        <v>251</v>
      </c>
      <c r="K1501" t="s">
        <v>380</v>
      </c>
      <c r="L1501" t="s">
        <v>381</v>
      </c>
      <c r="M1501" t="s">
        <v>381</v>
      </c>
      <c r="N1501" t="s">
        <v>381</v>
      </c>
      <c r="O1501" t="s">
        <v>390</v>
      </c>
      <c r="P1501" t="s">
        <v>388</v>
      </c>
      <c r="Q1501" t="s">
        <v>640</v>
      </c>
    </row>
    <row r="1502" spans="1:17" hidden="1" x14ac:dyDescent="0.35">
      <c r="A1502" t="s">
        <v>180</v>
      </c>
      <c r="B1502" t="s">
        <v>580</v>
      </c>
      <c r="C1502">
        <v>2021</v>
      </c>
      <c r="D1502">
        <v>1</v>
      </c>
      <c r="E1502">
        <v>0</v>
      </c>
      <c r="F1502">
        <v>8970.94</v>
      </c>
      <c r="G1502" t="s">
        <v>641</v>
      </c>
      <c r="H1502" t="s">
        <v>377</v>
      </c>
      <c r="I1502" t="s">
        <v>16</v>
      </c>
      <c r="J1502" t="s">
        <v>479</v>
      </c>
      <c r="K1502" t="s">
        <v>380</v>
      </c>
      <c r="L1502" t="s">
        <v>381</v>
      </c>
      <c r="M1502" t="s">
        <v>381</v>
      </c>
      <c r="N1502" t="s">
        <v>381</v>
      </c>
      <c r="O1502" t="s">
        <v>382</v>
      </c>
      <c r="P1502" t="s">
        <v>383</v>
      </c>
      <c r="Q1502" t="s">
        <v>642</v>
      </c>
    </row>
    <row r="1503" spans="1:17" hidden="1" x14ac:dyDescent="0.35">
      <c r="A1503" t="s">
        <v>180</v>
      </c>
      <c r="B1503" t="s">
        <v>580</v>
      </c>
      <c r="C1503">
        <v>2021</v>
      </c>
      <c r="D1503">
        <v>1</v>
      </c>
      <c r="E1503">
        <v>7475.23</v>
      </c>
      <c r="F1503">
        <v>0</v>
      </c>
      <c r="G1503" t="s">
        <v>641</v>
      </c>
      <c r="H1503" t="s">
        <v>377</v>
      </c>
      <c r="I1503" t="s">
        <v>16</v>
      </c>
      <c r="J1503" t="s">
        <v>479</v>
      </c>
      <c r="K1503" t="s">
        <v>380</v>
      </c>
      <c r="L1503" t="s">
        <v>381</v>
      </c>
      <c r="M1503" t="s">
        <v>381</v>
      </c>
      <c r="N1503" t="s">
        <v>381</v>
      </c>
      <c r="O1503" t="s">
        <v>382</v>
      </c>
      <c r="P1503" t="s">
        <v>383</v>
      </c>
      <c r="Q1503" t="s">
        <v>642</v>
      </c>
    </row>
    <row r="1504" spans="1:17" hidden="1" x14ac:dyDescent="0.35">
      <c r="A1504" t="s">
        <v>180</v>
      </c>
      <c r="B1504" t="s">
        <v>580</v>
      </c>
      <c r="C1504">
        <v>2021</v>
      </c>
      <c r="D1504">
        <v>2</v>
      </c>
      <c r="E1504">
        <v>0</v>
      </c>
      <c r="F1504">
        <v>3109.14</v>
      </c>
      <c r="G1504" t="s">
        <v>641</v>
      </c>
      <c r="H1504" t="s">
        <v>377</v>
      </c>
      <c r="I1504" t="s">
        <v>16</v>
      </c>
      <c r="J1504" t="s">
        <v>479</v>
      </c>
      <c r="K1504" t="s">
        <v>380</v>
      </c>
      <c r="L1504" t="s">
        <v>381</v>
      </c>
      <c r="M1504" t="s">
        <v>381</v>
      </c>
      <c r="N1504" t="s">
        <v>381</v>
      </c>
      <c r="O1504" t="s">
        <v>385</v>
      </c>
      <c r="P1504" t="s">
        <v>383</v>
      </c>
      <c r="Q1504" t="s">
        <v>642</v>
      </c>
    </row>
    <row r="1505" spans="1:17" hidden="1" x14ac:dyDescent="0.35">
      <c r="A1505" t="s">
        <v>180</v>
      </c>
      <c r="B1505" t="s">
        <v>580</v>
      </c>
      <c r="C1505">
        <v>2021</v>
      </c>
      <c r="D1505">
        <v>2</v>
      </c>
      <c r="E1505">
        <v>-3253.15</v>
      </c>
      <c r="F1505">
        <v>0</v>
      </c>
      <c r="G1505" t="s">
        <v>641</v>
      </c>
      <c r="H1505" t="s">
        <v>377</v>
      </c>
      <c r="I1505" t="s">
        <v>16</v>
      </c>
      <c r="J1505" t="s">
        <v>479</v>
      </c>
      <c r="K1505" t="s">
        <v>380</v>
      </c>
      <c r="L1505" t="s">
        <v>381</v>
      </c>
      <c r="M1505" t="s">
        <v>381</v>
      </c>
      <c r="N1505" t="s">
        <v>381</v>
      </c>
      <c r="O1505" t="s">
        <v>385</v>
      </c>
      <c r="P1505" t="s">
        <v>383</v>
      </c>
      <c r="Q1505" t="s">
        <v>642</v>
      </c>
    </row>
    <row r="1506" spans="1:17" hidden="1" x14ac:dyDescent="0.35">
      <c r="A1506" t="s">
        <v>180</v>
      </c>
      <c r="B1506" t="s">
        <v>580</v>
      </c>
      <c r="C1506">
        <v>2021</v>
      </c>
      <c r="D1506">
        <v>3</v>
      </c>
      <c r="E1506">
        <v>0</v>
      </c>
      <c r="F1506">
        <v>2154.0036</v>
      </c>
      <c r="G1506" t="s">
        <v>641</v>
      </c>
      <c r="H1506" t="s">
        <v>377</v>
      </c>
      <c r="I1506" t="s">
        <v>16</v>
      </c>
      <c r="J1506" t="s">
        <v>479</v>
      </c>
      <c r="K1506" t="s">
        <v>380</v>
      </c>
      <c r="L1506" t="s">
        <v>381</v>
      </c>
      <c r="M1506" t="s">
        <v>381</v>
      </c>
      <c r="N1506" t="s">
        <v>381</v>
      </c>
      <c r="O1506" t="s">
        <v>386</v>
      </c>
      <c r="P1506" t="s">
        <v>383</v>
      </c>
      <c r="Q1506" t="s">
        <v>642</v>
      </c>
    </row>
    <row r="1507" spans="1:17" hidden="1" x14ac:dyDescent="0.35">
      <c r="A1507" t="s">
        <v>180</v>
      </c>
      <c r="B1507" t="s">
        <v>580</v>
      </c>
      <c r="C1507">
        <v>2021</v>
      </c>
      <c r="D1507">
        <v>3</v>
      </c>
      <c r="E1507">
        <v>3066.19</v>
      </c>
      <c r="F1507">
        <v>0</v>
      </c>
      <c r="G1507" t="s">
        <v>641</v>
      </c>
      <c r="H1507" t="s">
        <v>377</v>
      </c>
      <c r="I1507" t="s">
        <v>16</v>
      </c>
      <c r="J1507" t="s">
        <v>479</v>
      </c>
      <c r="K1507" t="s">
        <v>380</v>
      </c>
      <c r="L1507" t="s">
        <v>381</v>
      </c>
      <c r="M1507" t="s">
        <v>381</v>
      </c>
      <c r="N1507" t="s">
        <v>381</v>
      </c>
      <c r="O1507" t="s">
        <v>386</v>
      </c>
      <c r="P1507" t="s">
        <v>383</v>
      </c>
      <c r="Q1507" t="s">
        <v>642</v>
      </c>
    </row>
    <row r="1508" spans="1:17" hidden="1" x14ac:dyDescent="0.35">
      <c r="A1508" t="s">
        <v>180</v>
      </c>
      <c r="B1508" t="s">
        <v>580</v>
      </c>
      <c r="C1508">
        <v>2021</v>
      </c>
      <c r="D1508">
        <v>4</v>
      </c>
      <c r="E1508">
        <v>11661.87</v>
      </c>
      <c r="F1508">
        <v>0</v>
      </c>
      <c r="G1508" t="s">
        <v>641</v>
      </c>
      <c r="H1508" t="s">
        <v>377</v>
      </c>
      <c r="I1508" t="s">
        <v>16</v>
      </c>
      <c r="J1508" t="s">
        <v>479</v>
      </c>
      <c r="K1508" t="s">
        <v>380</v>
      </c>
      <c r="L1508" t="s">
        <v>381</v>
      </c>
      <c r="M1508" t="s">
        <v>381</v>
      </c>
      <c r="N1508" t="s">
        <v>381</v>
      </c>
      <c r="O1508" t="s">
        <v>387</v>
      </c>
      <c r="P1508" t="s">
        <v>388</v>
      </c>
      <c r="Q1508" t="s">
        <v>642</v>
      </c>
    </row>
    <row r="1509" spans="1:17" hidden="1" x14ac:dyDescent="0.35">
      <c r="A1509" t="s">
        <v>180</v>
      </c>
      <c r="B1509" t="s">
        <v>580</v>
      </c>
      <c r="C1509">
        <v>2021</v>
      </c>
      <c r="D1509">
        <v>4</v>
      </c>
      <c r="E1509">
        <v>0</v>
      </c>
      <c r="F1509">
        <v>35024.880400000002</v>
      </c>
      <c r="G1509" t="s">
        <v>641</v>
      </c>
      <c r="H1509" t="s">
        <v>377</v>
      </c>
      <c r="I1509" t="s">
        <v>16</v>
      </c>
      <c r="J1509" t="s">
        <v>479</v>
      </c>
      <c r="K1509" t="s">
        <v>380</v>
      </c>
      <c r="L1509" t="s">
        <v>381</v>
      </c>
      <c r="M1509" t="s">
        <v>381</v>
      </c>
      <c r="N1509" t="s">
        <v>381</v>
      </c>
      <c r="O1509" t="s">
        <v>387</v>
      </c>
      <c r="P1509" t="s">
        <v>388</v>
      </c>
      <c r="Q1509" t="s">
        <v>642</v>
      </c>
    </row>
    <row r="1510" spans="1:17" hidden="1" x14ac:dyDescent="0.35">
      <c r="A1510" t="s">
        <v>180</v>
      </c>
      <c r="B1510" t="s">
        <v>580</v>
      </c>
      <c r="C1510">
        <v>2021</v>
      </c>
      <c r="D1510">
        <v>5</v>
      </c>
      <c r="E1510">
        <v>7152.1</v>
      </c>
      <c r="F1510">
        <v>0</v>
      </c>
      <c r="G1510" t="s">
        <v>641</v>
      </c>
      <c r="H1510" t="s">
        <v>377</v>
      </c>
      <c r="I1510" t="s">
        <v>16</v>
      </c>
      <c r="J1510" t="s">
        <v>479</v>
      </c>
      <c r="K1510" t="s">
        <v>380</v>
      </c>
      <c r="L1510" t="s">
        <v>381</v>
      </c>
      <c r="M1510" t="s">
        <v>381</v>
      </c>
      <c r="N1510" t="s">
        <v>381</v>
      </c>
      <c r="O1510" t="s">
        <v>389</v>
      </c>
      <c r="P1510" t="s">
        <v>388</v>
      </c>
      <c r="Q1510" t="s">
        <v>642</v>
      </c>
    </row>
    <row r="1511" spans="1:17" hidden="1" x14ac:dyDescent="0.35">
      <c r="A1511" t="s">
        <v>180</v>
      </c>
      <c r="B1511" t="s">
        <v>580</v>
      </c>
      <c r="C1511">
        <v>2021</v>
      </c>
      <c r="D1511">
        <v>5</v>
      </c>
      <c r="E1511">
        <v>0</v>
      </c>
      <c r="F1511">
        <v>6196.1487999999999</v>
      </c>
      <c r="G1511" t="s">
        <v>641</v>
      </c>
      <c r="H1511" t="s">
        <v>377</v>
      </c>
      <c r="I1511" t="s">
        <v>16</v>
      </c>
      <c r="J1511" t="s">
        <v>479</v>
      </c>
      <c r="K1511" t="s">
        <v>380</v>
      </c>
      <c r="L1511" t="s">
        <v>381</v>
      </c>
      <c r="M1511" t="s">
        <v>381</v>
      </c>
      <c r="N1511" t="s">
        <v>381</v>
      </c>
      <c r="O1511" t="s">
        <v>389</v>
      </c>
      <c r="P1511" t="s">
        <v>388</v>
      </c>
      <c r="Q1511" t="s">
        <v>642</v>
      </c>
    </row>
    <row r="1512" spans="1:17" hidden="1" x14ac:dyDescent="0.35">
      <c r="A1512" t="s">
        <v>180</v>
      </c>
      <c r="B1512" t="s">
        <v>580</v>
      </c>
      <c r="C1512">
        <v>2021</v>
      </c>
      <c r="D1512">
        <v>6</v>
      </c>
      <c r="E1512">
        <v>-884.48</v>
      </c>
      <c r="F1512">
        <v>0</v>
      </c>
      <c r="G1512" t="s">
        <v>641</v>
      </c>
      <c r="H1512" t="s">
        <v>377</v>
      </c>
      <c r="I1512" t="s">
        <v>16</v>
      </c>
      <c r="J1512" t="s">
        <v>479</v>
      </c>
      <c r="K1512" t="s">
        <v>380</v>
      </c>
      <c r="L1512" t="s">
        <v>381</v>
      </c>
      <c r="M1512" t="s">
        <v>381</v>
      </c>
      <c r="N1512" t="s">
        <v>381</v>
      </c>
      <c r="O1512" t="s">
        <v>390</v>
      </c>
      <c r="P1512" t="s">
        <v>388</v>
      </c>
      <c r="Q1512" t="s">
        <v>642</v>
      </c>
    </row>
    <row r="1513" spans="1:17" hidden="1" x14ac:dyDescent="0.35">
      <c r="A1513" t="s">
        <v>180</v>
      </c>
      <c r="B1513" t="s">
        <v>580</v>
      </c>
      <c r="C1513">
        <v>2021</v>
      </c>
      <c r="D1513">
        <v>6</v>
      </c>
      <c r="E1513">
        <v>0</v>
      </c>
      <c r="F1513">
        <v>14452.812400000001</v>
      </c>
      <c r="G1513" t="s">
        <v>641</v>
      </c>
      <c r="H1513" t="s">
        <v>377</v>
      </c>
      <c r="I1513" t="s">
        <v>16</v>
      </c>
      <c r="J1513" t="s">
        <v>479</v>
      </c>
      <c r="K1513" t="s">
        <v>380</v>
      </c>
      <c r="L1513" t="s">
        <v>381</v>
      </c>
      <c r="M1513" t="s">
        <v>381</v>
      </c>
      <c r="N1513" t="s">
        <v>381</v>
      </c>
      <c r="O1513" t="s">
        <v>390</v>
      </c>
      <c r="P1513" t="s">
        <v>388</v>
      </c>
      <c r="Q1513" t="s">
        <v>642</v>
      </c>
    </row>
    <row r="1514" spans="1:17" hidden="1" x14ac:dyDescent="0.35">
      <c r="A1514" t="s">
        <v>182</v>
      </c>
      <c r="B1514" t="s">
        <v>580</v>
      </c>
      <c r="C1514">
        <v>2021</v>
      </c>
      <c r="D1514">
        <v>5</v>
      </c>
      <c r="E1514">
        <v>4709.7700000000004</v>
      </c>
      <c r="F1514">
        <v>0</v>
      </c>
      <c r="G1514" t="s">
        <v>641</v>
      </c>
      <c r="H1514" t="s">
        <v>377</v>
      </c>
      <c r="I1514" t="s">
        <v>21</v>
      </c>
      <c r="J1514" t="s">
        <v>479</v>
      </c>
      <c r="K1514" t="s">
        <v>380</v>
      </c>
      <c r="L1514" t="s">
        <v>381</v>
      </c>
      <c r="M1514" t="s">
        <v>381</v>
      </c>
      <c r="N1514" t="s">
        <v>381</v>
      </c>
      <c r="O1514" t="s">
        <v>389</v>
      </c>
      <c r="P1514" t="s">
        <v>388</v>
      </c>
      <c r="Q1514" t="s">
        <v>642</v>
      </c>
    </row>
    <row r="1515" spans="1:17" hidden="1" x14ac:dyDescent="0.35">
      <c r="A1515" t="s">
        <v>182</v>
      </c>
      <c r="B1515" t="s">
        <v>580</v>
      </c>
      <c r="C1515">
        <v>2021</v>
      </c>
      <c r="D1515">
        <v>6</v>
      </c>
      <c r="E1515">
        <v>749.47</v>
      </c>
      <c r="F1515">
        <v>0</v>
      </c>
      <c r="G1515" t="s">
        <v>641</v>
      </c>
      <c r="H1515" t="s">
        <v>377</v>
      </c>
      <c r="I1515" t="s">
        <v>21</v>
      </c>
      <c r="J1515" t="s">
        <v>479</v>
      </c>
      <c r="K1515" t="s">
        <v>380</v>
      </c>
      <c r="L1515" t="s">
        <v>381</v>
      </c>
      <c r="M1515" t="s">
        <v>381</v>
      </c>
      <c r="N1515" t="s">
        <v>381</v>
      </c>
      <c r="O1515" t="s">
        <v>390</v>
      </c>
      <c r="P1515" t="s">
        <v>388</v>
      </c>
      <c r="Q1515" t="s">
        <v>642</v>
      </c>
    </row>
    <row r="1516" spans="1:17" hidden="1" x14ac:dyDescent="0.35">
      <c r="A1516" t="s">
        <v>181</v>
      </c>
      <c r="B1516" t="s">
        <v>580</v>
      </c>
      <c r="C1516">
        <v>2021</v>
      </c>
      <c r="D1516">
        <v>5</v>
      </c>
      <c r="E1516">
        <v>342.65</v>
      </c>
      <c r="F1516">
        <v>0</v>
      </c>
      <c r="G1516" t="s">
        <v>641</v>
      </c>
      <c r="H1516" t="s">
        <v>377</v>
      </c>
      <c r="I1516" t="s">
        <v>20</v>
      </c>
      <c r="J1516" t="s">
        <v>479</v>
      </c>
      <c r="K1516" t="s">
        <v>380</v>
      </c>
      <c r="L1516" t="s">
        <v>381</v>
      </c>
      <c r="M1516" t="s">
        <v>381</v>
      </c>
      <c r="N1516" t="s">
        <v>381</v>
      </c>
      <c r="O1516" t="s">
        <v>389</v>
      </c>
      <c r="P1516" t="s">
        <v>388</v>
      </c>
      <c r="Q1516" t="s">
        <v>642</v>
      </c>
    </row>
    <row r="1517" spans="1:17" hidden="1" x14ac:dyDescent="0.35">
      <c r="A1517" t="s">
        <v>181</v>
      </c>
      <c r="B1517" t="s">
        <v>580</v>
      </c>
      <c r="C1517">
        <v>2021</v>
      </c>
      <c r="D1517">
        <v>6</v>
      </c>
      <c r="E1517">
        <v>256.07</v>
      </c>
      <c r="F1517">
        <v>0</v>
      </c>
      <c r="G1517" t="s">
        <v>641</v>
      </c>
      <c r="H1517" t="s">
        <v>377</v>
      </c>
      <c r="I1517" t="s">
        <v>20</v>
      </c>
      <c r="J1517" t="s">
        <v>479</v>
      </c>
      <c r="K1517" t="s">
        <v>380</v>
      </c>
      <c r="L1517" t="s">
        <v>381</v>
      </c>
      <c r="M1517" t="s">
        <v>381</v>
      </c>
      <c r="N1517" t="s">
        <v>381</v>
      </c>
      <c r="O1517" t="s">
        <v>390</v>
      </c>
      <c r="P1517" t="s">
        <v>388</v>
      </c>
      <c r="Q1517" t="s">
        <v>642</v>
      </c>
    </row>
    <row r="1518" spans="1:17" hidden="1" x14ac:dyDescent="0.35">
      <c r="A1518" t="s">
        <v>185</v>
      </c>
      <c r="B1518" t="s">
        <v>580</v>
      </c>
      <c r="C1518">
        <v>2021</v>
      </c>
      <c r="D1518">
        <v>1</v>
      </c>
      <c r="E1518">
        <v>0</v>
      </c>
      <c r="F1518">
        <v>8270.56</v>
      </c>
      <c r="G1518" t="s">
        <v>643</v>
      </c>
      <c r="H1518" t="s">
        <v>377</v>
      </c>
      <c r="I1518" t="s">
        <v>16</v>
      </c>
      <c r="J1518" t="s">
        <v>479</v>
      </c>
      <c r="K1518" t="s">
        <v>380</v>
      </c>
      <c r="L1518" t="s">
        <v>381</v>
      </c>
      <c r="M1518" t="s">
        <v>381</v>
      </c>
      <c r="N1518" t="s">
        <v>381</v>
      </c>
      <c r="O1518" t="s">
        <v>382</v>
      </c>
      <c r="P1518" t="s">
        <v>383</v>
      </c>
      <c r="Q1518" t="s">
        <v>644</v>
      </c>
    </row>
    <row r="1519" spans="1:17" hidden="1" x14ac:dyDescent="0.35">
      <c r="A1519" t="s">
        <v>185</v>
      </c>
      <c r="B1519" t="s">
        <v>580</v>
      </c>
      <c r="C1519">
        <v>2021</v>
      </c>
      <c r="D1519">
        <v>1</v>
      </c>
      <c r="E1519">
        <v>8849.41</v>
      </c>
      <c r="F1519">
        <v>0</v>
      </c>
      <c r="G1519" t="s">
        <v>643</v>
      </c>
      <c r="H1519" t="s">
        <v>377</v>
      </c>
      <c r="I1519" t="s">
        <v>16</v>
      </c>
      <c r="J1519" t="s">
        <v>479</v>
      </c>
      <c r="K1519" t="s">
        <v>380</v>
      </c>
      <c r="L1519" t="s">
        <v>381</v>
      </c>
      <c r="M1519" t="s">
        <v>381</v>
      </c>
      <c r="N1519" t="s">
        <v>381</v>
      </c>
      <c r="O1519" t="s">
        <v>382</v>
      </c>
      <c r="P1519" t="s">
        <v>383</v>
      </c>
      <c r="Q1519" t="s">
        <v>644</v>
      </c>
    </row>
    <row r="1520" spans="1:17" hidden="1" x14ac:dyDescent="0.35">
      <c r="A1520" t="s">
        <v>185</v>
      </c>
      <c r="B1520" t="s">
        <v>580</v>
      </c>
      <c r="C1520">
        <v>2021</v>
      </c>
      <c r="D1520">
        <v>2</v>
      </c>
      <c r="E1520">
        <v>0</v>
      </c>
      <c r="F1520">
        <v>2866.4</v>
      </c>
      <c r="G1520" t="s">
        <v>643</v>
      </c>
      <c r="H1520" t="s">
        <v>377</v>
      </c>
      <c r="I1520" t="s">
        <v>16</v>
      </c>
      <c r="J1520" t="s">
        <v>479</v>
      </c>
      <c r="K1520" t="s">
        <v>380</v>
      </c>
      <c r="L1520" t="s">
        <v>381</v>
      </c>
      <c r="M1520" t="s">
        <v>381</v>
      </c>
      <c r="N1520" t="s">
        <v>381</v>
      </c>
      <c r="O1520" t="s">
        <v>385</v>
      </c>
      <c r="P1520" t="s">
        <v>383</v>
      </c>
      <c r="Q1520" t="s">
        <v>644</v>
      </c>
    </row>
    <row r="1521" spans="1:17" hidden="1" x14ac:dyDescent="0.35">
      <c r="A1521" t="s">
        <v>185</v>
      </c>
      <c r="B1521" t="s">
        <v>580</v>
      </c>
      <c r="C1521">
        <v>2021</v>
      </c>
      <c r="D1521">
        <v>2</v>
      </c>
      <c r="E1521">
        <v>-1109.07</v>
      </c>
      <c r="F1521">
        <v>0</v>
      </c>
      <c r="G1521" t="s">
        <v>643</v>
      </c>
      <c r="H1521" t="s">
        <v>377</v>
      </c>
      <c r="I1521" t="s">
        <v>16</v>
      </c>
      <c r="J1521" t="s">
        <v>479</v>
      </c>
      <c r="K1521" t="s">
        <v>380</v>
      </c>
      <c r="L1521" t="s">
        <v>381</v>
      </c>
      <c r="M1521" t="s">
        <v>381</v>
      </c>
      <c r="N1521" t="s">
        <v>381</v>
      </c>
      <c r="O1521" t="s">
        <v>385</v>
      </c>
      <c r="P1521" t="s">
        <v>383</v>
      </c>
      <c r="Q1521" t="s">
        <v>644</v>
      </c>
    </row>
    <row r="1522" spans="1:17" hidden="1" x14ac:dyDescent="0.35">
      <c r="A1522" t="s">
        <v>185</v>
      </c>
      <c r="B1522" t="s">
        <v>580</v>
      </c>
      <c r="C1522">
        <v>2021</v>
      </c>
      <c r="D1522">
        <v>3</v>
      </c>
      <c r="E1522">
        <v>0</v>
      </c>
      <c r="F1522">
        <v>1985.8361</v>
      </c>
      <c r="G1522" t="s">
        <v>643</v>
      </c>
      <c r="H1522" t="s">
        <v>377</v>
      </c>
      <c r="I1522" t="s">
        <v>16</v>
      </c>
      <c r="J1522" t="s">
        <v>479</v>
      </c>
      <c r="K1522" t="s">
        <v>380</v>
      </c>
      <c r="L1522" t="s">
        <v>381</v>
      </c>
      <c r="M1522" t="s">
        <v>381</v>
      </c>
      <c r="N1522" t="s">
        <v>381</v>
      </c>
      <c r="O1522" t="s">
        <v>386</v>
      </c>
      <c r="P1522" t="s">
        <v>383</v>
      </c>
      <c r="Q1522" t="s">
        <v>644</v>
      </c>
    </row>
    <row r="1523" spans="1:17" hidden="1" x14ac:dyDescent="0.35">
      <c r="A1523" t="s">
        <v>185</v>
      </c>
      <c r="B1523" t="s">
        <v>580</v>
      </c>
      <c r="C1523">
        <v>2021</v>
      </c>
      <c r="D1523">
        <v>3</v>
      </c>
      <c r="E1523">
        <v>1758.37</v>
      </c>
      <c r="F1523">
        <v>0</v>
      </c>
      <c r="G1523" t="s">
        <v>643</v>
      </c>
      <c r="H1523" t="s">
        <v>377</v>
      </c>
      <c r="I1523" t="s">
        <v>16</v>
      </c>
      <c r="J1523" t="s">
        <v>479</v>
      </c>
      <c r="K1523" t="s">
        <v>380</v>
      </c>
      <c r="L1523" t="s">
        <v>381</v>
      </c>
      <c r="M1523" t="s">
        <v>381</v>
      </c>
      <c r="N1523" t="s">
        <v>381</v>
      </c>
      <c r="O1523" t="s">
        <v>386</v>
      </c>
      <c r="P1523" t="s">
        <v>383</v>
      </c>
      <c r="Q1523" t="s">
        <v>644</v>
      </c>
    </row>
    <row r="1524" spans="1:17" hidden="1" x14ac:dyDescent="0.35">
      <c r="A1524" t="s">
        <v>185</v>
      </c>
      <c r="B1524" t="s">
        <v>580</v>
      </c>
      <c r="C1524">
        <v>2021</v>
      </c>
      <c r="D1524">
        <v>4</v>
      </c>
      <c r="E1524">
        <v>12535.7</v>
      </c>
      <c r="F1524">
        <v>0</v>
      </c>
      <c r="G1524" t="s">
        <v>643</v>
      </c>
      <c r="H1524" t="s">
        <v>377</v>
      </c>
      <c r="I1524" t="s">
        <v>16</v>
      </c>
      <c r="J1524" t="s">
        <v>479</v>
      </c>
      <c r="K1524" t="s">
        <v>380</v>
      </c>
      <c r="L1524" t="s">
        <v>381</v>
      </c>
      <c r="M1524" t="s">
        <v>381</v>
      </c>
      <c r="N1524" t="s">
        <v>381</v>
      </c>
      <c r="O1524" t="s">
        <v>387</v>
      </c>
      <c r="P1524" t="s">
        <v>388</v>
      </c>
      <c r="Q1524" t="s">
        <v>644</v>
      </c>
    </row>
    <row r="1525" spans="1:17" hidden="1" x14ac:dyDescent="0.35">
      <c r="A1525" t="s">
        <v>185</v>
      </c>
      <c r="B1525" t="s">
        <v>580</v>
      </c>
      <c r="C1525">
        <v>2021</v>
      </c>
      <c r="D1525">
        <v>4</v>
      </c>
      <c r="E1525">
        <v>0</v>
      </c>
      <c r="F1525">
        <v>32290.415000000001</v>
      </c>
      <c r="G1525" t="s">
        <v>643</v>
      </c>
      <c r="H1525" t="s">
        <v>377</v>
      </c>
      <c r="I1525" t="s">
        <v>16</v>
      </c>
      <c r="J1525" t="s">
        <v>479</v>
      </c>
      <c r="K1525" t="s">
        <v>380</v>
      </c>
      <c r="L1525" t="s">
        <v>381</v>
      </c>
      <c r="M1525" t="s">
        <v>381</v>
      </c>
      <c r="N1525" t="s">
        <v>381</v>
      </c>
      <c r="O1525" t="s">
        <v>387</v>
      </c>
      <c r="P1525" t="s">
        <v>388</v>
      </c>
      <c r="Q1525" t="s">
        <v>644</v>
      </c>
    </row>
    <row r="1526" spans="1:17" hidden="1" x14ac:dyDescent="0.35">
      <c r="A1526" t="s">
        <v>185</v>
      </c>
      <c r="B1526" t="s">
        <v>580</v>
      </c>
      <c r="C1526">
        <v>2021</v>
      </c>
      <c r="D1526">
        <v>5</v>
      </c>
      <c r="E1526">
        <v>1959.62</v>
      </c>
      <c r="F1526">
        <v>0</v>
      </c>
      <c r="G1526" t="s">
        <v>643</v>
      </c>
      <c r="H1526" t="s">
        <v>377</v>
      </c>
      <c r="I1526" t="s">
        <v>16</v>
      </c>
      <c r="J1526" t="s">
        <v>479</v>
      </c>
      <c r="K1526" t="s">
        <v>380</v>
      </c>
      <c r="L1526" t="s">
        <v>381</v>
      </c>
      <c r="M1526" t="s">
        <v>381</v>
      </c>
      <c r="N1526" t="s">
        <v>381</v>
      </c>
      <c r="O1526" t="s">
        <v>389</v>
      </c>
      <c r="P1526" t="s">
        <v>388</v>
      </c>
      <c r="Q1526" t="s">
        <v>644</v>
      </c>
    </row>
    <row r="1527" spans="1:17" hidden="1" x14ac:dyDescent="0.35">
      <c r="A1527" t="s">
        <v>185</v>
      </c>
      <c r="B1527" t="s">
        <v>580</v>
      </c>
      <c r="C1527">
        <v>2021</v>
      </c>
      <c r="D1527">
        <v>5</v>
      </c>
      <c r="E1527">
        <v>0</v>
      </c>
      <c r="F1527">
        <v>5712.4025000000001</v>
      </c>
      <c r="G1527" t="s">
        <v>643</v>
      </c>
      <c r="H1527" t="s">
        <v>377</v>
      </c>
      <c r="I1527" t="s">
        <v>16</v>
      </c>
      <c r="J1527" t="s">
        <v>479</v>
      </c>
      <c r="K1527" t="s">
        <v>380</v>
      </c>
      <c r="L1527" t="s">
        <v>381</v>
      </c>
      <c r="M1527" t="s">
        <v>381</v>
      </c>
      <c r="N1527" t="s">
        <v>381</v>
      </c>
      <c r="O1527" t="s">
        <v>389</v>
      </c>
      <c r="P1527" t="s">
        <v>388</v>
      </c>
      <c r="Q1527" t="s">
        <v>644</v>
      </c>
    </row>
    <row r="1528" spans="1:17" hidden="1" x14ac:dyDescent="0.35">
      <c r="A1528" t="s">
        <v>185</v>
      </c>
      <c r="B1528" t="s">
        <v>580</v>
      </c>
      <c r="C1528">
        <v>2021</v>
      </c>
      <c r="D1528">
        <v>6</v>
      </c>
      <c r="E1528">
        <v>180.04</v>
      </c>
      <c r="F1528">
        <v>0</v>
      </c>
      <c r="G1528" t="s">
        <v>643</v>
      </c>
      <c r="H1528" t="s">
        <v>377</v>
      </c>
      <c r="I1528" t="s">
        <v>16</v>
      </c>
      <c r="J1528" t="s">
        <v>479</v>
      </c>
      <c r="K1528" t="s">
        <v>380</v>
      </c>
      <c r="L1528" t="s">
        <v>381</v>
      </c>
      <c r="M1528" t="s">
        <v>381</v>
      </c>
      <c r="N1528" t="s">
        <v>381</v>
      </c>
      <c r="O1528" t="s">
        <v>390</v>
      </c>
      <c r="P1528" t="s">
        <v>388</v>
      </c>
      <c r="Q1528" t="s">
        <v>644</v>
      </c>
    </row>
    <row r="1529" spans="1:17" hidden="1" x14ac:dyDescent="0.35">
      <c r="A1529" t="s">
        <v>185</v>
      </c>
      <c r="B1529" t="s">
        <v>580</v>
      </c>
      <c r="C1529">
        <v>2021</v>
      </c>
      <c r="D1529">
        <v>6</v>
      </c>
      <c r="E1529">
        <v>0</v>
      </c>
      <c r="F1529">
        <v>13324.4512</v>
      </c>
      <c r="G1529" t="s">
        <v>643</v>
      </c>
      <c r="H1529" t="s">
        <v>377</v>
      </c>
      <c r="I1529" t="s">
        <v>16</v>
      </c>
      <c r="J1529" t="s">
        <v>479</v>
      </c>
      <c r="K1529" t="s">
        <v>380</v>
      </c>
      <c r="L1529" t="s">
        <v>381</v>
      </c>
      <c r="M1529" t="s">
        <v>381</v>
      </c>
      <c r="N1529" t="s">
        <v>381</v>
      </c>
      <c r="O1529" t="s">
        <v>390</v>
      </c>
      <c r="P1529" t="s">
        <v>388</v>
      </c>
      <c r="Q1529" t="s">
        <v>644</v>
      </c>
    </row>
    <row r="1530" spans="1:17" hidden="1" x14ac:dyDescent="0.35">
      <c r="A1530" t="s">
        <v>187</v>
      </c>
      <c r="B1530" t="s">
        <v>580</v>
      </c>
      <c r="C1530">
        <v>2021</v>
      </c>
      <c r="D1530">
        <v>5</v>
      </c>
      <c r="E1530">
        <v>2596.0500000000002</v>
      </c>
      <c r="F1530">
        <v>0</v>
      </c>
      <c r="G1530" t="s">
        <v>643</v>
      </c>
      <c r="H1530" t="s">
        <v>377</v>
      </c>
      <c r="I1530" t="s">
        <v>21</v>
      </c>
      <c r="J1530" t="s">
        <v>479</v>
      </c>
      <c r="K1530" t="s">
        <v>380</v>
      </c>
      <c r="L1530" t="s">
        <v>381</v>
      </c>
      <c r="M1530" t="s">
        <v>381</v>
      </c>
      <c r="N1530" t="s">
        <v>381</v>
      </c>
      <c r="O1530" t="s">
        <v>389</v>
      </c>
      <c r="P1530" t="s">
        <v>388</v>
      </c>
      <c r="Q1530" t="s">
        <v>644</v>
      </c>
    </row>
    <row r="1531" spans="1:17" hidden="1" x14ac:dyDescent="0.35">
      <c r="A1531" t="s">
        <v>187</v>
      </c>
      <c r="B1531" t="s">
        <v>580</v>
      </c>
      <c r="C1531">
        <v>2021</v>
      </c>
      <c r="D1531">
        <v>6</v>
      </c>
      <c r="E1531">
        <v>516.6</v>
      </c>
      <c r="F1531">
        <v>0</v>
      </c>
      <c r="G1531" t="s">
        <v>643</v>
      </c>
      <c r="H1531" t="s">
        <v>377</v>
      </c>
      <c r="I1531" t="s">
        <v>21</v>
      </c>
      <c r="J1531" t="s">
        <v>479</v>
      </c>
      <c r="K1531" t="s">
        <v>380</v>
      </c>
      <c r="L1531" t="s">
        <v>381</v>
      </c>
      <c r="M1531" t="s">
        <v>381</v>
      </c>
      <c r="N1531" t="s">
        <v>381</v>
      </c>
      <c r="O1531" t="s">
        <v>390</v>
      </c>
      <c r="P1531" t="s">
        <v>388</v>
      </c>
      <c r="Q1531" t="s">
        <v>644</v>
      </c>
    </row>
    <row r="1532" spans="1:17" hidden="1" x14ac:dyDescent="0.35">
      <c r="A1532" t="s">
        <v>186</v>
      </c>
      <c r="B1532" t="s">
        <v>580</v>
      </c>
      <c r="C1532">
        <v>2021</v>
      </c>
      <c r="D1532">
        <v>5</v>
      </c>
      <c r="E1532">
        <v>3378.93</v>
      </c>
      <c r="F1532">
        <v>0</v>
      </c>
      <c r="G1532" t="s">
        <v>643</v>
      </c>
      <c r="H1532" t="s">
        <v>377</v>
      </c>
      <c r="I1532" t="s">
        <v>20</v>
      </c>
      <c r="J1532" t="s">
        <v>479</v>
      </c>
      <c r="K1532" t="s">
        <v>380</v>
      </c>
      <c r="L1532" t="s">
        <v>381</v>
      </c>
      <c r="M1532" t="s">
        <v>381</v>
      </c>
      <c r="N1532" t="s">
        <v>381</v>
      </c>
      <c r="O1532" t="s">
        <v>389</v>
      </c>
      <c r="P1532" t="s">
        <v>388</v>
      </c>
      <c r="Q1532" t="s">
        <v>644</v>
      </c>
    </row>
    <row r="1533" spans="1:17" hidden="1" x14ac:dyDescent="0.35">
      <c r="A1533" t="s">
        <v>186</v>
      </c>
      <c r="B1533" t="s">
        <v>580</v>
      </c>
      <c r="C1533">
        <v>2021</v>
      </c>
      <c r="D1533">
        <v>6</v>
      </c>
      <c r="E1533">
        <v>-965</v>
      </c>
      <c r="F1533">
        <v>0</v>
      </c>
      <c r="G1533" t="s">
        <v>643</v>
      </c>
      <c r="H1533" t="s">
        <v>377</v>
      </c>
      <c r="I1533" t="s">
        <v>20</v>
      </c>
      <c r="J1533" t="s">
        <v>479</v>
      </c>
      <c r="K1533" t="s">
        <v>380</v>
      </c>
      <c r="L1533" t="s">
        <v>381</v>
      </c>
      <c r="M1533" t="s">
        <v>381</v>
      </c>
      <c r="N1533" t="s">
        <v>381</v>
      </c>
      <c r="O1533" t="s">
        <v>390</v>
      </c>
      <c r="P1533" t="s">
        <v>388</v>
      </c>
      <c r="Q1533" t="s">
        <v>644</v>
      </c>
    </row>
    <row r="1534" spans="1:17" hidden="1" x14ac:dyDescent="0.35">
      <c r="A1534" t="s">
        <v>188</v>
      </c>
      <c r="B1534" t="s">
        <v>580</v>
      </c>
      <c r="C1534">
        <v>2021</v>
      </c>
      <c r="D1534">
        <v>1</v>
      </c>
      <c r="E1534">
        <v>0</v>
      </c>
      <c r="F1534">
        <v>1973.65</v>
      </c>
      <c r="G1534" t="s">
        <v>645</v>
      </c>
      <c r="H1534" t="s">
        <v>377</v>
      </c>
      <c r="I1534" t="s">
        <v>16</v>
      </c>
      <c r="J1534" t="s">
        <v>251</v>
      </c>
      <c r="K1534" t="s">
        <v>380</v>
      </c>
      <c r="L1534" t="s">
        <v>381</v>
      </c>
      <c r="M1534" t="s">
        <v>381</v>
      </c>
      <c r="N1534" t="s">
        <v>381</v>
      </c>
      <c r="O1534" t="s">
        <v>382</v>
      </c>
      <c r="P1534" t="s">
        <v>383</v>
      </c>
      <c r="Q1534" t="s">
        <v>646</v>
      </c>
    </row>
    <row r="1535" spans="1:17" hidden="1" x14ac:dyDescent="0.35">
      <c r="A1535" t="s">
        <v>188</v>
      </c>
      <c r="B1535" t="s">
        <v>580</v>
      </c>
      <c r="C1535">
        <v>2021</v>
      </c>
      <c r="D1535">
        <v>1</v>
      </c>
      <c r="E1535">
        <v>231.27</v>
      </c>
      <c r="F1535">
        <v>0</v>
      </c>
      <c r="G1535" t="s">
        <v>645</v>
      </c>
      <c r="H1535" t="s">
        <v>377</v>
      </c>
      <c r="I1535" t="s">
        <v>16</v>
      </c>
      <c r="J1535" t="s">
        <v>251</v>
      </c>
      <c r="K1535" t="s">
        <v>380</v>
      </c>
      <c r="L1535" t="s">
        <v>381</v>
      </c>
      <c r="M1535" t="s">
        <v>381</v>
      </c>
      <c r="N1535" t="s">
        <v>381</v>
      </c>
      <c r="O1535" t="s">
        <v>382</v>
      </c>
      <c r="P1535" t="s">
        <v>383</v>
      </c>
      <c r="Q1535" t="s">
        <v>646</v>
      </c>
    </row>
    <row r="1536" spans="1:17" hidden="1" x14ac:dyDescent="0.35">
      <c r="A1536" t="s">
        <v>188</v>
      </c>
      <c r="B1536" t="s">
        <v>580</v>
      </c>
      <c r="C1536">
        <v>2021</v>
      </c>
      <c r="D1536">
        <v>2</v>
      </c>
      <c r="E1536">
        <v>0</v>
      </c>
      <c r="F1536">
        <v>684.03</v>
      </c>
      <c r="G1536" t="s">
        <v>645</v>
      </c>
      <c r="H1536" t="s">
        <v>377</v>
      </c>
      <c r="I1536" t="s">
        <v>16</v>
      </c>
      <c r="J1536" t="s">
        <v>251</v>
      </c>
      <c r="K1536" t="s">
        <v>380</v>
      </c>
      <c r="L1536" t="s">
        <v>381</v>
      </c>
      <c r="M1536" t="s">
        <v>381</v>
      </c>
      <c r="N1536" t="s">
        <v>381</v>
      </c>
      <c r="O1536" t="s">
        <v>385</v>
      </c>
      <c r="P1536" t="s">
        <v>383</v>
      </c>
      <c r="Q1536" t="s">
        <v>646</v>
      </c>
    </row>
    <row r="1537" spans="1:17" hidden="1" x14ac:dyDescent="0.35">
      <c r="A1537" t="s">
        <v>188</v>
      </c>
      <c r="B1537" t="s">
        <v>580</v>
      </c>
      <c r="C1537">
        <v>2021</v>
      </c>
      <c r="D1537">
        <v>2</v>
      </c>
      <c r="E1537">
        <v>4349.16</v>
      </c>
      <c r="F1537">
        <v>0</v>
      </c>
      <c r="G1537" t="s">
        <v>645</v>
      </c>
      <c r="H1537" t="s">
        <v>377</v>
      </c>
      <c r="I1537" t="s">
        <v>16</v>
      </c>
      <c r="J1537" t="s">
        <v>251</v>
      </c>
      <c r="K1537" t="s">
        <v>380</v>
      </c>
      <c r="L1537" t="s">
        <v>381</v>
      </c>
      <c r="M1537" t="s">
        <v>381</v>
      </c>
      <c r="N1537" t="s">
        <v>381</v>
      </c>
      <c r="O1537" t="s">
        <v>385</v>
      </c>
      <c r="P1537" t="s">
        <v>383</v>
      </c>
      <c r="Q1537" t="s">
        <v>646</v>
      </c>
    </row>
    <row r="1538" spans="1:17" hidden="1" x14ac:dyDescent="0.35">
      <c r="A1538" t="s">
        <v>188</v>
      </c>
      <c r="B1538" t="s">
        <v>580</v>
      </c>
      <c r="C1538">
        <v>2021</v>
      </c>
      <c r="D1538">
        <v>3</v>
      </c>
      <c r="E1538">
        <v>0</v>
      </c>
      <c r="F1538">
        <v>473.89120000000003</v>
      </c>
      <c r="G1538" t="s">
        <v>645</v>
      </c>
      <c r="H1538" t="s">
        <v>377</v>
      </c>
      <c r="I1538" t="s">
        <v>16</v>
      </c>
      <c r="J1538" t="s">
        <v>251</v>
      </c>
      <c r="K1538" t="s">
        <v>380</v>
      </c>
      <c r="L1538" t="s">
        <v>381</v>
      </c>
      <c r="M1538" t="s">
        <v>381</v>
      </c>
      <c r="N1538" t="s">
        <v>381</v>
      </c>
      <c r="O1538" t="s">
        <v>386</v>
      </c>
      <c r="P1538" t="s">
        <v>383</v>
      </c>
      <c r="Q1538" t="s">
        <v>646</v>
      </c>
    </row>
    <row r="1539" spans="1:17" hidden="1" x14ac:dyDescent="0.35">
      <c r="A1539" t="s">
        <v>188</v>
      </c>
      <c r="B1539" t="s">
        <v>580</v>
      </c>
      <c r="C1539">
        <v>2021</v>
      </c>
      <c r="D1539">
        <v>3</v>
      </c>
      <c r="E1539">
        <v>505.1</v>
      </c>
      <c r="F1539">
        <v>0</v>
      </c>
      <c r="G1539" t="s">
        <v>645</v>
      </c>
      <c r="H1539" t="s">
        <v>377</v>
      </c>
      <c r="I1539" t="s">
        <v>16</v>
      </c>
      <c r="J1539" t="s">
        <v>251</v>
      </c>
      <c r="K1539" t="s">
        <v>380</v>
      </c>
      <c r="L1539" t="s">
        <v>381</v>
      </c>
      <c r="M1539" t="s">
        <v>381</v>
      </c>
      <c r="N1539" t="s">
        <v>381</v>
      </c>
      <c r="O1539" t="s">
        <v>386</v>
      </c>
      <c r="P1539" t="s">
        <v>383</v>
      </c>
      <c r="Q1539" t="s">
        <v>646</v>
      </c>
    </row>
    <row r="1540" spans="1:17" hidden="1" x14ac:dyDescent="0.35">
      <c r="A1540" t="s">
        <v>188</v>
      </c>
      <c r="B1540" t="s">
        <v>580</v>
      </c>
      <c r="C1540">
        <v>2021</v>
      </c>
      <c r="D1540">
        <v>4</v>
      </c>
      <c r="E1540">
        <v>-3005.74</v>
      </c>
      <c r="F1540">
        <v>0</v>
      </c>
      <c r="G1540" t="s">
        <v>645</v>
      </c>
      <c r="H1540" t="s">
        <v>377</v>
      </c>
      <c r="I1540" t="s">
        <v>16</v>
      </c>
      <c r="J1540" t="s">
        <v>251</v>
      </c>
      <c r="K1540" t="s">
        <v>380</v>
      </c>
      <c r="L1540" t="s">
        <v>381</v>
      </c>
      <c r="M1540" t="s">
        <v>381</v>
      </c>
      <c r="N1540" t="s">
        <v>381</v>
      </c>
      <c r="O1540" t="s">
        <v>387</v>
      </c>
      <c r="P1540" t="s">
        <v>388</v>
      </c>
      <c r="Q1540" t="s">
        <v>646</v>
      </c>
    </row>
    <row r="1541" spans="1:17" hidden="1" x14ac:dyDescent="0.35">
      <c r="A1541" t="s">
        <v>188</v>
      </c>
      <c r="B1541" t="s">
        <v>580</v>
      </c>
      <c r="C1541">
        <v>2021</v>
      </c>
      <c r="D1541">
        <v>4</v>
      </c>
      <c r="E1541">
        <v>0</v>
      </c>
      <c r="F1541">
        <v>7705.6431000000002</v>
      </c>
      <c r="G1541" t="s">
        <v>645</v>
      </c>
      <c r="H1541" t="s">
        <v>377</v>
      </c>
      <c r="I1541" t="s">
        <v>16</v>
      </c>
      <c r="J1541" t="s">
        <v>251</v>
      </c>
      <c r="K1541" t="s">
        <v>380</v>
      </c>
      <c r="L1541" t="s">
        <v>381</v>
      </c>
      <c r="M1541" t="s">
        <v>381</v>
      </c>
      <c r="N1541" t="s">
        <v>381</v>
      </c>
      <c r="O1541" t="s">
        <v>387</v>
      </c>
      <c r="P1541" t="s">
        <v>388</v>
      </c>
      <c r="Q1541" t="s">
        <v>646</v>
      </c>
    </row>
    <row r="1542" spans="1:17" hidden="1" x14ac:dyDescent="0.35">
      <c r="A1542" t="s">
        <v>188</v>
      </c>
      <c r="B1542" t="s">
        <v>580</v>
      </c>
      <c r="C1542">
        <v>2021</v>
      </c>
      <c r="D1542">
        <v>5</v>
      </c>
      <c r="E1542">
        <v>0</v>
      </c>
      <c r="F1542">
        <v>1363.1827000000001</v>
      </c>
      <c r="G1542" t="s">
        <v>645</v>
      </c>
      <c r="H1542" t="s">
        <v>377</v>
      </c>
      <c r="I1542" t="s">
        <v>16</v>
      </c>
      <c r="J1542" t="s">
        <v>251</v>
      </c>
      <c r="K1542" t="s">
        <v>380</v>
      </c>
      <c r="L1542" t="s">
        <v>381</v>
      </c>
      <c r="M1542" t="s">
        <v>381</v>
      </c>
      <c r="N1542" t="s">
        <v>381</v>
      </c>
      <c r="O1542" t="s">
        <v>389</v>
      </c>
      <c r="P1542" t="s">
        <v>388</v>
      </c>
      <c r="Q1542" t="s">
        <v>646</v>
      </c>
    </row>
    <row r="1543" spans="1:17" hidden="1" x14ac:dyDescent="0.35">
      <c r="A1543" t="s">
        <v>188</v>
      </c>
      <c r="B1543" t="s">
        <v>580</v>
      </c>
      <c r="C1543">
        <v>2021</v>
      </c>
      <c r="D1543">
        <v>6</v>
      </c>
      <c r="E1543">
        <v>0</v>
      </c>
      <c r="F1543">
        <v>3179.6886</v>
      </c>
      <c r="G1543" t="s">
        <v>645</v>
      </c>
      <c r="H1543" t="s">
        <v>377</v>
      </c>
      <c r="I1543" t="s">
        <v>16</v>
      </c>
      <c r="J1543" t="s">
        <v>251</v>
      </c>
      <c r="K1543" t="s">
        <v>380</v>
      </c>
      <c r="L1543" t="s">
        <v>381</v>
      </c>
      <c r="M1543" t="s">
        <v>381</v>
      </c>
      <c r="N1543" t="s">
        <v>381</v>
      </c>
      <c r="O1543" t="s">
        <v>390</v>
      </c>
      <c r="P1543" t="s">
        <v>388</v>
      </c>
      <c r="Q1543" t="s">
        <v>646</v>
      </c>
    </row>
    <row r="1544" spans="1:17" hidden="1" x14ac:dyDescent="0.35">
      <c r="A1544" t="s">
        <v>190</v>
      </c>
      <c r="B1544" t="s">
        <v>580</v>
      </c>
      <c r="C1544">
        <v>2021</v>
      </c>
      <c r="D1544">
        <v>1</v>
      </c>
      <c r="E1544">
        <v>0</v>
      </c>
      <c r="F1544">
        <v>5982.25</v>
      </c>
      <c r="G1544" t="s">
        <v>647</v>
      </c>
      <c r="H1544" t="s">
        <v>377</v>
      </c>
      <c r="I1544" t="s">
        <v>16</v>
      </c>
      <c r="J1544" t="s">
        <v>479</v>
      </c>
      <c r="K1544" t="s">
        <v>380</v>
      </c>
      <c r="L1544" t="s">
        <v>381</v>
      </c>
      <c r="M1544" t="s">
        <v>381</v>
      </c>
      <c r="N1544" t="s">
        <v>381</v>
      </c>
      <c r="O1544" t="s">
        <v>382</v>
      </c>
      <c r="P1544" t="s">
        <v>383</v>
      </c>
      <c r="Q1544" t="s">
        <v>648</v>
      </c>
    </row>
    <row r="1545" spans="1:17" hidden="1" x14ac:dyDescent="0.35">
      <c r="A1545" t="s">
        <v>190</v>
      </c>
      <c r="B1545" t="s">
        <v>580</v>
      </c>
      <c r="C1545">
        <v>2021</v>
      </c>
      <c r="D1545">
        <v>1</v>
      </c>
      <c r="E1545">
        <v>9493.73</v>
      </c>
      <c r="F1545">
        <v>0</v>
      </c>
      <c r="G1545" t="s">
        <v>647</v>
      </c>
      <c r="H1545" t="s">
        <v>377</v>
      </c>
      <c r="I1545" t="s">
        <v>16</v>
      </c>
      <c r="J1545" t="s">
        <v>479</v>
      </c>
      <c r="K1545" t="s">
        <v>380</v>
      </c>
      <c r="L1545" t="s">
        <v>381</v>
      </c>
      <c r="M1545" t="s">
        <v>381</v>
      </c>
      <c r="N1545" t="s">
        <v>381</v>
      </c>
      <c r="O1545" t="s">
        <v>382</v>
      </c>
      <c r="P1545" t="s">
        <v>383</v>
      </c>
      <c r="Q1545" t="s">
        <v>648</v>
      </c>
    </row>
    <row r="1546" spans="1:17" hidden="1" x14ac:dyDescent="0.35">
      <c r="A1546" t="s">
        <v>190</v>
      </c>
      <c r="B1546" t="s">
        <v>580</v>
      </c>
      <c r="C1546">
        <v>2021</v>
      </c>
      <c r="D1546">
        <v>2</v>
      </c>
      <c r="E1546">
        <v>0</v>
      </c>
      <c r="F1546">
        <v>2073.3200000000002</v>
      </c>
      <c r="G1546" t="s">
        <v>647</v>
      </c>
      <c r="H1546" t="s">
        <v>377</v>
      </c>
      <c r="I1546" t="s">
        <v>16</v>
      </c>
      <c r="J1546" t="s">
        <v>479</v>
      </c>
      <c r="K1546" t="s">
        <v>380</v>
      </c>
      <c r="L1546" t="s">
        <v>381</v>
      </c>
      <c r="M1546" t="s">
        <v>381</v>
      </c>
      <c r="N1546" t="s">
        <v>381</v>
      </c>
      <c r="O1546" t="s">
        <v>385</v>
      </c>
      <c r="P1546" t="s">
        <v>383</v>
      </c>
      <c r="Q1546" t="s">
        <v>648</v>
      </c>
    </row>
    <row r="1547" spans="1:17" hidden="1" x14ac:dyDescent="0.35">
      <c r="A1547" t="s">
        <v>190</v>
      </c>
      <c r="B1547" t="s">
        <v>580</v>
      </c>
      <c r="C1547">
        <v>2021</v>
      </c>
      <c r="D1547">
        <v>2</v>
      </c>
      <c r="E1547">
        <v>-2926.38</v>
      </c>
      <c r="F1547">
        <v>0</v>
      </c>
      <c r="G1547" t="s">
        <v>647</v>
      </c>
      <c r="H1547" t="s">
        <v>377</v>
      </c>
      <c r="I1547" t="s">
        <v>16</v>
      </c>
      <c r="J1547" t="s">
        <v>479</v>
      </c>
      <c r="K1547" t="s">
        <v>380</v>
      </c>
      <c r="L1547" t="s">
        <v>381</v>
      </c>
      <c r="M1547" t="s">
        <v>381</v>
      </c>
      <c r="N1547" t="s">
        <v>381</v>
      </c>
      <c r="O1547" t="s">
        <v>385</v>
      </c>
      <c r="P1547" t="s">
        <v>383</v>
      </c>
      <c r="Q1547" t="s">
        <v>648</v>
      </c>
    </row>
    <row r="1548" spans="1:17" hidden="1" x14ac:dyDescent="0.35">
      <c r="A1548" t="s">
        <v>190</v>
      </c>
      <c r="B1548" t="s">
        <v>580</v>
      </c>
      <c r="C1548">
        <v>2021</v>
      </c>
      <c r="D1548">
        <v>3</v>
      </c>
      <c r="E1548">
        <v>0</v>
      </c>
      <c r="F1548">
        <v>1436.3932</v>
      </c>
      <c r="G1548" t="s">
        <v>647</v>
      </c>
      <c r="H1548" t="s">
        <v>377</v>
      </c>
      <c r="I1548" t="s">
        <v>16</v>
      </c>
      <c r="J1548" t="s">
        <v>479</v>
      </c>
      <c r="K1548" t="s">
        <v>380</v>
      </c>
      <c r="L1548" t="s">
        <v>381</v>
      </c>
      <c r="M1548" t="s">
        <v>381</v>
      </c>
      <c r="N1548" t="s">
        <v>381</v>
      </c>
      <c r="O1548" t="s">
        <v>386</v>
      </c>
      <c r="P1548" t="s">
        <v>383</v>
      </c>
      <c r="Q1548" t="s">
        <v>648</v>
      </c>
    </row>
    <row r="1549" spans="1:17" hidden="1" x14ac:dyDescent="0.35">
      <c r="A1549" t="s">
        <v>190</v>
      </c>
      <c r="B1549" t="s">
        <v>580</v>
      </c>
      <c r="C1549">
        <v>2021</v>
      </c>
      <c r="D1549">
        <v>3</v>
      </c>
      <c r="E1549">
        <v>1720.52</v>
      </c>
      <c r="F1549">
        <v>0</v>
      </c>
      <c r="G1549" t="s">
        <v>647</v>
      </c>
      <c r="H1549" t="s">
        <v>377</v>
      </c>
      <c r="I1549" t="s">
        <v>16</v>
      </c>
      <c r="J1549" t="s">
        <v>479</v>
      </c>
      <c r="K1549" t="s">
        <v>380</v>
      </c>
      <c r="L1549" t="s">
        <v>381</v>
      </c>
      <c r="M1549" t="s">
        <v>381</v>
      </c>
      <c r="N1549" t="s">
        <v>381</v>
      </c>
      <c r="O1549" t="s">
        <v>386</v>
      </c>
      <c r="P1549" t="s">
        <v>383</v>
      </c>
      <c r="Q1549" t="s">
        <v>648</v>
      </c>
    </row>
    <row r="1550" spans="1:17" hidden="1" x14ac:dyDescent="0.35">
      <c r="A1550" t="s">
        <v>190</v>
      </c>
      <c r="B1550" t="s">
        <v>580</v>
      </c>
      <c r="C1550">
        <v>2021</v>
      </c>
      <c r="D1550">
        <v>4</v>
      </c>
      <c r="E1550">
        <v>16739.7</v>
      </c>
      <c r="F1550">
        <v>0</v>
      </c>
      <c r="G1550" t="s">
        <v>647</v>
      </c>
      <c r="H1550" t="s">
        <v>377</v>
      </c>
      <c r="I1550" t="s">
        <v>16</v>
      </c>
      <c r="J1550" t="s">
        <v>479</v>
      </c>
      <c r="K1550" t="s">
        <v>380</v>
      </c>
      <c r="L1550" t="s">
        <v>381</v>
      </c>
      <c r="M1550" t="s">
        <v>381</v>
      </c>
      <c r="N1550" t="s">
        <v>381</v>
      </c>
      <c r="O1550" t="s">
        <v>387</v>
      </c>
      <c r="P1550" t="s">
        <v>388</v>
      </c>
      <c r="Q1550" t="s">
        <v>648</v>
      </c>
    </row>
    <row r="1551" spans="1:17" hidden="1" x14ac:dyDescent="0.35">
      <c r="A1551" t="s">
        <v>190</v>
      </c>
      <c r="B1551" t="s">
        <v>580</v>
      </c>
      <c r="C1551">
        <v>2021</v>
      </c>
      <c r="D1551">
        <v>4</v>
      </c>
      <c r="E1551">
        <v>0</v>
      </c>
      <c r="F1551">
        <v>23356.274600000001</v>
      </c>
      <c r="G1551" t="s">
        <v>647</v>
      </c>
      <c r="H1551" t="s">
        <v>377</v>
      </c>
      <c r="I1551" t="s">
        <v>16</v>
      </c>
      <c r="J1551" t="s">
        <v>479</v>
      </c>
      <c r="K1551" t="s">
        <v>380</v>
      </c>
      <c r="L1551" t="s">
        <v>381</v>
      </c>
      <c r="M1551" t="s">
        <v>381</v>
      </c>
      <c r="N1551" t="s">
        <v>381</v>
      </c>
      <c r="O1551" t="s">
        <v>387</v>
      </c>
      <c r="P1551" t="s">
        <v>388</v>
      </c>
      <c r="Q1551" t="s">
        <v>648</v>
      </c>
    </row>
    <row r="1552" spans="1:17" hidden="1" x14ac:dyDescent="0.35">
      <c r="A1552" t="s">
        <v>190</v>
      </c>
      <c r="B1552" t="s">
        <v>580</v>
      </c>
      <c r="C1552">
        <v>2021</v>
      </c>
      <c r="D1552">
        <v>5</v>
      </c>
      <c r="E1552">
        <v>5769.51</v>
      </c>
      <c r="F1552">
        <v>0</v>
      </c>
      <c r="G1552" t="s">
        <v>647</v>
      </c>
      <c r="H1552" t="s">
        <v>377</v>
      </c>
      <c r="I1552" t="s">
        <v>16</v>
      </c>
      <c r="J1552" t="s">
        <v>479</v>
      </c>
      <c r="K1552" t="s">
        <v>380</v>
      </c>
      <c r="L1552" t="s">
        <v>381</v>
      </c>
      <c r="M1552" t="s">
        <v>381</v>
      </c>
      <c r="N1552" t="s">
        <v>381</v>
      </c>
      <c r="O1552" t="s">
        <v>389</v>
      </c>
      <c r="P1552" t="s">
        <v>388</v>
      </c>
      <c r="Q1552" t="s">
        <v>648</v>
      </c>
    </row>
    <row r="1553" spans="1:17" hidden="1" x14ac:dyDescent="0.35">
      <c r="A1553" t="s">
        <v>190</v>
      </c>
      <c r="B1553" t="s">
        <v>580</v>
      </c>
      <c r="C1553">
        <v>2021</v>
      </c>
      <c r="D1553">
        <v>5</v>
      </c>
      <c r="E1553">
        <v>0</v>
      </c>
      <c r="F1553">
        <v>4131.8900000000003</v>
      </c>
      <c r="G1553" t="s">
        <v>647</v>
      </c>
      <c r="H1553" t="s">
        <v>377</v>
      </c>
      <c r="I1553" t="s">
        <v>16</v>
      </c>
      <c r="J1553" t="s">
        <v>479</v>
      </c>
      <c r="K1553" t="s">
        <v>380</v>
      </c>
      <c r="L1553" t="s">
        <v>381</v>
      </c>
      <c r="M1553" t="s">
        <v>381</v>
      </c>
      <c r="N1553" t="s">
        <v>381</v>
      </c>
      <c r="O1553" t="s">
        <v>389</v>
      </c>
      <c r="P1553" t="s">
        <v>388</v>
      </c>
      <c r="Q1553" t="s">
        <v>648</v>
      </c>
    </row>
    <row r="1554" spans="1:17" hidden="1" x14ac:dyDescent="0.35">
      <c r="A1554" t="s">
        <v>190</v>
      </c>
      <c r="B1554" t="s">
        <v>580</v>
      </c>
      <c r="C1554">
        <v>2021</v>
      </c>
      <c r="D1554">
        <v>6</v>
      </c>
      <c r="E1554">
        <v>-302.32</v>
      </c>
      <c r="F1554">
        <v>0</v>
      </c>
      <c r="G1554" t="s">
        <v>647</v>
      </c>
      <c r="H1554" t="s">
        <v>377</v>
      </c>
      <c r="I1554" t="s">
        <v>16</v>
      </c>
      <c r="J1554" t="s">
        <v>479</v>
      </c>
      <c r="K1554" t="s">
        <v>380</v>
      </c>
      <c r="L1554" t="s">
        <v>381</v>
      </c>
      <c r="M1554" t="s">
        <v>381</v>
      </c>
      <c r="N1554" t="s">
        <v>381</v>
      </c>
      <c r="O1554" t="s">
        <v>390</v>
      </c>
      <c r="P1554" t="s">
        <v>388</v>
      </c>
      <c r="Q1554" t="s">
        <v>648</v>
      </c>
    </row>
    <row r="1555" spans="1:17" hidden="1" x14ac:dyDescent="0.35">
      <c r="A1555" t="s">
        <v>190</v>
      </c>
      <c r="B1555" t="s">
        <v>580</v>
      </c>
      <c r="C1555">
        <v>2021</v>
      </c>
      <c r="D1555">
        <v>6</v>
      </c>
      <c r="E1555">
        <v>0</v>
      </c>
      <c r="F1555">
        <v>9637.8302999999996</v>
      </c>
      <c r="G1555" t="s">
        <v>647</v>
      </c>
      <c r="H1555" t="s">
        <v>377</v>
      </c>
      <c r="I1555" t="s">
        <v>16</v>
      </c>
      <c r="J1555" t="s">
        <v>479</v>
      </c>
      <c r="K1555" t="s">
        <v>380</v>
      </c>
      <c r="L1555" t="s">
        <v>381</v>
      </c>
      <c r="M1555" t="s">
        <v>381</v>
      </c>
      <c r="N1555" t="s">
        <v>381</v>
      </c>
      <c r="O1555" t="s">
        <v>390</v>
      </c>
      <c r="P1555" t="s">
        <v>388</v>
      </c>
      <c r="Q1555" t="s">
        <v>648</v>
      </c>
    </row>
    <row r="1556" spans="1:17" hidden="1" x14ac:dyDescent="0.35">
      <c r="A1556" t="s">
        <v>192</v>
      </c>
      <c r="B1556" t="s">
        <v>580</v>
      </c>
      <c r="C1556">
        <v>2021</v>
      </c>
      <c r="D1556">
        <v>5</v>
      </c>
      <c r="E1556">
        <v>3724.22</v>
      </c>
      <c r="F1556">
        <v>0</v>
      </c>
      <c r="G1556" t="s">
        <v>647</v>
      </c>
      <c r="H1556" t="s">
        <v>377</v>
      </c>
      <c r="I1556" t="s">
        <v>21</v>
      </c>
      <c r="J1556" t="s">
        <v>479</v>
      </c>
      <c r="K1556" t="s">
        <v>380</v>
      </c>
      <c r="L1556" t="s">
        <v>381</v>
      </c>
      <c r="M1556" t="s">
        <v>381</v>
      </c>
      <c r="N1556" t="s">
        <v>381</v>
      </c>
      <c r="O1556" t="s">
        <v>389</v>
      </c>
      <c r="P1556" t="s">
        <v>388</v>
      </c>
      <c r="Q1556" t="s">
        <v>648</v>
      </c>
    </row>
    <row r="1557" spans="1:17" hidden="1" x14ac:dyDescent="0.35">
      <c r="A1557" t="s">
        <v>192</v>
      </c>
      <c r="B1557" t="s">
        <v>580</v>
      </c>
      <c r="C1557">
        <v>2021</v>
      </c>
      <c r="D1557">
        <v>6</v>
      </c>
      <c r="E1557">
        <v>-1071.6199999999999</v>
      </c>
      <c r="F1557">
        <v>0</v>
      </c>
      <c r="G1557" t="s">
        <v>647</v>
      </c>
      <c r="H1557" t="s">
        <v>377</v>
      </c>
      <c r="I1557" t="s">
        <v>21</v>
      </c>
      <c r="J1557" t="s">
        <v>479</v>
      </c>
      <c r="K1557" t="s">
        <v>380</v>
      </c>
      <c r="L1557" t="s">
        <v>381</v>
      </c>
      <c r="M1557" t="s">
        <v>381</v>
      </c>
      <c r="N1557" t="s">
        <v>381</v>
      </c>
      <c r="O1557" t="s">
        <v>390</v>
      </c>
      <c r="P1557" t="s">
        <v>388</v>
      </c>
      <c r="Q1557" t="s">
        <v>648</v>
      </c>
    </row>
    <row r="1558" spans="1:17" hidden="1" x14ac:dyDescent="0.35">
      <c r="A1558" t="s">
        <v>191</v>
      </c>
      <c r="B1558" t="s">
        <v>580</v>
      </c>
      <c r="C1558">
        <v>2021</v>
      </c>
      <c r="D1558">
        <v>5</v>
      </c>
      <c r="E1558">
        <v>311.88</v>
      </c>
      <c r="F1558">
        <v>0</v>
      </c>
      <c r="G1558" t="s">
        <v>647</v>
      </c>
      <c r="H1558" t="s">
        <v>377</v>
      </c>
      <c r="I1558" t="s">
        <v>20</v>
      </c>
      <c r="J1558" t="s">
        <v>479</v>
      </c>
      <c r="K1558" t="s">
        <v>380</v>
      </c>
      <c r="L1558" t="s">
        <v>381</v>
      </c>
      <c r="M1558" t="s">
        <v>381</v>
      </c>
      <c r="N1558" t="s">
        <v>381</v>
      </c>
      <c r="O1558" t="s">
        <v>389</v>
      </c>
      <c r="P1558" t="s">
        <v>388</v>
      </c>
      <c r="Q1558" t="s">
        <v>648</v>
      </c>
    </row>
    <row r="1559" spans="1:17" hidden="1" x14ac:dyDescent="0.35">
      <c r="A1559" t="s">
        <v>191</v>
      </c>
      <c r="B1559" t="s">
        <v>580</v>
      </c>
      <c r="C1559">
        <v>2021</v>
      </c>
      <c r="D1559">
        <v>6</v>
      </c>
      <c r="E1559">
        <v>-172.99</v>
      </c>
      <c r="F1559">
        <v>0</v>
      </c>
      <c r="G1559" t="s">
        <v>647</v>
      </c>
      <c r="H1559" t="s">
        <v>377</v>
      </c>
      <c r="I1559" t="s">
        <v>20</v>
      </c>
      <c r="J1559" t="s">
        <v>479</v>
      </c>
      <c r="K1559" t="s">
        <v>380</v>
      </c>
      <c r="L1559" t="s">
        <v>381</v>
      </c>
      <c r="M1559" t="s">
        <v>381</v>
      </c>
      <c r="N1559" t="s">
        <v>381</v>
      </c>
      <c r="O1559" t="s">
        <v>390</v>
      </c>
      <c r="P1559" t="s">
        <v>388</v>
      </c>
      <c r="Q1559" t="s">
        <v>648</v>
      </c>
    </row>
    <row r="1560" spans="1:17" hidden="1" x14ac:dyDescent="0.35">
      <c r="A1560" t="s">
        <v>193</v>
      </c>
      <c r="B1560" t="s">
        <v>580</v>
      </c>
      <c r="C1560">
        <v>2021</v>
      </c>
      <c r="D1560">
        <v>1</v>
      </c>
      <c r="E1560">
        <v>0</v>
      </c>
      <c r="F1560">
        <v>9605.1299999999992</v>
      </c>
      <c r="G1560" t="s">
        <v>649</v>
      </c>
      <c r="H1560" t="s">
        <v>377</v>
      </c>
      <c r="I1560" t="s">
        <v>16</v>
      </c>
      <c r="J1560" t="s">
        <v>247</v>
      </c>
      <c r="K1560" t="s">
        <v>380</v>
      </c>
      <c r="L1560" t="s">
        <v>381</v>
      </c>
      <c r="M1560" t="s">
        <v>381</v>
      </c>
      <c r="N1560" t="s">
        <v>381</v>
      </c>
      <c r="O1560" t="s">
        <v>382</v>
      </c>
      <c r="P1560" t="s">
        <v>383</v>
      </c>
      <c r="Q1560" t="s">
        <v>650</v>
      </c>
    </row>
    <row r="1561" spans="1:17" hidden="1" x14ac:dyDescent="0.35">
      <c r="A1561" t="s">
        <v>193</v>
      </c>
      <c r="B1561" t="s">
        <v>580</v>
      </c>
      <c r="C1561">
        <v>2021</v>
      </c>
      <c r="D1561">
        <v>1</v>
      </c>
      <c r="E1561">
        <v>3515.07</v>
      </c>
      <c r="F1561">
        <v>0</v>
      </c>
      <c r="G1561" t="s">
        <v>649</v>
      </c>
      <c r="H1561" t="s">
        <v>377</v>
      </c>
      <c r="I1561" t="s">
        <v>16</v>
      </c>
      <c r="J1561" t="s">
        <v>247</v>
      </c>
      <c r="K1561" t="s">
        <v>380</v>
      </c>
      <c r="L1561" t="s">
        <v>381</v>
      </c>
      <c r="M1561" t="s">
        <v>381</v>
      </c>
      <c r="N1561" t="s">
        <v>381</v>
      </c>
      <c r="O1561" t="s">
        <v>382</v>
      </c>
      <c r="P1561" t="s">
        <v>383</v>
      </c>
      <c r="Q1561" t="s">
        <v>650</v>
      </c>
    </row>
    <row r="1562" spans="1:17" hidden="1" x14ac:dyDescent="0.35">
      <c r="A1562" t="s">
        <v>193</v>
      </c>
      <c r="B1562" t="s">
        <v>580</v>
      </c>
      <c r="C1562">
        <v>2021</v>
      </c>
      <c r="D1562">
        <v>2</v>
      </c>
      <c r="E1562">
        <v>0</v>
      </c>
      <c r="F1562">
        <v>3328.94</v>
      </c>
      <c r="G1562" t="s">
        <v>649</v>
      </c>
      <c r="H1562" t="s">
        <v>377</v>
      </c>
      <c r="I1562" t="s">
        <v>16</v>
      </c>
      <c r="J1562" t="s">
        <v>247</v>
      </c>
      <c r="K1562" t="s">
        <v>380</v>
      </c>
      <c r="L1562" t="s">
        <v>381</v>
      </c>
      <c r="M1562" t="s">
        <v>381</v>
      </c>
      <c r="N1562" t="s">
        <v>381</v>
      </c>
      <c r="O1562" t="s">
        <v>385</v>
      </c>
      <c r="P1562" t="s">
        <v>383</v>
      </c>
      <c r="Q1562" t="s">
        <v>650</v>
      </c>
    </row>
    <row r="1563" spans="1:17" hidden="1" x14ac:dyDescent="0.35">
      <c r="A1563" t="s">
        <v>193</v>
      </c>
      <c r="B1563" t="s">
        <v>580</v>
      </c>
      <c r="C1563">
        <v>2021</v>
      </c>
      <c r="D1563">
        <v>2</v>
      </c>
      <c r="E1563">
        <v>-3515.07</v>
      </c>
      <c r="F1563">
        <v>0</v>
      </c>
      <c r="G1563" t="s">
        <v>649</v>
      </c>
      <c r="H1563" t="s">
        <v>377</v>
      </c>
      <c r="I1563" t="s">
        <v>16</v>
      </c>
      <c r="J1563" t="s">
        <v>247</v>
      </c>
      <c r="K1563" t="s">
        <v>380</v>
      </c>
      <c r="L1563" t="s">
        <v>381</v>
      </c>
      <c r="M1563" t="s">
        <v>381</v>
      </c>
      <c r="N1563" t="s">
        <v>381</v>
      </c>
      <c r="O1563" t="s">
        <v>385</v>
      </c>
      <c r="P1563" t="s">
        <v>383</v>
      </c>
      <c r="Q1563" t="s">
        <v>650</v>
      </c>
    </row>
    <row r="1564" spans="1:17" hidden="1" x14ac:dyDescent="0.35">
      <c r="A1564" t="s">
        <v>193</v>
      </c>
      <c r="B1564" t="s">
        <v>580</v>
      </c>
      <c r="C1564">
        <v>2021</v>
      </c>
      <c r="D1564">
        <v>3</v>
      </c>
      <c r="E1564">
        <v>0</v>
      </c>
      <c r="F1564">
        <v>2306.2793000000001</v>
      </c>
      <c r="G1564" t="s">
        <v>649</v>
      </c>
      <c r="H1564" t="s">
        <v>377</v>
      </c>
      <c r="I1564" t="s">
        <v>16</v>
      </c>
      <c r="J1564" t="s">
        <v>247</v>
      </c>
      <c r="K1564" t="s">
        <v>380</v>
      </c>
      <c r="L1564" t="s">
        <v>381</v>
      </c>
      <c r="M1564" t="s">
        <v>381</v>
      </c>
      <c r="N1564" t="s">
        <v>381</v>
      </c>
      <c r="O1564" t="s">
        <v>386</v>
      </c>
      <c r="P1564" t="s">
        <v>383</v>
      </c>
      <c r="Q1564" t="s">
        <v>650</v>
      </c>
    </row>
    <row r="1565" spans="1:17" hidden="1" x14ac:dyDescent="0.35">
      <c r="A1565" t="s">
        <v>193</v>
      </c>
      <c r="B1565" t="s">
        <v>580</v>
      </c>
      <c r="C1565">
        <v>2021</v>
      </c>
      <c r="D1565">
        <v>3</v>
      </c>
      <c r="E1565">
        <v>17257.71</v>
      </c>
      <c r="F1565">
        <v>0</v>
      </c>
      <c r="G1565" t="s">
        <v>649</v>
      </c>
      <c r="H1565" t="s">
        <v>377</v>
      </c>
      <c r="I1565" t="s">
        <v>16</v>
      </c>
      <c r="J1565" t="s">
        <v>247</v>
      </c>
      <c r="K1565" t="s">
        <v>380</v>
      </c>
      <c r="L1565" t="s">
        <v>381</v>
      </c>
      <c r="M1565" t="s">
        <v>381</v>
      </c>
      <c r="N1565" t="s">
        <v>381</v>
      </c>
      <c r="O1565" t="s">
        <v>386</v>
      </c>
      <c r="P1565" t="s">
        <v>383</v>
      </c>
      <c r="Q1565" t="s">
        <v>650</v>
      </c>
    </row>
    <row r="1566" spans="1:17" hidden="1" x14ac:dyDescent="0.35">
      <c r="A1566" t="s">
        <v>193</v>
      </c>
      <c r="B1566" t="s">
        <v>580</v>
      </c>
      <c r="C1566">
        <v>2021</v>
      </c>
      <c r="D1566">
        <v>4</v>
      </c>
      <c r="E1566">
        <v>16289.52</v>
      </c>
      <c r="F1566">
        <v>0</v>
      </c>
      <c r="G1566" t="s">
        <v>649</v>
      </c>
      <c r="H1566" t="s">
        <v>377</v>
      </c>
      <c r="I1566" t="s">
        <v>16</v>
      </c>
      <c r="J1566" t="s">
        <v>247</v>
      </c>
      <c r="K1566" t="s">
        <v>380</v>
      </c>
      <c r="L1566" t="s">
        <v>381</v>
      </c>
      <c r="M1566" t="s">
        <v>381</v>
      </c>
      <c r="N1566" t="s">
        <v>381</v>
      </c>
      <c r="O1566" t="s">
        <v>387</v>
      </c>
      <c r="P1566" t="s">
        <v>388</v>
      </c>
      <c r="Q1566" t="s">
        <v>650</v>
      </c>
    </row>
    <row r="1567" spans="1:17" hidden="1" x14ac:dyDescent="0.35">
      <c r="A1567" t="s">
        <v>193</v>
      </c>
      <c r="B1567" t="s">
        <v>580</v>
      </c>
      <c r="C1567">
        <v>2021</v>
      </c>
      <c r="D1567">
        <v>4</v>
      </c>
      <c r="E1567">
        <v>0</v>
      </c>
      <c r="F1567">
        <v>37500.9378</v>
      </c>
      <c r="G1567" t="s">
        <v>649</v>
      </c>
      <c r="H1567" t="s">
        <v>377</v>
      </c>
      <c r="I1567" t="s">
        <v>16</v>
      </c>
      <c r="J1567" t="s">
        <v>247</v>
      </c>
      <c r="K1567" t="s">
        <v>380</v>
      </c>
      <c r="L1567" t="s">
        <v>381</v>
      </c>
      <c r="M1567" t="s">
        <v>381</v>
      </c>
      <c r="N1567" t="s">
        <v>381</v>
      </c>
      <c r="O1567" t="s">
        <v>387</v>
      </c>
      <c r="P1567" t="s">
        <v>388</v>
      </c>
      <c r="Q1567" t="s">
        <v>650</v>
      </c>
    </row>
    <row r="1568" spans="1:17" hidden="1" x14ac:dyDescent="0.35">
      <c r="A1568" t="s">
        <v>193</v>
      </c>
      <c r="B1568" t="s">
        <v>580</v>
      </c>
      <c r="C1568">
        <v>2021</v>
      </c>
      <c r="D1568">
        <v>5</v>
      </c>
      <c r="E1568">
        <v>-1778.18</v>
      </c>
      <c r="F1568">
        <v>0</v>
      </c>
      <c r="G1568" t="s">
        <v>649</v>
      </c>
      <c r="H1568" t="s">
        <v>377</v>
      </c>
      <c r="I1568" t="s">
        <v>16</v>
      </c>
      <c r="J1568" t="s">
        <v>247</v>
      </c>
      <c r="K1568" t="s">
        <v>380</v>
      </c>
      <c r="L1568" t="s">
        <v>381</v>
      </c>
      <c r="M1568" t="s">
        <v>381</v>
      </c>
      <c r="N1568" t="s">
        <v>381</v>
      </c>
      <c r="O1568" t="s">
        <v>389</v>
      </c>
      <c r="P1568" t="s">
        <v>388</v>
      </c>
      <c r="Q1568" t="s">
        <v>650</v>
      </c>
    </row>
    <row r="1569" spans="1:17" hidden="1" x14ac:dyDescent="0.35">
      <c r="A1569" t="s">
        <v>193</v>
      </c>
      <c r="B1569" t="s">
        <v>580</v>
      </c>
      <c r="C1569">
        <v>2021</v>
      </c>
      <c r="D1569">
        <v>5</v>
      </c>
      <c r="E1569">
        <v>0</v>
      </c>
      <c r="F1569">
        <v>6634.1808000000001</v>
      </c>
      <c r="G1569" t="s">
        <v>649</v>
      </c>
      <c r="H1569" t="s">
        <v>377</v>
      </c>
      <c r="I1569" t="s">
        <v>16</v>
      </c>
      <c r="J1569" t="s">
        <v>247</v>
      </c>
      <c r="K1569" t="s">
        <v>380</v>
      </c>
      <c r="L1569" t="s">
        <v>381</v>
      </c>
      <c r="M1569" t="s">
        <v>381</v>
      </c>
      <c r="N1569" t="s">
        <v>381</v>
      </c>
      <c r="O1569" t="s">
        <v>389</v>
      </c>
      <c r="P1569" t="s">
        <v>388</v>
      </c>
      <c r="Q1569" t="s">
        <v>650</v>
      </c>
    </row>
    <row r="1570" spans="1:17" hidden="1" x14ac:dyDescent="0.35">
      <c r="A1570" t="s">
        <v>193</v>
      </c>
      <c r="B1570" t="s">
        <v>580</v>
      </c>
      <c r="C1570">
        <v>2021</v>
      </c>
      <c r="D1570">
        <v>6</v>
      </c>
      <c r="E1570">
        <v>2504.73</v>
      </c>
      <c r="F1570">
        <v>0</v>
      </c>
      <c r="G1570" t="s">
        <v>649</v>
      </c>
      <c r="H1570" t="s">
        <v>377</v>
      </c>
      <c r="I1570" t="s">
        <v>16</v>
      </c>
      <c r="J1570" t="s">
        <v>247</v>
      </c>
      <c r="K1570" t="s">
        <v>380</v>
      </c>
      <c r="L1570" t="s">
        <v>381</v>
      </c>
      <c r="M1570" t="s">
        <v>381</v>
      </c>
      <c r="N1570" t="s">
        <v>381</v>
      </c>
      <c r="O1570" t="s">
        <v>390</v>
      </c>
      <c r="P1570" t="s">
        <v>388</v>
      </c>
      <c r="Q1570" t="s">
        <v>650</v>
      </c>
    </row>
    <row r="1571" spans="1:17" hidden="1" x14ac:dyDescent="0.35">
      <c r="A1571" t="s">
        <v>193</v>
      </c>
      <c r="B1571" t="s">
        <v>580</v>
      </c>
      <c r="C1571">
        <v>2021</v>
      </c>
      <c r="D1571">
        <v>6</v>
      </c>
      <c r="E1571">
        <v>0</v>
      </c>
      <c r="F1571">
        <v>15474.543</v>
      </c>
      <c r="G1571" t="s">
        <v>649</v>
      </c>
      <c r="H1571" t="s">
        <v>377</v>
      </c>
      <c r="I1571" t="s">
        <v>16</v>
      </c>
      <c r="J1571" t="s">
        <v>247</v>
      </c>
      <c r="K1571" t="s">
        <v>380</v>
      </c>
      <c r="L1571" t="s">
        <v>381</v>
      </c>
      <c r="M1571" t="s">
        <v>381</v>
      </c>
      <c r="N1571" t="s">
        <v>381</v>
      </c>
      <c r="O1571" t="s">
        <v>390</v>
      </c>
      <c r="P1571" t="s">
        <v>388</v>
      </c>
      <c r="Q1571" t="s">
        <v>650</v>
      </c>
    </row>
    <row r="1572" spans="1:17" hidden="1" x14ac:dyDescent="0.35">
      <c r="A1572" t="s">
        <v>195</v>
      </c>
      <c r="B1572" t="s">
        <v>580</v>
      </c>
      <c r="C1572">
        <v>2021</v>
      </c>
      <c r="D1572">
        <v>5</v>
      </c>
      <c r="E1572">
        <v>10351.68</v>
      </c>
      <c r="F1572">
        <v>0</v>
      </c>
      <c r="G1572" t="s">
        <v>649</v>
      </c>
      <c r="H1572" t="s">
        <v>377</v>
      </c>
      <c r="I1572" t="s">
        <v>21</v>
      </c>
      <c r="J1572" t="s">
        <v>247</v>
      </c>
      <c r="K1572" t="s">
        <v>380</v>
      </c>
      <c r="L1572" t="s">
        <v>381</v>
      </c>
      <c r="M1572" t="s">
        <v>381</v>
      </c>
      <c r="N1572" t="s">
        <v>381</v>
      </c>
      <c r="O1572" t="s">
        <v>389</v>
      </c>
      <c r="P1572" t="s">
        <v>388</v>
      </c>
      <c r="Q1572" t="s">
        <v>650</v>
      </c>
    </row>
    <row r="1573" spans="1:17" hidden="1" x14ac:dyDescent="0.35">
      <c r="A1573" t="s">
        <v>195</v>
      </c>
      <c r="B1573" t="s">
        <v>580</v>
      </c>
      <c r="C1573">
        <v>2021</v>
      </c>
      <c r="D1573">
        <v>6</v>
      </c>
      <c r="E1573">
        <v>3843.6</v>
      </c>
      <c r="F1573">
        <v>0</v>
      </c>
      <c r="G1573" t="s">
        <v>649</v>
      </c>
      <c r="H1573" t="s">
        <v>377</v>
      </c>
      <c r="I1573" t="s">
        <v>21</v>
      </c>
      <c r="J1573" t="s">
        <v>247</v>
      </c>
      <c r="K1573" t="s">
        <v>380</v>
      </c>
      <c r="L1573" t="s">
        <v>381</v>
      </c>
      <c r="M1573" t="s">
        <v>381</v>
      </c>
      <c r="N1573" t="s">
        <v>381</v>
      </c>
      <c r="O1573" t="s">
        <v>390</v>
      </c>
      <c r="P1573" t="s">
        <v>388</v>
      </c>
      <c r="Q1573" t="s">
        <v>650</v>
      </c>
    </row>
    <row r="1574" spans="1:17" hidden="1" x14ac:dyDescent="0.35">
      <c r="A1574" t="s">
        <v>194</v>
      </c>
      <c r="B1574" t="s">
        <v>580</v>
      </c>
      <c r="C1574">
        <v>2021</v>
      </c>
      <c r="D1574">
        <v>5</v>
      </c>
      <c r="E1574">
        <v>2537.09</v>
      </c>
      <c r="F1574">
        <v>0</v>
      </c>
      <c r="G1574" t="s">
        <v>649</v>
      </c>
      <c r="H1574" t="s">
        <v>377</v>
      </c>
      <c r="I1574" t="s">
        <v>20</v>
      </c>
      <c r="J1574" t="s">
        <v>247</v>
      </c>
      <c r="K1574" t="s">
        <v>380</v>
      </c>
      <c r="L1574" t="s">
        <v>381</v>
      </c>
      <c r="M1574" t="s">
        <v>381</v>
      </c>
      <c r="N1574" t="s">
        <v>381</v>
      </c>
      <c r="O1574" t="s">
        <v>389</v>
      </c>
      <c r="P1574" t="s">
        <v>388</v>
      </c>
      <c r="Q1574" t="s">
        <v>650</v>
      </c>
    </row>
    <row r="1575" spans="1:17" hidden="1" x14ac:dyDescent="0.35">
      <c r="A1575" t="s">
        <v>194</v>
      </c>
      <c r="B1575" t="s">
        <v>580</v>
      </c>
      <c r="C1575">
        <v>2021</v>
      </c>
      <c r="D1575">
        <v>6</v>
      </c>
      <c r="E1575">
        <v>989.23</v>
      </c>
      <c r="F1575">
        <v>0</v>
      </c>
      <c r="G1575" t="s">
        <v>649</v>
      </c>
      <c r="H1575" t="s">
        <v>377</v>
      </c>
      <c r="I1575" t="s">
        <v>20</v>
      </c>
      <c r="J1575" t="s">
        <v>247</v>
      </c>
      <c r="K1575" t="s">
        <v>380</v>
      </c>
      <c r="L1575" t="s">
        <v>381</v>
      </c>
      <c r="M1575" t="s">
        <v>381</v>
      </c>
      <c r="N1575" t="s">
        <v>381</v>
      </c>
      <c r="O1575" t="s">
        <v>390</v>
      </c>
      <c r="P1575" t="s">
        <v>388</v>
      </c>
      <c r="Q1575" t="s">
        <v>650</v>
      </c>
    </row>
    <row r="1576" spans="1:17" hidden="1" x14ac:dyDescent="0.35">
      <c r="A1576" t="s">
        <v>196</v>
      </c>
      <c r="B1576" t="s">
        <v>580</v>
      </c>
      <c r="C1576">
        <v>2021</v>
      </c>
      <c r="D1576">
        <v>1</v>
      </c>
      <c r="E1576">
        <v>0</v>
      </c>
      <c r="F1576">
        <v>24806.799999999999</v>
      </c>
      <c r="G1576" t="s">
        <v>651</v>
      </c>
      <c r="H1576" t="s">
        <v>377</v>
      </c>
      <c r="I1576" t="s">
        <v>16</v>
      </c>
      <c r="J1576" t="s">
        <v>234</v>
      </c>
      <c r="K1576" t="s">
        <v>380</v>
      </c>
      <c r="L1576" t="s">
        <v>381</v>
      </c>
      <c r="M1576" t="s">
        <v>381</v>
      </c>
      <c r="N1576" t="s">
        <v>381</v>
      </c>
      <c r="O1576" t="s">
        <v>382</v>
      </c>
      <c r="P1576" t="s">
        <v>383</v>
      </c>
      <c r="Q1576" t="s">
        <v>652</v>
      </c>
    </row>
    <row r="1577" spans="1:17" hidden="1" x14ac:dyDescent="0.35">
      <c r="A1577" t="s">
        <v>196</v>
      </c>
      <c r="B1577" t="s">
        <v>580</v>
      </c>
      <c r="C1577">
        <v>2021</v>
      </c>
      <c r="D1577">
        <v>1</v>
      </c>
      <c r="E1577">
        <v>4160.1899999999996</v>
      </c>
      <c r="F1577">
        <v>0</v>
      </c>
      <c r="G1577" t="s">
        <v>651</v>
      </c>
      <c r="H1577" t="s">
        <v>377</v>
      </c>
      <c r="I1577" t="s">
        <v>16</v>
      </c>
      <c r="J1577" t="s">
        <v>234</v>
      </c>
      <c r="K1577" t="s">
        <v>380</v>
      </c>
      <c r="L1577" t="s">
        <v>381</v>
      </c>
      <c r="M1577" t="s">
        <v>381</v>
      </c>
      <c r="N1577" t="s">
        <v>381</v>
      </c>
      <c r="O1577" t="s">
        <v>382</v>
      </c>
      <c r="P1577" t="s">
        <v>383</v>
      </c>
      <c r="Q1577" t="s">
        <v>652</v>
      </c>
    </row>
    <row r="1578" spans="1:17" hidden="1" x14ac:dyDescent="0.35">
      <c r="A1578" t="s">
        <v>196</v>
      </c>
      <c r="B1578" t="s">
        <v>580</v>
      </c>
      <c r="C1578">
        <v>2021</v>
      </c>
      <c r="D1578">
        <v>2</v>
      </c>
      <c r="E1578">
        <v>0</v>
      </c>
      <c r="F1578">
        <v>8597.51</v>
      </c>
      <c r="G1578" t="s">
        <v>651</v>
      </c>
      <c r="H1578" t="s">
        <v>377</v>
      </c>
      <c r="I1578" t="s">
        <v>16</v>
      </c>
      <c r="J1578" t="s">
        <v>234</v>
      </c>
      <c r="K1578" t="s">
        <v>380</v>
      </c>
      <c r="L1578" t="s">
        <v>381</v>
      </c>
      <c r="M1578" t="s">
        <v>381</v>
      </c>
      <c r="N1578" t="s">
        <v>381</v>
      </c>
      <c r="O1578" t="s">
        <v>385</v>
      </c>
      <c r="P1578" t="s">
        <v>383</v>
      </c>
      <c r="Q1578" t="s">
        <v>652</v>
      </c>
    </row>
    <row r="1579" spans="1:17" hidden="1" x14ac:dyDescent="0.35">
      <c r="A1579" t="s">
        <v>196</v>
      </c>
      <c r="B1579" t="s">
        <v>580</v>
      </c>
      <c r="C1579">
        <v>2021</v>
      </c>
      <c r="D1579">
        <v>2</v>
      </c>
      <c r="E1579">
        <v>92542.99</v>
      </c>
      <c r="F1579">
        <v>0</v>
      </c>
      <c r="G1579" t="s">
        <v>651</v>
      </c>
      <c r="H1579" t="s">
        <v>377</v>
      </c>
      <c r="I1579" t="s">
        <v>16</v>
      </c>
      <c r="J1579" t="s">
        <v>234</v>
      </c>
      <c r="K1579" t="s">
        <v>380</v>
      </c>
      <c r="L1579" t="s">
        <v>381</v>
      </c>
      <c r="M1579" t="s">
        <v>381</v>
      </c>
      <c r="N1579" t="s">
        <v>381</v>
      </c>
      <c r="O1579" t="s">
        <v>385</v>
      </c>
      <c r="P1579" t="s">
        <v>383</v>
      </c>
      <c r="Q1579" t="s">
        <v>652</v>
      </c>
    </row>
    <row r="1580" spans="1:17" hidden="1" x14ac:dyDescent="0.35">
      <c r="A1580" t="s">
        <v>196</v>
      </c>
      <c r="B1580" t="s">
        <v>580</v>
      </c>
      <c r="C1580">
        <v>2021</v>
      </c>
      <c r="D1580">
        <v>3</v>
      </c>
      <c r="E1580">
        <v>0</v>
      </c>
      <c r="F1580">
        <v>5956.3359</v>
      </c>
      <c r="G1580" t="s">
        <v>651</v>
      </c>
      <c r="H1580" t="s">
        <v>377</v>
      </c>
      <c r="I1580" t="s">
        <v>16</v>
      </c>
      <c r="J1580" t="s">
        <v>234</v>
      </c>
      <c r="K1580" t="s">
        <v>380</v>
      </c>
      <c r="L1580" t="s">
        <v>381</v>
      </c>
      <c r="M1580" t="s">
        <v>381</v>
      </c>
      <c r="N1580" t="s">
        <v>381</v>
      </c>
      <c r="O1580" t="s">
        <v>386</v>
      </c>
      <c r="P1580" t="s">
        <v>383</v>
      </c>
      <c r="Q1580" t="s">
        <v>652</v>
      </c>
    </row>
    <row r="1581" spans="1:17" hidden="1" x14ac:dyDescent="0.35">
      <c r="A1581" t="s">
        <v>196</v>
      </c>
      <c r="B1581" t="s">
        <v>580</v>
      </c>
      <c r="C1581">
        <v>2021</v>
      </c>
      <c r="D1581">
        <v>3</v>
      </c>
      <c r="E1581">
        <v>24500.04</v>
      </c>
      <c r="F1581">
        <v>0</v>
      </c>
      <c r="G1581" t="s">
        <v>651</v>
      </c>
      <c r="H1581" t="s">
        <v>377</v>
      </c>
      <c r="I1581" t="s">
        <v>16</v>
      </c>
      <c r="J1581" t="s">
        <v>234</v>
      </c>
      <c r="K1581" t="s">
        <v>380</v>
      </c>
      <c r="L1581" t="s">
        <v>381</v>
      </c>
      <c r="M1581" t="s">
        <v>381</v>
      </c>
      <c r="N1581" t="s">
        <v>381</v>
      </c>
      <c r="O1581" t="s">
        <v>386</v>
      </c>
      <c r="P1581" t="s">
        <v>383</v>
      </c>
      <c r="Q1581" t="s">
        <v>652</v>
      </c>
    </row>
    <row r="1582" spans="1:17" hidden="1" x14ac:dyDescent="0.35">
      <c r="A1582" t="s">
        <v>196</v>
      </c>
      <c r="B1582" t="s">
        <v>580</v>
      </c>
      <c r="C1582">
        <v>2021</v>
      </c>
      <c r="D1582">
        <v>4</v>
      </c>
      <c r="E1582">
        <v>-21800.94</v>
      </c>
      <c r="F1582">
        <v>0</v>
      </c>
      <c r="G1582" t="s">
        <v>651</v>
      </c>
      <c r="H1582" t="s">
        <v>377</v>
      </c>
      <c r="I1582" t="s">
        <v>16</v>
      </c>
      <c r="J1582" t="s">
        <v>234</v>
      </c>
      <c r="K1582" t="s">
        <v>380</v>
      </c>
      <c r="L1582" t="s">
        <v>381</v>
      </c>
      <c r="M1582" t="s">
        <v>381</v>
      </c>
      <c r="N1582" t="s">
        <v>381</v>
      </c>
      <c r="O1582" t="s">
        <v>387</v>
      </c>
      <c r="P1582" t="s">
        <v>388</v>
      </c>
      <c r="Q1582" t="s">
        <v>652</v>
      </c>
    </row>
    <row r="1583" spans="1:17" hidden="1" x14ac:dyDescent="0.35">
      <c r="A1583" t="s">
        <v>196</v>
      </c>
      <c r="B1583" t="s">
        <v>580</v>
      </c>
      <c r="C1583">
        <v>2021</v>
      </c>
      <c r="D1583">
        <v>4</v>
      </c>
      <c r="E1583">
        <v>0</v>
      </c>
      <c r="F1583">
        <v>96852.182000000001</v>
      </c>
      <c r="G1583" t="s">
        <v>651</v>
      </c>
      <c r="H1583" t="s">
        <v>377</v>
      </c>
      <c r="I1583" t="s">
        <v>16</v>
      </c>
      <c r="J1583" t="s">
        <v>234</v>
      </c>
      <c r="K1583" t="s">
        <v>380</v>
      </c>
      <c r="L1583" t="s">
        <v>381</v>
      </c>
      <c r="M1583" t="s">
        <v>381</v>
      </c>
      <c r="N1583" t="s">
        <v>381</v>
      </c>
      <c r="O1583" t="s">
        <v>387</v>
      </c>
      <c r="P1583" t="s">
        <v>388</v>
      </c>
      <c r="Q1583" t="s">
        <v>652</v>
      </c>
    </row>
    <row r="1584" spans="1:17" hidden="1" x14ac:dyDescent="0.35">
      <c r="A1584" t="s">
        <v>196</v>
      </c>
      <c r="B1584" t="s">
        <v>580</v>
      </c>
      <c r="C1584">
        <v>2021</v>
      </c>
      <c r="D1584">
        <v>5</v>
      </c>
      <c r="E1584">
        <v>-10706.23</v>
      </c>
      <c r="F1584">
        <v>0</v>
      </c>
      <c r="G1584" t="s">
        <v>651</v>
      </c>
      <c r="H1584" t="s">
        <v>377</v>
      </c>
      <c r="I1584" t="s">
        <v>16</v>
      </c>
      <c r="J1584" t="s">
        <v>234</v>
      </c>
      <c r="K1584" t="s">
        <v>380</v>
      </c>
      <c r="L1584" t="s">
        <v>381</v>
      </c>
      <c r="M1584" t="s">
        <v>381</v>
      </c>
      <c r="N1584" t="s">
        <v>381</v>
      </c>
      <c r="O1584" t="s">
        <v>389</v>
      </c>
      <c r="P1584" t="s">
        <v>388</v>
      </c>
      <c r="Q1584" t="s">
        <v>652</v>
      </c>
    </row>
    <row r="1585" spans="1:17" hidden="1" x14ac:dyDescent="0.35">
      <c r="A1585" t="s">
        <v>196</v>
      </c>
      <c r="B1585" t="s">
        <v>580</v>
      </c>
      <c r="C1585">
        <v>2021</v>
      </c>
      <c r="D1585">
        <v>5</v>
      </c>
      <c r="E1585">
        <v>0</v>
      </c>
      <c r="F1585">
        <v>17133.835200000001</v>
      </c>
      <c r="G1585" t="s">
        <v>651</v>
      </c>
      <c r="H1585" t="s">
        <v>377</v>
      </c>
      <c r="I1585" t="s">
        <v>16</v>
      </c>
      <c r="J1585" t="s">
        <v>234</v>
      </c>
      <c r="K1585" t="s">
        <v>380</v>
      </c>
      <c r="L1585" t="s">
        <v>381</v>
      </c>
      <c r="M1585" t="s">
        <v>381</v>
      </c>
      <c r="N1585" t="s">
        <v>381</v>
      </c>
      <c r="O1585" t="s">
        <v>389</v>
      </c>
      <c r="P1585" t="s">
        <v>388</v>
      </c>
      <c r="Q1585" t="s">
        <v>652</v>
      </c>
    </row>
    <row r="1586" spans="1:17" hidden="1" x14ac:dyDescent="0.35">
      <c r="A1586" t="s">
        <v>196</v>
      </c>
      <c r="B1586" t="s">
        <v>580</v>
      </c>
      <c r="C1586">
        <v>2021</v>
      </c>
      <c r="D1586">
        <v>6</v>
      </c>
      <c r="E1586">
        <v>6834.56</v>
      </c>
      <c r="F1586">
        <v>0</v>
      </c>
      <c r="G1586" t="s">
        <v>651</v>
      </c>
      <c r="H1586" t="s">
        <v>377</v>
      </c>
      <c r="I1586" t="s">
        <v>16</v>
      </c>
      <c r="J1586" t="s">
        <v>234</v>
      </c>
      <c r="K1586" t="s">
        <v>380</v>
      </c>
      <c r="L1586" t="s">
        <v>381</v>
      </c>
      <c r="M1586" t="s">
        <v>381</v>
      </c>
      <c r="N1586" t="s">
        <v>381</v>
      </c>
      <c r="O1586" t="s">
        <v>390</v>
      </c>
      <c r="P1586" t="s">
        <v>388</v>
      </c>
      <c r="Q1586" t="s">
        <v>652</v>
      </c>
    </row>
    <row r="1587" spans="1:17" hidden="1" x14ac:dyDescent="0.35">
      <c r="A1587" t="s">
        <v>196</v>
      </c>
      <c r="B1587" t="s">
        <v>580</v>
      </c>
      <c r="C1587">
        <v>2021</v>
      </c>
      <c r="D1587">
        <v>6</v>
      </c>
      <c r="E1587">
        <v>0</v>
      </c>
      <c r="F1587">
        <v>39965.487399999998</v>
      </c>
      <c r="G1587" t="s">
        <v>651</v>
      </c>
      <c r="H1587" t="s">
        <v>377</v>
      </c>
      <c r="I1587" t="s">
        <v>16</v>
      </c>
      <c r="J1587" t="s">
        <v>234</v>
      </c>
      <c r="K1587" t="s">
        <v>380</v>
      </c>
      <c r="L1587" t="s">
        <v>381</v>
      </c>
      <c r="M1587" t="s">
        <v>381</v>
      </c>
      <c r="N1587" t="s">
        <v>381</v>
      </c>
      <c r="O1587" t="s">
        <v>390</v>
      </c>
      <c r="P1587" t="s">
        <v>388</v>
      </c>
      <c r="Q1587" t="s">
        <v>652</v>
      </c>
    </row>
    <row r="1588" spans="1:17" hidden="1" x14ac:dyDescent="0.35">
      <c r="A1588" t="s">
        <v>198</v>
      </c>
      <c r="B1588" t="s">
        <v>580</v>
      </c>
      <c r="C1588">
        <v>2021</v>
      </c>
      <c r="D1588">
        <v>5</v>
      </c>
      <c r="E1588">
        <v>11600.28</v>
      </c>
      <c r="F1588">
        <v>0</v>
      </c>
      <c r="G1588" t="s">
        <v>651</v>
      </c>
      <c r="H1588" t="s">
        <v>377</v>
      </c>
      <c r="I1588" t="s">
        <v>21</v>
      </c>
      <c r="J1588" t="s">
        <v>234</v>
      </c>
      <c r="K1588" t="s">
        <v>380</v>
      </c>
      <c r="L1588" t="s">
        <v>381</v>
      </c>
      <c r="M1588" t="s">
        <v>381</v>
      </c>
      <c r="N1588" t="s">
        <v>381</v>
      </c>
      <c r="O1588" t="s">
        <v>389</v>
      </c>
      <c r="P1588" t="s">
        <v>388</v>
      </c>
      <c r="Q1588" t="s">
        <v>652</v>
      </c>
    </row>
    <row r="1589" spans="1:17" hidden="1" x14ac:dyDescent="0.35">
      <c r="A1589" t="s">
        <v>198</v>
      </c>
      <c r="B1589" t="s">
        <v>580</v>
      </c>
      <c r="C1589">
        <v>2021</v>
      </c>
      <c r="D1589">
        <v>6</v>
      </c>
      <c r="E1589">
        <v>8725.4</v>
      </c>
      <c r="F1589">
        <v>0</v>
      </c>
      <c r="G1589" t="s">
        <v>651</v>
      </c>
      <c r="H1589" t="s">
        <v>377</v>
      </c>
      <c r="I1589" t="s">
        <v>21</v>
      </c>
      <c r="J1589" t="s">
        <v>234</v>
      </c>
      <c r="K1589" t="s">
        <v>380</v>
      </c>
      <c r="L1589" t="s">
        <v>381</v>
      </c>
      <c r="M1589" t="s">
        <v>381</v>
      </c>
      <c r="N1589" t="s">
        <v>381</v>
      </c>
      <c r="O1589" t="s">
        <v>390</v>
      </c>
      <c r="P1589" t="s">
        <v>388</v>
      </c>
      <c r="Q1589" t="s">
        <v>652</v>
      </c>
    </row>
    <row r="1590" spans="1:17" hidden="1" x14ac:dyDescent="0.35">
      <c r="A1590" t="s">
        <v>197</v>
      </c>
      <c r="B1590" t="s">
        <v>580</v>
      </c>
      <c r="C1590">
        <v>2021</v>
      </c>
      <c r="D1590">
        <v>5</v>
      </c>
      <c r="E1590">
        <v>22585.89</v>
      </c>
      <c r="F1590">
        <v>0</v>
      </c>
      <c r="G1590" t="s">
        <v>651</v>
      </c>
      <c r="H1590" t="s">
        <v>377</v>
      </c>
      <c r="I1590" t="s">
        <v>20</v>
      </c>
      <c r="J1590" t="s">
        <v>234</v>
      </c>
      <c r="K1590" t="s">
        <v>380</v>
      </c>
      <c r="L1590" t="s">
        <v>381</v>
      </c>
      <c r="M1590" t="s">
        <v>381</v>
      </c>
      <c r="N1590" t="s">
        <v>381</v>
      </c>
      <c r="O1590" t="s">
        <v>389</v>
      </c>
      <c r="P1590" t="s">
        <v>388</v>
      </c>
      <c r="Q1590" t="s">
        <v>652</v>
      </c>
    </row>
    <row r="1591" spans="1:17" hidden="1" x14ac:dyDescent="0.35">
      <c r="A1591" t="s">
        <v>197</v>
      </c>
      <c r="B1591" t="s">
        <v>580</v>
      </c>
      <c r="C1591">
        <v>2021</v>
      </c>
      <c r="D1591">
        <v>6</v>
      </c>
      <c r="E1591">
        <v>10208.06</v>
      </c>
      <c r="F1591">
        <v>0</v>
      </c>
      <c r="G1591" t="s">
        <v>651</v>
      </c>
      <c r="H1591" t="s">
        <v>377</v>
      </c>
      <c r="I1591" t="s">
        <v>20</v>
      </c>
      <c r="J1591" t="s">
        <v>234</v>
      </c>
      <c r="K1591" t="s">
        <v>380</v>
      </c>
      <c r="L1591" t="s">
        <v>381</v>
      </c>
      <c r="M1591" t="s">
        <v>381</v>
      </c>
      <c r="N1591" t="s">
        <v>381</v>
      </c>
      <c r="O1591" t="s">
        <v>390</v>
      </c>
      <c r="P1591" t="s">
        <v>388</v>
      </c>
      <c r="Q1591" t="s">
        <v>652</v>
      </c>
    </row>
    <row r="1592" spans="1:17" hidden="1" x14ac:dyDescent="0.35">
      <c r="A1592" t="s">
        <v>199</v>
      </c>
      <c r="B1592" t="s">
        <v>580</v>
      </c>
      <c r="C1592">
        <v>2021</v>
      </c>
      <c r="D1592">
        <v>1</v>
      </c>
      <c r="E1592">
        <v>4930.75</v>
      </c>
      <c r="F1592">
        <v>0</v>
      </c>
      <c r="G1592" t="s">
        <v>653</v>
      </c>
      <c r="H1592" t="s">
        <v>377</v>
      </c>
      <c r="I1592" t="s">
        <v>16</v>
      </c>
      <c r="J1592" t="s">
        <v>234</v>
      </c>
      <c r="K1592" t="s">
        <v>380</v>
      </c>
      <c r="L1592" t="s">
        <v>381</v>
      </c>
      <c r="M1592" t="s">
        <v>381</v>
      </c>
      <c r="N1592" t="s">
        <v>381</v>
      </c>
      <c r="O1592" t="s">
        <v>382</v>
      </c>
      <c r="P1592" t="s">
        <v>383</v>
      </c>
      <c r="Q1592" t="s">
        <v>654</v>
      </c>
    </row>
    <row r="1593" spans="1:17" hidden="1" x14ac:dyDescent="0.35">
      <c r="A1593" t="s">
        <v>199</v>
      </c>
      <c r="B1593" t="s">
        <v>580</v>
      </c>
      <c r="C1593">
        <v>2021</v>
      </c>
      <c r="D1593">
        <v>2</v>
      </c>
      <c r="E1593">
        <v>-4930.75</v>
      </c>
      <c r="F1593">
        <v>0</v>
      </c>
      <c r="G1593" t="s">
        <v>653</v>
      </c>
      <c r="H1593" t="s">
        <v>377</v>
      </c>
      <c r="I1593" t="s">
        <v>16</v>
      </c>
      <c r="J1593" t="s">
        <v>234</v>
      </c>
      <c r="K1593" t="s">
        <v>380</v>
      </c>
      <c r="L1593" t="s">
        <v>381</v>
      </c>
      <c r="M1593" t="s">
        <v>381</v>
      </c>
      <c r="N1593" t="s">
        <v>381</v>
      </c>
      <c r="O1593" t="s">
        <v>385</v>
      </c>
      <c r="P1593" t="s">
        <v>383</v>
      </c>
      <c r="Q1593" t="s">
        <v>654</v>
      </c>
    </row>
    <row r="1594" spans="1:17" hidden="1" x14ac:dyDescent="0.35">
      <c r="A1594" t="s">
        <v>199</v>
      </c>
      <c r="B1594" t="s">
        <v>580</v>
      </c>
      <c r="C1594">
        <v>2021</v>
      </c>
      <c r="D1594">
        <v>3</v>
      </c>
      <c r="E1594">
        <v>7224.4</v>
      </c>
      <c r="F1594">
        <v>0</v>
      </c>
      <c r="G1594" t="s">
        <v>653</v>
      </c>
      <c r="H1594" t="s">
        <v>377</v>
      </c>
      <c r="I1594" t="s">
        <v>16</v>
      </c>
      <c r="J1594" t="s">
        <v>234</v>
      </c>
      <c r="K1594" t="s">
        <v>380</v>
      </c>
      <c r="L1594" t="s">
        <v>381</v>
      </c>
      <c r="M1594" t="s">
        <v>381</v>
      </c>
      <c r="N1594" t="s">
        <v>381</v>
      </c>
      <c r="O1594" t="s">
        <v>386</v>
      </c>
      <c r="P1594" t="s">
        <v>383</v>
      </c>
      <c r="Q1594" t="s">
        <v>654</v>
      </c>
    </row>
    <row r="1595" spans="1:17" hidden="1" x14ac:dyDescent="0.35">
      <c r="A1595" t="s">
        <v>199</v>
      </c>
      <c r="B1595" t="s">
        <v>580</v>
      </c>
      <c r="C1595">
        <v>2021</v>
      </c>
      <c r="D1595">
        <v>4</v>
      </c>
      <c r="E1595">
        <v>2972.57</v>
      </c>
      <c r="F1595">
        <v>0</v>
      </c>
      <c r="G1595" t="s">
        <v>653</v>
      </c>
      <c r="H1595" t="s">
        <v>377</v>
      </c>
      <c r="I1595" t="s">
        <v>16</v>
      </c>
      <c r="J1595" t="s">
        <v>234</v>
      </c>
      <c r="K1595" t="s">
        <v>380</v>
      </c>
      <c r="L1595" t="s">
        <v>381</v>
      </c>
      <c r="M1595" t="s">
        <v>381</v>
      </c>
      <c r="N1595" t="s">
        <v>381</v>
      </c>
      <c r="O1595" t="s">
        <v>387</v>
      </c>
      <c r="P1595" t="s">
        <v>388</v>
      </c>
      <c r="Q1595" t="s">
        <v>654</v>
      </c>
    </row>
    <row r="1596" spans="1:17" hidden="1" x14ac:dyDescent="0.35">
      <c r="A1596" t="s">
        <v>199</v>
      </c>
      <c r="B1596" t="s">
        <v>580</v>
      </c>
      <c r="C1596">
        <v>2021</v>
      </c>
      <c r="D1596">
        <v>5</v>
      </c>
      <c r="E1596">
        <v>34589.519999999997</v>
      </c>
      <c r="F1596">
        <v>0</v>
      </c>
      <c r="G1596" t="s">
        <v>653</v>
      </c>
      <c r="H1596" t="s">
        <v>377</v>
      </c>
      <c r="I1596" t="s">
        <v>16</v>
      </c>
      <c r="J1596" t="s">
        <v>234</v>
      </c>
      <c r="K1596" t="s">
        <v>380</v>
      </c>
      <c r="L1596" t="s">
        <v>381</v>
      </c>
      <c r="M1596" t="s">
        <v>381</v>
      </c>
      <c r="N1596" t="s">
        <v>381</v>
      </c>
      <c r="O1596" t="s">
        <v>389</v>
      </c>
      <c r="P1596" t="s">
        <v>388</v>
      </c>
      <c r="Q1596" t="s">
        <v>654</v>
      </c>
    </row>
    <row r="1597" spans="1:17" hidden="1" x14ac:dyDescent="0.35">
      <c r="A1597" t="s">
        <v>199</v>
      </c>
      <c r="B1597" t="s">
        <v>580</v>
      </c>
      <c r="C1597">
        <v>2021</v>
      </c>
      <c r="D1597">
        <v>6</v>
      </c>
      <c r="E1597">
        <v>19517.330000000002</v>
      </c>
      <c r="F1597">
        <v>0</v>
      </c>
      <c r="G1597" t="s">
        <v>653</v>
      </c>
      <c r="H1597" t="s">
        <v>377</v>
      </c>
      <c r="I1597" t="s">
        <v>16</v>
      </c>
      <c r="J1597" t="s">
        <v>234</v>
      </c>
      <c r="K1597" t="s">
        <v>380</v>
      </c>
      <c r="L1597" t="s">
        <v>381</v>
      </c>
      <c r="M1597" t="s">
        <v>381</v>
      </c>
      <c r="N1597" t="s">
        <v>381</v>
      </c>
      <c r="O1597" t="s">
        <v>390</v>
      </c>
      <c r="P1597" t="s">
        <v>388</v>
      </c>
      <c r="Q1597" t="s">
        <v>654</v>
      </c>
    </row>
    <row r="1598" spans="1:17" hidden="1" x14ac:dyDescent="0.35">
      <c r="A1598" t="s">
        <v>200</v>
      </c>
      <c r="B1598" t="s">
        <v>580</v>
      </c>
      <c r="C1598">
        <v>2021</v>
      </c>
      <c r="D1598">
        <v>5</v>
      </c>
      <c r="E1598">
        <v>-1086.9100000000001</v>
      </c>
      <c r="F1598">
        <v>0</v>
      </c>
      <c r="G1598" t="s">
        <v>653</v>
      </c>
      <c r="H1598" t="s">
        <v>377</v>
      </c>
      <c r="I1598" t="s">
        <v>21</v>
      </c>
      <c r="J1598" t="s">
        <v>234</v>
      </c>
      <c r="K1598" t="s">
        <v>380</v>
      </c>
      <c r="L1598" t="s">
        <v>381</v>
      </c>
      <c r="M1598" t="s">
        <v>381</v>
      </c>
      <c r="N1598" t="s">
        <v>381</v>
      </c>
      <c r="O1598" t="s">
        <v>389</v>
      </c>
      <c r="P1598" t="s">
        <v>388</v>
      </c>
      <c r="Q1598" t="s">
        <v>654</v>
      </c>
    </row>
    <row r="1599" spans="1:17" hidden="1" x14ac:dyDescent="0.35">
      <c r="A1599" t="s">
        <v>201</v>
      </c>
      <c r="B1599" t="s">
        <v>580</v>
      </c>
      <c r="C1599">
        <v>2021</v>
      </c>
      <c r="D1599">
        <v>1</v>
      </c>
      <c r="E1599">
        <v>90.8</v>
      </c>
      <c r="F1599">
        <v>0</v>
      </c>
      <c r="G1599" t="s">
        <v>655</v>
      </c>
      <c r="H1599" t="s">
        <v>377</v>
      </c>
      <c r="I1599" t="s">
        <v>16</v>
      </c>
      <c r="J1599" t="s">
        <v>234</v>
      </c>
      <c r="K1599" t="s">
        <v>380</v>
      </c>
      <c r="L1599" t="s">
        <v>381</v>
      </c>
      <c r="M1599" t="s">
        <v>381</v>
      </c>
      <c r="N1599" t="s">
        <v>381</v>
      </c>
      <c r="O1599" t="s">
        <v>382</v>
      </c>
      <c r="P1599" t="s">
        <v>383</v>
      </c>
      <c r="Q1599" t="s">
        <v>656</v>
      </c>
    </row>
    <row r="1600" spans="1:17" hidden="1" x14ac:dyDescent="0.35">
      <c r="A1600" t="s">
        <v>201</v>
      </c>
      <c r="B1600" t="s">
        <v>580</v>
      </c>
      <c r="C1600">
        <v>2021</v>
      </c>
      <c r="D1600">
        <v>2</v>
      </c>
      <c r="E1600">
        <v>-90.8</v>
      </c>
      <c r="F1600">
        <v>0</v>
      </c>
      <c r="G1600" t="s">
        <v>655</v>
      </c>
      <c r="H1600" t="s">
        <v>377</v>
      </c>
      <c r="I1600" t="s">
        <v>16</v>
      </c>
      <c r="J1600" t="s">
        <v>234</v>
      </c>
      <c r="K1600" t="s">
        <v>380</v>
      </c>
      <c r="L1600" t="s">
        <v>381</v>
      </c>
      <c r="M1600" t="s">
        <v>381</v>
      </c>
      <c r="N1600" t="s">
        <v>381</v>
      </c>
      <c r="O1600" t="s">
        <v>385</v>
      </c>
      <c r="P1600" t="s">
        <v>383</v>
      </c>
      <c r="Q1600" t="s">
        <v>656</v>
      </c>
    </row>
    <row r="1601" spans="1:17" hidden="1" x14ac:dyDescent="0.35">
      <c r="A1601" t="s">
        <v>201</v>
      </c>
      <c r="B1601" t="s">
        <v>580</v>
      </c>
      <c r="C1601">
        <v>2021</v>
      </c>
      <c r="D1601">
        <v>5</v>
      </c>
      <c r="E1601">
        <v>78.44</v>
      </c>
      <c r="F1601">
        <v>0</v>
      </c>
      <c r="G1601" t="s">
        <v>655</v>
      </c>
      <c r="H1601" t="s">
        <v>377</v>
      </c>
      <c r="I1601" t="s">
        <v>16</v>
      </c>
      <c r="J1601" t="s">
        <v>234</v>
      </c>
      <c r="K1601" t="s">
        <v>380</v>
      </c>
      <c r="L1601" t="s">
        <v>381</v>
      </c>
      <c r="M1601" t="s">
        <v>381</v>
      </c>
      <c r="N1601" t="s">
        <v>381</v>
      </c>
      <c r="O1601" t="s">
        <v>389</v>
      </c>
      <c r="P1601" t="s">
        <v>388</v>
      </c>
      <c r="Q1601" t="s">
        <v>656</v>
      </c>
    </row>
    <row r="1602" spans="1:17" hidden="1" x14ac:dyDescent="0.35">
      <c r="A1602" t="s">
        <v>201</v>
      </c>
      <c r="B1602" t="s">
        <v>580</v>
      </c>
      <c r="C1602">
        <v>2021</v>
      </c>
      <c r="D1602">
        <v>6</v>
      </c>
      <c r="E1602">
        <v>435.52</v>
      </c>
      <c r="F1602">
        <v>0</v>
      </c>
      <c r="G1602" t="s">
        <v>655</v>
      </c>
      <c r="H1602" t="s">
        <v>377</v>
      </c>
      <c r="I1602" t="s">
        <v>16</v>
      </c>
      <c r="J1602" t="s">
        <v>234</v>
      </c>
      <c r="K1602" t="s">
        <v>380</v>
      </c>
      <c r="L1602" t="s">
        <v>381</v>
      </c>
      <c r="M1602" t="s">
        <v>381</v>
      </c>
      <c r="N1602" t="s">
        <v>381</v>
      </c>
      <c r="O1602" t="s">
        <v>390</v>
      </c>
      <c r="P1602" t="s">
        <v>388</v>
      </c>
      <c r="Q1602" t="s">
        <v>656</v>
      </c>
    </row>
    <row r="1603" spans="1:17" hidden="1" x14ac:dyDescent="0.35">
      <c r="A1603" t="s">
        <v>202</v>
      </c>
      <c r="B1603" t="s">
        <v>580</v>
      </c>
      <c r="C1603">
        <v>2021</v>
      </c>
      <c r="D1603">
        <v>1</v>
      </c>
      <c r="E1603">
        <v>433.21</v>
      </c>
      <c r="F1603">
        <v>0</v>
      </c>
      <c r="G1603" t="s">
        <v>657</v>
      </c>
      <c r="H1603" t="s">
        <v>377</v>
      </c>
      <c r="I1603" t="s">
        <v>16</v>
      </c>
      <c r="J1603" t="s">
        <v>479</v>
      </c>
      <c r="K1603" t="s">
        <v>380</v>
      </c>
      <c r="L1603" t="s">
        <v>381</v>
      </c>
      <c r="M1603" t="s">
        <v>381</v>
      </c>
      <c r="N1603" t="s">
        <v>381</v>
      </c>
      <c r="O1603" t="s">
        <v>382</v>
      </c>
      <c r="P1603" t="s">
        <v>383</v>
      </c>
      <c r="Q1603" t="s">
        <v>658</v>
      </c>
    </row>
    <row r="1604" spans="1:17" hidden="1" x14ac:dyDescent="0.35">
      <c r="A1604" t="s">
        <v>203</v>
      </c>
      <c r="B1604" t="s">
        <v>580</v>
      </c>
      <c r="C1604">
        <v>2021</v>
      </c>
      <c r="D1604">
        <v>1</v>
      </c>
      <c r="E1604">
        <v>5807.7</v>
      </c>
      <c r="F1604">
        <v>0</v>
      </c>
      <c r="G1604" t="s">
        <v>659</v>
      </c>
      <c r="H1604" t="s">
        <v>377</v>
      </c>
      <c r="I1604" t="s">
        <v>16</v>
      </c>
      <c r="J1604" t="s">
        <v>251</v>
      </c>
      <c r="K1604" t="s">
        <v>380</v>
      </c>
      <c r="L1604" t="s">
        <v>381</v>
      </c>
      <c r="M1604" t="s">
        <v>381</v>
      </c>
      <c r="N1604" t="s">
        <v>381</v>
      </c>
      <c r="O1604" t="s">
        <v>382</v>
      </c>
      <c r="P1604" t="s">
        <v>383</v>
      </c>
      <c r="Q1604" t="s">
        <v>660</v>
      </c>
    </row>
    <row r="1605" spans="1:17" hidden="1" x14ac:dyDescent="0.35">
      <c r="A1605" t="s">
        <v>203</v>
      </c>
      <c r="B1605" t="s">
        <v>580</v>
      </c>
      <c r="C1605">
        <v>2021</v>
      </c>
      <c r="D1605">
        <v>2</v>
      </c>
      <c r="E1605">
        <v>-5540.97</v>
      </c>
      <c r="F1605">
        <v>0</v>
      </c>
      <c r="G1605" t="s">
        <v>659</v>
      </c>
      <c r="H1605" t="s">
        <v>377</v>
      </c>
      <c r="I1605" t="s">
        <v>16</v>
      </c>
      <c r="J1605" t="s">
        <v>251</v>
      </c>
      <c r="K1605" t="s">
        <v>380</v>
      </c>
      <c r="L1605" t="s">
        <v>381</v>
      </c>
      <c r="M1605" t="s">
        <v>381</v>
      </c>
      <c r="N1605" t="s">
        <v>381</v>
      </c>
      <c r="O1605" t="s">
        <v>385</v>
      </c>
      <c r="P1605" t="s">
        <v>383</v>
      </c>
      <c r="Q1605" t="s">
        <v>660</v>
      </c>
    </row>
    <row r="1606" spans="1:17" hidden="1" x14ac:dyDescent="0.35">
      <c r="A1606" t="s">
        <v>203</v>
      </c>
      <c r="B1606" t="s">
        <v>580</v>
      </c>
      <c r="C1606">
        <v>2021</v>
      </c>
      <c r="D1606">
        <v>3</v>
      </c>
      <c r="E1606">
        <v>214.6</v>
      </c>
      <c r="F1606">
        <v>0</v>
      </c>
      <c r="G1606" t="s">
        <v>659</v>
      </c>
      <c r="H1606" t="s">
        <v>377</v>
      </c>
      <c r="I1606" t="s">
        <v>16</v>
      </c>
      <c r="J1606" t="s">
        <v>251</v>
      </c>
      <c r="K1606" t="s">
        <v>380</v>
      </c>
      <c r="L1606" t="s">
        <v>381</v>
      </c>
      <c r="M1606" t="s">
        <v>381</v>
      </c>
      <c r="N1606" t="s">
        <v>381</v>
      </c>
      <c r="O1606" t="s">
        <v>386</v>
      </c>
      <c r="P1606" t="s">
        <v>383</v>
      </c>
      <c r="Q1606" t="s">
        <v>660</v>
      </c>
    </row>
    <row r="1607" spans="1:17" hidden="1" x14ac:dyDescent="0.35">
      <c r="A1607" t="s">
        <v>203</v>
      </c>
      <c r="B1607" t="s">
        <v>580</v>
      </c>
      <c r="C1607">
        <v>2021</v>
      </c>
      <c r="D1607">
        <v>4</v>
      </c>
      <c r="E1607">
        <v>580.21</v>
      </c>
      <c r="F1607">
        <v>0</v>
      </c>
      <c r="G1607" t="s">
        <v>659</v>
      </c>
      <c r="H1607" t="s">
        <v>377</v>
      </c>
      <c r="I1607" t="s">
        <v>16</v>
      </c>
      <c r="J1607" t="s">
        <v>251</v>
      </c>
      <c r="K1607" t="s">
        <v>380</v>
      </c>
      <c r="L1607" t="s">
        <v>381</v>
      </c>
      <c r="M1607" t="s">
        <v>381</v>
      </c>
      <c r="N1607" t="s">
        <v>381</v>
      </c>
      <c r="O1607" t="s">
        <v>387</v>
      </c>
      <c r="P1607" t="s">
        <v>388</v>
      </c>
      <c r="Q1607" t="s">
        <v>660</v>
      </c>
    </row>
    <row r="1608" spans="1:17" hidden="1" x14ac:dyDescent="0.35">
      <c r="A1608" t="s">
        <v>203</v>
      </c>
      <c r="B1608" t="s">
        <v>580</v>
      </c>
      <c r="C1608">
        <v>2021</v>
      </c>
      <c r="D1608">
        <v>5</v>
      </c>
      <c r="E1608">
        <v>728.5</v>
      </c>
      <c r="F1608">
        <v>0</v>
      </c>
      <c r="G1608" t="s">
        <v>659</v>
      </c>
      <c r="H1608" t="s">
        <v>377</v>
      </c>
      <c r="I1608" t="s">
        <v>16</v>
      </c>
      <c r="J1608" t="s">
        <v>251</v>
      </c>
      <c r="K1608" t="s">
        <v>380</v>
      </c>
      <c r="L1608" t="s">
        <v>381</v>
      </c>
      <c r="M1608" t="s">
        <v>381</v>
      </c>
      <c r="N1608" t="s">
        <v>381</v>
      </c>
      <c r="O1608" t="s">
        <v>389</v>
      </c>
      <c r="P1608" t="s">
        <v>388</v>
      </c>
      <c r="Q1608" t="s">
        <v>660</v>
      </c>
    </row>
    <row r="1609" spans="1:17" hidden="1" x14ac:dyDescent="0.35">
      <c r="A1609" t="s">
        <v>203</v>
      </c>
      <c r="B1609" t="s">
        <v>580</v>
      </c>
      <c r="C1609">
        <v>2021</v>
      </c>
      <c r="D1609">
        <v>6</v>
      </c>
      <c r="E1609">
        <v>953.07</v>
      </c>
      <c r="F1609">
        <v>0</v>
      </c>
      <c r="G1609" t="s">
        <v>659</v>
      </c>
      <c r="H1609" t="s">
        <v>377</v>
      </c>
      <c r="I1609" t="s">
        <v>16</v>
      </c>
      <c r="J1609" t="s">
        <v>251</v>
      </c>
      <c r="K1609" t="s">
        <v>380</v>
      </c>
      <c r="L1609" t="s">
        <v>381</v>
      </c>
      <c r="M1609" t="s">
        <v>381</v>
      </c>
      <c r="N1609" t="s">
        <v>381</v>
      </c>
      <c r="O1609" t="s">
        <v>390</v>
      </c>
      <c r="P1609" t="s">
        <v>388</v>
      </c>
      <c r="Q1609" t="s">
        <v>660</v>
      </c>
    </row>
    <row r="1610" spans="1:17" hidden="1" x14ac:dyDescent="0.35">
      <c r="A1610" t="s">
        <v>204</v>
      </c>
      <c r="B1610" t="s">
        <v>580</v>
      </c>
      <c r="C1610">
        <v>2021</v>
      </c>
      <c r="D1610">
        <v>5</v>
      </c>
      <c r="E1610">
        <v>1230.3</v>
      </c>
      <c r="F1610">
        <v>0</v>
      </c>
      <c r="G1610" t="s">
        <v>661</v>
      </c>
      <c r="H1610" t="s">
        <v>377</v>
      </c>
      <c r="I1610" t="s">
        <v>16</v>
      </c>
      <c r="J1610" t="s">
        <v>247</v>
      </c>
      <c r="K1610" t="s">
        <v>380</v>
      </c>
      <c r="L1610" t="s">
        <v>381</v>
      </c>
      <c r="M1610" t="s">
        <v>381</v>
      </c>
      <c r="N1610" t="s">
        <v>381</v>
      </c>
      <c r="O1610" t="s">
        <v>389</v>
      </c>
      <c r="P1610" t="s">
        <v>388</v>
      </c>
      <c r="Q1610" t="s">
        <v>662</v>
      </c>
    </row>
    <row r="1611" spans="1:17" hidden="1" x14ac:dyDescent="0.35">
      <c r="A1611" t="s">
        <v>204</v>
      </c>
      <c r="B1611" t="s">
        <v>580</v>
      </c>
      <c r="C1611">
        <v>2021</v>
      </c>
      <c r="D1611">
        <v>6</v>
      </c>
      <c r="E1611">
        <v>868.1</v>
      </c>
      <c r="F1611">
        <v>0</v>
      </c>
      <c r="G1611" t="s">
        <v>661</v>
      </c>
      <c r="H1611" t="s">
        <v>377</v>
      </c>
      <c r="I1611" t="s">
        <v>16</v>
      </c>
      <c r="J1611" t="s">
        <v>247</v>
      </c>
      <c r="K1611" t="s">
        <v>380</v>
      </c>
      <c r="L1611" t="s">
        <v>381</v>
      </c>
      <c r="M1611" t="s">
        <v>381</v>
      </c>
      <c r="N1611" t="s">
        <v>381</v>
      </c>
      <c r="O1611" t="s">
        <v>390</v>
      </c>
      <c r="P1611" t="s">
        <v>388</v>
      </c>
      <c r="Q1611" t="s">
        <v>662</v>
      </c>
    </row>
  </sheetData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473CE-4EA4-4727-B324-BC1F831A64B8}">
  <dimension ref="A3:Q48"/>
  <sheetViews>
    <sheetView workbookViewId="0">
      <selection activeCell="L22" sqref="L22"/>
    </sheetView>
  </sheetViews>
  <sheetFormatPr defaultRowHeight="14.5" x14ac:dyDescent="0.35"/>
  <sheetData>
    <row r="3" spans="1:17" x14ac:dyDescent="0.35">
      <c r="A3" t="s">
        <v>219</v>
      </c>
      <c r="B3" t="s">
        <v>663</v>
      </c>
      <c r="C3" t="s">
        <v>664</v>
      </c>
      <c r="D3" t="s">
        <v>665</v>
      </c>
      <c r="E3" t="s">
        <v>666</v>
      </c>
      <c r="F3" t="s">
        <v>667</v>
      </c>
      <c r="G3" t="s">
        <v>668</v>
      </c>
      <c r="H3" t="s">
        <v>669</v>
      </c>
      <c r="J3" t="s">
        <v>219</v>
      </c>
      <c r="K3" t="s">
        <v>663</v>
      </c>
      <c r="L3" t="s">
        <v>664</v>
      </c>
      <c r="M3" t="s">
        <v>665</v>
      </c>
      <c r="N3" t="s">
        <v>666</v>
      </c>
      <c r="O3" t="s">
        <v>667</v>
      </c>
      <c r="P3" t="s">
        <v>668</v>
      </c>
      <c r="Q3" t="s">
        <v>669</v>
      </c>
    </row>
    <row r="4" spans="1:17" x14ac:dyDescent="0.35">
      <c r="A4" t="s">
        <v>342</v>
      </c>
      <c r="B4">
        <v>233.02957746478873</v>
      </c>
      <c r="C4">
        <v>233.02957746478873</v>
      </c>
      <c r="D4">
        <v>233.02957746478873</v>
      </c>
      <c r="E4">
        <v>233.02957746478873</v>
      </c>
      <c r="F4">
        <v>233.02957746478873</v>
      </c>
      <c r="G4">
        <v>233.02957746478873</v>
      </c>
      <c r="H4">
        <v>1398.1774647887323</v>
      </c>
      <c r="J4" t="s">
        <v>342</v>
      </c>
      <c r="K4">
        <v>297.25352112676057</v>
      </c>
      <c r="L4">
        <v>192.25352112676057</v>
      </c>
      <c r="M4">
        <v>192.25352112676057</v>
      </c>
      <c r="N4">
        <v>192.25352112676057</v>
      </c>
      <c r="O4">
        <v>192.25352112676057</v>
      </c>
      <c r="P4">
        <v>192.25352112676057</v>
      </c>
      <c r="Q4">
        <v>1258.5211267605632</v>
      </c>
    </row>
    <row r="5" spans="1:17" x14ac:dyDescent="0.35">
      <c r="A5" t="s">
        <v>242</v>
      </c>
      <c r="B5">
        <v>243.36488262910802</v>
      </c>
      <c r="C5">
        <v>376.2795492957747</v>
      </c>
      <c r="D5">
        <v>376.2795492957747</v>
      </c>
      <c r="E5">
        <v>376.2795492957747</v>
      </c>
      <c r="F5">
        <v>642.10888262910805</v>
      </c>
      <c r="G5">
        <v>376.2795492957747</v>
      </c>
      <c r="H5">
        <v>2390.591962441315</v>
      </c>
      <c r="J5" t="s">
        <v>242</v>
      </c>
      <c r="K5">
        <v>290.68563380281694</v>
      </c>
      <c r="L5">
        <v>290.68563380281694</v>
      </c>
      <c r="M5">
        <v>290.68563380281694</v>
      </c>
      <c r="N5">
        <v>290.68563380281694</v>
      </c>
      <c r="O5">
        <v>496.04563380281689</v>
      </c>
      <c r="P5">
        <v>290.68563380281694</v>
      </c>
      <c r="Q5">
        <v>1949.4738028169015</v>
      </c>
    </row>
    <row r="6" spans="1:17" x14ac:dyDescent="0.35">
      <c r="A6" t="s">
        <v>254</v>
      </c>
      <c r="B6">
        <v>365.96154929577477</v>
      </c>
      <c r="C6">
        <v>236.69154929577471</v>
      </c>
      <c r="D6">
        <v>495.23154929577476</v>
      </c>
      <c r="E6">
        <v>365.96154929577477</v>
      </c>
      <c r="F6">
        <v>495.23154929577476</v>
      </c>
      <c r="G6">
        <v>365.96154929577477</v>
      </c>
      <c r="H6">
        <v>2325.0392957746485</v>
      </c>
      <c r="J6" t="s">
        <v>254</v>
      </c>
      <c r="K6">
        <v>346.29558685446017</v>
      </c>
      <c r="L6">
        <v>165.50892018779345</v>
      </c>
      <c r="M6">
        <v>346.29558685446017</v>
      </c>
      <c r="N6">
        <v>255.90225352112682</v>
      </c>
      <c r="O6">
        <v>346.29558685446017</v>
      </c>
      <c r="P6">
        <v>255.90225352112682</v>
      </c>
      <c r="Q6">
        <v>1716.2001877934276</v>
      </c>
    </row>
    <row r="7" spans="1:17" x14ac:dyDescent="0.35">
      <c r="A7" t="s">
        <v>238</v>
      </c>
      <c r="B7">
        <v>249.77211267605639</v>
      </c>
      <c r="C7">
        <v>386.18611267605644</v>
      </c>
      <c r="D7">
        <v>249.77211267605639</v>
      </c>
      <c r="E7">
        <v>386.18611267605644</v>
      </c>
      <c r="F7">
        <v>522.60011267605648</v>
      </c>
      <c r="G7">
        <v>386.18611267605644</v>
      </c>
      <c r="H7">
        <v>2180.7026760563385</v>
      </c>
      <c r="J7" t="s">
        <v>238</v>
      </c>
      <c r="K7">
        <v>316.07957746478877</v>
      </c>
      <c r="L7">
        <v>316.07957746478877</v>
      </c>
      <c r="M7">
        <v>204.42957746478876</v>
      </c>
      <c r="N7">
        <v>316.07957746478877</v>
      </c>
      <c r="O7">
        <v>427.72957746478875</v>
      </c>
      <c r="P7">
        <v>316.07957746478877</v>
      </c>
      <c r="Q7">
        <v>1896.4774647887325</v>
      </c>
    </row>
    <row r="8" spans="1:17" x14ac:dyDescent="0.35">
      <c r="A8" t="s">
        <v>248</v>
      </c>
      <c r="B8">
        <v>308.89264788732396</v>
      </c>
      <c r="C8">
        <v>199.78131455399063</v>
      </c>
      <c r="D8">
        <v>308.89264788732396</v>
      </c>
      <c r="E8">
        <v>418.00398122065729</v>
      </c>
      <c r="F8">
        <v>418.00398122065729</v>
      </c>
      <c r="G8">
        <v>308.89264788732396</v>
      </c>
      <c r="H8">
        <v>1962.4672206572773</v>
      </c>
      <c r="J8" t="s">
        <v>248</v>
      </c>
      <c r="K8">
        <v>356.41705164319251</v>
      </c>
      <c r="L8">
        <v>170.34638497652583</v>
      </c>
      <c r="M8">
        <v>263.3817183098592</v>
      </c>
      <c r="N8">
        <v>356.41705164319251</v>
      </c>
      <c r="O8">
        <v>356.41705164319251</v>
      </c>
      <c r="P8">
        <v>263.3817183098592</v>
      </c>
      <c r="Q8">
        <v>1766.3609765258218</v>
      </c>
    </row>
    <row r="9" spans="1:17" x14ac:dyDescent="0.35">
      <c r="A9" t="s">
        <v>250</v>
      </c>
      <c r="B9">
        <v>296.89924882629111</v>
      </c>
      <c r="C9">
        <v>296.89924882629111</v>
      </c>
      <c r="D9">
        <v>459.05191549295785</v>
      </c>
      <c r="E9">
        <v>459.05191549295785</v>
      </c>
      <c r="F9">
        <v>621.20458215962447</v>
      </c>
      <c r="G9">
        <v>459.05191549295785</v>
      </c>
      <c r="H9">
        <v>2592.1588262910805</v>
      </c>
      <c r="J9" t="s">
        <v>250</v>
      </c>
      <c r="K9">
        <v>265.91828169014093</v>
      </c>
      <c r="L9">
        <v>171.98694835680755</v>
      </c>
      <c r="M9">
        <v>265.91828169014093</v>
      </c>
      <c r="N9">
        <v>265.91828169014093</v>
      </c>
      <c r="O9">
        <v>359.8496150234742</v>
      </c>
      <c r="P9">
        <v>265.91828169014093</v>
      </c>
      <c r="Q9">
        <v>1595.5096901408454</v>
      </c>
    </row>
    <row r="10" spans="1:17" x14ac:dyDescent="0.35">
      <c r="A10" t="s">
        <v>343</v>
      </c>
      <c r="B10">
        <v>249.77211267605639</v>
      </c>
      <c r="C10">
        <v>249.77211267605639</v>
      </c>
      <c r="D10">
        <v>249.77211267605639</v>
      </c>
      <c r="E10">
        <v>249.77211267605639</v>
      </c>
      <c r="F10">
        <v>249.77211267605639</v>
      </c>
      <c r="G10">
        <v>249.77211267605639</v>
      </c>
      <c r="H10">
        <v>1498.6326760563384</v>
      </c>
      <c r="J10" t="s">
        <v>670</v>
      </c>
      <c r="K10">
        <v>316.07957746478877</v>
      </c>
      <c r="L10">
        <v>204.42957746478876</v>
      </c>
      <c r="M10">
        <v>204.42957746478876</v>
      </c>
      <c r="N10">
        <v>204.42957746478876</v>
      </c>
      <c r="O10">
        <v>204.42957746478876</v>
      </c>
      <c r="P10">
        <v>204.42957746478876</v>
      </c>
      <c r="Q10">
        <v>1338.2274647887325</v>
      </c>
    </row>
    <row r="11" spans="1:17" x14ac:dyDescent="0.35">
      <c r="A11" t="s">
        <v>252</v>
      </c>
      <c r="B11">
        <v>236.69154929577471</v>
      </c>
      <c r="C11">
        <v>236.69154929577471</v>
      </c>
      <c r="D11">
        <v>495.23154929577476</v>
      </c>
      <c r="E11">
        <v>365.96154929577477</v>
      </c>
      <c r="F11">
        <v>495.23154929577476</v>
      </c>
      <c r="G11">
        <v>365.96154929577477</v>
      </c>
      <c r="H11">
        <v>2195.7692957746485</v>
      </c>
      <c r="J11" t="s">
        <v>252</v>
      </c>
      <c r="K11">
        <v>255.90225352112682</v>
      </c>
      <c r="L11">
        <v>165.50892018779345</v>
      </c>
      <c r="M11">
        <v>346.29558685446017</v>
      </c>
      <c r="N11">
        <v>255.90225352112682</v>
      </c>
      <c r="O11">
        <v>346.29558685446017</v>
      </c>
      <c r="P11">
        <v>255.90225352112682</v>
      </c>
      <c r="Q11">
        <v>1625.8068544600942</v>
      </c>
    </row>
    <row r="12" spans="1:17" x14ac:dyDescent="0.35">
      <c r="A12" t="s">
        <v>244</v>
      </c>
      <c r="B12">
        <v>243.36488262910802</v>
      </c>
      <c r="C12">
        <v>376.2795492957747</v>
      </c>
      <c r="D12">
        <v>376.2795492957747</v>
      </c>
      <c r="E12">
        <v>376.2795492957747</v>
      </c>
      <c r="F12">
        <v>642.10888262910805</v>
      </c>
      <c r="G12">
        <v>376.2795492957747</v>
      </c>
      <c r="H12">
        <v>2390.591962441315</v>
      </c>
      <c r="J12" t="s">
        <v>244</v>
      </c>
      <c r="K12">
        <v>290.68563380281694</v>
      </c>
      <c r="L12">
        <v>290.68563380281694</v>
      </c>
      <c r="M12">
        <v>290.68563380281694</v>
      </c>
      <c r="N12">
        <v>290.68563380281694</v>
      </c>
      <c r="O12">
        <v>496.04563380281689</v>
      </c>
      <c r="P12">
        <v>290.68563380281694</v>
      </c>
      <c r="Q12">
        <v>1949.4738028169015</v>
      </c>
    </row>
    <row r="13" spans="1:17" x14ac:dyDescent="0.35">
      <c r="A13" t="s">
        <v>256</v>
      </c>
      <c r="B13">
        <v>296.43630985915496</v>
      </c>
      <c r="C13">
        <v>191.7249765258216</v>
      </c>
      <c r="D13">
        <v>401.14764319248832</v>
      </c>
      <c r="E13">
        <v>401.14764319248832</v>
      </c>
      <c r="F13">
        <v>505.85897652582162</v>
      </c>
      <c r="G13">
        <v>296.43630985915496</v>
      </c>
      <c r="H13">
        <v>2092.7518591549297</v>
      </c>
      <c r="J13" t="s">
        <v>256</v>
      </c>
      <c r="K13">
        <v>346.29558685446017</v>
      </c>
      <c r="L13">
        <v>165.50892018779345</v>
      </c>
      <c r="M13">
        <v>346.29558685446017</v>
      </c>
      <c r="N13">
        <v>346.29558685446017</v>
      </c>
      <c r="O13">
        <v>436.68892018779349</v>
      </c>
      <c r="P13">
        <v>255.90225352112682</v>
      </c>
      <c r="Q13">
        <v>1896.9868544600943</v>
      </c>
    </row>
    <row r="14" spans="1:17" x14ac:dyDescent="0.35">
      <c r="A14" t="s">
        <v>344</v>
      </c>
      <c r="B14">
        <v>243.36488262910802</v>
      </c>
      <c r="C14">
        <v>243.36488262910802</v>
      </c>
      <c r="D14">
        <v>243.36488262910802</v>
      </c>
      <c r="E14">
        <v>243.36488262910802</v>
      </c>
      <c r="F14">
        <v>243.36488262910802</v>
      </c>
      <c r="G14">
        <v>243.36488262910802</v>
      </c>
      <c r="H14">
        <v>1460.1892957746481</v>
      </c>
      <c r="J14" t="s">
        <v>344</v>
      </c>
      <c r="K14">
        <v>290.68563380281694</v>
      </c>
      <c r="L14">
        <v>188.00563380281693</v>
      </c>
      <c r="M14">
        <v>188.00563380281693</v>
      </c>
      <c r="N14">
        <v>188.00563380281693</v>
      </c>
      <c r="O14">
        <v>188.00563380281693</v>
      </c>
      <c r="P14">
        <v>188.00563380281693</v>
      </c>
      <c r="Q14">
        <v>1230.7138028169015</v>
      </c>
    </row>
    <row r="15" spans="1:17" x14ac:dyDescent="0.35">
      <c r="A15" t="s">
        <v>347</v>
      </c>
      <c r="B15">
        <v>236.69154929577471</v>
      </c>
      <c r="C15">
        <v>236.69154929577471</v>
      </c>
      <c r="D15">
        <v>236.69154929577471</v>
      </c>
      <c r="E15">
        <v>236.69154929577471</v>
      </c>
      <c r="F15">
        <v>236.69154929577471</v>
      </c>
      <c r="G15">
        <v>236.69154929577471</v>
      </c>
      <c r="H15">
        <v>1420.1492957746482</v>
      </c>
      <c r="J15" t="s">
        <v>347</v>
      </c>
      <c r="K15">
        <v>255.90225352112682</v>
      </c>
      <c r="L15">
        <v>165.50892018779345</v>
      </c>
      <c r="M15">
        <v>165.50892018779345</v>
      </c>
      <c r="N15">
        <v>165.50892018779345</v>
      </c>
      <c r="O15">
        <v>165.50892018779345</v>
      </c>
      <c r="P15">
        <v>165.50892018779345</v>
      </c>
      <c r="Q15">
        <v>1083.4468544600941</v>
      </c>
    </row>
    <row r="16" spans="1:17" x14ac:dyDescent="0.35">
      <c r="A16" t="s">
        <v>249</v>
      </c>
      <c r="B16">
        <v>199.78131455399063</v>
      </c>
      <c r="C16">
        <v>199.78131455399063</v>
      </c>
      <c r="D16">
        <v>308.89264788732396</v>
      </c>
      <c r="E16">
        <v>308.89264788732396</v>
      </c>
      <c r="F16">
        <v>418.00398122065729</v>
      </c>
      <c r="G16">
        <v>418.00398122065729</v>
      </c>
      <c r="H16">
        <v>1853.3558873239438</v>
      </c>
      <c r="J16" t="s">
        <v>249</v>
      </c>
      <c r="K16">
        <v>263.3817183098592</v>
      </c>
      <c r="L16">
        <v>170.34638497652583</v>
      </c>
      <c r="M16">
        <v>263.3817183098592</v>
      </c>
      <c r="N16">
        <v>263.3817183098592</v>
      </c>
      <c r="O16">
        <v>356.41705164319251</v>
      </c>
      <c r="P16">
        <v>356.41705164319251</v>
      </c>
      <c r="Q16">
        <v>1673.3256431924885</v>
      </c>
    </row>
    <row r="17" spans="1:17" x14ac:dyDescent="0.35">
      <c r="A17" t="s">
        <v>237</v>
      </c>
      <c r="B17">
        <v>249.77211267605639</v>
      </c>
      <c r="C17">
        <v>249.77211267605639</v>
      </c>
      <c r="D17">
        <v>386.18611267605644</v>
      </c>
      <c r="E17">
        <v>386.18611267605644</v>
      </c>
      <c r="F17">
        <v>522.60011267605648</v>
      </c>
      <c r="G17">
        <v>386.18611267605644</v>
      </c>
      <c r="H17">
        <v>2180.7026760563385</v>
      </c>
      <c r="J17" t="s">
        <v>545</v>
      </c>
      <c r="K17">
        <v>316.07957746478877</v>
      </c>
      <c r="L17">
        <v>204.42957746478876</v>
      </c>
      <c r="M17">
        <v>316.07957746478877</v>
      </c>
      <c r="N17">
        <v>316.07957746478877</v>
      </c>
      <c r="O17">
        <v>427.72957746478875</v>
      </c>
      <c r="P17">
        <v>316.07957746478877</v>
      </c>
      <c r="Q17">
        <v>1896.4774647887327</v>
      </c>
    </row>
    <row r="18" spans="1:17" x14ac:dyDescent="0.35">
      <c r="A18" t="s">
        <v>255</v>
      </c>
      <c r="B18">
        <v>233.19070422535214</v>
      </c>
      <c r="C18">
        <v>233.19070422535214</v>
      </c>
      <c r="D18">
        <v>360.54870422535214</v>
      </c>
      <c r="E18">
        <v>360.54870422535214</v>
      </c>
      <c r="F18">
        <v>615.26470422535215</v>
      </c>
      <c r="G18">
        <v>360.54870422535214</v>
      </c>
      <c r="H18">
        <v>2163.2922253521128</v>
      </c>
      <c r="J18" t="s">
        <v>255</v>
      </c>
      <c r="K18">
        <v>245.35211267605641</v>
      </c>
      <c r="L18">
        <v>158.68544600938969</v>
      </c>
      <c r="M18">
        <v>245.35211267605641</v>
      </c>
      <c r="N18">
        <v>245.35211267605641</v>
      </c>
      <c r="O18">
        <v>418.68544600938969</v>
      </c>
      <c r="P18">
        <v>245.35211267605641</v>
      </c>
      <c r="Q18">
        <v>1558.7793427230051</v>
      </c>
    </row>
    <row r="19" spans="1:17" x14ac:dyDescent="0.35">
      <c r="A19" t="s">
        <v>241</v>
      </c>
      <c r="B19">
        <v>243.36488262910802</v>
      </c>
      <c r="C19">
        <v>376.2795492957747</v>
      </c>
      <c r="D19">
        <v>376.2795492957747</v>
      </c>
      <c r="E19">
        <v>376.2795492957747</v>
      </c>
      <c r="F19">
        <v>642.10888262910805</v>
      </c>
      <c r="G19">
        <v>376.2795492957747</v>
      </c>
      <c r="H19">
        <v>2390.591962441315</v>
      </c>
      <c r="J19" t="s">
        <v>241</v>
      </c>
      <c r="K19">
        <v>290.68563380281694</v>
      </c>
      <c r="L19">
        <v>290.68563380281694</v>
      </c>
      <c r="M19">
        <v>290.68563380281694</v>
      </c>
      <c r="N19">
        <v>290.68563380281694</v>
      </c>
      <c r="O19">
        <v>496.04563380281689</v>
      </c>
      <c r="P19">
        <v>290.68563380281694</v>
      </c>
      <c r="Q19">
        <v>1949.4738028169015</v>
      </c>
    </row>
    <row r="20" spans="1:17" x14ac:dyDescent="0.35">
      <c r="A20" t="s">
        <v>235</v>
      </c>
      <c r="B20">
        <v>249.77211267605639</v>
      </c>
      <c r="C20">
        <v>386.18611267605644</v>
      </c>
      <c r="D20">
        <v>249.77211267605639</v>
      </c>
      <c r="E20">
        <v>386.18611267605644</v>
      </c>
      <c r="F20">
        <v>522.60011267605648</v>
      </c>
      <c r="G20">
        <v>386.18611267605644</v>
      </c>
      <c r="H20">
        <v>2180.7026760563385</v>
      </c>
      <c r="J20" t="s">
        <v>235</v>
      </c>
      <c r="K20">
        <v>316.07957746478877</v>
      </c>
      <c r="L20">
        <v>316.07957746478877</v>
      </c>
      <c r="M20">
        <v>204.42957746478876</v>
      </c>
      <c r="N20">
        <v>316.07957746478877</v>
      </c>
      <c r="O20">
        <v>427.72957746478875</v>
      </c>
      <c r="P20">
        <v>316.07957746478877</v>
      </c>
      <c r="Q20">
        <v>1896.4774647887325</v>
      </c>
    </row>
    <row r="21" spans="1:17" x14ac:dyDescent="0.35">
      <c r="A21" t="s">
        <v>239</v>
      </c>
      <c r="B21">
        <v>249.77211267605639</v>
      </c>
      <c r="C21">
        <v>249.77211267605639</v>
      </c>
      <c r="D21">
        <v>386.18611267605644</v>
      </c>
      <c r="E21">
        <v>522.60011267605648</v>
      </c>
      <c r="F21">
        <v>522.60011267605648</v>
      </c>
      <c r="G21">
        <v>386.18611267605644</v>
      </c>
      <c r="H21">
        <v>2317.1166760563387</v>
      </c>
      <c r="J21" t="s">
        <v>239</v>
      </c>
      <c r="K21">
        <v>316.07957746478877</v>
      </c>
      <c r="L21">
        <v>204.42957746478876</v>
      </c>
      <c r="M21">
        <v>316.07957746478877</v>
      </c>
      <c r="N21">
        <v>427.72957746478875</v>
      </c>
      <c r="O21">
        <v>427.72957746478875</v>
      </c>
      <c r="P21">
        <v>316.07957746478877</v>
      </c>
      <c r="Q21">
        <v>2008.1274647887326</v>
      </c>
    </row>
    <row r="22" spans="1:17" x14ac:dyDescent="0.35">
      <c r="A22" t="s">
        <v>345</v>
      </c>
      <c r="B22">
        <v>243.36488262910802</v>
      </c>
      <c r="C22">
        <v>243.36488262910802</v>
      </c>
      <c r="D22">
        <v>243.36488262910802</v>
      </c>
      <c r="E22">
        <v>243.36488262910802</v>
      </c>
      <c r="F22">
        <v>243.36488262910802</v>
      </c>
      <c r="G22">
        <v>243.36488262910802</v>
      </c>
      <c r="H22">
        <v>1460.1892957746481</v>
      </c>
      <c r="J22" t="s">
        <v>671</v>
      </c>
      <c r="K22">
        <v>290.68563380281694</v>
      </c>
      <c r="L22">
        <v>188.00563380281693</v>
      </c>
      <c r="M22">
        <v>188.00563380281693</v>
      </c>
      <c r="N22">
        <v>188.00563380281693</v>
      </c>
      <c r="O22">
        <v>188.00563380281693</v>
      </c>
      <c r="P22">
        <v>188.00563380281693</v>
      </c>
      <c r="Q22">
        <v>1230.7138028169015</v>
      </c>
    </row>
    <row r="23" spans="1:17" x14ac:dyDescent="0.35">
      <c r="A23" t="s">
        <v>346</v>
      </c>
      <c r="B23">
        <v>243.36488262910802</v>
      </c>
      <c r="C23">
        <v>243.36488262910802</v>
      </c>
      <c r="D23">
        <v>243.36488262910802</v>
      </c>
      <c r="E23">
        <v>243.36488262910802</v>
      </c>
      <c r="F23">
        <v>243.36488262910802</v>
      </c>
      <c r="G23">
        <v>243.36488262910802</v>
      </c>
      <c r="H23">
        <v>1460.1892957746481</v>
      </c>
      <c r="J23" t="s">
        <v>346</v>
      </c>
      <c r="K23">
        <v>290.68563380281694</v>
      </c>
      <c r="L23">
        <v>188.00563380281693</v>
      </c>
      <c r="M23">
        <v>188.00563380281693</v>
      </c>
      <c r="N23">
        <v>188.00563380281693</v>
      </c>
      <c r="O23">
        <v>188.00563380281693</v>
      </c>
      <c r="P23">
        <v>188.00563380281693</v>
      </c>
      <c r="Q23">
        <v>1230.7138028169015</v>
      </c>
    </row>
    <row r="24" spans="1:17" x14ac:dyDescent="0.35">
      <c r="A24" t="s">
        <v>233</v>
      </c>
      <c r="B24">
        <v>249.77211267605639</v>
      </c>
      <c r="C24">
        <v>249.77211267605639</v>
      </c>
      <c r="D24">
        <v>386.18611267605644</v>
      </c>
      <c r="E24">
        <v>386.18611267605644</v>
      </c>
      <c r="F24">
        <v>522.60011267605648</v>
      </c>
      <c r="G24">
        <v>386.18611267605644</v>
      </c>
      <c r="H24">
        <v>2180.7026760563385</v>
      </c>
      <c r="J24" t="s">
        <v>233</v>
      </c>
      <c r="K24">
        <v>316.07957746478877</v>
      </c>
      <c r="L24">
        <v>204.42957746478876</v>
      </c>
      <c r="M24">
        <v>316.07957746478877</v>
      </c>
      <c r="N24">
        <v>316.07957746478877</v>
      </c>
      <c r="O24">
        <v>427.72957746478875</v>
      </c>
      <c r="P24">
        <v>316.07957746478877</v>
      </c>
      <c r="Q24">
        <v>1896.4774647887327</v>
      </c>
    </row>
    <row r="25" spans="1:17" x14ac:dyDescent="0.35">
      <c r="A25" t="s">
        <v>232</v>
      </c>
      <c r="B25">
        <v>249.77211267605639</v>
      </c>
      <c r="C25">
        <v>249.77211267605639</v>
      </c>
      <c r="D25">
        <v>386.18611267605644</v>
      </c>
      <c r="E25">
        <v>386.18611267605644</v>
      </c>
      <c r="F25">
        <v>522.60011267605648</v>
      </c>
      <c r="G25">
        <v>522.60011267605648</v>
      </c>
      <c r="H25">
        <v>2317.1166760563387</v>
      </c>
      <c r="J25" t="s">
        <v>232</v>
      </c>
      <c r="K25">
        <v>316.07957746478877</v>
      </c>
      <c r="L25">
        <v>204.42957746478876</v>
      </c>
      <c r="M25">
        <v>316.07957746478877</v>
      </c>
      <c r="N25">
        <v>316.07957746478877</v>
      </c>
      <c r="O25">
        <v>427.72957746478875</v>
      </c>
      <c r="P25">
        <v>427.72957746478875</v>
      </c>
      <c r="Q25">
        <v>2008.1274647887326</v>
      </c>
    </row>
    <row r="26" spans="1:17" x14ac:dyDescent="0.35">
      <c r="A26" t="s">
        <v>342</v>
      </c>
      <c r="B26">
        <v>297.25352112676057</v>
      </c>
      <c r="C26">
        <v>192.25352112676057</v>
      </c>
      <c r="D26">
        <v>192.25352112676057</v>
      </c>
      <c r="E26">
        <v>192.25352112676057</v>
      </c>
      <c r="F26">
        <v>192.25352112676057</v>
      </c>
      <c r="G26">
        <v>192.25352112676057</v>
      </c>
      <c r="H26">
        <v>1258.5211267605632</v>
      </c>
    </row>
    <row r="27" spans="1:17" x14ac:dyDescent="0.35">
      <c r="A27" t="s">
        <v>242</v>
      </c>
      <c r="B27">
        <v>290.68563380281694</v>
      </c>
      <c r="C27">
        <v>290.68563380281694</v>
      </c>
      <c r="D27">
        <v>290.68563380281694</v>
      </c>
      <c r="E27">
        <v>290.68563380281694</v>
      </c>
      <c r="F27">
        <v>496.04563380281689</v>
      </c>
      <c r="G27">
        <v>290.68563380281694</v>
      </c>
      <c r="H27">
        <v>1949.4738028169015</v>
      </c>
    </row>
    <row r="28" spans="1:17" x14ac:dyDescent="0.35">
      <c r="A28" t="s">
        <v>254</v>
      </c>
      <c r="B28">
        <v>346.29558685446017</v>
      </c>
      <c r="C28">
        <v>165.50892018779345</v>
      </c>
      <c r="D28">
        <v>346.29558685446017</v>
      </c>
      <c r="E28">
        <v>255.90225352112682</v>
      </c>
      <c r="F28">
        <v>346.29558685446017</v>
      </c>
      <c r="G28">
        <v>255.90225352112682</v>
      </c>
      <c r="H28">
        <v>1716.2001877934276</v>
      </c>
    </row>
    <row r="29" spans="1:17" x14ac:dyDescent="0.35">
      <c r="A29" t="s">
        <v>238</v>
      </c>
      <c r="B29">
        <v>316.07957746478877</v>
      </c>
      <c r="C29">
        <v>316.07957746478877</v>
      </c>
      <c r="D29">
        <v>204.42957746478876</v>
      </c>
      <c r="E29">
        <v>316.07957746478877</v>
      </c>
      <c r="F29">
        <v>427.72957746478875</v>
      </c>
      <c r="G29">
        <v>316.07957746478877</v>
      </c>
      <c r="H29">
        <v>1896.4774647887325</v>
      </c>
    </row>
    <row r="30" spans="1:17" x14ac:dyDescent="0.35">
      <c r="A30" t="s">
        <v>248</v>
      </c>
      <c r="B30">
        <v>356.41705164319251</v>
      </c>
      <c r="C30">
        <v>170.34638497652583</v>
      </c>
      <c r="D30">
        <v>263.3817183098592</v>
      </c>
      <c r="E30">
        <v>356.41705164319251</v>
      </c>
      <c r="F30">
        <v>356.41705164319251</v>
      </c>
      <c r="G30">
        <v>263.3817183098592</v>
      </c>
      <c r="H30">
        <v>1766.3609765258218</v>
      </c>
    </row>
    <row r="31" spans="1:17" x14ac:dyDescent="0.35">
      <c r="A31" t="s">
        <v>250</v>
      </c>
      <c r="B31">
        <v>265.91828169014093</v>
      </c>
      <c r="C31">
        <v>171.98694835680755</v>
      </c>
      <c r="D31">
        <v>265.91828169014093</v>
      </c>
      <c r="E31">
        <v>265.91828169014093</v>
      </c>
      <c r="F31">
        <v>359.8496150234742</v>
      </c>
      <c r="G31">
        <v>265.91828169014093</v>
      </c>
      <c r="H31">
        <v>1595.5096901408454</v>
      </c>
    </row>
    <row r="32" spans="1:17" x14ac:dyDescent="0.35">
      <c r="A32" t="s">
        <v>670</v>
      </c>
      <c r="B32">
        <v>316.07957746478877</v>
      </c>
      <c r="C32">
        <v>204.42957746478876</v>
      </c>
      <c r="D32">
        <v>204.42957746478876</v>
      </c>
      <c r="E32">
        <v>204.42957746478876</v>
      </c>
      <c r="F32">
        <v>204.42957746478876</v>
      </c>
      <c r="G32">
        <v>204.42957746478876</v>
      </c>
      <c r="H32">
        <v>1338.2274647887325</v>
      </c>
    </row>
    <row r="33" spans="1:8" x14ac:dyDescent="0.35">
      <c r="A33" t="s">
        <v>252</v>
      </c>
      <c r="B33">
        <v>255.90225352112682</v>
      </c>
      <c r="C33">
        <v>165.50892018779345</v>
      </c>
      <c r="D33">
        <v>346.29558685446017</v>
      </c>
      <c r="E33">
        <v>255.90225352112682</v>
      </c>
      <c r="F33">
        <v>346.29558685446017</v>
      </c>
      <c r="G33">
        <v>255.90225352112682</v>
      </c>
      <c r="H33">
        <v>1625.8068544600942</v>
      </c>
    </row>
    <row r="34" spans="1:8" x14ac:dyDescent="0.35">
      <c r="A34" t="s">
        <v>244</v>
      </c>
      <c r="B34">
        <v>290.68563380281694</v>
      </c>
      <c r="C34">
        <v>290.68563380281694</v>
      </c>
      <c r="D34">
        <v>290.68563380281694</v>
      </c>
      <c r="E34">
        <v>290.68563380281694</v>
      </c>
      <c r="F34">
        <v>496.04563380281689</v>
      </c>
      <c r="G34">
        <v>290.68563380281694</v>
      </c>
      <c r="H34">
        <v>1949.4738028169015</v>
      </c>
    </row>
    <row r="35" spans="1:8" x14ac:dyDescent="0.35">
      <c r="A35" t="s">
        <v>256</v>
      </c>
      <c r="B35">
        <v>346.29558685446017</v>
      </c>
      <c r="C35">
        <v>165.50892018779345</v>
      </c>
      <c r="D35">
        <v>346.29558685446017</v>
      </c>
      <c r="E35">
        <v>346.29558685446017</v>
      </c>
      <c r="F35">
        <v>436.68892018779349</v>
      </c>
      <c r="G35">
        <v>255.90225352112682</v>
      </c>
      <c r="H35">
        <v>1896.9868544600943</v>
      </c>
    </row>
    <row r="36" spans="1:8" x14ac:dyDescent="0.35">
      <c r="A36" t="s">
        <v>344</v>
      </c>
      <c r="B36">
        <v>290.68563380281694</v>
      </c>
      <c r="C36">
        <v>188.00563380281693</v>
      </c>
      <c r="D36">
        <v>188.00563380281693</v>
      </c>
      <c r="E36">
        <v>188.00563380281693</v>
      </c>
      <c r="F36">
        <v>188.00563380281693</v>
      </c>
      <c r="G36">
        <v>188.00563380281693</v>
      </c>
      <c r="H36">
        <v>1230.7138028169015</v>
      </c>
    </row>
    <row r="37" spans="1:8" x14ac:dyDescent="0.35">
      <c r="A37" t="s">
        <v>347</v>
      </c>
      <c r="B37">
        <v>255.90225352112682</v>
      </c>
      <c r="C37">
        <v>165.50892018779345</v>
      </c>
      <c r="D37">
        <v>165.50892018779345</v>
      </c>
      <c r="E37">
        <v>165.50892018779345</v>
      </c>
      <c r="F37">
        <v>165.50892018779345</v>
      </c>
      <c r="G37">
        <v>165.50892018779345</v>
      </c>
      <c r="H37">
        <v>1083.4468544600941</v>
      </c>
    </row>
    <row r="38" spans="1:8" x14ac:dyDescent="0.35">
      <c r="A38" t="s">
        <v>249</v>
      </c>
      <c r="B38">
        <v>263.3817183098592</v>
      </c>
      <c r="C38">
        <v>170.34638497652583</v>
      </c>
      <c r="D38">
        <v>263.3817183098592</v>
      </c>
      <c r="E38">
        <v>263.3817183098592</v>
      </c>
      <c r="F38">
        <v>356.41705164319251</v>
      </c>
      <c r="G38">
        <v>356.41705164319251</v>
      </c>
      <c r="H38">
        <v>1673.3256431924885</v>
      </c>
    </row>
    <row r="39" spans="1:8" x14ac:dyDescent="0.35">
      <c r="A39" t="s">
        <v>545</v>
      </c>
      <c r="B39">
        <v>316.07957746478877</v>
      </c>
      <c r="C39">
        <v>204.42957746478876</v>
      </c>
      <c r="D39">
        <v>316.07957746478877</v>
      </c>
      <c r="E39">
        <v>316.07957746478877</v>
      </c>
      <c r="F39">
        <v>427.72957746478875</v>
      </c>
      <c r="G39">
        <v>316.07957746478877</v>
      </c>
      <c r="H39">
        <v>1896.4774647887327</v>
      </c>
    </row>
    <row r="40" spans="1:8" x14ac:dyDescent="0.35">
      <c r="A40" t="s">
        <v>255</v>
      </c>
      <c r="B40">
        <v>245.35211267605641</v>
      </c>
      <c r="C40">
        <v>158.68544600938969</v>
      </c>
      <c r="D40">
        <v>245.35211267605641</v>
      </c>
      <c r="E40">
        <v>245.35211267605641</v>
      </c>
      <c r="F40">
        <v>418.68544600938969</v>
      </c>
      <c r="G40">
        <v>245.35211267605641</v>
      </c>
      <c r="H40">
        <v>1558.7793427230051</v>
      </c>
    </row>
    <row r="41" spans="1:8" x14ac:dyDescent="0.35">
      <c r="A41" t="s">
        <v>241</v>
      </c>
      <c r="B41">
        <v>290.68563380281694</v>
      </c>
      <c r="C41">
        <v>290.68563380281694</v>
      </c>
      <c r="D41">
        <v>290.68563380281694</v>
      </c>
      <c r="E41">
        <v>290.68563380281694</v>
      </c>
      <c r="F41">
        <v>496.04563380281689</v>
      </c>
      <c r="G41">
        <v>290.68563380281694</v>
      </c>
      <c r="H41">
        <v>1949.4738028169015</v>
      </c>
    </row>
    <row r="42" spans="1:8" x14ac:dyDescent="0.35">
      <c r="A42" t="s">
        <v>235</v>
      </c>
      <c r="B42">
        <v>316.07957746478877</v>
      </c>
      <c r="C42">
        <v>316.07957746478877</v>
      </c>
      <c r="D42">
        <v>204.42957746478876</v>
      </c>
      <c r="E42">
        <v>316.07957746478877</v>
      </c>
      <c r="F42">
        <v>427.72957746478875</v>
      </c>
      <c r="G42">
        <v>316.07957746478877</v>
      </c>
      <c r="H42">
        <v>1896.4774647887325</v>
      </c>
    </row>
    <row r="43" spans="1:8" x14ac:dyDescent="0.35">
      <c r="A43" t="s">
        <v>239</v>
      </c>
      <c r="B43">
        <v>316.07957746478877</v>
      </c>
      <c r="C43">
        <v>204.42957746478876</v>
      </c>
      <c r="D43">
        <v>316.07957746478877</v>
      </c>
      <c r="E43">
        <v>427.72957746478875</v>
      </c>
      <c r="F43">
        <v>427.72957746478875</v>
      </c>
      <c r="G43">
        <v>316.07957746478877</v>
      </c>
      <c r="H43">
        <v>2008.1274647887326</v>
      </c>
    </row>
    <row r="44" spans="1:8" x14ac:dyDescent="0.35">
      <c r="A44" t="s">
        <v>671</v>
      </c>
      <c r="B44">
        <v>290.68563380281694</v>
      </c>
      <c r="C44">
        <v>188.00563380281693</v>
      </c>
      <c r="D44">
        <v>188.00563380281693</v>
      </c>
      <c r="E44">
        <v>188.00563380281693</v>
      </c>
      <c r="F44">
        <v>188.00563380281693</v>
      </c>
      <c r="G44">
        <v>188.00563380281693</v>
      </c>
      <c r="H44">
        <v>1230.7138028169015</v>
      </c>
    </row>
    <row r="45" spans="1:8" x14ac:dyDescent="0.35">
      <c r="A45" t="s">
        <v>346</v>
      </c>
      <c r="B45">
        <v>290.68563380281694</v>
      </c>
      <c r="C45">
        <v>188.00563380281693</v>
      </c>
      <c r="D45">
        <v>188.00563380281693</v>
      </c>
      <c r="E45">
        <v>188.00563380281693</v>
      </c>
      <c r="F45">
        <v>188.00563380281693</v>
      </c>
      <c r="G45">
        <v>188.00563380281693</v>
      </c>
      <c r="H45">
        <v>1230.7138028169015</v>
      </c>
    </row>
    <row r="46" spans="1:8" x14ac:dyDescent="0.35">
      <c r="A46" t="s">
        <v>233</v>
      </c>
      <c r="B46">
        <v>316.07957746478877</v>
      </c>
      <c r="C46">
        <v>204.42957746478876</v>
      </c>
      <c r="D46">
        <v>316.07957746478877</v>
      </c>
      <c r="E46">
        <v>316.07957746478877</v>
      </c>
      <c r="F46">
        <v>427.72957746478875</v>
      </c>
      <c r="G46">
        <v>316.07957746478877</v>
      </c>
      <c r="H46">
        <v>1896.4774647887327</v>
      </c>
    </row>
    <row r="47" spans="1:8" x14ac:dyDescent="0.35">
      <c r="A47" t="s">
        <v>232</v>
      </c>
      <c r="B47">
        <v>316.07957746478877</v>
      </c>
      <c r="C47">
        <v>204.42957746478876</v>
      </c>
      <c r="D47">
        <v>316.07957746478877</v>
      </c>
      <c r="E47">
        <v>316.07957746478877</v>
      </c>
      <c r="F47">
        <v>427.72957746478875</v>
      </c>
      <c r="G47">
        <v>427.72957746478875</v>
      </c>
      <c r="H47">
        <v>2008.1274647887326</v>
      </c>
    </row>
    <row r="48" spans="1:8" x14ac:dyDescent="0.35">
      <c r="A48" t="s">
        <v>207</v>
      </c>
      <c r="B48">
        <v>6589.3892112676058</v>
      </c>
      <c r="C48">
        <v>4616.0352112676073</v>
      </c>
      <c r="D48">
        <v>5748.3638779342728</v>
      </c>
      <c r="E48">
        <v>5995.5625446009399</v>
      </c>
      <c r="F48">
        <v>7801.372544600943</v>
      </c>
      <c r="G48">
        <v>5905.1692112676074</v>
      </c>
      <c r="H48">
        <v>36655.892600938976</v>
      </c>
    </row>
  </sheetData>
  <pageMargins left="0.511811024" right="0.511811024" top="0.78740157499999996" bottom="0.78740157499999996" header="0.31496062000000002" footer="0.31496062000000002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9659F-69C8-4DBD-AE38-727C15AA5EB4}">
  <dimension ref="A3:W107"/>
  <sheetViews>
    <sheetView workbookViewId="0">
      <selection activeCell="C12" sqref="C12"/>
    </sheetView>
  </sheetViews>
  <sheetFormatPr defaultRowHeight="14.5" x14ac:dyDescent="0.35"/>
  <cols>
    <col min="1" max="1" width="21.1796875" bestFit="1" customWidth="1"/>
    <col min="2" max="2" width="29" bestFit="1" customWidth="1"/>
    <col min="3" max="8" width="11.54296875" bestFit="1" customWidth="1"/>
    <col min="9" max="9" width="13.26953125" bestFit="1" customWidth="1"/>
    <col min="10" max="10" width="11" bestFit="1" customWidth="1"/>
    <col min="11" max="12" width="4.54296875" bestFit="1" customWidth="1"/>
    <col min="13" max="13" width="19.1796875" bestFit="1" customWidth="1"/>
    <col min="14" max="14" width="14.7265625" bestFit="1" customWidth="1"/>
    <col min="15" max="15" width="13.453125" bestFit="1" customWidth="1"/>
    <col min="16" max="16" width="14.453125" bestFit="1" customWidth="1"/>
    <col min="17" max="17" width="13.7265625" bestFit="1" customWidth="1"/>
    <col min="18" max="18" width="13.81640625" bestFit="1" customWidth="1"/>
    <col min="19" max="19" width="13.7265625" bestFit="1" customWidth="1"/>
    <col min="20" max="20" width="14.7265625" bestFit="1" customWidth="1"/>
    <col min="21" max="21" width="12.1796875" bestFit="1" customWidth="1"/>
    <col min="22" max="22" width="19.1796875" bestFit="1" customWidth="1"/>
    <col min="23" max="23" width="14.7265625" bestFit="1" customWidth="1"/>
    <col min="24" max="24" width="13.453125" bestFit="1" customWidth="1"/>
    <col min="25" max="25" width="14.453125" bestFit="1" customWidth="1"/>
    <col min="26" max="26" width="13.7265625" bestFit="1" customWidth="1"/>
    <col min="27" max="27" width="13.81640625" bestFit="1" customWidth="1"/>
    <col min="28" max="28" width="13.7265625" bestFit="1" customWidth="1"/>
    <col min="29" max="29" width="14.7265625" bestFit="1" customWidth="1"/>
    <col min="30" max="35" width="12" bestFit="1" customWidth="1"/>
    <col min="36" max="36" width="10.7265625" bestFit="1" customWidth="1"/>
    <col min="37" max="37" width="12.453125" bestFit="1" customWidth="1"/>
    <col min="38" max="38" width="16.453125" bestFit="1" customWidth="1"/>
    <col min="39" max="40" width="12.453125" bestFit="1" customWidth="1"/>
    <col min="41" max="41" width="16.453125" bestFit="1" customWidth="1"/>
    <col min="42" max="42" width="12.453125" bestFit="1" customWidth="1"/>
    <col min="43" max="43" width="16.453125" bestFit="1" customWidth="1"/>
    <col min="44" max="44" width="12.453125" bestFit="1" customWidth="1"/>
    <col min="45" max="45" width="16.453125" bestFit="1" customWidth="1"/>
    <col min="46" max="46" width="12.453125" bestFit="1" customWidth="1"/>
    <col min="47" max="47" width="16.453125" bestFit="1" customWidth="1"/>
    <col min="48" max="48" width="14" bestFit="1" customWidth="1"/>
    <col min="49" max="49" width="18.1796875" bestFit="1" customWidth="1"/>
    <col min="50" max="50" width="12.1796875" bestFit="1" customWidth="1"/>
    <col min="51" max="51" width="16.453125" bestFit="1" customWidth="1"/>
    <col min="52" max="52" width="12.453125" bestFit="1" customWidth="1"/>
    <col min="53" max="54" width="16.453125" bestFit="1" customWidth="1"/>
    <col min="55" max="55" width="12.453125" bestFit="1" customWidth="1"/>
    <col min="56" max="57" width="16.453125" bestFit="1" customWidth="1"/>
    <col min="58" max="58" width="15.1796875" bestFit="1" customWidth="1"/>
    <col min="59" max="59" width="18.1796875" bestFit="1" customWidth="1"/>
    <col min="60" max="60" width="19.1796875" bestFit="1" customWidth="1"/>
    <col min="61" max="61" width="12.1796875" bestFit="1" customWidth="1"/>
    <col min="62" max="64" width="16.453125" bestFit="1" customWidth="1"/>
    <col min="65" max="65" width="12.453125" bestFit="1" customWidth="1"/>
    <col min="66" max="68" width="16.453125" bestFit="1" customWidth="1"/>
    <col min="69" max="69" width="12.453125" bestFit="1" customWidth="1"/>
    <col min="70" max="72" width="16.453125" bestFit="1" customWidth="1"/>
    <col min="73" max="73" width="15.1796875" bestFit="1" customWidth="1"/>
    <col min="74" max="74" width="18.1796875" bestFit="1" customWidth="1"/>
    <col min="75" max="75" width="19.1796875" bestFit="1" customWidth="1"/>
    <col min="76" max="76" width="18.1796875" bestFit="1" customWidth="1"/>
    <col min="77" max="77" width="12.1796875" bestFit="1" customWidth="1"/>
    <col min="78" max="80" width="16.453125" bestFit="1" customWidth="1"/>
    <col min="81" max="82" width="12.453125" bestFit="1" customWidth="1"/>
    <col min="83" max="86" width="16.453125" bestFit="1" customWidth="1"/>
    <col min="87" max="87" width="15.1796875" bestFit="1" customWidth="1"/>
    <col min="88" max="88" width="18.1796875" bestFit="1" customWidth="1"/>
    <col min="89" max="89" width="19.1796875" bestFit="1" customWidth="1"/>
    <col min="90" max="91" width="18.1796875" bestFit="1" customWidth="1"/>
    <col min="92" max="92" width="12.1796875" bestFit="1" customWidth="1"/>
    <col min="93" max="96" width="16.453125" bestFit="1" customWidth="1"/>
    <col min="97" max="97" width="15.1796875" bestFit="1" customWidth="1"/>
    <col min="98" max="98" width="18.1796875" bestFit="1" customWidth="1"/>
    <col min="99" max="99" width="19.1796875" bestFit="1" customWidth="1"/>
    <col min="100" max="102" width="18.1796875" bestFit="1" customWidth="1"/>
    <col min="103" max="103" width="12.1796875" bestFit="1" customWidth="1"/>
    <col min="104" max="105" width="16.453125" bestFit="1" customWidth="1"/>
    <col min="106" max="106" width="12.453125" bestFit="1" customWidth="1"/>
    <col min="107" max="112" width="16.453125" bestFit="1" customWidth="1"/>
    <col min="113" max="113" width="15.1796875" bestFit="1" customWidth="1"/>
    <col min="114" max="114" width="18.1796875" bestFit="1" customWidth="1"/>
    <col min="115" max="115" width="19.1796875" bestFit="1" customWidth="1"/>
    <col min="116" max="119" width="18.1796875" bestFit="1" customWidth="1"/>
    <col min="120" max="120" width="12.1796875" bestFit="1" customWidth="1"/>
  </cols>
  <sheetData>
    <row r="3" spans="1:23" x14ac:dyDescent="0.35">
      <c r="A3" s="30" t="s">
        <v>672</v>
      </c>
      <c r="B3" t="s">
        <v>673</v>
      </c>
    </row>
    <row r="4" spans="1:23" x14ac:dyDescent="0.35">
      <c r="M4" t="s">
        <v>228</v>
      </c>
      <c r="V4" t="s">
        <v>257</v>
      </c>
    </row>
    <row r="5" spans="1:23" x14ac:dyDescent="0.35">
      <c r="A5" s="30" t="s">
        <v>674</v>
      </c>
      <c r="C5" s="30" t="s">
        <v>675</v>
      </c>
    </row>
    <row r="6" spans="1:23" x14ac:dyDescent="0.35">
      <c r="A6" s="30" t="s">
        <v>23</v>
      </c>
      <c r="B6" s="30" t="s">
        <v>676</v>
      </c>
      <c r="C6">
        <v>1</v>
      </c>
      <c r="D6">
        <v>2</v>
      </c>
      <c r="E6">
        <v>3</v>
      </c>
      <c r="F6">
        <v>4</v>
      </c>
      <c r="G6">
        <v>5</v>
      </c>
      <c r="H6">
        <v>6</v>
      </c>
      <c r="I6" t="s">
        <v>207</v>
      </c>
      <c r="M6" s="30" t="s">
        <v>219</v>
      </c>
      <c r="N6" t="s">
        <v>669</v>
      </c>
      <c r="V6" s="30" t="s">
        <v>219</v>
      </c>
      <c r="W6" t="s">
        <v>669</v>
      </c>
    </row>
    <row r="7" spans="1:23" x14ac:dyDescent="0.35">
      <c r="A7" t="s">
        <v>580</v>
      </c>
      <c r="C7" s="81">
        <v>158280.10000000003</v>
      </c>
      <c r="D7" s="81">
        <v>658230.3600000001</v>
      </c>
      <c r="E7" s="81">
        <v>231512.00999999995</v>
      </c>
      <c r="F7" s="81">
        <v>139925.34</v>
      </c>
      <c r="G7" s="81">
        <v>412519.32</v>
      </c>
      <c r="H7" s="81">
        <v>254153.22000000003</v>
      </c>
      <c r="I7" s="81">
        <v>1854620.3500000003</v>
      </c>
      <c r="M7" t="s">
        <v>242</v>
      </c>
      <c r="N7" s="32">
        <v>5316.586666666667</v>
      </c>
      <c r="V7" t="s">
        <v>242</v>
      </c>
      <c r="W7" s="32">
        <v>4928.6400000000003</v>
      </c>
    </row>
    <row r="8" spans="1:23" x14ac:dyDescent="0.35">
      <c r="A8" t="s">
        <v>260</v>
      </c>
      <c r="C8" s="81">
        <v>38575.090000000004</v>
      </c>
      <c r="D8" s="81">
        <v>90534.459999999992</v>
      </c>
      <c r="E8" s="81">
        <v>45851.74</v>
      </c>
      <c r="F8" s="81">
        <v>-17843.790000000005</v>
      </c>
      <c r="G8" s="81">
        <v>84736.370000000024</v>
      </c>
      <c r="H8" s="81">
        <v>15035.070000000002</v>
      </c>
      <c r="I8" s="81">
        <v>256888.94</v>
      </c>
      <c r="M8" t="s">
        <v>254</v>
      </c>
      <c r="N8" s="32">
        <v>0</v>
      </c>
      <c r="V8" t="s">
        <v>254</v>
      </c>
      <c r="W8" s="32">
        <v>4067.7000000000007</v>
      </c>
    </row>
    <row r="9" spans="1:23" x14ac:dyDescent="0.35">
      <c r="A9" t="s">
        <v>207</v>
      </c>
      <c r="C9" s="81">
        <v>196855.19000000003</v>
      </c>
      <c r="D9" s="81">
        <v>748764.82000000007</v>
      </c>
      <c r="E9" s="81">
        <v>277363.74999999994</v>
      </c>
      <c r="F9" s="81">
        <v>122081.54999999999</v>
      </c>
      <c r="G9" s="81">
        <v>497255.69000000006</v>
      </c>
      <c r="H9" s="81">
        <v>269188.29000000004</v>
      </c>
      <c r="I9" s="81">
        <v>2111509.2900000005</v>
      </c>
      <c r="M9" t="s">
        <v>238</v>
      </c>
      <c r="N9" s="32">
        <v>8184.8400000000011</v>
      </c>
      <c r="V9" t="s">
        <v>238</v>
      </c>
      <c r="W9" s="32">
        <v>7815.5</v>
      </c>
    </row>
    <row r="10" spans="1:23" x14ac:dyDescent="0.35">
      <c r="M10" t="s">
        <v>248</v>
      </c>
      <c r="N10" s="32">
        <v>5237.3440000000001</v>
      </c>
      <c r="V10" t="s">
        <v>248</v>
      </c>
      <c r="W10" s="32">
        <v>3349.2719999999999</v>
      </c>
    </row>
    <row r="11" spans="1:23" x14ac:dyDescent="0.35">
      <c r="B11" t="s">
        <v>677</v>
      </c>
      <c r="C11" s="81">
        <v>309103.39166666672</v>
      </c>
      <c r="D11" s="81">
        <v>309103.39166666672</v>
      </c>
      <c r="E11" s="81">
        <v>309103.39166666672</v>
      </c>
      <c r="F11" s="81">
        <v>309103.39166666672</v>
      </c>
      <c r="G11" s="81">
        <v>309103.39166666672</v>
      </c>
      <c r="H11" s="81">
        <v>309103.39166666672</v>
      </c>
      <c r="M11" t="s">
        <v>250</v>
      </c>
      <c r="N11" s="32">
        <v>5837.4960000000001</v>
      </c>
      <c r="V11" t="s">
        <v>250</v>
      </c>
      <c r="W11" s="32">
        <v>20852.756000000001</v>
      </c>
    </row>
    <row r="12" spans="1:23" x14ac:dyDescent="0.35">
      <c r="B12" t="s">
        <v>260</v>
      </c>
      <c r="C12" s="81">
        <v>42814.823333333334</v>
      </c>
      <c r="D12" s="81">
        <v>42814.823333333334</v>
      </c>
      <c r="E12" s="81">
        <v>42814.823333333334</v>
      </c>
      <c r="F12" s="81">
        <v>42814.823333333334</v>
      </c>
      <c r="G12" s="81">
        <v>42814.823333333334</v>
      </c>
      <c r="H12" s="81">
        <v>42814.823333333334</v>
      </c>
      <c r="M12" t="s">
        <v>252</v>
      </c>
      <c r="N12" s="32">
        <v>3102.4800000000005</v>
      </c>
      <c r="V12" t="s">
        <v>252</v>
      </c>
      <c r="W12" s="32">
        <v>4881.2400000000007</v>
      </c>
    </row>
    <row r="13" spans="1:23" x14ac:dyDescent="0.35">
      <c r="M13" t="s">
        <v>244</v>
      </c>
      <c r="N13" s="32">
        <v>13291.466666666667</v>
      </c>
      <c r="V13" t="s">
        <v>244</v>
      </c>
      <c r="W13" s="32">
        <v>8625.1200000000008</v>
      </c>
    </row>
    <row r="14" spans="1:23" x14ac:dyDescent="0.35">
      <c r="M14" t="s">
        <v>256</v>
      </c>
      <c r="N14" s="32">
        <v>1570.67</v>
      </c>
      <c r="V14" t="s">
        <v>256</v>
      </c>
      <c r="W14" s="32">
        <v>12203.100000000002</v>
      </c>
    </row>
    <row r="15" spans="1:23" x14ac:dyDescent="0.35">
      <c r="M15" t="s">
        <v>249</v>
      </c>
      <c r="N15" s="32">
        <v>2182.2266666666665</v>
      </c>
      <c r="V15" t="s">
        <v>249</v>
      </c>
      <c r="W15" s="32">
        <v>5209.978666666666</v>
      </c>
    </row>
    <row r="16" spans="1:23" x14ac:dyDescent="0.35">
      <c r="M16" t="s">
        <v>237</v>
      </c>
      <c r="N16" s="32">
        <v>3273.9360000000006</v>
      </c>
      <c r="V16" t="s">
        <v>237</v>
      </c>
      <c r="W16" s="32">
        <v>4019.4000000000005</v>
      </c>
    </row>
    <row r="17" spans="13:23" x14ac:dyDescent="0.35">
      <c r="M17" t="s">
        <v>255</v>
      </c>
      <c r="N17" s="32">
        <v>1018.864</v>
      </c>
      <c r="V17" t="s">
        <v>255</v>
      </c>
      <c r="W17" s="32">
        <v>1040</v>
      </c>
    </row>
    <row r="18" spans="13:23" x14ac:dyDescent="0.35">
      <c r="M18" t="s">
        <v>241</v>
      </c>
      <c r="N18" s="32">
        <v>13291.466666666667</v>
      </c>
      <c r="V18" t="s">
        <v>241</v>
      </c>
      <c r="W18" s="32">
        <v>11910.880000000001</v>
      </c>
    </row>
    <row r="19" spans="13:23" x14ac:dyDescent="0.35">
      <c r="M19" t="s">
        <v>235</v>
      </c>
      <c r="N19" s="32">
        <v>27964.870000000003</v>
      </c>
      <c r="V19" t="s">
        <v>235</v>
      </c>
      <c r="W19" s="32">
        <v>15631</v>
      </c>
    </row>
    <row r="20" spans="13:23" x14ac:dyDescent="0.35">
      <c r="M20" t="s">
        <v>239</v>
      </c>
      <c r="N20" s="32">
        <v>12959.330000000002</v>
      </c>
      <c r="V20" t="s">
        <v>239</v>
      </c>
      <c r="W20" s="32">
        <v>18980.5</v>
      </c>
    </row>
    <row r="21" spans="13:23" x14ac:dyDescent="0.35">
      <c r="M21" t="s">
        <v>233</v>
      </c>
      <c r="N21" s="32">
        <v>3410.3500000000004</v>
      </c>
      <c r="V21" t="s">
        <v>233</v>
      </c>
      <c r="W21" s="32">
        <v>5582.5</v>
      </c>
    </row>
    <row r="22" spans="13:23" x14ac:dyDescent="0.35">
      <c r="M22" t="s">
        <v>232</v>
      </c>
      <c r="N22" s="32">
        <v>19097.960000000003</v>
      </c>
      <c r="V22" t="s">
        <v>232</v>
      </c>
      <c r="W22" s="32">
        <v>17864</v>
      </c>
    </row>
    <row r="23" spans="13:23" x14ac:dyDescent="0.35">
      <c r="M23" t="s">
        <v>207</v>
      </c>
      <c r="N23" s="32">
        <v>125739.88666666669</v>
      </c>
      <c r="V23" t="s">
        <v>230</v>
      </c>
      <c r="W23" s="32">
        <v>9660</v>
      </c>
    </row>
    <row r="24" spans="13:23" x14ac:dyDescent="0.35">
      <c r="V24" t="s">
        <v>236</v>
      </c>
      <c r="W24" s="32">
        <v>8038.8000000000011</v>
      </c>
    </row>
    <row r="25" spans="13:23" x14ac:dyDescent="0.35">
      <c r="V25" t="s">
        <v>243</v>
      </c>
      <c r="W25" s="32">
        <v>4928.6400000000003</v>
      </c>
    </row>
    <row r="26" spans="13:23" x14ac:dyDescent="0.35">
      <c r="V26" t="s">
        <v>245</v>
      </c>
      <c r="W26" s="32">
        <v>7187.5999999999995</v>
      </c>
    </row>
    <row r="27" spans="13:23" x14ac:dyDescent="0.35">
      <c r="V27" t="s">
        <v>246</v>
      </c>
      <c r="W27" s="32">
        <v>5134.0000000000009</v>
      </c>
    </row>
    <row r="28" spans="13:23" x14ac:dyDescent="0.35">
      <c r="V28" t="s">
        <v>253</v>
      </c>
      <c r="W28" s="32">
        <v>2711.8000000000006</v>
      </c>
    </row>
    <row r="29" spans="13:23" x14ac:dyDescent="0.35">
      <c r="V29" t="s">
        <v>207</v>
      </c>
      <c r="W29" s="32">
        <v>184622.42666666667</v>
      </c>
    </row>
    <row r="49" spans="1:8" hidden="1" x14ac:dyDescent="0.35"/>
    <row r="50" spans="1:8" hidden="1" x14ac:dyDescent="0.35"/>
    <row r="51" spans="1:8" hidden="1" x14ac:dyDescent="0.35"/>
    <row r="52" spans="1:8" hidden="1" x14ac:dyDescent="0.35"/>
    <row r="53" spans="1:8" hidden="1" x14ac:dyDescent="0.35"/>
    <row r="54" spans="1:8" hidden="1" x14ac:dyDescent="0.35"/>
    <row r="55" spans="1:8" hidden="1" x14ac:dyDescent="0.35"/>
    <row r="56" spans="1:8" hidden="1" x14ac:dyDescent="0.35"/>
    <row r="57" spans="1:8" hidden="1" x14ac:dyDescent="0.35">
      <c r="A57" s="30" t="s">
        <v>320</v>
      </c>
      <c r="B57" t="s">
        <v>678</v>
      </c>
      <c r="C57" t="s">
        <v>679</v>
      </c>
      <c r="D57" t="s">
        <v>680</v>
      </c>
      <c r="E57" t="s">
        <v>681</v>
      </c>
      <c r="F57" t="s">
        <v>682</v>
      </c>
      <c r="G57" t="s">
        <v>683</v>
      </c>
      <c r="H57" t="s">
        <v>684</v>
      </c>
    </row>
    <row r="58" spans="1:8" hidden="1" x14ac:dyDescent="0.35">
      <c r="A58" s="31" t="s">
        <v>342</v>
      </c>
      <c r="B58" s="218">
        <v>530.28309859154933</v>
      </c>
      <c r="C58" s="218">
        <v>425.28309859154933</v>
      </c>
      <c r="D58" s="218">
        <v>425.28309859154933</v>
      </c>
      <c r="E58" s="218">
        <v>425.28309859154933</v>
      </c>
      <c r="F58" s="218">
        <v>425.28309859154933</v>
      </c>
      <c r="G58" s="218">
        <v>425.28309859154933</v>
      </c>
      <c r="H58" s="218">
        <v>2656.6985915492955</v>
      </c>
    </row>
    <row r="59" spans="1:8" hidden="1" x14ac:dyDescent="0.35">
      <c r="A59" s="31" t="s">
        <v>242</v>
      </c>
      <c r="B59" s="218">
        <v>534.05051643192496</v>
      </c>
      <c r="C59" s="218">
        <v>666.96518309859164</v>
      </c>
      <c r="D59" s="218">
        <v>666.96518309859164</v>
      </c>
      <c r="E59" s="218">
        <v>666.96518309859164</v>
      </c>
      <c r="F59" s="218">
        <v>1138.154516431925</v>
      </c>
      <c r="G59" s="218">
        <v>666.96518309859164</v>
      </c>
      <c r="H59" s="218">
        <v>4340.0657652582167</v>
      </c>
    </row>
    <row r="60" spans="1:8" hidden="1" x14ac:dyDescent="0.35">
      <c r="A60" s="31" t="s">
        <v>254</v>
      </c>
      <c r="B60" s="218">
        <v>712.25713615023494</v>
      </c>
      <c r="C60" s="218">
        <v>402.20046948356816</v>
      </c>
      <c r="D60" s="218">
        <v>841.52713615023492</v>
      </c>
      <c r="E60" s="218">
        <v>621.86380281690163</v>
      </c>
      <c r="F60" s="218">
        <v>841.52713615023492</v>
      </c>
      <c r="G60" s="218">
        <v>621.86380281690163</v>
      </c>
      <c r="H60" s="218">
        <v>4041.2394835680761</v>
      </c>
    </row>
    <row r="61" spans="1:8" hidden="1" x14ac:dyDescent="0.35">
      <c r="A61" s="31" t="s">
        <v>238</v>
      </c>
      <c r="B61" s="218">
        <v>565.85169014084522</v>
      </c>
      <c r="C61" s="218">
        <v>702.26569014084521</v>
      </c>
      <c r="D61" s="218">
        <v>454.20169014084513</v>
      </c>
      <c r="E61" s="218">
        <v>702.26569014084521</v>
      </c>
      <c r="F61" s="218">
        <v>950.32969014084529</v>
      </c>
      <c r="G61" s="218">
        <v>702.26569014084521</v>
      </c>
      <c r="H61" s="218">
        <v>4077.180140845071</v>
      </c>
    </row>
    <row r="62" spans="1:8" hidden="1" x14ac:dyDescent="0.35">
      <c r="A62" s="31" t="s">
        <v>248</v>
      </c>
      <c r="B62" s="218">
        <v>665.30969953051647</v>
      </c>
      <c r="C62" s="218">
        <v>370.12769953051645</v>
      </c>
      <c r="D62" s="218">
        <v>572.2743661971831</v>
      </c>
      <c r="E62" s="218">
        <v>774.42103286384986</v>
      </c>
      <c r="F62" s="218">
        <v>774.42103286384986</v>
      </c>
      <c r="G62" s="218">
        <v>572.2743661971831</v>
      </c>
      <c r="H62" s="218">
        <v>3728.8281971830993</v>
      </c>
    </row>
    <row r="63" spans="1:8" hidden="1" x14ac:dyDescent="0.35">
      <c r="A63" s="31" t="s">
        <v>250</v>
      </c>
      <c r="B63" s="218">
        <v>562.81753051643204</v>
      </c>
      <c r="C63" s="218">
        <v>468.88619718309866</v>
      </c>
      <c r="D63" s="218">
        <v>724.97019718309878</v>
      </c>
      <c r="E63" s="218">
        <v>724.97019718309878</v>
      </c>
      <c r="F63" s="218">
        <v>981.05419718309872</v>
      </c>
      <c r="G63" s="218">
        <v>724.97019718309878</v>
      </c>
      <c r="H63" s="218">
        <v>4187.668516431926</v>
      </c>
    </row>
    <row r="64" spans="1:8" hidden="1" x14ac:dyDescent="0.35">
      <c r="A64" s="31" t="s">
        <v>343</v>
      </c>
      <c r="B64" s="218">
        <v>565.85169014084522</v>
      </c>
      <c r="C64" s="218">
        <v>454.20169014084513</v>
      </c>
      <c r="D64" s="218">
        <v>454.20169014084513</v>
      </c>
      <c r="E64" s="218">
        <v>454.20169014084513</v>
      </c>
      <c r="F64" s="218">
        <v>454.20169014084513</v>
      </c>
      <c r="G64" s="218">
        <v>454.20169014084513</v>
      </c>
      <c r="H64" s="218">
        <v>2836.8601408450709</v>
      </c>
    </row>
    <row r="65" spans="1:8" hidden="1" x14ac:dyDescent="0.35">
      <c r="A65" s="31" t="s">
        <v>252</v>
      </c>
      <c r="B65" s="218">
        <v>492.59380281690153</v>
      </c>
      <c r="C65" s="218">
        <v>402.20046948356816</v>
      </c>
      <c r="D65" s="218">
        <v>841.52713615023492</v>
      </c>
      <c r="E65" s="218">
        <v>621.86380281690163</v>
      </c>
      <c r="F65" s="218">
        <v>841.52713615023492</v>
      </c>
      <c r="G65" s="218">
        <v>621.86380281690163</v>
      </c>
      <c r="H65" s="218">
        <v>3821.5761502347427</v>
      </c>
    </row>
    <row r="66" spans="1:8" hidden="1" x14ac:dyDescent="0.35">
      <c r="A66" s="31" t="s">
        <v>244</v>
      </c>
      <c r="B66" s="218">
        <v>534.05051643192496</v>
      </c>
      <c r="C66" s="218">
        <v>666.96518309859164</v>
      </c>
      <c r="D66" s="218">
        <v>666.96518309859164</v>
      </c>
      <c r="E66" s="218">
        <v>666.96518309859164</v>
      </c>
      <c r="F66" s="218">
        <v>1138.154516431925</v>
      </c>
      <c r="G66" s="218">
        <v>666.96518309859164</v>
      </c>
      <c r="H66" s="218">
        <v>4340.0657652582167</v>
      </c>
    </row>
    <row r="67" spans="1:8" hidden="1" x14ac:dyDescent="0.35">
      <c r="A67" s="31" t="s">
        <v>256</v>
      </c>
      <c r="B67" s="218">
        <v>642.73189671361513</v>
      </c>
      <c r="C67" s="218">
        <v>357.23389671361508</v>
      </c>
      <c r="D67" s="218">
        <v>747.44323004694843</v>
      </c>
      <c r="E67" s="218">
        <v>747.44323004694843</v>
      </c>
      <c r="F67" s="218">
        <v>942.54789671361505</v>
      </c>
      <c r="G67" s="218">
        <v>552.33856338028181</v>
      </c>
      <c r="H67" s="218">
        <v>3989.7387136150237</v>
      </c>
    </row>
    <row r="68" spans="1:8" hidden="1" x14ac:dyDescent="0.35">
      <c r="A68" s="31" t="s">
        <v>344</v>
      </c>
      <c r="B68" s="218">
        <v>534.05051643192496</v>
      </c>
      <c r="C68" s="218">
        <v>431.37051643192495</v>
      </c>
      <c r="D68" s="218">
        <v>431.37051643192495</v>
      </c>
      <c r="E68" s="218">
        <v>431.37051643192495</v>
      </c>
      <c r="F68" s="218">
        <v>431.37051643192495</v>
      </c>
      <c r="G68" s="218">
        <v>431.37051643192495</v>
      </c>
      <c r="H68" s="218">
        <v>2690.9030985915497</v>
      </c>
    </row>
    <row r="69" spans="1:8" hidden="1" x14ac:dyDescent="0.35">
      <c r="A69" s="31" t="s">
        <v>347</v>
      </c>
      <c r="B69" s="218">
        <v>492.59380281690153</v>
      </c>
      <c r="C69" s="218">
        <v>402.20046948356816</v>
      </c>
      <c r="D69" s="218">
        <v>402.20046948356816</v>
      </c>
      <c r="E69" s="218">
        <v>402.20046948356816</v>
      </c>
      <c r="F69" s="218">
        <v>402.20046948356816</v>
      </c>
      <c r="G69" s="218">
        <v>402.20046948356816</v>
      </c>
      <c r="H69" s="218">
        <v>2503.5961502347423</v>
      </c>
    </row>
    <row r="70" spans="1:8" hidden="1" x14ac:dyDescent="0.35">
      <c r="A70" s="31" t="s">
        <v>249</v>
      </c>
      <c r="B70" s="218">
        <v>463.16303286384982</v>
      </c>
      <c r="C70" s="218">
        <v>370.12769953051645</v>
      </c>
      <c r="D70" s="218">
        <v>572.2743661971831</v>
      </c>
      <c r="E70" s="218">
        <v>572.2743661971831</v>
      </c>
      <c r="F70" s="218">
        <v>774.42103286384986</v>
      </c>
      <c r="G70" s="218">
        <v>774.42103286384986</v>
      </c>
      <c r="H70" s="218">
        <v>3526.6815305164323</v>
      </c>
    </row>
    <row r="71" spans="1:8" hidden="1" x14ac:dyDescent="0.35">
      <c r="A71" s="31" t="s">
        <v>237</v>
      </c>
      <c r="B71" s="218">
        <v>565.85169014084522</v>
      </c>
      <c r="C71" s="218">
        <v>454.20169014084513</v>
      </c>
      <c r="D71" s="218">
        <v>702.26569014084521</v>
      </c>
      <c r="E71" s="218">
        <v>702.26569014084521</v>
      </c>
      <c r="F71" s="218">
        <v>950.32969014084529</v>
      </c>
      <c r="G71" s="218">
        <v>702.26569014084521</v>
      </c>
      <c r="H71" s="218">
        <v>4077.180140845071</v>
      </c>
    </row>
    <row r="72" spans="1:8" hidden="1" x14ac:dyDescent="0.35">
      <c r="A72" s="31" t="s">
        <v>255</v>
      </c>
      <c r="B72" s="218">
        <v>478.54281690140851</v>
      </c>
      <c r="C72" s="218">
        <v>391.87615023474183</v>
      </c>
      <c r="D72" s="218">
        <v>605.90081690140858</v>
      </c>
      <c r="E72" s="218">
        <v>605.90081690140858</v>
      </c>
      <c r="F72" s="218">
        <v>1033.9501502347418</v>
      </c>
      <c r="G72" s="218">
        <v>605.90081690140858</v>
      </c>
      <c r="H72" s="218">
        <v>3722.0715680751182</v>
      </c>
    </row>
    <row r="73" spans="1:8" hidden="1" x14ac:dyDescent="0.35">
      <c r="A73" s="31" t="s">
        <v>241</v>
      </c>
      <c r="B73" s="218">
        <v>534.05051643192496</v>
      </c>
      <c r="C73" s="218">
        <v>666.96518309859164</v>
      </c>
      <c r="D73" s="218">
        <v>666.96518309859164</v>
      </c>
      <c r="E73" s="218">
        <v>666.96518309859164</v>
      </c>
      <c r="F73" s="218">
        <v>1138.154516431925</v>
      </c>
      <c r="G73" s="218">
        <v>666.96518309859164</v>
      </c>
      <c r="H73" s="218">
        <v>4340.0657652582167</v>
      </c>
    </row>
    <row r="74" spans="1:8" hidden="1" x14ac:dyDescent="0.35">
      <c r="A74" s="31" t="s">
        <v>235</v>
      </c>
      <c r="B74" s="218">
        <v>565.85169014084522</v>
      </c>
      <c r="C74" s="218">
        <v>702.26569014084521</v>
      </c>
      <c r="D74" s="218">
        <v>454.20169014084513</v>
      </c>
      <c r="E74" s="218">
        <v>702.26569014084521</v>
      </c>
      <c r="F74" s="218">
        <v>950.32969014084529</v>
      </c>
      <c r="G74" s="218">
        <v>702.26569014084521</v>
      </c>
      <c r="H74" s="218">
        <v>4077.180140845071</v>
      </c>
    </row>
    <row r="75" spans="1:8" hidden="1" x14ac:dyDescent="0.35">
      <c r="A75" s="31" t="s">
        <v>239</v>
      </c>
      <c r="B75" s="218">
        <v>565.85169014084522</v>
      </c>
      <c r="C75" s="218">
        <v>454.20169014084513</v>
      </c>
      <c r="D75" s="218">
        <v>702.26569014084521</v>
      </c>
      <c r="E75" s="218">
        <v>950.32969014084529</v>
      </c>
      <c r="F75" s="218">
        <v>950.32969014084529</v>
      </c>
      <c r="G75" s="218">
        <v>702.26569014084521</v>
      </c>
      <c r="H75" s="218">
        <v>4325.2441408450713</v>
      </c>
    </row>
    <row r="76" spans="1:8" hidden="1" x14ac:dyDescent="0.35">
      <c r="A76" s="31" t="s">
        <v>345</v>
      </c>
      <c r="B76" s="218">
        <v>534.05051643192496</v>
      </c>
      <c r="C76" s="218">
        <v>431.37051643192495</v>
      </c>
      <c r="D76" s="218">
        <v>431.37051643192495</v>
      </c>
      <c r="E76" s="218">
        <v>431.37051643192495</v>
      </c>
      <c r="F76" s="218">
        <v>431.37051643192495</v>
      </c>
      <c r="G76" s="218">
        <v>431.37051643192495</v>
      </c>
      <c r="H76" s="218">
        <v>2690.9030985915497</v>
      </c>
    </row>
    <row r="77" spans="1:8" hidden="1" x14ac:dyDescent="0.35">
      <c r="A77" s="31" t="s">
        <v>346</v>
      </c>
      <c r="B77" s="218">
        <v>534.05051643192496</v>
      </c>
      <c r="C77" s="218">
        <v>431.37051643192495</v>
      </c>
      <c r="D77" s="218">
        <v>431.37051643192495</v>
      </c>
      <c r="E77" s="218">
        <v>431.37051643192495</v>
      </c>
      <c r="F77" s="218">
        <v>431.37051643192495</v>
      </c>
      <c r="G77" s="218">
        <v>431.37051643192495</v>
      </c>
      <c r="H77" s="218">
        <v>2690.9030985915497</v>
      </c>
    </row>
    <row r="78" spans="1:8" hidden="1" x14ac:dyDescent="0.35">
      <c r="A78" s="31" t="s">
        <v>233</v>
      </c>
      <c r="B78" s="218">
        <v>565.85169014084522</v>
      </c>
      <c r="C78" s="218">
        <v>454.20169014084513</v>
      </c>
      <c r="D78" s="218">
        <v>702.26569014084521</v>
      </c>
      <c r="E78" s="218">
        <v>702.26569014084521</v>
      </c>
      <c r="F78" s="218">
        <v>950.32969014084529</v>
      </c>
      <c r="G78" s="218">
        <v>702.26569014084521</v>
      </c>
      <c r="H78" s="218">
        <v>4077.180140845071</v>
      </c>
    </row>
    <row r="79" spans="1:8" hidden="1" x14ac:dyDescent="0.35">
      <c r="A79" s="31" t="s">
        <v>232</v>
      </c>
      <c r="B79" s="218">
        <v>565.85169014084522</v>
      </c>
      <c r="C79" s="218">
        <v>454.20169014084513</v>
      </c>
      <c r="D79" s="218">
        <v>702.26569014084521</v>
      </c>
      <c r="E79" s="218">
        <v>702.26569014084521</v>
      </c>
      <c r="F79" s="218">
        <v>950.32969014084529</v>
      </c>
      <c r="G79" s="218">
        <v>950.32969014084529</v>
      </c>
      <c r="H79" s="218">
        <v>4325.2441408450713</v>
      </c>
    </row>
    <row r="80" spans="1:8" hidden="1" x14ac:dyDescent="0.35">
      <c r="A80" s="31" t="s">
        <v>207</v>
      </c>
      <c r="B80" s="218">
        <v>12205.557746478878</v>
      </c>
      <c r="C80" s="218">
        <v>10560.68307981221</v>
      </c>
      <c r="D80" s="218">
        <v>13200.075746478873</v>
      </c>
      <c r="E80" s="218">
        <v>13707.087746478872</v>
      </c>
      <c r="F80" s="218">
        <v>17881.687079812211</v>
      </c>
      <c r="G80" s="218">
        <v>13511.983079812208</v>
      </c>
      <c r="H80" s="218">
        <v>81067.074478873241</v>
      </c>
    </row>
    <row r="81" spans="1:13" hidden="1" x14ac:dyDescent="0.35"/>
    <row r="82" spans="1:13" ht="15.75" customHeight="1" x14ac:dyDescent="0.35"/>
    <row r="84" spans="1:13" x14ac:dyDescent="0.35">
      <c r="A84" t="s">
        <v>23</v>
      </c>
      <c r="B84" t="s">
        <v>685</v>
      </c>
      <c r="C84" s="80" t="s">
        <v>676</v>
      </c>
      <c r="D84" s="80">
        <v>1</v>
      </c>
      <c r="E84" s="80">
        <v>2</v>
      </c>
      <c r="F84" s="80">
        <v>3</v>
      </c>
      <c r="G84" s="80">
        <v>4</v>
      </c>
      <c r="H84" s="80">
        <v>5</v>
      </c>
      <c r="I84" s="80">
        <v>6</v>
      </c>
      <c r="J84" t="s">
        <v>13</v>
      </c>
    </row>
    <row r="85" spans="1:13" x14ac:dyDescent="0.35">
      <c r="A85" t="s">
        <v>677</v>
      </c>
      <c r="B85" s="2" t="s">
        <v>230</v>
      </c>
      <c r="C85" t="s">
        <v>686</v>
      </c>
      <c r="D85">
        <v>24890.050000000003</v>
      </c>
      <c r="E85">
        <v>65727.33</v>
      </c>
      <c r="G85">
        <v>8394.4199999999964</v>
      </c>
      <c r="H85">
        <v>22659.759999999995</v>
      </c>
      <c r="I85">
        <v>21368.52</v>
      </c>
      <c r="J85">
        <f>SUM(D85:I85)</f>
        <v>143040.07999999999</v>
      </c>
      <c r="K85" s="91">
        <f>J85/$J$107</f>
        <v>0.10553168932848497</v>
      </c>
      <c r="M85" s="81">
        <f>K85*$M$107</f>
        <v>32620.203099747683</v>
      </c>
    </row>
    <row r="86" spans="1:13" x14ac:dyDescent="0.35">
      <c r="B86" s="4" t="s">
        <v>232</v>
      </c>
      <c r="C86" t="s">
        <v>687</v>
      </c>
      <c r="D86">
        <v>82.719999999999914</v>
      </c>
      <c r="E86">
        <v>46313.2</v>
      </c>
      <c r="F86">
        <v>6792.31</v>
      </c>
      <c r="G86">
        <v>15043.080000000002</v>
      </c>
      <c r="H86">
        <v>19728.219999999994</v>
      </c>
      <c r="I86">
        <v>18480.339999999997</v>
      </c>
      <c r="J86">
        <f t="shared" ref="J86:J106" si="0">SUM(D86:I86)</f>
        <v>106439.87</v>
      </c>
      <c r="K86" s="91">
        <f t="shared" ref="K86:K106" si="1">J86/$J$107</f>
        <v>7.8528894090413887E-2</v>
      </c>
      <c r="M86" s="81">
        <f t="shared" ref="M86:M106" si="2">K86*$M$107</f>
        <v>24273.547507179392</v>
      </c>
    </row>
    <row r="87" spans="1:13" x14ac:dyDescent="0.35">
      <c r="B87" s="6" t="s">
        <v>233</v>
      </c>
      <c r="C87" t="s">
        <v>688</v>
      </c>
      <c r="D87">
        <v>-105.68000000000006</v>
      </c>
      <c r="E87">
        <v>22935.989999999998</v>
      </c>
      <c r="F87">
        <v>4236.6099999999997</v>
      </c>
      <c r="G87">
        <v>-2965.5100000000011</v>
      </c>
      <c r="H87">
        <v>9558.5299999999988</v>
      </c>
      <c r="I87">
        <v>11172.71</v>
      </c>
      <c r="J87">
        <f t="shared" si="0"/>
        <v>44832.649999999994</v>
      </c>
      <c r="K87" s="91">
        <f t="shared" si="1"/>
        <v>3.3076500597403899E-2</v>
      </c>
      <c r="M87" s="81">
        <f t="shared" si="2"/>
        <v>10224.058519122073</v>
      </c>
    </row>
    <row r="88" spans="1:13" x14ac:dyDescent="0.35">
      <c r="B88" s="8" t="s">
        <v>235</v>
      </c>
      <c r="C88" t="s">
        <v>689</v>
      </c>
      <c r="D88">
        <v>207.94</v>
      </c>
      <c r="E88">
        <v>41017.370000000003</v>
      </c>
      <c r="F88">
        <v>693.3</v>
      </c>
      <c r="G88">
        <v>39657.199999999997</v>
      </c>
      <c r="H88">
        <v>14337.350000000002</v>
      </c>
      <c r="I88">
        <v>26011.75</v>
      </c>
      <c r="J88">
        <f t="shared" si="0"/>
        <v>121924.91</v>
      </c>
      <c r="K88" s="91">
        <f t="shared" si="1"/>
        <v>8.995340133704828E-2</v>
      </c>
      <c r="M88" s="81">
        <f t="shared" si="2"/>
        <v>27804.901445234496</v>
      </c>
    </row>
    <row r="89" spans="1:13" x14ac:dyDescent="0.35">
      <c r="B89" s="8" t="s">
        <v>236</v>
      </c>
      <c r="C89" t="s">
        <v>690</v>
      </c>
      <c r="D89">
        <v>438.76</v>
      </c>
      <c r="E89">
        <v>43723.119999999995</v>
      </c>
      <c r="F89">
        <v>11559.769999999999</v>
      </c>
      <c r="G89">
        <v>-10584.939999999999</v>
      </c>
      <c r="H89">
        <v>24953.3</v>
      </c>
      <c r="I89">
        <v>17679.009999999998</v>
      </c>
      <c r="J89">
        <f t="shared" si="0"/>
        <v>87769.01999999999</v>
      </c>
      <c r="K89" s="91">
        <f t="shared" si="1"/>
        <v>6.4753969316191554E-2</v>
      </c>
      <c r="M89" s="81">
        <f t="shared" si="2"/>
        <v>20015.671539514078</v>
      </c>
    </row>
    <row r="90" spans="1:13" x14ac:dyDescent="0.35">
      <c r="B90" s="2" t="s">
        <v>237</v>
      </c>
      <c r="C90" t="s">
        <v>691</v>
      </c>
      <c r="D90">
        <v>2802.77</v>
      </c>
      <c r="E90">
        <v>10395.18</v>
      </c>
      <c r="F90">
        <v>1859.46</v>
      </c>
      <c r="G90">
        <v>-2874.5499999999997</v>
      </c>
      <c r="H90">
        <v>3650.6599999999994</v>
      </c>
      <c r="I90">
        <v>5842.98</v>
      </c>
      <c r="J90">
        <f t="shared" si="0"/>
        <v>21676.5</v>
      </c>
      <c r="K90" s="91">
        <f t="shared" si="1"/>
        <v>1.5992424387129153E-2</v>
      </c>
      <c r="M90" s="81">
        <f t="shared" si="2"/>
        <v>4943.3126190343355</v>
      </c>
    </row>
    <row r="91" spans="1:13" x14ac:dyDescent="0.35">
      <c r="B91" s="4" t="s">
        <v>238</v>
      </c>
      <c r="C91" t="s">
        <v>692</v>
      </c>
      <c r="D91">
        <v>341.11</v>
      </c>
      <c r="E91">
        <v>31172.350000000002</v>
      </c>
      <c r="F91">
        <v>5238.67</v>
      </c>
      <c r="G91">
        <v>-3914.2500000000018</v>
      </c>
      <c r="H91">
        <v>11760.13</v>
      </c>
      <c r="I91">
        <v>19069.650000000001</v>
      </c>
      <c r="J91">
        <f t="shared" si="0"/>
        <v>63667.66</v>
      </c>
      <c r="K91" s="91">
        <f t="shared" si="1"/>
        <v>4.6972538853387182E-2</v>
      </c>
      <c r="M91" s="81">
        <f t="shared" si="2"/>
        <v>14519.371074776258</v>
      </c>
    </row>
    <row r="92" spans="1:13" x14ac:dyDescent="0.35">
      <c r="B92" s="9" t="s">
        <v>239</v>
      </c>
      <c r="C92" t="s">
        <v>693</v>
      </c>
      <c r="D92">
        <v>4160.1899999999996</v>
      </c>
      <c r="E92">
        <v>92542.99</v>
      </c>
      <c r="F92">
        <v>24500.04</v>
      </c>
      <c r="G92">
        <v>-21800.94</v>
      </c>
      <c r="H92">
        <v>23479.940000000002</v>
      </c>
      <c r="I92">
        <v>25768.02</v>
      </c>
      <c r="J92">
        <f t="shared" si="0"/>
        <v>148650.23999999999</v>
      </c>
      <c r="K92" s="91">
        <f t="shared" si="1"/>
        <v>0.10967073666544881</v>
      </c>
      <c r="M92" s="81">
        <f t="shared" si="2"/>
        <v>33899.596669872088</v>
      </c>
    </row>
    <row r="93" spans="1:13" x14ac:dyDescent="0.35">
      <c r="B93" s="4" t="s">
        <v>241</v>
      </c>
      <c r="C93" t="s">
        <v>694</v>
      </c>
      <c r="D93">
        <v>8937.42</v>
      </c>
      <c r="F93">
        <v>6439.36</v>
      </c>
      <c r="G93">
        <v>26795.65</v>
      </c>
      <c r="H93">
        <v>16682.849999999999</v>
      </c>
      <c r="I93">
        <v>-2908.42</v>
      </c>
      <c r="J93">
        <f t="shared" si="0"/>
        <v>55946.86</v>
      </c>
      <c r="K93" s="91">
        <f t="shared" si="1"/>
        <v>4.1276309747759116E-2</v>
      </c>
      <c r="M93" s="81">
        <f t="shared" si="2"/>
        <v>12758.647338516239</v>
      </c>
    </row>
    <row r="94" spans="1:13" x14ac:dyDescent="0.35">
      <c r="B94" s="4" t="s">
        <v>242</v>
      </c>
      <c r="C94" t="s">
        <v>695</v>
      </c>
      <c r="D94">
        <v>7475.23</v>
      </c>
      <c r="E94">
        <v>-3253.15</v>
      </c>
      <c r="F94">
        <v>3066.19</v>
      </c>
      <c r="G94">
        <v>11661.869999999999</v>
      </c>
      <c r="H94">
        <v>12204.52</v>
      </c>
      <c r="I94">
        <v>121.06000000000026</v>
      </c>
      <c r="J94">
        <f t="shared" si="0"/>
        <v>31275.72</v>
      </c>
      <c r="K94" s="91">
        <f t="shared" si="1"/>
        <v>2.3074508673126333E-2</v>
      </c>
      <c r="M94" s="81">
        <f t="shared" si="2"/>
        <v>7132.4088919052674</v>
      </c>
    </row>
    <row r="95" spans="1:13" x14ac:dyDescent="0.35">
      <c r="B95" s="8" t="s">
        <v>243</v>
      </c>
      <c r="C95" t="s">
        <v>696</v>
      </c>
      <c r="D95">
        <v>8849.41</v>
      </c>
      <c r="E95">
        <v>-1109.07</v>
      </c>
      <c r="F95">
        <v>1758.37</v>
      </c>
      <c r="G95">
        <v>12535.7</v>
      </c>
      <c r="H95">
        <v>7934.6</v>
      </c>
      <c r="I95">
        <v>-268.3599999999999</v>
      </c>
      <c r="J95">
        <f t="shared" si="0"/>
        <v>29700.65</v>
      </c>
      <c r="K95" s="91">
        <f t="shared" si="1"/>
        <v>2.1912458163153067E-2</v>
      </c>
      <c r="M95" s="81">
        <f t="shared" si="2"/>
        <v>6773.2151379845509</v>
      </c>
    </row>
    <row r="96" spans="1:13" x14ac:dyDescent="0.35">
      <c r="B96" s="4" t="s">
        <v>244</v>
      </c>
      <c r="C96" t="s">
        <v>697</v>
      </c>
      <c r="D96">
        <v>27757.73</v>
      </c>
      <c r="E96">
        <v>9930.89</v>
      </c>
      <c r="F96">
        <v>7536.53</v>
      </c>
      <c r="G96">
        <v>44309.5</v>
      </c>
      <c r="H96">
        <v>41651.17</v>
      </c>
      <c r="I96">
        <v>-5521.8899999999994</v>
      </c>
      <c r="J96">
        <f t="shared" si="0"/>
        <v>125663.93000000001</v>
      </c>
      <c r="K96" s="91">
        <f t="shared" si="1"/>
        <v>9.2711964510621678E-2</v>
      </c>
      <c r="M96" s="81">
        <f t="shared" si="2"/>
        <v>28657.582678312796</v>
      </c>
    </row>
    <row r="97" spans="2:13" x14ac:dyDescent="0.35">
      <c r="B97" s="4" t="s">
        <v>245</v>
      </c>
      <c r="C97" t="s">
        <v>698</v>
      </c>
      <c r="D97">
        <v>16247.44</v>
      </c>
      <c r="F97">
        <v>3581.94</v>
      </c>
      <c r="G97">
        <v>22984.9</v>
      </c>
      <c r="H97">
        <v>23652.29</v>
      </c>
      <c r="I97">
        <v>-487.22999999999979</v>
      </c>
      <c r="J97">
        <f t="shared" si="0"/>
        <v>65979.340000000011</v>
      </c>
      <c r="K97" s="91">
        <f t="shared" si="1"/>
        <v>4.8678043321693357E-2</v>
      </c>
      <c r="M97" s="81">
        <f t="shared" si="2"/>
        <v>15046.548290432353</v>
      </c>
    </row>
    <row r="98" spans="2:13" x14ac:dyDescent="0.35">
      <c r="B98" s="9" t="s">
        <v>246</v>
      </c>
      <c r="C98" t="s">
        <v>699</v>
      </c>
      <c r="D98">
        <v>2392.66</v>
      </c>
      <c r="F98">
        <v>626.33000000000004</v>
      </c>
      <c r="G98">
        <v>11254.07</v>
      </c>
      <c r="H98">
        <v>5666.2000000000007</v>
      </c>
      <c r="I98">
        <v>-2581.3400000000011</v>
      </c>
      <c r="J98">
        <f t="shared" si="0"/>
        <v>17357.920000000002</v>
      </c>
      <c r="K98" s="91">
        <f t="shared" si="1"/>
        <v>1.28062751421049E-2</v>
      </c>
      <c r="M98" s="81">
        <f t="shared" si="2"/>
        <v>3958.4630810411486</v>
      </c>
    </row>
    <row r="99" spans="2:13" x14ac:dyDescent="0.35">
      <c r="B99" s="8" t="s">
        <v>248</v>
      </c>
      <c r="C99" t="s">
        <v>700</v>
      </c>
      <c r="D99">
        <v>3515.07</v>
      </c>
      <c r="E99">
        <v>-3515.0700000000006</v>
      </c>
      <c r="F99">
        <v>17257.71</v>
      </c>
      <c r="G99">
        <v>16289.52</v>
      </c>
      <c r="H99">
        <v>11110.59</v>
      </c>
      <c r="I99">
        <v>7337.5599999999995</v>
      </c>
      <c r="J99">
        <f t="shared" si="0"/>
        <v>51995.37999999999</v>
      </c>
      <c r="K99" s="91">
        <f t="shared" si="1"/>
        <v>3.8360998460547004E-2</v>
      </c>
      <c r="M99" s="81">
        <f t="shared" si="2"/>
        <v>11857.51473187486</v>
      </c>
    </row>
    <row r="100" spans="2:13" x14ac:dyDescent="0.35">
      <c r="B100" s="4" t="s">
        <v>249</v>
      </c>
      <c r="C100" t="s">
        <v>701</v>
      </c>
      <c r="D100">
        <v>8428.5300000000007</v>
      </c>
      <c r="E100">
        <v>-7630.5</v>
      </c>
      <c r="F100">
        <v>15594.41</v>
      </c>
      <c r="G100">
        <v>-2805.6899999999996</v>
      </c>
      <c r="H100">
        <v>11556.830000000002</v>
      </c>
      <c r="I100">
        <v>6647.7500000000009</v>
      </c>
      <c r="J100">
        <f t="shared" si="0"/>
        <v>31791.330000000005</v>
      </c>
      <c r="K100" s="91">
        <f t="shared" si="1"/>
        <v>2.3454913901749391E-2</v>
      </c>
      <c r="M100" s="81">
        <f t="shared" si="2"/>
        <v>7249.9934382803885</v>
      </c>
    </row>
    <row r="101" spans="2:13" x14ac:dyDescent="0.35">
      <c r="B101" s="4" t="s">
        <v>250</v>
      </c>
      <c r="C101" t="s">
        <v>702</v>
      </c>
      <c r="D101">
        <v>167.61</v>
      </c>
      <c r="E101">
        <v>2682.09</v>
      </c>
      <c r="F101">
        <v>38763.589999999997</v>
      </c>
      <c r="G101">
        <v>15602.77</v>
      </c>
      <c r="H101">
        <v>4586.5300000000007</v>
      </c>
      <c r="I101">
        <v>9789.17</v>
      </c>
      <c r="J101">
        <f t="shared" si="0"/>
        <v>71591.759999999995</v>
      </c>
      <c r="K101" s="91">
        <f t="shared" si="1"/>
        <v>5.2818758034807151E-2</v>
      </c>
      <c r="M101" s="81">
        <f t="shared" si="2"/>
        <v>16326.457252179895</v>
      </c>
    </row>
    <row r="102" spans="2:13" x14ac:dyDescent="0.35">
      <c r="B102" s="4" t="s">
        <v>252</v>
      </c>
      <c r="C102" t="s">
        <v>703</v>
      </c>
      <c r="D102">
        <v>5363.39</v>
      </c>
      <c r="E102">
        <v>11851.539999999997</v>
      </c>
      <c r="F102">
        <v>6854.38</v>
      </c>
      <c r="G102">
        <v>-3632.4699999999993</v>
      </c>
      <c r="H102">
        <v>4773.38</v>
      </c>
      <c r="I102">
        <v>3858.73</v>
      </c>
      <c r="J102">
        <f t="shared" si="0"/>
        <v>29068.949999999997</v>
      </c>
      <c r="K102" s="91">
        <f t="shared" si="1"/>
        <v>2.1446404395923598E-2</v>
      </c>
      <c r="M102" s="81">
        <f t="shared" si="2"/>
        <v>6629.1563378348947</v>
      </c>
    </row>
    <row r="103" spans="2:13" x14ac:dyDescent="0.35">
      <c r="B103" s="4" t="s">
        <v>253</v>
      </c>
      <c r="C103" t="s">
        <v>704</v>
      </c>
      <c r="E103">
        <v>9684.23</v>
      </c>
      <c r="F103">
        <v>1331.26</v>
      </c>
      <c r="G103">
        <v>2992.37</v>
      </c>
      <c r="H103">
        <v>185.66999999999985</v>
      </c>
      <c r="I103">
        <v>1813.1899999999998</v>
      </c>
      <c r="J103">
        <f t="shared" si="0"/>
        <v>16006.720000000001</v>
      </c>
      <c r="K103" s="91">
        <f t="shared" si="1"/>
        <v>1.1809390781996538E-2</v>
      </c>
      <c r="M103" s="81">
        <f t="shared" si="2"/>
        <v>3650.3227442321995</v>
      </c>
    </row>
    <row r="104" spans="2:13" x14ac:dyDescent="0.35">
      <c r="B104" s="4" t="s">
        <v>254</v>
      </c>
      <c r="J104">
        <f t="shared" si="0"/>
        <v>0</v>
      </c>
      <c r="K104" s="91">
        <f t="shared" si="1"/>
        <v>0</v>
      </c>
      <c r="M104" s="81">
        <f t="shared" si="2"/>
        <v>0</v>
      </c>
    </row>
    <row r="105" spans="2:13" x14ac:dyDescent="0.35">
      <c r="B105" s="4" t="s">
        <v>255</v>
      </c>
      <c r="C105" t="s">
        <v>705</v>
      </c>
      <c r="D105">
        <v>1905.39</v>
      </c>
      <c r="E105">
        <v>5212.67</v>
      </c>
      <c r="F105">
        <v>2503.4499999999998</v>
      </c>
      <c r="G105">
        <v>-5292.84</v>
      </c>
      <c r="H105">
        <v>6545.33</v>
      </c>
      <c r="I105">
        <v>3215.56</v>
      </c>
      <c r="J105">
        <f t="shared" si="0"/>
        <v>14089.56</v>
      </c>
      <c r="K105" s="91">
        <f t="shared" si="1"/>
        <v>1.039495411841946E-2</v>
      </c>
      <c r="M105" s="81">
        <f t="shared" si="2"/>
        <v>3213.1155742228407</v>
      </c>
    </row>
    <row r="106" spans="2:13" x14ac:dyDescent="0.35">
      <c r="B106" s="4" t="s">
        <v>256</v>
      </c>
      <c r="C106" t="s">
        <v>706</v>
      </c>
      <c r="D106">
        <v>6941.64</v>
      </c>
      <c r="E106">
        <v>40593.32</v>
      </c>
      <c r="F106">
        <v>14113.859999999999</v>
      </c>
      <c r="G106">
        <v>-5280.27</v>
      </c>
      <c r="H106">
        <v>10105.86</v>
      </c>
      <c r="I106">
        <v>10479.549999999999</v>
      </c>
      <c r="J106">
        <f t="shared" si="0"/>
        <v>76953.960000000006</v>
      </c>
      <c r="K106" s="91">
        <f t="shared" si="1"/>
        <v>5.6774866172590657E-2</v>
      </c>
      <c r="M106" s="81">
        <f t="shared" si="2"/>
        <v>17549.303695368879</v>
      </c>
    </row>
    <row r="107" spans="2:13" x14ac:dyDescent="0.35">
      <c r="J107">
        <f>SUM(J85:J106)</f>
        <v>1355423.01</v>
      </c>
      <c r="M107" s="81">
        <v>309103.39166666672</v>
      </c>
    </row>
  </sheetData>
  <pageMargins left="0.511811024" right="0.511811024" top="0.78740157499999996" bottom="0.78740157499999996" header="0.31496062000000002" footer="0.31496062000000002"/>
  <pageSetup orientation="portrait" r:id="rId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F58A7-E66A-482B-B4EE-B91C739A4532}">
  <dimension ref="A1:AO4133"/>
  <sheetViews>
    <sheetView workbookViewId="0">
      <selection activeCell="E20" sqref="E20"/>
    </sheetView>
  </sheetViews>
  <sheetFormatPr defaultRowHeight="14.5" x14ac:dyDescent="0.35"/>
  <cols>
    <col min="1" max="1" width="17.7265625" customWidth="1"/>
    <col min="2" max="2" width="9.81640625" customWidth="1"/>
    <col min="3" max="4" width="15.7265625" customWidth="1"/>
    <col min="5" max="5" width="41.54296875" bestFit="1" customWidth="1"/>
    <col min="6" max="6" width="11.1796875" customWidth="1"/>
    <col min="7" max="7" width="16.26953125" customWidth="1"/>
    <col min="9" max="9" width="9.54296875" customWidth="1"/>
    <col min="10" max="10" width="16.1796875" customWidth="1"/>
    <col min="11" max="11" width="10.54296875" customWidth="1"/>
    <col min="12" max="12" width="13.453125" customWidth="1"/>
    <col min="13" max="13" width="9.453125" customWidth="1"/>
    <col min="15" max="15" width="19.54296875" customWidth="1"/>
    <col min="16" max="16" width="19.1796875" customWidth="1"/>
    <col min="17" max="17" width="20.453125" customWidth="1"/>
    <col min="18" max="18" width="17.26953125" customWidth="1"/>
    <col min="19" max="19" width="28.26953125" customWidth="1"/>
    <col min="20" max="20" width="18.81640625" customWidth="1"/>
    <col min="21" max="21" width="29.81640625" customWidth="1"/>
    <col min="23" max="23" width="17.26953125" customWidth="1"/>
    <col min="24" max="24" width="28.26953125" customWidth="1"/>
    <col min="25" max="25" width="18.453125" customWidth="1"/>
    <col min="26" max="26" width="17" customWidth="1"/>
    <col min="27" max="27" width="28.81640625" customWidth="1"/>
    <col min="28" max="28" width="20.7265625" customWidth="1"/>
    <col min="29" max="29" width="16.81640625" customWidth="1"/>
    <col min="30" max="30" width="13.26953125" customWidth="1"/>
    <col min="31" max="31" width="10" customWidth="1"/>
    <col min="32" max="32" width="15.7265625" customWidth="1"/>
    <col min="33" max="33" width="18" customWidth="1"/>
    <col min="34" max="34" width="21.54296875" customWidth="1"/>
    <col min="35" max="35" width="18" customWidth="1"/>
    <col min="36" max="36" width="10.7265625" customWidth="1"/>
    <col min="38" max="38" width="18.26953125" customWidth="1"/>
    <col min="39" max="39" width="15.1796875" customWidth="1"/>
    <col min="40" max="40" width="15" customWidth="1"/>
    <col min="41" max="41" width="15.1796875" customWidth="1"/>
  </cols>
  <sheetData>
    <row r="1" spans="1:41" x14ac:dyDescent="0.35">
      <c r="A1" t="s">
        <v>707</v>
      </c>
      <c r="B1" t="s">
        <v>708</v>
      </c>
      <c r="C1" t="s">
        <v>709</v>
      </c>
      <c r="D1" t="s">
        <v>23</v>
      </c>
      <c r="E1" t="s">
        <v>48</v>
      </c>
      <c r="F1" t="s">
        <v>710</v>
      </c>
      <c r="G1" t="s">
        <v>711</v>
      </c>
      <c r="H1" t="s">
        <v>675</v>
      </c>
      <c r="I1" t="s">
        <v>712</v>
      </c>
      <c r="J1" t="s">
        <v>713</v>
      </c>
      <c r="K1" t="s">
        <v>714</v>
      </c>
      <c r="L1" t="s">
        <v>715</v>
      </c>
      <c r="M1" t="s">
        <v>716</v>
      </c>
      <c r="N1" t="s">
        <v>717</v>
      </c>
      <c r="O1" t="s">
        <v>718</v>
      </c>
      <c r="P1" t="s">
        <v>672</v>
      </c>
      <c r="Q1" t="s">
        <v>719</v>
      </c>
      <c r="R1" t="s">
        <v>720</v>
      </c>
      <c r="S1" t="s">
        <v>676</v>
      </c>
      <c r="T1" t="s">
        <v>721</v>
      </c>
      <c r="U1" t="s">
        <v>722</v>
      </c>
      <c r="V1" t="s">
        <v>723</v>
      </c>
      <c r="W1" t="s">
        <v>724</v>
      </c>
      <c r="X1" t="s">
        <v>725</v>
      </c>
      <c r="Y1" t="s">
        <v>726</v>
      </c>
      <c r="Z1" t="s">
        <v>367</v>
      </c>
      <c r="AA1" t="s">
        <v>727</v>
      </c>
      <c r="AB1" t="s">
        <v>728</v>
      </c>
      <c r="AC1" t="s">
        <v>729</v>
      </c>
      <c r="AD1" t="s">
        <v>730</v>
      </c>
      <c r="AE1" t="s">
        <v>366</v>
      </c>
      <c r="AF1" t="s">
        <v>731</v>
      </c>
      <c r="AG1" t="s">
        <v>732</v>
      </c>
      <c r="AH1" t="s">
        <v>733</v>
      </c>
      <c r="AI1" t="s">
        <v>734</v>
      </c>
      <c r="AJ1" t="s">
        <v>735</v>
      </c>
      <c r="AK1" t="s">
        <v>363</v>
      </c>
      <c r="AL1" t="s">
        <v>736</v>
      </c>
      <c r="AM1" t="s">
        <v>737</v>
      </c>
      <c r="AN1" t="s">
        <v>738</v>
      </c>
      <c r="AO1" t="s">
        <v>739</v>
      </c>
    </row>
    <row r="2" spans="1:41" x14ac:dyDescent="0.35">
      <c r="A2">
        <v>1069568</v>
      </c>
      <c r="B2" t="s">
        <v>740</v>
      </c>
      <c r="C2" t="s">
        <v>741</v>
      </c>
      <c r="D2" t="s">
        <v>580</v>
      </c>
      <c r="E2" t="s">
        <v>204</v>
      </c>
      <c r="F2" t="s">
        <v>742</v>
      </c>
      <c r="G2">
        <v>2021</v>
      </c>
      <c r="H2">
        <v>6</v>
      </c>
      <c r="I2" t="s">
        <v>743</v>
      </c>
      <c r="J2" s="29">
        <v>44377</v>
      </c>
      <c r="K2" t="s">
        <v>744</v>
      </c>
      <c r="L2" t="s">
        <v>745</v>
      </c>
      <c r="M2" t="s">
        <v>746</v>
      </c>
      <c r="N2" t="s">
        <v>747</v>
      </c>
      <c r="O2" t="s">
        <v>748</v>
      </c>
      <c r="P2" t="s">
        <v>673</v>
      </c>
      <c r="Q2" t="s">
        <v>749</v>
      </c>
      <c r="R2" t="s">
        <v>661</v>
      </c>
      <c r="S2" t="s">
        <v>750</v>
      </c>
      <c r="T2" t="s">
        <v>751</v>
      </c>
      <c r="U2" t="s">
        <v>752</v>
      </c>
      <c r="V2" t="s">
        <v>753</v>
      </c>
      <c r="W2" t="s">
        <v>16</v>
      </c>
      <c r="X2" t="s">
        <v>754</v>
      </c>
      <c r="Y2" t="s">
        <v>755</v>
      </c>
      <c r="Z2" t="s">
        <v>380</v>
      </c>
      <c r="AA2" t="s">
        <v>756</v>
      </c>
      <c r="AB2" t="s">
        <v>757</v>
      </c>
      <c r="AC2" t="s">
        <v>758</v>
      </c>
      <c r="AD2" t="s">
        <v>759</v>
      </c>
      <c r="AE2" t="s">
        <v>247</v>
      </c>
      <c r="AF2" t="s">
        <v>760</v>
      </c>
      <c r="AG2" t="s">
        <v>761</v>
      </c>
      <c r="AH2" t="s">
        <v>762</v>
      </c>
      <c r="AI2" t="s">
        <v>763</v>
      </c>
      <c r="AJ2">
        <v>868.1</v>
      </c>
      <c r="AK2">
        <v>0</v>
      </c>
      <c r="AL2">
        <v>0</v>
      </c>
      <c r="AM2" t="s">
        <v>764</v>
      </c>
      <c r="AN2" t="s">
        <v>764</v>
      </c>
      <c r="AO2" t="s">
        <v>764</v>
      </c>
    </row>
    <row r="3" spans="1:41" x14ac:dyDescent="0.35">
      <c r="A3">
        <v>1069541</v>
      </c>
      <c r="B3" t="s">
        <v>740</v>
      </c>
      <c r="C3" t="s">
        <v>741</v>
      </c>
      <c r="D3" t="s">
        <v>580</v>
      </c>
      <c r="E3" t="s">
        <v>203</v>
      </c>
      <c r="F3" t="s">
        <v>742</v>
      </c>
      <c r="G3">
        <v>2021</v>
      </c>
      <c r="H3">
        <v>6</v>
      </c>
      <c r="I3" t="s">
        <v>743</v>
      </c>
      <c r="J3" s="29">
        <v>44377</v>
      </c>
      <c r="K3" t="s">
        <v>744</v>
      </c>
      <c r="L3" t="s">
        <v>745</v>
      </c>
      <c r="M3" t="s">
        <v>746</v>
      </c>
      <c r="N3" t="s">
        <v>747</v>
      </c>
      <c r="O3" t="s">
        <v>748</v>
      </c>
      <c r="P3" t="s">
        <v>673</v>
      </c>
      <c r="Q3" t="s">
        <v>749</v>
      </c>
      <c r="R3" t="s">
        <v>659</v>
      </c>
      <c r="S3" t="s">
        <v>765</v>
      </c>
      <c r="T3" t="s">
        <v>751</v>
      </c>
      <c r="U3" t="s">
        <v>752</v>
      </c>
      <c r="V3" t="s">
        <v>753</v>
      </c>
      <c r="W3" t="s">
        <v>16</v>
      </c>
      <c r="X3" t="s">
        <v>754</v>
      </c>
      <c r="Y3" t="s">
        <v>755</v>
      </c>
      <c r="Z3" t="s">
        <v>380</v>
      </c>
      <c r="AA3" t="s">
        <v>756</v>
      </c>
      <c r="AB3" t="s">
        <v>757</v>
      </c>
      <c r="AC3" t="s">
        <v>758</v>
      </c>
      <c r="AD3" t="s">
        <v>759</v>
      </c>
      <c r="AE3" t="s">
        <v>766</v>
      </c>
      <c r="AF3" t="s">
        <v>760</v>
      </c>
      <c r="AG3" t="s">
        <v>761</v>
      </c>
      <c r="AH3" t="s">
        <v>762</v>
      </c>
      <c r="AI3" t="s">
        <v>763</v>
      </c>
      <c r="AJ3">
        <v>953.07</v>
      </c>
      <c r="AK3">
        <v>0</v>
      </c>
      <c r="AL3">
        <v>0</v>
      </c>
      <c r="AM3" t="s">
        <v>764</v>
      </c>
      <c r="AN3" t="s">
        <v>764</v>
      </c>
      <c r="AO3" t="s">
        <v>764</v>
      </c>
    </row>
    <row r="4" spans="1:41" x14ac:dyDescent="0.35">
      <c r="A4">
        <v>1069487</v>
      </c>
      <c r="B4" t="s">
        <v>740</v>
      </c>
      <c r="C4" t="s">
        <v>741</v>
      </c>
      <c r="D4" t="s">
        <v>580</v>
      </c>
      <c r="E4" t="s">
        <v>201</v>
      </c>
      <c r="F4" t="s">
        <v>742</v>
      </c>
      <c r="G4">
        <v>2021</v>
      </c>
      <c r="H4">
        <v>6</v>
      </c>
      <c r="I4" t="s">
        <v>743</v>
      </c>
      <c r="J4" s="29">
        <v>44377</v>
      </c>
      <c r="K4" t="s">
        <v>744</v>
      </c>
      <c r="L4" t="s">
        <v>745</v>
      </c>
      <c r="M4" t="s">
        <v>746</v>
      </c>
      <c r="N4" t="s">
        <v>747</v>
      </c>
      <c r="O4" t="s">
        <v>748</v>
      </c>
      <c r="P4" t="s">
        <v>673</v>
      </c>
      <c r="Q4" t="s">
        <v>749</v>
      </c>
      <c r="R4" t="s">
        <v>655</v>
      </c>
      <c r="S4" t="s">
        <v>767</v>
      </c>
      <c r="T4" t="s">
        <v>751</v>
      </c>
      <c r="U4" t="s">
        <v>752</v>
      </c>
      <c r="V4" t="s">
        <v>753</v>
      </c>
      <c r="W4" t="s">
        <v>16</v>
      </c>
      <c r="X4" t="s">
        <v>754</v>
      </c>
      <c r="Y4" t="s">
        <v>755</v>
      </c>
      <c r="Z4" t="s">
        <v>380</v>
      </c>
      <c r="AA4" t="s">
        <v>756</v>
      </c>
      <c r="AB4" t="s">
        <v>757</v>
      </c>
      <c r="AC4" t="s">
        <v>758</v>
      </c>
      <c r="AD4" t="s">
        <v>759</v>
      </c>
      <c r="AE4" t="s">
        <v>768</v>
      </c>
      <c r="AF4" t="s">
        <v>760</v>
      </c>
      <c r="AG4" t="s">
        <v>761</v>
      </c>
      <c r="AH4" t="s">
        <v>762</v>
      </c>
      <c r="AI4" t="s">
        <v>763</v>
      </c>
      <c r="AJ4">
        <v>435.52</v>
      </c>
      <c r="AK4">
        <v>0</v>
      </c>
      <c r="AL4">
        <v>0</v>
      </c>
      <c r="AM4" t="s">
        <v>764</v>
      </c>
      <c r="AN4" t="s">
        <v>764</v>
      </c>
      <c r="AO4" t="s">
        <v>764</v>
      </c>
    </row>
    <row r="5" spans="1:41" x14ac:dyDescent="0.35">
      <c r="A5">
        <v>1069460</v>
      </c>
      <c r="B5" t="s">
        <v>740</v>
      </c>
      <c r="C5" t="s">
        <v>741</v>
      </c>
      <c r="D5" t="s">
        <v>580</v>
      </c>
      <c r="E5" t="s">
        <v>199</v>
      </c>
      <c r="F5" t="s">
        <v>742</v>
      </c>
      <c r="G5">
        <v>2021</v>
      </c>
      <c r="H5">
        <v>6</v>
      </c>
      <c r="I5" t="s">
        <v>743</v>
      </c>
      <c r="J5" s="29">
        <v>44377</v>
      </c>
      <c r="K5" t="s">
        <v>744</v>
      </c>
      <c r="L5" t="s">
        <v>769</v>
      </c>
      <c r="M5" t="s">
        <v>770</v>
      </c>
      <c r="N5" t="s">
        <v>771</v>
      </c>
      <c r="O5" t="s">
        <v>772</v>
      </c>
      <c r="P5" t="s">
        <v>673</v>
      </c>
      <c r="Q5" t="s">
        <v>749</v>
      </c>
      <c r="R5" t="s">
        <v>653</v>
      </c>
      <c r="S5" t="s">
        <v>773</v>
      </c>
      <c r="T5" t="s">
        <v>751</v>
      </c>
      <c r="U5" t="s">
        <v>752</v>
      </c>
      <c r="V5" t="s">
        <v>753</v>
      </c>
      <c r="W5" t="s">
        <v>16</v>
      </c>
      <c r="X5" t="s">
        <v>754</v>
      </c>
      <c r="Y5" t="s">
        <v>755</v>
      </c>
      <c r="Z5" t="s">
        <v>380</v>
      </c>
      <c r="AA5" t="s">
        <v>756</v>
      </c>
      <c r="AB5" t="s">
        <v>757</v>
      </c>
      <c r="AC5" t="s">
        <v>758</v>
      </c>
      <c r="AD5" t="s">
        <v>759</v>
      </c>
      <c r="AE5" t="s">
        <v>575</v>
      </c>
      <c r="AF5" t="s">
        <v>760</v>
      </c>
      <c r="AG5" t="s">
        <v>761</v>
      </c>
      <c r="AH5" t="s">
        <v>762</v>
      </c>
      <c r="AI5" t="s">
        <v>763</v>
      </c>
      <c r="AJ5">
        <v>5793.59</v>
      </c>
      <c r="AK5">
        <v>0</v>
      </c>
      <c r="AL5">
        <v>0</v>
      </c>
      <c r="AM5" t="s">
        <v>764</v>
      </c>
      <c r="AN5" t="s">
        <v>764</v>
      </c>
      <c r="AO5" t="s">
        <v>764</v>
      </c>
    </row>
    <row r="6" spans="1:41" x14ac:dyDescent="0.35">
      <c r="A6">
        <v>1069460</v>
      </c>
      <c r="B6" t="s">
        <v>740</v>
      </c>
      <c r="C6" t="s">
        <v>741</v>
      </c>
      <c r="D6" t="s">
        <v>580</v>
      </c>
      <c r="E6" t="s">
        <v>199</v>
      </c>
      <c r="F6" t="s">
        <v>742</v>
      </c>
      <c r="G6">
        <v>2021</v>
      </c>
      <c r="H6">
        <v>6</v>
      </c>
      <c r="I6" t="s">
        <v>743</v>
      </c>
      <c r="J6" s="29">
        <v>44377</v>
      </c>
      <c r="K6" t="s">
        <v>744</v>
      </c>
      <c r="L6" t="s">
        <v>769</v>
      </c>
      <c r="M6" t="s">
        <v>774</v>
      </c>
      <c r="N6" t="s">
        <v>775</v>
      </c>
      <c r="O6" t="s">
        <v>772</v>
      </c>
      <c r="P6" t="s">
        <v>673</v>
      </c>
      <c r="Q6" t="s">
        <v>749</v>
      </c>
      <c r="R6" t="s">
        <v>653</v>
      </c>
      <c r="S6" t="s">
        <v>773</v>
      </c>
      <c r="T6" t="s">
        <v>751</v>
      </c>
      <c r="U6" t="s">
        <v>752</v>
      </c>
      <c r="V6" t="s">
        <v>753</v>
      </c>
      <c r="W6" t="s">
        <v>16</v>
      </c>
      <c r="X6" t="s">
        <v>754</v>
      </c>
      <c r="Y6" t="s">
        <v>755</v>
      </c>
      <c r="Z6" t="s">
        <v>380</v>
      </c>
      <c r="AA6" t="s">
        <v>756</v>
      </c>
      <c r="AB6" t="s">
        <v>757</v>
      </c>
      <c r="AC6" t="s">
        <v>758</v>
      </c>
      <c r="AD6" t="s">
        <v>759</v>
      </c>
      <c r="AE6" t="s">
        <v>575</v>
      </c>
      <c r="AF6" t="s">
        <v>760</v>
      </c>
      <c r="AG6" t="s">
        <v>761</v>
      </c>
      <c r="AH6" t="s">
        <v>762</v>
      </c>
      <c r="AI6" t="s">
        <v>763</v>
      </c>
      <c r="AJ6">
        <v>-5793.59</v>
      </c>
      <c r="AK6">
        <v>0</v>
      </c>
      <c r="AL6">
        <v>0</v>
      </c>
      <c r="AM6" t="s">
        <v>764</v>
      </c>
      <c r="AN6" t="s">
        <v>764</v>
      </c>
      <c r="AO6" t="s">
        <v>764</v>
      </c>
    </row>
    <row r="7" spans="1:41" x14ac:dyDescent="0.35">
      <c r="A7">
        <v>1069460</v>
      </c>
      <c r="B7" t="s">
        <v>740</v>
      </c>
      <c r="C7" t="s">
        <v>741</v>
      </c>
      <c r="D7" t="s">
        <v>580</v>
      </c>
      <c r="E7" t="s">
        <v>199</v>
      </c>
      <c r="F7" t="s">
        <v>742</v>
      </c>
      <c r="G7">
        <v>2021</v>
      </c>
      <c r="H7">
        <v>6</v>
      </c>
      <c r="I7" t="s">
        <v>743</v>
      </c>
      <c r="J7" s="29">
        <v>44377</v>
      </c>
      <c r="K7" t="s">
        <v>744</v>
      </c>
      <c r="L7" t="s">
        <v>745</v>
      </c>
      <c r="M7" t="s">
        <v>746</v>
      </c>
      <c r="N7" t="s">
        <v>747</v>
      </c>
      <c r="O7" t="s">
        <v>748</v>
      </c>
      <c r="P7" t="s">
        <v>673</v>
      </c>
      <c r="Q7" t="s">
        <v>749</v>
      </c>
      <c r="R7" t="s">
        <v>653</v>
      </c>
      <c r="S7" t="s">
        <v>773</v>
      </c>
      <c r="T7" t="s">
        <v>751</v>
      </c>
      <c r="U7" t="s">
        <v>752</v>
      </c>
      <c r="V7" t="s">
        <v>753</v>
      </c>
      <c r="W7" t="s">
        <v>16</v>
      </c>
      <c r="X7" t="s">
        <v>754</v>
      </c>
      <c r="Y7" t="s">
        <v>755</v>
      </c>
      <c r="Z7" t="s">
        <v>380</v>
      </c>
      <c r="AA7" t="s">
        <v>756</v>
      </c>
      <c r="AB7" t="s">
        <v>757</v>
      </c>
      <c r="AC7" t="s">
        <v>758</v>
      </c>
      <c r="AD7" t="s">
        <v>759</v>
      </c>
      <c r="AE7" t="s">
        <v>575</v>
      </c>
      <c r="AF7" t="s">
        <v>760</v>
      </c>
      <c r="AG7" t="s">
        <v>761</v>
      </c>
      <c r="AH7" t="s">
        <v>762</v>
      </c>
      <c r="AI7" t="s">
        <v>763</v>
      </c>
      <c r="AJ7">
        <v>13723.74</v>
      </c>
      <c r="AK7">
        <v>0</v>
      </c>
      <c r="AL7">
        <v>0</v>
      </c>
      <c r="AM7" t="s">
        <v>764</v>
      </c>
      <c r="AN7" t="s">
        <v>764</v>
      </c>
      <c r="AO7" t="s">
        <v>764</v>
      </c>
    </row>
    <row r="8" spans="1:41" x14ac:dyDescent="0.35">
      <c r="A8">
        <v>1069460</v>
      </c>
      <c r="B8" t="s">
        <v>740</v>
      </c>
      <c r="C8" t="s">
        <v>741</v>
      </c>
      <c r="D8" t="s">
        <v>580</v>
      </c>
      <c r="E8" t="s">
        <v>199</v>
      </c>
      <c r="F8" t="s">
        <v>742</v>
      </c>
      <c r="G8">
        <v>2021</v>
      </c>
      <c r="H8">
        <v>6</v>
      </c>
      <c r="I8" t="s">
        <v>743</v>
      </c>
      <c r="J8" s="29">
        <v>44377</v>
      </c>
      <c r="K8" t="s">
        <v>744</v>
      </c>
      <c r="L8" t="s">
        <v>769</v>
      </c>
      <c r="M8" t="s">
        <v>776</v>
      </c>
      <c r="N8" t="s">
        <v>777</v>
      </c>
      <c r="O8" t="s">
        <v>772</v>
      </c>
      <c r="P8" t="s">
        <v>673</v>
      </c>
      <c r="Q8" t="s">
        <v>749</v>
      </c>
      <c r="R8" t="s">
        <v>653</v>
      </c>
      <c r="S8" t="s">
        <v>773</v>
      </c>
      <c r="T8" t="s">
        <v>751</v>
      </c>
      <c r="U8" t="s">
        <v>752</v>
      </c>
      <c r="V8" t="s">
        <v>753</v>
      </c>
      <c r="W8" t="s">
        <v>16</v>
      </c>
      <c r="X8" t="s">
        <v>754</v>
      </c>
      <c r="Y8" t="s">
        <v>755</v>
      </c>
      <c r="Z8" t="s">
        <v>380</v>
      </c>
      <c r="AA8" t="s">
        <v>756</v>
      </c>
      <c r="AB8" t="s">
        <v>757</v>
      </c>
      <c r="AC8" t="s">
        <v>758</v>
      </c>
      <c r="AD8" t="s">
        <v>759</v>
      </c>
      <c r="AE8" t="s">
        <v>575</v>
      </c>
      <c r="AF8" t="s">
        <v>760</v>
      </c>
      <c r="AG8" t="s">
        <v>761</v>
      </c>
      <c r="AH8" t="s">
        <v>762</v>
      </c>
      <c r="AI8" t="s">
        <v>763</v>
      </c>
      <c r="AJ8">
        <v>5793.59</v>
      </c>
      <c r="AK8">
        <v>0</v>
      </c>
      <c r="AL8">
        <v>0</v>
      </c>
      <c r="AM8" t="s">
        <v>764</v>
      </c>
      <c r="AN8" t="s">
        <v>764</v>
      </c>
      <c r="AO8" t="s">
        <v>764</v>
      </c>
    </row>
    <row r="9" spans="1:41" x14ac:dyDescent="0.35">
      <c r="A9">
        <v>1698200</v>
      </c>
      <c r="B9" t="s">
        <v>740</v>
      </c>
      <c r="C9" t="s">
        <v>741</v>
      </c>
      <c r="D9" t="s">
        <v>580</v>
      </c>
      <c r="E9" t="s">
        <v>196</v>
      </c>
      <c r="F9" t="s">
        <v>742</v>
      </c>
      <c r="G9">
        <v>2021</v>
      </c>
      <c r="H9">
        <v>6</v>
      </c>
      <c r="I9" t="s">
        <v>743</v>
      </c>
      <c r="J9" s="29">
        <v>44377</v>
      </c>
      <c r="K9" t="s">
        <v>744</v>
      </c>
      <c r="L9" t="s">
        <v>769</v>
      </c>
      <c r="M9" t="s">
        <v>770</v>
      </c>
      <c r="N9" t="s">
        <v>771</v>
      </c>
      <c r="O9" t="s">
        <v>772</v>
      </c>
      <c r="P9" t="s">
        <v>673</v>
      </c>
      <c r="Q9" t="s">
        <v>749</v>
      </c>
      <c r="R9" t="s">
        <v>651</v>
      </c>
      <c r="S9" t="s">
        <v>693</v>
      </c>
      <c r="T9" t="s">
        <v>751</v>
      </c>
      <c r="U9" t="s">
        <v>752</v>
      </c>
      <c r="V9" t="s">
        <v>753</v>
      </c>
      <c r="W9" t="s">
        <v>16</v>
      </c>
      <c r="X9" t="s">
        <v>754</v>
      </c>
      <c r="Y9" t="s">
        <v>755</v>
      </c>
      <c r="Z9" t="s">
        <v>380</v>
      </c>
      <c r="AA9" t="s">
        <v>756</v>
      </c>
      <c r="AB9" t="s">
        <v>757</v>
      </c>
      <c r="AC9" t="s">
        <v>758</v>
      </c>
      <c r="AD9" t="s">
        <v>759</v>
      </c>
      <c r="AE9" t="s">
        <v>768</v>
      </c>
      <c r="AF9" t="s">
        <v>760</v>
      </c>
      <c r="AG9" t="s">
        <v>761</v>
      </c>
      <c r="AH9" t="s">
        <v>762</v>
      </c>
      <c r="AI9" t="s">
        <v>763</v>
      </c>
      <c r="AJ9">
        <v>2656.25</v>
      </c>
      <c r="AK9">
        <v>0</v>
      </c>
      <c r="AL9">
        <v>0</v>
      </c>
      <c r="AM9" t="s">
        <v>764</v>
      </c>
      <c r="AN9" t="s">
        <v>764</v>
      </c>
      <c r="AO9" t="s">
        <v>764</v>
      </c>
    </row>
    <row r="10" spans="1:41" x14ac:dyDescent="0.35">
      <c r="A10">
        <v>1698200</v>
      </c>
      <c r="B10" t="s">
        <v>740</v>
      </c>
      <c r="C10" t="s">
        <v>741</v>
      </c>
      <c r="D10" t="s">
        <v>580</v>
      </c>
      <c r="E10" t="s">
        <v>196</v>
      </c>
      <c r="F10" t="s">
        <v>742</v>
      </c>
      <c r="G10">
        <v>2021</v>
      </c>
      <c r="H10">
        <v>6</v>
      </c>
      <c r="I10" t="s">
        <v>743</v>
      </c>
      <c r="J10" s="29">
        <v>44377</v>
      </c>
      <c r="K10" t="s">
        <v>744</v>
      </c>
      <c r="L10" t="s">
        <v>769</v>
      </c>
      <c r="M10" t="s">
        <v>774</v>
      </c>
      <c r="N10" t="s">
        <v>775</v>
      </c>
      <c r="O10" t="s">
        <v>772</v>
      </c>
      <c r="P10" t="s">
        <v>673</v>
      </c>
      <c r="Q10" t="s">
        <v>749</v>
      </c>
      <c r="R10" t="s">
        <v>651</v>
      </c>
      <c r="S10" t="s">
        <v>693</v>
      </c>
      <c r="T10" t="s">
        <v>751</v>
      </c>
      <c r="U10" t="s">
        <v>752</v>
      </c>
      <c r="V10" t="s">
        <v>753</v>
      </c>
      <c r="W10" t="s">
        <v>16</v>
      </c>
      <c r="X10" t="s">
        <v>754</v>
      </c>
      <c r="Y10" t="s">
        <v>755</v>
      </c>
      <c r="Z10" t="s">
        <v>380</v>
      </c>
      <c r="AA10" t="s">
        <v>756</v>
      </c>
      <c r="AB10" t="s">
        <v>757</v>
      </c>
      <c r="AC10" t="s">
        <v>758</v>
      </c>
      <c r="AD10" t="s">
        <v>759</v>
      </c>
      <c r="AE10" t="s">
        <v>768</v>
      </c>
      <c r="AF10" t="s">
        <v>760</v>
      </c>
      <c r="AG10" t="s">
        <v>761</v>
      </c>
      <c r="AH10" t="s">
        <v>762</v>
      </c>
      <c r="AI10" t="s">
        <v>763</v>
      </c>
      <c r="AJ10">
        <v>-2656.25</v>
      </c>
      <c r="AK10">
        <v>0</v>
      </c>
      <c r="AL10">
        <v>0</v>
      </c>
      <c r="AM10" t="s">
        <v>764</v>
      </c>
      <c r="AN10" t="s">
        <v>764</v>
      </c>
      <c r="AO10" t="s">
        <v>764</v>
      </c>
    </row>
    <row r="11" spans="1:41" x14ac:dyDescent="0.35">
      <c r="A11">
        <v>1698200</v>
      </c>
      <c r="B11" t="s">
        <v>740</v>
      </c>
      <c r="C11" t="s">
        <v>741</v>
      </c>
      <c r="D11" t="s">
        <v>580</v>
      </c>
      <c r="E11" t="s">
        <v>196</v>
      </c>
      <c r="F11" t="s">
        <v>742</v>
      </c>
      <c r="G11">
        <v>2021</v>
      </c>
      <c r="H11">
        <v>6</v>
      </c>
      <c r="I11" t="s">
        <v>743</v>
      </c>
      <c r="J11" s="29">
        <v>44377</v>
      </c>
      <c r="K11" t="s">
        <v>744</v>
      </c>
      <c r="L11" t="s">
        <v>745</v>
      </c>
      <c r="M11" t="s">
        <v>746</v>
      </c>
      <c r="N11" t="s">
        <v>747</v>
      </c>
      <c r="O11" t="s">
        <v>748</v>
      </c>
      <c r="P11" t="s">
        <v>673</v>
      </c>
      <c r="Q11" t="s">
        <v>749</v>
      </c>
      <c r="R11" t="s">
        <v>651</v>
      </c>
      <c r="S11" t="s">
        <v>693</v>
      </c>
      <c r="T11" t="s">
        <v>751</v>
      </c>
      <c r="U11" t="s">
        <v>752</v>
      </c>
      <c r="V11" t="s">
        <v>753</v>
      </c>
      <c r="W11" t="s">
        <v>16</v>
      </c>
      <c r="X11" t="s">
        <v>754</v>
      </c>
      <c r="Y11" t="s">
        <v>755</v>
      </c>
      <c r="Z11" t="s">
        <v>380</v>
      </c>
      <c r="AA11" t="s">
        <v>756</v>
      </c>
      <c r="AB11" t="s">
        <v>757</v>
      </c>
      <c r="AC11" t="s">
        <v>758</v>
      </c>
      <c r="AD11" t="s">
        <v>759</v>
      </c>
      <c r="AE11" t="s">
        <v>768</v>
      </c>
      <c r="AF11" t="s">
        <v>760</v>
      </c>
      <c r="AG11" t="s">
        <v>761</v>
      </c>
      <c r="AH11" t="s">
        <v>762</v>
      </c>
      <c r="AI11" t="s">
        <v>763</v>
      </c>
      <c r="AJ11">
        <v>4178.3100000000004</v>
      </c>
      <c r="AK11">
        <v>0</v>
      </c>
      <c r="AL11">
        <v>0</v>
      </c>
      <c r="AM11" t="s">
        <v>764</v>
      </c>
      <c r="AN11" t="s">
        <v>764</v>
      </c>
      <c r="AO11" t="s">
        <v>764</v>
      </c>
    </row>
    <row r="12" spans="1:41" x14ac:dyDescent="0.35">
      <c r="A12">
        <v>1698200</v>
      </c>
      <c r="B12" t="s">
        <v>740</v>
      </c>
      <c r="C12" t="s">
        <v>741</v>
      </c>
      <c r="D12" t="s">
        <v>580</v>
      </c>
      <c r="E12" t="s">
        <v>196</v>
      </c>
      <c r="F12" t="s">
        <v>742</v>
      </c>
      <c r="G12">
        <v>2021</v>
      </c>
      <c r="H12">
        <v>6</v>
      </c>
      <c r="I12" t="s">
        <v>743</v>
      </c>
      <c r="J12" s="29">
        <v>44377</v>
      </c>
      <c r="K12" t="s">
        <v>744</v>
      </c>
      <c r="L12" t="s">
        <v>769</v>
      </c>
      <c r="M12" t="s">
        <v>776</v>
      </c>
      <c r="N12" t="s">
        <v>777</v>
      </c>
      <c r="O12" t="s">
        <v>772</v>
      </c>
      <c r="P12" t="s">
        <v>673</v>
      </c>
      <c r="Q12" t="s">
        <v>749</v>
      </c>
      <c r="R12" t="s">
        <v>651</v>
      </c>
      <c r="S12" t="s">
        <v>693</v>
      </c>
      <c r="T12" t="s">
        <v>751</v>
      </c>
      <c r="U12" t="s">
        <v>752</v>
      </c>
      <c r="V12" t="s">
        <v>753</v>
      </c>
      <c r="W12" t="s">
        <v>16</v>
      </c>
      <c r="X12" t="s">
        <v>754</v>
      </c>
      <c r="Y12" t="s">
        <v>755</v>
      </c>
      <c r="Z12" t="s">
        <v>380</v>
      </c>
      <c r="AA12" t="s">
        <v>756</v>
      </c>
      <c r="AB12" t="s">
        <v>757</v>
      </c>
      <c r="AC12" t="s">
        <v>758</v>
      </c>
      <c r="AD12" t="s">
        <v>759</v>
      </c>
      <c r="AE12" t="s">
        <v>768</v>
      </c>
      <c r="AF12" t="s">
        <v>760</v>
      </c>
      <c r="AG12" t="s">
        <v>761</v>
      </c>
      <c r="AH12" t="s">
        <v>762</v>
      </c>
      <c r="AI12" t="s">
        <v>763</v>
      </c>
      <c r="AJ12">
        <v>2656.25</v>
      </c>
      <c r="AK12">
        <v>0</v>
      </c>
      <c r="AL12">
        <v>0</v>
      </c>
      <c r="AM12" t="s">
        <v>764</v>
      </c>
      <c r="AN12" t="s">
        <v>764</v>
      </c>
      <c r="AO12" t="s">
        <v>764</v>
      </c>
    </row>
    <row r="13" spans="1:41" x14ac:dyDescent="0.35">
      <c r="A13">
        <v>1392056</v>
      </c>
      <c r="B13" t="s">
        <v>740</v>
      </c>
      <c r="C13" t="s">
        <v>741</v>
      </c>
      <c r="D13" t="s">
        <v>580</v>
      </c>
      <c r="E13" t="s">
        <v>193</v>
      </c>
      <c r="F13" t="s">
        <v>742</v>
      </c>
      <c r="G13">
        <v>2021</v>
      </c>
      <c r="H13">
        <v>6</v>
      </c>
      <c r="I13" t="s">
        <v>743</v>
      </c>
      <c r="J13" s="29">
        <v>44377</v>
      </c>
      <c r="K13" t="s">
        <v>744</v>
      </c>
      <c r="L13" t="s">
        <v>769</v>
      </c>
      <c r="M13" t="s">
        <v>770</v>
      </c>
      <c r="N13" t="s">
        <v>771</v>
      </c>
      <c r="O13" t="s">
        <v>772</v>
      </c>
      <c r="P13" t="s">
        <v>673</v>
      </c>
      <c r="Q13" t="s">
        <v>749</v>
      </c>
      <c r="R13" t="s">
        <v>649</v>
      </c>
      <c r="S13" t="s">
        <v>700</v>
      </c>
      <c r="T13" t="s">
        <v>751</v>
      </c>
      <c r="U13" t="s">
        <v>752</v>
      </c>
      <c r="V13" t="s">
        <v>753</v>
      </c>
      <c r="W13" t="s">
        <v>16</v>
      </c>
      <c r="X13" t="s">
        <v>754</v>
      </c>
      <c r="Y13" t="s">
        <v>755</v>
      </c>
      <c r="Z13" t="s">
        <v>380</v>
      </c>
      <c r="AA13" t="s">
        <v>756</v>
      </c>
      <c r="AB13" t="s">
        <v>757</v>
      </c>
      <c r="AC13" t="s">
        <v>758</v>
      </c>
      <c r="AD13" t="s">
        <v>759</v>
      </c>
      <c r="AE13" t="s">
        <v>247</v>
      </c>
      <c r="AF13" t="s">
        <v>760</v>
      </c>
      <c r="AG13" t="s">
        <v>761</v>
      </c>
      <c r="AH13" t="s">
        <v>762</v>
      </c>
      <c r="AI13" t="s">
        <v>763</v>
      </c>
      <c r="AJ13">
        <v>1433.06</v>
      </c>
      <c r="AK13">
        <v>0</v>
      </c>
      <c r="AL13">
        <v>0</v>
      </c>
      <c r="AM13" t="s">
        <v>764</v>
      </c>
      <c r="AN13" t="s">
        <v>764</v>
      </c>
      <c r="AO13" t="s">
        <v>764</v>
      </c>
    </row>
    <row r="14" spans="1:41" x14ac:dyDescent="0.35">
      <c r="A14">
        <v>1392056</v>
      </c>
      <c r="B14" t="s">
        <v>740</v>
      </c>
      <c r="C14" t="s">
        <v>741</v>
      </c>
      <c r="D14" t="s">
        <v>580</v>
      </c>
      <c r="E14" t="s">
        <v>193</v>
      </c>
      <c r="F14" t="s">
        <v>742</v>
      </c>
      <c r="G14">
        <v>2021</v>
      </c>
      <c r="H14">
        <v>6</v>
      </c>
      <c r="I14" t="s">
        <v>743</v>
      </c>
      <c r="J14" s="29">
        <v>44377</v>
      </c>
      <c r="K14" t="s">
        <v>744</v>
      </c>
      <c r="L14" t="s">
        <v>769</v>
      </c>
      <c r="M14" t="s">
        <v>774</v>
      </c>
      <c r="N14" t="s">
        <v>775</v>
      </c>
      <c r="O14" t="s">
        <v>772</v>
      </c>
      <c r="P14" t="s">
        <v>673</v>
      </c>
      <c r="Q14" t="s">
        <v>749</v>
      </c>
      <c r="R14" t="s">
        <v>649</v>
      </c>
      <c r="S14" t="s">
        <v>700</v>
      </c>
      <c r="T14" t="s">
        <v>751</v>
      </c>
      <c r="U14" t="s">
        <v>752</v>
      </c>
      <c r="V14" t="s">
        <v>753</v>
      </c>
      <c r="W14" t="s">
        <v>16</v>
      </c>
      <c r="X14" t="s">
        <v>754</v>
      </c>
      <c r="Y14" t="s">
        <v>755</v>
      </c>
      <c r="Z14" t="s">
        <v>380</v>
      </c>
      <c r="AA14" t="s">
        <v>756</v>
      </c>
      <c r="AB14" t="s">
        <v>757</v>
      </c>
      <c r="AC14" t="s">
        <v>758</v>
      </c>
      <c r="AD14" t="s">
        <v>759</v>
      </c>
      <c r="AE14" t="s">
        <v>247</v>
      </c>
      <c r="AF14" t="s">
        <v>760</v>
      </c>
      <c r="AG14" t="s">
        <v>761</v>
      </c>
      <c r="AH14" t="s">
        <v>762</v>
      </c>
      <c r="AI14" t="s">
        <v>763</v>
      </c>
      <c r="AJ14">
        <v>-1433.06</v>
      </c>
      <c r="AK14">
        <v>0</v>
      </c>
      <c r="AL14">
        <v>0</v>
      </c>
      <c r="AM14" t="s">
        <v>764</v>
      </c>
      <c r="AN14" t="s">
        <v>764</v>
      </c>
      <c r="AO14" t="s">
        <v>764</v>
      </c>
    </row>
    <row r="15" spans="1:41" x14ac:dyDescent="0.35">
      <c r="A15">
        <v>1392056</v>
      </c>
      <c r="B15" t="s">
        <v>740</v>
      </c>
      <c r="C15" t="s">
        <v>741</v>
      </c>
      <c r="D15" t="s">
        <v>580</v>
      </c>
      <c r="E15" t="s">
        <v>193</v>
      </c>
      <c r="F15" t="s">
        <v>742</v>
      </c>
      <c r="G15">
        <v>2021</v>
      </c>
      <c r="H15">
        <v>6</v>
      </c>
      <c r="I15" t="s">
        <v>743</v>
      </c>
      <c r="J15" s="29">
        <v>44377</v>
      </c>
      <c r="K15" t="s">
        <v>744</v>
      </c>
      <c r="L15" t="s">
        <v>745</v>
      </c>
      <c r="M15" t="s">
        <v>746</v>
      </c>
      <c r="N15" t="s">
        <v>747</v>
      </c>
      <c r="O15" t="s">
        <v>748</v>
      </c>
      <c r="P15" t="s">
        <v>673</v>
      </c>
      <c r="Q15" t="s">
        <v>749</v>
      </c>
      <c r="R15" t="s">
        <v>649</v>
      </c>
      <c r="S15" t="s">
        <v>700</v>
      </c>
      <c r="T15" t="s">
        <v>751</v>
      </c>
      <c r="U15" t="s">
        <v>752</v>
      </c>
      <c r="V15" t="s">
        <v>753</v>
      </c>
      <c r="W15" t="s">
        <v>16</v>
      </c>
      <c r="X15" t="s">
        <v>754</v>
      </c>
      <c r="Y15" t="s">
        <v>755</v>
      </c>
      <c r="Z15" t="s">
        <v>380</v>
      </c>
      <c r="AA15" t="s">
        <v>756</v>
      </c>
      <c r="AB15" t="s">
        <v>757</v>
      </c>
      <c r="AC15" t="s">
        <v>758</v>
      </c>
      <c r="AD15" t="s">
        <v>759</v>
      </c>
      <c r="AE15" t="s">
        <v>247</v>
      </c>
      <c r="AF15" t="s">
        <v>760</v>
      </c>
      <c r="AG15" t="s">
        <v>761</v>
      </c>
      <c r="AH15" t="s">
        <v>762</v>
      </c>
      <c r="AI15" t="s">
        <v>763</v>
      </c>
      <c r="AJ15">
        <v>1071.67</v>
      </c>
      <c r="AK15">
        <v>0</v>
      </c>
      <c r="AL15">
        <v>0</v>
      </c>
      <c r="AM15" t="s">
        <v>764</v>
      </c>
      <c r="AN15" t="s">
        <v>764</v>
      </c>
      <c r="AO15" t="s">
        <v>764</v>
      </c>
    </row>
    <row r="16" spans="1:41" x14ac:dyDescent="0.35">
      <c r="A16">
        <v>1392056</v>
      </c>
      <c r="B16" t="s">
        <v>740</v>
      </c>
      <c r="C16" t="s">
        <v>741</v>
      </c>
      <c r="D16" t="s">
        <v>580</v>
      </c>
      <c r="E16" t="s">
        <v>193</v>
      </c>
      <c r="F16" t="s">
        <v>742</v>
      </c>
      <c r="G16">
        <v>2021</v>
      </c>
      <c r="H16">
        <v>6</v>
      </c>
      <c r="I16" t="s">
        <v>743</v>
      </c>
      <c r="J16" s="29">
        <v>44377</v>
      </c>
      <c r="K16" t="s">
        <v>744</v>
      </c>
      <c r="L16" t="s">
        <v>769</v>
      </c>
      <c r="M16" t="s">
        <v>776</v>
      </c>
      <c r="N16" t="s">
        <v>777</v>
      </c>
      <c r="O16" t="s">
        <v>772</v>
      </c>
      <c r="P16" t="s">
        <v>673</v>
      </c>
      <c r="Q16" t="s">
        <v>749</v>
      </c>
      <c r="R16" t="s">
        <v>649</v>
      </c>
      <c r="S16" t="s">
        <v>700</v>
      </c>
      <c r="T16" t="s">
        <v>751</v>
      </c>
      <c r="U16" t="s">
        <v>752</v>
      </c>
      <c r="V16" t="s">
        <v>753</v>
      </c>
      <c r="W16" t="s">
        <v>16</v>
      </c>
      <c r="X16" t="s">
        <v>754</v>
      </c>
      <c r="Y16" t="s">
        <v>755</v>
      </c>
      <c r="Z16" t="s">
        <v>380</v>
      </c>
      <c r="AA16" t="s">
        <v>756</v>
      </c>
      <c r="AB16" t="s">
        <v>757</v>
      </c>
      <c r="AC16" t="s">
        <v>758</v>
      </c>
      <c r="AD16" t="s">
        <v>759</v>
      </c>
      <c r="AE16" t="s">
        <v>247</v>
      </c>
      <c r="AF16" t="s">
        <v>760</v>
      </c>
      <c r="AG16" t="s">
        <v>761</v>
      </c>
      <c r="AH16" t="s">
        <v>762</v>
      </c>
      <c r="AI16" t="s">
        <v>763</v>
      </c>
      <c r="AJ16">
        <v>1433.06</v>
      </c>
      <c r="AK16">
        <v>0</v>
      </c>
      <c r="AL16">
        <v>0</v>
      </c>
      <c r="AM16" t="s">
        <v>764</v>
      </c>
      <c r="AN16" t="s">
        <v>764</v>
      </c>
      <c r="AO16" t="s">
        <v>764</v>
      </c>
    </row>
    <row r="17" spans="1:41" x14ac:dyDescent="0.35">
      <c r="A17">
        <v>1273418</v>
      </c>
      <c r="B17" t="s">
        <v>740</v>
      </c>
      <c r="C17" t="s">
        <v>741</v>
      </c>
      <c r="D17" t="s">
        <v>580</v>
      </c>
      <c r="E17" t="s">
        <v>190</v>
      </c>
      <c r="F17" t="s">
        <v>742</v>
      </c>
      <c r="G17">
        <v>2021</v>
      </c>
      <c r="H17">
        <v>6</v>
      </c>
      <c r="I17" t="s">
        <v>743</v>
      </c>
      <c r="J17" s="29">
        <v>44377</v>
      </c>
      <c r="K17" t="s">
        <v>744</v>
      </c>
      <c r="L17" t="s">
        <v>769</v>
      </c>
      <c r="M17" t="s">
        <v>770</v>
      </c>
      <c r="N17" t="s">
        <v>771</v>
      </c>
      <c r="O17" t="s">
        <v>772</v>
      </c>
      <c r="P17" t="s">
        <v>673</v>
      </c>
      <c r="Q17" t="s">
        <v>749</v>
      </c>
      <c r="R17" t="s">
        <v>647</v>
      </c>
      <c r="S17" t="s">
        <v>778</v>
      </c>
      <c r="T17" t="s">
        <v>751</v>
      </c>
      <c r="U17" t="s">
        <v>752</v>
      </c>
      <c r="V17" t="s">
        <v>753</v>
      </c>
      <c r="W17" t="s">
        <v>16</v>
      </c>
      <c r="X17" t="s">
        <v>754</v>
      </c>
      <c r="Y17" t="s">
        <v>755</v>
      </c>
      <c r="Z17" t="s">
        <v>380</v>
      </c>
      <c r="AA17" t="s">
        <v>756</v>
      </c>
      <c r="AB17" t="s">
        <v>757</v>
      </c>
      <c r="AC17" t="s">
        <v>758</v>
      </c>
      <c r="AD17" t="s">
        <v>759</v>
      </c>
      <c r="AE17" t="s">
        <v>472</v>
      </c>
      <c r="AF17" t="s">
        <v>760</v>
      </c>
      <c r="AG17" t="s">
        <v>761</v>
      </c>
      <c r="AH17" t="s">
        <v>762</v>
      </c>
      <c r="AI17" t="s">
        <v>763</v>
      </c>
      <c r="AJ17">
        <v>992.14</v>
      </c>
      <c r="AK17">
        <v>0</v>
      </c>
      <c r="AL17">
        <v>0</v>
      </c>
      <c r="AM17" t="s">
        <v>764</v>
      </c>
      <c r="AN17" t="s">
        <v>764</v>
      </c>
      <c r="AO17" t="s">
        <v>764</v>
      </c>
    </row>
    <row r="18" spans="1:41" x14ac:dyDescent="0.35">
      <c r="A18">
        <v>1273418</v>
      </c>
      <c r="B18" t="s">
        <v>740</v>
      </c>
      <c r="C18" t="s">
        <v>741</v>
      </c>
      <c r="D18" t="s">
        <v>580</v>
      </c>
      <c r="E18" t="s">
        <v>190</v>
      </c>
      <c r="F18" t="s">
        <v>742</v>
      </c>
      <c r="G18">
        <v>2021</v>
      </c>
      <c r="H18">
        <v>6</v>
      </c>
      <c r="I18" t="s">
        <v>743</v>
      </c>
      <c r="J18" s="29">
        <v>44377</v>
      </c>
      <c r="K18" t="s">
        <v>744</v>
      </c>
      <c r="L18" t="s">
        <v>769</v>
      </c>
      <c r="M18" t="s">
        <v>774</v>
      </c>
      <c r="N18" t="s">
        <v>775</v>
      </c>
      <c r="O18" t="s">
        <v>772</v>
      </c>
      <c r="P18" t="s">
        <v>673</v>
      </c>
      <c r="Q18" t="s">
        <v>749</v>
      </c>
      <c r="R18" t="s">
        <v>647</v>
      </c>
      <c r="S18" t="s">
        <v>778</v>
      </c>
      <c r="T18" t="s">
        <v>751</v>
      </c>
      <c r="U18" t="s">
        <v>752</v>
      </c>
      <c r="V18" t="s">
        <v>753</v>
      </c>
      <c r="W18" t="s">
        <v>16</v>
      </c>
      <c r="X18" t="s">
        <v>754</v>
      </c>
      <c r="Y18" t="s">
        <v>755</v>
      </c>
      <c r="Z18" t="s">
        <v>380</v>
      </c>
      <c r="AA18" t="s">
        <v>756</v>
      </c>
      <c r="AB18" t="s">
        <v>757</v>
      </c>
      <c r="AC18" t="s">
        <v>758</v>
      </c>
      <c r="AD18" t="s">
        <v>759</v>
      </c>
      <c r="AE18" t="s">
        <v>472</v>
      </c>
      <c r="AF18" t="s">
        <v>760</v>
      </c>
      <c r="AG18" t="s">
        <v>761</v>
      </c>
      <c r="AH18" t="s">
        <v>762</v>
      </c>
      <c r="AI18" t="s">
        <v>763</v>
      </c>
      <c r="AJ18">
        <v>-992.14</v>
      </c>
      <c r="AK18">
        <v>0</v>
      </c>
      <c r="AL18">
        <v>0</v>
      </c>
      <c r="AM18" t="s">
        <v>764</v>
      </c>
      <c r="AN18" t="s">
        <v>764</v>
      </c>
      <c r="AO18" t="s">
        <v>764</v>
      </c>
    </row>
    <row r="19" spans="1:41" x14ac:dyDescent="0.35">
      <c r="A19">
        <v>1273418</v>
      </c>
      <c r="B19" t="s">
        <v>740</v>
      </c>
      <c r="C19" t="s">
        <v>741</v>
      </c>
      <c r="D19" t="s">
        <v>580</v>
      </c>
      <c r="E19" t="s">
        <v>190</v>
      </c>
      <c r="F19" t="s">
        <v>742</v>
      </c>
      <c r="G19">
        <v>2021</v>
      </c>
      <c r="H19">
        <v>6</v>
      </c>
      <c r="I19" t="s">
        <v>743</v>
      </c>
      <c r="J19" s="29">
        <v>44372</v>
      </c>
      <c r="K19" t="s">
        <v>744</v>
      </c>
      <c r="L19" t="s">
        <v>745</v>
      </c>
      <c r="M19" t="s">
        <v>779</v>
      </c>
      <c r="N19" t="s">
        <v>780</v>
      </c>
      <c r="O19" t="s">
        <v>781</v>
      </c>
      <c r="P19" t="s">
        <v>673</v>
      </c>
      <c r="Q19" t="s">
        <v>749</v>
      </c>
      <c r="R19" t="s">
        <v>647</v>
      </c>
      <c r="S19" t="s">
        <v>778</v>
      </c>
      <c r="T19" t="s">
        <v>751</v>
      </c>
      <c r="U19" t="s">
        <v>752</v>
      </c>
      <c r="V19" t="s">
        <v>753</v>
      </c>
      <c r="W19" t="s">
        <v>16</v>
      </c>
      <c r="X19" t="s">
        <v>754</v>
      </c>
      <c r="Y19" t="s">
        <v>755</v>
      </c>
      <c r="Z19" t="s">
        <v>380</v>
      </c>
      <c r="AA19" t="s">
        <v>756</v>
      </c>
      <c r="AB19" t="s">
        <v>757</v>
      </c>
      <c r="AC19" t="s">
        <v>758</v>
      </c>
      <c r="AD19" t="s">
        <v>759</v>
      </c>
      <c r="AE19" t="s">
        <v>472</v>
      </c>
      <c r="AF19" t="s">
        <v>760</v>
      </c>
      <c r="AG19" t="s">
        <v>761</v>
      </c>
      <c r="AH19" t="s">
        <v>762</v>
      </c>
      <c r="AI19" t="s">
        <v>763</v>
      </c>
      <c r="AJ19">
        <v>-302.32</v>
      </c>
      <c r="AK19">
        <v>0</v>
      </c>
      <c r="AL19">
        <v>0</v>
      </c>
      <c r="AM19" t="s">
        <v>764</v>
      </c>
      <c r="AN19" t="s">
        <v>764</v>
      </c>
      <c r="AO19" t="s">
        <v>764</v>
      </c>
    </row>
    <row r="20" spans="1:41" x14ac:dyDescent="0.35">
      <c r="A20">
        <v>1273418</v>
      </c>
      <c r="B20" t="s">
        <v>740</v>
      </c>
      <c r="C20" t="s">
        <v>741</v>
      </c>
      <c r="D20" t="s">
        <v>580</v>
      </c>
      <c r="E20" t="s">
        <v>190</v>
      </c>
      <c r="F20" t="s">
        <v>742</v>
      </c>
      <c r="G20">
        <v>2021</v>
      </c>
      <c r="H20">
        <v>6</v>
      </c>
      <c r="I20" t="s">
        <v>743</v>
      </c>
      <c r="J20" s="29">
        <v>44377</v>
      </c>
      <c r="K20" t="s">
        <v>744</v>
      </c>
      <c r="L20" t="s">
        <v>782</v>
      </c>
      <c r="M20" t="s">
        <v>783</v>
      </c>
      <c r="N20" t="s">
        <v>784</v>
      </c>
      <c r="O20" t="s">
        <v>785</v>
      </c>
      <c r="P20" t="s">
        <v>673</v>
      </c>
      <c r="Q20" t="s">
        <v>749</v>
      </c>
      <c r="R20" t="s">
        <v>647</v>
      </c>
      <c r="S20" t="s">
        <v>778</v>
      </c>
      <c r="T20" t="s">
        <v>751</v>
      </c>
      <c r="U20" t="s">
        <v>752</v>
      </c>
      <c r="V20" t="s">
        <v>753</v>
      </c>
      <c r="W20" t="s">
        <v>16</v>
      </c>
      <c r="X20" t="s">
        <v>754</v>
      </c>
      <c r="Y20" t="s">
        <v>755</v>
      </c>
      <c r="Z20" t="s">
        <v>380</v>
      </c>
      <c r="AA20" t="s">
        <v>756</v>
      </c>
      <c r="AB20" t="s">
        <v>757</v>
      </c>
      <c r="AC20" t="s">
        <v>758</v>
      </c>
      <c r="AD20" t="s">
        <v>759</v>
      </c>
      <c r="AE20" t="s">
        <v>472</v>
      </c>
      <c r="AF20" t="s">
        <v>760</v>
      </c>
      <c r="AG20" t="s">
        <v>761</v>
      </c>
      <c r="AH20" t="s">
        <v>762</v>
      </c>
      <c r="AI20" t="s">
        <v>763</v>
      </c>
      <c r="AJ20">
        <v>-992.14</v>
      </c>
      <c r="AK20">
        <v>0</v>
      </c>
      <c r="AL20">
        <v>0</v>
      </c>
      <c r="AM20" t="s">
        <v>764</v>
      </c>
      <c r="AN20" t="s">
        <v>764</v>
      </c>
      <c r="AO20" t="s">
        <v>764</v>
      </c>
    </row>
    <row r="21" spans="1:41" x14ac:dyDescent="0.35">
      <c r="A21">
        <v>1273418</v>
      </c>
      <c r="B21" t="s">
        <v>740</v>
      </c>
      <c r="C21" t="s">
        <v>741</v>
      </c>
      <c r="D21" t="s">
        <v>580</v>
      </c>
      <c r="E21" t="s">
        <v>190</v>
      </c>
      <c r="F21" t="s">
        <v>742</v>
      </c>
      <c r="G21">
        <v>2021</v>
      </c>
      <c r="H21">
        <v>6</v>
      </c>
      <c r="I21" t="s">
        <v>743</v>
      </c>
      <c r="J21" s="29">
        <v>44377</v>
      </c>
      <c r="K21" t="s">
        <v>744</v>
      </c>
      <c r="L21" t="s">
        <v>769</v>
      </c>
      <c r="M21" t="s">
        <v>776</v>
      </c>
      <c r="N21" t="s">
        <v>777</v>
      </c>
      <c r="O21" t="s">
        <v>772</v>
      </c>
      <c r="P21" t="s">
        <v>673</v>
      </c>
      <c r="Q21" t="s">
        <v>749</v>
      </c>
      <c r="R21" t="s">
        <v>647</v>
      </c>
      <c r="S21" t="s">
        <v>778</v>
      </c>
      <c r="T21" t="s">
        <v>751</v>
      </c>
      <c r="U21" t="s">
        <v>752</v>
      </c>
      <c r="V21" t="s">
        <v>753</v>
      </c>
      <c r="W21" t="s">
        <v>16</v>
      </c>
      <c r="X21" t="s">
        <v>754</v>
      </c>
      <c r="Y21" t="s">
        <v>755</v>
      </c>
      <c r="Z21" t="s">
        <v>380</v>
      </c>
      <c r="AA21" t="s">
        <v>756</v>
      </c>
      <c r="AB21" t="s">
        <v>757</v>
      </c>
      <c r="AC21" t="s">
        <v>758</v>
      </c>
      <c r="AD21" t="s">
        <v>759</v>
      </c>
      <c r="AE21" t="s">
        <v>472</v>
      </c>
      <c r="AF21" t="s">
        <v>760</v>
      </c>
      <c r="AG21" t="s">
        <v>761</v>
      </c>
      <c r="AH21" t="s">
        <v>762</v>
      </c>
      <c r="AI21" t="s">
        <v>763</v>
      </c>
      <c r="AJ21">
        <v>992.14</v>
      </c>
      <c r="AK21">
        <v>0</v>
      </c>
      <c r="AL21">
        <v>0</v>
      </c>
      <c r="AM21" t="s">
        <v>764</v>
      </c>
      <c r="AN21" t="s">
        <v>764</v>
      </c>
      <c r="AO21" t="s">
        <v>764</v>
      </c>
    </row>
    <row r="22" spans="1:41" x14ac:dyDescent="0.35">
      <c r="A22">
        <v>1247367</v>
      </c>
      <c r="B22" t="s">
        <v>740</v>
      </c>
      <c r="C22" t="s">
        <v>741</v>
      </c>
      <c r="D22" t="s">
        <v>580</v>
      </c>
      <c r="E22" t="s">
        <v>185</v>
      </c>
      <c r="F22" t="s">
        <v>742</v>
      </c>
      <c r="G22">
        <v>2021</v>
      </c>
      <c r="H22">
        <v>6</v>
      </c>
      <c r="I22" t="s">
        <v>743</v>
      </c>
      <c r="J22" s="29">
        <v>44377</v>
      </c>
      <c r="K22" t="s">
        <v>744</v>
      </c>
      <c r="L22" t="s">
        <v>769</v>
      </c>
      <c r="M22" t="s">
        <v>770</v>
      </c>
      <c r="N22" t="s">
        <v>771</v>
      </c>
      <c r="O22" t="s">
        <v>772</v>
      </c>
      <c r="P22" t="s">
        <v>673</v>
      </c>
      <c r="Q22" t="s">
        <v>749</v>
      </c>
      <c r="R22" t="s">
        <v>643</v>
      </c>
      <c r="S22" t="s">
        <v>696</v>
      </c>
      <c r="T22" t="s">
        <v>751</v>
      </c>
      <c r="U22" t="s">
        <v>752</v>
      </c>
      <c r="V22" t="s">
        <v>753</v>
      </c>
      <c r="W22" t="s">
        <v>16</v>
      </c>
      <c r="X22" t="s">
        <v>754</v>
      </c>
      <c r="Y22" t="s">
        <v>755</v>
      </c>
      <c r="Z22" t="s">
        <v>380</v>
      </c>
      <c r="AA22" t="s">
        <v>756</v>
      </c>
      <c r="AB22" t="s">
        <v>757</v>
      </c>
      <c r="AC22" t="s">
        <v>758</v>
      </c>
      <c r="AD22" t="s">
        <v>759</v>
      </c>
      <c r="AE22" t="s">
        <v>472</v>
      </c>
      <c r="AF22" t="s">
        <v>760</v>
      </c>
      <c r="AG22" t="s">
        <v>761</v>
      </c>
      <c r="AH22" t="s">
        <v>762</v>
      </c>
      <c r="AI22" t="s">
        <v>763</v>
      </c>
      <c r="AJ22">
        <v>631.09</v>
      </c>
      <c r="AK22">
        <v>0</v>
      </c>
      <c r="AL22">
        <v>0</v>
      </c>
      <c r="AM22" t="s">
        <v>764</v>
      </c>
      <c r="AN22" t="s">
        <v>764</v>
      </c>
      <c r="AO22" t="s">
        <v>764</v>
      </c>
    </row>
    <row r="23" spans="1:41" x14ac:dyDescent="0.35">
      <c r="A23">
        <v>1247367</v>
      </c>
      <c r="B23" t="s">
        <v>740</v>
      </c>
      <c r="C23" t="s">
        <v>741</v>
      </c>
      <c r="D23" t="s">
        <v>580</v>
      </c>
      <c r="E23" t="s">
        <v>185</v>
      </c>
      <c r="F23" t="s">
        <v>742</v>
      </c>
      <c r="G23">
        <v>2021</v>
      </c>
      <c r="H23">
        <v>6</v>
      </c>
      <c r="I23" t="s">
        <v>743</v>
      </c>
      <c r="J23" s="29">
        <v>44377</v>
      </c>
      <c r="K23" t="s">
        <v>744</v>
      </c>
      <c r="L23" t="s">
        <v>769</v>
      </c>
      <c r="M23" t="s">
        <v>774</v>
      </c>
      <c r="N23" t="s">
        <v>775</v>
      </c>
      <c r="O23" t="s">
        <v>772</v>
      </c>
      <c r="P23" t="s">
        <v>673</v>
      </c>
      <c r="Q23" t="s">
        <v>749</v>
      </c>
      <c r="R23" t="s">
        <v>643</v>
      </c>
      <c r="S23" t="s">
        <v>696</v>
      </c>
      <c r="T23" t="s">
        <v>751</v>
      </c>
      <c r="U23" t="s">
        <v>752</v>
      </c>
      <c r="V23" t="s">
        <v>753</v>
      </c>
      <c r="W23" t="s">
        <v>16</v>
      </c>
      <c r="X23" t="s">
        <v>754</v>
      </c>
      <c r="Y23" t="s">
        <v>755</v>
      </c>
      <c r="Z23" t="s">
        <v>380</v>
      </c>
      <c r="AA23" t="s">
        <v>756</v>
      </c>
      <c r="AB23" t="s">
        <v>757</v>
      </c>
      <c r="AC23" t="s">
        <v>758</v>
      </c>
      <c r="AD23" t="s">
        <v>759</v>
      </c>
      <c r="AE23" t="s">
        <v>472</v>
      </c>
      <c r="AF23" t="s">
        <v>760</v>
      </c>
      <c r="AG23" t="s">
        <v>761</v>
      </c>
      <c r="AH23" t="s">
        <v>762</v>
      </c>
      <c r="AI23" t="s">
        <v>763</v>
      </c>
      <c r="AJ23">
        <v>-631.09</v>
      </c>
      <c r="AK23">
        <v>0</v>
      </c>
      <c r="AL23">
        <v>0</v>
      </c>
      <c r="AM23" t="s">
        <v>764</v>
      </c>
      <c r="AN23" t="s">
        <v>764</v>
      </c>
      <c r="AO23" t="s">
        <v>764</v>
      </c>
    </row>
    <row r="24" spans="1:41" x14ac:dyDescent="0.35">
      <c r="A24">
        <v>1247367</v>
      </c>
      <c r="B24" t="s">
        <v>740</v>
      </c>
      <c r="C24" t="s">
        <v>741</v>
      </c>
      <c r="D24" t="s">
        <v>580</v>
      </c>
      <c r="E24" t="s">
        <v>185</v>
      </c>
      <c r="F24" t="s">
        <v>742</v>
      </c>
      <c r="G24">
        <v>2021</v>
      </c>
      <c r="H24">
        <v>6</v>
      </c>
      <c r="I24" t="s">
        <v>743</v>
      </c>
      <c r="J24" s="29">
        <v>44372</v>
      </c>
      <c r="K24" t="s">
        <v>744</v>
      </c>
      <c r="L24" t="s">
        <v>745</v>
      </c>
      <c r="M24" t="s">
        <v>779</v>
      </c>
      <c r="N24" t="s">
        <v>780</v>
      </c>
      <c r="O24" t="s">
        <v>781</v>
      </c>
      <c r="P24" t="s">
        <v>673</v>
      </c>
      <c r="Q24" t="s">
        <v>749</v>
      </c>
      <c r="R24" t="s">
        <v>643</v>
      </c>
      <c r="S24" t="s">
        <v>696</v>
      </c>
      <c r="T24" t="s">
        <v>751</v>
      </c>
      <c r="U24" t="s">
        <v>752</v>
      </c>
      <c r="V24" t="s">
        <v>753</v>
      </c>
      <c r="W24" t="s">
        <v>16</v>
      </c>
      <c r="X24" t="s">
        <v>754</v>
      </c>
      <c r="Y24" t="s">
        <v>755</v>
      </c>
      <c r="Z24" t="s">
        <v>380</v>
      </c>
      <c r="AA24" t="s">
        <v>756</v>
      </c>
      <c r="AB24" t="s">
        <v>757</v>
      </c>
      <c r="AC24" t="s">
        <v>758</v>
      </c>
      <c r="AD24" t="s">
        <v>759</v>
      </c>
      <c r="AE24" t="s">
        <v>472</v>
      </c>
      <c r="AF24" t="s">
        <v>760</v>
      </c>
      <c r="AG24" t="s">
        <v>761</v>
      </c>
      <c r="AH24" t="s">
        <v>762</v>
      </c>
      <c r="AI24" t="s">
        <v>763</v>
      </c>
      <c r="AJ24">
        <v>-451.05</v>
      </c>
      <c r="AK24">
        <v>0</v>
      </c>
      <c r="AL24">
        <v>0</v>
      </c>
      <c r="AM24" t="s">
        <v>764</v>
      </c>
      <c r="AN24" t="s">
        <v>764</v>
      </c>
      <c r="AO24" t="s">
        <v>764</v>
      </c>
    </row>
    <row r="25" spans="1:41" x14ac:dyDescent="0.35">
      <c r="A25">
        <v>1247367</v>
      </c>
      <c r="B25" t="s">
        <v>740</v>
      </c>
      <c r="C25" t="s">
        <v>741</v>
      </c>
      <c r="D25" t="s">
        <v>580</v>
      </c>
      <c r="E25" t="s">
        <v>185</v>
      </c>
      <c r="F25" t="s">
        <v>742</v>
      </c>
      <c r="G25">
        <v>2021</v>
      </c>
      <c r="H25">
        <v>6</v>
      </c>
      <c r="I25" t="s">
        <v>743</v>
      </c>
      <c r="J25" s="29">
        <v>44377</v>
      </c>
      <c r="K25" t="s">
        <v>744</v>
      </c>
      <c r="L25" t="s">
        <v>769</v>
      </c>
      <c r="M25" t="s">
        <v>776</v>
      </c>
      <c r="N25" t="s">
        <v>777</v>
      </c>
      <c r="O25" t="s">
        <v>772</v>
      </c>
      <c r="P25" t="s">
        <v>673</v>
      </c>
      <c r="Q25" t="s">
        <v>749</v>
      </c>
      <c r="R25" t="s">
        <v>643</v>
      </c>
      <c r="S25" t="s">
        <v>696</v>
      </c>
      <c r="T25" t="s">
        <v>751</v>
      </c>
      <c r="U25" t="s">
        <v>752</v>
      </c>
      <c r="V25" t="s">
        <v>753</v>
      </c>
      <c r="W25" t="s">
        <v>16</v>
      </c>
      <c r="X25" t="s">
        <v>754</v>
      </c>
      <c r="Y25" t="s">
        <v>755</v>
      </c>
      <c r="Z25" t="s">
        <v>380</v>
      </c>
      <c r="AA25" t="s">
        <v>756</v>
      </c>
      <c r="AB25" t="s">
        <v>757</v>
      </c>
      <c r="AC25" t="s">
        <v>758</v>
      </c>
      <c r="AD25" t="s">
        <v>759</v>
      </c>
      <c r="AE25" t="s">
        <v>472</v>
      </c>
      <c r="AF25" t="s">
        <v>760</v>
      </c>
      <c r="AG25" t="s">
        <v>761</v>
      </c>
      <c r="AH25" t="s">
        <v>762</v>
      </c>
      <c r="AI25" t="s">
        <v>763</v>
      </c>
      <c r="AJ25">
        <v>631.09</v>
      </c>
      <c r="AK25">
        <v>0</v>
      </c>
      <c r="AL25">
        <v>0</v>
      </c>
      <c r="AM25" t="s">
        <v>764</v>
      </c>
      <c r="AN25" t="s">
        <v>764</v>
      </c>
      <c r="AO25" t="s">
        <v>764</v>
      </c>
    </row>
    <row r="26" spans="1:41" x14ac:dyDescent="0.35">
      <c r="A26">
        <v>1238042</v>
      </c>
      <c r="B26" t="s">
        <v>740</v>
      </c>
      <c r="C26" t="s">
        <v>741</v>
      </c>
      <c r="D26" t="s">
        <v>580</v>
      </c>
      <c r="E26" t="s">
        <v>180</v>
      </c>
      <c r="F26" t="s">
        <v>742</v>
      </c>
      <c r="G26">
        <v>2021</v>
      </c>
      <c r="H26">
        <v>6</v>
      </c>
      <c r="I26" t="s">
        <v>743</v>
      </c>
      <c r="J26" s="29">
        <v>44377</v>
      </c>
      <c r="K26" t="s">
        <v>744</v>
      </c>
      <c r="L26" t="s">
        <v>769</v>
      </c>
      <c r="M26" t="s">
        <v>770</v>
      </c>
      <c r="N26" t="s">
        <v>771</v>
      </c>
      <c r="O26" t="s">
        <v>772</v>
      </c>
      <c r="P26" t="s">
        <v>673</v>
      </c>
      <c r="Q26" t="s">
        <v>749</v>
      </c>
      <c r="R26" t="s">
        <v>641</v>
      </c>
      <c r="S26" t="s">
        <v>695</v>
      </c>
      <c r="T26" t="s">
        <v>751</v>
      </c>
      <c r="U26" t="s">
        <v>752</v>
      </c>
      <c r="V26" t="s">
        <v>753</v>
      </c>
      <c r="W26" t="s">
        <v>16</v>
      </c>
      <c r="X26" t="s">
        <v>754</v>
      </c>
      <c r="Y26" t="s">
        <v>755</v>
      </c>
      <c r="Z26" t="s">
        <v>380</v>
      </c>
      <c r="AA26" t="s">
        <v>756</v>
      </c>
      <c r="AB26" t="s">
        <v>757</v>
      </c>
      <c r="AC26" t="s">
        <v>758</v>
      </c>
      <c r="AD26" t="s">
        <v>759</v>
      </c>
      <c r="AE26" t="s">
        <v>472</v>
      </c>
      <c r="AF26" t="s">
        <v>760</v>
      </c>
      <c r="AG26" t="s">
        <v>761</v>
      </c>
      <c r="AH26" t="s">
        <v>762</v>
      </c>
      <c r="AI26" t="s">
        <v>763</v>
      </c>
      <c r="AJ26">
        <v>753.32</v>
      </c>
      <c r="AK26">
        <v>0</v>
      </c>
      <c r="AL26">
        <v>0</v>
      </c>
      <c r="AM26" t="s">
        <v>764</v>
      </c>
      <c r="AN26" t="s">
        <v>764</v>
      </c>
      <c r="AO26" t="s">
        <v>764</v>
      </c>
    </row>
    <row r="27" spans="1:41" x14ac:dyDescent="0.35">
      <c r="A27">
        <v>1238042</v>
      </c>
      <c r="B27" t="s">
        <v>740</v>
      </c>
      <c r="C27" t="s">
        <v>741</v>
      </c>
      <c r="D27" t="s">
        <v>580</v>
      </c>
      <c r="E27" t="s">
        <v>180</v>
      </c>
      <c r="F27" t="s">
        <v>742</v>
      </c>
      <c r="G27">
        <v>2021</v>
      </c>
      <c r="H27">
        <v>6</v>
      </c>
      <c r="I27" t="s">
        <v>743</v>
      </c>
      <c r="J27" s="29">
        <v>44377</v>
      </c>
      <c r="K27" t="s">
        <v>744</v>
      </c>
      <c r="L27" t="s">
        <v>769</v>
      </c>
      <c r="M27" t="s">
        <v>774</v>
      </c>
      <c r="N27" t="s">
        <v>775</v>
      </c>
      <c r="O27" t="s">
        <v>772</v>
      </c>
      <c r="P27" t="s">
        <v>673</v>
      </c>
      <c r="Q27" t="s">
        <v>749</v>
      </c>
      <c r="R27" t="s">
        <v>641</v>
      </c>
      <c r="S27" t="s">
        <v>695</v>
      </c>
      <c r="T27" t="s">
        <v>751</v>
      </c>
      <c r="U27" t="s">
        <v>752</v>
      </c>
      <c r="V27" t="s">
        <v>753</v>
      </c>
      <c r="W27" t="s">
        <v>16</v>
      </c>
      <c r="X27" t="s">
        <v>754</v>
      </c>
      <c r="Y27" t="s">
        <v>755</v>
      </c>
      <c r="Z27" t="s">
        <v>380</v>
      </c>
      <c r="AA27" t="s">
        <v>756</v>
      </c>
      <c r="AB27" t="s">
        <v>757</v>
      </c>
      <c r="AC27" t="s">
        <v>758</v>
      </c>
      <c r="AD27" t="s">
        <v>759</v>
      </c>
      <c r="AE27" t="s">
        <v>472</v>
      </c>
      <c r="AF27" t="s">
        <v>760</v>
      </c>
      <c r="AG27" t="s">
        <v>761</v>
      </c>
      <c r="AH27" t="s">
        <v>762</v>
      </c>
      <c r="AI27" t="s">
        <v>763</v>
      </c>
      <c r="AJ27">
        <v>-753.32</v>
      </c>
      <c r="AK27">
        <v>0</v>
      </c>
      <c r="AL27">
        <v>0</v>
      </c>
      <c r="AM27" t="s">
        <v>764</v>
      </c>
      <c r="AN27" t="s">
        <v>764</v>
      </c>
      <c r="AO27" t="s">
        <v>764</v>
      </c>
    </row>
    <row r="28" spans="1:41" x14ac:dyDescent="0.35">
      <c r="A28">
        <v>1238042</v>
      </c>
      <c r="B28" t="s">
        <v>740</v>
      </c>
      <c r="C28" t="s">
        <v>741</v>
      </c>
      <c r="D28" t="s">
        <v>580</v>
      </c>
      <c r="E28" t="s">
        <v>180</v>
      </c>
      <c r="F28" t="s">
        <v>742</v>
      </c>
      <c r="G28">
        <v>2021</v>
      </c>
      <c r="H28">
        <v>6</v>
      </c>
      <c r="I28" t="s">
        <v>743</v>
      </c>
      <c r="J28" s="29">
        <v>44372</v>
      </c>
      <c r="K28" t="s">
        <v>744</v>
      </c>
      <c r="L28" t="s">
        <v>745</v>
      </c>
      <c r="M28" t="s">
        <v>779</v>
      </c>
      <c r="N28" t="s">
        <v>780</v>
      </c>
      <c r="O28" t="s">
        <v>781</v>
      </c>
      <c r="P28" t="s">
        <v>673</v>
      </c>
      <c r="Q28" t="s">
        <v>749</v>
      </c>
      <c r="R28" t="s">
        <v>641</v>
      </c>
      <c r="S28" t="s">
        <v>695</v>
      </c>
      <c r="T28" t="s">
        <v>751</v>
      </c>
      <c r="U28" t="s">
        <v>752</v>
      </c>
      <c r="V28" t="s">
        <v>753</v>
      </c>
      <c r="W28" t="s">
        <v>16</v>
      </c>
      <c r="X28" t="s">
        <v>754</v>
      </c>
      <c r="Y28" t="s">
        <v>755</v>
      </c>
      <c r="Z28" t="s">
        <v>380</v>
      </c>
      <c r="AA28" t="s">
        <v>756</v>
      </c>
      <c r="AB28" t="s">
        <v>757</v>
      </c>
      <c r="AC28" t="s">
        <v>758</v>
      </c>
      <c r="AD28" t="s">
        <v>759</v>
      </c>
      <c r="AE28" t="s">
        <v>472</v>
      </c>
      <c r="AF28" t="s">
        <v>760</v>
      </c>
      <c r="AG28" t="s">
        <v>761</v>
      </c>
      <c r="AH28" t="s">
        <v>762</v>
      </c>
      <c r="AI28" t="s">
        <v>763</v>
      </c>
      <c r="AJ28">
        <v>-1637.8</v>
      </c>
      <c r="AK28">
        <v>0</v>
      </c>
      <c r="AL28">
        <v>0</v>
      </c>
      <c r="AM28" t="s">
        <v>764</v>
      </c>
      <c r="AN28" t="s">
        <v>764</v>
      </c>
      <c r="AO28" t="s">
        <v>764</v>
      </c>
    </row>
    <row r="29" spans="1:41" x14ac:dyDescent="0.35">
      <c r="A29">
        <v>1238042</v>
      </c>
      <c r="B29" t="s">
        <v>740</v>
      </c>
      <c r="C29" t="s">
        <v>741</v>
      </c>
      <c r="D29" t="s">
        <v>580</v>
      </c>
      <c r="E29" t="s">
        <v>180</v>
      </c>
      <c r="F29" t="s">
        <v>742</v>
      </c>
      <c r="G29">
        <v>2021</v>
      </c>
      <c r="H29">
        <v>6</v>
      </c>
      <c r="I29" t="s">
        <v>743</v>
      </c>
      <c r="J29" s="29">
        <v>44377</v>
      </c>
      <c r="K29" t="s">
        <v>744</v>
      </c>
      <c r="L29" t="s">
        <v>769</v>
      </c>
      <c r="M29" t="s">
        <v>776</v>
      </c>
      <c r="N29" t="s">
        <v>777</v>
      </c>
      <c r="O29" t="s">
        <v>772</v>
      </c>
      <c r="P29" t="s">
        <v>673</v>
      </c>
      <c r="Q29" t="s">
        <v>749</v>
      </c>
      <c r="R29" t="s">
        <v>641</v>
      </c>
      <c r="S29" t="s">
        <v>695</v>
      </c>
      <c r="T29" t="s">
        <v>751</v>
      </c>
      <c r="U29" t="s">
        <v>752</v>
      </c>
      <c r="V29" t="s">
        <v>753</v>
      </c>
      <c r="W29" t="s">
        <v>16</v>
      </c>
      <c r="X29" t="s">
        <v>754</v>
      </c>
      <c r="Y29" t="s">
        <v>755</v>
      </c>
      <c r="Z29" t="s">
        <v>380</v>
      </c>
      <c r="AA29" t="s">
        <v>756</v>
      </c>
      <c r="AB29" t="s">
        <v>757</v>
      </c>
      <c r="AC29" t="s">
        <v>758</v>
      </c>
      <c r="AD29" t="s">
        <v>759</v>
      </c>
      <c r="AE29" t="s">
        <v>472</v>
      </c>
      <c r="AF29" t="s">
        <v>760</v>
      </c>
      <c r="AG29" t="s">
        <v>761</v>
      </c>
      <c r="AH29" t="s">
        <v>762</v>
      </c>
      <c r="AI29" t="s">
        <v>763</v>
      </c>
      <c r="AJ29">
        <v>753.32</v>
      </c>
      <c r="AK29">
        <v>0</v>
      </c>
      <c r="AL29">
        <v>0</v>
      </c>
      <c r="AM29" t="s">
        <v>764</v>
      </c>
      <c r="AN29" t="s">
        <v>764</v>
      </c>
      <c r="AO29" t="s">
        <v>764</v>
      </c>
    </row>
    <row r="30" spans="1:41" x14ac:dyDescent="0.35">
      <c r="A30">
        <v>1199588</v>
      </c>
      <c r="B30" t="s">
        <v>740</v>
      </c>
      <c r="C30" t="s">
        <v>741</v>
      </c>
      <c r="D30" t="s">
        <v>580</v>
      </c>
      <c r="E30" t="s">
        <v>176</v>
      </c>
      <c r="F30" t="s">
        <v>742</v>
      </c>
      <c r="G30">
        <v>2021</v>
      </c>
      <c r="H30">
        <v>6</v>
      </c>
      <c r="I30" t="s">
        <v>743</v>
      </c>
      <c r="J30" s="29">
        <v>44377</v>
      </c>
      <c r="K30" t="s">
        <v>744</v>
      </c>
      <c r="L30" t="s">
        <v>745</v>
      </c>
      <c r="M30" t="s">
        <v>746</v>
      </c>
      <c r="N30" t="s">
        <v>747</v>
      </c>
      <c r="O30" t="s">
        <v>748</v>
      </c>
      <c r="P30" t="s">
        <v>673</v>
      </c>
      <c r="Q30" t="s">
        <v>749</v>
      </c>
      <c r="R30" t="s">
        <v>639</v>
      </c>
      <c r="S30" t="s">
        <v>703</v>
      </c>
      <c r="T30" t="s">
        <v>751</v>
      </c>
      <c r="U30" t="s">
        <v>752</v>
      </c>
      <c r="V30" t="s">
        <v>753</v>
      </c>
      <c r="W30" t="s">
        <v>16</v>
      </c>
      <c r="X30" t="s">
        <v>754</v>
      </c>
      <c r="Y30" t="s">
        <v>755</v>
      </c>
      <c r="Z30" t="s">
        <v>380</v>
      </c>
      <c r="AA30" t="s">
        <v>756</v>
      </c>
      <c r="AB30" t="s">
        <v>757</v>
      </c>
      <c r="AC30" t="s">
        <v>758</v>
      </c>
      <c r="AD30" t="s">
        <v>759</v>
      </c>
      <c r="AE30" t="s">
        <v>766</v>
      </c>
      <c r="AF30" t="s">
        <v>760</v>
      </c>
      <c r="AG30" t="s">
        <v>761</v>
      </c>
      <c r="AH30" t="s">
        <v>762</v>
      </c>
      <c r="AI30" t="s">
        <v>763</v>
      </c>
      <c r="AJ30">
        <v>852.7</v>
      </c>
      <c r="AK30">
        <v>0</v>
      </c>
      <c r="AL30">
        <v>0</v>
      </c>
      <c r="AM30" t="s">
        <v>764</v>
      </c>
      <c r="AN30" t="s">
        <v>764</v>
      </c>
      <c r="AO30" t="s">
        <v>764</v>
      </c>
    </row>
    <row r="31" spans="1:41" x14ac:dyDescent="0.35">
      <c r="A31">
        <v>1199586</v>
      </c>
      <c r="B31" t="s">
        <v>740</v>
      </c>
      <c r="C31" t="s">
        <v>741</v>
      </c>
      <c r="D31" t="s">
        <v>580</v>
      </c>
      <c r="E31" t="s">
        <v>173</v>
      </c>
      <c r="F31" t="s">
        <v>742</v>
      </c>
      <c r="G31">
        <v>2021</v>
      </c>
      <c r="H31">
        <v>6</v>
      </c>
      <c r="I31" t="s">
        <v>743</v>
      </c>
      <c r="J31" s="29">
        <v>44377</v>
      </c>
      <c r="K31" t="s">
        <v>744</v>
      </c>
      <c r="L31" t="s">
        <v>769</v>
      </c>
      <c r="M31" t="s">
        <v>770</v>
      </c>
      <c r="N31" t="s">
        <v>771</v>
      </c>
      <c r="O31" t="s">
        <v>772</v>
      </c>
      <c r="P31" t="s">
        <v>673</v>
      </c>
      <c r="Q31" t="s">
        <v>749</v>
      </c>
      <c r="R31" t="s">
        <v>637</v>
      </c>
      <c r="S31" t="s">
        <v>705</v>
      </c>
      <c r="T31" t="s">
        <v>751</v>
      </c>
      <c r="U31" t="s">
        <v>752</v>
      </c>
      <c r="V31" t="s">
        <v>753</v>
      </c>
      <c r="W31" t="s">
        <v>16</v>
      </c>
      <c r="X31" t="s">
        <v>754</v>
      </c>
      <c r="Y31" t="s">
        <v>755</v>
      </c>
      <c r="Z31" t="s">
        <v>380</v>
      </c>
      <c r="AA31" t="s">
        <v>756</v>
      </c>
      <c r="AB31" t="s">
        <v>757</v>
      </c>
      <c r="AC31" t="s">
        <v>758</v>
      </c>
      <c r="AD31" t="s">
        <v>759</v>
      </c>
      <c r="AE31" t="s">
        <v>766</v>
      </c>
      <c r="AF31" t="s">
        <v>760</v>
      </c>
      <c r="AG31" t="s">
        <v>761</v>
      </c>
      <c r="AH31" t="s">
        <v>762</v>
      </c>
      <c r="AI31" t="s">
        <v>763</v>
      </c>
      <c r="AJ31">
        <v>334.55</v>
      </c>
      <c r="AK31">
        <v>0</v>
      </c>
      <c r="AL31">
        <v>0</v>
      </c>
      <c r="AM31" t="s">
        <v>764</v>
      </c>
      <c r="AN31" t="s">
        <v>764</v>
      </c>
      <c r="AO31" t="s">
        <v>764</v>
      </c>
    </row>
    <row r="32" spans="1:41" x14ac:dyDescent="0.35">
      <c r="A32">
        <v>1199586</v>
      </c>
      <c r="B32" t="s">
        <v>740</v>
      </c>
      <c r="C32" t="s">
        <v>741</v>
      </c>
      <c r="D32" t="s">
        <v>580</v>
      </c>
      <c r="E32" t="s">
        <v>173</v>
      </c>
      <c r="F32" t="s">
        <v>742</v>
      </c>
      <c r="G32">
        <v>2021</v>
      </c>
      <c r="H32">
        <v>6</v>
      </c>
      <c r="I32" t="s">
        <v>743</v>
      </c>
      <c r="J32" s="29">
        <v>44377</v>
      </c>
      <c r="K32" t="s">
        <v>744</v>
      </c>
      <c r="L32" t="s">
        <v>769</v>
      </c>
      <c r="M32" t="s">
        <v>774</v>
      </c>
      <c r="N32" t="s">
        <v>775</v>
      </c>
      <c r="O32" t="s">
        <v>772</v>
      </c>
      <c r="P32" t="s">
        <v>673</v>
      </c>
      <c r="Q32" t="s">
        <v>749</v>
      </c>
      <c r="R32" t="s">
        <v>637</v>
      </c>
      <c r="S32" t="s">
        <v>705</v>
      </c>
      <c r="T32" t="s">
        <v>751</v>
      </c>
      <c r="U32" t="s">
        <v>752</v>
      </c>
      <c r="V32" t="s">
        <v>753</v>
      </c>
      <c r="W32" t="s">
        <v>16</v>
      </c>
      <c r="X32" t="s">
        <v>754</v>
      </c>
      <c r="Y32" t="s">
        <v>755</v>
      </c>
      <c r="Z32" t="s">
        <v>380</v>
      </c>
      <c r="AA32" t="s">
        <v>756</v>
      </c>
      <c r="AB32" t="s">
        <v>757</v>
      </c>
      <c r="AC32" t="s">
        <v>758</v>
      </c>
      <c r="AD32" t="s">
        <v>759</v>
      </c>
      <c r="AE32" t="s">
        <v>766</v>
      </c>
      <c r="AF32" t="s">
        <v>760</v>
      </c>
      <c r="AG32" t="s">
        <v>761</v>
      </c>
      <c r="AH32" t="s">
        <v>762</v>
      </c>
      <c r="AI32" t="s">
        <v>763</v>
      </c>
      <c r="AJ32">
        <v>-334.55</v>
      </c>
      <c r="AK32">
        <v>0</v>
      </c>
      <c r="AL32">
        <v>0</v>
      </c>
      <c r="AM32" t="s">
        <v>764</v>
      </c>
      <c r="AN32" t="s">
        <v>764</v>
      </c>
      <c r="AO32" t="s">
        <v>764</v>
      </c>
    </row>
    <row r="33" spans="1:41" x14ac:dyDescent="0.35">
      <c r="A33">
        <v>1199586</v>
      </c>
      <c r="B33" t="s">
        <v>740</v>
      </c>
      <c r="C33" t="s">
        <v>741</v>
      </c>
      <c r="D33" t="s">
        <v>580</v>
      </c>
      <c r="E33" t="s">
        <v>173</v>
      </c>
      <c r="F33" t="s">
        <v>742</v>
      </c>
      <c r="G33">
        <v>2021</v>
      </c>
      <c r="H33">
        <v>6</v>
      </c>
      <c r="I33" t="s">
        <v>743</v>
      </c>
      <c r="J33" s="29">
        <v>44377</v>
      </c>
      <c r="K33" t="s">
        <v>744</v>
      </c>
      <c r="L33" t="s">
        <v>745</v>
      </c>
      <c r="M33" t="s">
        <v>746</v>
      </c>
      <c r="N33" t="s">
        <v>747</v>
      </c>
      <c r="O33" t="s">
        <v>748</v>
      </c>
      <c r="P33" t="s">
        <v>673</v>
      </c>
      <c r="Q33" t="s">
        <v>749</v>
      </c>
      <c r="R33" t="s">
        <v>637</v>
      </c>
      <c r="S33" t="s">
        <v>705</v>
      </c>
      <c r="T33" t="s">
        <v>751</v>
      </c>
      <c r="U33" t="s">
        <v>752</v>
      </c>
      <c r="V33" t="s">
        <v>753</v>
      </c>
      <c r="W33" t="s">
        <v>16</v>
      </c>
      <c r="X33" t="s">
        <v>754</v>
      </c>
      <c r="Y33" t="s">
        <v>755</v>
      </c>
      <c r="Z33" t="s">
        <v>380</v>
      </c>
      <c r="AA33" t="s">
        <v>756</v>
      </c>
      <c r="AB33" t="s">
        <v>757</v>
      </c>
      <c r="AC33" t="s">
        <v>758</v>
      </c>
      <c r="AD33" t="s">
        <v>759</v>
      </c>
      <c r="AE33" t="s">
        <v>766</v>
      </c>
      <c r="AF33" t="s">
        <v>760</v>
      </c>
      <c r="AG33" t="s">
        <v>761</v>
      </c>
      <c r="AH33" t="s">
        <v>762</v>
      </c>
      <c r="AI33" t="s">
        <v>763</v>
      </c>
      <c r="AJ33">
        <v>769.72</v>
      </c>
      <c r="AK33">
        <v>0</v>
      </c>
      <c r="AL33">
        <v>0</v>
      </c>
      <c r="AM33" t="s">
        <v>764</v>
      </c>
      <c r="AN33" t="s">
        <v>764</v>
      </c>
      <c r="AO33" t="s">
        <v>764</v>
      </c>
    </row>
    <row r="34" spans="1:41" x14ac:dyDescent="0.35">
      <c r="A34">
        <v>1199586</v>
      </c>
      <c r="B34" t="s">
        <v>740</v>
      </c>
      <c r="C34" t="s">
        <v>741</v>
      </c>
      <c r="D34" t="s">
        <v>580</v>
      </c>
      <c r="E34" t="s">
        <v>173</v>
      </c>
      <c r="F34" t="s">
        <v>742</v>
      </c>
      <c r="G34">
        <v>2021</v>
      </c>
      <c r="H34">
        <v>6</v>
      </c>
      <c r="I34" t="s">
        <v>743</v>
      </c>
      <c r="J34" s="29">
        <v>44377</v>
      </c>
      <c r="K34" t="s">
        <v>744</v>
      </c>
      <c r="L34" t="s">
        <v>769</v>
      </c>
      <c r="M34" t="s">
        <v>776</v>
      </c>
      <c r="N34" t="s">
        <v>777</v>
      </c>
      <c r="O34" t="s">
        <v>772</v>
      </c>
      <c r="P34" t="s">
        <v>673</v>
      </c>
      <c r="Q34" t="s">
        <v>749</v>
      </c>
      <c r="R34" t="s">
        <v>637</v>
      </c>
      <c r="S34" t="s">
        <v>705</v>
      </c>
      <c r="T34" t="s">
        <v>751</v>
      </c>
      <c r="U34" t="s">
        <v>752</v>
      </c>
      <c r="V34" t="s">
        <v>753</v>
      </c>
      <c r="W34" t="s">
        <v>16</v>
      </c>
      <c r="X34" t="s">
        <v>754</v>
      </c>
      <c r="Y34" t="s">
        <v>755</v>
      </c>
      <c r="Z34" t="s">
        <v>380</v>
      </c>
      <c r="AA34" t="s">
        <v>756</v>
      </c>
      <c r="AB34" t="s">
        <v>757</v>
      </c>
      <c r="AC34" t="s">
        <v>758</v>
      </c>
      <c r="AD34" t="s">
        <v>759</v>
      </c>
      <c r="AE34" t="s">
        <v>766</v>
      </c>
      <c r="AF34" t="s">
        <v>760</v>
      </c>
      <c r="AG34" t="s">
        <v>761</v>
      </c>
      <c r="AH34" t="s">
        <v>762</v>
      </c>
      <c r="AI34" t="s">
        <v>763</v>
      </c>
      <c r="AJ34">
        <v>334.55</v>
      </c>
      <c r="AK34">
        <v>0</v>
      </c>
      <c r="AL34">
        <v>0</v>
      </c>
      <c r="AM34" t="s">
        <v>764</v>
      </c>
      <c r="AN34" t="s">
        <v>764</v>
      </c>
      <c r="AO34" t="s">
        <v>764</v>
      </c>
    </row>
    <row r="35" spans="1:41" x14ac:dyDescent="0.35">
      <c r="A35">
        <v>1117774</v>
      </c>
      <c r="B35" t="s">
        <v>740</v>
      </c>
      <c r="C35" t="s">
        <v>741</v>
      </c>
      <c r="D35" t="s">
        <v>580</v>
      </c>
      <c r="E35" t="s">
        <v>167</v>
      </c>
      <c r="F35" t="s">
        <v>742</v>
      </c>
      <c r="G35">
        <v>2021</v>
      </c>
      <c r="H35">
        <v>6</v>
      </c>
      <c r="I35" t="s">
        <v>743</v>
      </c>
      <c r="J35" s="29">
        <v>44377</v>
      </c>
      <c r="K35" t="s">
        <v>744</v>
      </c>
      <c r="L35" t="s">
        <v>769</v>
      </c>
      <c r="M35" t="s">
        <v>770</v>
      </c>
      <c r="N35" t="s">
        <v>771</v>
      </c>
      <c r="O35" t="s">
        <v>772</v>
      </c>
      <c r="P35" t="s">
        <v>673</v>
      </c>
      <c r="Q35" t="s">
        <v>749</v>
      </c>
      <c r="R35" t="s">
        <v>633</v>
      </c>
      <c r="S35" t="s">
        <v>704</v>
      </c>
      <c r="T35" t="s">
        <v>751</v>
      </c>
      <c r="U35" t="s">
        <v>752</v>
      </c>
      <c r="V35" t="s">
        <v>753</v>
      </c>
      <c r="W35" t="s">
        <v>16</v>
      </c>
      <c r="X35" t="s">
        <v>754</v>
      </c>
      <c r="Y35" t="s">
        <v>755</v>
      </c>
      <c r="Z35" t="s">
        <v>380</v>
      </c>
      <c r="AA35" t="s">
        <v>756</v>
      </c>
      <c r="AB35" t="s">
        <v>757</v>
      </c>
      <c r="AC35" t="s">
        <v>758</v>
      </c>
      <c r="AD35" t="s">
        <v>759</v>
      </c>
      <c r="AE35" t="s">
        <v>766</v>
      </c>
      <c r="AF35" t="s">
        <v>760</v>
      </c>
      <c r="AG35" t="s">
        <v>761</v>
      </c>
      <c r="AH35" t="s">
        <v>762</v>
      </c>
      <c r="AI35" t="s">
        <v>763</v>
      </c>
      <c r="AJ35">
        <v>0.23</v>
      </c>
      <c r="AK35">
        <v>0</v>
      </c>
      <c r="AL35">
        <v>0</v>
      </c>
      <c r="AM35" t="s">
        <v>764</v>
      </c>
      <c r="AN35" t="s">
        <v>764</v>
      </c>
      <c r="AO35" t="s">
        <v>764</v>
      </c>
    </row>
    <row r="36" spans="1:41" x14ac:dyDescent="0.35">
      <c r="A36">
        <v>1117774</v>
      </c>
      <c r="B36" t="s">
        <v>740</v>
      </c>
      <c r="C36" t="s">
        <v>741</v>
      </c>
      <c r="D36" t="s">
        <v>580</v>
      </c>
      <c r="E36" t="s">
        <v>167</v>
      </c>
      <c r="F36" t="s">
        <v>742</v>
      </c>
      <c r="G36">
        <v>2021</v>
      </c>
      <c r="H36">
        <v>6</v>
      </c>
      <c r="I36" t="s">
        <v>743</v>
      </c>
      <c r="J36" s="29">
        <v>44377</v>
      </c>
      <c r="K36" t="s">
        <v>744</v>
      </c>
      <c r="L36" t="s">
        <v>769</v>
      </c>
      <c r="M36" t="s">
        <v>774</v>
      </c>
      <c r="N36" t="s">
        <v>775</v>
      </c>
      <c r="O36" t="s">
        <v>772</v>
      </c>
      <c r="P36" t="s">
        <v>673</v>
      </c>
      <c r="Q36" t="s">
        <v>749</v>
      </c>
      <c r="R36" t="s">
        <v>633</v>
      </c>
      <c r="S36" t="s">
        <v>704</v>
      </c>
      <c r="T36" t="s">
        <v>751</v>
      </c>
      <c r="U36" t="s">
        <v>752</v>
      </c>
      <c r="V36" t="s">
        <v>753</v>
      </c>
      <c r="W36" t="s">
        <v>16</v>
      </c>
      <c r="X36" t="s">
        <v>754</v>
      </c>
      <c r="Y36" t="s">
        <v>755</v>
      </c>
      <c r="Z36" t="s">
        <v>380</v>
      </c>
      <c r="AA36" t="s">
        <v>756</v>
      </c>
      <c r="AB36" t="s">
        <v>757</v>
      </c>
      <c r="AC36" t="s">
        <v>758</v>
      </c>
      <c r="AD36" t="s">
        <v>759</v>
      </c>
      <c r="AE36" t="s">
        <v>766</v>
      </c>
      <c r="AF36" t="s">
        <v>760</v>
      </c>
      <c r="AG36" t="s">
        <v>761</v>
      </c>
      <c r="AH36" t="s">
        <v>762</v>
      </c>
      <c r="AI36" t="s">
        <v>763</v>
      </c>
      <c r="AJ36">
        <v>-0.23</v>
      </c>
      <c r="AK36">
        <v>0</v>
      </c>
      <c r="AL36">
        <v>0</v>
      </c>
      <c r="AM36" t="s">
        <v>764</v>
      </c>
      <c r="AN36" t="s">
        <v>764</v>
      </c>
      <c r="AO36" t="s">
        <v>764</v>
      </c>
    </row>
    <row r="37" spans="1:41" x14ac:dyDescent="0.35">
      <c r="A37">
        <v>1117774</v>
      </c>
      <c r="B37" t="s">
        <v>740</v>
      </c>
      <c r="C37" t="s">
        <v>741</v>
      </c>
      <c r="D37" t="s">
        <v>580</v>
      </c>
      <c r="E37" t="s">
        <v>167</v>
      </c>
      <c r="F37" t="s">
        <v>742</v>
      </c>
      <c r="G37">
        <v>2021</v>
      </c>
      <c r="H37">
        <v>6</v>
      </c>
      <c r="I37" t="s">
        <v>743</v>
      </c>
      <c r="J37" s="29">
        <v>44377</v>
      </c>
      <c r="K37" t="s">
        <v>744</v>
      </c>
      <c r="L37" t="s">
        <v>745</v>
      </c>
      <c r="M37" t="s">
        <v>746</v>
      </c>
      <c r="N37" t="s">
        <v>747</v>
      </c>
      <c r="O37" t="s">
        <v>748</v>
      </c>
      <c r="P37" t="s">
        <v>673</v>
      </c>
      <c r="Q37" t="s">
        <v>749</v>
      </c>
      <c r="R37" t="s">
        <v>633</v>
      </c>
      <c r="S37" t="s">
        <v>704</v>
      </c>
      <c r="T37" t="s">
        <v>751</v>
      </c>
      <c r="U37" t="s">
        <v>752</v>
      </c>
      <c r="V37" t="s">
        <v>753</v>
      </c>
      <c r="W37" t="s">
        <v>16</v>
      </c>
      <c r="X37" t="s">
        <v>754</v>
      </c>
      <c r="Y37" t="s">
        <v>755</v>
      </c>
      <c r="Z37" t="s">
        <v>380</v>
      </c>
      <c r="AA37" t="s">
        <v>756</v>
      </c>
      <c r="AB37" t="s">
        <v>757</v>
      </c>
      <c r="AC37" t="s">
        <v>758</v>
      </c>
      <c r="AD37" t="s">
        <v>759</v>
      </c>
      <c r="AE37" t="s">
        <v>766</v>
      </c>
      <c r="AF37" t="s">
        <v>760</v>
      </c>
      <c r="AG37" t="s">
        <v>761</v>
      </c>
      <c r="AH37" t="s">
        <v>762</v>
      </c>
      <c r="AI37" t="s">
        <v>763</v>
      </c>
      <c r="AJ37">
        <v>547.67999999999995</v>
      </c>
      <c r="AK37">
        <v>0</v>
      </c>
      <c r="AL37">
        <v>0</v>
      </c>
      <c r="AM37" t="s">
        <v>764</v>
      </c>
      <c r="AN37" t="s">
        <v>764</v>
      </c>
      <c r="AO37" t="s">
        <v>764</v>
      </c>
    </row>
    <row r="38" spans="1:41" x14ac:dyDescent="0.35">
      <c r="A38">
        <v>1117774</v>
      </c>
      <c r="B38" t="s">
        <v>740</v>
      </c>
      <c r="C38" t="s">
        <v>741</v>
      </c>
      <c r="D38" t="s">
        <v>580</v>
      </c>
      <c r="E38" t="s">
        <v>167</v>
      </c>
      <c r="F38" t="s">
        <v>742</v>
      </c>
      <c r="G38">
        <v>2021</v>
      </c>
      <c r="H38">
        <v>6</v>
      </c>
      <c r="I38" t="s">
        <v>743</v>
      </c>
      <c r="J38" s="29">
        <v>44377</v>
      </c>
      <c r="K38" t="s">
        <v>744</v>
      </c>
      <c r="L38" t="s">
        <v>769</v>
      </c>
      <c r="M38" t="s">
        <v>776</v>
      </c>
      <c r="N38" t="s">
        <v>777</v>
      </c>
      <c r="O38" t="s">
        <v>772</v>
      </c>
      <c r="P38" t="s">
        <v>673</v>
      </c>
      <c r="Q38" t="s">
        <v>749</v>
      </c>
      <c r="R38" t="s">
        <v>633</v>
      </c>
      <c r="S38" t="s">
        <v>704</v>
      </c>
      <c r="T38" t="s">
        <v>751</v>
      </c>
      <c r="U38" t="s">
        <v>752</v>
      </c>
      <c r="V38" t="s">
        <v>753</v>
      </c>
      <c r="W38" t="s">
        <v>16</v>
      </c>
      <c r="X38" t="s">
        <v>754</v>
      </c>
      <c r="Y38" t="s">
        <v>755</v>
      </c>
      <c r="Z38" t="s">
        <v>380</v>
      </c>
      <c r="AA38" t="s">
        <v>756</v>
      </c>
      <c r="AB38" t="s">
        <v>757</v>
      </c>
      <c r="AC38" t="s">
        <v>758</v>
      </c>
      <c r="AD38" t="s">
        <v>759</v>
      </c>
      <c r="AE38" t="s">
        <v>766</v>
      </c>
      <c r="AF38" t="s">
        <v>760</v>
      </c>
      <c r="AG38" t="s">
        <v>761</v>
      </c>
      <c r="AH38" t="s">
        <v>762</v>
      </c>
      <c r="AI38" t="s">
        <v>763</v>
      </c>
      <c r="AJ38">
        <v>0.23</v>
      </c>
      <c r="AK38">
        <v>0</v>
      </c>
      <c r="AL38">
        <v>0</v>
      </c>
      <c r="AM38" t="s">
        <v>764</v>
      </c>
      <c r="AN38" t="s">
        <v>764</v>
      </c>
      <c r="AO38" t="s">
        <v>764</v>
      </c>
    </row>
    <row r="39" spans="1:41" x14ac:dyDescent="0.35">
      <c r="A39">
        <v>1238039</v>
      </c>
      <c r="B39" t="s">
        <v>740</v>
      </c>
      <c r="C39" t="s">
        <v>741</v>
      </c>
      <c r="D39" t="s">
        <v>580</v>
      </c>
      <c r="E39" t="s">
        <v>159</v>
      </c>
      <c r="F39" t="s">
        <v>742</v>
      </c>
      <c r="G39">
        <v>2021</v>
      </c>
      <c r="H39">
        <v>6</v>
      </c>
      <c r="I39" t="s">
        <v>743</v>
      </c>
      <c r="J39" s="29">
        <v>44377</v>
      </c>
      <c r="K39" t="s">
        <v>744</v>
      </c>
      <c r="L39" t="s">
        <v>769</v>
      </c>
      <c r="M39" t="s">
        <v>770</v>
      </c>
      <c r="N39" t="s">
        <v>771</v>
      </c>
      <c r="O39" t="s">
        <v>772</v>
      </c>
      <c r="P39" t="s">
        <v>673</v>
      </c>
      <c r="Q39" t="s">
        <v>749</v>
      </c>
      <c r="R39" t="s">
        <v>627</v>
      </c>
      <c r="S39" t="s">
        <v>786</v>
      </c>
      <c r="T39" t="s">
        <v>751</v>
      </c>
      <c r="U39" t="s">
        <v>752</v>
      </c>
      <c r="V39" t="s">
        <v>753</v>
      </c>
      <c r="W39" t="s">
        <v>16</v>
      </c>
      <c r="X39" t="s">
        <v>754</v>
      </c>
      <c r="Y39" t="s">
        <v>755</v>
      </c>
      <c r="Z39" t="s">
        <v>380</v>
      </c>
      <c r="AA39" t="s">
        <v>756</v>
      </c>
      <c r="AB39" t="s">
        <v>757</v>
      </c>
      <c r="AC39" t="s">
        <v>758</v>
      </c>
      <c r="AD39" t="s">
        <v>759</v>
      </c>
      <c r="AE39" t="s">
        <v>768</v>
      </c>
      <c r="AF39" t="s">
        <v>760</v>
      </c>
      <c r="AG39" t="s">
        <v>761</v>
      </c>
      <c r="AH39" t="s">
        <v>762</v>
      </c>
      <c r="AI39" t="s">
        <v>763</v>
      </c>
      <c r="AJ39">
        <v>1798.05</v>
      </c>
      <c r="AK39">
        <v>0</v>
      </c>
      <c r="AL39">
        <v>0</v>
      </c>
      <c r="AM39" t="s">
        <v>764</v>
      </c>
      <c r="AN39" t="s">
        <v>764</v>
      </c>
      <c r="AO39" t="s">
        <v>764</v>
      </c>
    </row>
    <row r="40" spans="1:41" x14ac:dyDescent="0.35">
      <c r="A40">
        <v>1238039</v>
      </c>
      <c r="B40" t="s">
        <v>740</v>
      </c>
      <c r="C40" t="s">
        <v>741</v>
      </c>
      <c r="D40" t="s">
        <v>580</v>
      </c>
      <c r="E40" t="s">
        <v>159</v>
      </c>
      <c r="F40" t="s">
        <v>742</v>
      </c>
      <c r="G40">
        <v>2021</v>
      </c>
      <c r="H40">
        <v>6</v>
      </c>
      <c r="I40" t="s">
        <v>743</v>
      </c>
      <c r="J40" s="29">
        <v>44377</v>
      </c>
      <c r="K40" t="s">
        <v>744</v>
      </c>
      <c r="L40" t="s">
        <v>769</v>
      </c>
      <c r="M40" t="s">
        <v>774</v>
      </c>
      <c r="N40" t="s">
        <v>775</v>
      </c>
      <c r="O40" t="s">
        <v>772</v>
      </c>
      <c r="P40" t="s">
        <v>673</v>
      </c>
      <c r="Q40" t="s">
        <v>749</v>
      </c>
      <c r="R40" t="s">
        <v>627</v>
      </c>
      <c r="S40" t="s">
        <v>786</v>
      </c>
      <c r="T40" t="s">
        <v>751</v>
      </c>
      <c r="U40" t="s">
        <v>752</v>
      </c>
      <c r="V40" t="s">
        <v>753</v>
      </c>
      <c r="W40" t="s">
        <v>16</v>
      </c>
      <c r="X40" t="s">
        <v>754</v>
      </c>
      <c r="Y40" t="s">
        <v>755</v>
      </c>
      <c r="Z40" t="s">
        <v>380</v>
      </c>
      <c r="AA40" t="s">
        <v>756</v>
      </c>
      <c r="AB40" t="s">
        <v>757</v>
      </c>
      <c r="AC40" t="s">
        <v>758</v>
      </c>
      <c r="AD40" t="s">
        <v>759</v>
      </c>
      <c r="AE40" t="s">
        <v>768</v>
      </c>
      <c r="AF40" t="s">
        <v>760</v>
      </c>
      <c r="AG40" t="s">
        <v>761</v>
      </c>
      <c r="AH40" t="s">
        <v>762</v>
      </c>
      <c r="AI40" t="s">
        <v>763</v>
      </c>
      <c r="AJ40">
        <v>-1798.05</v>
      </c>
      <c r="AK40">
        <v>0</v>
      </c>
      <c r="AL40">
        <v>0</v>
      </c>
      <c r="AM40" t="s">
        <v>764</v>
      </c>
      <c r="AN40" t="s">
        <v>764</v>
      </c>
      <c r="AO40" t="s">
        <v>764</v>
      </c>
    </row>
    <row r="41" spans="1:41" x14ac:dyDescent="0.35">
      <c r="A41">
        <v>1238039</v>
      </c>
      <c r="B41" t="s">
        <v>740</v>
      </c>
      <c r="C41" t="s">
        <v>741</v>
      </c>
      <c r="D41" t="s">
        <v>580</v>
      </c>
      <c r="E41" t="s">
        <v>159</v>
      </c>
      <c r="F41" t="s">
        <v>742</v>
      </c>
      <c r="G41">
        <v>2021</v>
      </c>
      <c r="H41">
        <v>6</v>
      </c>
      <c r="I41" t="s">
        <v>743</v>
      </c>
      <c r="J41" s="29">
        <v>44377</v>
      </c>
      <c r="K41" t="s">
        <v>744</v>
      </c>
      <c r="L41" t="s">
        <v>745</v>
      </c>
      <c r="M41" t="s">
        <v>746</v>
      </c>
      <c r="N41" t="s">
        <v>747</v>
      </c>
      <c r="O41" t="s">
        <v>748</v>
      </c>
      <c r="P41" t="s">
        <v>673</v>
      </c>
      <c r="Q41" t="s">
        <v>749</v>
      </c>
      <c r="R41" t="s">
        <v>627</v>
      </c>
      <c r="S41" t="s">
        <v>786</v>
      </c>
      <c r="T41" t="s">
        <v>751</v>
      </c>
      <c r="U41" t="s">
        <v>752</v>
      </c>
      <c r="V41" t="s">
        <v>753</v>
      </c>
      <c r="W41" t="s">
        <v>16</v>
      </c>
      <c r="X41" t="s">
        <v>754</v>
      </c>
      <c r="Y41" t="s">
        <v>755</v>
      </c>
      <c r="Z41" t="s">
        <v>380</v>
      </c>
      <c r="AA41" t="s">
        <v>756</v>
      </c>
      <c r="AB41" t="s">
        <v>757</v>
      </c>
      <c r="AC41" t="s">
        <v>758</v>
      </c>
      <c r="AD41" t="s">
        <v>759</v>
      </c>
      <c r="AE41" t="s">
        <v>768</v>
      </c>
      <c r="AF41" t="s">
        <v>760</v>
      </c>
      <c r="AG41" t="s">
        <v>761</v>
      </c>
      <c r="AH41" t="s">
        <v>762</v>
      </c>
      <c r="AI41" t="s">
        <v>763</v>
      </c>
      <c r="AJ41">
        <v>443.52</v>
      </c>
      <c r="AK41">
        <v>0</v>
      </c>
      <c r="AL41">
        <v>0</v>
      </c>
      <c r="AM41" t="s">
        <v>764</v>
      </c>
      <c r="AN41" t="s">
        <v>764</v>
      </c>
      <c r="AO41" t="s">
        <v>764</v>
      </c>
    </row>
    <row r="42" spans="1:41" x14ac:dyDescent="0.35">
      <c r="A42">
        <v>1238039</v>
      </c>
      <c r="B42" t="s">
        <v>740</v>
      </c>
      <c r="C42" t="s">
        <v>741</v>
      </c>
      <c r="D42" t="s">
        <v>580</v>
      </c>
      <c r="E42" t="s">
        <v>159</v>
      </c>
      <c r="F42" t="s">
        <v>742</v>
      </c>
      <c r="G42">
        <v>2021</v>
      </c>
      <c r="H42">
        <v>6</v>
      </c>
      <c r="I42" t="s">
        <v>743</v>
      </c>
      <c r="J42" s="29">
        <v>44377</v>
      </c>
      <c r="K42" t="s">
        <v>744</v>
      </c>
      <c r="L42" t="s">
        <v>782</v>
      </c>
      <c r="M42" t="s">
        <v>783</v>
      </c>
      <c r="N42" t="s">
        <v>784</v>
      </c>
      <c r="O42" t="s">
        <v>785</v>
      </c>
      <c r="P42" t="s">
        <v>673</v>
      </c>
      <c r="Q42" t="s">
        <v>749</v>
      </c>
      <c r="R42" t="s">
        <v>627</v>
      </c>
      <c r="S42" t="s">
        <v>786</v>
      </c>
      <c r="T42" t="s">
        <v>751</v>
      </c>
      <c r="U42" t="s">
        <v>752</v>
      </c>
      <c r="V42" t="s">
        <v>753</v>
      </c>
      <c r="W42" t="s">
        <v>16</v>
      </c>
      <c r="X42" t="s">
        <v>754</v>
      </c>
      <c r="Y42" t="s">
        <v>755</v>
      </c>
      <c r="Z42" t="s">
        <v>380</v>
      </c>
      <c r="AA42" t="s">
        <v>756</v>
      </c>
      <c r="AB42" t="s">
        <v>757</v>
      </c>
      <c r="AC42" t="s">
        <v>758</v>
      </c>
      <c r="AD42" t="s">
        <v>759</v>
      </c>
      <c r="AE42" t="s">
        <v>768</v>
      </c>
      <c r="AF42" t="s">
        <v>760</v>
      </c>
      <c r="AG42" t="s">
        <v>761</v>
      </c>
      <c r="AH42" t="s">
        <v>762</v>
      </c>
      <c r="AI42" t="s">
        <v>763</v>
      </c>
      <c r="AJ42">
        <v>-1457.63</v>
      </c>
      <c r="AK42">
        <v>0</v>
      </c>
      <c r="AL42">
        <v>0</v>
      </c>
      <c r="AM42" t="s">
        <v>764</v>
      </c>
      <c r="AN42" t="s">
        <v>764</v>
      </c>
      <c r="AO42" t="s">
        <v>764</v>
      </c>
    </row>
    <row r="43" spans="1:41" x14ac:dyDescent="0.35">
      <c r="A43">
        <v>1238039</v>
      </c>
      <c r="B43" t="s">
        <v>740</v>
      </c>
      <c r="C43" t="s">
        <v>741</v>
      </c>
      <c r="D43" t="s">
        <v>580</v>
      </c>
      <c r="E43" t="s">
        <v>159</v>
      </c>
      <c r="F43" t="s">
        <v>742</v>
      </c>
      <c r="G43">
        <v>2021</v>
      </c>
      <c r="H43">
        <v>6</v>
      </c>
      <c r="I43" t="s">
        <v>743</v>
      </c>
      <c r="J43" s="29">
        <v>44377</v>
      </c>
      <c r="K43" t="s">
        <v>744</v>
      </c>
      <c r="L43" t="s">
        <v>769</v>
      </c>
      <c r="M43" t="s">
        <v>776</v>
      </c>
      <c r="N43" t="s">
        <v>777</v>
      </c>
      <c r="O43" t="s">
        <v>772</v>
      </c>
      <c r="P43" t="s">
        <v>673</v>
      </c>
      <c r="Q43" t="s">
        <v>749</v>
      </c>
      <c r="R43" t="s">
        <v>627</v>
      </c>
      <c r="S43" t="s">
        <v>786</v>
      </c>
      <c r="T43" t="s">
        <v>751</v>
      </c>
      <c r="U43" t="s">
        <v>752</v>
      </c>
      <c r="V43" t="s">
        <v>753</v>
      </c>
      <c r="W43" t="s">
        <v>16</v>
      </c>
      <c r="X43" t="s">
        <v>754</v>
      </c>
      <c r="Y43" t="s">
        <v>755</v>
      </c>
      <c r="Z43" t="s">
        <v>380</v>
      </c>
      <c r="AA43" t="s">
        <v>756</v>
      </c>
      <c r="AB43" t="s">
        <v>757</v>
      </c>
      <c r="AC43" t="s">
        <v>758</v>
      </c>
      <c r="AD43" t="s">
        <v>759</v>
      </c>
      <c r="AE43" t="s">
        <v>768</v>
      </c>
      <c r="AF43" t="s">
        <v>760</v>
      </c>
      <c r="AG43" t="s">
        <v>761</v>
      </c>
      <c r="AH43" t="s">
        <v>762</v>
      </c>
      <c r="AI43" t="s">
        <v>763</v>
      </c>
      <c r="AJ43">
        <v>1798.05</v>
      </c>
      <c r="AK43">
        <v>0</v>
      </c>
      <c r="AL43">
        <v>0</v>
      </c>
      <c r="AM43" t="s">
        <v>764</v>
      </c>
      <c r="AN43" t="s">
        <v>764</v>
      </c>
      <c r="AO43" t="s">
        <v>764</v>
      </c>
    </row>
    <row r="44" spans="1:41" x14ac:dyDescent="0.35">
      <c r="A44">
        <v>1299000</v>
      </c>
      <c r="B44" t="s">
        <v>740</v>
      </c>
      <c r="C44" t="s">
        <v>741</v>
      </c>
      <c r="D44" t="e">
        <v>#N/A</v>
      </c>
      <c r="E44" t="s">
        <v>787</v>
      </c>
      <c r="F44" t="s">
        <v>742</v>
      </c>
      <c r="G44">
        <v>2021</v>
      </c>
      <c r="H44">
        <v>6</v>
      </c>
      <c r="I44" t="s">
        <v>743</v>
      </c>
      <c r="J44" s="29">
        <v>44377</v>
      </c>
      <c r="K44" t="s">
        <v>744</v>
      </c>
      <c r="L44" t="s">
        <v>769</v>
      </c>
      <c r="M44" t="s">
        <v>770</v>
      </c>
      <c r="N44" t="s">
        <v>771</v>
      </c>
      <c r="O44" t="s">
        <v>772</v>
      </c>
      <c r="P44" t="s">
        <v>673</v>
      </c>
      <c r="Q44" t="s">
        <v>749</v>
      </c>
      <c r="R44" t="s">
        <v>627</v>
      </c>
      <c r="S44" t="s">
        <v>786</v>
      </c>
      <c r="T44" t="s">
        <v>751</v>
      </c>
      <c r="U44" t="s">
        <v>752</v>
      </c>
      <c r="V44" t="s">
        <v>753</v>
      </c>
      <c r="W44" t="s">
        <v>788</v>
      </c>
      <c r="X44" t="s">
        <v>789</v>
      </c>
      <c r="Y44" t="s">
        <v>755</v>
      </c>
      <c r="Z44" t="s">
        <v>380</v>
      </c>
      <c r="AA44" t="s">
        <v>756</v>
      </c>
      <c r="AB44" t="s">
        <v>757</v>
      </c>
      <c r="AC44" t="s">
        <v>758</v>
      </c>
      <c r="AD44" t="s">
        <v>759</v>
      </c>
      <c r="AE44" t="s">
        <v>768</v>
      </c>
      <c r="AF44" t="s">
        <v>790</v>
      </c>
      <c r="AG44" t="s">
        <v>761</v>
      </c>
      <c r="AH44" t="s">
        <v>762</v>
      </c>
      <c r="AI44" t="s">
        <v>791</v>
      </c>
      <c r="AJ44">
        <v>1002.04</v>
      </c>
      <c r="AK44">
        <v>0</v>
      </c>
      <c r="AL44">
        <v>0</v>
      </c>
      <c r="AM44" t="s">
        <v>764</v>
      </c>
      <c r="AN44" t="s">
        <v>764</v>
      </c>
      <c r="AO44" t="s">
        <v>764</v>
      </c>
    </row>
    <row r="45" spans="1:41" x14ac:dyDescent="0.35">
      <c r="A45">
        <v>1299000</v>
      </c>
      <c r="B45" t="s">
        <v>740</v>
      </c>
      <c r="C45" t="s">
        <v>741</v>
      </c>
      <c r="D45" t="e">
        <v>#N/A</v>
      </c>
      <c r="E45" t="s">
        <v>787</v>
      </c>
      <c r="F45" t="s">
        <v>742</v>
      </c>
      <c r="G45">
        <v>2021</v>
      </c>
      <c r="H45">
        <v>6</v>
      </c>
      <c r="I45" t="s">
        <v>743</v>
      </c>
      <c r="J45" s="29">
        <v>44377</v>
      </c>
      <c r="K45" t="s">
        <v>744</v>
      </c>
      <c r="L45" t="s">
        <v>769</v>
      </c>
      <c r="M45" t="s">
        <v>774</v>
      </c>
      <c r="N45" t="s">
        <v>775</v>
      </c>
      <c r="O45" t="s">
        <v>772</v>
      </c>
      <c r="P45" t="s">
        <v>673</v>
      </c>
      <c r="Q45" t="s">
        <v>749</v>
      </c>
      <c r="R45" t="s">
        <v>627</v>
      </c>
      <c r="S45" t="s">
        <v>786</v>
      </c>
      <c r="T45" t="s">
        <v>751</v>
      </c>
      <c r="U45" t="s">
        <v>752</v>
      </c>
      <c r="V45" t="s">
        <v>753</v>
      </c>
      <c r="W45" t="s">
        <v>788</v>
      </c>
      <c r="X45" t="s">
        <v>789</v>
      </c>
      <c r="Y45" t="s">
        <v>755</v>
      </c>
      <c r="Z45" t="s">
        <v>380</v>
      </c>
      <c r="AA45" t="s">
        <v>756</v>
      </c>
      <c r="AB45" t="s">
        <v>757</v>
      </c>
      <c r="AC45" t="s">
        <v>758</v>
      </c>
      <c r="AD45" t="s">
        <v>759</v>
      </c>
      <c r="AE45" t="s">
        <v>768</v>
      </c>
      <c r="AF45" t="s">
        <v>790</v>
      </c>
      <c r="AG45" t="s">
        <v>761</v>
      </c>
      <c r="AH45" t="s">
        <v>762</v>
      </c>
      <c r="AI45" t="s">
        <v>791</v>
      </c>
      <c r="AJ45">
        <v>-1002.04</v>
      </c>
      <c r="AK45">
        <v>0</v>
      </c>
      <c r="AL45">
        <v>0</v>
      </c>
      <c r="AM45" t="s">
        <v>764</v>
      </c>
      <c r="AN45" t="s">
        <v>764</v>
      </c>
      <c r="AO45" t="s">
        <v>764</v>
      </c>
    </row>
    <row r="46" spans="1:41" x14ac:dyDescent="0.35">
      <c r="A46">
        <v>1299000</v>
      </c>
      <c r="B46" t="s">
        <v>740</v>
      </c>
      <c r="C46" t="s">
        <v>741</v>
      </c>
      <c r="D46" t="e">
        <v>#N/A</v>
      </c>
      <c r="E46" t="s">
        <v>787</v>
      </c>
      <c r="F46" t="s">
        <v>742</v>
      </c>
      <c r="G46">
        <v>2021</v>
      </c>
      <c r="H46">
        <v>6</v>
      </c>
      <c r="I46" t="s">
        <v>743</v>
      </c>
      <c r="J46" s="29">
        <v>44377</v>
      </c>
      <c r="K46" t="s">
        <v>744</v>
      </c>
      <c r="L46" t="s">
        <v>782</v>
      </c>
      <c r="M46" t="s">
        <v>783</v>
      </c>
      <c r="N46" t="s">
        <v>784</v>
      </c>
      <c r="O46" t="s">
        <v>785</v>
      </c>
      <c r="P46" t="s">
        <v>673</v>
      </c>
      <c r="Q46" t="s">
        <v>749</v>
      </c>
      <c r="R46" t="s">
        <v>627</v>
      </c>
      <c r="S46" t="s">
        <v>786</v>
      </c>
      <c r="T46" t="s">
        <v>751</v>
      </c>
      <c r="U46" t="s">
        <v>752</v>
      </c>
      <c r="V46" t="s">
        <v>753</v>
      </c>
      <c r="W46" t="s">
        <v>788</v>
      </c>
      <c r="X46" t="s">
        <v>789</v>
      </c>
      <c r="Y46" t="s">
        <v>755</v>
      </c>
      <c r="Z46" t="s">
        <v>380</v>
      </c>
      <c r="AA46" t="s">
        <v>756</v>
      </c>
      <c r="AB46" t="s">
        <v>757</v>
      </c>
      <c r="AC46" t="s">
        <v>758</v>
      </c>
      <c r="AD46" t="s">
        <v>759</v>
      </c>
      <c r="AE46" t="s">
        <v>768</v>
      </c>
      <c r="AF46" t="s">
        <v>790</v>
      </c>
      <c r="AG46" t="s">
        <v>761</v>
      </c>
      <c r="AH46" t="s">
        <v>762</v>
      </c>
      <c r="AI46" t="s">
        <v>791</v>
      </c>
      <c r="AJ46">
        <v>-1002.04</v>
      </c>
      <c r="AK46">
        <v>0</v>
      </c>
      <c r="AL46">
        <v>0</v>
      </c>
      <c r="AM46" t="s">
        <v>764</v>
      </c>
      <c r="AN46" t="s">
        <v>764</v>
      </c>
      <c r="AO46" t="s">
        <v>764</v>
      </c>
    </row>
    <row r="47" spans="1:41" x14ac:dyDescent="0.35">
      <c r="A47">
        <v>1299000</v>
      </c>
      <c r="B47" t="s">
        <v>740</v>
      </c>
      <c r="C47" t="s">
        <v>741</v>
      </c>
      <c r="D47" t="e">
        <v>#N/A</v>
      </c>
      <c r="E47" t="s">
        <v>787</v>
      </c>
      <c r="F47" t="s">
        <v>742</v>
      </c>
      <c r="G47">
        <v>2021</v>
      </c>
      <c r="H47">
        <v>6</v>
      </c>
      <c r="I47" t="s">
        <v>743</v>
      </c>
      <c r="J47" s="29">
        <v>44377</v>
      </c>
      <c r="K47" t="s">
        <v>744</v>
      </c>
      <c r="L47" t="s">
        <v>769</v>
      </c>
      <c r="M47" t="s">
        <v>776</v>
      </c>
      <c r="N47" t="s">
        <v>777</v>
      </c>
      <c r="O47" t="s">
        <v>772</v>
      </c>
      <c r="P47" t="s">
        <v>673</v>
      </c>
      <c r="Q47" t="s">
        <v>749</v>
      </c>
      <c r="R47" t="s">
        <v>627</v>
      </c>
      <c r="S47" t="s">
        <v>786</v>
      </c>
      <c r="T47" t="s">
        <v>751</v>
      </c>
      <c r="U47" t="s">
        <v>752</v>
      </c>
      <c r="V47" t="s">
        <v>753</v>
      </c>
      <c r="W47" t="s">
        <v>788</v>
      </c>
      <c r="X47" t="s">
        <v>789</v>
      </c>
      <c r="Y47" t="s">
        <v>755</v>
      </c>
      <c r="Z47" t="s">
        <v>380</v>
      </c>
      <c r="AA47" t="s">
        <v>756</v>
      </c>
      <c r="AB47" t="s">
        <v>757</v>
      </c>
      <c r="AC47" t="s">
        <v>758</v>
      </c>
      <c r="AD47" t="s">
        <v>759</v>
      </c>
      <c r="AE47" t="s">
        <v>768</v>
      </c>
      <c r="AF47" t="s">
        <v>790</v>
      </c>
      <c r="AG47" t="s">
        <v>761</v>
      </c>
      <c r="AH47" t="s">
        <v>762</v>
      </c>
      <c r="AI47" t="s">
        <v>791</v>
      </c>
      <c r="AJ47">
        <v>1002.04</v>
      </c>
      <c r="AK47">
        <v>0</v>
      </c>
      <c r="AL47">
        <v>0</v>
      </c>
      <c r="AM47" t="s">
        <v>764</v>
      </c>
      <c r="AN47" t="s">
        <v>764</v>
      </c>
      <c r="AO47" t="s">
        <v>764</v>
      </c>
    </row>
    <row r="48" spans="1:41" x14ac:dyDescent="0.35">
      <c r="A48">
        <v>1031321</v>
      </c>
      <c r="B48" t="s">
        <v>740</v>
      </c>
      <c r="C48" t="s">
        <v>741</v>
      </c>
      <c r="D48" t="s">
        <v>580</v>
      </c>
      <c r="E48" t="s">
        <v>155</v>
      </c>
      <c r="F48" t="s">
        <v>742</v>
      </c>
      <c r="G48">
        <v>2021</v>
      </c>
      <c r="H48">
        <v>6</v>
      </c>
      <c r="I48" t="s">
        <v>743</v>
      </c>
      <c r="J48" s="29">
        <v>44377</v>
      </c>
      <c r="K48" t="s">
        <v>744</v>
      </c>
      <c r="L48" t="s">
        <v>769</v>
      </c>
      <c r="M48" t="s">
        <v>770</v>
      </c>
      <c r="N48" t="s">
        <v>771</v>
      </c>
      <c r="O48" t="s">
        <v>772</v>
      </c>
      <c r="P48" t="s">
        <v>673</v>
      </c>
      <c r="Q48" t="s">
        <v>749</v>
      </c>
      <c r="R48" t="s">
        <v>625</v>
      </c>
      <c r="S48" t="s">
        <v>698</v>
      </c>
      <c r="T48" t="s">
        <v>751</v>
      </c>
      <c r="U48" t="s">
        <v>752</v>
      </c>
      <c r="V48" t="s">
        <v>753</v>
      </c>
      <c r="W48" t="s">
        <v>16</v>
      </c>
      <c r="X48" t="s">
        <v>754</v>
      </c>
      <c r="Y48" t="s">
        <v>755</v>
      </c>
      <c r="Z48" t="s">
        <v>380</v>
      </c>
      <c r="AA48" t="s">
        <v>756</v>
      </c>
      <c r="AB48" t="s">
        <v>757</v>
      </c>
      <c r="AC48" t="s">
        <v>758</v>
      </c>
      <c r="AD48" t="s">
        <v>759</v>
      </c>
      <c r="AE48" t="s">
        <v>472</v>
      </c>
      <c r="AF48" t="s">
        <v>760</v>
      </c>
      <c r="AG48" t="s">
        <v>761</v>
      </c>
      <c r="AH48" t="s">
        <v>762</v>
      </c>
      <c r="AI48" t="s">
        <v>763</v>
      </c>
      <c r="AJ48">
        <v>1086.75</v>
      </c>
      <c r="AK48">
        <v>0</v>
      </c>
      <c r="AL48">
        <v>0</v>
      </c>
      <c r="AM48" t="s">
        <v>764</v>
      </c>
      <c r="AN48" t="s">
        <v>764</v>
      </c>
      <c r="AO48" t="s">
        <v>764</v>
      </c>
    </row>
    <row r="49" spans="1:41" x14ac:dyDescent="0.35">
      <c r="A49">
        <v>1031321</v>
      </c>
      <c r="B49" t="s">
        <v>740</v>
      </c>
      <c r="C49" t="s">
        <v>741</v>
      </c>
      <c r="D49" t="s">
        <v>580</v>
      </c>
      <c r="E49" t="s">
        <v>155</v>
      </c>
      <c r="F49" t="s">
        <v>742</v>
      </c>
      <c r="G49">
        <v>2021</v>
      </c>
      <c r="H49">
        <v>6</v>
      </c>
      <c r="I49" t="s">
        <v>743</v>
      </c>
      <c r="J49" s="29">
        <v>44377</v>
      </c>
      <c r="K49" t="s">
        <v>744</v>
      </c>
      <c r="L49" t="s">
        <v>769</v>
      </c>
      <c r="M49" t="s">
        <v>774</v>
      </c>
      <c r="N49" t="s">
        <v>775</v>
      </c>
      <c r="O49" t="s">
        <v>772</v>
      </c>
      <c r="P49" t="s">
        <v>673</v>
      </c>
      <c r="Q49" t="s">
        <v>749</v>
      </c>
      <c r="R49" t="s">
        <v>625</v>
      </c>
      <c r="S49" t="s">
        <v>698</v>
      </c>
      <c r="T49" t="s">
        <v>751</v>
      </c>
      <c r="U49" t="s">
        <v>752</v>
      </c>
      <c r="V49" t="s">
        <v>753</v>
      </c>
      <c r="W49" t="s">
        <v>16</v>
      </c>
      <c r="X49" t="s">
        <v>754</v>
      </c>
      <c r="Y49" t="s">
        <v>755</v>
      </c>
      <c r="Z49" t="s">
        <v>380</v>
      </c>
      <c r="AA49" t="s">
        <v>756</v>
      </c>
      <c r="AB49" t="s">
        <v>757</v>
      </c>
      <c r="AC49" t="s">
        <v>758</v>
      </c>
      <c r="AD49" t="s">
        <v>759</v>
      </c>
      <c r="AE49" t="s">
        <v>472</v>
      </c>
      <c r="AF49" t="s">
        <v>760</v>
      </c>
      <c r="AG49" t="s">
        <v>761</v>
      </c>
      <c r="AH49" t="s">
        <v>762</v>
      </c>
      <c r="AI49" t="s">
        <v>763</v>
      </c>
      <c r="AJ49">
        <v>-1086.75</v>
      </c>
      <c r="AK49">
        <v>0</v>
      </c>
      <c r="AL49">
        <v>0</v>
      </c>
      <c r="AM49" t="s">
        <v>764</v>
      </c>
      <c r="AN49" t="s">
        <v>764</v>
      </c>
      <c r="AO49" t="s">
        <v>764</v>
      </c>
    </row>
    <row r="50" spans="1:41" x14ac:dyDescent="0.35">
      <c r="A50">
        <v>1031321</v>
      </c>
      <c r="B50" t="s">
        <v>740</v>
      </c>
      <c r="C50" t="s">
        <v>741</v>
      </c>
      <c r="D50" t="s">
        <v>580</v>
      </c>
      <c r="E50" t="s">
        <v>155</v>
      </c>
      <c r="F50" t="s">
        <v>742</v>
      </c>
      <c r="G50">
        <v>2021</v>
      </c>
      <c r="H50">
        <v>6</v>
      </c>
      <c r="I50" t="s">
        <v>743</v>
      </c>
      <c r="J50" s="29">
        <v>44372</v>
      </c>
      <c r="K50" t="s">
        <v>744</v>
      </c>
      <c r="L50" t="s">
        <v>745</v>
      </c>
      <c r="M50" t="s">
        <v>779</v>
      </c>
      <c r="N50" t="s">
        <v>780</v>
      </c>
      <c r="O50" t="s">
        <v>781</v>
      </c>
      <c r="P50" t="s">
        <v>673</v>
      </c>
      <c r="Q50" t="s">
        <v>749</v>
      </c>
      <c r="R50" t="s">
        <v>625</v>
      </c>
      <c r="S50" t="s">
        <v>698</v>
      </c>
      <c r="T50" t="s">
        <v>751</v>
      </c>
      <c r="U50" t="s">
        <v>752</v>
      </c>
      <c r="V50" t="s">
        <v>753</v>
      </c>
      <c r="W50" t="s">
        <v>16</v>
      </c>
      <c r="X50" t="s">
        <v>754</v>
      </c>
      <c r="Y50" t="s">
        <v>755</v>
      </c>
      <c r="Z50" t="s">
        <v>380</v>
      </c>
      <c r="AA50" t="s">
        <v>756</v>
      </c>
      <c r="AB50" t="s">
        <v>757</v>
      </c>
      <c r="AC50" t="s">
        <v>758</v>
      </c>
      <c r="AD50" t="s">
        <v>759</v>
      </c>
      <c r="AE50" t="s">
        <v>472</v>
      </c>
      <c r="AF50" t="s">
        <v>760</v>
      </c>
      <c r="AG50" t="s">
        <v>761</v>
      </c>
      <c r="AH50" t="s">
        <v>762</v>
      </c>
      <c r="AI50" t="s">
        <v>763</v>
      </c>
      <c r="AJ50">
        <v>-1262.3399999999999</v>
      </c>
      <c r="AK50">
        <v>0</v>
      </c>
      <c r="AL50">
        <v>0</v>
      </c>
      <c r="AM50" t="s">
        <v>764</v>
      </c>
      <c r="AN50" t="s">
        <v>764</v>
      </c>
      <c r="AO50" t="s">
        <v>764</v>
      </c>
    </row>
    <row r="51" spans="1:41" x14ac:dyDescent="0.35">
      <c r="A51">
        <v>1031321</v>
      </c>
      <c r="B51" t="s">
        <v>740</v>
      </c>
      <c r="C51" t="s">
        <v>741</v>
      </c>
      <c r="D51" t="s">
        <v>580</v>
      </c>
      <c r="E51" t="s">
        <v>155</v>
      </c>
      <c r="F51" t="s">
        <v>742</v>
      </c>
      <c r="G51">
        <v>2021</v>
      </c>
      <c r="H51">
        <v>6</v>
      </c>
      <c r="I51" t="s">
        <v>743</v>
      </c>
      <c r="J51" s="29">
        <v>44377</v>
      </c>
      <c r="K51" t="s">
        <v>744</v>
      </c>
      <c r="L51" t="s">
        <v>769</v>
      </c>
      <c r="M51" t="s">
        <v>776</v>
      </c>
      <c r="N51" t="s">
        <v>777</v>
      </c>
      <c r="O51" t="s">
        <v>772</v>
      </c>
      <c r="P51" t="s">
        <v>673</v>
      </c>
      <c r="Q51" t="s">
        <v>749</v>
      </c>
      <c r="R51" t="s">
        <v>625</v>
      </c>
      <c r="S51" t="s">
        <v>698</v>
      </c>
      <c r="T51" t="s">
        <v>751</v>
      </c>
      <c r="U51" t="s">
        <v>752</v>
      </c>
      <c r="V51" t="s">
        <v>753</v>
      </c>
      <c r="W51" t="s">
        <v>16</v>
      </c>
      <c r="X51" t="s">
        <v>754</v>
      </c>
      <c r="Y51" t="s">
        <v>755</v>
      </c>
      <c r="Z51" t="s">
        <v>380</v>
      </c>
      <c r="AA51" t="s">
        <v>756</v>
      </c>
      <c r="AB51" t="s">
        <v>757</v>
      </c>
      <c r="AC51" t="s">
        <v>758</v>
      </c>
      <c r="AD51" t="s">
        <v>759</v>
      </c>
      <c r="AE51" t="s">
        <v>472</v>
      </c>
      <c r="AF51" t="s">
        <v>760</v>
      </c>
      <c r="AG51" t="s">
        <v>761</v>
      </c>
      <c r="AH51" t="s">
        <v>762</v>
      </c>
      <c r="AI51" t="s">
        <v>763</v>
      </c>
      <c r="AJ51">
        <v>1086.75</v>
      </c>
      <c r="AK51">
        <v>0</v>
      </c>
      <c r="AL51">
        <v>0</v>
      </c>
      <c r="AM51" t="s">
        <v>764</v>
      </c>
      <c r="AN51" t="s">
        <v>764</v>
      </c>
      <c r="AO51" t="s">
        <v>764</v>
      </c>
    </row>
    <row r="52" spans="1:41" x14ac:dyDescent="0.35">
      <c r="A52">
        <v>1028449</v>
      </c>
      <c r="B52" t="s">
        <v>740</v>
      </c>
      <c r="C52" t="s">
        <v>741</v>
      </c>
      <c r="D52" t="s">
        <v>580</v>
      </c>
      <c r="E52" t="s">
        <v>149</v>
      </c>
      <c r="F52" t="s">
        <v>742</v>
      </c>
      <c r="G52">
        <v>2021</v>
      </c>
      <c r="H52">
        <v>6</v>
      </c>
      <c r="I52" t="s">
        <v>743</v>
      </c>
      <c r="J52" s="29">
        <v>44377</v>
      </c>
      <c r="K52" t="s">
        <v>744</v>
      </c>
      <c r="L52" t="s">
        <v>769</v>
      </c>
      <c r="M52" t="s">
        <v>770</v>
      </c>
      <c r="N52" t="s">
        <v>771</v>
      </c>
      <c r="O52" t="s">
        <v>772</v>
      </c>
      <c r="P52" t="s">
        <v>673</v>
      </c>
      <c r="Q52" t="s">
        <v>749</v>
      </c>
      <c r="R52" t="s">
        <v>619</v>
      </c>
      <c r="S52" t="s">
        <v>792</v>
      </c>
      <c r="T52" t="s">
        <v>751</v>
      </c>
      <c r="U52" t="s">
        <v>752</v>
      </c>
      <c r="V52" t="s">
        <v>753</v>
      </c>
      <c r="W52" t="s">
        <v>16</v>
      </c>
      <c r="X52" t="s">
        <v>754</v>
      </c>
      <c r="Y52" t="s">
        <v>755</v>
      </c>
      <c r="Z52" t="s">
        <v>380</v>
      </c>
      <c r="AA52" t="s">
        <v>756</v>
      </c>
      <c r="AB52" t="s">
        <v>757</v>
      </c>
      <c r="AC52" t="s">
        <v>758</v>
      </c>
      <c r="AD52" t="s">
        <v>759</v>
      </c>
      <c r="AE52" t="s">
        <v>562</v>
      </c>
      <c r="AF52" t="s">
        <v>760</v>
      </c>
      <c r="AG52" t="s">
        <v>761</v>
      </c>
      <c r="AH52" t="s">
        <v>762</v>
      </c>
      <c r="AI52" t="s">
        <v>763</v>
      </c>
      <c r="AJ52">
        <v>2075.15</v>
      </c>
      <c r="AK52">
        <v>0</v>
      </c>
      <c r="AL52">
        <v>0</v>
      </c>
      <c r="AM52" t="s">
        <v>764</v>
      </c>
      <c r="AN52" t="s">
        <v>764</v>
      </c>
      <c r="AO52" t="s">
        <v>764</v>
      </c>
    </row>
    <row r="53" spans="1:41" x14ac:dyDescent="0.35">
      <c r="A53">
        <v>1028449</v>
      </c>
      <c r="B53" t="s">
        <v>740</v>
      </c>
      <c r="C53" t="s">
        <v>741</v>
      </c>
      <c r="D53" t="s">
        <v>580</v>
      </c>
      <c r="E53" t="s">
        <v>149</v>
      </c>
      <c r="F53" t="s">
        <v>742</v>
      </c>
      <c r="G53">
        <v>2021</v>
      </c>
      <c r="H53">
        <v>6</v>
      </c>
      <c r="I53" t="s">
        <v>743</v>
      </c>
      <c r="J53" s="29">
        <v>44377</v>
      </c>
      <c r="K53" t="s">
        <v>744</v>
      </c>
      <c r="L53" t="s">
        <v>769</v>
      </c>
      <c r="M53" t="s">
        <v>774</v>
      </c>
      <c r="N53" t="s">
        <v>775</v>
      </c>
      <c r="O53" t="s">
        <v>772</v>
      </c>
      <c r="P53" t="s">
        <v>673</v>
      </c>
      <c r="Q53" t="s">
        <v>749</v>
      </c>
      <c r="R53" t="s">
        <v>619</v>
      </c>
      <c r="S53" t="s">
        <v>792</v>
      </c>
      <c r="T53" t="s">
        <v>751</v>
      </c>
      <c r="U53" t="s">
        <v>752</v>
      </c>
      <c r="V53" t="s">
        <v>753</v>
      </c>
      <c r="W53" t="s">
        <v>16</v>
      </c>
      <c r="X53" t="s">
        <v>754</v>
      </c>
      <c r="Y53" t="s">
        <v>755</v>
      </c>
      <c r="Z53" t="s">
        <v>380</v>
      </c>
      <c r="AA53" t="s">
        <v>756</v>
      </c>
      <c r="AB53" t="s">
        <v>757</v>
      </c>
      <c r="AC53" t="s">
        <v>758</v>
      </c>
      <c r="AD53" t="s">
        <v>759</v>
      </c>
      <c r="AE53" t="s">
        <v>562</v>
      </c>
      <c r="AF53" t="s">
        <v>760</v>
      </c>
      <c r="AG53" t="s">
        <v>761</v>
      </c>
      <c r="AH53" t="s">
        <v>762</v>
      </c>
      <c r="AI53" t="s">
        <v>763</v>
      </c>
      <c r="AJ53">
        <v>-2075.15</v>
      </c>
      <c r="AK53">
        <v>0</v>
      </c>
      <c r="AL53">
        <v>0</v>
      </c>
      <c r="AM53" t="s">
        <v>764</v>
      </c>
      <c r="AN53" t="s">
        <v>764</v>
      </c>
      <c r="AO53" t="s">
        <v>764</v>
      </c>
    </row>
    <row r="54" spans="1:41" x14ac:dyDescent="0.35">
      <c r="A54">
        <v>1028449</v>
      </c>
      <c r="B54" t="s">
        <v>740</v>
      </c>
      <c r="C54" t="s">
        <v>741</v>
      </c>
      <c r="D54" t="s">
        <v>580</v>
      </c>
      <c r="E54" t="s">
        <v>149</v>
      </c>
      <c r="F54" t="s">
        <v>742</v>
      </c>
      <c r="G54">
        <v>2021</v>
      </c>
      <c r="H54">
        <v>6</v>
      </c>
      <c r="I54" t="s">
        <v>743</v>
      </c>
      <c r="J54" s="29">
        <v>44377</v>
      </c>
      <c r="K54" t="s">
        <v>744</v>
      </c>
      <c r="L54" t="s">
        <v>745</v>
      </c>
      <c r="M54" t="s">
        <v>746</v>
      </c>
      <c r="N54" t="s">
        <v>747</v>
      </c>
      <c r="O54" t="s">
        <v>748</v>
      </c>
      <c r="P54" t="s">
        <v>673</v>
      </c>
      <c r="Q54" t="s">
        <v>749</v>
      </c>
      <c r="R54" t="s">
        <v>619</v>
      </c>
      <c r="S54" t="s">
        <v>792</v>
      </c>
      <c r="T54" t="s">
        <v>751</v>
      </c>
      <c r="U54" t="s">
        <v>752</v>
      </c>
      <c r="V54" t="s">
        <v>753</v>
      </c>
      <c r="W54" t="s">
        <v>16</v>
      </c>
      <c r="X54" t="s">
        <v>754</v>
      </c>
      <c r="Y54" t="s">
        <v>755</v>
      </c>
      <c r="Z54" t="s">
        <v>380</v>
      </c>
      <c r="AA54" t="s">
        <v>756</v>
      </c>
      <c r="AB54" t="s">
        <v>757</v>
      </c>
      <c r="AC54" t="s">
        <v>758</v>
      </c>
      <c r="AD54" t="s">
        <v>759</v>
      </c>
      <c r="AE54" t="s">
        <v>562</v>
      </c>
      <c r="AF54" t="s">
        <v>760</v>
      </c>
      <c r="AG54" t="s">
        <v>761</v>
      </c>
      <c r="AH54" t="s">
        <v>762</v>
      </c>
      <c r="AI54" t="s">
        <v>763</v>
      </c>
      <c r="AJ54">
        <v>2443.29</v>
      </c>
      <c r="AK54">
        <v>0</v>
      </c>
      <c r="AL54">
        <v>0</v>
      </c>
      <c r="AM54" t="s">
        <v>764</v>
      </c>
      <c r="AN54" t="s">
        <v>764</v>
      </c>
      <c r="AO54" t="s">
        <v>764</v>
      </c>
    </row>
    <row r="55" spans="1:41" x14ac:dyDescent="0.35">
      <c r="A55">
        <v>1028449</v>
      </c>
      <c r="B55" t="s">
        <v>740</v>
      </c>
      <c r="C55" t="s">
        <v>741</v>
      </c>
      <c r="D55" t="s">
        <v>580</v>
      </c>
      <c r="E55" t="s">
        <v>149</v>
      </c>
      <c r="F55" t="s">
        <v>742</v>
      </c>
      <c r="G55">
        <v>2021</v>
      </c>
      <c r="H55">
        <v>6</v>
      </c>
      <c r="I55" t="s">
        <v>743</v>
      </c>
      <c r="J55" s="29">
        <v>44377</v>
      </c>
      <c r="K55" t="s">
        <v>744</v>
      </c>
      <c r="L55" t="s">
        <v>769</v>
      </c>
      <c r="M55" t="s">
        <v>776</v>
      </c>
      <c r="N55" t="s">
        <v>777</v>
      </c>
      <c r="O55" t="s">
        <v>772</v>
      </c>
      <c r="P55" t="s">
        <v>673</v>
      </c>
      <c r="Q55" t="s">
        <v>749</v>
      </c>
      <c r="R55" t="s">
        <v>619</v>
      </c>
      <c r="S55" t="s">
        <v>792</v>
      </c>
      <c r="T55" t="s">
        <v>751</v>
      </c>
      <c r="U55" t="s">
        <v>752</v>
      </c>
      <c r="V55" t="s">
        <v>753</v>
      </c>
      <c r="W55" t="s">
        <v>16</v>
      </c>
      <c r="X55" t="s">
        <v>754</v>
      </c>
      <c r="Y55" t="s">
        <v>755</v>
      </c>
      <c r="Z55" t="s">
        <v>380</v>
      </c>
      <c r="AA55" t="s">
        <v>756</v>
      </c>
      <c r="AB55" t="s">
        <v>757</v>
      </c>
      <c r="AC55" t="s">
        <v>758</v>
      </c>
      <c r="AD55" t="s">
        <v>759</v>
      </c>
      <c r="AE55" t="s">
        <v>562</v>
      </c>
      <c r="AF55" t="s">
        <v>760</v>
      </c>
      <c r="AG55" t="s">
        <v>761</v>
      </c>
      <c r="AH55" t="s">
        <v>762</v>
      </c>
      <c r="AI55" t="s">
        <v>763</v>
      </c>
      <c r="AJ55">
        <v>2075.15</v>
      </c>
      <c r="AK55">
        <v>0</v>
      </c>
      <c r="AL55">
        <v>0</v>
      </c>
      <c r="AM55" t="s">
        <v>764</v>
      </c>
      <c r="AN55" t="s">
        <v>764</v>
      </c>
      <c r="AO55" t="s">
        <v>764</v>
      </c>
    </row>
    <row r="56" spans="1:41" x14ac:dyDescent="0.35">
      <c r="A56">
        <v>1028078</v>
      </c>
      <c r="B56" t="s">
        <v>740</v>
      </c>
      <c r="C56" t="s">
        <v>741</v>
      </c>
      <c r="D56" t="s">
        <v>580</v>
      </c>
      <c r="E56" t="s">
        <v>146</v>
      </c>
      <c r="F56" t="s">
        <v>742</v>
      </c>
      <c r="G56">
        <v>2021</v>
      </c>
      <c r="H56">
        <v>6</v>
      </c>
      <c r="I56" t="s">
        <v>743</v>
      </c>
      <c r="J56" s="29">
        <v>44377</v>
      </c>
      <c r="K56" t="s">
        <v>744</v>
      </c>
      <c r="L56" t="s">
        <v>769</v>
      </c>
      <c r="M56" t="s">
        <v>770</v>
      </c>
      <c r="N56" t="s">
        <v>771</v>
      </c>
      <c r="O56" t="s">
        <v>772</v>
      </c>
      <c r="P56" t="s">
        <v>673</v>
      </c>
      <c r="Q56" t="s">
        <v>749</v>
      </c>
      <c r="R56" t="s">
        <v>617</v>
      </c>
      <c r="S56" t="s">
        <v>694</v>
      </c>
      <c r="T56" t="s">
        <v>751</v>
      </c>
      <c r="U56" t="s">
        <v>752</v>
      </c>
      <c r="V56" t="s">
        <v>753</v>
      </c>
      <c r="W56" t="s">
        <v>16</v>
      </c>
      <c r="X56" t="s">
        <v>754</v>
      </c>
      <c r="Y56" t="s">
        <v>755</v>
      </c>
      <c r="Z56" t="s">
        <v>380</v>
      </c>
      <c r="AA56" t="s">
        <v>756</v>
      </c>
      <c r="AB56" t="s">
        <v>757</v>
      </c>
      <c r="AC56" t="s">
        <v>758</v>
      </c>
      <c r="AD56" t="s">
        <v>759</v>
      </c>
      <c r="AE56" t="s">
        <v>472</v>
      </c>
      <c r="AF56" t="s">
        <v>760</v>
      </c>
      <c r="AG56" t="s">
        <v>761</v>
      </c>
      <c r="AH56" t="s">
        <v>762</v>
      </c>
      <c r="AI56" t="s">
        <v>763</v>
      </c>
      <c r="AJ56">
        <v>1176.68</v>
      </c>
      <c r="AK56">
        <v>0</v>
      </c>
      <c r="AL56">
        <v>0</v>
      </c>
      <c r="AM56" t="s">
        <v>764</v>
      </c>
      <c r="AN56" t="s">
        <v>764</v>
      </c>
      <c r="AO56" t="s">
        <v>764</v>
      </c>
    </row>
    <row r="57" spans="1:41" x14ac:dyDescent="0.35">
      <c r="A57">
        <v>1028078</v>
      </c>
      <c r="B57" t="s">
        <v>740</v>
      </c>
      <c r="C57" t="s">
        <v>741</v>
      </c>
      <c r="D57" t="s">
        <v>580</v>
      </c>
      <c r="E57" t="s">
        <v>146</v>
      </c>
      <c r="F57" t="s">
        <v>742</v>
      </c>
      <c r="G57">
        <v>2021</v>
      </c>
      <c r="H57">
        <v>6</v>
      </c>
      <c r="I57" t="s">
        <v>743</v>
      </c>
      <c r="J57" s="29">
        <v>44377</v>
      </c>
      <c r="K57" t="s">
        <v>744</v>
      </c>
      <c r="L57" t="s">
        <v>769</v>
      </c>
      <c r="M57" t="s">
        <v>774</v>
      </c>
      <c r="N57" t="s">
        <v>775</v>
      </c>
      <c r="O57" t="s">
        <v>772</v>
      </c>
      <c r="P57" t="s">
        <v>673</v>
      </c>
      <c r="Q57" t="s">
        <v>749</v>
      </c>
      <c r="R57" t="s">
        <v>617</v>
      </c>
      <c r="S57" t="s">
        <v>694</v>
      </c>
      <c r="T57" t="s">
        <v>751</v>
      </c>
      <c r="U57" t="s">
        <v>752</v>
      </c>
      <c r="V57" t="s">
        <v>753</v>
      </c>
      <c r="W57" t="s">
        <v>16</v>
      </c>
      <c r="X57" t="s">
        <v>754</v>
      </c>
      <c r="Y57" t="s">
        <v>755</v>
      </c>
      <c r="Z57" t="s">
        <v>380</v>
      </c>
      <c r="AA57" t="s">
        <v>756</v>
      </c>
      <c r="AB57" t="s">
        <v>757</v>
      </c>
      <c r="AC57" t="s">
        <v>758</v>
      </c>
      <c r="AD57" t="s">
        <v>759</v>
      </c>
      <c r="AE57" t="s">
        <v>472</v>
      </c>
      <c r="AF57" t="s">
        <v>760</v>
      </c>
      <c r="AG57" t="s">
        <v>761</v>
      </c>
      <c r="AH57" t="s">
        <v>762</v>
      </c>
      <c r="AI57" t="s">
        <v>763</v>
      </c>
      <c r="AJ57">
        <v>-1176.68</v>
      </c>
      <c r="AK57">
        <v>0</v>
      </c>
      <c r="AL57">
        <v>0</v>
      </c>
      <c r="AM57" t="s">
        <v>764</v>
      </c>
      <c r="AN57" t="s">
        <v>764</v>
      </c>
      <c r="AO57" t="s">
        <v>764</v>
      </c>
    </row>
    <row r="58" spans="1:41" x14ac:dyDescent="0.35">
      <c r="A58">
        <v>1028078</v>
      </c>
      <c r="B58" t="s">
        <v>740</v>
      </c>
      <c r="C58" t="s">
        <v>741</v>
      </c>
      <c r="D58" t="s">
        <v>580</v>
      </c>
      <c r="E58" t="s">
        <v>146</v>
      </c>
      <c r="F58" t="s">
        <v>742</v>
      </c>
      <c r="G58">
        <v>2021</v>
      </c>
      <c r="H58">
        <v>6</v>
      </c>
      <c r="I58" t="s">
        <v>743</v>
      </c>
      <c r="J58" s="29">
        <v>44372</v>
      </c>
      <c r="K58" t="s">
        <v>744</v>
      </c>
      <c r="L58" t="s">
        <v>745</v>
      </c>
      <c r="M58" t="s">
        <v>779</v>
      </c>
      <c r="N58" t="s">
        <v>780</v>
      </c>
      <c r="O58" t="s">
        <v>781</v>
      </c>
      <c r="P58" t="s">
        <v>673</v>
      </c>
      <c r="Q58" t="s">
        <v>749</v>
      </c>
      <c r="R58" t="s">
        <v>617</v>
      </c>
      <c r="S58" t="s">
        <v>694</v>
      </c>
      <c r="T58" t="s">
        <v>751</v>
      </c>
      <c r="U58" t="s">
        <v>752</v>
      </c>
      <c r="V58" t="s">
        <v>753</v>
      </c>
      <c r="W58" t="s">
        <v>16</v>
      </c>
      <c r="X58" t="s">
        <v>754</v>
      </c>
      <c r="Y58" t="s">
        <v>755</v>
      </c>
      <c r="Z58" t="s">
        <v>380</v>
      </c>
      <c r="AA58" t="s">
        <v>756</v>
      </c>
      <c r="AB58" t="s">
        <v>757</v>
      </c>
      <c r="AC58" t="s">
        <v>758</v>
      </c>
      <c r="AD58" t="s">
        <v>759</v>
      </c>
      <c r="AE58" t="s">
        <v>472</v>
      </c>
      <c r="AF58" t="s">
        <v>760</v>
      </c>
      <c r="AG58" t="s">
        <v>761</v>
      </c>
      <c r="AH58" t="s">
        <v>762</v>
      </c>
      <c r="AI58" t="s">
        <v>763</v>
      </c>
      <c r="AJ58">
        <v>-1261.33</v>
      </c>
      <c r="AK58">
        <v>0</v>
      </c>
      <c r="AL58">
        <v>0</v>
      </c>
      <c r="AM58" t="s">
        <v>764</v>
      </c>
      <c r="AN58" t="s">
        <v>764</v>
      </c>
      <c r="AO58" t="s">
        <v>764</v>
      </c>
    </row>
    <row r="59" spans="1:41" x14ac:dyDescent="0.35">
      <c r="A59">
        <v>1028078</v>
      </c>
      <c r="B59" t="s">
        <v>740</v>
      </c>
      <c r="C59" t="s">
        <v>741</v>
      </c>
      <c r="D59" t="s">
        <v>580</v>
      </c>
      <c r="E59" t="s">
        <v>146</v>
      </c>
      <c r="F59" t="s">
        <v>742</v>
      </c>
      <c r="G59">
        <v>2021</v>
      </c>
      <c r="H59">
        <v>6</v>
      </c>
      <c r="I59" t="s">
        <v>743</v>
      </c>
      <c r="J59" s="29">
        <v>44377</v>
      </c>
      <c r="K59" t="s">
        <v>744</v>
      </c>
      <c r="L59" t="s">
        <v>769</v>
      </c>
      <c r="M59" t="s">
        <v>776</v>
      </c>
      <c r="N59" t="s">
        <v>777</v>
      </c>
      <c r="O59" t="s">
        <v>772</v>
      </c>
      <c r="P59" t="s">
        <v>673</v>
      </c>
      <c r="Q59" t="s">
        <v>749</v>
      </c>
      <c r="R59" t="s">
        <v>617</v>
      </c>
      <c r="S59" t="s">
        <v>694</v>
      </c>
      <c r="T59" t="s">
        <v>751</v>
      </c>
      <c r="U59" t="s">
        <v>752</v>
      </c>
      <c r="V59" t="s">
        <v>753</v>
      </c>
      <c r="W59" t="s">
        <v>16</v>
      </c>
      <c r="X59" t="s">
        <v>754</v>
      </c>
      <c r="Y59" t="s">
        <v>755</v>
      </c>
      <c r="Z59" t="s">
        <v>380</v>
      </c>
      <c r="AA59" t="s">
        <v>756</v>
      </c>
      <c r="AB59" t="s">
        <v>757</v>
      </c>
      <c r="AC59" t="s">
        <v>758</v>
      </c>
      <c r="AD59" t="s">
        <v>759</v>
      </c>
      <c r="AE59" t="s">
        <v>472</v>
      </c>
      <c r="AF59" t="s">
        <v>760</v>
      </c>
      <c r="AG59" t="s">
        <v>761</v>
      </c>
      <c r="AH59" t="s">
        <v>762</v>
      </c>
      <c r="AI59" t="s">
        <v>763</v>
      </c>
      <c r="AJ59">
        <v>1176.68</v>
      </c>
      <c r="AK59">
        <v>0</v>
      </c>
      <c r="AL59">
        <v>0</v>
      </c>
      <c r="AM59" t="s">
        <v>764</v>
      </c>
      <c r="AN59" t="s">
        <v>764</v>
      </c>
      <c r="AO59" t="s">
        <v>764</v>
      </c>
    </row>
    <row r="60" spans="1:41" x14ac:dyDescent="0.35">
      <c r="A60">
        <v>1026405</v>
      </c>
      <c r="B60" t="s">
        <v>740</v>
      </c>
      <c r="C60" t="s">
        <v>741</v>
      </c>
      <c r="D60" t="s">
        <v>580</v>
      </c>
      <c r="E60" t="s">
        <v>141</v>
      </c>
      <c r="F60" t="s">
        <v>742</v>
      </c>
      <c r="G60">
        <v>2021</v>
      </c>
      <c r="H60">
        <v>6</v>
      </c>
      <c r="I60" t="s">
        <v>743</v>
      </c>
      <c r="J60" s="29">
        <v>44377</v>
      </c>
      <c r="K60" t="s">
        <v>744</v>
      </c>
      <c r="L60" t="s">
        <v>769</v>
      </c>
      <c r="M60" t="s">
        <v>770</v>
      </c>
      <c r="N60" t="s">
        <v>771</v>
      </c>
      <c r="O60" t="s">
        <v>772</v>
      </c>
      <c r="P60" t="s">
        <v>673</v>
      </c>
      <c r="Q60" t="s">
        <v>749</v>
      </c>
      <c r="R60" t="s">
        <v>615</v>
      </c>
      <c r="S60" t="s">
        <v>699</v>
      </c>
      <c r="T60" t="s">
        <v>751</v>
      </c>
      <c r="U60" t="s">
        <v>752</v>
      </c>
      <c r="V60" t="s">
        <v>753</v>
      </c>
      <c r="W60" t="s">
        <v>16</v>
      </c>
      <c r="X60" t="s">
        <v>754</v>
      </c>
      <c r="Y60" t="s">
        <v>755</v>
      </c>
      <c r="Z60" t="s">
        <v>380</v>
      </c>
      <c r="AA60" t="s">
        <v>756</v>
      </c>
      <c r="AB60" t="s">
        <v>757</v>
      </c>
      <c r="AC60" t="s">
        <v>758</v>
      </c>
      <c r="AD60" t="s">
        <v>759</v>
      </c>
      <c r="AE60" t="s">
        <v>472</v>
      </c>
      <c r="AF60" t="s">
        <v>760</v>
      </c>
      <c r="AG60" t="s">
        <v>761</v>
      </c>
      <c r="AH60" t="s">
        <v>762</v>
      </c>
      <c r="AI60" t="s">
        <v>763</v>
      </c>
      <c r="AJ60">
        <v>507.28</v>
      </c>
      <c r="AK60">
        <v>0</v>
      </c>
      <c r="AL60">
        <v>0</v>
      </c>
      <c r="AM60" t="s">
        <v>764</v>
      </c>
      <c r="AN60" t="s">
        <v>764</v>
      </c>
      <c r="AO60" t="s">
        <v>764</v>
      </c>
    </row>
    <row r="61" spans="1:41" x14ac:dyDescent="0.35">
      <c r="A61">
        <v>1026405</v>
      </c>
      <c r="B61" t="s">
        <v>740</v>
      </c>
      <c r="C61" t="s">
        <v>741</v>
      </c>
      <c r="D61" t="s">
        <v>580</v>
      </c>
      <c r="E61" t="s">
        <v>141</v>
      </c>
      <c r="F61" t="s">
        <v>742</v>
      </c>
      <c r="G61">
        <v>2021</v>
      </c>
      <c r="H61">
        <v>6</v>
      </c>
      <c r="I61" t="s">
        <v>743</v>
      </c>
      <c r="J61" s="29">
        <v>44377</v>
      </c>
      <c r="K61" t="s">
        <v>744</v>
      </c>
      <c r="L61" t="s">
        <v>769</v>
      </c>
      <c r="M61" t="s">
        <v>774</v>
      </c>
      <c r="N61" t="s">
        <v>775</v>
      </c>
      <c r="O61" t="s">
        <v>772</v>
      </c>
      <c r="P61" t="s">
        <v>673</v>
      </c>
      <c r="Q61" t="s">
        <v>749</v>
      </c>
      <c r="R61" t="s">
        <v>615</v>
      </c>
      <c r="S61" t="s">
        <v>699</v>
      </c>
      <c r="T61" t="s">
        <v>751</v>
      </c>
      <c r="U61" t="s">
        <v>752</v>
      </c>
      <c r="V61" t="s">
        <v>753</v>
      </c>
      <c r="W61" t="s">
        <v>16</v>
      </c>
      <c r="X61" t="s">
        <v>754</v>
      </c>
      <c r="Y61" t="s">
        <v>755</v>
      </c>
      <c r="Z61" t="s">
        <v>380</v>
      </c>
      <c r="AA61" t="s">
        <v>756</v>
      </c>
      <c r="AB61" t="s">
        <v>757</v>
      </c>
      <c r="AC61" t="s">
        <v>758</v>
      </c>
      <c r="AD61" t="s">
        <v>759</v>
      </c>
      <c r="AE61" t="s">
        <v>472</v>
      </c>
      <c r="AF61" t="s">
        <v>760</v>
      </c>
      <c r="AG61" t="s">
        <v>761</v>
      </c>
      <c r="AH61" t="s">
        <v>762</v>
      </c>
      <c r="AI61" t="s">
        <v>763</v>
      </c>
      <c r="AJ61">
        <v>-507.28</v>
      </c>
      <c r="AK61">
        <v>0</v>
      </c>
      <c r="AL61">
        <v>0</v>
      </c>
      <c r="AM61" t="s">
        <v>764</v>
      </c>
      <c r="AN61" t="s">
        <v>764</v>
      </c>
      <c r="AO61" t="s">
        <v>764</v>
      </c>
    </row>
    <row r="62" spans="1:41" x14ac:dyDescent="0.35">
      <c r="A62">
        <v>1026405</v>
      </c>
      <c r="B62" t="s">
        <v>740</v>
      </c>
      <c r="C62" t="s">
        <v>741</v>
      </c>
      <c r="D62" t="s">
        <v>580</v>
      </c>
      <c r="E62" t="s">
        <v>141</v>
      </c>
      <c r="F62" t="s">
        <v>742</v>
      </c>
      <c r="G62">
        <v>2021</v>
      </c>
      <c r="H62">
        <v>6</v>
      </c>
      <c r="I62" t="s">
        <v>743</v>
      </c>
      <c r="J62" s="29">
        <v>44372</v>
      </c>
      <c r="K62" t="s">
        <v>744</v>
      </c>
      <c r="L62" t="s">
        <v>745</v>
      </c>
      <c r="M62" t="s">
        <v>779</v>
      </c>
      <c r="N62" t="s">
        <v>780</v>
      </c>
      <c r="O62" t="s">
        <v>781</v>
      </c>
      <c r="P62" t="s">
        <v>673</v>
      </c>
      <c r="Q62" t="s">
        <v>749</v>
      </c>
      <c r="R62" t="s">
        <v>615</v>
      </c>
      <c r="S62" t="s">
        <v>699</v>
      </c>
      <c r="T62" t="s">
        <v>751</v>
      </c>
      <c r="U62" t="s">
        <v>752</v>
      </c>
      <c r="V62" t="s">
        <v>753</v>
      </c>
      <c r="W62" t="s">
        <v>16</v>
      </c>
      <c r="X62" t="s">
        <v>754</v>
      </c>
      <c r="Y62" t="s">
        <v>755</v>
      </c>
      <c r="Z62" t="s">
        <v>380</v>
      </c>
      <c r="AA62" t="s">
        <v>756</v>
      </c>
      <c r="AB62" t="s">
        <v>757</v>
      </c>
      <c r="AC62" t="s">
        <v>758</v>
      </c>
      <c r="AD62" t="s">
        <v>759</v>
      </c>
      <c r="AE62" t="s">
        <v>472</v>
      </c>
      <c r="AF62" t="s">
        <v>760</v>
      </c>
      <c r="AG62" t="s">
        <v>761</v>
      </c>
      <c r="AH62" t="s">
        <v>762</v>
      </c>
      <c r="AI62" t="s">
        <v>763</v>
      </c>
      <c r="AJ62">
        <v>-3032.79</v>
      </c>
      <c r="AK62">
        <v>0</v>
      </c>
      <c r="AL62">
        <v>0</v>
      </c>
      <c r="AM62" t="s">
        <v>764</v>
      </c>
      <c r="AN62" t="s">
        <v>764</v>
      </c>
      <c r="AO62" t="s">
        <v>764</v>
      </c>
    </row>
    <row r="63" spans="1:41" x14ac:dyDescent="0.35">
      <c r="A63">
        <v>1026405</v>
      </c>
      <c r="B63" t="s">
        <v>740</v>
      </c>
      <c r="C63" t="s">
        <v>741</v>
      </c>
      <c r="D63" t="s">
        <v>580</v>
      </c>
      <c r="E63" t="s">
        <v>141</v>
      </c>
      <c r="F63" t="s">
        <v>742</v>
      </c>
      <c r="G63">
        <v>2021</v>
      </c>
      <c r="H63">
        <v>6</v>
      </c>
      <c r="I63" t="s">
        <v>743</v>
      </c>
      <c r="J63" s="29">
        <v>44377</v>
      </c>
      <c r="K63" t="s">
        <v>744</v>
      </c>
      <c r="L63" t="s">
        <v>769</v>
      </c>
      <c r="M63" t="s">
        <v>776</v>
      </c>
      <c r="N63" t="s">
        <v>777</v>
      </c>
      <c r="O63" t="s">
        <v>772</v>
      </c>
      <c r="P63" t="s">
        <v>673</v>
      </c>
      <c r="Q63" t="s">
        <v>749</v>
      </c>
      <c r="R63" t="s">
        <v>615</v>
      </c>
      <c r="S63" t="s">
        <v>699</v>
      </c>
      <c r="T63" t="s">
        <v>751</v>
      </c>
      <c r="U63" t="s">
        <v>752</v>
      </c>
      <c r="V63" t="s">
        <v>753</v>
      </c>
      <c r="W63" t="s">
        <v>16</v>
      </c>
      <c r="X63" t="s">
        <v>754</v>
      </c>
      <c r="Y63" t="s">
        <v>755</v>
      </c>
      <c r="Z63" t="s">
        <v>380</v>
      </c>
      <c r="AA63" t="s">
        <v>756</v>
      </c>
      <c r="AB63" t="s">
        <v>757</v>
      </c>
      <c r="AC63" t="s">
        <v>758</v>
      </c>
      <c r="AD63" t="s">
        <v>759</v>
      </c>
      <c r="AE63" t="s">
        <v>472</v>
      </c>
      <c r="AF63" t="s">
        <v>760</v>
      </c>
      <c r="AG63" t="s">
        <v>761</v>
      </c>
      <c r="AH63" t="s">
        <v>762</v>
      </c>
      <c r="AI63" t="s">
        <v>763</v>
      </c>
      <c r="AJ63">
        <v>507.28</v>
      </c>
      <c r="AK63">
        <v>0</v>
      </c>
      <c r="AL63">
        <v>0</v>
      </c>
      <c r="AM63" t="s">
        <v>764</v>
      </c>
      <c r="AN63" t="s">
        <v>764</v>
      </c>
      <c r="AO63" t="s">
        <v>764</v>
      </c>
    </row>
    <row r="64" spans="1:41" x14ac:dyDescent="0.35">
      <c r="A64">
        <v>1204738</v>
      </c>
      <c r="B64" t="s">
        <v>740</v>
      </c>
      <c r="C64" t="s">
        <v>741</v>
      </c>
      <c r="D64" t="s">
        <v>580</v>
      </c>
      <c r="E64" t="s">
        <v>138</v>
      </c>
      <c r="F64" t="s">
        <v>742</v>
      </c>
      <c r="G64">
        <v>2021</v>
      </c>
      <c r="H64">
        <v>6</v>
      </c>
      <c r="I64" t="s">
        <v>743</v>
      </c>
      <c r="J64" s="29">
        <v>44377</v>
      </c>
      <c r="K64" t="s">
        <v>744</v>
      </c>
      <c r="L64" t="s">
        <v>769</v>
      </c>
      <c r="M64" t="s">
        <v>770</v>
      </c>
      <c r="N64" t="s">
        <v>771</v>
      </c>
      <c r="O64" t="s">
        <v>772</v>
      </c>
      <c r="P64" t="s">
        <v>673</v>
      </c>
      <c r="Q64" t="s">
        <v>749</v>
      </c>
      <c r="R64" t="s">
        <v>613</v>
      </c>
      <c r="S64" t="s">
        <v>690</v>
      </c>
      <c r="T64" t="s">
        <v>751</v>
      </c>
      <c r="U64" t="s">
        <v>752</v>
      </c>
      <c r="V64" t="s">
        <v>753</v>
      </c>
      <c r="W64" t="s">
        <v>16</v>
      </c>
      <c r="X64" t="s">
        <v>754</v>
      </c>
      <c r="Y64" t="s">
        <v>755</v>
      </c>
      <c r="Z64" t="s">
        <v>380</v>
      </c>
      <c r="AA64" t="s">
        <v>756</v>
      </c>
      <c r="AB64" t="s">
        <v>757</v>
      </c>
      <c r="AC64" t="s">
        <v>758</v>
      </c>
      <c r="AD64" t="s">
        <v>759</v>
      </c>
      <c r="AE64" t="s">
        <v>768</v>
      </c>
      <c r="AF64" t="s">
        <v>760</v>
      </c>
      <c r="AG64" t="s">
        <v>761</v>
      </c>
      <c r="AH64" t="s">
        <v>762</v>
      </c>
      <c r="AI64" t="s">
        <v>763</v>
      </c>
      <c r="AJ64">
        <v>1680.85</v>
      </c>
      <c r="AK64">
        <v>0</v>
      </c>
      <c r="AL64">
        <v>0</v>
      </c>
      <c r="AM64" t="s">
        <v>764</v>
      </c>
      <c r="AN64" t="s">
        <v>764</v>
      </c>
      <c r="AO64" t="s">
        <v>764</v>
      </c>
    </row>
    <row r="65" spans="1:41" x14ac:dyDescent="0.35">
      <c r="A65">
        <v>1204738</v>
      </c>
      <c r="B65" t="s">
        <v>740</v>
      </c>
      <c r="C65" t="s">
        <v>741</v>
      </c>
      <c r="D65" t="s">
        <v>580</v>
      </c>
      <c r="E65" t="s">
        <v>138</v>
      </c>
      <c r="F65" t="s">
        <v>742</v>
      </c>
      <c r="G65">
        <v>2021</v>
      </c>
      <c r="H65">
        <v>6</v>
      </c>
      <c r="I65" t="s">
        <v>743</v>
      </c>
      <c r="J65" s="29">
        <v>44377</v>
      </c>
      <c r="K65" t="s">
        <v>744</v>
      </c>
      <c r="L65" t="s">
        <v>769</v>
      </c>
      <c r="M65" t="s">
        <v>774</v>
      </c>
      <c r="N65" t="s">
        <v>775</v>
      </c>
      <c r="O65" t="s">
        <v>772</v>
      </c>
      <c r="P65" t="s">
        <v>673</v>
      </c>
      <c r="Q65" t="s">
        <v>749</v>
      </c>
      <c r="R65" t="s">
        <v>613</v>
      </c>
      <c r="S65" t="s">
        <v>690</v>
      </c>
      <c r="T65" t="s">
        <v>751</v>
      </c>
      <c r="U65" t="s">
        <v>752</v>
      </c>
      <c r="V65" t="s">
        <v>753</v>
      </c>
      <c r="W65" t="s">
        <v>16</v>
      </c>
      <c r="X65" t="s">
        <v>754</v>
      </c>
      <c r="Y65" t="s">
        <v>755</v>
      </c>
      <c r="Z65" t="s">
        <v>380</v>
      </c>
      <c r="AA65" t="s">
        <v>756</v>
      </c>
      <c r="AB65" t="s">
        <v>757</v>
      </c>
      <c r="AC65" t="s">
        <v>758</v>
      </c>
      <c r="AD65" t="s">
        <v>759</v>
      </c>
      <c r="AE65" t="s">
        <v>768</v>
      </c>
      <c r="AF65" t="s">
        <v>760</v>
      </c>
      <c r="AG65" t="s">
        <v>761</v>
      </c>
      <c r="AH65" t="s">
        <v>762</v>
      </c>
      <c r="AI65" t="s">
        <v>763</v>
      </c>
      <c r="AJ65">
        <v>-1680.85</v>
      </c>
      <c r="AK65">
        <v>0</v>
      </c>
      <c r="AL65">
        <v>0</v>
      </c>
      <c r="AM65" t="s">
        <v>764</v>
      </c>
      <c r="AN65" t="s">
        <v>764</v>
      </c>
      <c r="AO65" t="s">
        <v>764</v>
      </c>
    </row>
    <row r="66" spans="1:41" x14ac:dyDescent="0.35">
      <c r="A66">
        <v>1204738</v>
      </c>
      <c r="B66" t="s">
        <v>740</v>
      </c>
      <c r="C66" t="s">
        <v>741</v>
      </c>
      <c r="D66" t="s">
        <v>580</v>
      </c>
      <c r="E66" t="s">
        <v>138</v>
      </c>
      <c r="F66" t="s">
        <v>742</v>
      </c>
      <c r="G66">
        <v>2021</v>
      </c>
      <c r="H66">
        <v>6</v>
      </c>
      <c r="I66" t="s">
        <v>743</v>
      </c>
      <c r="J66" s="29">
        <v>44377</v>
      </c>
      <c r="K66" t="s">
        <v>744</v>
      </c>
      <c r="L66" t="s">
        <v>745</v>
      </c>
      <c r="M66" t="s">
        <v>746</v>
      </c>
      <c r="N66" t="s">
        <v>747</v>
      </c>
      <c r="O66" t="s">
        <v>748</v>
      </c>
      <c r="P66" t="s">
        <v>673</v>
      </c>
      <c r="Q66" t="s">
        <v>749</v>
      </c>
      <c r="R66" t="s">
        <v>613</v>
      </c>
      <c r="S66" t="s">
        <v>690</v>
      </c>
      <c r="T66" t="s">
        <v>751</v>
      </c>
      <c r="U66" t="s">
        <v>752</v>
      </c>
      <c r="V66" t="s">
        <v>753</v>
      </c>
      <c r="W66" t="s">
        <v>16</v>
      </c>
      <c r="X66" t="s">
        <v>754</v>
      </c>
      <c r="Y66" t="s">
        <v>755</v>
      </c>
      <c r="Z66" t="s">
        <v>380</v>
      </c>
      <c r="AA66" t="s">
        <v>756</v>
      </c>
      <c r="AB66" t="s">
        <v>757</v>
      </c>
      <c r="AC66" t="s">
        <v>758</v>
      </c>
      <c r="AD66" t="s">
        <v>759</v>
      </c>
      <c r="AE66" t="s">
        <v>768</v>
      </c>
      <c r="AF66" t="s">
        <v>760</v>
      </c>
      <c r="AG66" t="s">
        <v>761</v>
      </c>
      <c r="AH66" t="s">
        <v>762</v>
      </c>
      <c r="AI66" t="s">
        <v>763</v>
      </c>
      <c r="AJ66">
        <v>3083.71</v>
      </c>
      <c r="AK66">
        <v>0</v>
      </c>
      <c r="AL66">
        <v>0</v>
      </c>
      <c r="AM66" t="s">
        <v>764</v>
      </c>
      <c r="AN66" t="s">
        <v>764</v>
      </c>
      <c r="AO66" t="s">
        <v>764</v>
      </c>
    </row>
    <row r="67" spans="1:41" x14ac:dyDescent="0.35">
      <c r="A67">
        <v>1204738</v>
      </c>
      <c r="B67" t="s">
        <v>740</v>
      </c>
      <c r="C67" t="s">
        <v>741</v>
      </c>
      <c r="D67" t="s">
        <v>580</v>
      </c>
      <c r="E67" t="s">
        <v>138</v>
      </c>
      <c r="F67" t="s">
        <v>742</v>
      </c>
      <c r="G67">
        <v>2021</v>
      </c>
      <c r="H67">
        <v>6</v>
      </c>
      <c r="I67" t="s">
        <v>743</v>
      </c>
      <c r="J67" s="29">
        <v>44377</v>
      </c>
      <c r="K67" t="s">
        <v>744</v>
      </c>
      <c r="L67" t="s">
        <v>769</v>
      </c>
      <c r="M67" t="s">
        <v>776</v>
      </c>
      <c r="N67" t="s">
        <v>777</v>
      </c>
      <c r="O67" t="s">
        <v>772</v>
      </c>
      <c r="P67" t="s">
        <v>673</v>
      </c>
      <c r="Q67" t="s">
        <v>749</v>
      </c>
      <c r="R67" t="s">
        <v>613</v>
      </c>
      <c r="S67" t="s">
        <v>690</v>
      </c>
      <c r="T67" t="s">
        <v>751</v>
      </c>
      <c r="U67" t="s">
        <v>752</v>
      </c>
      <c r="V67" t="s">
        <v>753</v>
      </c>
      <c r="W67" t="s">
        <v>16</v>
      </c>
      <c r="X67" t="s">
        <v>754</v>
      </c>
      <c r="Y67" t="s">
        <v>755</v>
      </c>
      <c r="Z67" t="s">
        <v>380</v>
      </c>
      <c r="AA67" t="s">
        <v>756</v>
      </c>
      <c r="AB67" t="s">
        <v>757</v>
      </c>
      <c r="AC67" t="s">
        <v>758</v>
      </c>
      <c r="AD67" t="s">
        <v>759</v>
      </c>
      <c r="AE67" t="s">
        <v>768</v>
      </c>
      <c r="AF67" t="s">
        <v>760</v>
      </c>
      <c r="AG67" t="s">
        <v>761</v>
      </c>
      <c r="AH67" t="s">
        <v>762</v>
      </c>
      <c r="AI67" t="s">
        <v>763</v>
      </c>
      <c r="AJ67">
        <v>1680.85</v>
      </c>
      <c r="AK67">
        <v>0</v>
      </c>
      <c r="AL67">
        <v>0</v>
      </c>
      <c r="AM67" t="s">
        <v>764</v>
      </c>
      <c r="AN67" t="s">
        <v>764</v>
      </c>
      <c r="AO67" t="s">
        <v>764</v>
      </c>
    </row>
    <row r="68" spans="1:41" x14ac:dyDescent="0.35">
      <c r="A68">
        <v>1030134</v>
      </c>
      <c r="B68" t="s">
        <v>740</v>
      </c>
      <c r="C68" t="s">
        <v>741</v>
      </c>
      <c r="D68" t="s">
        <v>580</v>
      </c>
      <c r="E68" t="s">
        <v>133</v>
      </c>
      <c r="F68" t="s">
        <v>742</v>
      </c>
      <c r="G68">
        <v>2021</v>
      </c>
      <c r="H68">
        <v>6</v>
      </c>
      <c r="I68" t="s">
        <v>743</v>
      </c>
      <c r="J68" s="29">
        <v>44377</v>
      </c>
      <c r="K68" t="s">
        <v>744</v>
      </c>
      <c r="L68" t="s">
        <v>769</v>
      </c>
      <c r="M68" t="s">
        <v>770</v>
      </c>
      <c r="N68" t="s">
        <v>771</v>
      </c>
      <c r="O68" t="s">
        <v>772</v>
      </c>
      <c r="P68" t="s">
        <v>673</v>
      </c>
      <c r="Q68" t="s">
        <v>749</v>
      </c>
      <c r="R68" t="s">
        <v>611</v>
      </c>
      <c r="S68" t="s">
        <v>688</v>
      </c>
      <c r="T68" t="s">
        <v>751</v>
      </c>
      <c r="U68" t="s">
        <v>752</v>
      </c>
      <c r="V68" t="s">
        <v>753</v>
      </c>
      <c r="W68" t="s">
        <v>16</v>
      </c>
      <c r="X68" t="s">
        <v>754</v>
      </c>
      <c r="Y68" t="s">
        <v>755</v>
      </c>
      <c r="Z68" t="s">
        <v>380</v>
      </c>
      <c r="AA68" t="s">
        <v>756</v>
      </c>
      <c r="AB68" t="s">
        <v>757</v>
      </c>
      <c r="AC68" t="s">
        <v>758</v>
      </c>
      <c r="AD68" t="s">
        <v>759</v>
      </c>
      <c r="AE68" t="s">
        <v>768</v>
      </c>
      <c r="AF68" t="s">
        <v>760</v>
      </c>
      <c r="AG68" t="s">
        <v>761</v>
      </c>
      <c r="AH68" t="s">
        <v>762</v>
      </c>
      <c r="AI68" t="s">
        <v>763</v>
      </c>
      <c r="AJ68">
        <v>903.99</v>
      </c>
      <c r="AK68">
        <v>0</v>
      </c>
      <c r="AL68">
        <v>0</v>
      </c>
      <c r="AM68" t="s">
        <v>764</v>
      </c>
      <c r="AN68" t="s">
        <v>764</v>
      </c>
      <c r="AO68" t="s">
        <v>764</v>
      </c>
    </row>
    <row r="69" spans="1:41" x14ac:dyDescent="0.35">
      <c r="A69">
        <v>1030134</v>
      </c>
      <c r="B69" t="s">
        <v>740</v>
      </c>
      <c r="C69" t="s">
        <v>741</v>
      </c>
      <c r="D69" t="s">
        <v>580</v>
      </c>
      <c r="E69" t="s">
        <v>133</v>
      </c>
      <c r="F69" t="s">
        <v>742</v>
      </c>
      <c r="G69">
        <v>2021</v>
      </c>
      <c r="H69">
        <v>6</v>
      </c>
      <c r="I69" t="s">
        <v>743</v>
      </c>
      <c r="J69" s="29">
        <v>44377</v>
      </c>
      <c r="K69" t="s">
        <v>744</v>
      </c>
      <c r="L69" t="s">
        <v>769</v>
      </c>
      <c r="M69" t="s">
        <v>774</v>
      </c>
      <c r="N69" t="s">
        <v>775</v>
      </c>
      <c r="O69" t="s">
        <v>772</v>
      </c>
      <c r="P69" t="s">
        <v>673</v>
      </c>
      <c r="Q69" t="s">
        <v>749</v>
      </c>
      <c r="R69" t="s">
        <v>611</v>
      </c>
      <c r="S69" t="s">
        <v>688</v>
      </c>
      <c r="T69" t="s">
        <v>751</v>
      </c>
      <c r="U69" t="s">
        <v>752</v>
      </c>
      <c r="V69" t="s">
        <v>753</v>
      </c>
      <c r="W69" t="s">
        <v>16</v>
      </c>
      <c r="X69" t="s">
        <v>754</v>
      </c>
      <c r="Y69" t="s">
        <v>755</v>
      </c>
      <c r="Z69" t="s">
        <v>380</v>
      </c>
      <c r="AA69" t="s">
        <v>756</v>
      </c>
      <c r="AB69" t="s">
        <v>757</v>
      </c>
      <c r="AC69" t="s">
        <v>758</v>
      </c>
      <c r="AD69" t="s">
        <v>759</v>
      </c>
      <c r="AE69" t="s">
        <v>768</v>
      </c>
      <c r="AF69" t="s">
        <v>760</v>
      </c>
      <c r="AG69" t="s">
        <v>761</v>
      </c>
      <c r="AH69" t="s">
        <v>762</v>
      </c>
      <c r="AI69" t="s">
        <v>763</v>
      </c>
      <c r="AJ69">
        <v>-903.99</v>
      </c>
      <c r="AK69">
        <v>0</v>
      </c>
      <c r="AL69">
        <v>0</v>
      </c>
      <c r="AM69" t="s">
        <v>764</v>
      </c>
      <c r="AN69" t="s">
        <v>764</v>
      </c>
      <c r="AO69" t="s">
        <v>764</v>
      </c>
    </row>
    <row r="70" spans="1:41" x14ac:dyDescent="0.35">
      <c r="A70">
        <v>1030134</v>
      </c>
      <c r="B70" t="s">
        <v>740</v>
      </c>
      <c r="C70" t="s">
        <v>741</v>
      </c>
      <c r="D70" t="s">
        <v>580</v>
      </c>
      <c r="E70" t="s">
        <v>133</v>
      </c>
      <c r="F70" t="s">
        <v>742</v>
      </c>
      <c r="G70">
        <v>2021</v>
      </c>
      <c r="H70">
        <v>6</v>
      </c>
      <c r="I70" t="s">
        <v>743</v>
      </c>
      <c r="J70" s="29">
        <v>44377</v>
      </c>
      <c r="K70" t="s">
        <v>744</v>
      </c>
      <c r="L70" t="s">
        <v>745</v>
      </c>
      <c r="M70" t="s">
        <v>746</v>
      </c>
      <c r="N70" t="s">
        <v>747</v>
      </c>
      <c r="O70" t="s">
        <v>748</v>
      </c>
      <c r="P70" t="s">
        <v>673</v>
      </c>
      <c r="Q70" t="s">
        <v>749</v>
      </c>
      <c r="R70" t="s">
        <v>611</v>
      </c>
      <c r="S70" t="s">
        <v>688</v>
      </c>
      <c r="T70" t="s">
        <v>751</v>
      </c>
      <c r="U70" t="s">
        <v>752</v>
      </c>
      <c r="V70" t="s">
        <v>753</v>
      </c>
      <c r="W70" t="s">
        <v>16</v>
      </c>
      <c r="X70" t="s">
        <v>754</v>
      </c>
      <c r="Y70" t="s">
        <v>755</v>
      </c>
      <c r="Z70" t="s">
        <v>380</v>
      </c>
      <c r="AA70" t="s">
        <v>756</v>
      </c>
      <c r="AB70" t="s">
        <v>757</v>
      </c>
      <c r="AC70" t="s">
        <v>758</v>
      </c>
      <c r="AD70" t="s">
        <v>759</v>
      </c>
      <c r="AE70" t="s">
        <v>768</v>
      </c>
      <c r="AF70" t="s">
        <v>760</v>
      </c>
      <c r="AG70" t="s">
        <v>761</v>
      </c>
      <c r="AH70" t="s">
        <v>762</v>
      </c>
      <c r="AI70" t="s">
        <v>763</v>
      </c>
      <c r="AJ70">
        <v>2218.9299999999998</v>
      </c>
      <c r="AK70">
        <v>0</v>
      </c>
      <c r="AL70">
        <v>0</v>
      </c>
      <c r="AM70" t="s">
        <v>764</v>
      </c>
      <c r="AN70" t="s">
        <v>764</v>
      </c>
      <c r="AO70" t="s">
        <v>764</v>
      </c>
    </row>
    <row r="71" spans="1:41" x14ac:dyDescent="0.35">
      <c r="A71">
        <v>1030134</v>
      </c>
      <c r="B71" t="s">
        <v>740</v>
      </c>
      <c r="C71" t="s">
        <v>741</v>
      </c>
      <c r="D71" t="s">
        <v>580</v>
      </c>
      <c r="E71" t="s">
        <v>133</v>
      </c>
      <c r="F71" t="s">
        <v>742</v>
      </c>
      <c r="G71">
        <v>2021</v>
      </c>
      <c r="H71">
        <v>6</v>
      </c>
      <c r="I71" t="s">
        <v>743</v>
      </c>
      <c r="J71" s="29">
        <v>44377</v>
      </c>
      <c r="K71" t="s">
        <v>744</v>
      </c>
      <c r="L71" t="s">
        <v>769</v>
      </c>
      <c r="M71" t="s">
        <v>776</v>
      </c>
      <c r="N71" t="s">
        <v>777</v>
      </c>
      <c r="O71" t="s">
        <v>772</v>
      </c>
      <c r="P71" t="s">
        <v>673</v>
      </c>
      <c r="Q71" t="s">
        <v>749</v>
      </c>
      <c r="R71" t="s">
        <v>611</v>
      </c>
      <c r="S71" t="s">
        <v>688</v>
      </c>
      <c r="T71" t="s">
        <v>751</v>
      </c>
      <c r="U71" t="s">
        <v>752</v>
      </c>
      <c r="V71" t="s">
        <v>753</v>
      </c>
      <c r="W71" t="s">
        <v>16</v>
      </c>
      <c r="X71" t="s">
        <v>754</v>
      </c>
      <c r="Y71" t="s">
        <v>755</v>
      </c>
      <c r="Z71" t="s">
        <v>380</v>
      </c>
      <c r="AA71" t="s">
        <v>756</v>
      </c>
      <c r="AB71" t="s">
        <v>757</v>
      </c>
      <c r="AC71" t="s">
        <v>758</v>
      </c>
      <c r="AD71" t="s">
        <v>759</v>
      </c>
      <c r="AE71" t="s">
        <v>768</v>
      </c>
      <c r="AF71" t="s">
        <v>760</v>
      </c>
      <c r="AG71" t="s">
        <v>761</v>
      </c>
      <c r="AH71" t="s">
        <v>762</v>
      </c>
      <c r="AI71" t="s">
        <v>763</v>
      </c>
      <c r="AJ71">
        <v>903.99</v>
      </c>
      <c r="AK71">
        <v>0</v>
      </c>
      <c r="AL71">
        <v>0</v>
      </c>
      <c r="AM71" t="s">
        <v>764</v>
      </c>
      <c r="AN71" t="s">
        <v>764</v>
      </c>
      <c r="AO71" t="s">
        <v>764</v>
      </c>
    </row>
    <row r="72" spans="1:41" x14ac:dyDescent="0.35">
      <c r="A72">
        <v>1029772</v>
      </c>
      <c r="B72" t="s">
        <v>740</v>
      </c>
      <c r="C72" t="s">
        <v>741</v>
      </c>
      <c r="D72" t="s">
        <v>580</v>
      </c>
      <c r="E72" t="s">
        <v>130</v>
      </c>
      <c r="F72" t="s">
        <v>742</v>
      </c>
      <c r="G72">
        <v>2021</v>
      </c>
      <c r="H72">
        <v>6</v>
      </c>
      <c r="I72" t="s">
        <v>743</v>
      </c>
      <c r="J72" s="29">
        <v>44377</v>
      </c>
      <c r="K72" t="s">
        <v>744</v>
      </c>
      <c r="L72" t="s">
        <v>769</v>
      </c>
      <c r="M72" t="s">
        <v>770</v>
      </c>
      <c r="N72" t="s">
        <v>771</v>
      </c>
      <c r="O72" t="s">
        <v>772</v>
      </c>
      <c r="P72" t="s">
        <v>673</v>
      </c>
      <c r="Q72" t="s">
        <v>749</v>
      </c>
      <c r="R72" t="s">
        <v>609</v>
      </c>
      <c r="S72" t="s">
        <v>701</v>
      </c>
      <c r="T72" t="s">
        <v>751</v>
      </c>
      <c r="U72" t="s">
        <v>752</v>
      </c>
      <c r="V72" t="s">
        <v>753</v>
      </c>
      <c r="W72" t="s">
        <v>16</v>
      </c>
      <c r="X72" t="s">
        <v>754</v>
      </c>
      <c r="Y72" t="s">
        <v>755</v>
      </c>
      <c r="Z72" t="s">
        <v>380</v>
      </c>
      <c r="AA72" t="s">
        <v>756</v>
      </c>
      <c r="AB72" t="s">
        <v>757</v>
      </c>
      <c r="AC72" t="s">
        <v>758</v>
      </c>
      <c r="AD72" t="s">
        <v>759</v>
      </c>
      <c r="AE72" t="s">
        <v>247</v>
      </c>
      <c r="AF72" t="s">
        <v>760</v>
      </c>
      <c r="AG72" t="s">
        <v>761</v>
      </c>
      <c r="AH72" t="s">
        <v>762</v>
      </c>
      <c r="AI72" t="s">
        <v>763</v>
      </c>
      <c r="AJ72">
        <v>264.16000000000003</v>
      </c>
      <c r="AK72">
        <v>0</v>
      </c>
      <c r="AL72">
        <v>0</v>
      </c>
      <c r="AM72" t="s">
        <v>764</v>
      </c>
      <c r="AN72" t="s">
        <v>764</v>
      </c>
      <c r="AO72" t="s">
        <v>764</v>
      </c>
    </row>
    <row r="73" spans="1:41" x14ac:dyDescent="0.35">
      <c r="A73">
        <v>1029772</v>
      </c>
      <c r="B73" t="s">
        <v>740</v>
      </c>
      <c r="C73" t="s">
        <v>741</v>
      </c>
      <c r="D73" t="s">
        <v>580</v>
      </c>
      <c r="E73" t="s">
        <v>130</v>
      </c>
      <c r="F73" t="s">
        <v>742</v>
      </c>
      <c r="G73">
        <v>2021</v>
      </c>
      <c r="H73">
        <v>6</v>
      </c>
      <c r="I73" t="s">
        <v>743</v>
      </c>
      <c r="J73" s="29">
        <v>44377</v>
      </c>
      <c r="K73" t="s">
        <v>744</v>
      </c>
      <c r="L73" t="s">
        <v>769</v>
      </c>
      <c r="M73" t="s">
        <v>774</v>
      </c>
      <c r="N73" t="s">
        <v>775</v>
      </c>
      <c r="O73" t="s">
        <v>772</v>
      </c>
      <c r="P73" t="s">
        <v>673</v>
      </c>
      <c r="Q73" t="s">
        <v>749</v>
      </c>
      <c r="R73" t="s">
        <v>609</v>
      </c>
      <c r="S73" t="s">
        <v>701</v>
      </c>
      <c r="T73" t="s">
        <v>751</v>
      </c>
      <c r="U73" t="s">
        <v>752</v>
      </c>
      <c r="V73" t="s">
        <v>753</v>
      </c>
      <c r="W73" t="s">
        <v>16</v>
      </c>
      <c r="X73" t="s">
        <v>754</v>
      </c>
      <c r="Y73" t="s">
        <v>755</v>
      </c>
      <c r="Z73" t="s">
        <v>380</v>
      </c>
      <c r="AA73" t="s">
        <v>756</v>
      </c>
      <c r="AB73" t="s">
        <v>757</v>
      </c>
      <c r="AC73" t="s">
        <v>758</v>
      </c>
      <c r="AD73" t="s">
        <v>759</v>
      </c>
      <c r="AE73" t="s">
        <v>247</v>
      </c>
      <c r="AF73" t="s">
        <v>760</v>
      </c>
      <c r="AG73" t="s">
        <v>761</v>
      </c>
      <c r="AH73" t="s">
        <v>762</v>
      </c>
      <c r="AI73" t="s">
        <v>763</v>
      </c>
      <c r="AJ73">
        <v>-264.16000000000003</v>
      </c>
      <c r="AK73">
        <v>0</v>
      </c>
      <c r="AL73">
        <v>0</v>
      </c>
      <c r="AM73" t="s">
        <v>764</v>
      </c>
      <c r="AN73" t="s">
        <v>764</v>
      </c>
      <c r="AO73" t="s">
        <v>764</v>
      </c>
    </row>
    <row r="74" spans="1:41" x14ac:dyDescent="0.35">
      <c r="A74">
        <v>1029772</v>
      </c>
      <c r="B74" t="s">
        <v>740</v>
      </c>
      <c r="C74" t="s">
        <v>741</v>
      </c>
      <c r="D74" t="s">
        <v>580</v>
      </c>
      <c r="E74" t="s">
        <v>130</v>
      </c>
      <c r="F74" t="s">
        <v>742</v>
      </c>
      <c r="G74">
        <v>2021</v>
      </c>
      <c r="H74">
        <v>6</v>
      </c>
      <c r="I74" t="s">
        <v>743</v>
      </c>
      <c r="J74" s="29">
        <v>44377</v>
      </c>
      <c r="K74" t="s">
        <v>744</v>
      </c>
      <c r="L74" t="s">
        <v>745</v>
      </c>
      <c r="M74" t="s">
        <v>746</v>
      </c>
      <c r="N74" t="s">
        <v>747</v>
      </c>
      <c r="O74" t="s">
        <v>748</v>
      </c>
      <c r="P74" t="s">
        <v>673</v>
      </c>
      <c r="Q74" t="s">
        <v>749</v>
      </c>
      <c r="R74" t="s">
        <v>609</v>
      </c>
      <c r="S74" t="s">
        <v>701</v>
      </c>
      <c r="T74" t="s">
        <v>751</v>
      </c>
      <c r="U74" t="s">
        <v>752</v>
      </c>
      <c r="V74" t="s">
        <v>753</v>
      </c>
      <c r="W74" t="s">
        <v>16</v>
      </c>
      <c r="X74" t="s">
        <v>754</v>
      </c>
      <c r="Y74" t="s">
        <v>755</v>
      </c>
      <c r="Z74" t="s">
        <v>380</v>
      </c>
      <c r="AA74" t="s">
        <v>756</v>
      </c>
      <c r="AB74" t="s">
        <v>757</v>
      </c>
      <c r="AC74" t="s">
        <v>758</v>
      </c>
      <c r="AD74" t="s">
        <v>759</v>
      </c>
      <c r="AE74" t="s">
        <v>247</v>
      </c>
      <c r="AF74" t="s">
        <v>760</v>
      </c>
      <c r="AG74" t="s">
        <v>761</v>
      </c>
      <c r="AH74" t="s">
        <v>762</v>
      </c>
      <c r="AI74" t="s">
        <v>763</v>
      </c>
      <c r="AJ74">
        <v>548.54</v>
      </c>
      <c r="AK74">
        <v>0</v>
      </c>
      <c r="AL74">
        <v>0</v>
      </c>
      <c r="AM74" t="s">
        <v>764</v>
      </c>
      <c r="AN74" t="s">
        <v>764</v>
      </c>
      <c r="AO74" t="s">
        <v>764</v>
      </c>
    </row>
    <row r="75" spans="1:41" x14ac:dyDescent="0.35">
      <c r="A75">
        <v>1029772</v>
      </c>
      <c r="B75" t="s">
        <v>740</v>
      </c>
      <c r="C75" t="s">
        <v>741</v>
      </c>
      <c r="D75" t="s">
        <v>580</v>
      </c>
      <c r="E75" t="s">
        <v>130</v>
      </c>
      <c r="F75" t="s">
        <v>742</v>
      </c>
      <c r="G75">
        <v>2021</v>
      </c>
      <c r="H75">
        <v>6</v>
      </c>
      <c r="I75" t="s">
        <v>743</v>
      </c>
      <c r="J75" s="29">
        <v>44377</v>
      </c>
      <c r="K75" t="s">
        <v>744</v>
      </c>
      <c r="L75" t="s">
        <v>769</v>
      </c>
      <c r="M75" t="s">
        <v>776</v>
      </c>
      <c r="N75" t="s">
        <v>777</v>
      </c>
      <c r="O75" t="s">
        <v>772</v>
      </c>
      <c r="P75" t="s">
        <v>673</v>
      </c>
      <c r="Q75" t="s">
        <v>749</v>
      </c>
      <c r="R75" t="s">
        <v>609</v>
      </c>
      <c r="S75" t="s">
        <v>701</v>
      </c>
      <c r="T75" t="s">
        <v>751</v>
      </c>
      <c r="U75" t="s">
        <v>752</v>
      </c>
      <c r="V75" t="s">
        <v>753</v>
      </c>
      <c r="W75" t="s">
        <v>16</v>
      </c>
      <c r="X75" t="s">
        <v>754</v>
      </c>
      <c r="Y75" t="s">
        <v>755</v>
      </c>
      <c r="Z75" t="s">
        <v>380</v>
      </c>
      <c r="AA75" t="s">
        <v>756</v>
      </c>
      <c r="AB75" t="s">
        <v>757</v>
      </c>
      <c r="AC75" t="s">
        <v>758</v>
      </c>
      <c r="AD75" t="s">
        <v>759</v>
      </c>
      <c r="AE75" t="s">
        <v>247</v>
      </c>
      <c r="AF75" t="s">
        <v>760</v>
      </c>
      <c r="AG75" t="s">
        <v>761</v>
      </c>
      <c r="AH75" t="s">
        <v>762</v>
      </c>
      <c r="AI75" t="s">
        <v>763</v>
      </c>
      <c r="AJ75">
        <v>264.16000000000003</v>
      </c>
      <c r="AK75">
        <v>0</v>
      </c>
      <c r="AL75">
        <v>0</v>
      </c>
      <c r="AM75" t="s">
        <v>764</v>
      </c>
      <c r="AN75" t="s">
        <v>764</v>
      </c>
      <c r="AO75" t="s">
        <v>764</v>
      </c>
    </row>
    <row r="76" spans="1:41" x14ac:dyDescent="0.35">
      <c r="A76">
        <v>1029771</v>
      </c>
      <c r="B76" t="s">
        <v>740</v>
      </c>
      <c r="C76" t="s">
        <v>741</v>
      </c>
      <c r="D76" t="e">
        <v>#N/A</v>
      </c>
      <c r="E76" t="s">
        <v>793</v>
      </c>
      <c r="F76" t="s">
        <v>742</v>
      </c>
      <c r="G76">
        <v>2021</v>
      </c>
      <c r="H76">
        <v>6</v>
      </c>
      <c r="I76" t="s">
        <v>743</v>
      </c>
      <c r="J76" s="29">
        <v>44377</v>
      </c>
      <c r="K76" t="s">
        <v>744</v>
      </c>
      <c r="L76" t="s">
        <v>769</v>
      </c>
      <c r="M76" t="s">
        <v>770</v>
      </c>
      <c r="N76" t="s">
        <v>771</v>
      </c>
      <c r="O76" t="s">
        <v>772</v>
      </c>
      <c r="P76" t="s">
        <v>673</v>
      </c>
      <c r="Q76" t="s">
        <v>749</v>
      </c>
      <c r="R76" t="s">
        <v>609</v>
      </c>
      <c r="S76" t="s">
        <v>701</v>
      </c>
      <c r="T76" t="s">
        <v>751</v>
      </c>
      <c r="U76" t="s">
        <v>752</v>
      </c>
      <c r="V76" t="s">
        <v>753</v>
      </c>
      <c r="W76" t="s">
        <v>788</v>
      </c>
      <c r="X76" t="s">
        <v>789</v>
      </c>
      <c r="Y76" t="s">
        <v>755</v>
      </c>
      <c r="Z76" t="s">
        <v>380</v>
      </c>
      <c r="AA76" t="s">
        <v>756</v>
      </c>
      <c r="AB76" t="s">
        <v>757</v>
      </c>
      <c r="AC76" t="s">
        <v>758</v>
      </c>
      <c r="AD76" t="s">
        <v>759</v>
      </c>
      <c r="AE76" t="s">
        <v>247</v>
      </c>
      <c r="AF76" t="s">
        <v>790</v>
      </c>
      <c r="AG76" t="s">
        <v>761</v>
      </c>
      <c r="AH76" t="s">
        <v>762</v>
      </c>
      <c r="AI76" t="s">
        <v>791</v>
      </c>
      <c r="AJ76">
        <v>136.77000000000001</v>
      </c>
      <c r="AK76">
        <v>0</v>
      </c>
      <c r="AL76">
        <v>0</v>
      </c>
      <c r="AM76" t="s">
        <v>764</v>
      </c>
      <c r="AN76" t="s">
        <v>764</v>
      </c>
      <c r="AO76" t="s">
        <v>764</v>
      </c>
    </row>
    <row r="77" spans="1:41" x14ac:dyDescent="0.35">
      <c r="A77">
        <v>1029771</v>
      </c>
      <c r="B77" t="s">
        <v>740</v>
      </c>
      <c r="C77" t="s">
        <v>741</v>
      </c>
      <c r="D77" t="e">
        <v>#N/A</v>
      </c>
      <c r="E77" t="s">
        <v>793</v>
      </c>
      <c r="F77" t="s">
        <v>742</v>
      </c>
      <c r="G77">
        <v>2021</v>
      </c>
      <c r="H77">
        <v>6</v>
      </c>
      <c r="I77" t="s">
        <v>743</v>
      </c>
      <c r="J77" s="29">
        <v>44377</v>
      </c>
      <c r="K77" t="s">
        <v>744</v>
      </c>
      <c r="L77" t="s">
        <v>769</v>
      </c>
      <c r="M77" t="s">
        <v>774</v>
      </c>
      <c r="N77" t="s">
        <v>775</v>
      </c>
      <c r="O77" t="s">
        <v>772</v>
      </c>
      <c r="P77" t="s">
        <v>673</v>
      </c>
      <c r="Q77" t="s">
        <v>749</v>
      </c>
      <c r="R77" t="s">
        <v>609</v>
      </c>
      <c r="S77" t="s">
        <v>701</v>
      </c>
      <c r="T77" t="s">
        <v>751</v>
      </c>
      <c r="U77" t="s">
        <v>752</v>
      </c>
      <c r="V77" t="s">
        <v>753</v>
      </c>
      <c r="W77" t="s">
        <v>788</v>
      </c>
      <c r="X77" t="s">
        <v>789</v>
      </c>
      <c r="Y77" t="s">
        <v>755</v>
      </c>
      <c r="Z77" t="s">
        <v>380</v>
      </c>
      <c r="AA77" t="s">
        <v>756</v>
      </c>
      <c r="AB77" t="s">
        <v>757</v>
      </c>
      <c r="AC77" t="s">
        <v>758</v>
      </c>
      <c r="AD77" t="s">
        <v>759</v>
      </c>
      <c r="AE77" t="s">
        <v>247</v>
      </c>
      <c r="AF77" t="s">
        <v>790</v>
      </c>
      <c r="AG77" t="s">
        <v>761</v>
      </c>
      <c r="AH77" t="s">
        <v>762</v>
      </c>
      <c r="AI77" t="s">
        <v>791</v>
      </c>
      <c r="AJ77">
        <v>-136.77000000000001</v>
      </c>
      <c r="AK77">
        <v>0</v>
      </c>
      <c r="AL77">
        <v>0</v>
      </c>
      <c r="AM77" t="s">
        <v>764</v>
      </c>
      <c r="AN77" t="s">
        <v>764</v>
      </c>
      <c r="AO77" t="s">
        <v>764</v>
      </c>
    </row>
    <row r="78" spans="1:41" x14ac:dyDescent="0.35">
      <c r="A78">
        <v>1029771</v>
      </c>
      <c r="B78" t="s">
        <v>740</v>
      </c>
      <c r="C78" t="s">
        <v>741</v>
      </c>
      <c r="D78" t="e">
        <v>#N/A</v>
      </c>
      <c r="E78" t="s">
        <v>793</v>
      </c>
      <c r="F78" t="s">
        <v>742</v>
      </c>
      <c r="G78">
        <v>2021</v>
      </c>
      <c r="H78">
        <v>6</v>
      </c>
      <c r="I78" t="s">
        <v>743</v>
      </c>
      <c r="J78" s="29">
        <v>44377</v>
      </c>
      <c r="K78" t="s">
        <v>744</v>
      </c>
      <c r="L78" t="s">
        <v>769</v>
      </c>
      <c r="M78" t="s">
        <v>776</v>
      </c>
      <c r="N78" t="s">
        <v>777</v>
      </c>
      <c r="O78" t="s">
        <v>772</v>
      </c>
      <c r="P78" t="s">
        <v>673</v>
      </c>
      <c r="Q78" t="s">
        <v>749</v>
      </c>
      <c r="R78" t="s">
        <v>609</v>
      </c>
      <c r="S78" t="s">
        <v>701</v>
      </c>
      <c r="T78" t="s">
        <v>751</v>
      </c>
      <c r="U78" t="s">
        <v>752</v>
      </c>
      <c r="V78" t="s">
        <v>753</v>
      </c>
      <c r="W78" t="s">
        <v>788</v>
      </c>
      <c r="X78" t="s">
        <v>789</v>
      </c>
      <c r="Y78" t="s">
        <v>755</v>
      </c>
      <c r="Z78" t="s">
        <v>380</v>
      </c>
      <c r="AA78" t="s">
        <v>756</v>
      </c>
      <c r="AB78" t="s">
        <v>757</v>
      </c>
      <c r="AC78" t="s">
        <v>758</v>
      </c>
      <c r="AD78" t="s">
        <v>759</v>
      </c>
      <c r="AE78" t="s">
        <v>247</v>
      </c>
      <c r="AF78" t="s">
        <v>790</v>
      </c>
      <c r="AG78" t="s">
        <v>761</v>
      </c>
      <c r="AH78" t="s">
        <v>762</v>
      </c>
      <c r="AI78" t="s">
        <v>791</v>
      </c>
      <c r="AJ78">
        <v>136.77000000000001</v>
      </c>
      <c r="AK78">
        <v>0</v>
      </c>
      <c r="AL78">
        <v>0</v>
      </c>
      <c r="AM78" t="s">
        <v>764</v>
      </c>
      <c r="AN78" t="s">
        <v>764</v>
      </c>
      <c r="AO78" t="s">
        <v>764</v>
      </c>
    </row>
    <row r="79" spans="1:41" x14ac:dyDescent="0.35">
      <c r="A79">
        <v>1029381</v>
      </c>
      <c r="B79" t="s">
        <v>740</v>
      </c>
      <c r="C79" t="s">
        <v>741</v>
      </c>
      <c r="D79" t="s">
        <v>580</v>
      </c>
      <c r="E79" t="s">
        <v>127</v>
      </c>
      <c r="F79" t="s">
        <v>742</v>
      </c>
      <c r="G79">
        <v>2021</v>
      </c>
      <c r="H79">
        <v>6</v>
      </c>
      <c r="I79" t="s">
        <v>743</v>
      </c>
      <c r="J79" s="29">
        <v>44377</v>
      </c>
      <c r="K79" t="s">
        <v>744</v>
      </c>
      <c r="L79" t="s">
        <v>769</v>
      </c>
      <c r="M79" t="s">
        <v>770</v>
      </c>
      <c r="N79" t="s">
        <v>771</v>
      </c>
      <c r="O79" t="s">
        <v>772</v>
      </c>
      <c r="P79" t="s">
        <v>673</v>
      </c>
      <c r="Q79" t="s">
        <v>749</v>
      </c>
      <c r="R79" t="s">
        <v>607</v>
      </c>
      <c r="S79" t="s">
        <v>794</v>
      </c>
      <c r="T79" t="s">
        <v>751</v>
      </c>
      <c r="U79" t="s">
        <v>752</v>
      </c>
      <c r="V79" t="s">
        <v>753</v>
      </c>
      <c r="W79" t="s">
        <v>16</v>
      </c>
      <c r="X79" t="s">
        <v>754</v>
      </c>
      <c r="Y79" t="s">
        <v>755</v>
      </c>
      <c r="Z79" t="s">
        <v>380</v>
      </c>
      <c r="AA79" t="s">
        <v>756</v>
      </c>
      <c r="AB79" t="s">
        <v>757</v>
      </c>
      <c r="AC79" t="s">
        <v>758</v>
      </c>
      <c r="AD79" t="s">
        <v>759</v>
      </c>
      <c r="AE79" t="s">
        <v>768</v>
      </c>
      <c r="AF79" t="s">
        <v>760</v>
      </c>
      <c r="AG79" t="s">
        <v>761</v>
      </c>
      <c r="AH79" t="s">
        <v>762</v>
      </c>
      <c r="AI79" t="s">
        <v>763</v>
      </c>
      <c r="AJ79">
        <v>24.05</v>
      </c>
      <c r="AK79">
        <v>0</v>
      </c>
      <c r="AL79">
        <v>0</v>
      </c>
      <c r="AM79" t="s">
        <v>764</v>
      </c>
      <c r="AN79" t="s">
        <v>764</v>
      </c>
      <c r="AO79" t="s">
        <v>764</v>
      </c>
    </row>
    <row r="80" spans="1:41" x14ac:dyDescent="0.35">
      <c r="A80">
        <v>1029381</v>
      </c>
      <c r="B80" t="s">
        <v>740</v>
      </c>
      <c r="C80" t="s">
        <v>741</v>
      </c>
      <c r="D80" t="s">
        <v>580</v>
      </c>
      <c r="E80" t="s">
        <v>127</v>
      </c>
      <c r="F80" t="s">
        <v>742</v>
      </c>
      <c r="G80">
        <v>2021</v>
      </c>
      <c r="H80">
        <v>6</v>
      </c>
      <c r="I80" t="s">
        <v>743</v>
      </c>
      <c r="J80" s="29">
        <v>44377</v>
      </c>
      <c r="K80" t="s">
        <v>744</v>
      </c>
      <c r="L80" t="s">
        <v>769</v>
      </c>
      <c r="M80" t="s">
        <v>774</v>
      </c>
      <c r="N80" t="s">
        <v>775</v>
      </c>
      <c r="O80" t="s">
        <v>772</v>
      </c>
      <c r="P80" t="s">
        <v>673</v>
      </c>
      <c r="Q80" t="s">
        <v>749</v>
      </c>
      <c r="R80" t="s">
        <v>607</v>
      </c>
      <c r="S80" t="s">
        <v>794</v>
      </c>
      <c r="T80" t="s">
        <v>751</v>
      </c>
      <c r="U80" t="s">
        <v>752</v>
      </c>
      <c r="V80" t="s">
        <v>753</v>
      </c>
      <c r="W80" t="s">
        <v>16</v>
      </c>
      <c r="X80" t="s">
        <v>754</v>
      </c>
      <c r="Y80" t="s">
        <v>755</v>
      </c>
      <c r="Z80" t="s">
        <v>380</v>
      </c>
      <c r="AA80" t="s">
        <v>756</v>
      </c>
      <c r="AB80" t="s">
        <v>757</v>
      </c>
      <c r="AC80" t="s">
        <v>758</v>
      </c>
      <c r="AD80" t="s">
        <v>759</v>
      </c>
      <c r="AE80" t="s">
        <v>768</v>
      </c>
      <c r="AF80" t="s">
        <v>760</v>
      </c>
      <c r="AG80" t="s">
        <v>761</v>
      </c>
      <c r="AH80" t="s">
        <v>762</v>
      </c>
      <c r="AI80" t="s">
        <v>763</v>
      </c>
      <c r="AJ80">
        <v>-24.05</v>
      </c>
      <c r="AK80">
        <v>0</v>
      </c>
      <c r="AL80">
        <v>0</v>
      </c>
      <c r="AM80" t="s">
        <v>764</v>
      </c>
      <c r="AN80" t="s">
        <v>764</v>
      </c>
      <c r="AO80" t="s">
        <v>764</v>
      </c>
    </row>
    <row r="81" spans="1:41" x14ac:dyDescent="0.35">
      <c r="A81">
        <v>1029381</v>
      </c>
      <c r="B81" t="s">
        <v>740</v>
      </c>
      <c r="C81" t="s">
        <v>741</v>
      </c>
      <c r="D81" t="s">
        <v>580</v>
      </c>
      <c r="E81" t="s">
        <v>127</v>
      </c>
      <c r="F81" t="s">
        <v>742</v>
      </c>
      <c r="G81">
        <v>2021</v>
      </c>
      <c r="H81">
        <v>6</v>
      </c>
      <c r="I81" t="s">
        <v>743</v>
      </c>
      <c r="J81" s="29">
        <v>44377</v>
      </c>
      <c r="K81" t="s">
        <v>744</v>
      </c>
      <c r="L81" t="s">
        <v>745</v>
      </c>
      <c r="M81" t="s">
        <v>746</v>
      </c>
      <c r="N81" t="s">
        <v>747</v>
      </c>
      <c r="O81" t="s">
        <v>748</v>
      </c>
      <c r="P81" t="s">
        <v>673</v>
      </c>
      <c r="Q81" t="s">
        <v>749</v>
      </c>
      <c r="R81" t="s">
        <v>607</v>
      </c>
      <c r="S81" t="s">
        <v>794</v>
      </c>
      <c r="T81" t="s">
        <v>751</v>
      </c>
      <c r="U81" t="s">
        <v>752</v>
      </c>
      <c r="V81" t="s">
        <v>753</v>
      </c>
      <c r="W81" t="s">
        <v>16</v>
      </c>
      <c r="X81" t="s">
        <v>754</v>
      </c>
      <c r="Y81" t="s">
        <v>755</v>
      </c>
      <c r="Z81" t="s">
        <v>380</v>
      </c>
      <c r="AA81" t="s">
        <v>756</v>
      </c>
      <c r="AB81" t="s">
        <v>757</v>
      </c>
      <c r="AC81" t="s">
        <v>758</v>
      </c>
      <c r="AD81" t="s">
        <v>759</v>
      </c>
      <c r="AE81" t="s">
        <v>768</v>
      </c>
      <c r="AF81" t="s">
        <v>760</v>
      </c>
      <c r="AG81" t="s">
        <v>761</v>
      </c>
      <c r="AH81" t="s">
        <v>762</v>
      </c>
      <c r="AI81" t="s">
        <v>763</v>
      </c>
      <c r="AJ81">
        <v>2403.8000000000002</v>
      </c>
      <c r="AK81">
        <v>0</v>
      </c>
      <c r="AL81">
        <v>0</v>
      </c>
      <c r="AM81" t="s">
        <v>764</v>
      </c>
      <c r="AN81" t="s">
        <v>764</v>
      </c>
      <c r="AO81" t="s">
        <v>764</v>
      </c>
    </row>
    <row r="82" spans="1:41" x14ac:dyDescent="0.35">
      <c r="A82">
        <v>1029381</v>
      </c>
      <c r="B82" t="s">
        <v>740</v>
      </c>
      <c r="C82" t="s">
        <v>741</v>
      </c>
      <c r="D82" t="s">
        <v>580</v>
      </c>
      <c r="E82" t="s">
        <v>127</v>
      </c>
      <c r="F82" t="s">
        <v>742</v>
      </c>
      <c r="G82">
        <v>2021</v>
      </c>
      <c r="H82">
        <v>6</v>
      </c>
      <c r="I82" t="s">
        <v>743</v>
      </c>
      <c r="J82" s="29">
        <v>44377</v>
      </c>
      <c r="K82" t="s">
        <v>744</v>
      </c>
      <c r="L82" t="s">
        <v>745</v>
      </c>
      <c r="M82" t="s">
        <v>746</v>
      </c>
      <c r="N82" t="s">
        <v>747</v>
      </c>
      <c r="O82" t="s">
        <v>748</v>
      </c>
      <c r="P82" t="s">
        <v>673</v>
      </c>
      <c r="Q82" t="s">
        <v>749</v>
      </c>
      <c r="R82" t="s">
        <v>607</v>
      </c>
      <c r="S82" t="s">
        <v>794</v>
      </c>
      <c r="T82" t="s">
        <v>751</v>
      </c>
      <c r="U82" t="s">
        <v>752</v>
      </c>
      <c r="V82" t="s">
        <v>753</v>
      </c>
      <c r="W82" t="s">
        <v>16</v>
      </c>
      <c r="X82" t="s">
        <v>754</v>
      </c>
      <c r="Y82" t="s">
        <v>755</v>
      </c>
      <c r="Z82" t="s">
        <v>380</v>
      </c>
      <c r="AA82" t="s">
        <v>756</v>
      </c>
      <c r="AB82" t="s">
        <v>757</v>
      </c>
      <c r="AC82" t="s">
        <v>758</v>
      </c>
      <c r="AD82" t="s">
        <v>759</v>
      </c>
      <c r="AE82" t="s">
        <v>768</v>
      </c>
      <c r="AF82" t="s">
        <v>760</v>
      </c>
      <c r="AG82" t="s">
        <v>761</v>
      </c>
      <c r="AH82" t="s">
        <v>762</v>
      </c>
      <c r="AI82" t="s">
        <v>763</v>
      </c>
      <c r="AJ82">
        <v>2170.23</v>
      </c>
      <c r="AK82">
        <v>0</v>
      </c>
      <c r="AL82">
        <v>0</v>
      </c>
      <c r="AM82" t="s">
        <v>764</v>
      </c>
      <c r="AN82" t="s">
        <v>764</v>
      </c>
      <c r="AO82" t="s">
        <v>764</v>
      </c>
    </row>
    <row r="83" spans="1:41" x14ac:dyDescent="0.35">
      <c r="A83">
        <v>1029381</v>
      </c>
      <c r="B83" t="s">
        <v>740</v>
      </c>
      <c r="C83" t="s">
        <v>741</v>
      </c>
      <c r="D83" t="s">
        <v>580</v>
      </c>
      <c r="E83" t="s">
        <v>127</v>
      </c>
      <c r="F83" t="s">
        <v>742</v>
      </c>
      <c r="G83">
        <v>2021</v>
      </c>
      <c r="H83">
        <v>6</v>
      </c>
      <c r="I83" t="s">
        <v>743</v>
      </c>
      <c r="J83" s="29">
        <v>44377</v>
      </c>
      <c r="K83" t="s">
        <v>744</v>
      </c>
      <c r="L83" t="s">
        <v>782</v>
      </c>
      <c r="M83" t="s">
        <v>783</v>
      </c>
      <c r="N83" t="s">
        <v>784</v>
      </c>
      <c r="O83" t="s">
        <v>785</v>
      </c>
      <c r="P83" t="s">
        <v>673</v>
      </c>
      <c r="Q83" t="s">
        <v>749</v>
      </c>
      <c r="R83" t="s">
        <v>607</v>
      </c>
      <c r="S83" t="s">
        <v>794</v>
      </c>
      <c r="T83" t="s">
        <v>751</v>
      </c>
      <c r="U83" t="s">
        <v>752</v>
      </c>
      <c r="V83" t="s">
        <v>753</v>
      </c>
      <c r="W83" t="s">
        <v>16</v>
      </c>
      <c r="X83" t="s">
        <v>754</v>
      </c>
      <c r="Y83" t="s">
        <v>755</v>
      </c>
      <c r="Z83" t="s">
        <v>380</v>
      </c>
      <c r="AA83" t="s">
        <v>756</v>
      </c>
      <c r="AB83" t="s">
        <v>757</v>
      </c>
      <c r="AC83" t="s">
        <v>758</v>
      </c>
      <c r="AD83" t="s">
        <v>759</v>
      </c>
      <c r="AE83" t="s">
        <v>768</v>
      </c>
      <c r="AF83" t="s">
        <v>760</v>
      </c>
      <c r="AG83" t="s">
        <v>761</v>
      </c>
      <c r="AH83" t="s">
        <v>762</v>
      </c>
      <c r="AI83" t="s">
        <v>763</v>
      </c>
      <c r="AJ83">
        <v>-15.84</v>
      </c>
      <c r="AK83">
        <v>0</v>
      </c>
      <c r="AL83">
        <v>0</v>
      </c>
      <c r="AM83" t="s">
        <v>764</v>
      </c>
      <c r="AN83" t="s">
        <v>764</v>
      </c>
      <c r="AO83" t="s">
        <v>764</v>
      </c>
    </row>
    <row r="84" spans="1:41" x14ac:dyDescent="0.35">
      <c r="A84">
        <v>1029381</v>
      </c>
      <c r="B84" t="s">
        <v>740</v>
      </c>
      <c r="C84" t="s">
        <v>741</v>
      </c>
      <c r="D84" t="s">
        <v>580</v>
      </c>
      <c r="E84" t="s">
        <v>127</v>
      </c>
      <c r="F84" t="s">
        <v>742</v>
      </c>
      <c r="G84">
        <v>2021</v>
      </c>
      <c r="H84">
        <v>6</v>
      </c>
      <c r="I84" t="s">
        <v>743</v>
      </c>
      <c r="J84" s="29">
        <v>44377</v>
      </c>
      <c r="K84" t="s">
        <v>744</v>
      </c>
      <c r="L84" t="s">
        <v>769</v>
      </c>
      <c r="M84" t="s">
        <v>776</v>
      </c>
      <c r="N84" t="s">
        <v>777</v>
      </c>
      <c r="O84" t="s">
        <v>772</v>
      </c>
      <c r="P84" t="s">
        <v>673</v>
      </c>
      <c r="Q84" t="s">
        <v>749</v>
      </c>
      <c r="R84" t="s">
        <v>607</v>
      </c>
      <c r="S84" t="s">
        <v>794</v>
      </c>
      <c r="T84" t="s">
        <v>751</v>
      </c>
      <c r="U84" t="s">
        <v>752</v>
      </c>
      <c r="V84" t="s">
        <v>753</v>
      </c>
      <c r="W84" t="s">
        <v>16</v>
      </c>
      <c r="X84" t="s">
        <v>754</v>
      </c>
      <c r="Y84" t="s">
        <v>755</v>
      </c>
      <c r="Z84" t="s">
        <v>380</v>
      </c>
      <c r="AA84" t="s">
        <v>756</v>
      </c>
      <c r="AB84" t="s">
        <v>757</v>
      </c>
      <c r="AC84" t="s">
        <v>758</v>
      </c>
      <c r="AD84" t="s">
        <v>759</v>
      </c>
      <c r="AE84" t="s">
        <v>768</v>
      </c>
      <c r="AF84" t="s">
        <v>760</v>
      </c>
      <c r="AG84" t="s">
        <v>761</v>
      </c>
      <c r="AH84" t="s">
        <v>762</v>
      </c>
      <c r="AI84" t="s">
        <v>763</v>
      </c>
      <c r="AJ84">
        <v>24.05</v>
      </c>
      <c r="AK84">
        <v>0</v>
      </c>
      <c r="AL84">
        <v>0</v>
      </c>
      <c r="AM84" t="s">
        <v>764</v>
      </c>
      <c r="AN84" t="s">
        <v>764</v>
      </c>
      <c r="AO84" t="s">
        <v>764</v>
      </c>
    </row>
    <row r="85" spans="1:41" x14ac:dyDescent="0.35">
      <c r="A85">
        <v>1360642</v>
      </c>
      <c r="B85" t="s">
        <v>740</v>
      </c>
      <c r="C85" t="s">
        <v>741</v>
      </c>
      <c r="D85" t="s">
        <v>580</v>
      </c>
      <c r="E85" t="s">
        <v>124</v>
      </c>
      <c r="F85" t="s">
        <v>742</v>
      </c>
      <c r="G85">
        <v>2021</v>
      </c>
      <c r="H85">
        <v>6</v>
      </c>
      <c r="I85" t="s">
        <v>743</v>
      </c>
      <c r="J85" s="29">
        <v>44377</v>
      </c>
      <c r="K85" t="s">
        <v>744</v>
      </c>
      <c r="L85" t="s">
        <v>769</v>
      </c>
      <c r="M85" t="s">
        <v>770</v>
      </c>
      <c r="N85" t="s">
        <v>771</v>
      </c>
      <c r="O85" t="s">
        <v>772</v>
      </c>
      <c r="P85" t="s">
        <v>673</v>
      </c>
      <c r="Q85" t="s">
        <v>749</v>
      </c>
      <c r="R85" t="s">
        <v>605</v>
      </c>
      <c r="S85" t="s">
        <v>795</v>
      </c>
      <c r="T85" t="s">
        <v>751</v>
      </c>
      <c r="U85" t="s">
        <v>752</v>
      </c>
      <c r="V85" t="s">
        <v>753</v>
      </c>
      <c r="W85" t="s">
        <v>16</v>
      </c>
      <c r="X85" t="s">
        <v>754</v>
      </c>
      <c r="Y85" t="s">
        <v>755</v>
      </c>
      <c r="Z85" t="s">
        <v>380</v>
      </c>
      <c r="AA85" t="s">
        <v>756</v>
      </c>
      <c r="AB85" t="s">
        <v>757</v>
      </c>
      <c r="AC85" t="s">
        <v>758</v>
      </c>
      <c r="AD85" t="s">
        <v>759</v>
      </c>
      <c r="AE85" t="s">
        <v>472</v>
      </c>
      <c r="AF85" t="s">
        <v>760</v>
      </c>
      <c r="AG85" t="s">
        <v>761</v>
      </c>
      <c r="AH85" t="s">
        <v>762</v>
      </c>
      <c r="AI85" t="s">
        <v>763</v>
      </c>
      <c r="AJ85">
        <v>487.8</v>
      </c>
      <c r="AK85">
        <v>0</v>
      </c>
      <c r="AL85">
        <v>0</v>
      </c>
      <c r="AM85" t="s">
        <v>764</v>
      </c>
      <c r="AN85" t="s">
        <v>764</v>
      </c>
      <c r="AO85" t="s">
        <v>764</v>
      </c>
    </row>
    <row r="86" spans="1:41" x14ac:dyDescent="0.35">
      <c r="A86">
        <v>1360642</v>
      </c>
      <c r="B86" t="s">
        <v>740</v>
      </c>
      <c r="C86" t="s">
        <v>741</v>
      </c>
      <c r="D86" t="s">
        <v>580</v>
      </c>
      <c r="E86" t="s">
        <v>124</v>
      </c>
      <c r="F86" t="s">
        <v>742</v>
      </c>
      <c r="G86">
        <v>2021</v>
      </c>
      <c r="H86">
        <v>6</v>
      </c>
      <c r="I86" t="s">
        <v>743</v>
      </c>
      <c r="J86" s="29">
        <v>44377</v>
      </c>
      <c r="K86" t="s">
        <v>744</v>
      </c>
      <c r="L86" t="s">
        <v>769</v>
      </c>
      <c r="M86" t="s">
        <v>774</v>
      </c>
      <c r="N86" t="s">
        <v>775</v>
      </c>
      <c r="O86" t="s">
        <v>772</v>
      </c>
      <c r="P86" t="s">
        <v>673</v>
      </c>
      <c r="Q86" t="s">
        <v>749</v>
      </c>
      <c r="R86" t="s">
        <v>605</v>
      </c>
      <c r="S86" t="s">
        <v>795</v>
      </c>
      <c r="T86" t="s">
        <v>751</v>
      </c>
      <c r="U86" t="s">
        <v>752</v>
      </c>
      <c r="V86" t="s">
        <v>753</v>
      </c>
      <c r="W86" t="s">
        <v>16</v>
      </c>
      <c r="X86" t="s">
        <v>754</v>
      </c>
      <c r="Y86" t="s">
        <v>755</v>
      </c>
      <c r="Z86" t="s">
        <v>380</v>
      </c>
      <c r="AA86" t="s">
        <v>756</v>
      </c>
      <c r="AB86" t="s">
        <v>757</v>
      </c>
      <c r="AC86" t="s">
        <v>758</v>
      </c>
      <c r="AD86" t="s">
        <v>759</v>
      </c>
      <c r="AE86" t="s">
        <v>472</v>
      </c>
      <c r="AF86" t="s">
        <v>760</v>
      </c>
      <c r="AG86" t="s">
        <v>761</v>
      </c>
      <c r="AH86" t="s">
        <v>762</v>
      </c>
      <c r="AI86" t="s">
        <v>763</v>
      </c>
      <c r="AJ86">
        <v>-487.8</v>
      </c>
      <c r="AK86">
        <v>0</v>
      </c>
      <c r="AL86">
        <v>0</v>
      </c>
      <c r="AM86" t="s">
        <v>764</v>
      </c>
      <c r="AN86" t="s">
        <v>764</v>
      </c>
      <c r="AO86" t="s">
        <v>764</v>
      </c>
    </row>
    <row r="87" spans="1:41" x14ac:dyDescent="0.35">
      <c r="A87">
        <v>1360642</v>
      </c>
      <c r="B87" t="s">
        <v>740</v>
      </c>
      <c r="C87" t="s">
        <v>741</v>
      </c>
      <c r="D87" t="s">
        <v>580</v>
      </c>
      <c r="E87" t="s">
        <v>124</v>
      </c>
      <c r="F87" t="s">
        <v>742</v>
      </c>
      <c r="G87">
        <v>2021</v>
      </c>
      <c r="H87">
        <v>6</v>
      </c>
      <c r="I87" t="s">
        <v>743</v>
      </c>
      <c r="J87" s="29">
        <v>44372</v>
      </c>
      <c r="K87" t="s">
        <v>744</v>
      </c>
      <c r="L87" t="s">
        <v>745</v>
      </c>
      <c r="M87" t="s">
        <v>779</v>
      </c>
      <c r="N87" t="s">
        <v>780</v>
      </c>
      <c r="O87" t="s">
        <v>781</v>
      </c>
      <c r="P87" t="s">
        <v>673</v>
      </c>
      <c r="Q87" t="s">
        <v>749</v>
      </c>
      <c r="R87" t="s">
        <v>605</v>
      </c>
      <c r="S87" t="s">
        <v>795</v>
      </c>
      <c r="T87" t="s">
        <v>751</v>
      </c>
      <c r="U87" t="s">
        <v>752</v>
      </c>
      <c r="V87" t="s">
        <v>753</v>
      </c>
      <c r="W87" t="s">
        <v>16</v>
      </c>
      <c r="X87" t="s">
        <v>754</v>
      </c>
      <c r="Y87" t="s">
        <v>755</v>
      </c>
      <c r="Z87" t="s">
        <v>380</v>
      </c>
      <c r="AA87" t="s">
        <v>756</v>
      </c>
      <c r="AB87" t="s">
        <v>757</v>
      </c>
      <c r="AC87" t="s">
        <v>758</v>
      </c>
      <c r="AD87" t="s">
        <v>759</v>
      </c>
      <c r="AE87" t="s">
        <v>472</v>
      </c>
      <c r="AF87" t="s">
        <v>760</v>
      </c>
      <c r="AG87" t="s">
        <v>761</v>
      </c>
      <c r="AH87" t="s">
        <v>762</v>
      </c>
      <c r="AI87" t="s">
        <v>763</v>
      </c>
      <c r="AJ87">
        <v>-893.84</v>
      </c>
      <c r="AK87">
        <v>0</v>
      </c>
      <c r="AL87">
        <v>0</v>
      </c>
      <c r="AM87" t="s">
        <v>764</v>
      </c>
      <c r="AN87" t="s">
        <v>764</v>
      </c>
      <c r="AO87" t="s">
        <v>764</v>
      </c>
    </row>
    <row r="88" spans="1:41" x14ac:dyDescent="0.35">
      <c r="A88">
        <v>1360642</v>
      </c>
      <c r="B88" t="s">
        <v>740</v>
      </c>
      <c r="C88" t="s">
        <v>741</v>
      </c>
      <c r="D88" t="s">
        <v>580</v>
      </c>
      <c r="E88" t="s">
        <v>124</v>
      </c>
      <c r="F88" t="s">
        <v>742</v>
      </c>
      <c r="G88">
        <v>2021</v>
      </c>
      <c r="H88">
        <v>6</v>
      </c>
      <c r="I88" t="s">
        <v>743</v>
      </c>
      <c r="J88" s="29">
        <v>44377</v>
      </c>
      <c r="K88" t="s">
        <v>744</v>
      </c>
      <c r="L88" t="s">
        <v>769</v>
      </c>
      <c r="M88" t="s">
        <v>776</v>
      </c>
      <c r="N88" t="s">
        <v>777</v>
      </c>
      <c r="O88" t="s">
        <v>772</v>
      </c>
      <c r="P88" t="s">
        <v>673</v>
      </c>
      <c r="Q88" t="s">
        <v>749</v>
      </c>
      <c r="R88" t="s">
        <v>605</v>
      </c>
      <c r="S88" t="s">
        <v>795</v>
      </c>
      <c r="T88" t="s">
        <v>751</v>
      </c>
      <c r="U88" t="s">
        <v>752</v>
      </c>
      <c r="V88" t="s">
        <v>753</v>
      </c>
      <c r="W88" t="s">
        <v>16</v>
      </c>
      <c r="X88" t="s">
        <v>754</v>
      </c>
      <c r="Y88" t="s">
        <v>755</v>
      </c>
      <c r="Z88" t="s">
        <v>380</v>
      </c>
      <c r="AA88" t="s">
        <v>756</v>
      </c>
      <c r="AB88" t="s">
        <v>757</v>
      </c>
      <c r="AC88" t="s">
        <v>758</v>
      </c>
      <c r="AD88" t="s">
        <v>759</v>
      </c>
      <c r="AE88" t="s">
        <v>472</v>
      </c>
      <c r="AF88" t="s">
        <v>760</v>
      </c>
      <c r="AG88" t="s">
        <v>761</v>
      </c>
      <c r="AH88" t="s">
        <v>762</v>
      </c>
      <c r="AI88" t="s">
        <v>763</v>
      </c>
      <c r="AJ88">
        <v>487.8</v>
      </c>
      <c r="AK88">
        <v>0</v>
      </c>
      <c r="AL88">
        <v>0</v>
      </c>
      <c r="AM88" t="s">
        <v>764</v>
      </c>
      <c r="AN88" t="s">
        <v>764</v>
      </c>
      <c r="AO88" t="s">
        <v>764</v>
      </c>
    </row>
    <row r="89" spans="1:41" x14ac:dyDescent="0.35">
      <c r="A89">
        <v>1204737</v>
      </c>
      <c r="B89" t="s">
        <v>740</v>
      </c>
      <c r="C89" t="s">
        <v>741</v>
      </c>
      <c r="D89" t="s">
        <v>580</v>
      </c>
      <c r="E89" t="s">
        <v>120</v>
      </c>
      <c r="F89" t="s">
        <v>742</v>
      </c>
      <c r="G89">
        <v>2021</v>
      </c>
      <c r="H89">
        <v>6</v>
      </c>
      <c r="I89" t="s">
        <v>743</v>
      </c>
      <c r="J89" s="29">
        <v>44377</v>
      </c>
      <c r="K89" t="s">
        <v>744</v>
      </c>
      <c r="L89" t="s">
        <v>769</v>
      </c>
      <c r="M89" t="s">
        <v>770</v>
      </c>
      <c r="N89" t="s">
        <v>771</v>
      </c>
      <c r="O89" t="s">
        <v>772</v>
      </c>
      <c r="P89" t="s">
        <v>673</v>
      </c>
      <c r="Q89" t="s">
        <v>749</v>
      </c>
      <c r="R89" t="s">
        <v>601</v>
      </c>
      <c r="S89" t="s">
        <v>692</v>
      </c>
      <c r="T89" t="s">
        <v>751</v>
      </c>
      <c r="U89" t="s">
        <v>752</v>
      </c>
      <c r="V89" t="s">
        <v>753</v>
      </c>
      <c r="W89" t="s">
        <v>16</v>
      </c>
      <c r="X89" t="s">
        <v>754</v>
      </c>
      <c r="Y89" t="s">
        <v>755</v>
      </c>
      <c r="Z89" t="s">
        <v>380</v>
      </c>
      <c r="AA89" t="s">
        <v>756</v>
      </c>
      <c r="AB89" t="s">
        <v>757</v>
      </c>
      <c r="AC89" t="s">
        <v>758</v>
      </c>
      <c r="AD89" t="s">
        <v>759</v>
      </c>
      <c r="AE89" t="s">
        <v>768</v>
      </c>
      <c r="AF89" t="s">
        <v>760</v>
      </c>
      <c r="AG89" t="s">
        <v>761</v>
      </c>
      <c r="AH89" t="s">
        <v>762</v>
      </c>
      <c r="AI89" t="s">
        <v>763</v>
      </c>
      <c r="AJ89">
        <v>8971.43</v>
      </c>
      <c r="AK89">
        <v>0</v>
      </c>
      <c r="AL89">
        <v>0</v>
      </c>
      <c r="AM89" t="s">
        <v>764</v>
      </c>
      <c r="AN89" t="s">
        <v>764</v>
      </c>
      <c r="AO89" t="s">
        <v>764</v>
      </c>
    </row>
    <row r="90" spans="1:41" x14ac:dyDescent="0.35">
      <c r="A90">
        <v>1204737</v>
      </c>
      <c r="B90" t="s">
        <v>740</v>
      </c>
      <c r="C90" t="s">
        <v>741</v>
      </c>
      <c r="D90" t="s">
        <v>580</v>
      </c>
      <c r="E90" t="s">
        <v>120</v>
      </c>
      <c r="F90" t="s">
        <v>742</v>
      </c>
      <c r="G90">
        <v>2021</v>
      </c>
      <c r="H90">
        <v>6</v>
      </c>
      <c r="I90" t="s">
        <v>743</v>
      </c>
      <c r="J90" s="29">
        <v>44377</v>
      </c>
      <c r="K90" t="s">
        <v>744</v>
      </c>
      <c r="L90" t="s">
        <v>769</v>
      </c>
      <c r="M90" t="s">
        <v>774</v>
      </c>
      <c r="N90" t="s">
        <v>775</v>
      </c>
      <c r="O90" t="s">
        <v>772</v>
      </c>
      <c r="P90" t="s">
        <v>673</v>
      </c>
      <c r="Q90" t="s">
        <v>749</v>
      </c>
      <c r="R90" t="s">
        <v>601</v>
      </c>
      <c r="S90" t="s">
        <v>692</v>
      </c>
      <c r="T90" t="s">
        <v>751</v>
      </c>
      <c r="U90" t="s">
        <v>752</v>
      </c>
      <c r="V90" t="s">
        <v>753</v>
      </c>
      <c r="W90" t="s">
        <v>16</v>
      </c>
      <c r="X90" t="s">
        <v>754</v>
      </c>
      <c r="Y90" t="s">
        <v>755</v>
      </c>
      <c r="Z90" t="s">
        <v>380</v>
      </c>
      <c r="AA90" t="s">
        <v>756</v>
      </c>
      <c r="AB90" t="s">
        <v>757</v>
      </c>
      <c r="AC90" t="s">
        <v>758</v>
      </c>
      <c r="AD90" t="s">
        <v>759</v>
      </c>
      <c r="AE90" t="s">
        <v>768</v>
      </c>
      <c r="AF90" t="s">
        <v>760</v>
      </c>
      <c r="AG90" t="s">
        <v>761</v>
      </c>
      <c r="AH90" t="s">
        <v>762</v>
      </c>
      <c r="AI90" t="s">
        <v>763</v>
      </c>
      <c r="AJ90">
        <v>-8971.43</v>
      </c>
      <c r="AK90">
        <v>0</v>
      </c>
      <c r="AL90">
        <v>0</v>
      </c>
      <c r="AM90" t="s">
        <v>764</v>
      </c>
      <c r="AN90" t="s">
        <v>764</v>
      </c>
      <c r="AO90" t="s">
        <v>764</v>
      </c>
    </row>
    <row r="91" spans="1:41" x14ac:dyDescent="0.35">
      <c r="A91">
        <v>1204737</v>
      </c>
      <c r="B91" t="s">
        <v>740</v>
      </c>
      <c r="C91" t="s">
        <v>741</v>
      </c>
      <c r="D91" t="s">
        <v>580</v>
      </c>
      <c r="E91" t="s">
        <v>120</v>
      </c>
      <c r="F91" t="s">
        <v>742</v>
      </c>
      <c r="G91">
        <v>2021</v>
      </c>
      <c r="H91">
        <v>6</v>
      </c>
      <c r="I91" t="s">
        <v>743</v>
      </c>
      <c r="J91" s="29">
        <v>44377</v>
      </c>
      <c r="K91" t="s">
        <v>744</v>
      </c>
      <c r="L91" t="s">
        <v>745</v>
      </c>
      <c r="M91" t="s">
        <v>746</v>
      </c>
      <c r="N91" t="s">
        <v>747</v>
      </c>
      <c r="O91" t="s">
        <v>748</v>
      </c>
      <c r="P91" t="s">
        <v>673</v>
      </c>
      <c r="Q91" t="s">
        <v>749</v>
      </c>
      <c r="R91" t="s">
        <v>601</v>
      </c>
      <c r="S91" t="s">
        <v>692</v>
      </c>
      <c r="T91" t="s">
        <v>751</v>
      </c>
      <c r="U91" t="s">
        <v>752</v>
      </c>
      <c r="V91" t="s">
        <v>753</v>
      </c>
      <c r="W91" t="s">
        <v>16</v>
      </c>
      <c r="X91" t="s">
        <v>754</v>
      </c>
      <c r="Y91" t="s">
        <v>755</v>
      </c>
      <c r="Z91" t="s">
        <v>380</v>
      </c>
      <c r="AA91" t="s">
        <v>756</v>
      </c>
      <c r="AB91" t="s">
        <v>757</v>
      </c>
      <c r="AC91" t="s">
        <v>758</v>
      </c>
      <c r="AD91" t="s">
        <v>759</v>
      </c>
      <c r="AE91" t="s">
        <v>768</v>
      </c>
      <c r="AF91" t="s">
        <v>760</v>
      </c>
      <c r="AG91" t="s">
        <v>761</v>
      </c>
      <c r="AH91" t="s">
        <v>762</v>
      </c>
      <c r="AI91" t="s">
        <v>763</v>
      </c>
      <c r="AJ91">
        <v>2836.6</v>
      </c>
      <c r="AK91">
        <v>0</v>
      </c>
      <c r="AL91">
        <v>0</v>
      </c>
      <c r="AM91" t="s">
        <v>764</v>
      </c>
      <c r="AN91" t="s">
        <v>764</v>
      </c>
      <c r="AO91" t="s">
        <v>764</v>
      </c>
    </row>
    <row r="92" spans="1:41" x14ac:dyDescent="0.35">
      <c r="A92">
        <v>1204737</v>
      </c>
      <c r="B92" t="s">
        <v>740</v>
      </c>
      <c r="C92" t="s">
        <v>741</v>
      </c>
      <c r="D92" t="s">
        <v>580</v>
      </c>
      <c r="E92" t="s">
        <v>120</v>
      </c>
      <c r="F92" t="s">
        <v>742</v>
      </c>
      <c r="G92">
        <v>2021</v>
      </c>
      <c r="H92">
        <v>6</v>
      </c>
      <c r="I92" t="s">
        <v>743</v>
      </c>
      <c r="J92" s="29">
        <v>44377</v>
      </c>
      <c r="K92" t="s">
        <v>744</v>
      </c>
      <c r="L92" t="s">
        <v>769</v>
      </c>
      <c r="M92" t="s">
        <v>776</v>
      </c>
      <c r="N92" t="s">
        <v>777</v>
      </c>
      <c r="O92" t="s">
        <v>772</v>
      </c>
      <c r="P92" t="s">
        <v>673</v>
      </c>
      <c r="Q92" t="s">
        <v>749</v>
      </c>
      <c r="R92" t="s">
        <v>601</v>
      </c>
      <c r="S92" t="s">
        <v>692</v>
      </c>
      <c r="T92" t="s">
        <v>751</v>
      </c>
      <c r="U92" t="s">
        <v>752</v>
      </c>
      <c r="V92" t="s">
        <v>753</v>
      </c>
      <c r="W92" t="s">
        <v>16</v>
      </c>
      <c r="X92" t="s">
        <v>754</v>
      </c>
      <c r="Y92" t="s">
        <v>755</v>
      </c>
      <c r="Z92" t="s">
        <v>380</v>
      </c>
      <c r="AA92" t="s">
        <v>756</v>
      </c>
      <c r="AB92" t="s">
        <v>757</v>
      </c>
      <c r="AC92" t="s">
        <v>758</v>
      </c>
      <c r="AD92" t="s">
        <v>759</v>
      </c>
      <c r="AE92" t="s">
        <v>768</v>
      </c>
      <c r="AF92" t="s">
        <v>760</v>
      </c>
      <c r="AG92" t="s">
        <v>761</v>
      </c>
      <c r="AH92" t="s">
        <v>762</v>
      </c>
      <c r="AI92" t="s">
        <v>763</v>
      </c>
      <c r="AJ92">
        <v>8971.43</v>
      </c>
      <c r="AK92">
        <v>0</v>
      </c>
      <c r="AL92">
        <v>0</v>
      </c>
      <c r="AM92" t="s">
        <v>764</v>
      </c>
      <c r="AN92" t="s">
        <v>764</v>
      </c>
      <c r="AO92" t="s">
        <v>764</v>
      </c>
    </row>
    <row r="93" spans="1:41" x14ac:dyDescent="0.35">
      <c r="A93">
        <v>1772355</v>
      </c>
      <c r="B93" t="s">
        <v>740</v>
      </c>
      <c r="C93" t="s">
        <v>741</v>
      </c>
      <c r="D93" t="s">
        <v>580</v>
      </c>
      <c r="E93" t="s">
        <v>118</v>
      </c>
      <c r="F93" t="s">
        <v>742</v>
      </c>
      <c r="G93">
        <v>2021</v>
      </c>
      <c r="H93">
        <v>6</v>
      </c>
      <c r="I93" t="s">
        <v>743</v>
      </c>
      <c r="J93" s="29">
        <v>44377</v>
      </c>
      <c r="K93" t="s">
        <v>744</v>
      </c>
      <c r="L93" t="s">
        <v>769</v>
      </c>
      <c r="M93" t="s">
        <v>770</v>
      </c>
      <c r="N93" t="s">
        <v>771</v>
      </c>
      <c r="O93" t="s">
        <v>772</v>
      </c>
      <c r="P93" t="s">
        <v>673</v>
      </c>
      <c r="Q93" t="s">
        <v>749</v>
      </c>
      <c r="R93" t="s">
        <v>599</v>
      </c>
      <c r="S93" t="s">
        <v>796</v>
      </c>
      <c r="T93" t="s">
        <v>751</v>
      </c>
      <c r="U93" t="s">
        <v>752</v>
      </c>
      <c r="V93" t="s">
        <v>753</v>
      </c>
      <c r="W93" t="s">
        <v>16</v>
      </c>
      <c r="X93" t="s">
        <v>754</v>
      </c>
      <c r="Y93" t="s">
        <v>755</v>
      </c>
      <c r="Z93" t="s">
        <v>380</v>
      </c>
      <c r="AA93" t="s">
        <v>756</v>
      </c>
      <c r="AB93" t="s">
        <v>757</v>
      </c>
      <c r="AC93" t="s">
        <v>758</v>
      </c>
      <c r="AD93" t="s">
        <v>759</v>
      </c>
      <c r="AE93" t="s">
        <v>247</v>
      </c>
      <c r="AF93" t="s">
        <v>760</v>
      </c>
      <c r="AG93" t="s">
        <v>761</v>
      </c>
      <c r="AH93" t="s">
        <v>762</v>
      </c>
      <c r="AI93" t="s">
        <v>763</v>
      </c>
      <c r="AJ93">
        <v>421.1</v>
      </c>
      <c r="AK93">
        <v>0</v>
      </c>
      <c r="AL93">
        <v>0</v>
      </c>
      <c r="AM93" t="s">
        <v>764</v>
      </c>
      <c r="AN93" t="s">
        <v>764</v>
      </c>
      <c r="AO93" t="s">
        <v>764</v>
      </c>
    </row>
    <row r="94" spans="1:41" x14ac:dyDescent="0.35">
      <c r="A94">
        <v>1772355</v>
      </c>
      <c r="B94" t="s">
        <v>740</v>
      </c>
      <c r="C94" t="s">
        <v>741</v>
      </c>
      <c r="D94" t="s">
        <v>580</v>
      </c>
      <c r="E94" t="s">
        <v>118</v>
      </c>
      <c r="F94" t="s">
        <v>742</v>
      </c>
      <c r="G94">
        <v>2021</v>
      </c>
      <c r="H94">
        <v>6</v>
      </c>
      <c r="I94" t="s">
        <v>743</v>
      </c>
      <c r="J94" s="29">
        <v>44377</v>
      </c>
      <c r="K94" t="s">
        <v>744</v>
      </c>
      <c r="L94" t="s">
        <v>769</v>
      </c>
      <c r="M94" t="s">
        <v>774</v>
      </c>
      <c r="N94" t="s">
        <v>775</v>
      </c>
      <c r="O94" t="s">
        <v>772</v>
      </c>
      <c r="P94" t="s">
        <v>673</v>
      </c>
      <c r="Q94" t="s">
        <v>749</v>
      </c>
      <c r="R94" t="s">
        <v>599</v>
      </c>
      <c r="S94" t="s">
        <v>796</v>
      </c>
      <c r="T94" t="s">
        <v>751</v>
      </c>
      <c r="U94" t="s">
        <v>752</v>
      </c>
      <c r="V94" t="s">
        <v>753</v>
      </c>
      <c r="W94" t="s">
        <v>16</v>
      </c>
      <c r="X94" t="s">
        <v>754</v>
      </c>
      <c r="Y94" t="s">
        <v>755</v>
      </c>
      <c r="Z94" t="s">
        <v>380</v>
      </c>
      <c r="AA94" t="s">
        <v>756</v>
      </c>
      <c r="AB94" t="s">
        <v>757</v>
      </c>
      <c r="AC94" t="s">
        <v>758</v>
      </c>
      <c r="AD94" t="s">
        <v>759</v>
      </c>
      <c r="AE94" t="s">
        <v>247</v>
      </c>
      <c r="AF94" t="s">
        <v>760</v>
      </c>
      <c r="AG94" t="s">
        <v>761</v>
      </c>
      <c r="AH94" t="s">
        <v>762</v>
      </c>
      <c r="AI94" t="s">
        <v>763</v>
      </c>
      <c r="AJ94">
        <v>-421.1</v>
      </c>
      <c r="AK94">
        <v>0</v>
      </c>
      <c r="AL94">
        <v>0</v>
      </c>
      <c r="AM94" t="s">
        <v>764</v>
      </c>
      <c r="AN94" t="s">
        <v>764</v>
      </c>
      <c r="AO94" t="s">
        <v>764</v>
      </c>
    </row>
    <row r="95" spans="1:41" x14ac:dyDescent="0.35">
      <c r="A95">
        <v>1772355</v>
      </c>
      <c r="B95" t="s">
        <v>740</v>
      </c>
      <c r="C95" t="s">
        <v>741</v>
      </c>
      <c r="D95" t="s">
        <v>580</v>
      </c>
      <c r="E95" t="s">
        <v>118</v>
      </c>
      <c r="F95" t="s">
        <v>742</v>
      </c>
      <c r="G95">
        <v>2021</v>
      </c>
      <c r="H95">
        <v>6</v>
      </c>
      <c r="I95" t="s">
        <v>743</v>
      </c>
      <c r="J95" s="29">
        <v>44377</v>
      </c>
      <c r="K95" t="s">
        <v>744</v>
      </c>
      <c r="L95" t="s">
        <v>769</v>
      </c>
      <c r="M95" t="s">
        <v>776</v>
      </c>
      <c r="N95" t="s">
        <v>777</v>
      </c>
      <c r="O95" t="s">
        <v>772</v>
      </c>
      <c r="P95" t="s">
        <v>673</v>
      </c>
      <c r="Q95" t="s">
        <v>749</v>
      </c>
      <c r="R95" t="s">
        <v>599</v>
      </c>
      <c r="S95" t="s">
        <v>796</v>
      </c>
      <c r="T95" t="s">
        <v>751</v>
      </c>
      <c r="U95" t="s">
        <v>752</v>
      </c>
      <c r="V95" t="s">
        <v>753</v>
      </c>
      <c r="W95" t="s">
        <v>16</v>
      </c>
      <c r="X95" t="s">
        <v>754</v>
      </c>
      <c r="Y95" t="s">
        <v>755</v>
      </c>
      <c r="Z95" t="s">
        <v>380</v>
      </c>
      <c r="AA95" t="s">
        <v>756</v>
      </c>
      <c r="AB95" t="s">
        <v>757</v>
      </c>
      <c r="AC95" t="s">
        <v>758</v>
      </c>
      <c r="AD95" t="s">
        <v>759</v>
      </c>
      <c r="AE95" t="s">
        <v>247</v>
      </c>
      <c r="AF95" t="s">
        <v>760</v>
      </c>
      <c r="AG95" t="s">
        <v>761</v>
      </c>
      <c r="AH95" t="s">
        <v>762</v>
      </c>
      <c r="AI95" t="s">
        <v>763</v>
      </c>
      <c r="AJ95">
        <v>421.1</v>
      </c>
      <c r="AK95">
        <v>0</v>
      </c>
      <c r="AL95">
        <v>0</v>
      </c>
      <c r="AM95" t="s">
        <v>764</v>
      </c>
      <c r="AN95" t="s">
        <v>764</v>
      </c>
      <c r="AO95" t="s">
        <v>764</v>
      </c>
    </row>
    <row r="96" spans="1:41" x14ac:dyDescent="0.35">
      <c r="A96">
        <v>1029719</v>
      </c>
      <c r="B96" t="s">
        <v>740</v>
      </c>
      <c r="C96" t="s">
        <v>741</v>
      </c>
      <c r="D96" t="s">
        <v>580</v>
      </c>
      <c r="E96" t="s">
        <v>114</v>
      </c>
      <c r="F96" t="s">
        <v>742</v>
      </c>
      <c r="G96">
        <v>2021</v>
      </c>
      <c r="H96">
        <v>6</v>
      </c>
      <c r="I96" t="s">
        <v>743</v>
      </c>
      <c r="J96" s="29">
        <v>44377</v>
      </c>
      <c r="K96" t="s">
        <v>744</v>
      </c>
      <c r="L96" t="s">
        <v>769</v>
      </c>
      <c r="M96" t="s">
        <v>770</v>
      </c>
      <c r="N96" t="s">
        <v>771</v>
      </c>
      <c r="O96" t="s">
        <v>772</v>
      </c>
      <c r="P96" t="s">
        <v>673</v>
      </c>
      <c r="Q96" t="s">
        <v>749</v>
      </c>
      <c r="R96" t="s">
        <v>597</v>
      </c>
      <c r="S96" t="s">
        <v>691</v>
      </c>
      <c r="T96" t="s">
        <v>751</v>
      </c>
      <c r="U96" t="s">
        <v>752</v>
      </c>
      <c r="V96" t="s">
        <v>753</v>
      </c>
      <c r="W96" t="s">
        <v>16</v>
      </c>
      <c r="X96" t="s">
        <v>754</v>
      </c>
      <c r="Y96" t="s">
        <v>755</v>
      </c>
      <c r="Z96" t="s">
        <v>380</v>
      </c>
      <c r="AA96" t="s">
        <v>756</v>
      </c>
      <c r="AB96" t="s">
        <v>757</v>
      </c>
      <c r="AC96" t="s">
        <v>758</v>
      </c>
      <c r="AD96" t="s">
        <v>759</v>
      </c>
      <c r="AE96" t="s">
        <v>768</v>
      </c>
      <c r="AF96" t="s">
        <v>760</v>
      </c>
      <c r="AG96" t="s">
        <v>761</v>
      </c>
      <c r="AH96" t="s">
        <v>762</v>
      </c>
      <c r="AI96" t="s">
        <v>763</v>
      </c>
      <c r="AJ96">
        <v>425.14</v>
      </c>
      <c r="AK96">
        <v>0</v>
      </c>
      <c r="AL96">
        <v>0</v>
      </c>
      <c r="AM96" t="s">
        <v>764</v>
      </c>
      <c r="AN96" t="s">
        <v>764</v>
      </c>
      <c r="AO96" t="s">
        <v>764</v>
      </c>
    </row>
    <row r="97" spans="1:41" x14ac:dyDescent="0.35">
      <c r="A97">
        <v>1029719</v>
      </c>
      <c r="B97" t="s">
        <v>740</v>
      </c>
      <c r="C97" t="s">
        <v>741</v>
      </c>
      <c r="D97" t="s">
        <v>580</v>
      </c>
      <c r="E97" t="s">
        <v>114</v>
      </c>
      <c r="F97" t="s">
        <v>742</v>
      </c>
      <c r="G97">
        <v>2021</v>
      </c>
      <c r="H97">
        <v>6</v>
      </c>
      <c r="I97" t="s">
        <v>743</v>
      </c>
      <c r="J97" s="29">
        <v>44377</v>
      </c>
      <c r="K97" t="s">
        <v>744</v>
      </c>
      <c r="L97" t="s">
        <v>769</v>
      </c>
      <c r="M97" t="s">
        <v>774</v>
      </c>
      <c r="N97" t="s">
        <v>775</v>
      </c>
      <c r="O97" t="s">
        <v>772</v>
      </c>
      <c r="P97" t="s">
        <v>673</v>
      </c>
      <c r="Q97" t="s">
        <v>749</v>
      </c>
      <c r="R97" t="s">
        <v>597</v>
      </c>
      <c r="S97" t="s">
        <v>691</v>
      </c>
      <c r="T97" t="s">
        <v>751</v>
      </c>
      <c r="U97" t="s">
        <v>752</v>
      </c>
      <c r="V97" t="s">
        <v>753</v>
      </c>
      <c r="W97" t="s">
        <v>16</v>
      </c>
      <c r="X97" t="s">
        <v>754</v>
      </c>
      <c r="Y97" t="s">
        <v>755</v>
      </c>
      <c r="Z97" t="s">
        <v>380</v>
      </c>
      <c r="AA97" t="s">
        <v>756</v>
      </c>
      <c r="AB97" t="s">
        <v>757</v>
      </c>
      <c r="AC97" t="s">
        <v>758</v>
      </c>
      <c r="AD97" t="s">
        <v>759</v>
      </c>
      <c r="AE97" t="s">
        <v>768</v>
      </c>
      <c r="AF97" t="s">
        <v>760</v>
      </c>
      <c r="AG97" t="s">
        <v>761</v>
      </c>
      <c r="AH97" t="s">
        <v>762</v>
      </c>
      <c r="AI97" t="s">
        <v>763</v>
      </c>
      <c r="AJ97">
        <v>-425.14</v>
      </c>
      <c r="AK97">
        <v>0</v>
      </c>
      <c r="AL97">
        <v>0</v>
      </c>
      <c r="AM97" t="s">
        <v>764</v>
      </c>
      <c r="AN97" t="s">
        <v>764</v>
      </c>
      <c r="AO97" t="s">
        <v>764</v>
      </c>
    </row>
    <row r="98" spans="1:41" x14ac:dyDescent="0.35">
      <c r="A98">
        <v>1029719</v>
      </c>
      <c r="B98" t="s">
        <v>740</v>
      </c>
      <c r="C98" t="s">
        <v>741</v>
      </c>
      <c r="D98" t="s">
        <v>580</v>
      </c>
      <c r="E98" t="s">
        <v>114</v>
      </c>
      <c r="F98" t="s">
        <v>742</v>
      </c>
      <c r="G98">
        <v>2021</v>
      </c>
      <c r="H98">
        <v>6</v>
      </c>
      <c r="I98" t="s">
        <v>743</v>
      </c>
      <c r="J98" s="29">
        <v>44377</v>
      </c>
      <c r="K98" t="s">
        <v>744</v>
      </c>
      <c r="L98" t="s">
        <v>745</v>
      </c>
      <c r="M98" t="s">
        <v>746</v>
      </c>
      <c r="N98" t="s">
        <v>747</v>
      </c>
      <c r="O98" t="s">
        <v>748</v>
      </c>
      <c r="P98" t="s">
        <v>673</v>
      </c>
      <c r="Q98" t="s">
        <v>749</v>
      </c>
      <c r="R98" t="s">
        <v>597</v>
      </c>
      <c r="S98" t="s">
        <v>691</v>
      </c>
      <c r="T98" t="s">
        <v>751</v>
      </c>
      <c r="U98" t="s">
        <v>752</v>
      </c>
      <c r="V98" t="s">
        <v>753</v>
      </c>
      <c r="W98" t="s">
        <v>16</v>
      </c>
      <c r="X98" t="s">
        <v>754</v>
      </c>
      <c r="Y98" t="s">
        <v>755</v>
      </c>
      <c r="Z98" t="s">
        <v>380</v>
      </c>
      <c r="AA98" t="s">
        <v>756</v>
      </c>
      <c r="AB98" t="s">
        <v>757</v>
      </c>
      <c r="AC98" t="s">
        <v>758</v>
      </c>
      <c r="AD98" t="s">
        <v>759</v>
      </c>
      <c r="AE98" t="s">
        <v>768</v>
      </c>
      <c r="AF98" t="s">
        <v>760</v>
      </c>
      <c r="AG98" t="s">
        <v>761</v>
      </c>
      <c r="AH98" t="s">
        <v>762</v>
      </c>
      <c r="AI98" t="s">
        <v>763</v>
      </c>
      <c r="AJ98">
        <v>730.08</v>
      </c>
      <c r="AK98">
        <v>0</v>
      </c>
      <c r="AL98">
        <v>0</v>
      </c>
      <c r="AM98" t="s">
        <v>764</v>
      </c>
      <c r="AN98" t="s">
        <v>764</v>
      </c>
      <c r="AO98" t="s">
        <v>764</v>
      </c>
    </row>
    <row r="99" spans="1:41" x14ac:dyDescent="0.35">
      <c r="A99">
        <v>1029719</v>
      </c>
      <c r="B99" t="s">
        <v>740</v>
      </c>
      <c r="C99" t="s">
        <v>741</v>
      </c>
      <c r="D99" t="s">
        <v>580</v>
      </c>
      <c r="E99" t="s">
        <v>114</v>
      </c>
      <c r="F99" t="s">
        <v>742</v>
      </c>
      <c r="G99">
        <v>2021</v>
      </c>
      <c r="H99">
        <v>6</v>
      </c>
      <c r="I99" t="s">
        <v>743</v>
      </c>
      <c r="J99" s="29">
        <v>44377</v>
      </c>
      <c r="K99" t="s">
        <v>744</v>
      </c>
      <c r="L99" t="s">
        <v>769</v>
      </c>
      <c r="M99" t="s">
        <v>776</v>
      </c>
      <c r="N99" t="s">
        <v>777</v>
      </c>
      <c r="O99" t="s">
        <v>772</v>
      </c>
      <c r="P99" t="s">
        <v>673</v>
      </c>
      <c r="Q99" t="s">
        <v>749</v>
      </c>
      <c r="R99" t="s">
        <v>597</v>
      </c>
      <c r="S99" t="s">
        <v>691</v>
      </c>
      <c r="T99" t="s">
        <v>751</v>
      </c>
      <c r="U99" t="s">
        <v>752</v>
      </c>
      <c r="V99" t="s">
        <v>753</v>
      </c>
      <c r="W99" t="s">
        <v>16</v>
      </c>
      <c r="X99" t="s">
        <v>754</v>
      </c>
      <c r="Y99" t="s">
        <v>755</v>
      </c>
      <c r="Z99" t="s">
        <v>380</v>
      </c>
      <c r="AA99" t="s">
        <v>756</v>
      </c>
      <c r="AB99" t="s">
        <v>757</v>
      </c>
      <c r="AC99" t="s">
        <v>758</v>
      </c>
      <c r="AD99" t="s">
        <v>759</v>
      </c>
      <c r="AE99" t="s">
        <v>768</v>
      </c>
      <c r="AF99" t="s">
        <v>760</v>
      </c>
      <c r="AG99" t="s">
        <v>761</v>
      </c>
      <c r="AH99" t="s">
        <v>762</v>
      </c>
      <c r="AI99" t="s">
        <v>763</v>
      </c>
      <c r="AJ99">
        <v>425.14</v>
      </c>
      <c r="AK99">
        <v>0</v>
      </c>
      <c r="AL99">
        <v>0</v>
      </c>
      <c r="AM99" t="s">
        <v>764</v>
      </c>
      <c r="AN99" t="s">
        <v>764</v>
      </c>
      <c r="AO99" t="s">
        <v>764</v>
      </c>
    </row>
    <row r="100" spans="1:41" x14ac:dyDescent="0.35">
      <c r="A100">
        <v>1029044</v>
      </c>
      <c r="B100" t="s">
        <v>740</v>
      </c>
      <c r="C100" t="s">
        <v>741</v>
      </c>
      <c r="D100" t="s">
        <v>580</v>
      </c>
      <c r="E100" t="s">
        <v>111</v>
      </c>
      <c r="F100" t="s">
        <v>742</v>
      </c>
      <c r="G100">
        <v>2021</v>
      </c>
      <c r="H100">
        <v>6</v>
      </c>
      <c r="I100" t="s">
        <v>743</v>
      </c>
      <c r="J100" s="29">
        <v>44377</v>
      </c>
      <c r="K100" t="s">
        <v>744</v>
      </c>
      <c r="L100" t="s">
        <v>769</v>
      </c>
      <c r="M100" t="s">
        <v>770</v>
      </c>
      <c r="N100" t="s">
        <v>771</v>
      </c>
      <c r="O100" t="s">
        <v>772</v>
      </c>
      <c r="P100" t="s">
        <v>673</v>
      </c>
      <c r="Q100" t="s">
        <v>749</v>
      </c>
      <c r="R100" t="s">
        <v>595</v>
      </c>
      <c r="S100" t="s">
        <v>702</v>
      </c>
      <c r="T100" t="s">
        <v>751</v>
      </c>
      <c r="U100" t="s">
        <v>752</v>
      </c>
      <c r="V100" t="s">
        <v>753</v>
      </c>
      <c r="W100" t="s">
        <v>16</v>
      </c>
      <c r="X100" t="s">
        <v>754</v>
      </c>
      <c r="Y100" t="s">
        <v>755</v>
      </c>
      <c r="Z100" t="s">
        <v>380</v>
      </c>
      <c r="AA100" t="s">
        <v>756</v>
      </c>
      <c r="AB100" t="s">
        <v>757</v>
      </c>
      <c r="AC100" t="s">
        <v>758</v>
      </c>
      <c r="AD100" t="s">
        <v>759</v>
      </c>
      <c r="AE100" t="s">
        <v>247</v>
      </c>
      <c r="AF100" t="s">
        <v>760</v>
      </c>
      <c r="AG100" t="s">
        <v>761</v>
      </c>
      <c r="AH100" t="s">
        <v>762</v>
      </c>
      <c r="AI100" t="s">
        <v>763</v>
      </c>
      <c r="AJ100">
        <v>1721.79</v>
      </c>
      <c r="AK100">
        <v>0</v>
      </c>
      <c r="AL100">
        <v>0</v>
      </c>
      <c r="AM100" t="s">
        <v>764</v>
      </c>
      <c r="AN100" t="s">
        <v>764</v>
      </c>
      <c r="AO100" t="s">
        <v>764</v>
      </c>
    </row>
    <row r="101" spans="1:41" x14ac:dyDescent="0.35">
      <c r="A101">
        <v>1029044</v>
      </c>
      <c r="B101" t="s">
        <v>740</v>
      </c>
      <c r="C101" t="s">
        <v>741</v>
      </c>
      <c r="D101" t="s">
        <v>580</v>
      </c>
      <c r="E101" t="s">
        <v>111</v>
      </c>
      <c r="F101" t="s">
        <v>742</v>
      </c>
      <c r="G101">
        <v>2021</v>
      </c>
      <c r="H101">
        <v>6</v>
      </c>
      <c r="I101" t="s">
        <v>743</v>
      </c>
      <c r="J101" s="29">
        <v>44377</v>
      </c>
      <c r="K101" t="s">
        <v>744</v>
      </c>
      <c r="L101" t="s">
        <v>769</v>
      </c>
      <c r="M101" t="s">
        <v>774</v>
      </c>
      <c r="N101" t="s">
        <v>775</v>
      </c>
      <c r="O101" t="s">
        <v>772</v>
      </c>
      <c r="P101" t="s">
        <v>673</v>
      </c>
      <c r="Q101" t="s">
        <v>749</v>
      </c>
      <c r="R101" t="s">
        <v>595</v>
      </c>
      <c r="S101" t="s">
        <v>702</v>
      </c>
      <c r="T101" t="s">
        <v>751</v>
      </c>
      <c r="U101" t="s">
        <v>752</v>
      </c>
      <c r="V101" t="s">
        <v>753</v>
      </c>
      <c r="W101" t="s">
        <v>16</v>
      </c>
      <c r="X101" t="s">
        <v>754</v>
      </c>
      <c r="Y101" t="s">
        <v>755</v>
      </c>
      <c r="Z101" t="s">
        <v>380</v>
      </c>
      <c r="AA101" t="s">
        <v>756</v>
      </c>
      <c r="AB101" t="s">
        <v>757</v>
      </c>
      <c r="AC101" t="s">
        <v>758</v>
      </c>
      <c r="AD101" t="s">
        <v>759</v>
      </c>
      <c r="AE101" t="s">
        <v>247</v>
      </c>
      <c r="AF101" t="s">
        <v>760</v>
      </c>
      <c r="AG101" t="s">
        <v>761</v>
      </c>
      <c r="AH101" t="s">
        <v>762</v>
      </c>
      <c r="AI101" t="s">
        <v>763</v>
      </c>
      <c r="AJ101">
        <v>-1721.79</v>
      </c>
      <c r="AK101">
        <v>0</v>
      </c>
      <c r="AL101">
        <v>0</v>
      </c>
      <c r="AM101" t="s">
        <v>764</v>
      </c>
      <c r="AN101" t="s">
        <v>764</v>
      </c>
      <c r="AO101" t="s">
        <v>764</v>
      </c>
    </row>
    <row r="102" spans="1:41" x14ac:dyDescent="0.35">
      <c r="A102">
        <v>1029044</v>
      </c>
      <c r="B102" t="s">
        <v>740</v>
      </c>
      <c r="C102" t="s">
        <v>741</v>
      </c>
      <c r="D102" t="s">
        <v>580</v>
      </c>
      <c r="E102" t="s">
        <v>111</v>
      </c>
      <c r="F102" t="s">
        <v>742</v>
      </c>
      <c r="G102">
        <v>2021</v>
      </c>
      <c r="H102">
        <v>6</v>
      </c>
      <c r="I102" t="s">
        <v>743</v>
      </c>
      <c r="J102" s="29">
        <v>44377</v>
      </c>
      <c r="K102" t="s">
        <v>744</v>
      </c>
      <c r="L102" t="s">
        <v>745</v>
      </c>
      <c r="M102" t="s">
        <v>746</v>
      </c>
      <c r="N102" t="s">
        <v>747</v>
      </c>
      <c r="O102" t="s">
        <v>748</v>
      </c>
      <c r="P102" t="s">
        <v>673</v>
      </c>
      <c r="Q102" t="s">
        <v>749</v>
      </c>
      <c r="R102" t="s">
        <v>595</v>
      </c>
      <c r="S102" t="s">
        <v>702</v>
      </c>
      <c r="T102" t="s">
        <v>751</v>
      </c>
      <c r="U102" t="s">
        <v>752</v>
      </c>
      <c r="V102" t="s">
        <v>753</v>
      </c>
      <c r="W102" t="s">
        <v>16</v>
      </c>
      <c r="X102" t="s">
        <v>754</v>
      </c>
      <c r="Y102" t="s">
        <v>755</v>
      </c>
      <c r="Z102" t="s">
        <v>380</v>
      </c>
      <c r="AA102" t="s">
        <v>756</v>
      </c>
      <c r="AB102" t="s">
        <v>757</v>
      </c>
      <c r="AC102" t="s">
        <v>758</v>
      </c>
      <c r="AD102" t="s">
        <v>759</v>
      </c>
      <c r="AE102" t="s">
        <v>247</v>
      </c>
      <c r="AF102" t="s">
        <v>760</v>
      </c>
      <c r="AG102" t="s">
        <v>761</v>
      </c>
      <c r="AH102" t="s">
        <v>762</v>
      </c>
      <c r="AI102" t="s">
        <v>763</v>
      </c>
      <c r="AJ102">
        <v>457.11</v>
      </c>
      <c r="AK102">
        <v>0</v>
      </c>
      <c r="AL102">
        <v>0</v>
      </c>
      <c r="AM102" t="s">
        <v>764</v>
      </c>
      <c r="AN102" t="s">
        <v>764</v>
      </c>
      <c r="AO102" t="s">
        <v>764</v>
      </c>
    </row>
    <row r="103" spans="1:41" x14ac:dyDescent="0.35">
      <c r="A103">
        <v>1029044</v>
      </c>
      <c r="B103" t="s">
        <v>740</v>
      </c>
      <c r="C103" t="s">
        <v>741</v>
      </c>
      <c r="D103" t="s">
        <v>580</v>
      </c>
      <c r="E103" t="s">
        <v>111</v>
      </c>
      <c r="F103" t="s">
        <v>742</v>
      </c>
      <c r="G103">
        <v>2021</v>
      </c>
      <c r="H103">
        <v>6</v>
      </c>
      <c r="I103" t="s">
        <v>743</v>
      </c>
      <c r="J103" s="29">
        <v>44377</v>
      </c>
      <c r="K103" t="s">
        <v>744</v>
      </c>
      <c r="L103" t="s">
        <v>769</v>
      </c>
      <c r="M103" t="s">
        <v>776</v>
      </c>
      <c r="N103" t="s">
        <v>777</v>
      </c>
      <c r="O103" t="s">
        <v>772</v>
      </c>
      <c r="P103" t="s">
        <v>673</v>
      </c>
      <c r="Q103" t="s">
        <v>749</v>
      </c>
      <c r="R103" t="s">
        <v>595</v>
      </c>
      <c r="S103" t="s">
        <v>702</v>
      </c>
      <c r="T103" t="s">
        <v>751</v>
      </c>
      <c r="U103" t="s">
        <v>752</v>
      </c>
      <c r="V103" t="s">
        <v>753</v>
      </c>
      <c r="W103" t="s">
        <v>16</v>
      </c>
      <c r="X103" t="s">
        <v>754</v>
      </c>
      <c r="Y103" t="s">
        <v>755</v>
      </c>
      <c r="Z103" t="s">
        <v>380</v>
      </c>
      <c r="AA103" t="s">
        <v>756</v>
      </c>
      <c r="AB103" t="s">
        <v>757</v>
      </c>
      <c r="AC103" t="s">
        <v>758</v>
      </c>
      <c r="AD103" t="s">
        <v>759</v>
      </c>
      <c r="AE103" t="s">
        <v>247</v>
      </c>
      <c r="AF103" t="s">
        <v>760</v>
      </c>
      <c r="AG103" t="s">
        <v>761</v>
      </c>
      <c r="AH103" t="s">
        <v>762</v>
      </c>
      <c r="AI103" t="s">
        <v>763</v>
      </c>
      <c r="AJ103">
        <v>1721.79</v>
      </c>
      <c r="AK103">
        <v>0</v>
      </c>
      <c r="AL103">
        <v>0</v>
      </c>
      <c r="AM103" t="s">
        <v>764</v>
      </c>
      <c r="AN103" t="s">
        <v>764</v>
      </c>
      <c r="AO103" t="s">
        <v>764</v>
      </c>
    </row>
    <row r="104" spans="1:41" x14ac:dyDescent="0.35">
      <c r="A104">
        <v>1029043</v>
      </c>
      <c r="B104" t="s">
        <v>740</v>
      </c>
      <c r="C104" t="s">
        <v>741</v>
      </c>
      <c r="D104" t="e">
        <v>#N/A</v>
      </c>
      <c r="E104" t="s">
        <v>797</v>
      </c>
      <c r="F104" t="s">
        <v>742</v>
      </c>
      <c r="G104">
        <v>2021</v>
      </c>
      <c r="H104">
        <v>6</v>
      </c>
      <c r="I104" t="s">
        <v>743</v>
      </c>
      <c r="J104" s="29">
        <v>44377</v>
      </c>
      <c r="K104" t="s">
        <v>744</v>
      </c>
      <c r="L104" t="s">
        <v>769</v>
      </c>
      <c r="M104" t="s">
        <v>770</v>
      </c>
      <c r="N104" t="s">
        <v>771</v>
      </c>
      <c r="O104" t="s">
        <v>772</v>
      </c>
      <c r="P104" t="s">
        <v>673</v>
      </c>
      <c r="Q104" t="s">
        <v>749</v>
      </c>
      <c r="R104" t="s">
        <v>595</v>
      </c>
      <c r="S104" t="s">
        <v>702</v>
      </c>
      <c r="T104" t="s">
        <v>751</v>
      </c>
      <c r="U104" t="s">
        <v>752</v>
      </c>
      <c r="V104" t="s">
        <v>753</v>
      </c>
      <c r="W104" t="s">
        <v>788</v>
      </c>
      <c r="X104" t="s">
        <v>789</v>
      </c>
      <c r="Y104" t="s">
        <v>755</v>
      </c>
      <c r="Z104" t="s">
        <v>380</v>
      </c>
      <c r="AA104" t="s">
        <v>756</v>
      </c>
      <c r="AB104" t="s">
        <v>757</v>
      </c>
      <c r="AC104" t="s">
        <v>758</v>
      </c>
      <c r="AD104" t="s">
        <v>759</v>
      </c>
      <c r="AE104" t="s">
        <v>247</v>
      </c>
      <c r="AF104" t="s">
        <v>790</v>
      </c>
      <c r="AG104" t="s">
        <v>761</v>
      </c>
      <c r="AH104" t="s">
        <v>762</v>
      </c>
      <c r="AI104" t="s">
        <v>791</v>
      </c>
      <c r="AJ104">
        <v>81.62</v>
      </c>
      <c r="AK104">
        <v>0</v>
      </c>
      <c r="AL104">
        <v>0</v>
      </c>
      <c r="AM104" t="s">
        <v>764</v>
      </c>
      <c r="AN104" t="s">
        <v>764</v>
      </c>
      <c r="AO104" t="s">
        <v>764</v>
      </c>
    </row>
    <row r="105" spans="1:41" x14ac:dyDescent="0.35">
      <c r="A105">
        <v>1029043</v>
      </c>
      <c r="B105" t="s">
        <v>740</v>
      </c>
      <c r="C105" t="s">
        <v>741</v>
      </c>
      <c r="D105" t="e">
        <v>#N/A</v>
      </c>
      <c r="E105" t="s">
        <v>797</v>
      </c>
      <c r="F105" t="s">
        <v>742</v>
      </c>
      <c r="G105">
        <v>2021</v>
      </c>
      <c r="H105">
        <v>6</v>
      </c>
      <c r="I105" t="s">
        <v>743</v>
      </c>
      <c r="J105" s="29">
        <v>44377</v>
      </c>
      <c r="K105" t="s">
        <v>744</v>
      </c>
      <c r="L105" t="s">
        <v>769</v>
      </c>
      <c r="M105" t="s">
        <v>774</v>
      </c>
      <c r="N105" t="s">
        <v>775</v>
      </c>
      <c r="O105" t="s">
        <v>772</v>
      </c>
      <c r="P105" t="s">
        <v>673</v>
      </c>
      <c r="Q105" t="s">
        <v>749</v>
      </c>
      <c r="R105" t="s">
        <v>595</v>
      </c>
      <c r="S105" t="s">
        <v>702</v>
      </c>
      <c r="T105" t="s">
        <v>751</v>
      </c>
      <c r="U105" t="s">
        <v>752</v>
      </c>
      <c r="V105" t="s">
        <v>753</v>
      </c>
      <c r="W105" t="s">
        <v>788</v>
      </c>
      <c r="X105" t="s">
        <v>789</v>
      </c>
      <c r="Y105" t="s">
        <v>755</v>
      </c>
      <c r="Z105" t="s">
        <v>380</v>
      </c>
      <c r="AA105" t="s">
        <v>756</v>
      </c>
      <c r="AB105" t="s">
        <v>757</v>
      </c>
      <c r="AC105" t="s">
        <v>758</v>
      </c>
      <c r="AD105" t="s">
        <v>759</v>
      </c>
      <c r="AE105" t="s">
        <v>247</v>
      </c>
      <c r="AF105" t="s">
        <v>790</v>
      </c>
      <c r="AG105" t="s">
        <v>761</v>
      </c>
      <c r="AH105" t="s">
        <v>762</v>
      </c>
      <c r="AI105" t="s">
        <v>791</v>
      </c>
      <c r="AJ105">
        <v>-81.62</v>
      </c>
      <c r="AK105">
        <v>0</v>
      </c>
      <c r="AL105">
        <v>0</v>
      </c>
      <c r="AM105" t="s">
        <v>764</v>
      </c>
      <c r="AN105" t="s">
        <v>764</v>
      </c>
      <c r="AO105" t="s">
        <v>764</v>
      </c>
    </row>
    <row r="106" spans="1:41" x14ac:dyDescent="0.35">
      <c r="A106">
        <v>1029043</v>
      </c>
      <c r="B106" t="s">
        <v>740</v>
      </c>
      <c r="C106" t="s">
        <v>741</v>
      </c>
      <c r="D106" t="e">
        <v>#N/A</v>
      </c>
      <c r="E106" t="s">
        <v>797</v>
      </c>
      <c r="F106" t="s">
        <v>742</v>
      </c>
      <c r="G106">
        <v>2021</v>
      </c>
      <c r="H106">
        <v>6</v>
      </c>
      <c r="I106" t="s">
        <v>743</v>
      </c>
      <c r="J106" s="29">
        <v>44377</v>
      </c>
      <c r="K106" t="s">
        <v>744</v>
      </c>
      <c r="L106" t="s">
        <v>769</v>
      </c>
      <c r="M106" t="s">
        <v>776</v>
      </c>
      <c r="N106" t="s">
        <v>777</v>
      </c>
      <c r="O106" t="s">
        <v>772</v>
      </c>
      <c r="P106" t="s">
        <v>673</v>
      </c>
      <c r="Q106" t="s">
        <v>749</v>
      </c>
      <c r="R106" t="s">
        <v>595</v>
      </c>
      <c r="S106" t="s">
        <v>702</v>
      </c>
      <c r="T106" t="s">
        <v>751</v>
      </c>
      <c r="U106" t="s">
        <v>752</v>
      </c>
      <c r="V106" t="s">
        <v>753</v>
      </c>
      <c r="W106" t="s">
        <v>788</v>
      </c>
      <c r="X106" t="s">
        <v>789</v>
      </c>
      <c r="Y106" t="s">
        <v>755</v>
      </c>
      <c r="Z106" t="s">
        <v>380</v>
      </c>
      <c r="AA106" t="s">
        <v>756</v>
      </c>
      <c r="AB106" t="s">
        <v>757</v>
      </c>
      <c r="AC106" t="s">
        <v>758</v>
      </c>
      <c r="AD106" t="s">
        <v>759</v>
      </c>
      <c r="AE106" t="s">
        <v>247</v>
      </c>
      <c r="AF106" t="s">
        <v>790</v>
      </c>
      <c r="AG106" t="s">
        <v>761</v>
      </c>
      <c r="AH106" t="s">
        <v>762</v>
      </c>
      <c r="AI106" t="s">
        <v>791</v>
      </c>
      <c r="AJ106">
        <v>81.62</v>
      </c>
      <c r="AK106">
        <v>0</v>
      </c>
      <c r="AL106">
        <v>0</v>
      </c>
      <c r="AM106" t="s">
        <v>764</v>
      </c>
      <c r="AN106" t="s">
        <v>764</v>
      </c>
      <c r="AO106" t="s">
        <v>764</v>
      </c>
    </row>
    <row r="107" spans="1:41" x14ac:dyDescent="0.35">
      <c r="A107">
        <v>1027267</v>
      </c>
      <c r="B107" t="s">
        <v>740</v>
      </c>
      <c r="C107" t="s">
        <v>741</v>
      </c>
      <c r="D107" t="s">
        <v>580</v>
      </c>
      <c r="E107" t="s">
        <v>105</v>
      </c>
      <c r="F107" t="s">
        <v>742</v>
      </c>
      <c r="G107">
        <v>2021</v>
      </c>
      <c r="H107">
        <v>6</v>
      </c>
      <c r="I107" t="s">
        <v>743</v>
      </c>
      <c r="J107" s="29">
        <v>44377</v>
      </c>
      <c r="K107" t="s">
        <v>744</v>
      </c>
      <c r="L107" t="s">
        <v>769</v>
      </c>
      <c r="M107" t="s">
        <v>770</v>
      </c>
      <c r="N107" t="s">
        <v>771</v>
      </c>
      <c r="O107" t="s">
        <v>772</v>
      </c>
      <c r="P107" t="s">
        <v>673</v>
      </c>
      <c r="Q107" t="s">
        <v>749</v>
      </c>
      <c r="R107" t="s">
        <v>593</v>
      </c>
      <c r="S107" t="s">
        <v>686</v>
      </c>
      <c r="T107" t="s">
        <v>751</v>
      </c>
      <c r="U107" t="s">
        <v>752</v>
      </c>
      <c r="V107" t="s">
        <v>753</v>
      </c>
      <c r="W107" t="s">
        <v>16</v>
      </c>
      <c r="X107" t="s">
        <v>754</v>
      </c>
      <c r="Y107" t="s">
        <v>755</v>
      </c>
      <c r="Z107" t="s">
        <v>380</v>
      </c>
      <c r="AA107" t="s">
        <v>756</v>
      </c>
      <c r="AB107" t="s">
        <v>757</v>
      </c>
      <c r="AC107" t="s">
        <v>758</v>
      </c>
      <c r="AD107" t="s">
        <v>759</v>
      </c>
      <c r="AE107" t="s">
        <v>562</v>
      </c>
      <c r="AF107" t="s">
        <v>760</v>
      </c>
      <c r="AG107" t="s">
        <v>761</v>
      </c>
      <c r="AH107" t="s">
        <v>762</v>
      </c>
      <c r="AI107" t="s">
        <v>763</v>
      </c>
      <c r="AJ107">
        <v>1701.82</v>
      </c>
      <c r="AK107">
        <v>0</v>
      </c>
      <c r="AL107">
        <v>0</v>
      </c>
      <c r="AM107" t="s">
        <v>764</v>
      </c>
      <c r="AN107" t="s">
        <v>764</v>
      </c>
      <c r="AO107" t="s">
        <v>764</v>
      </c>
    </row>
    <row r="108" spans="1:41" x14ac:dyDescent="0.35">
      <c r="A108">
        <v>1027267</v>
      </c>
      <c r="B108" t="s">
        <v>740</v>
      </c>
      <c r="C108" t="s">
        <v>741</v>
      </c>
      <c r="D108" t="s">
        <v>580</v>
      </c>
      <c r="E108" t="s">
        <v>105</v>
      </c>
      <c r="F108" t="s">
        <v>742</v>
      </c>
      <c r="G108">
        <v>2021</v>
      </c>
      <c r="H108">
        <v>6</v>
      </c>
      <c r="I108" t="s">
        <v>743</v>
      </c>
      <c r="J108" s="29">
        <v>44377</v>
      </c>
      <c r="K108" t="s">
        <v>744</v>
      </c>
      <c r="L108" t="s">
        <v>769</v>
      </c>
      <c r="M108" t="s">
        <v>774</v>
      </c>
      <c r="N108" t="s">
        <v>775</v>
      </c>
      <c r="O108" t="s">
        <v>772</v>
      </c>
      <c r="P108" t="s">
        <v>673</v>
      </c>
      <c r="Q108" t="s">
        <v>749</v>
      </c>
      <c r="R108" t="s">
        <v>593</v>
      </c>
      <c r="S108" t="s">
        <v>686</v>
      </c>
      <c r="T108" t="s">
        <v>751</v>
      </c>
      <c r="U108" t="s">
        <v>752</v>
      </c>
      <c r="V108" t="s">
        <v>753</v>
      </c>
      <c r="W108" t="s">
        <v>16</v>
      </c>
      <c r="X108" t="s">
        <v>754</v>
      </c>
      <c r="Y108" t="s">
        <v>755</v>
      </c>
      <c r="Z108" t="s">
        <v>380</v>
      </c>
      <c r="AA108" t="s">
        <v>756</v>
      </c>
      <c r="AB108" t="s">
        <v>757</v>
      </c>
      <c r="AC108" t="s">
        <v>758</v>
      </c>
      <c r="AD108" t="s">
        <v>759</v>
      </c>
      <c r="AE108" t="s">
        <v>562</v>
      </c>
      <c r="AF108" t="s">
        <v>760</v>
      </c>
      <c r="AG108" t="s">
        <v>761</v>
      </c>
      <c r="AH108" t="s">
        <v>762</v>
      </c>
      <c r="AI108" t="s">
        <v>763</v>
      </c>
      <c r="AJ108">
        <v>-1701.82</v>
      </c>
      <c r="AK108">
        <v>0</v>
      </c>
      <c r="AL108">
        <v>0</v>
      </c>
      <c r="AM108" t="s">
        <v>764</v>
      </c>
      <c r="AN108" t="s">
        <v>764</v>
      </c>
      <c r="AO108" t="s">
        <v>764</v>
      </c>
    </row>
    <row r="109" spans="1:41" x14ac:dyDescent="0.35">
      <c r="A109">
        <v>1027267</v>
      </c>
      <c r="B109" t="s">
        <v>740</v>
      </c>
      <c r="C109" t="s">
        <v>741</v>
      </c>
      <c r="D109" t="s">
        <v>580</v>
      </c>
      <c r="E109" t="s">
        <v>105</v>
      </c>
      <c r="F109" t="s">
        <v>742</v>
      </c>
      <c r="G109">
        <v>2021</v>
      </c>
      <c r="H109">
        <v>6</v>
      </c>
      <c r="I109" t="s">
        <v>743</v>
      </c>
      <c r="J109" s="29">
        <v>44377</v>
      </c>
      <c r="K109" t="s">
        <v>744</v>
      </c>
      <c r="L109" t="s">
        <v>745</v>
      </c>
      <c r="M109" t="s">
        <v>746</v>
      </c>
      <c r="N109" t="s">
        <v>747</v>
      </c>
      <c r="O109" t="s">
        <v>748</v>
      </c>
      <c r="P109" t="s">
        <v>673</v>
      </c>
      <c r="Q109" t="s">
        <v>749</v>
      </c>
      <c r="R109" t="s">
        <v>593</v>
      </c>
      <c r="S109" t="s">
        <v>686</v>
      </c>
      <c r="T109" t="s">
        <v>751</v>
      </c>
      <c r="U109" t="s">
        <v>752</v>
      </c>
      <c r="V109" t="s">
        <v>753</v>
      </c>
      <c r="W109" t="s">
        <v>16</v>
      </c>
      <c r="X109" t="s">
        <v>754</v>
      </c>
      <c r="Y109" t="s">
        <v>755</v>
      </c>
      <c r="Z109" t="s">
        <v>380</v>
      </c>
      <c r="AA109" t="s">
        <v>756</v>
      </c>
      <c r="AB109" t="s">
        <v>757</v>
      </c>
      <c r="AC109" t="s">
        <v>758</v>
      </c>
      <c r="AD109" t="s">
        <v>759</v>
      </c>
      <c r="AE109" t="s">
        <v>562</v>
      </c>
      <c r="AF109" t="s">
        <v>760</v>
      </c>
      <c r="AG109" t="s">
        <v>761</v>
      </c>
      <c r="AH109" t="s">
        <v>762</v>
      </c>
      <c r="AI109" t="s">
        <v>763</v>
      </c>
      <c r="AJ109">
        <v>4188.01</v>
      </c>
      <c r="AK109">
        <v>0</v>
      </c>
      <c r="AL109">
        <v>0</v>
      </c>
      <c r="AM109" t="s">
        <v>764</v>
      </c>
      <c r="AN109" t="s">
        <v>764</v>
      </c>
      <c r="AO109" t="s">
        <v>764</v>
      </c>
    </row>
    <row r="110" spans="1:41" x14ac:dyDescent="0.35">
      <c r="A110">
        <v>1027267</v>
      </c>
      <c r="B110" t="s">
        <v>740</v>
      </c>
      <c r="C110" t="s">
        <v>741</v>
      </c>
      <c r="D110" t="s">
        <v>580</v>
      </c>
      <c r="E110" t="s">
        <v>105</v>
      </c>
      <c r="F110" t="s">
        <v>742</v>
      </c>
      <c r="G110">
        <v>2021</v>
      </c>
      <c r="H110">
        <v>6</v>
      </c>
      <c r="I110" t="s">
        <v>743</v>
      </c>
      <c r="J110" s="29">
        <v>44377</v>
      </c>
      <c r="K110" t="s">
        <v>744</v>
      </c>
      <c r="L110" t="s">
        <v>769</v>
      </c>
      <c r="M110" t="s">
        <v>776</v>
      </c>
      <c r="N110" t="s">
        <v>777</v>
      </c>
      <c r="O110" t="s">
        <v>772</v>
      </c>
      <c r="P110" t="s">
        <v>673</v>
      </c>
      <c r="Q110" t="s">
        <v>749</v>
      </c>
      <c r="R110" t="s">
        <v>593</v>
      </c>
      <c r="S110" t="s">
        <v>686</v>
      </c>
      <c r="T110" t="s">
        <v>751</v>
      </c>
      <c r="U110" t="s">
        <v>752</v>
      </c>
      <c r="V110" t="s">
        <v>753</v>
      </c>
      <c r="W110" t="s">
        <v>16</v>
      </c>
      <c r="X110" t="s">
        <v>754</v>
      </c>
      <c r="Y110" t="s">
        <v>755</v>
      </c>
      <c r="Z110" t="s">
        <v>380</v>
      </c>
      <c r="AA110" t="s">
        <v>756</v>
      </c>
      <c r="AB110" t="s">
        <v>757</v>
      </c>
      <c r="AC110" t="s">
        <v>758</v>
      </c>
      <c r="AD110" t="s">
        <v>759</v>
      </c>
      <c r="AE110" t="s">
        <v>562</v>
      </c>
      <c r="AF110" t="s">
        <v>760</v>
      </c>
      <c r="AG110" t="s">
        <v>761</v>
      </c>
      <c r="AH110" t="s">
        <v>762</v>
      </c>
      <c r="AI110" t="s">
        <v>763</v>
      </c>
      <c r="AJ110">
        <v>1701.82</v>
      </c>
      <c r="AK110">
        <v>0</v>
      </c>
      <c r="AL110">
        <v>0</v>
      </c>
      <c r="AM110" t="s">
        <v>764</v>
      </c>
      <c r="AN110" t="s">
        <v>764</v>
      </c>
      <c r="AO110" t="s">
        <v>764</v>
      </c>
    </row>
    <row r="111" spans="1:41" x14ac:dyDescent="0.35">
      <c r="A111">
        <v>1026569</v>
      </c>
      <c r="B111" t="s">
        <v>740</v>
      </c>
      <c r="C111" t="s">
        <v>741</v>
      </c>
      <c r="D111" t="s">
        <v>580</v>
      </c>
      <c r="E111" t="s">
        <v>102</v>
      </c>
      <c r="F111" t="s">
        <v>742</v>
      </c>
      <c r="G111">
        <v>2021</v>
      </c>
      <c r="H111">
        <v>6</v>
      </c>
      <c r="I111" t="s">
        <v>743</v>
      </c>
      <c r="J111" s="29">
        <v>44377</v>
      </c>
      <c r="K111" t="s">
        <v>744</v>
      </c>
      <c r="L111" t="s">
        <v>769</v>
      </c>
      <c r="M111" t="s">
        <v>770</v>
      </c>
      <c r="N111" t="s">
        <v>771</v>
      </c>
      <c r="O111" t="s">
        <v>772</v>
      </c>
      <c r="P111" t="s">
        <v>673</v>
      </c>
      <c r="Q111" t="s">
        <v>749</v>
      </c>
      <c r="R111" t="s">
        <v>591</v>
      </c>
      <c r="S111" t="s">
        <v>687</v>
      </c>
      <c r="T111" t="s">
        <v>751</v>
      </c>
      <c r="U111" t="s">
        <v>752</v>
      </c>
      <c r="V111" t="s">
        <v>753</v>
      </c>
      <c r="W111" t="s">
        <v>16</v>
      </c>
      <c r="X111" t="s">
        <v>754</v>
      </c>
      <c r="Y111" t="s">
        <v>755</v>
      </c>
      <c r="Z111" t="s">
        <v>380</v>
      </c>
      <c r="AA111" t="s">
        <v>756</v>
      </c>
      <c r="AB111" t="s">
        <v>757</v>
      </c>
      <c r="AC111" t="s">
        <v>758</v>
      </c>
      <c r="AD111" t="s">
        <v>759</v>
      </c>
      <c r="AE111" t="s">
        <v>768</v>
      </c>
      <c r="AF111" t="s">
        <v>760</v>
      </c>
      <c r="AG111" t="s">
        <v>761</v>
      </c>
      <c r="AH111" t="s">
        <v>762</v>
      </c>
      <c r="AI111" t="s">
        <v>763</v>
      </c>
      <c r="AJ111">
        <v>2976.76</v>
      </c>
      <c r="AK111">
        <v>0</v>
      </c>
      <c r="AL111">
        <v>0</v>
      </c>
      <c r="AM111" t="s">
        <v>764</v>
      </c>
      <c r="AN111" t="s">
        <v>764</v>
      </c>
      <c r="AO111" t="s">
        <v>764</v>
      </c>
    </row>
    <row r="112" spans="1:41" x14ac:dyDescent="0.35">
      <c r="A112">
        <v>1026569</v>
      </c>
      <c r="B112" t="s">
        <v>740</v>
      </c>
      <c r="C112" t="s">
        <v>741</v>
      </c>
      <c r="D112" t="s">
        <v>580</v>
      </c>
      <c r="E112" t="s">
        <v>102</v>
      </c>
      <c r="F112" t="s">
        <v>742</v>
      </c>
      <c r="G112">
        <v>2021</v>
      </c>
      <c r="H112">
        <v>6</v>
      </c>
      <c r="I112" t="s">
        <v>743</v>
      </c>
      <c r="J112" s="29">
        <v>44377</v>
      </c>
      <c r="K112" t="s">
        <v>744</v>
      </c>
      <c r="L112" t="s">
        <v>769</v>
      </c>
      <c r="M112" t="s">
        <v>774</v>
      </c>
      <c r="N112" t="s">
        <v>775</v>
      </c>
      <c r="O112" t="s">
        <v>772</v>
      </c>
      <c r="P112" t="s">
        <v>673</v>
      </c>
      <c r="Q112" t="s">
        <v>749</v>
      </c>
      <c r="R112" t="s">
        <v>591</v>
      </c>
      <c r="S112" t="s">
        <v>687</v>
      </c>
      <c r="T112" t="s">
        <v>751</v>
      </c>
      <c r="U112" t="s">
        <v>752</v>
      </c>
      <c r="V112" t="s">
        <v>753</v>
      </c>
      <c r="W112" t="s">
        <v>16</v>
      </c>
      <c r="X112" t="s">
        <v>754</v>
      </c>
      <c r="Y112" t="s">
        <v>755</v>
      </c>
      <c r="Z112" t="s">
        <v>380</v>
      </c>
      <c r="AA112" t="s">
        <v>756</v>
      </c>
      <c r="AB112" t="s">
        <v>757</v>
      </c>
      <c r="AC112" t="s">
        <v>758</v>
      </c>
      <c r="AD112" t="s">
        <v>759</v>
      </c>
      <c r="AE112" t="s">
        <v>768</v>
      </c>
      <c r="AF112" t="s">
        <v>760</v>
      </c>
      <c r="AG112" t="s">
        <v>761</v>
      </c>
      <c r="AH112" t="s">
        <v>762</v>
      </c>
      <c r="AI112" t="s">
        <v>763</v>
      </c>
      <c r="AJ112">
        <v>-2976.76</v>
      </c>
      <c r="AK112">
        <v>0</v>
      </c>
      <c r="AL112">
        <v>0</v>
      </c>
      <c r="AM112" t="s">
        <v>764</v>
      </c>
      <c r="AN112" t="s">
        <v>764</v>
      </c>
      <c r="AO112" t="s">
        <v>764</v>
      </c>
    </row>
    <row r="113" spans="1:41" x14ac:dyDescent="0.35">
      <c r="A113">
        <v>1026569</v>
      </c>
      <c r="B113" t="s">
        <v>740</v>
      </c>
      <c r="C113" t="s">
        <v>741</v>
      </c>
      <c r="D113" t="s">
        <v>580</v>
      </c>
      <c r="E113" t="s">
        <v>102</v>
      </c>
      <c r="F113" t="s">
        <v>742</v>
      </c>
      <c r="G113">
        <v>2021</v>
      </c>
      <c r="H113">
        <v>6</v>
      </c>
      <c r="I113" t="s">
        <v>743</v>
      </c>
      <c r="J113" s="29">
        <v>44377</v>
      </c>
      <c r="K113" t="s">
        <v>744</v>
      </c>
      <c r="L113" t="s">
        <v>745</v>
      </c>
      <c r="M113" t="s">
        <v>746</v>
      </c>
      <c r="N113" t="s">
        <v>747</v>
      </c>
      <c r="O113" t="s">
        <v>748</v>
      </c>
      <c r="P113" t="s">
        <v>673</v>
      </c>
      <c r="Q113" t="s">
        <v>749</v>
      </c>
      <c r="R113" t="s">
        <v>591</v>
      </c>
      <c r="S113" t="s">
        <v>687</v>
      </c>
      <c r="T113" t="s">
        <v>751</v>
      </c>
      <c r="U113" t="s">
        <v>752</v>
      </c>
      <c r="V113" t="s">
        <v>753</v>
      </c>
      <c r="W113" t="s">
        <v>16</v>
      </c>
      <c r="X113" t="s">
        <v>754</v>
      </c>
      <c r="Y113" t="s">
        <v>755</v>
      </c>
      <c r="Z113" t="s">
        <v>380</v>
      </c>
      <c r="AA113" t="s">
        <v>756</v>
      </c>
      <c r="AB113" t="s">
        <v>757</v>
      </c>
      <c r="AC113" t="s">
        <v>758</v>
      </c>
      <c r="AD113" t="s">
        <v>759</v>
      </c>
      <c r="AE113" t="s">
        <v>768</v>
      </c>
      <c r="AF113" t="s">
        <v>760</v>
      </c>
      <c r="AG113" t="s">
        <v>761</v>
      </c>
      <c r="AH113" t="s">
        <v>762</v>
      </c>
      <c r="AI113" t="s">
        <v>763</v>
      </c>
      <c r="AJ113">
        <v>3073.98</v>
      </c>
      <c r="AK113">
        <v>0</v>
      </c>
      <c r="AL113">
        <v>0</v>
      </c>
      <c r="AM113" t="s">
        <v>764</v>
      </c>
      <c r="AN113" t="s">
        <v>764</v>
      </c>
      <c r="AO113" t="s">
        <v>764</v>
      </c>
    </row>
    <row r="114" spans="1:41" x14ac:dyDescent="0.35">
      <c r="A114">
        <v>1026569</v>
      </c>
      <c r="B114" t="s">
        <v>740</v>
      </c>
      <c r="C114" t="s">
        <v>741</v>
      </c>
      <c r="D114" t="s">
        <v>580</v>
      </c>
      <c r="E114" t="s">
        <v>102</v>
      </c>
      <c r="F114" t="s">
        <v>742</v>
      </c>
      <c r="G114">
        <v>2021</v>
      </c>
      <c r="H114">
        <v>6</v>
      </c>
      <c r="I114" t="s">
        <v>743</v>
      </c>
      <c r="J114" s="29">
        <v>44377</v>
      </c>
      <c r="K114" t="s">
        <v>744</v>
      </c>
      <c r="L114" t="s">
        <v>769</v>
      </c>
      <c r="M114" t="s">
        <v>776</v>
      </c>
      <c r="N114" t="s">
        <v>777</v>
      </c>
      <c r="O114" t="s">
        <v>772</v>
      </c>
      <c r="P114" t="s">
        <v>673</v>
      </c>
      <c r="Q114" t="s">
        <v>749</v>
      </c>
      <c r="R114" t="s">
        <v>591</v>
      </c>
      <c r="S114" t="s">
        <v>687</v>
      </c>
      <c r="T114" t="s">
        <v>751</v>
      </c>
      <c r="U114" t="s">
        <v>752</v>
      </c>
      <c r="V114" t="s">
        <v>753</v>
      </c>
      <c r="W114" t="s">
        <v>16</v>
      </c>
      <c r="X114" t="s">
        <v>754</v>
      </c>
      <c r="Y114" t="s">
        <v>755</v>
      </c>
      <c r="Z114" t="s">
        <v>380</v>
      </c>
      <c r="AA114" t="s">
        <v>756</v>
      </c>
      <c r="AB114" t="s">
        <v>757</v>
      </c>
      <c r="AC114" t="s">
        <v>758</v>
      </c>
      <c r="AD114" t="s">
        <v>759</v>
      </c>
      <c r="AE114" t="s">
        <v>768</v>
      </c>
      <c r="AF114" t="s">
        <v>760</v>
      </c>
      <c r="AG114" t="s">
        <v>761</v>
      </c>
      <c r="AH114" t="s">
        <v>762</v>
      </c>
      <c r="AI114" t="s">
        <v>763</v>
      </c>
      <c r="AJ114">
        <v>2976.76</v>
      </c>
      <c r="AK114">
        <v>0</v>
      </c>
      <c r="AL114">
        <v>0</v>
      </c>
      <c r="AM114" t="s">
        <v>764</v>
      </c>
      <c r="AN114" t="s">
        <v>764</v>
      </c>
      <c r="AO114" t="s">
        <v>764</v>
      </c>
    </row>
    <row r="115" spans="1:41" x14ac:dyDescent="0.35">
      <c r="A115">
        <v>1026569</v>
      </c>
      <c r="B115" t="s">
        <v>740</v>
      </c>
      <c r="C115" t="s">
        <v>741</v>
      </c>
      <c r="D115" t="s">
        <v>580</v>
      </c>
      <c r="E115" t="s">
        <v>102</v>
      </c>
      <c r="F115" t="s">
        <v>742</v>
      </c>
      <c r="G115">
        <v>2021</v>
      </c>
      <c r="H115">
        <v>6</v>
      </c>
      <c r="I115" t="s">
        <v>743</v>
      </c>
      <c r="J115" s="29">
        <v>44377</v>
      </c>
      <c r="K115" t="s">
        <v>744</v>
      </c>
      <c r="L115" t="s">
        <v>769</v>
      </c>
      <c r="M115" t="s">
        <v>776</v>
      </c>
      <c r="N115" t="s">
        <v>777</v>
      </c>
      <c r="O115" t="s">
        <v>772</v>
      </c>
      <c r="P115" t="s">
        <v>673</v>
      </c>
      <c r="Q115" t="s">
        <v>749</v>
      </c>
      <c r="R115" t="s">
        <v>591</v>
      </c>
      <c r="S115" t="s">
        <v>687</v>
      </c>
      <c r="T115" t="s">
        <v>751</v>
      </c>
      <c r="U115" t="s">
        <v>752</v>
      </c>
      <c r="V115" t="s">
        <v>753</v>
      </c>
      <c r="W115" t="s">
        <v>16</v>
      </c>
      <c r="X115" t="s">
        <v>754</v>
      </c>
      <c r="Y115" t="s">
        <v>755</v>
      </c>
      <c r="Z115" t="s">
        <v>380</v>
      </c>
      <c r="AA115" t="s">
        <v>756</v>
      </c>
      <c r="AB115" t="s">
        <v>757</v>
      </c>
      <c r="AC115" t="s">
        <v>758</v>
      </c>
      <c r="AD115" t="s">
        <v>759</v>
      </c>
      <c r="AE115" t="s">
        <v>768</v>
      </c>
      <c r="AF115" t="s">
        <v>760</v>
      </c>
      <c r="AG115" t="s">
        <v>761</v>
      </c>
      <c r="AH115" t="s">
        <v>762</v>
      </c>
      <c r="AI115" t="s">
        <v>763</v>
      </c>
      <c r="AJ115">
        <v>401.74</v>
      </c>
      <c r="AK115">
        <v>0</v>
      </c>
      <c r="AL115">
        <v>0</v>
      </c>
      <c r="AM115" t="s">
        <v>764</v>
      </c>
      <c r="AN115" t="s">
        <v>764</v>
      </c>
      <c r="AO115" t="s">
        <v>764</v>
      </c>
    </row>
    <row r="116" spans="1:41" x14ac:dyDescent="0.35">
      <c r="A116">
        <v>1026845</v>
      </c>
      <c r="B116" t="s">
        <v>740</v>
      </c>
      <c r="C116" t="s">
        <v>741</v>
      </c>
      <c r="D116" t="s">
        <v>580</v>
      </c>
      <c r="E116" t="s">
        <v>99</v>
      </c>
      <c r="F116" t="s">
        <v>742</v>
      </c>
      <c r="G116">
        <v>2021</v>
      </c>
      <c r="H116">
        <v>6</v>
      </c>
      <c r="I116" t="s">
        <v>743</v>
      </c>
      <c r="J116" s="29">
        <v>44377</v>
      </c>
      <c r="K116" t="s">
        <v>744</v>
      </c>
      <c r="L116" t="s">
        <v>769</v>
      </c>
      <c r="M116" t="s">
        <v>770</v>
      </c>
      <c r="N116" t="s">
        <v>771</v>
      </c>
      <c r="O116" t="s">
        <v>772</v>
      </c>
      <c r="P116" t="s">
        <v>673</v>
      </c>
      <c r="Q116" t="s">
        <v>749</v>
      </c>
      <c r="R116" t="s">
        <v>589</v>
      </c>
      <c r="S116" t="s">
        <v>798</v>
      </c>
      <c r="T116" t="s">
        <v>751</v>
      </c>
      <c r="U116" t="s">
        <v>752</v>
      </c>
      <c r="V116" t="s">
        <v>753</v>
      </c>
      <c r="W116" t="s">
        <v>16</v>
      </c>
      <c r="X116" t="s">
        <v>754</v>
      </c>
      <c r="Y116" t="s">
        <v>755</v>
      </c>
      <c r="Z116" t="s">
        <v>380</v>
      </c>
      <c r="AA116" t="s">
        <v>756</v>
      </c>
      <c r="AB116" t="s">
        <v>757</v>
      </c>
      <c r="AC116" t="s">
        <v>758</v>
      </c>
      <c r="AD116" t="s">
        <v>759</v>
      </c>
      <c r="AE116" t="s">
        <v>768</v>
      </c>
      <c r="AF116" t="s">
        <v>760</v>
      </c>
      <c r="AG116" t="s">
        <v>761</v>
      </c>
      <c r="AH116" t="s">
        <v>762</v>
      </c>
      <c r="AI116" t="s">
        <v>763</v>
      </c>
      <c r="AJ116">
        <v>2071.69</v>
      </c>
      <c r="AK116">
        <v>0</v>
      </c>
      <c r="AL116">
        <v>0</v>
      </c>
      <c r="AM116" t="s">
        <v>764</v>
      </c>
      <c r="AN116" t="s">
        <v>764</v>
      </c>
      <c r="AO116" t="s">
        <v>764</v>
      </c>
    </row>
    <row r="117" spans="1:41" x14ac:dyDescent="0.35">
      <c r="A117">
        <v>1026845</v>
      </c>
      <c r="B117" t="s">
        <v>740</v>
      </c>
      <c r="C117" t="s">
        <v>741</v>
      </c>
      <c r="D117" t="s">
        <v>580</v>
      </c>
      <c r="E117" t="s">
        <v>99</v>
      </c>
      <c r="F117" t="s">
        <v>742</v>
      </c>
      <c r="G117">
        <v>2021</v>
      </c>
      <c r="H117">
        <v>6</v>
      </c>
      <c r="I117" t="s">
        <v>743</v>
      </c>
      <c r="J117" s="29">
        <v>44377</v>
      </c>
      <c r="K117" t="s">
        <v>744</v>
      </c>
      <c r="L117" t="s">
        <v>769</v>
      </c>
      <c r="M117" t="s">
        <v>774</v>
      </c>
      <c r="N117" t="s">
        <v>775</v>
      </c>
      <c r="O117" t="s">
        <v>772</v>
      </c>
      <c r="P117" t="s">
        <v>673</v>
      </c>
      <c r="Q117" t="s">
        <v>749</v>
      </c>
      <c r="R117" t="s">
        <v>589</v>
      </c>
      <c r="S117" t="s">
        <v>798</v>
      </c>
      <c r="T117" t="s">
        <v>751</v>
      </c>
      <c r="U117" t="s">
        <v>752</v>
      </c>
      <c r="V117" t="s">
        <v>753</v>
      </c>
      <c r="W117" t="s">
        <v>16</v>
      </c>
      <c r="X117" t="s">
        <v>754</v>
      </c>
      <c r="Y117" t="s">
        <v>755</v>
      </c>
      <c r="Z117" t="s">
        <v>380</v>
      </c>
      <c r="AA117" t="s">
        <v>756</v>
      </c>
      <c r="AB117" t="s">
        <v>757</v>
      </c>
      <c r="AC117" t="s">
        <v>758</v>
      </c>
      <c r="AD117" t="s">
        <v>759</v>
      </c>
      <c r="AE117" t="s">
        <v>768</v>
      </c>
      <c r="AF117" t="s">
        <v>760</v>
      </c>
      <c r="AG117" t="s">
        <v>761</v>
      </c>
      <c r="AH117" t="s">
        <v>762</v>
      </c>
      <c r="AI117" t="s">
        <v>763</v>
      </c>
      <c r="AJ117">
        <v>-2071.69</v>
      </c>
      <c r="AK117">
        <v>0</v>
      </c>
      <c r="AL117">
        <v>0</v>
      </c>
      <c r="AM117" t="s">
        <v>764</v>
      </c>
      <c r="AN117" t="s">
        <v>764</v>
      </c>
      <c r="AO117" t="s">
        <v>764</v>
      </c>
    </row>
    <row r="118" spans="1:41" x14ac:dyDescent="0.35">
      <c r="A118">
        <v>1026845</v>
      </c>
      <c r="B118" t="s">
        <v>740</v>
      </c>
      <c r="C118" t="s">
        <v>741</v>
      </c>
      <c r="D118" t="s">
        <v>580</v>
      </c>
      <c r="E118" t="s">
        <v>99</v>
      </c>
      <c r="F118" t="s">
        <v>742</v>
      </c>
      <c r="G118">
        <v>2021</v>
      </c>
      <c r="H118">
        <v>6</v>
      </c>
      <c r="I118" t="s">
        <v>743</v>
      </c>
      <c r="J118" s="29">
        <v>44377</v>
      </c>
      <c r="K118" t="s">
        <v>744</v>
      </c>
      <c r="L118" t="s">
        <v>745</v>
      </c>
      <c r="M118" t="s">
        <v>746</v>
      </c>
      <c r="N118" t="s">
        <v>747</v>
      </c>
      <c r="O118" t="s">
        <v>748</v>
      </c>
      <c r="P118" t="s">
        <v>673</v>
      </c>
      <c r="Q118" t="s">
        <v>749</v>
      </c>
      <c r="R118" t="s">
        <v>589</v>
      </c>
      <c r="S118" t="s">
        <v>798</v>
      </c>
      <c r="T118" t="s">
        <v>751</v>
      </c>
      <c r="U118" t="s">
        <v>752</v>
      </c>
      <c r="V118" t="s">
        <v>753</v>
      </c>
      <c r="W118" t="s">
        <v>16</v>
      </c>
      <c r="X118" t="s">
        <v>754</v>
      </c>
      <c r="Y118" t="s">
        <v>755</v>
      </c>
      <c r="Z118" t="s">
        <v>380</v>
      </c>
      <c r="AA118" t="s">
        <v>756</v>
      </c>
      <c r="AB118" t="s">
        <v>757</v>
      </c>
      <c r="AC118" t="s">
        <v>758</v>
      </c>
      <c r="AD118" t="s">
        <v>759</v>
      </c>
      <c r="AE118" t="s">
        <v>768</v>
      </c>
      <c r="AF118" t="s">
        <v>760</v>
      </c>
      <c r="AG118" t="s">
        <v>761</v>
      </c>
      <c r="AH118" t="s">
        <v>762</v>
      </c>
      <c r="AI118" t="s">
        <v>763</v>
      </c>
      <c r="AJ118">
        <v>3633.19</v>
      </c>
      <c r="AK118">
        <v>0</v>
      </c>
      <c r="AL118">
        <v>0</v>
      </c>
      <c r="AM118" t="s">
        <v>764</v>
      </c>
      <c r="AN118" t="s">
        <v>764</v>
      </c>
      <c r="AO118" t="s">
        <v>764</v>
      </c>
    </row>
    <row r="119" spans="1:41" x14ac:dyDescent="0.35">
      <c r="A119">
        <v>1026845</v>
      </c>
      <c r="B119" t="s">
        <v>740</v>
      </c>
      <c r="C119" t="s">
        <v>741</v>
      </c>
      <c r="D119" t="s">
        <v>580</v>
      </c>
      <c r="E119" t="s">
        <v>99</v>
      </c>
      <c r="F119" t="s">
        <v>742</v>
      </c>
      <c r="G119">
        <v>2021</v>
      </c>
      <c r="H119">
        <v>6</v>
      </c>
      <c r="I119" t="s">
        <v>743</v>
      </c>
      <c r="J119" s="29">
        <v>44377</v>
      </c>
      <c r="K119" t="s">
        <v>744</v>
      </c>
      <c r="L119" t="s">
        <v>769</v>
      </c>
      <c r="M119" t="s">
        <v>776</v>
      </c>
      <c r="N119" t="s">
        <v>777</v>
      </c>
      <c r="O119" t="s">
        <v>772</v>
      </c>
      <c r="P119" t="s">
        <v>673</v>
      </c>
      <c r="Q119" t="s">
        <v>749</v>
      </c>
      <c r="R119" t="s">
        <v>589</v>
      </c>
      <c r="S119" t="s">
        <v>798</v>
      </c>
      <c r="T119" t="s">
        <v>751</v>
      </c>
      <c r="U119" t="s">
        <v>752</v>
      </c>
      <c r="V119" t="s">
        <v>753</v>
      </c>
      <c r="W119" t="s">
        <v>16</v>
      </c>
      <c r="X119" t="s">
        <v>754</v>
      </c>
      <c r="Y119" t="s">
        <v>755</v>
      </c>
      <c r="Z119" t="s">
        <v>380</v>
      </c>
      <c r="AA119" t="s">
        <v>756</v>
      </c>
      <c r="AB119" t="s">
        <v>757</v>
      </c>
      <c r="AC119" t="s">
        <v>758</v>
      </c>
      <c r="AD119" t="s">
        <v>759</v>
      </c>
      <c r="AE119" t="s">
        <v>768</v>
      </c>
      <c r="AF119" t="s">
        <v>760</v>
      </c>
      <c r="AG119" t="s">
        <v>761</v>
      </c>
      <c r="AH119" t="s">
        <v>762</v>
      </c>
      <c r="AI119" t="s">
        <v>763</v>
      </c>
      <c r="AJ119">
        <v>2071.69</v>
      </c>
      <c r="AK119">
        <v>0</v>
      </c>
      <c r="AL119">
        <v>0</v>
      </c>
      <c r="AM119" t="s">
        <v>764</v>
      </c>
      <c r="AN119" t="s">
        <v>764</v>
      </c>
      <c r="AO119" t="s">
        <v>764</v>
      </c>
    </row>
    <row r="120" spans="1:41" x14ac:dyDescent="0.35">
      <c r="A120">
        <v>1030780</v>
      </c>
      <c r="B120" t="s">
        <v>740</v>
      </c>
      <c r="C120" t="s">
        <v>741</v>
      </c>
      <c r="D120" t="s">
        <v>580</v>
      </c>
      <c r="E120" t="s">
        <v>95</v>
      </c>
      <c r="F120" t="s">
        <v>742</v>
      </c>
      <c r="G120">
        <v>2021</v>
      </c>
      <c r="H120">
        <v>6</v>
      </c>
      <c r="I120" t="s">
        <v>743</v>
      </c>
      <c r="J120" s="29">
        <v>44377</v>
      </c>
      <c r="K120" t="s">
        <v>744</v>
      </c>
      <c r="L120" t="s">
        <v>769</v>
      </c>
      <c r="M120" t="s">
        <v>770</v>
      </c>
      <c r="N120" t="s">
        <v>771</v>
      </c>
      <c r="O120" t="s">
        <v>772</v>
      </c>
      <c r="P120" t="s">
        <v>673</v>
      </c>
      <c r="Q120" t="s">
        <v>749</v>
      </c>
      <c r="R120" t="s">
        <v>587</v>
      </c>
      <c r="S120" t="s">
        <v>799</v>
      </c>
      <c r="T120" t="s">
        <v>751</v>
      </c>
      <c r="U120" t="s">
        <v>752</v>
      </c>
      <c r="V120" t="s">
        <v>753</v>
      </c>
      <c r="W120" t="s">
        <v>16</v>
      </c>
      <c r="X120" t="s">
        <v>754</v>
      </c>
      <c r="Y120" t="s">
        <v>755</v>
      </c>
      <c r="Z120" t="s">
        <v>380</v>
      </c>
      <c r="AA120" t="s">
        <v>756</v>
      </c>
      <c r="AB120" t="s">
        <v>757</v>
      </c>
      <c r="AC120" t="s">
        <v>758</v>
      </c>
      <c r="AD120" t="s">
        <v>759</v>
      </c>
      <c r="AE120" t="s">
        <v>768</v>
      </c>
      <c r="AF120" t="s">
        <v>760</v>
      </c>
      <c r="AG120" t="s">
        <v>761</v>
      </c>
      <c r="AH120" t="s">
        <v>762</v>
      </c>
      <c r="AI120" t="s">
        <v>763</v>
      </c>
      <c r="AJ120">
        <v>1049.81</v>
      </c>
      <c r="AK120">
        <v>0</v>
      </c>
      <c r="AL120">
        <v>0</v>
      </c>
      <c r="AM120" t="s">
        <v>764</v>
      </c>
      <c r="AN120" t="s">
        <v>764</v>
      </c>
      <c r="AO120" t="s">
        <v>764</v>
      </c>
    </row>
    <row r="121" spans="1:41" x14ac:dyDescent="0.35">
      <c r="A121">
        <v>1030780</v>
      </c>
      <c r="B121" t="s">
        <v>740</v>
      </c>
      <c r="C121" t="s">
        <v>741</v>
      </c>
      <c r="D121" t="s">
        <v>580</v>
      </c>
      <c r="E121" t="s">
        <v>95</v>
      </c>
      <c r="F121" t="s">
        <v>742</v>
      </c>
      <c r="G121">
        <v>2021</v>
      </c>
      <c r="H121">
        <v>6</v>
      </c>
      <c r="I121" t="s">
        <v>743</v>
      </c>
      <c r="J121" s="29">
        <v>44377</v>
      </c>
      <c r="K121" t="s">
        <v>744</v>
      </c>
      <c r="L121" t="s">
        <v>769</v>
      </c>
      <c r="M121" t="s">
        <v>774</v>
      </c>
      <c r="N121" t="s">
        <v>775</v>
      </c>
      <c r="O121" t="s">
        <v>772</v>
      </c>
      <c r="P121" t="s">
        <v>673</v>
      </c>
      <c r="Q121" t="s">
        <v>749</v>
      </c>
      <c r="R121" t="s">
        <v>587</v>
      </c>
      <c r="S121" t="s">
        <v>799</v>
      </c>
      <c r="T121" t="s">
        <v>751</v>
      </c>
      <c r="U121" t="s">
        <v>752</v>
      </c>
      <c r="V121" t="s">
        <v>753</v>
      </c>
      <c r="W121" t="s">
        <v>16</v>
      </c>
      <c r="X121" t="s">
        <v>754</v>
      </c>
      <c r="Y121" t="s">
        <v>755</v>
      </c>
      <c r="Z121" t="s">
        <v>380</v>
      </c>
      <c r="AA121" t="s">
        <v>756</v>
      </c>
      <c r="AB121" t="s">
        <v>757</v>
      </c>
      <c r="AC121" t="s">
        <v>758</v>
      </c>
      <c r="AD121" t="s">
        <v>759</v>
      </c>
      <c r="AE121" t="s">
        <v>768</v>
      </c>
      <c r="AF121" t="s">
        <v>760</v>
      </c>
      <c r="AG121" t="s">
        <v>761</v>
      </c>
      <c r="AH121" t="s">
        <v>762</v>
      </c>
      <c r="AI121" t="s">
        <v>763</v>
      </c>
      <c r="AJ121">
        <v>-1049.81</v>
      </c>
      <c r="AK121">
        <v>0</v>
      </c>
      <c r="AL121">
        <v>0</v>
      </c>
      <c r="AM121" t="s">
        <v>764</v>
      </c>
      <c r="AN121" t="s">
        <v>764</v>
      </c>
      <c r="AO121" t="s">
        <v>764</v>
      </c>
    </row>
    <row r="122" spans="1:41" x14ac:dyDescent="0.35">
      <c r="A122">
        <v>1030780</v>
      </c>
      <c r="B122" t="s">
        <v>740</v>
      </c>
      <c r="C122" t="s">
        <v>741</v>
      </c>
      <c r="D122" t="s">
        <v>580</v>
      </c>
      <c r="E122" t="s">
        <v>95</v>
      </c>
      <c r="F122" t="s">
        <v>742</v>
      </c>
      <c r="G122">
        <v>2021</v>
      </c>
      <c r="H122">
        <v>6</v>
      </c>
      <c r="I122" t="s">
        <v>743</v>
      </c>
      <c r="J122" s="29">
        <v>44377</v>
      </c>
      <c r="K122" t="s">
        <v>744</v>
      </c>
      <c r="L122" t="s">
        <v>745</v>
      </c>
      <c r="M122" t="s">
        <v>746</v>
      </c>
      <c r="N122" t="s">
        <v>747</v>
      </c>
      <c r="O122" t="s">
        <v>748</v>
      </c>
      <c r="P122" t="s">
        <v>673</v>
      </c>
      <c r="Q122" t="s">
        <v>749</v>
      </c>
      <c r="R122" t="s">
        <v>587</v>
      </c>
      <c r="S122" t="s">
        <v>799</v>
      </c>
      <c r="T122" t="s">
        <v>751</v>
      </c>
      <c r="U122" t="s">
        <v>752</v>
      </c>
      <c r="V122" t="s">
        <v>753</v>
      </c>
      <c r="W122" t="s">
        <v>16</v>
      </c>
      <c r="X122" t="s">
        <v>754</v>
      </c>
      <c r="Y122" t="s">
        <v>755</v>
      </c>
      <c r="Z122" t="s">
        <v>380</v>
      </c>
      <c r="AA122" t="s">
        <v>756</v>
      </c>
      <c r="AB122" t="s">
        <v>757</v>
      </c>
      <c r="AC122" t="s">
        <v>758</v>
      </c>
      <c r="AD122" t="s">
        <v>759</v>
      </c>
      <c r="AE122" t="s">
        <v>768</v>
      </c>
      <c r="AF122" t="s">
        <v>760</v>
      </c>
      <c r="AG122" t="s">
        <v>761</v>
      </c>
      <c r="AH122" t="s">
        <v>762</v>
      </c>
      <c r="AI122" t="s">
        <v>763</v>
      </c>
      <c r="AJ122">
        <v>1146.83</v>
      </c>
      <c r="AK122">
        <v>0</v>
      </c>
      <c r="AL122">
        <v>0</v>
      </c>
      <c r="AM122" t="s">
        <v>764</v>
      </c>
      <c r="AN122" t="s">
        <v>764</v>
      </c>
      <c r="AO122" t="s">
        <v>764</v>
      </c>
    </row>
    <row r="123" spans="1:41" x14ac:dyDescent="0.35">
      <c r="A123">
        <v>1030780</v>
      </c>
      <c r="B123" t="s">
        <v>740</v>
      </c>
      <c r="C123" t="s">
        <v>741</v>
      </c>
      <c r="D123" t="s">
        <v>580</v>
      </c>
      <c r="E123" t="s">
        <v>95</v>
      </c>
      <c r="F123" t="s">
        <v>742</v>
      </c>
      <c r="G123">
        <v>2021</v>
      </c>
      <c r="H123">
        <v>6</v>
      </c>
      <c r="I123" t="s">
        <v>743</v>
      </c>
      <c r="J123" s="29">
        <v>44377</v>
      </c>
      <c r="K123" t="s">
        <v>744</v>
      </c>
      <c r="L123" t="s">
        <v>769</v>
      </c>
      <c r="M123" t="s">
        <v>776</v>
      </c>
      <c r="N123" t="s">
        <v>777</v>
      </c>
      <c r="O123" t="s">
        <v>772</v>
      </c>
      <c r="P123" t="s">
        <v>673</v>
      </c>
      <c r="Q123" t="s">
        <v>749</v>
      </c>
      <c r="R123" t="s">
        <v>587</v>
      </c>
      <c r="S123" t="s">
        <v>799</v>
      </c>
      <c r="T123" t="s">
        <v>751</v>
      </c>
      <c r="U123" t="s">
        <v>752</v>
      </c>
      <c r="V123" t="s">
        <v>753</v>
      </c>
      <c r="W123" t="s">
        <v>16</v>
      </c>
      <c r="X123" t="s">
        <v>754</v>
      </c>
      <c r="Y123" t="s">
        <v>755</v>
      </c>
      <c r="Z123" t="s">
        <v>380</v>
      </c>
      <c r="AA123" t="s">
        <v>756</v>
      </c>
      <c r="AB123" t="s">
        <v>757</v>
      </c>
      <c r="AC123" t="s">
        <v>758</v>
      </c>
      <c r="AD123" t="s">
        <v>759</v>
      </c>
      <c r="AE123" t="s">
        <v>768</v>
      </c>
      <c r="AF123" t="s">
        <v>760</v>
      </c>
      <c r="AG123" t="s">
        <v>761</v>
      </c>
      <c r="AH123" t="s">
        <v>762</v>
      </c>
      <c r="AI123" t="s">
        <v>763</v>
      </c>
      <c r="AJ123">
        <v>1049.81</v>
      </c>
      <c r="AK123">
        <v>0</v>
      </c>
      <c r="AL123">
        <v>0</v>
      </c>
      <c r="AM123" t="s">
        <v>764</v>
      </c>
      <c r="AN123" t="s">
        <v>764</v>
      </c>
      <c r="AO123" t="s">
        <v>764</v>
      </c>
    </row>
    <row r="124" spans="1:41" x14ac:dyDescent="0.35">
      <c r="A124">
        <v>1029539</v>
      </c>
      <c r="B124" t="s">
        <v>740</v>
      </c>
      <c r="C124" t="s">
        <v>741</v>
      </c>
      <c r="D124" t="s">
        <v>580</v>
      </c>
      <c r="E124" t="s">
        <v>92</v>
      </c>
      <c r="F124" t="s">
        <v>742</v>
      </c>
      <c r="G124">
        <v>2021</v>
      </c>
      <c r="H124">
        <v>6</v>
      </c>
      <c r="I124" t="s">
        <v>743</v>
      </c>
      <c r="J124" s="29">
        <v>44377</v>
      </c>
      <c r="K124" t="s">
        <v>744</v>
      </c>
      <c r="L124" t="s">
        <v>769</v>
      </c>
      <c r="M124" t="s">
        <v>770</v>
      </c>
      <c r="N124" t="s">
        <v>771</v>
      </c>
      <c r="O124" t="s">
        <v>772</v>
      </c>
      <c r="P124" t="s">
        <v>673</v>
      </c>
      <c r="Q124" t="s">
        <v>749</v>
      </c>
      <c r="R124" t="s">
        <v>585</v>
      </c>
      <c r="S124" t="s">
        <v>706</v>
      </c>
      <c r="T124" t="s">
        <v>751</v>
      </c>
      <c r="U124" t="s">
        <v>752</v>
      </c>
      <c r="V124" t="s">
        <v>753</v>
      </c>
      <c r="W124" t="s">
        <v>16</v>
      </c>
      <c r="X124" t="s">
        <v>754</v>
      </c>
      <c r="Y124" t="s">
        <v>755</v>
      </c>
      <c r="Z124" t="s">
        <v>380</v>
      </c>
      <c r="AA124" t="s">
        <v>756</v>
      </c>
      <c r="AB124" t="s">
        <v>757</v>
      </c>
      <c r="AC124" t="s">
        <v>758</v>
      </c>
      <c r="AD124" t="s">
        <v>759</v>
      </c>
      <c r="AE124" t="s">
        <v>766</v>
      </c>
      <c r="AF124" t="s">
        <v>760</v>
      </c>
      <c r="AG124" t="s">
        <v>761</v>
      </c>
      <c r="AH124" t="s">
        <v>762</v>
      </c>
      <c r="AI124" t="s">
        <v>763</v>
      </c>
      <c r="AJ124">
        <v>561.47</v>
      </c>
      <c r="AK124">
        <v>0</v>
      </c>
      <c r="AL124">
        <v>0</v>
      </c>
      <c r="AM124" t="s">
        <v>764</v>
      </c>
      <c r="AN124" t="s">
        <v>764</v>
      </c>
      <c r="AO124" t="s">
        <v>764</v>
      </c>
    </row>
    <row r="125" spans="1:41" x14ac:dyDescent="0.35">
      <c r="A125">
        <v>1029539</v>
      </c>
      <c r="B125" t="s">
        <v>740</v>
      </c>
      <c r="C125" t="s">
        <v>741</v>
      </c>
      <c r="D125" t="s">
        <v>580</v>
      </c>
      <c r="E125" t="s">
        <v>92</v>
      </c>
      <c r="F125" t="s">
        <v>742</v>
      </c>
      <c r="G125">
        <v>2021</v>
      </c>
      <c r="H125">
        <v>6</v>
      </c>
      <c r="I125" t="s">
        <v>743</v>
      </c>
      <c r="J125" s="29">
        <v>44377</v>
      </c>
      <c r="K125" t="s">
        <v>744</v>
      </c>
      <c r="L125" t="s">
        <v>769</v>
      </c>
      <c r="M125" t="s">
        <v>774</v>
      </c>
      <c r="N125" t="s">
        <v>775</v>
      </c>
      <c r="O125" t="s">
        <v>772</v>
      </c>
      <c r="P125" t="s">
        <v>673</v>
      </c>
      <c r="Q125" t="s">
        <v>749</v>
      </c>
      <c r="R125" t="s">
        <v>585</v>
      </c>
      <c r="S125" t="s">
        <v>706</v>
      </c>
      <c r="T125" t="s">
        <v>751</v>
      </c>
      <c r="U125" t="s">
        <v>752</v>
      </c>
      <c r="V125" t="s">
        <v>753</v>
      </c>
      <c r="W125" t="s">
        <v>16</v>
      </c>
      <c r="X125" t="s">
        <v>754</v>
      </c>
      <c r="Y125" t="s">
        <v>755</v>
      </c>
      <c r="Z125" t="s">
        <v>380</v>
      </c>
      <c r="AA125" t="s">
        <v>756</v>
      </c>
      <c r="AB125" t="s">
        <v>757</v>
      </c>
      <c r="AC125" t="s">
        <v>758</v>
      </c>
      <c r="AD125" t="s">
        <v>759</v>
      </c>
      <c r="AE125" t="s">
        <v>766</v>
      </c>
      <c r="AF125" t="s">
        <v>760</v>
      </c>
      <c r="AG125" t="s">
        <v>761</v>
      </c>
      <c r="AH125" t="s">
        <v>762</v>
      </c>
      <c r="AI125" t="s">
        <v>763</v>
      </c>
      <c r="AJ125">
        <v>-561.47</v>
      </c>
      <c r="AK125">
        <v>0</v>
      </c>
      <c r="AL125">
        <v>0</v>
      </c>
      <c r="AM125" t="s">
        <v>764</v>
      </c>
      <c r="AN125" t="s">
        <v>764</v>
      </c>
      <c r="AO125" t="s">
        <v>764</v>
      </c>
    </row>
    <row r="126" spans="1:41" x14ac:dyDescent="0.35">
      <c r="A126">
        <v>1029539</v>
      </c>
      <c r="B126" t="s">
        <v>740</v>
      </c>
      <c r="C126" t="s">
        <v>741</v>
      </c>
      <c r="D126" t="s">
        <v>580</v>
      </c>
      <c r="E126" t="s">
        <v>92</v>
      </c>
      <c r="F126" t="s">
        <v>742</v>
      </c>
      <c r="G126">
        <v>2021</v>
      </c>
      <c r="H126">
        <v>6</v>
      </c>
      <c r="I126" t="s">
        <v>743</v>
      </c>
      <c r="J126" s="29">
        <v>44377</v>
      </c>
      <c r="K126" t="s">
        <v>744</v>
      </c>
      <c r="L126" t="s">
        <v>745</v>
      </c>
      <c r="M126" t="s">
        <v>746</v>
      </c>
      <c r="N126" t="s">
        <v>747</v>
      </c>
      <c r="O126" t="s">
        <v>748</v>
      </c>
      <c r="P126" t="s">
        <v>673</v>
      </c>
      <c r="Q126" t="s">
        <v>749</v>
      </c>
      <c r="R126" t="s">
        <v>585</v>
      </c>
      <c r="S126" t="s">
        <v>706</v>
      </c>
      <c r="T126" t="s">
        <v>751</v>
      </c>
      <c r="U126" t="s">
        <v>752</v>
      </c>
      <c r="V126" t="s">
        <v>753</v>
      </c>
      <c r="W126" t="s">
        <v>16</v>
      </c>
      <c r="X126" t="s">
        <v>754</v>
      </c>
      <c r="Y126" t="s">
        <v>755</v>
      </c>
      <c r="Z126" t="s">
        <v>380</v>
      </c>
      <c r="AA126" t="s">
        <v>756</v>
      </c>
      <c r="AB126" t="s">
        <v>757</v>
      </c>
      <c r="AC126" t="s">
        <v>758</v>
      </c>
      <c r="AD126" t="s">
        <v>759</v>
      </c>
      <c r="AE126" t="s">
        <v>766</v>
      </c>
      <c r="AF126" t="s">
        <v>760</v>
      </c>
      <c r="AG126" t="s">
        <v>761</v>
      </c>
      <c r="AH126" t="s">
        <v>762</v>
      </c>
      <c r="AI126" t="s">
        <v>763</v>
      </c>
      <c r="AJ126">
        <v>3841.26</v>
      </c>
      <c r="AK126">
        <v>0</v>
      </c>
      <c r="AL126">
        <v>0</v>
      </c>
      <c r="AM126" t="s">
        <v>764</v>
      </c>
      <c r="AN126" t="s">
        <v>764</v>
      </c>
      <c r="AO126" t="s">
        <v>764</v>
      </c>
    </row>
    <row r="127" spans="1:41" x14ac:dyDescent="0.35">
      <c r="A127">
        <v>1029539</v>
      </c>
      <c r="B127" t="s">
        <v>740</v>
      </c>
      <c r="C127" t="s">
        <v>741</v>
      </c>
      <c r="D127" t="s">
        <v>580</v>
      </c>
      <c r="E127" t="s">
        <v>92</v>
      </c>
      <c r="F127" t="s">
        <v>742</v>
      </c>
      <c r="G127">
        <v>2021</v>
      </c>
      <c r="H127">
        <v>6</v>
      </c>
      <c r="I127" t="s">
        <v>743</v>
      </c>
      <c r="J127" s="29">
        <v>44377</v>
      </c>
      <c r="K127" t="s">
        <v>744</v>
      </c>
      <c r="L127" t="s">
        <v>782</v>
      </c>
      <c r="M127" t="s">
        <v>783</v>
      </c>
      <c r="N127" t="s">
        <v>784</v>
      </c>
      <c r="O127" t="s">
        <v>785</v>
      </c>
      <c r="P127" t="s">
        <v>673</v>
      </c>
      <c r="Q127" t="s">
        <v>749</v>
      </c>
      <c r="R127" t="s">
        <v>585</v>
      </c>
      <c r="S127" t="s">
        <v>706</v>
      </c>
      <c r="T127" t="s">
        <v>751</v>
      </c>
      <c r="U127" t="s">
        <v>752</v>
      </c>
      <c r="V127" t="s">
        <v>753</v>
      </c>
      <c r="W127" t="s">
        <v>16</v>
      </c>
      <c r="X127" t="s">
        <v>754</v>
      </c>
      <c r="Y127" t="s">
        <v>755</v>
      </c>
      <c r="Z127" t="s">
        <v>380</v>
      </c>
      <c r="AA127" t="s">
        <v>756</v>
      </c>
      <c r="AB127" t="s">
        <v>757</v>
      </c>
      <c r="AC127" t="s">
        <v>758</v>
      </c>
      <c r="AD127" t="s">
        <v>759</v>
      </c>
      <c r="AE127" t="s">
        <v>766</v>
      </c>
      <c r="AF127" t="s">
        <v>760</v>
      </c>
      <c r="AG127" t="s">
        <v>761</v>
      </c>
      <c r="AH127" t="s">
        <v>762</v>
      </c>
      <c r="AI127" t="s">
        <v>763</v>
      </c>
      <c r="AJ127">
        <v>-0.94</v>
      </c>
      <c r="AK127">
        <v>0</v>
      </c>
      <c r="AL127">
        <v>0</v>
      </c>
      <c r="AM127" t="s">
        <v>764</v>
      </c>
      <c r="AN127" t="s">
        <v>764</v>
      </c>
      <c r="AO127" t="s">
        <v>764</v>
      </c>
    </row>
    <row r="128" spans="1:41" x14ac:dyDescent="0.35">
      <c r="A128">
        <v>1029539</v>
      </c>
      <c r="B128" t="s">
        <v>740</v>
      </c>
      <c r="C128" t="s">
        <v>741</v>
      </c>
      <c r="D128" t="s">
        <v>580</v>
      </c>
      <c r="E128" t="s">
        <v>92</v>
      </c>
      <c r="F128" t="s">
        <v>742</v>
      </c>
      <c r="G128">
        <v>2021</v>
      </c>
      <c r="H128">
        <v>6</v>
      </c>
      <c r="I128" t="s">
        <v>743</v>
      </c>
      <c r="J128" s="29">
        <v>44377</v>
      </c>
      <c r="K128" t="s">
        <v>744</v>
      </c>
      <c r="L128" t="s">
        <v>769</v>
      </c>
      <c r="M128" t="s">
        <v>776</v>
      </c>
      <c r="N128" t="s">
        <v>777</v>
      </c>
      <c r="O128" t="s">
        <v>772</v>
      </c>
      <c r="P128" t="s">
        <v>673</v>
      </c>
      <c r="Q128" t="s">
        <v>749</v>
      </c>
      <c r="R128" t="s">
        <v>585</v>
      </c>
      <c r="S128" t="s">
        <v>706</v>
      </c>
      <c r="T128" t="s">
        <v>751</v>
      </c>
      <c r="U128" t="s">
        <v>752</v>
      </c>
      <c r="V128" t="s">
        <v>753</v>
      </c>
      <c r="W128" t="s">
        <v>16</v>
      </c>
      <c r="X128" t="s">
        <v>754</v>
      </c>
      <c r="Y128" t="s">
        <v>755</v>
      </c>
      <c r="Z128" t="s">
        <v>380</v>
      </c>
      <c r="AA128" t="s">
        <v>756</v>
      </c>
      <c r="AB128" t="s">
        <v>757</v>
      </c>
      <c r="AC128" t="s">
        <v>758</v>
      </c>
      <c r="AD128" t="s">
        <v>759</v>
      </c>
      <c r="AE128" t="s">
        <v>766</v>
      </c>
      <c r="AF128" t="s">
        <v>760</v>
      </c>
      <c r="AG128" t="s">
        <v>761</v>
      </c>
      <c r="AH128" t="s">
        <v>762</v>
      </c>
      <c r="AI128" t="s">
        <v>763</v>
      </c>
      <c r="AJ128">
        <v>561.47</v>
      </c>
      <c r="AK128">
        <v>0</v>
      </c>
      <c r="AL128">
        <v>0</v>
      </c>
      <c r="AM128" t="s">
        <v>764</v>
      </c>
      <c r="AN128" t="s">
        <v>764</v>
      </c>
      <c r="AO128" t="s">
        <v>764</v>
      </c>
    </row>
    <row r="129" spans="1:41" x14ac:dyDescent="0.35">
      <c r="A129">
        <v>1028499</v>
      </c>
      <c r="B129" t="s">
        <v>740</v>
      </c>
      <c r="C129" t="s">
        <v>741</v>
      </c>
      <c r="D129" t="s">
        <v>580</v>
      </c>
      <c r="E129" t="s">
        <v>89</v>
      </c>
      <c r="F129" t="s">
        <v>742</v>
      </c>
      <c r="G129">
        <v>2021</v>
      </c>
      <c r="H129">
        <v>6</v>
      </c>
      <c r="I129" t="s">
        <v>743</v>
      </c>
      <c r="J129" s="29">
        <v>44377</v>
      </c>
      <c r="K129" t="s">
        <v>744</v>
      </c>
      <c r="L129" t="s">
        <v>769</v>
      </c>
      <c r="M129" t="s">
        <v>770</v>
      </c>
      <c r="N129" t="s">
        <v>771</v>
      </c>
      <c r="O129" t="s">
        <v>772</v>
      </c>
      <c r="P129" t="s">
        <v>673</v>
      </c>
      <c r="Q129" t="s">
        <v>749</v>
      </c>
      <c r="R129" t="s">
        <v>583</v>
      </c>
      <c r="S129" t="s">
        <v>689</v>
      </c>
      <c r="T129" t="s">
        <v>751</v>
      </c>
      <c r="U129" t="s">
        <v>752</v>
      </c>
      <c r="V129" t="s">
        <v>753</v>
      </c>
      <c r="W129" t="s">
        <v>16</v>
      </c>
      <c r="X129" t="s">
        <v>754</v>
      </c>
      <c r="Y129" t="s">
        <v>755</v>
      </c>
      <c r="Z129" t="s">
        <v>380</v>
      </c>
      <c r="AA129" t="s">
        <v>756</v>
      </c>
      <c r="AB129" t="s">
        <v>757</v>
      </c>
      <c r="AC129" t="s">
        <v>758</v>
      </c>
      <c r="AD129" t="s">
        <v>759</v>
      </c>
      <c r="AE129" t="s">
        <v>768</v>
      </c>
      <c r="AF129" t="s">
        <v>760</v>
      </c>
      <c r="AG129" t="s">
        <v>761</v>
      </c>
      <c r="AH129" t="s">
        <v>762</v>
      </c>
      <c r="AI129" t="s">
        <v>763</v>
      </c>
      <c r="AJ129">
        <v>5839.5</v>
      </c>
      <c r="AK129">
        <v>0</v>
      </c>
      <c r="AL129">
        <v>0</v>
      </c>
      <c r="AM129" t="s">
        <v>764</v>
      </c>
      <c r="AN129" t="s">
        <v>764</v>
      </c>
      <c r="AO129" t="s">
        <v>764</v>
      </c>
    </row>
    <row r="130" spans="1:41" x14ac:dyDescent="0.35">
      <c r="A130">
        <v>1028499</v>
      </c>
      <c r="B130" t="s">
        <v>740</v>
      </c>
      <c r="C130" t="s">
        <v>741</v>
      </c>
      <c r="D130" t="s">
        <v>580</v>
      </c>
      <c r="E130" t="s">
        <v>89</v>
      </c>
      <c r="F130" t="s">
        <v>742</v>
      </c>
      <c r="G130">
        <v>2021</v>
      </c>
      <c r="H130">
        <v>6</v>
      </c>
      <c r="I130" t="s">
        <v>743</v>
      </c>
      <c r="J130" s="29">
        <v>44377</v>
      </c>
      <c r="K130" t="s">
        <v>744</v>
      </c>
      <c r="L130" t="s">
        <v>769</v>
      </c>
      <c r="M130" t="s">
        <v>774</v>
      </c>
      <c r="N130" t="s">
        <v>775</v>
      </c>
      <c r="O130" t="s">
        <v>772</v>
      </c>
      <c r="P130" t="s">
        <v>673</v>
      </c>
      <c r="Q130" t="s">
        <v>749</v>
      </c>
      <c r="R130" t="s">
        <v>583</v>
      </c>
      <c r="S130" t="s">
        <v>689</v>
      </c>
      <c r="T130" t="s">
        <v>751</v>
      </c>
      <c r="U130" t="s">
        <v>752</v>
      </c>
      <c r="V130" t="s">
        <v>753</v>
      </c>
      <c r="W130" t="s">
        <v>16</v>
      </c>
      <c r="X130" t="s">
        <v>754</v>
      </c>
      <c r="Y130" t="s">
        <v>755</v>
      </c>
      <c r="Z130" t="s">
        <v>380</v>
      </c>
      <c r="AA130" t="s">
        <v>756</v>
      </c>
      <c r="AB130" t="s">
        <v>757</v>
      </c>
      <c r="AC130" t="s">
        <v>758</v>
      </c>
      <c r="AD130" t="s">
        <v>759</v>
      </c>
      <c r="AE130" t="s">
        <v>768</v>
      </c>
      <c r="AF130" t="s">
        <v>760</v>
      </c>
      <c r="AG130" t="s">
        <v>761</v>
      </c>
      <c r="AH130" t="s">
        <v>762</v>
      </c>
      <c r="AI130" t="s">
        <v>763</v>
      </c>
      <c r="AJ130">
        <v>-5839.5</v>
      </c>
      <c r="AK130">
        <v>0</v>
      </c>
      <c r="AL130">
        <v>0</v>
      </c>
      <c r="AM130" t="s">
        <v>764</v>
      </c>
      <c r="AN130" t="s">
        <v>764</v>
      </c>
      <c r="AO130" t="s">
        <v>764</v>
      </c>
    </row>
    <row r="131" spans="1:41" x14ac:dyDescent="0.35">
      <c r="A131">
        <v>1028499</v>
      </c>
      <c r="B131" t="s">
        <v>740</v>
      </c>
      <c r="C131" t="s">
        <v>741</v>
      </c>
      <c r="D131" t="s">
        <v>580</v>
      </c>
      <c r="E131" t="s">
        <v>89</v>
      </c>
      <c r="F131" t="s">
        <v>742</v>
      </c>
      <c r="G131">
        <v>2021</v>
      </c>
      <c r="H131">
        <v>6</v>
      </c>
      <c r="I131" t="s">
        <v>743</v>
      </c>
      <c r="J131" s="29">
        <v>44377</v>
      </c>
      <c r="K131" t="s">
        <v>744</v>
      </c>
      <c r="L131" t="s">
        <v>745</v>
      </c>
      <c r="M131" t="s">
        <v>746</v>
      </c>
      <c r="N131" t="s">
        <v>747</v>
      </c>
      <c r="O131" t="s">
        <v>748</v>
      </c>
      <c r="P131" t="s">
        <v>673</v>
      </c>
      <c r="Q131" t="s">
        <v>749</v>
      </c>
      <c r="R131" t="s">
        <v>583</v>
      </c>
      <c r="S131" t="s">
        <v>689</v>
      </c>
      <c r="T131" t="s">
        <v>751</v>
      </c>
      <c r="U131" t="s">
        <v>752</v>
      </c>
      <c r="V131" t="s">
        <v>753</v>
      </c>
      <c r="W131" t="s">
        <v>16</v>
      </c>
      <c r="X131" t="s">
        <v>754</v>
      </c>
      <c r="Y131" t="s">
        <v>755</v>
      </c>
      <c r="Z131" t="s">
        <v>380</v>
      </c>
      <c r="AA131" t="s">
        <v>756</v>
      </c>
      <c r="AB131" t="s">
        <v>757</v>
      </c>
      <c r="AC131" t="s">
        <v>758</v>
      </c>
      <c r="AD131" t="s">
        <v>759</v>
      </c>
      <c r="AE131" t="s">
        <v>768</v>
      </c>
      <c r="AF131" t="s">
        <v>760</v>
      </c>
      <c r="AG131" t="s">
        <v>761</v>
      </c>
      <c r="AH131" t="s">
        <v>762</v>
      </c>
      <c r="AI131" t="s">
        <v>763</v>
      </c>
      <c r="AJ131">
        <v>3130.45</v>
      </c>
      <c r="AK131">
        <v>0</v>
      </c>
      <c r="AL131">
        <v>0</v>
      </c>
      <c r="AM131" t="s">
        <v>764</v>
      </c>
      <c r="AN131" t="s">
        <v>764</v>
      </c>
      <c r="AO131" t="s">
        <v>764</v>
      </c>
    </row>
    <row r="132" spans="1:41" x14ac:dyDescent="0.35">
      <c r="A132">
        <v>1028499</v>
      </c>
      <c r="B132" t="s">
        <v>740</v>
      </c>
      <c r="C132" t="s">
        <v>741</v>
      </c>
      <c r="D132" t="s">
        <v>580</v>
      </c>
      <c r="E132" t="s">
        <v>89</v>
      </c>
      <c r="F132" t="s">
        <v>742</v>
      </c>
      <c r="G132">
        <v>2021</v>
      </c>
      <c r="H132">
        <v>6</v>
      </c>
      <c r="I132" t="s">
        <v>743</v>
      </c>
      <c r="J132" s="29">
        <v>44377</v>
      </c>
      <c r="K132" t="s">
        <v>744</v>
      </c>
      <c r="L132" t="s">
        <v>769</v>
      </c>
      <c r="M132" t="s">
        <v>776</v>
      </c>
      <c r="N132" t="s">
        <v>777</v>
      </c>
      <c r="O132" t="s">
        <v>772</v>
      </c>
      <c r="P132" t="s">
        <v>673</v>
      </c>
      <c r="Q132" t="s">
        <v>749</v>
      </c>
      <c r="R132" t="s">
        <v>583</v>
      </c>
      <c r="S132" t="s">
        <v>689</v>
      </c>
      <c r="T132" t="s">
        <v>751</v>
      </c>
      <c r="U132" t="s">
        <v>752</v>
      </c>
      <c r="V132" t="s">
        <v>753</v>
      </c>
      <c r="W132" t="s">
        <v>16</v>
      </c>
      <c r="X132" t="s">
        <v>754</v>
      </c>
      <c r="Y132" t="s">
        <v>755</v>
      </c>
      <c r="Z132" t="s">
        <v>380</v>
      </c>
      <c r="AA132" t="s">
        <v>756</v>
      </c>
      <c r="AB132" t="s">
        <v>757</v>
      </c>
      <c r="AC132" t="s">
        <v>758</v>
      </c>
      <c r="AD132" t="s">
        <v>759</v>
      </c>
      <c r="AE132" t="s">
        <v>768</v>
      </c>
      <c r="AF132" t="s">
        <v>760</v>
      </c>
      <c r="AG132" t="s">
        <v>761</v>
      </c>
      <c r="AH132" t="s">
        <v>762</v>
      </c>
      <c r="AI132" t="s">
        <v>763</v>
      </c>
      <c r="AJ132">
        <v>5839.5</v>
      </c>
      <c r="AK132">
        <v>0</v>
      </c>
      <c r="AL132">
        <v>0</v>
      </c>
      <c r="AM132" t="s">
        <v>764</v>
      </c>
      <c r="AN132" t="s">
        <v>764</v>
      </c>
      <c r="AO132" t="s">
        <v>764</v>
      </c>
    </row>
    <row r="133" spans="1:41" x14ac:dyDescent="0.35">
      <c r="A133">
        <v>1029630</v>
      </c>
      <c r="B133" t="s">
        <v>740</v>
      </c>
      <c r="C133" t="s">
        <v>741</v>
      </c>
      <c r="D133" t="s">
        <v>580</v>
      </c>
      <c r="E133" t="s">
        <v>84</v>
      </c>
      <c r="F133" t="s">
        <v>742</v>
      </c>
      <c r="G133">
        <v>2021</v>
      </c>
      <c r="H133">
        <v>6</v>
      </c>
      <c r="I133" t="s">
        <v>743</v>
      </c>
      <c r="J133" s="29">
        <v>44377</v>
      </c>
      <c r="K133" t="s">
        <v>744</v>
      </c>
      <c r="L133" t="s">
        <v>769</v>
      </c>
      <c r="M133" t="s">
        <v>770</v>
      </c>
      <c r="N133" t="s">
        <v>771</v>
      </c>
      <c r="O133" t="s">
        <v>772</v>
      </c>
      <c r="P133" t="s">
        <v>673</v>
      </c>
      <c r="Q133" t="s">
        <v>749</v>
      </c>
      <c r="R133" t="s">
        <v>581</v>
      </c>
      <c r="S133" t="s">
        <v>697</v>
      </c>
      <c r="T133" t="s">
        <v>751</v>
      </c>
      <c r="U133" t="s">
        <v>752</v>
      </c>
      <c r="V133" t="s">
        <v>753</v>
      </c>
      <c r="W133" t="s">
        <v>16</v>
      </c>
      <c r="X133" t="s">
        <v>754</v>
      </c>
      <c r="Y133" t="s">
        <v>755</v>
      </c>
      <c r="Z133" t="s">
        <v>380</v>
      </c>
      <c r="AA133" t="s">
        <v>756</v>
      </c>
      <c r="AB133" t="s">
        <v>757</v>
      </c>
      <c r="AC133" t="s">
        <v>758</v>
      </c>
      <c r="AD133" t="s">
        <v>759</v>
      </c>
      <c r="AE133" t="s">
        <v>472</v>
      </c>
      <c r="AF133" t="s">
        <v>760</v>
      </c>
      <c r="AG133" t="s">
        <v>761</v>
      </c>
      <c r="AH133" t="s">
        <v>762</v>
      </c>
      <c r="AI133" t="s">
        <v>763</v>
      </c>
      <c r="AJ133">
        <v>2444.2600000000002</v>
      </c>
      <c r="AK133">
        <v>0</v>
      </c>
      <c r="AL133">
        <v>0</v>
      </c>
      <c r="AM133" t="s">
        <v>764</v>
      </c>
      <c r="AN133" t="s">
        <v>764</v>
      </c>
      <c r="AO133" t="s">
        <v>764</v>
      </c>
    </row>
    <row r="134" spans="1:41" x14ac:dyDescent="0.35">
      <c r="A134">
        <v>1029630</v>
      </c>
      <c r="B134" t="s">
        <v>740</v>
      </c>
      <c r="C134" t="s">
        <v>741</v>
      </c>
      <c r="D134" t="s">
        <v>580</v>
      </c>
      <c r="E134" t="s">
        <v>84</v>
      </c>
      <c r="F134" t="s">
        <v>742</v>
      </c>
      <c r="G134">
        <v>2021</v>
      </c>
      <c r="H134">
        <v>6</v>
      </c>
      <c r="I134" t="s">
        <v>743</v>
      </c>
      <c r="J134" s="29">
        <v>44377</v>
      </c>
      <c r="K134" t="s">
        <v>744</v>
      </c>
      <c r="L134" t="s">
        <v>769</v>
      </c>
      <c r="M134" t="s">
        <v>774</v>
      </c>
      <c r="N134" t="s">
        <v>775</v>
      </c>
      <c r="O134" t="s">
        <v>772</v>
      </c>
      <c r="P134" t="s">
        <v>673</v>
      </c>
      <c r="Q134" t="s">
        <v>749</v>
      </c>
      <c r="R134" t="s">
        <v>581</v>
      </c>
      <c r="S134" t="s">
        <v>697</v>
      </c>
      <c r="T134" t="s">
        <v>751</v>
      </c>
      <c r="U134" t="s">
        <v>752</v>
      </c>
      <c r="V134" t="s">
        <v>753</v>
      </c>
      <c r="W134" t="s">
        <v>16</v>
      </c>
      <c r="X134" t="s">
        <v>754</v>
      </c>
      <c r="Y134" t="s">
        <v>755</v>
      </c>
      <c r="Z134" t="s">
        <v>380</v>
      </c>
      <c r="AA134" t="s">
        <v>756</v>
      </c>
      <c r="AB134" t="s">
        <v>757</v>
      </c>
      <c r="AC134" t="s">
        <v>758</v>
      </c>
      <c r="AD134" t="s">
        <v>759</v>
      </c>
      <c r="AE134" t="s">
        <v>472</v>
      </c>
      <c r="AF134" t="s">
        <v>760</v>
      </c>
      <c r="AG134" t="s">
        <v>761</v>
      </c>
      <c r="AH134" t="s">
        <v>762</v>
      </c>
      <c r="AI134" t="s">
        <v>763</v>
      </c>
      <c r="AJ134">
        <v>-2444.2600000000002</v>
      </c>
      <c r="AK134">
        <v>0</v>
      </c>
      <c r="AL134">
        <v>0</v>
      </c>
      <c r="AM134" t="s">
        <v>764</v>
      </c>
      <c r="AN134" t="s">
        <v>764</v>
      </c>
      <c r="AO134" t="s">
        <v>764</v>
      </c>
    </row>
    <row r="135" spans="1:41" x14ac:dyDescent="0.35">
      <c r="A135">
        <v>1029630</v>
      </c>
      <c r="B135" t="s">
        <v>740</v>
      </c>
      <c r="C135" t="s">
        <v>741</v>
      </c>
      <c r="D135" t="s">
        <v>580</v>
      </c>
      <c r="E135" t="s">
        <v>84</v>
      </c>
      <c r="F135" t="s">
        <v>742</v>
      </c>
      <c r="G135">
        <v>2021</v>
      </c>
      <c r="H135">
        <v>6</v>
      </c>
      <c r="I135" t="s">
        <v>743</v>
      </c>
      <c r="J135" s="29">
        <v>44372</v>
      </c>
      <c r="K135" t="s">
        <v>744</v>
      </c>
      <c r="L135" t="s">
        <v>745</v>
      </c>
      <c r="M135" t="s">
        <v>779</v>
      </c>
      <c r="N135" t="s">
        <v>780</v>
      </c>
      <c r="O135" t="s">
        <v>781</v>
      </c>
      <c r="P135" t="s">
        <v>673</v>
      </c>
      <c r="Q135" t="s">
        <v>749</v>
      </c>
      <c r="R135" t="s">
        <v>581</v>
      </c>
      <c r="S135" t="s">
        <v>697</v>
      </c>
      <c r="T135" t="s">
        <v>751</v>
      </c>
      <c r="U135" t="s">
        <v>752</v>
      </c>
      <c r="V135" t="s">
        <v>753</v>
      </c>
      <c r="W135" t="s">
        <v>16</v>
      </c>
      <c r="X135" t="s">
        <v>754</v>
      </c>
      <c r="Y135" t="s">
        <v>755</v>
      </c>
      <c r="Z135" t="s">
        <v>380</v>
      </c>
      <c r="AA135" t="s">
        <v>756</v>
      </c>
      <c r="AB135" t="s">
        <v>757</v>
      </c>
      <c r="AC135" t="s">
        <v>758</v>
      </c>
      <c r="AD135" t="s">
        <v>759</v>
      </c>
      <c r="AE135" t="s">
        <v>472</v>
      </c>
      <c r="AF135" t="s">
        <v>760</v>
      </c>
      <c r="AG135" t="s">
        <v>761</v>
      </c>
      <c r="AH135" t="s">
        <v>762</v>
      </c>
      <c r="AI135" t="s">
        <v>763</v>
      </c>
      <c r="AJ135">
        <v>-4579.83</v>
      </c>
      <c r="AK135">
        <v>0</v>
      </c>
      <c r="AL135">
        <v>0</v>
      </c>
      <c r="AM135" t="s">
        <v>764</v>
      </c>
      <c r="AN135" t="s">
        <v>764</v>
      </c>
      <c r="AO135" t="s">
        <v>764</v>
      </c>
    </row>
    <row r="136" spans="1:41" x14ac:dyDescent="0.35">
      <c r="A136">
        <v>1029630</v>
      </c>
      <c r="B136" t="s">
        <v>740</v>
      </c>
      <c r="C136" t="s">
        <v>741</v>
      </c>
      <c r="D136" t="s">
        <v>580</v>
      </c>
      <c r="E136" t="s">
        <v>84</v>
      </c>
      <c r="F136" t="s">
        <v>742</v>
      </c>
      <c r="G136">
        <v>2021</v>
      </c>
      <c r="H136">
        <v>6</v>
      </c>
      <c r="I136" t="s">
        <v>743</v>
      </c>
      <c r="J136" s="29">
        <v>44377</v>
      </c>
      <c r="K136" t="s">
        <v>744</v>
      </c>
      <c r="L136" t="s">
        <v>769</v>
      </c>
      <c r="M136" t="s">
        <v>776</v>
      </c>
      <c r="N136" t="s">
        <v>777</v>
      </c>
      <c r="O136" t="s">
        <v>772</v>
      </c>
      <c r="P136" t="s">
        <v>673</v>
      </c>
      <c r="Q136" t="s">
        <v>749</v>
      </c>
      <c r="R136" t="s">
        <v>581</v>
      </c>
      <c r="S136" t="s">
        <v>697</v>
      </c>
      <c r="T136" t="s">
        <v>751</v>
      </c>
      <c r="U136" t="s">
        <v>752</v>
      </c>
      <c r="V136" t="s">
        <v>753</v>
      </c>
      <c r="W136" t="s">
        <v>16</v>
      </c>
      <c r="X136" t="s">
        <v>754</v>
      </c>
      <c r="Y136" t="s">
        <v>755</v>
      </c>
      <c r="Z136" t="s">
        <v>380</v>
      </c>
      <c r="AA136" t="s">
        <v>756</v>
      </c>
      <c r="AB136" t="s">
        <v>757</v>
      </c>
      <c r="AC136" t="s">
        <v>758</v>
      </c>
      <c r="AD136" t="s">
        <v>759</v>
      </c>
      <c r="AE136" t="s">
        <v>472</v>
      </c>
      <c r="AF136" t="s">
        <v>760</v>
      </c>
      <c r="AG136" t="s">
        <v>761</v>
      </c>
      <c r="AH136" t="s">
        <v>762</v>
      </c>
      <c r="AI136" t="s">
        <v>763</v>
      </c>
      <c r="AJ136">
        <v>2444.2600000000002</v>
      </c>
      <c r="AK136">
        <v>0</v>
      </c>
      <c r="AL136">
        <v>0</v>
      </c>
      <c r="AM136" t="s">
        <v>764</v>
      </c>
      <c r="AN136" t="s">
        <v>764</v>
      </c>
      <c r="AO136" t="s">
        <v>764</v>
      </c>
    </row>
    <row r="137" spans="1:41" x14ac:dyDescent="0.35">
      <c r="A137">
        <v>1069568</v>
      </c>
      <c r="B137" t="s">
        <v>740</v>
      </c>
      <c r="C137" t="s">
        <v>741</v>
      </c>
      <c r="D137" t="s">
        <v>580</v>
      </c>
      <c r="E137" t="s">
        <v>204</v>
      </c>
      <c r="F137" t="s">
        <v>800</v>
      </c>
      <c r="G137">
        <v>2021</v>
      </c>
      <c r="H137">
        <v>5</v>
      </c>
      <c r="I137" t="s">
        <v>743</v>
      </c>
      <c r="J137" s="29">
        <v>44347</v>
      </c>
      <c r="K137" t="s">
        <v>744</v>
      </c>
      <c r="L137" t="s">
        <v>745</v>
      </c>
      <c r="M137" t="s">
        <v>801</v>
      </c>
      <c r="N137" t="s">
        <v>802</v>
      </c>
      <c r="O137" t="s">
        <v>803</v>
      </c>
      <c r="P137" t="s">
        <v>673</v>
      </c>
      <c r="Q137" t="s">
        <v>749</v>
      </c>
      <c r="R137" t="s">
        <v>661</v>
      </c>
      <c r="S137" t="s">
        <v>750</v>
      </c>
      <c r="T137" t="s">
        <v>751</v>
      </c>
      <c r="U137" t="s">
        <v>752</v>
      </c>
      <c r="V137" t="s">
        <v>753</v>
      </c>
      <c r="W137" t="s">
        <v>16</v>
      </c>
      <c r="X137" t="s">
        <v>754</v>
      </c>
      <c r="Y137" t="s">
        <v>755</v>
      </c>
      <c r="Z137" t="s">
        <v>380</v>
      </c>
      <c r="AA137" t="s">
        <v>756</v>
      </c>
      <c r="AB137" t="s">
        <v>757</v>
      </c>
      <c r="AC137" t="s">
        <v>758</v>
      </c>
      <c r="AD137" t="s">
        <v>759</v>
      </c>
      <c r="AE137" t="s">
        <v>247</v>
      </c>
      <c r="AF137" t="s">
        <v>760</v>
      </c>
      <c r="AG137" t="s">
        <v>761</v>
      </c>
      <c r="AH137" t="s">
        <v>762</v>
      </c>
      <c r="AI137" t="s">
        <v>763</v>
      </c>
      <c r="AJ137">
        <v>1230.3</v>
      </c>
      <c r="AK137">
        <v>0</v>
      </c>
      <c r="AL137">
        <v>0</v>
      </c>
      <c r="AM137" t="s">
        <v>764</v>
      </c>
      <c r="AN137" t="s">
        <v>764</v>
      </c>
      <c r="AO137" t="s">
        <v>764</v>
      </c>
    </row>
    <row r="138" spans="1:41" x14ac:dyDescent="0.35">
      <c r="A138">
        <v>1069541</v>
      </c>
      <c r="B138" t="s">
        <v>740</v>
      </c>
      <c r="C138" t="s">
        <v>741</v>
      </c>
      <c r="D138" t="s">
        <v>580</v>
      </c>
      <c r="E138" t="s">
        <v>203</v>
      </c>
      <c r="F138" t="s">
        <v>800</v>
      </c>
      <c r="G138">
        <v>2021</v>
      </c>
      <c r="H138">
        <v>5</v>
      </c>
      <c r="I138" t="s">
        <v>743</v>
      </c>
      <c r="J138" s="29">
        <v>44347</v>
      </c>
      <c r="K138" t="s">
        <v>744</v>
      </c>
      <c r="L138" t="s">
        <v>745</v>
      </c>
      <c r="M138" t="s">
        <v>801</v>
      </c>
      <c r="N138" t="s">
        <v>802</v>
      </c>
      <c r="O138" t="s">
        <v>803</v>
      </c>
      <c r="P138" t="s">
        <v>673</v>
      </c>
      <c r="Q138" t="s">
        <v>749</v>
      </c>
      <c r="R138" t="s">
        <v>659</v>
      </c>
      <c r="S138" t="s">
        <v>765</v>
      </c>
      <c r="T138" t="s">
        <v>751</v>
      </c>
      <c r="U138" t="s">
        <v>752</v>
      </c>
      <c r="V138" t="s">
        <v>753</v>
      </c>
      <c r="W138" t="s">
        <v>16</v>
      </c>
      <c r="X138" t="s">
        <v>754</v>
      </c>
      <c r="Y138" t="s">
        <v>755</v>
      </c>
      <c r="Z138" t="s">
        <v>380</v>
      </c>
      <c r="AA138" t="s">
        <v>756</v>
      </c>
      <c r="AB138" t="s">
        <v>757</v>
      </c>
      <c r="AC138" t="s">
        <v>758</v>
      </c>
      <c r="AD138" t="s">
        <v>759</v>
      </c>
      <c r="AE138" t="s">
        <v>766</v>
      </c>
      <c r="AF138" t="s">
        <v>760</v>
      </c>
      <c r="AG138" t="s">
        <v>761</v>
      </c>
      <c r="AH138" t="s">
        <v>762</v>
      </c>
      <c r="AI138" t="s">
        <v>763</v>
      </c>
      <c r="AJ138">
        <v>728.5</v>
      </c>
      <c r="AK138">
        <v>0</v>
      </c>
      <c r="AL138">
        <v>0</v>
      </c>
      <c r="AM138" t="s">
        <v>764</v>
      </c>
      <c r="AN138" t="s">
        <v>764</v>
      </c>
      <c r="AO138" t="s">
        <v>764</v>
      </c>
    </row>
    <row r="139" spans="1:41" x14ac:dyDescent="0.35">
      <c r="A139">
        <v>1069487</v>
      </c>
      <c r="B139" t="s">
        <v>740</v>
      </c>
      <c r="C139" t="s">
        <v>741</v>
      </c>
      <c r="D139" t="s">
        <v>580</v>
      </c>
      <c r="E139" t="s">
        <v>201</v>
      </c>
      <c r="F139" t="s">
        <v>800</v>
      </c>
      <c r="G139">
        <v>2021</v>
      </c>
      <c r="H139">
        <v>5</v>
      </c>
      <c r="I139" t="s">
        <v>743</v>
      </c>
      <c r="J139" s="29">
        <v>44347</v>
      </c>
      <c r="K139" t="s">
        <v>744</v>
      </c>
      <c r="L139" t="s">
        <v>745</v>
      </c>
      <c r="M139" t="s">
        <v>801</v>
      </c>
      <c r="N139" t="s">
        <v>802</v>
      </c>
      <c r="O139" t="s">
        <v>803</v>
      </c>
      <c r="P139" t="s">
        <v>673</v>
      </c>
      <c r="Q139" t="s">
        <v>749</v>
      </c>
      <c r="R139" t="s">
        <v>655</v>
      </c>
      <c r="S139" t="s">
        <v>767</v>
      </c>
      <c r="T139" t="s">
        <v>751</v>
      </c>
      <c r="U139" t="s">
        <v>752</v>
      </c>
      <c r="V139" t="s">
        <v>753</v>
      </c>
      <c r="W139" t="s">
        <v>16</v>
      </c>
      <c r="X139" t="s">
        <v>754</v>
      </c>
      <c r="Y139" t="s">
        <v>755</v>
      </c>
      <c r="Z139" t="s">
        <v>380</v>
      </c>
      <c r="AA139" t="s">
        <v>756</v>
      </c>
      <c r="AB139" t="s">
        <v>757</v>
      </c>
      <c r="AC139" t="s">
        <v>758</v>
      </c>
      <c r="AD139" t="s">
        <v>759</v>
      </c>
      <c r="AE139" t="s">
        <v>768</v>
      </c>
      <c r="AF139" t="s">
        <v>760</v>
      </c>
      <c r="AG139" t="s">
        <v>761</v>
      </c>
      <c r="AH139" t="s">
        <v>762</v>
      </c>
      <c r="AI139" t="s">
        <v>763</v>
      </c>
      <c r="AJ139">
        <v>78.44</v>
      </c>
      <c r="AK139">
        <v>0</v>
      </c>
      <c r="AL139">
        <v>0</v>
      </c>
      <c r="AM139" t="s">
        <v>764</v>
      </c>
      <c r="AN139" t="s">
        <v>764</v>
      </c>
      <c r="AO139" t="s">
        <v>764</v>
      </c>
    </row>
    <row r="140" spans="1:41" x14ac:dyDescent="0.35">
      <c r="A140">
        <v>1177271</v>
      </c>
      <c r="B140" t="s">
        <v>740</v>
      </c>
      <c r="C140" t="s">
        <v>741</v>
      </c>
      <c r="D140" t="e">
        <v>#N/A</v>
      </c>
      <c r="E140" t="s">
        <v>804</v>
      </c>
      <c r="F140" t="s">
        <v>800</v>
      </c>
      <c r="G140">
        <v>2021</v>
      </c>
      <c r="H140">
        <v>5</v>
      </c>
      <c r="I140" t="s">
        <v>743</v>
      </c>
      <c r="J140" s="29">
        <v>44347</v>
      </c>
      <c r="K140" t="s">
        <v>744</v>
      </c>
      <c r="L140" t="s">
        <v>745</v>
      </c>
      <c r="M140" t="s">
        <v>801</v>
      </c>
      <c r="N140" t="s">
        <v>802</v>
      </c>
      <c r="O140" t="s">
        <v>803</v>
      </c>
      <c r="P140" t="s">
        <v>673</v>
      </c>
      <c r="Q140" t="s">
        <v>749</v>
      </c>
      <c r="R140" t="s">
        <v>655</v>
      </c>
      <c r="S140" t="s">
        <v>767</v>
      </c>
      <c r="T140" t="s">
        <v>751</v>
      </c>
      <c r="U140" t="s">
        <v>752</v>
      </c>
      <c r="V140" t="s">
        <v>753</v>
      </c>
      <c r="W140" t="s">
        <v>788</v>
      </c>
      <c r="X140" t="s">
        <v>789</v>
      </c>
      <c r="Y140" t="s">
        <v>755</v>
      </c>
      <c r="Z140" t="s">
        <v>380</v>
      </c>
      <c r="AA140" t="s">
        <v>756</v>
      </c>
      <c r="AB140" t="s">
        <v>757</v>
      </c>
      <c r="AC140" t="s">
        <v>758</v>
      </c>
      <c r="AD140" t="s">
        <v>759</v>
      </c>
      <c r="AE140" t="s">
        <v>768</v>
      </c>
      <c r="AF140" t="s">
        <v>790</v>
      </c>
      <c r="AG140" t="s">
        <v>761</v>
      </c>
      <c r="AH140" t="s">
        <v>762</v>
      </c>
      <c r="AI140" t="s">
        <v>791</v>
      </c>
      <c r="AJ140">
        <v>1224.6600000000001</v>
      </c>
      <c r="AK140">
        <v>0</v>
      </c>
      <c r="AL140">
        <v>0</v>
      </c>
      <c r="AM140" t="s">
        <v>764</v>
      </c>
      <c r="AN140" t="s">
        <v>764</v>
      </c>
      <c r="AO140" t="s">
        <v>764</v>
      </c>
    </row>
    <row r="141" spans="1:41" x14ac:dyDescent="0.35">
      <c r="A141">
        <v>1069460</v>
      </c>
      <c r="B141" t="s">
        <v>740</v>
      </c>
      <c r="C141" t="s">
        <v>741</v>
      </c>
      <c r="D141" t="s">
        <v>580</v>
      </c>
      <c r="E141" t="s">
        <v>199</v>
      </c>
      <c r="F141" t="s">
        <v>800</v>
      </c>
      <c r="G141">
        <v>2021</v>
      </c>
      <c r="H141">
        <v>5</v>
      </c>
      <c r="I141" t="s">
        <v>743</v>
      </c>
      <c r="J141" s="29">
        <v>44347</v>
      </c>
      <c r="K141" t="s">
        <v>744</v>
      </c>
      <c r="L141" t="s">
        <v>745</v>
      </c>
      <c r="M141" t="s">
        <v>801</v>
      </c>
      <c r="N141" t="s">
        <v>802</v>
      </c>
      <c r="O141" t="s">
        <v>803</v>
      </c>
      <c r="P141" t="s">
        <v>673</v>
      </c>
      <c r="Q141" t="s">
        <v>749</v>
      </c>
      <c r="R141" t="s">
        <v>653</v>
      </c>
      <c r="S141" t="s">
        <v>773</v>
      </c>
      <c r="T141" t="s">
        <v>751</v>
      </c>
      <c r="U141" t="s">
        <v>752</v>
      </c>
      <c r="V141" t="s">
        <v>753</v>
      </c>
      <c r="W141" t="s">
        <v>16</v>
      </c>
      <c r="X141" t="s">
        <v>754</v>
      </c>
      <c r="Y141" t="s">
        <v>755</v>
      </c>
      <c r="Z141" t="s">
        <v>380</v>
      </c>
      <c r="AA141" t="s">
        <v>756</v>
      </c>
      <c r="AB141" t="s">
        <v>757</v>
      </c>
      <c r="AC141" t="s">
        <v>758</v>
      </c>
      <c r="AD141" t="s">
        <v>759</v>
      </c>
      <c r="AE141" t="s">
        <v>575</v>
      </c>
      <c r="AF141" t="s">
        <v>760</v>
      </c>
      <c r="AG141" t="s">
        <v>761</v>
      </c>
      <c r="AH141" t="s">
        <v>762</v>
      </c>
      <c r="AI141" t="s">
        <v>763</v>
      </c>
      <c r="AJ141">
        <v>31777.18</v>
      </c>
      <c r="AK141">
        <v>0</v>
      </c>
      <c r="AL141">
        <v>0</v>
      </c>
      <c r="AM141" t="s">
        <v>764</v>
      </c>
      <c r="AN141" t="s">
        <v>764</v>
      </c>
      <c r="AO141" t="s">
        <v>764</v>
      </c>
    </row>
    <row r="142" spans="1:41" x14ac:dyDescent="0.35">
      <c r="A142">
        <v>1069460</v>
      </c>
      <c r="B142" t="s">
        <v>740</v>
      </c>
      <c r="C142" t="s">
        <v>741</v>
      </c>
      <c r="D142" t="s">
        <v>580</v>
      </c>
      <c r="E142" t="s">
        <v>199</v>
      </c>
      <c r="F142" t="s">
        <v>800</v>
      </c>
      <c r="G142">
        <v>2021</v>
      </c>
      <c r="H142">
        <v>5</v>
      </c>
      <c r="I142" t="s">
        <v>743</v>
      </c>
      <c r="J142" s="29">
        <v>44347</v>
      </c>
      <c r="K142" t="s">
        <v>744</v>
      </c>
      <c r="L142" t="s">
        <v>745</v>
      </c>
      <c r="M142" t="s">
        <v>801</v>
      </c>
      <c r="N142" t="s">
        <v>802</v>
      </c>
      <c r="O142" t="s">
        <v>803</v>
      </c>
      <c r="P142" t="s">
        <v>673</v>
      </c>
      <c r="Q142" t="s">
        <v>749</v>
      </c>
      <c r="R142" t="s">
        <v>653</v>
      </c>
      <c r="S142" t="s">
        <v>773</v>
      </c>
      <c r="T142" t="s">
        <v>751</v>
      </c>
      <c r="U142" t="s">
        <v>752</v>
      </c>
      <c r="V142" t="s">
        <v>753</v>
      </c>
      <c r="W142" t="s">
        <v>16</v>
      </c>
      <c r="X142" t="s">
        <v>754</v>
      </c>
      <c r="Y142" t="s">
        <v>755</v>
      </c>
      <c r="Z142" t="s">
        <v>380</v>
      </c>
      <c r="AA142" t="s">
        <v>756</v>
      </c>
      <c r="AB142" t="s">
        <v>757</v>
      </c>
      <c r="AC142" t="s">
        <v>758</v>
      </c>
      <c r="AD142" t="s">
        <v>759</v>
      </c>
      <c r="AE142" t="s">
        <v>575</v>
      </c>
      <c r="AF142" t="s">
        <v>760</v>
      </c>
      <c r="AG142" t="s">
        <v>761</v>
      </c>
      <c r="AH142" t="s">
        <v>762</v>
      </c>
      <c r="AI142" t="s">
        <v>763</v>
      </c>
      <c r="AJ142">
        <v>13009.31</v>
      </c>
      <c r="AK142">
        <v>0</v>
      </c>
      <c r="AL142">
        <v>0</v>
      </c>
      <c r="AM142" t="s">
        <v>764</v>
      </c>
      <c r="AN142" t="s">
        <v>764</v>
      </c>
      <c r="AO142" t="s">
        <v>764</v>
      </c>
    </row>
    <row r="143" spans="1:41" x14ac:dyDescent="0.35">
      <c r="A143">
        <v>1069460</v>
      </c>
      <c r="B143" t="s">
        <v>740</v>
      </c>
      <c r="C143" t="s">
        <v>741</v>
      </c>
      <c r="D143" t="s">
        <v>580</v>
      </c>
      <c r="E143" t="s">
        <v>199</v>
      </c>
      <c r="F143" t="s">
        <v>800</v>
      </c>
      <c r="G143">
        <v>2021</v>
      </c>
      <c r="H143">
        <v>5</v>
      </c>
      <c r="I143" t="s">
        <v>743</v>
      </c>
      <c r="J143" s="29">
        <v>44342</v>
      </c>
      <c r="K143" t="s">
        <v>744</v>
      </c>
      <c r="L143" t="s">
        <v>745</v>
      </c>
      <c r="M143" t="s">
        <v>805</v>
      </c>
      <c r="N143" t="s">
        <v>806</v>
      </c>
      <c r="O143" t="s">
        <v>807</v>
      </c>
      <c r="P143" t="s">
        <v>673</v>
      </c>
      <c r="Q143" t="s">
        <v>749</v>
      </c>
      <c r="R143" t="s">
        <v>653</v>
      </c>
      <c r="S143" t="s">
        <v>773</v>
      </c>
      <c r="T143" t="s">
        <v>751</v>
      </c>
      <c r="U143" t="s">
        <v>752</v>
      </c>
      <c r="V143" t="s">
        <v>753</v>
      </c>
      <c r="W143" t="s">
        <v>16</v>
      </c>
      <c r="X143" t="s">
        <v>754</v>
      </c>
      <c r="Y143" t="s">
        <v>755</v>
      </c>
      <c r="Z143" t="s">
        <v>380</v>
      </c>
      <c r="AA143" t="s">
        <v>756</v>
      </c>
      <c r="AB143" t="s">
        <v>757</v>
      </c>
      <c r="AC143" t="s">
        <v>758</v>
      </c>
      <c r="AD143" t="s">
        <v>759</v>
      </c>
      <c r="AE143" t="s">
        <v>575</v>
      </c>
      <c r="AF143" t="s">
        <v>760</v>
      </c>
      <c r="AG143" t="s">
        <v>761</v>
      </c>
      <c r="AH143" t="s">
        <v>762</v>
      </c>
      <c r="AI143" t="s">
        <v>763</v>
      </c>
      <c r="AJ143">
        <v>-10196.969999999999</v>
      </c>
      <c r="AK143">
        <v>0</v>
      </c>
      <c r="AL143">
        <v>0</v>
      </c>
      <c r="AM143" t="s">
        <v>764</v>
      </c>
      <c r="AN143" t="s">
        <v>764</v>
      </c>
      <c r="AO143" t="s">
        <v>764</v>
      </c>
    </row>
    <row r="144" spans="1:41" x14ac:dyDescent="0.35">
      <c r="A144">
        <v>1772340</v>
      </c>
      <c r="B144" t="s">
        <v>740</v>
      </c>
      <c r="C144" t="s">
        <v>741</v>
      </c>
      <c r="D144" t="e">
        <v>#N/A</v>
      </c>
      <c r="E144" t="s">
        <v>808</v>
      </c>
      <c r="F144" t="s">
        <v>800</v>
      </c>
      <c r="G144">
        <v>2021</v>
      </c>
      <c r="H144">
        <v>5</v>
      </c>
      <c r="I144" t="s">
        <v>743</v>
      </c>
      <c r="J144" s="29">
        <v>44347</v>
      </c>
      <c r="K144" t="s">
        <v>744</v>
      </c>
      <c r="L144" t="s">
        <v>745</v>
      </c>
      <c r="M144" t="s">
        <v>801</v>
      </c>
      <c r="N144" t="s">
        <v>802</v>
      </c>
      <c r="O144" t="s">
        <v>803</v>
      </c>
      <c r="P144" t="s">
        <v>673</v>
      </c>
      <c r="Q144" t="s">
        <v>749</v>
      </c>
      <c r="R144" t="s">
        <v>653</v>
      </c>
      <c r="S144" t="s">
        <v>773</v>
      </c>
      <c r="T144" t="s">
        <v>751</v>
      </c>
      <c r="U144" t="s">
        <v>752</v>
      </c>
      <c r="V144" t="s">
        <v>753</v>
      </c>
      <c r="W144" t="s">
        <v>809</v>
      </c>
      <c r="X144" t="s">
        <v>810</v>
      </c>
      <c r="Y144" t="s">
        <v>755</v>
      </c>
      <c r="Z144" t="s">
        <v>380</v>
      </c>
      <c r="AA144" t="s">
        <v>756</v>
      </c>
      <c r="AB144" t="s">
        <v>757</v>
      </c>
      <c r="AC144" t="s">
        <v>758</v>
      </c>
      <c r="AD144" t="s">
        <v>759</v>
      </c>
      <c r="AE144" t="s">
        <v>575</v>
      </c>
      <c r="AF144" t="s">
        <v>790</v>
      </c>
      <c r="AG144" t="s">
        <v>761</v>
      </c>
      <c r="AH144" t="s">
        <v>762</v>
      </c>
      <c r="AI144" t="s">
        <v>791</v>
      </c>
      <c r="AJ144">
        <v>586.94000000000005</v>
      </c>
      <c r="AK144">
        <v>0</v>
      </c>
      <c r="AL144">
        <v>0</v>
      </c>
      <c r="AM144" t="s">
        <v>764</v>
      </c>
      <c r="AN144" t="s">
        <v>764</v>
      </c>
      <c r="AO144" t="s">
        <v>764</v>
      </c>
    </row>
    <row r="145" spans="1:41" x14ac:dyDescent="0.35">
      <c r="A145">
        <v>1101752</v>
      </c>
      <c r="B145" t="s">
        <v>740</v>
      </c>
      <c r="C145" t="s">
        <v>741</v>
      </c>
      <c r="D145" t="e">
        <v>#N/A</v>
      </c>
      <c r="E145" t="s">
        <v>811</v>
      </c>
      <c r="F145" t="s">
        <v>800</v>
      </c>
      <c r="G145">
        <v>2021</v>
      </c>
      <c r="H145">
        <v>5</v>
      </c>
      <c r="I145" t="s">
        <v>743</v>
      </c>
      <c r="J145" s="29">
        <v>44347</v>
      </c>
      <c r="K145" t="s">
        <v>744</v>
      </c>
      <c r="L145" t="s">
        <v>745</v>
      </c>
      <c r="M145" t="s">
        <v>801</v>
      </c>
      <c r="N145" t="s">
        <v>802</v>
      </c>
      <c r="O145" t="s">
        <v>803</v>
      </c>
      <c r="P145" t="s">
        <v>673</v>
      </c>
      <c r="Q145" t="s">
        <v>749</v>
      </c>
      <c r="R145" t="s">
        <v>653</v>
      </c>
      <c r="S145" t="s">
        <v>773</v>
      </c>
      <c r="T145" t="s">
        <v>751</v>
      </c>
      <c r="U145" t="s">
        <v>752</v>
      </c>
      <c r="V145" t="s">
        <v>753</v>
      </c>
      <c r="W145" t="s">
        <v>788</v>
      </c>
      <c r="X145" t="s">
        <v>789</v>
      </c>
      <c r="Y145" t="s">
        <v>755</v>
      </c>
      <c r="Z145" t="s">
        <v>380</v>
      </c>
      <c r="AA145" t="s">
        <v>756</v>
      </c>
      <c r="AB145" t="s">
        <v>757</v>
      </c>
      <c r="AC145" t="s">
        <v>758</v>
      </c>
      <c r="AD145" t="s">
        <v>759</v>
      </c>
      <c r="AE145" t="s">
        <v>575</v>
      </c>
      <c r="AF145" t="s">
        <v>790</v>
      </c>
      <c r="AG145" t="s">
        <v>761</v>
      </c>
      <c r="AH145" t="s">
        <v>762</v>
      </c>
      <c r="AI145" t="s">
        <v>791</v>
      </c>
      <c r="AJ145">
        <v>4622.6499999999996</v>
      </c>
      <c r="AK145">
        <v>0</v>
      </c>
      <c r="AL145">
        <v>0</v>
      </c>
      <c r="AM145" t="s">
        <v>764</v>
      </c>
      <c r="AN145" t="s">
        <v>764</v>
      </c>
      <c r="AO145" t="s">
        <v>764</v>
      </c>
    </row>
    <row r="146" spans="1:41" x14ac:dyDescent="0.35">
      <c r="A146">
        <v>1698200</v>
      </c>
      <c r="B146" t="s">
        <v>740</v>
      </c>
      <c r="C146" t="s">
        <v>741</v>
      </c>
      <c r="D146" t="s">
        <v>580</v>
      </c>
      <c r="E146" t="s">
        <v>196</v>
      </c>
      <c r="F146" t="s">
        <v>800</v>
      </c>
      <c r="G146">
        <v>2021</v>
      </c>
      <c r="H146">
        <v>5</v>
      </c>
      <c r="I146" t="s">
        <v>743</v>
      </c>
      <c r="J146" s="29">
        <v>44347</v>
      </c>
      <c r="K146" t="s">
        <v>744</v>
      </c>
      <c r="L146" t="s">
        <v>745</v>
      </c>
      <c r="M146" t="s">
        <v>801</v>
      </c>
      <c r="N146" t="s">
        <v>802</v>
      </c>
      <c r="O146" t="s">
        <v>803</v>
      </c>
      <c r="P146" t="s">
        <v>673</v>
      </c>
      <c r="Q146" t="s">
        <v>749</v>
      </c>
      <c r="R146" t="s">
        <v>651</v>
      </c>
      <c r="S146" t="s">
        <v>693</v>
      </c>
      <c r="T146" t="s">
        <v>751</v>
      </c>
      <c r="U146" t="s">
        <v>752</v>
      </c>
      <c r="V146" t="s">
        <v>753</v>
      </c>
      <c r="W146" t="s">
        <v>16</v>
      </c>
      <c r="X146" t="s">
        <v>754</v>
      </c>
      <c r="Y146" t="s">
        <v>755</v>
      </c>
      <c r="Z146" t="s">
        <v>380</v>
      </c>
      <c r="AA146" t="s">
        <v>756</v>
      </c>
      <c r="AB146" t="s">
        <v>757</v>
      </c>
      <c r="AC146" t="s">
        <v>758</v>
      </c>
      <c r="AD146" t="s">
        <v>759</v>
      </c>
      <c r="AE146" t="s">
        <v>768</v>
      </c>
      <c r="AF146" t="s">
        <v>760</v>
      </c>
      <c r="AG146" t="s">
        <v>761</v>
      </c>
      <c r="AH146" t="s">
        <v>762</v>
      </c>
      <c r="AI146" t="s">
        <v>763</v>
      </c>
      <c r="AJ146">
        <v>16820.060000000001</v>
      </c>
      <c r="AK146">
        <v>0</v>
      </c>
      <c r="AL146">
        <v>0</v>
      </c>
      <c r="AM146" t="s">
        <v>764</v>
      </c>
      <c r="AN146" t="s">
        <v>764</v>
      </c>
      <c r="AO146" t="s">
        <v>764</v>
      </c>
    </row>
    <row r="147" spans="1:41" x14ac:dyDescent="0.35">
      <c r="A147">
        <v>1698200</v>
      </c>
      <c r="B147" t="s">
        <v>740</v>
      </c>
      <c r="C147" t="s">
        <v>741</v>
      </c>
      <c r="D147" t="s">
        <v>580</v>
      </c>
      <c r="E147" t="s">
        <v>196</v>
      </c>
      <c r="F147" t="s">
        <v>800</v>
      </c>
      <c r="G147">
        <v>2021</v>
      </c>
      <c r="H147">
        <v>5</v>
      </c>
      <c r="I147" t="s">
        <v>743</v>
      </c>
      <c r="J147" s="29">
        <v>44342</v>
      </c>
      <c r="K147" t="s">
        <v>744</v>
      </c>
      <c r="L147" t="s">
        <v>745</v>
      </c>
      <c r="M147" t="s">
        <v>805</v>
      </c>
      <c r="N147" t="s">
        <v>806</v>
      </c>
      <c r="O147" t="s">
        <v>807</v>
      </c>
      <c r="P147" t="s">
        <v>673</v>
      </c>
      <c r="Q147" t="s">
        <v>749</v>
      </c>
      <c r="R147" t="s">
        <v>651</v>
      </c>
      <c r="S147" t="s">
        <v>693</v>
      </c>
      <c r="T147" t="s">
        <v>751</v>
      </c>
      <c r="U147" t="s">
        <v>752</v>
      </c>
      <c r="V147" t="s">
        <v>753</v>
      </c>
      <c r="W147" t="s">
        <v>16</v>
      </c>
      <c r="X147" t="s">
        <v>754</v>
      </c>
      <c r="Y147" t="s">
        <v>755</v>
      </c>
      <c r="Z147" t="s">
        <v>380</v>
      </c>
      <c r="AA147" t="s">
        <v>756</v>
      </c>
      <c r="AB147" t="s">
        <v>757</v>
      </c>
      <c r="AC147" t="s">
        <v>758</v>
      </c>
      <c r="AD147" t="s">
        <v>759</v>
      </c>
      <c r="AE147" t="s">
        <v>768</v>
      </c>
      <c r="AF147" t="s">
        <v>760</v>
      </c>
      <c r="AG147" t="s">
        <v>761</v>
      </c>
      <c r="AH147" t="s">
        <v>762</v>
      </c>
      <c r="AI147" t="s">
        <v>763</v>
      </c>
      <c r="AJ147">
        <v>-27526.29</v>
      </c>
      <c r="AK147">
        <v>0</v>
      </c>
      <c r="AL147">
        <v>0</v>
      </c>
      <c r="AM147" t="s">
        <v>764</v>
      </c>
      <c r="AN147" t="s">
        <v>764</v>
      </c>
      <c r="AO147" t="s">
        <v>764</v>
      </c>
    </row>
    <row r="148" spans="1:41" x14ac:dyDescent="0.35">
      <c r="A148">
        <v>1717752</v>
      </c>
      <c r="B148" t="s">
        <v>740</v>
      </c>
      <c r="C148" t="s">
        <v>741</v>
      </c>
      <c r="D148" t="e">
        <v>#N/A</v>
      </c>
      <c r="E148" t="s">
        <v>812</v>
      </c>
      <c r="F148" t="s">
        <v>800</v>
      </c>
      <c r="G148">
        <v>2021</v>
      </c>
      <c r="H148">
        <v>5</v>
      </c>
      <c r="I148" t="s">
        <v>743</v>
      </c>
      <c r="J148" s="29">
        <v>44347</v>
      </c>
      <c r="K148" t="s">
        <v>744</v>
      </c>
      <c r="L148" t="s">
        <v>745</v>
      </c>
      <c r="M148" t="s">
        <v>801</v>
      </c>
      <c r="N148" t="s">
        <v>802</v>
      </c>
      <c r="O148" t="s">
        <v>803</v>
      </c>
      <c r="P148" t="s">
        <v>673</v>
      </c>
      <c r="Q148" t="s">
        <v>749</v>
      </c>
      <c r="R148" t="s">
        <v>651</v>
      </c>
      <c r="S148" t="s">
        <v>693</v>
      </c>
      <c r="T148" t="s">
        <v>751</v>
      </c>
      <c r="U148" t="s">
        <v>752</v>
      </c>
      <c r="V148" t="s">
        <v>753</v>
      </c>
      <c r="W148" t="s">
        <v>788</v>
      </c>
      <c r="X148" t="s">
        <v>789</v>
      </c>
      <c r="Y148" t="s">
        <v>755</v>
      </c>
      <c r="Z148" t="s">
        <v>380</v>
      </c>
      <c r="AA148" t="s">
        <v>756</v>
      </c>
      <c r="AB148" t="s">
        <v>757</v>
      </c>
      <c r="AC148" t="s">
        <v>758</v>
      </c>
      <c r="AD148" t="s">
        <v>759</v>
      </c>
      <c r="AE148" t="s">
        <v>768</v>
      </c>
      <c r="AF148" t="s">
        <v>790</v>
      </c>
      <c r="AG148" t="s">
        <v>761</v>
      </c>
      <c r="AH148" t="s">
        <v>762</v>
      </c>
      <c r="AI148" t="s">
        <v>791</v>
      </c>
      <c r="AJ148">
        <v>8349.9500000000007</v>
      </c>
      <c r="AK148">
        <v>0</v>
      </c>
      <c r="AL148">
        <v>0</v>
      </c>
      <c r="AM148" t="s">
        <v>764</v>
      </c>
      <c r="AN148" t="s">
        <v>764</v>
      </c>
      <c r="AO148" t="s">
        <v>764</v>
      </c>
    </row>
    <row r="149" spans="1:41" x14ac:dyDescent="0.35">
      <c r="A149">
        <v>1392056</v>
      </c>
      <c r="B149" t="s">
        <v>740</v>
      </c>
      <c r="C149" t="s">
        <v>741</v>
      </c>
      <c r="D149" t="s">
        <v>580</v>
      </c>
      <c r="E149" t="s">
        <v>193</v>
      </c>
      <c r="F149" t="s">
        <v>800</v>
      </c>
      <c r="G149">
        <v>2021</v>
      </c>
      <c r="H149">
        <v>5</v>
      </c>
      <c r="I149" t="s">
        <v>743</v>
      </c>
      <c r="J149" s="29">
        <v>44347</v>
      </c>
      <c r="K149" t="s">
        <v>744</v>
      </c>
      <c r="L149" t="s">
        <v>745</v>
      </c>
      <c r="M149" t="s">
        <v>801</v>
      </c>
      <c r="N149" t="s">
        <v>802</v>
      </c>
      <c r="O149" t="s">
        <v>803</v>
      </c>
      <c r="P149" t="s">
        <v>673</v>
      </c>
      <c r="Q149" t="s">
        <v>749</v>
      </c>
      <c r="R149" t="s">
        <v>649</v>
      </c>
      <c r="S149" t="s">
        <v>700</v>
      </c>
      <c r="T149" t="s">
        <v>751</v>
      </c>
      <c r="U149" t="s">
        <v>752</v>
      </c>
      <c r="V149" t="s">
        <v>753</v>
      </c>
      <c r="W149" t="s">
        <v>16</v>
      </c>
      <c r="X149" t="s">
        <v>754</v>
      </c>
      <c r="Y149" t="s">
        <v>755</v>
      </c>
      <c r="Z149" t="s">
        <v>380</v>
      </c>
      <c r="AA149" t="s">
        <v>756</v>
      </c>
      <c r="AB149" t="s">
        <v>757</v>
      </c>
      <c r="AC149" t="s">
        <v>758</v>
      </c>
      <c r="AD149" t="s">
        <v>759</v>
      </c>
      <c r="AE149" t="s">
        <v>247</v>
      </c>
      <c r="AF149" t="s">
        <v>760</v>
      </c>
      <c r="AG149" t="s">
        <v>761</v>
      </c>
      <c r="AH149" t="s">
        <v>762</v>
      </c>
      <c r="AI149" t="s">
        <v>763</v>
      </c>
      <c r="AJ149">
        <v>11447.02</v>
      </c>
      <c r="AK149">
        <v>0</v>
      </c>
      <c r="AL149">
        <v>0</v>
      </c>
      <c r="AM149" t="s">
        <v>764</v>
      </c>
      <c r="AN149" t="s">
        <v>764</v>
      </c>
      <c r="AO149" t="s">
        <v>764</v>
      </c>
    </row>
    <row r="150" spans="1:41" x14ac:dyDescent="0.35">
      <c r="A150">
        <v>1392056</v>
      </c>
      <c r="B150" t="s">
        <v>740</v>
      </c>
      <c r="C150" t="s">
        <v>741</v>
      </c>
      <c r="D150" t="s">
        <v>580</v>
      </c>
      <c r="E150" t="s">
        <v>193</v>
      </c>
      <c r="F150" t="s">
        <v>800</v>
      </c>
      <c r="G150">
        <v>2021</v>
      </c>
      <c r="H150">
        <v>5</v>
      </c>
      <c r="I150" t="s">
        <v>743</v>
      </c>
      <c r="J150" s="29">
        <v>44342</v>
      </c>
      <c r="K150" t="s">
        <v>744</v>
      </c>
      <c r="L150" t="s">
        <v>745</v>
      </c>
      <c r="M150" t="s">
        <v>805</v>
      </c>
      <c r="N150" t="s">
        <v>806</v>
      </c>
      <c r="O150" t="s">
        <v>807</v>
      </c>
      <c r="P150" t="s">
        <v>673</v>
      </c>
      <c r="Q150" t="s">
        <v>749</v>
      </c>
      <c r="R150" t="s">
        <v>649</v>
      </c>
      <c r="S150" t="s">
        <v>700</v>
      </c>
      <c r="T150" t="s">
        <v>751</v>
      </c>
      <c r="U150" t="s">
        <v>752</v>
      </c>
      <c r="V150" t="s">
        <v>753</v>
      </c>
      <c r="W150" t="s">
        <v>16</v>
      </c>
      <c r="X150" t="s">
        <v>754</v>
      </c>
      <c r="Y150" t="s">
        <v>755</v>
      </c>
      <c r="Z150" t="s">
        <v>380</v>
      </c>
      <c r="AA150" t="s">
        <v>756</v>
      </c>
      <c r="AB150" t="s">
        <v>757</v>
      </c>
      <c r="AC150" t="s">
        <v>758</v>
      </c>
      <c r="AD150" t="s">
        <v>759</v>
      </c>
      <c r="AE150" t="s">
        <v>247</v>
      </c>
      <c r="AF150" t="s">
        <v>760</v>
      </c>
      <c r="AG150" t="s">
        <v>761</v>
      </c>
      <c r="AH150" t="s">
        <v>762</v>
      </c>
      <c r="AI150" t="s">
        <v>763</v>
      </c>
      <c r="AJ150">
        <v>-13225.2</v>
      </c>
      <c r="AK150">
        <v>0</v>
      </c>
      <c r="AL150">
        <v>0</v>
      </c>
      <c r="AM150" t="s">
        <v>764</v>
      </c>
      <c r="AN150" t="s">
        <v>764</v>
      </c>
      <c r="AO150" t="s">
        <v>764</v>
      </c>
    </row>
    <row r="151" spans="1:41" x14ac:dyDescent="0.35">
      <c r="A151">
        <v>1392046</v>
      </c>
      <c r="B151" t="s">
        <v>740</v>
      </c>
      <c r="C151" t="s">
        <v>741</v>
      </c>
      <c r="D151" t="e">
        <v>#N/A</v>
      </c>
      <c r="E151" t="s">
        <v>813</v>
      </c>
      <c r="F151" t="s">
        <v>800</v>
      </c>
      <c r="G151">
        <v>2021</v>
      </c>
      <c r="H151">
        <v>5</v>
      </c>
      <c r="I151" t="s">
        <v>743</v>
      </c>
      <c r="J151" s="29">
        <v>44347</v>
      </c>
      <c r="K151" t="s">
        <v>744</v>
      </c>
      <c r="L151" t="s">
        <v>745</v>
      </c>
      <c r="M151" t="s">
        <v>801</v>
      </c>
      <c r="N151" t="s">
        <v>802</v>
      </c>
      <c r="O151" t="s">
        <v>803</v>
      </c>
      <c r="P151" t="s">
        <v>673</v>
      </c>
      <c r="Q151" t="s">
        <v>749</v>
      </c>
      <c r="R151" t="s">
        <v>649</v>
      </c>
      <c r="S151" t="s">
        <v>700</v>
      </c>
      <c r="T151" t="s">
        <v>751</v>
      </c>
      <c r="U151" t="s">
        <v>752</v>
      </c>
      <c r="V151" t="s">
        <v>753</v>
      </c>
      <c r="W151" t="s">
        <v>788</v>
      </c>
      <c r="X151" t="s">
        <v>789</v>
      </c>
      <c r="Y151" t="s">
        <v>755</v>
      </c>
      <c r="Z151" t="s">
        <v>380</v>
      </c>
      <c r="AA151" t="s">
        <v>756</v>
      </c>
      <c r="AB151" t="s">
        <v>757</v>
      </c>
      <c r="AC151" t="s">
        <v>758</v>
      </c>
      <c r="AD151" t="s">
        <v>759</v>
      </c>
      <c r="AE151" t="s">
        <v>247</v>
      </c>
      <c r="AF151" t="s">
        <v>790</v>
      </c>
      <c r="AG151" t="s">
        <v>761</v>
      </c>
      <c r="AH151" t="s">
        <v>762</v>
      </c>
      <c r="AI151" t="s">
        <v>791</v>
      </c>
      <c r="AJ151">
        <v>119.5</v>
      </c>
      <c r="AK151">
        <v>0</v>
      </c>
      <c r="AL151">
        <v>0</v>
      </c>
      <c r="AM151" t="s">
        <v>764</v>
      </c>
      <c r="AN151" t="s">
        <v>764</v>
      </c>
      <c r="AO151" t="s">
        <v>764</v>
      </c>
    </row>
    <row r="152" spans="1:41" x14ac:dyDescent="0.35">
      <c r="A152">
        <v>1273418</v>
      </c>
      <c r="B152" t="s">
        <v>740</v>
      </c>
      <c r="C152" t="s">
        <v>741</v>
      </c>
      <c r="D152" t="s">
        <v>580</v>
      </c>
      <c r="E152" t="s">
        <v>190</v>
      </c>
      <c r="F152" t="s">
        <v>800</v>
      </c>
      <c r="G152">
        <v>2021</v>
      </c>
      <c r="H152">
        <v>5</v>
      </c>
      <c r="I152" t="s">
        <v>743</v>
      </c>
      <c r="J152" s="29">
        <v>44347</v>
      </c>
      <c r="K152" t="s">
        <v>744</v>
      </c>
      <c r="L152" t="s">
        <v>745</v>
      </c>
      <c r="M152" t="s">
        <v>801</v>
      </c>
      <c r="N152" t="s">
        <v>802</v>
      </c>
      <c r="O152" t="s">
        <v>803</v>
      </c>
      <c r="P152" t="s">
        <v>673</v>
      </c>
      <c r="Q152" t="s">
        <v>749</v>
      </c>
      <c r="R152" t="s">
        <v>647</v>
      </c>
      <c r="S152" t="s">
        <v>778</v>
      </c>
      <c r="T152" t="s">
        <v>751</v>
      </c>
      <c r="U152" t="s">
        <v>752</v>
      </c>
      <c r="V152" t="s">
        <v>753</v>
      </c>
      <c r="W152" t="s">
        <v>16</v>
      </c>
      <c r="X152" t="s">
        <v>754</v>
      </c>
      <c r="Y152" t="s">
        <v>755</v>
      </c>
      <c r="Z152" t="s">
        <v>380</v>
      </c>
      <c r="AA152" t="s">
        <v>756</v>
      </c>
      <c r="AB152" t="s">
        <v>757</v>
      </c>
      <c r="AC152" t="s">
        <v>758</v>
      </c>
      <c r="AD152" t="s">
        <v>759</v>
      </c>
      <c r="AE152" t="s">
        <v>472</v>
      </c>
      <c r="AF152" t="s">
        <v>760</v>
      </c>
      <c r="AG152" t="s">
        <v>761</v>
      </c>
      <c r="AH152" t="s">
        <v>762</v>
      </c>
      <c r="AI152" t="s">
        <v>763</v>
      </c>
      <c r="AJ152">
        <v>6931.05</v>
      </c>
      <c r="AK152">
        <v>0</v>
      </c>
      <c r="AL152">
        <v>0</v>
      </c>
      <c r="AM152" t="s">
        <v>764</v>
      </c>
      <c r="AN152" t="s">
        <v>764</v>
      </c>
      <c r="AO152" t="s">
        <v>764</v>
      </c>
    </row>
    <row r="153" spans="1:41" x14ac:dyDescent="0.35">
      <c r="A153">
        <v>1273418</v>
      </c>
      <c r="B153" t="s">
        <v>740</v>
      </c>
      <c r="C153" t="s">
        <v>741</v>
      </c>
      <c r="D153" t="s">
        <v>580</v>
      </c>
      <c r="E153" t="s">
        <v>190</v>
      </c>
      <c r="F153" t="s">
        <v>800</v>
      </c>
      <c r="G153">
        <v>2021</v>
      </c>
      <c r="H153">
        <v>5</v>
      </c>
      <c r="I153" t="s">
        <v>743</v>
      </c>
      <c r="J153" s="29">
        <v>44342</v>
      </c>
      <c r="K153" t="s">
        <v>744</v>
      </c>
      <c r="L153" t="s">
        <v>745</v>
      </c>
      <c r="M153" t="s">
        <v>805</v>
      </c>
      <c r="N153" t="s">
        <v>806</v>
      </c>
      <c r="O153" t="s">
        <v>807</v>
      </c>
      <c r="P153" t="s">
        <v>673</v>
      </c>
      <c r="Q153" t="s">
        <v>749</v>
      </c>
      <c r="R153" t="s">
        <v>647</v>
      </c>
      <c r="S153" t="s">
        <v>778</v>
      </c>
      <c r="T153" t="s">
        <v>751</v>
      </c>
      <c r="U153" t="s">
        <v>752</v>
      </c>
      <c r="V153" t="s">
        <v>753</v>
      </c>
      <c r="W153" t="s">
        <v>16</v>
      </c>
      <c r="X153" t="s">
        <v>754</v>
      </c>
      <c r="Y153" t="s">
        <v>755</v>
      </c>
      <c r="Z153" t="s">
        <v>380</v>
      </c>
      <c r="AA153" t="s">
        <v>756</v>
      </c>
      <c r="AB153" t="s">
        <v>757</v>
      </c>
      <c r="AC153" t="s">
        <v>758</v>
      </c>
      <c r="AD153" t="s">
        <v>759</v>
      </c>
      <c r="AE153" t="s">
        <v>472</v>
      </c>
      <c r="AF153" t="s">
        <v>760</v>
      </c>
      <c r="AG153" t="s">
        <v>761</v>
      </c>
      <c r="AH153" t="s">
        <v>762</v>
      </c>
      <c r="AI153" t="s">
        <v>763</v>
      </c>
      <c r="AJ153">
        <v>-1463.86</v>
      </c>
      <c r="AK153">
        <v>0</v>
      </c>
      <c r="AL153">
        <v>0</v>
      </c>
      <c r="AM153" t="s">
        <v>764</v>
      </c>
      <c r="AN153" t="s">
        <v>764</v>
      </c>
      <c r="AO153" t="s">
        <v>764</v>
      </c>
    </row>
    <row r="154" spans="1:41" x14ac:dyDescent="0.35">
      <c r="A154">
        <v>1273418</v>
      </c>
      <c r="B154" t="s">
        <v>740</v>
      </c>
      <c r="C154" t="s">
        <v>741</v>
      </c>
      <c r="D154" t="s">
        <v>580</v>
      </c>
      <c r="E154" t="s">
        <v>190</v>
      </c>
      <c r="F154" t="s">
        <v>800</v>
      </c>
      <c r="G154">
        <v>2021</v>
      </c>
      <c r="H154">
        <v>5</v>
      </c>
      <c r="I154" t="s">
        <v>743</v>
      </c>
      <c r="J154" s="29">
        <v>44347</v>
      </c>
      <c r="K154" t="s">
        <v>744</v>
      </c>
      <c r="L154" t="s">
        <v>745</v>
      </c>
      <c r="M154" t="s">
        <v>814</v>
      </c>
      <c r="N154" t="s">
        <v>815</v>
      </c>
      <c r="O154" t="s">
        <v>781</v>
      </c>
      <c r="P154" t="s">
        <v>673</v>
      </c>
      <c r="Q154" t="s">
        <v>749</v>
      </c>
      <c r="R154" t="s">
        <v>647</v>
      </c>
      <c r="S154" t="s">
        <v>778</v>
      </c>
      <c r="T154" t="s">
        <v>751</v>
      </c>
      <c r="U154" t="s">
        <v>752</v>
      </c>
      <c r="V154" t="s">
        <v>753</v>
      </c>
      <c r="W154" t="s">
        <v>16</v>
      </c>
      <c r="X154" t="s">
        <v>754</v>
      </c>
      <c r="Y154" t="s">
        <v>755</v>
      </c>
      <c r="Z154" t="s">
        <v>380</v>
      </c>
      <c r="AA154" t="s">
        <v>756</v>
      </c>
      <c r="AB154" t="s">
        <v>757</v>
      </c>
      <c r="AC154" t="s">
        <v>758</v>
      </c>
      <c r="AD154" t="s">
        <v>759</v>
      </c>
      <c r="AE154" t="s">
        <v>472</v>
      </c>
      <c r="AF154" t="s">
        <v>760</v>
      </c>
      <c r="AG154" t="s">
        <v>761</v>
      </c>
      <c r="AH154" t="s">
        <v>762</v>
      </c>
      <c r="AI154" t="s">
        <v>763</v>
      </c>
      <c r="AJ154">
        <v>302.32</v>
      </c>
      <c r="AK154">
        <v>0</v>
      </c>
      <c r="AL154">
        <v>0</v>
      </c>
      <c r="AM154" t="s">
        <v>764</v>
      </c>
      <c r="AN154" t="s">
        <v>764</v>
      </c>
      <c r="AO154" t="s">
        <v>764</v>
      </c>
    </row>
    <row r="155" spans="1:41" x14ac:dyDescent="0.35">
      <c r="A155">
        <v>1247367</v>
      </c>
      <c r="B155" t="s">
        <v>740</v>
      </c>
      <c r="C155" t="s">
        <v>741</v>
      </c>
      <c r="D155" t="s">
        <v>580</v>
      </c>
      <c r="E155" t="s">
        <v>185</v>
      </c>
      <c r="F155" t="s">
        <v>800</v>
      </c>
      <c r="G155">
        <v>2021</v>
      </c>
      <c r="H155">
        <v>5</v>
      </c>
      <c r="I155" t="s">
        <v>743</v>
      </c>
      <c r="J155" s="29">
        <v>44347</v>
      </c>
      <c r="K155" t="s">
        <v>744</v>
      </c>
      <c r="L155" t="s">
        <v>745</v>
      </c>
      <c r="M155" t="s">
        <v>801</v>
      </c>
      <c r="N155" t="s">
        <v>802</v>
      </c>
      <c r="O155" t="s">
        <v>803</v>
      </c>
      <c r="P155" t="s">
        <v>673</v>
      </c>
      <c r="Q155" t="s">
        <v>749</v>
      </c>
      <c r="R155" t="s">
        <v>643</v>
      </c>
      <c r="S155" t="s">
        <v>696</v>
      </c>
      <c r="T155" t="s">
        <v>751</v>
      </c>
      <c r="U155" t="s">
        <v>752</v>
      </c>
      <c r="V155" t="s">
        <v>753</v>
      </c>
      <c r="W155" t="s">
        <v>16</v>
      </c>
      <c r="X155" t="s">
        <v>754</v>
      </c>
      <c r="Y155" t="s">
        <v>755</v>
      </c>
      <c r="Z155" t="s">
        <v>380</v>
      </c>
      <c r="AA155" t="s">
        <v>756</v>
      </c>
      <c r="AB155" t="s">
        <v>757</v>
      </c>
      <c r="AC155" t="s">
        <v>758</v>
      </c>
      <c r="AD155" t="s">
        <v>759</v>
      </c>
      <c r="AE155" t="s">
        <v>472</v>
      </c>
      <c r="AF155" t="s">
        <v>760</v>
      </c>
      <c r="AG155" t="s">
        <v>761</v>
      </c>
      <c r="AH155" t="s">
        <v>762</v>
      </c>
      <c r="AI155" t="s">
        <v>763</v>
      </c>
      <c r="AJ155">
        <v>1508.57</v>
      </c>
      <c r="AK155">
        <v>0</v>
      </c>
      <c r="AL155">
        <v>0</v>
      </c>
      <c r="AM155" t="s">
        <v>764</v>
      </c>
      <c r="AN155" t="s">
        <v>764</v>
      </c>
      <c r="AO155" t="s">
        <v>764</v>
      </c>
    </row>
    <row r="156" spans="1:41" x14ac:dyDescent="0.35">
      <c r="A156">
        <v>1247367</v>
      </c>
      <c r="B156" t="s">
        <v>740</v>
      </c>
      <c r="C156" t="s">
        <v>741</v>
      </c>
      <c r="D156" t="s">
        <v>580</v>
      </c>
      <c r="E156" t="s">
        <v>185</v>
      </c>
      <c r="F156" t="s">
        <v>800</v>
      </c>
      <c r="G156">
        <v>2021</v>
      </c>
      <c r="H156">
        <v>5</v>
      </c>
      <c r="I156" t="s">
        <v>743</v>
      </c>
      <c r="J156" s="29">
        <v>44347</v>
      </c>
      <c r="K156" t="s">
        <v>744</v>
      </c>
      <c r="L156" t="s">
        <v>745</v>
      </c>
      <c r="M156" t="s">
        <v>814</v>
      </c>
      <c r="N156" t="s">
        <v>815</v>
      </c>
      <c r="O156" t="s">
        <v>781</v>
      </c>
      <c r="P156" t="s">
        <v>673</v>
      </c>
      <c r="Q156" t="s">
        <v>749</v>
      </c>
      <c r="R156" t="s">
        <v>643</v>
      </c>
      <c r="S156" t="s">
        <v>696</v>
      </c>
      <c r="T156" t="s">
        <v>751</v>
      </c>
      <c r="U156" t="s">
        <v>752</v>
      </c>
      <c r="V156" t="s">
        <v>753</v>
      </c>
      <c r="W156" t="s">
        <v>16</v>
      </c>
      <c r="X156" t="s">
        <v>754</v>
      </c>
      <c r="Y156" t="s">
        <v>755</v>
      </c>
      <c r="Z156" t="s">
        <v>380</v>
      </c>
      <c r="AA156" t="s">
        <v>756</v>
      </c>
      <c r="AB156" t="s">
        <v>757</v>
      </c>
      <c r="AC156" t="s">
        <v>758</v>
      </c>
      <c r="AD156" t="s">
        <v>759</v>
      </c>
      <c r="AE156" t="s">
        <v>472</v>
      </c>
      <c r="AF156" t="s">
        <v>760</v>
      </c>
      <c r="AG156" t="s">
        <v>761</v>
      </c>
      <c r="AH156" t="s">
        <v>762</v>
      </c>
      <c r="AI156" t="s">
        <v>763</v>
      </c>
      <c r="AJ156">
        <v>451.05</v>
      </c>
      <c r="AK156">
        <v>0</v>
      </c>
      <c r="AL156">
        <v>0</v>
      </c>
      <c r="AM156" t="s">
        <v>764</v>
      </c>
      <c r="AN156" t="s">
        <v>764</v>
      </c>
      <c r="AO156" t="s">
        <v>764</v>
      </c>
    </row>
    <row r="157" spans="1:41" x14ac:dyDescent="0.35">
      <c r="A157">
        <v>1265470</v>
      </c>
      <c r="B157" t="s">
        <v>740</v>
      </c>
      <c r="C157" t="s">
        <v>741</v>
      </c>
      <c r="D157" t="e">
        <v>#N/A</v>
      </c>
      <c r="E157" t="s">
        <v>816</v>
      </c>
      <c r="F157" t="s">
        <v>800</v>
      </c>
      <c r="G157">
        <v>2021</v>
      </c>
      <c r="H157">
        <v>5</v>
      </c>
      <c r="I157" t="s">
        <v>743</v>
      </c>
      <c r="J157" s="29">
        <v>44347</v>
      </c>
      <c r="K157" t="s">
        <v>744</v>
      </c>
      <c r="L157" t="s">
        <v>745</v>
      </c>
      <c r="M157" t="s">
        <v>801</v>
      </c>
      <c r="N157" t="s">
        <v>802</v>
      </c>
      <c r="O157" t="s">
        <v>803</v>
      </c>
      <c r="P157" t="s">
        <v>673</v>
      </c>
      <c r="Q157" t="s">
        <v>749</v>
      </c>
      <c r="R157" t="s">
        <v>643</v>
      </c>
      <c r="S157" t="s">
        <v>696</v>
      </c>
      <c r="T157" t="s">
        <v>751</v>
      </c>
      <c r="U157" t="s">
        <v>752</v>
      </c>
      <c r="V157" t="s">
        <v>753</v>
      </c>
      <c r="W157" t="s">
        <v>788</v>
      </c>
      <c r="X157" t="s">
        <v>789</v>
      </c>
      <c r="Y157" t="s">
        <v>755</v>
      </c>
      <c r="Z157" t="s">
        <v>380</v>
      </c>
      <c r="AA157" t="s">
        <v>756</v>
      </c>
      <c r="AB157" t="s">
        <v>757</v>
      </c>
      <c r="AC157" t="s">
        <v>758</v>
      </c>
      <c r="AD157" t="s">
        <v>759</v>
      </c>
      <c r="AE157" t="s">
        <v>472</v>
      </c>
      <c r="AF157" t="s">
        <v>790</v>
      </c>
      <c r="AG157" t="s">
        <v>761</v>
      </c>
      <c r="AH157" t="s">
        <v>762</v>
      </c>
      <c r="AI157" t="s">
        <v>791</v>
      </c>
      <c r="AJ157">
        <v>875.61</v>
      </c>
      <c r="AK157">
        <v>0</v>
      </c>
      <c r="AL157">
        <v>0</v>
      </c>
      <c r="AM157" t="s">
        <v>764</v>
      </c>
      <c r="AN157" t="s">
        <v>764</v>
      </c>
      <c r="AO157" t="s">
        <v>764</v>
      </c>
    </row>
    <row r="158" spans="1:41" x14ac:dyDescent="0.35">
      <c r="A158">
        <v>1238042</v>
      </c>
      <c r="B158" t="s">
        <v>740</v>
      </c>
      <c r="C158" t="s">
        <v>741</v>
      </c>
      <c r="D158" t="s">
        <v>580</v>
      </c>
      <c r="E158" t="s">
        <v>180</v>
      </c>
      <c r="F158" t="s">
        <v>800</v>
      </c>
      <c r="G158">
        <v>2021</v>
      </c>
      <c r="H158">
        <v>5</v>
      </c>
      <c r="I158" t="s">
        <v>743</v>
      </c>
      <c r="J158" s="29">
        <v>44347</v>
      </c>
      <c r="K158" t="s">
        <v>744</v>
      </c>
      <c r="L158" t="s">
        <v>745</v>
      </c>
      <c r="M158" t="s">
        <v>801</v>
      </c>
      <c r="N158" t="s">
        <v>802</v>
      </c>
      <c r="O158" t="s">
        <v>803</v>
      </c>
      <c r="P158" t="s">
        <v>673</v>
      </c>
      <c r="Q158" t="s">
        <v>749</v>
      </c>
      <c r="R158" t="s">
        <v>641</v>
      </c>
      <c r="S158" t="s">
        <v>695</v>
      </c>
      <c r="T158" t="s">
        <v>751</v>
      </c>
      <c r="U158" t="s">
        <v>752</v>
      </c>
      <c r="V158" t="s">
        <v>753</v>
      </c>
      <c r="W158" t="s">
        <v>16</v>
      </c>
      <c r="X158" t="s">
        <v>754</v>
      </c>
      <c r="Y158" t="s">
        <v>755</v>
      </c>
      <c r="Z158" t="s">
        <v>380</v>
      </c>
      <c r="AA158" t="s">
        <v>756</v>
      </c>
      <c r="AB158" t="s">
        <v>757</v>
      </c>
      <c r="AC158" t="s">
        <v>758</v>
      </c>
      <c r="AD158" t="s">
        <v>759</v>
      </c>
      <c r="AE158" t="s">
        <v>472</v>
      </c>
      <c r="AF158" t="s">
        <v>760</v>
      </c>
      <c r="AG158" t="s">
        <v>761</v>
      </c>
      <c r="AH158" t="s">
        <v>762</v>
      </c>
      <c r="AI158" t="s">
        <v>763</v>
      </c>
      <c r="AJ158">
        <v>6899.46</v>
      </c>
      <c r="AK158">
        <v>0</v>
      </c>
      <c r="AL158">
        <v>0</v>
      </c>
      <c r="AM158" t="s">
        <v>764</v>
      </c>
      <c r="AN158" t="s">
        <v>764</v>
      </c>
      <c r="AO158" t="s">
        <v>764</v>
      </c>
    </row>
    <row r="159" spans="1:41" x14ac:dyDescent="0.35">
      <c r="A159">
        <v>1238042</v>
      </c>
      <c r="B159" t="s">
        <v>740</v>
      </c>
      <c r="C159" t="s">
        <v>741</v>
      </c>
      <c r="D159" t="s">
        <v>580</v>
      </c>
      <c r="E159" t="s">
        <v>180</v>
      </c>
      <c r="F159" t="s">
        <v>800</v>
      </c>
      <c r="G159">
        <v>2021</v>
      </c>
      <c r="H159">
        <v>5</v>
      </c>
      <c r="I159" t="s">
        <v>743</v>
      </c>
      <c r="J159" s="29">
        <v>44342</v>
      </c>
      <c r="K159" t="s">
        <v>744</v>
      </c>
      <c r="L159" t="s">
        <v>745</v>
      </c>
      <c r="M159" t="s">
        <v>805</v>
      </c>
      <c r="N159" t="s">
        <v>806</v>
      </c>
      <c r="O159" t="s">
        <v>807</v>
      </c>
      <c r="P159" t="s">
        <v>673</v>
      </c>
      <c r="Q159" t="s">
        <v>749</v>
      </c>
      <c r="R159" t="s">
        <v>641</v>
      </c>
      <c r="S159" t="s">
        <v>695</v>
      </c>
      <c r="T159" t="s">
        <v>751</v>
      </c>
      <c r="U159" t="s">
        <v>752</v>
      </c>
      <c r="V159" t="s">
        <v>753</v>
      </c>
      <c r="W159" t="s">
        <v>16</v>
      </c>
      <c r="X159" t="s">
        <v>754</v>
      </c>
      <c r="Y159" t="s">
        <v>755</v>
      </c>
      <c r="Z159" t="s">
        <v>380</v>
      </c>
      <c r="AA159" t="s">
        <v>756</v>
      </c>
      <c r="AB159" t="s">
        <v>757</v>
      </c>
      <c r="AC159" t="s">
        <v>758</v>
      </c>
      <c r="AD159" t="s">
        <v>759</v>
      </c>
      <c r="AE159" t="s">
        <v>472</v>
      </c>
      <c r="AF159" t="s">
        <v>760</v>
      </c>
      <c r="AG159" t="s">
        <v>761</v>
      </c>
      <c r="AH159" t="s">
        <v>762</v>
      </c>
      <c r="AI159" t="s">
        <v>763</v>
      </c>
      <c r="AJ159">
        <v>-1385.16</v>
      </c>
      <c r="AK159">
        <v>0</v>
      </c>
      <c r="AL159">
        <v>0</v>
      </c>
      <c r="AM159" t="s">
        <v>764</v>
      </c>
      <c r="AN159" t="s">
        <v>764</v>
      </c>
      <c r="AO159" t="s">
        <v>764</v>
      </c>
    </row>
    <row r="160" spans="1:41" x14ac:dyDescent="0.35">
      <c r="A160">
        <v>1238042</v>
      </c>
      <c r="B160" t="s">
        <v>740</v>
      </c>
      <c r="C160" t="s">
        <v>741</v>
      </c>
      <c r="D160" t="s">
        <v>580</v>
      </c>
      <c r="E160" t="s">
        <v>180</v>
      </c>
      <c r="F160" t="s">
        <v>800</v>
      </c>
      <c r="G160">
        <v>2021</v>
      </c>
      <c r="H160">
        <v>5</v>
      </c>
      <c r="I160" t="s">
        <v>743</v>
      </c>
      <c r="J160" s="29">
        <v>44347</v>
      </c>
      <c r="K160" t="s">
        <v>744</v>
      </c>
      <c r="L160" t="s">
        <v>745</v>
      </c>
      <c r="M160" t="s">
        <v>814</v>
      </c>
      <c r="N160" t="s">
        <v>815</v>
      </c>
      <c r="O160" t="s">
        <v>781</v>
      </c>
      <c r="P160" t="s">
        <v>673</v>
      </c>
      <c r="Q160" t="s">
        <v>749</v>
      </c>
      <c r="R160" t="s">
        <v>641</v>
      </c>
      <c r="S160" t="s">
        <v>695</v>
      </c>
      <c r="T160" t="s">
        <v>751</v>
      </c>
      <c r="U160" t="s">
        <v>752</v>
      </c>
      <c r="V160" t="s">
        <v>753</v>
      </c>
      <c r="W160" t="s">
        <v>16</v>
      </c>
      <c r="X160" t="s">
        <v>754</v>
      </c>
      <c r="Y160" t="s">
        <v>755</v>
      </c>
      <c r="Z160" t="s">
        <v>380</v>
      </c>
      <c r="AA160" t="s">
        <v>756</v>
      </c>
      <c r="AB160" t="s">
        <v>757</v>
      </c>
      <c r="AC160" t="s">
        <v>758</v>
      </c>
      <c r="AD160" t="s">
        <v>759</v>
      </c>
      <c r="AE160" t="s">
        <v>472</v>
      </c>
      <c r="AF160" t="s">
        <v>760</v>
      </c>
      <c r="AG160" t="s">
        <v>761</v>
      </c>
      <c r="AH160" t="s">
        <v>762</v>
      </c>
      <c r="AI160" t="s">
        <v>763</v>
      </c>
      <c r="AJ160">
        <v>1637.8</v>
      </c>
      <c r="AK160">
        <v>0</v>
      </c>
      <c r="AL160">
        <v>0</v>
      </c>
      <c r="AM160" t="s">
        <v>764</v>
      </c>
      <c r="AN160" t="s">
        <v>764</v>
      </c>
      <c r="AO160" t="s">
        <v>764</v>
      </c>
    </row>
    <row r="161" spans="1:41" x14ac:dyDescent="0.35">
      <c r="A161">
        <v>1265469</v>
      </c>
      <c r="B161" t="s">
        <v>740</v>
      </c>
      <c r="C161" t="s">
        <v>741</v>
      </c>
      <c r="D161" t="e">
        <v>#N/A</v>
      </c>
      <c r="E161" t="s">
        <v>817</v>
      </c>
      <c r="F161" t="s">
        <v>800</v>
      </c>
      <c r="G161">
        <v>2021</v>
      </c>
      <c r="H161">
        <v>5</v>
      </c>
      <c r="I161" t="s">
        <v>743</v>
      </c>
      <c r="J161" s="29">
        <v>44347</v>
      </c>
      <c r="K161" t="s">
        <v>744</v>
      </c>
      <c r="L161" t="s">
        <v>745</v>
      </c>
      <c r="M161" t="s">
        <v>801</v>
      </c>
      <c r="N161" t="s">
        <v>802</v>
      </c>
      <c r="O161" t="s">
        <v>803</v>
      </c>
      <c r="P161" t="s">
        <v>673</v>
      </c>
      <c r="Q161" t="s">
        <v>749</v>
      </c>
      <c r="R161" t="s">
        <v>641</v>
      </c>
      <c r="S161" t="s">
        <v>695</v>
      </c>
      <c r="T161" t="s">
        <v>751</v>
      </c>
      <c r="U161" t="s">
        <v>752</v>
      </c>
      <c r="V161" t="s">
        <v>753</v>
      </c>
      <c r="W161" t="s">
        <v>788</v>
      </c>
      <c r="X161" t="s">
        <v>789</v>
      </c>
      <c r="Y161" t="s">
        <v>755</v>
      </c>
      <c r="Z161" t="s">
        <v>380</v>
      </c>
      <c r="AA161" t="s">
        <v>756</v>
      </c>
      <c r="AB161" t="s">
        <v>757</v>
      </c>
      <c r="AC161" t="s">
        <v>758</v>
      </c>
      <c r="AD161" t="s">
        <v>759</v>
      </c>
      <c r="AE161" t="s">
        <v>472</v>
      </c>
      <c r="AF161" t="s">
        <v>790</v>
      </c>
      <c r="AG161" t="s">
        <v>761</v>
      </c>
      <c r="AH161" t="s">
        <v>762</v>
      </c>
      <c r="AI161" t="s">
        <v>791</v>
      </c>
      <c r="AJ161">
        <v>477.88</v>
      </c>
      <c r="AK161">
        <v>0</v>
      </c>
      <c r="AL161">
        <v>0</v>
      </c>
      <c r="AM161" t="s">
        <v>764</v>
      </c>
      <c r="AN161" t="s">
        <v>764</v>
      </c>
      <c r="AO161" t="s">
        <v>764</v>
      </c>
    </row>
    <row r="162" spans="1:41" x14ac:dyDescent="0.35">
      <c r="A162">
        <v>1199588</v>
      </c>
      <c r="B162" t="s">
        <v>740</v>
      </c>
      <c r="C162" t="s">
        <v>741</v>
      </c>
      <c r="D162" t="s">
        <v>580</v>
      </c>
      <c r="E162" t="s">
        <v>176</v>
      </c>
      <c r="F162" t="s">
        <v>800</v>
      </c>
      <c r="G162">
        <v>2021</v>
      </c>
      <c r="H162">
        <v>5</v>
      </c>
      <c r="I162" t="s">
        <v>743</v>
      </c>
      <c r="J162" s="29">
        <v>44347</v>
      </c>
      <c r="K162" t="s">
        <v>744</v>
      </c>
      <c r="L162" t="s">
        <v>745</v>
      </c>
      <c r="M162" t="s">
        <v>801</v>
      </c>
      <c r="N162" t="s">
        <v>802</v>
      </c>
      <c r="O162" t="s">
        <v>803</v>
      </c>
      <c r="P162" t="s">
        <v>673</v>
      </c>
      <c r="Q162" t="s">
        <v>749</v>
      </c>
      <c r="R162" t="s">
        <v>639</v>
      </c>
      <c r="S162" t="s">
        <v>703</v>
      </c>
      <c r="T162" t="s">
        <v>751</v>
      </c>
      <c r="U162" t="s">
        <v>752</v>
      </c>
      <c r="V162" t="s">
        <v>753</v>
      </c>
      <c r="W162" t="s">
        <v>16</v>
      </c>
      <c r="X162" t="s">
        <v>754</v>
      </c>
      <c r="Y162" t="s">
        <v>755</v>
      </c>
      <c r="Z162" t="s">
        <v>380</v>
      </c>
      <c r="AA162" t="s">
        <v>756</v>
      </c>
      <c r="AB162" t="s">
        <v>757</v>
      </c>
      <c r="AC162" t="s">
        <v>758</v>
      </c>
      <c r="AD162" t="s">
        <v>759</v>
      </c>
      <c r="AE162" t="s">
        <v>766</v>
      </c>
      <c r="AF162" t="s">
        <v>760</v>
      </c>
      <c r="AG162" t="s">
        <v>761</v>
      </c>
      <c r="AH162" t="s">
        <v>762</v>
      </c>
      <c r="AI162" t="s">
        <v>763</v>
      </c>
      <c r="AJ162">
        <v>3348.67</v>
      </c>
      <c r="AK162">
        <v>0</v>
      </c>
      <c r="AL162">
        <v>0</v>
      </c>
      <c r="AM162" t="s">
        <v>764</v>
      </c>
      <c r="AN162" t="s">
        <v>764</v>
      </c>
      <c r="AO162" t="s">
        <v>764</v>
      </c>
    </row>
    <row r="163" spans="1:41" x14ac:dyDescent="0.35">
      <c r="A163">
        <v>1199588</v>
      </c>
      <c r="B163" t="s">
        <v>740</v>
      </c>
      <c r="C163" t="s">
        <v>741</v>
      </c>
      <c r="D163" t="s">
        <v>580</v>
      </c>
      <c r="E163" t="s">
        <v>176</v>
      </c>
      <c r="F163" t="s">
        <v>800</v>
      </c>
      <c r="G163">
        <v>2021</v>
      </c>
      <c r="H163">
        <v>5</v>
      </c>
      <c r="I163" t="s">
        <v>743</v>
      </c>
      <c r="J163" s="29">
        <v>44342</v>
      </c>
      <c r="K163" t="s">
        <v>744</v>
      </c>
      <c r="L163" t="s">
        <v>745</v>
      </c>
      <c r="M163" t="s">
        <v>805</v>
      </c>
      <c r="N163" t="s">
        <v>806</v>
      </c>
      <c r="O163" t="s">
        <v>807</v>
      </c>
      <c r="P163" t="s">
        <v>673</v>
      </c>
      <c r="Q163" t="s">
        <v>749</v>
      </c>
      <c r="R163" t="s">
        <v>639</v>
      </c>
      <c r="S163" t="s">
        <v>703</v>
      </c>
      <c r="T163" t="s">
        <v>751</v>
      </c>
      <c r="U163" t="s">
        <v>752</v>
      </c>
      <c r="V163" t="s">
        <v>753</v>
      </c>
      <c r="W163" t="s">
        <v>16</v>
      </c>
      <c r="X163" t="s">
        <v>754</v>
      </c>
      <c r="Y163" t="s">
        <v>755</v>
      </c>
      <c r="Z163" t="s">
        <v>380</v>
      </c>
      <c r="AA163" t="s">
        <v>756</v>
      </c>
      <c r="AB163" t="s">
        <v>757</v>
      </c>
      <c r="AC163" t="s">
        <v>758</v>
      </c>
      <c r="AD163" t="s">
        <v>759</v>
      </c>
      <c r="AE163" t="s">
        <v>766</v>
      </c>
      <c r="AF163" t="s">
        <v>760</v>
      </c>
      <c r="AG163" t="s">
        <v>761</v>
      </c>
      <c r="AH163" t="s">
        <v>762</v>
      </c>
      <c r="AI163" t="s">
        <v>763</v>
      </c>
      <c r="AJ163">
        <v>-7911.8</v>
      </c>
      <c r="AK163">
        <v>0</v>
      </c>
      <c r="AL163">
        <v>0</v>
      </c>
      <c r="AM163" t="s">
        <v>764</v>
      </c>
      <c r="AN163" t="s">
        <v>764</v>
      </c>
      <c r="AO163" t="s">
        <v>764</v>
      </c>
    </row>
    <row r="164" spans="1:41" x14ac:dyDescent="0.35">
      <c r="A164">
        <v>1199586</v>
      </c>
      <c r="B164" t="s">
        <v>740</v>
      </c>
      <c r="C164" t="s">
        <v>741</v>
      </c>
      <c r="D164" t="s">
        <v>580</v>
      </c>
      <c r="E164" t="s">
        <v>173</v>
      </c>
      <c r="F164" t="s">
        <v>800</v>
      </c>
      <c r="G164">
        <v>2021</v>
      </c>
      <c r="H164">
        <v>5</v>
      </c>
      <c r="I164" t="s">
        <v>743</v>
      </c>
      <c r="J164" s="29">
        <v>44347</v>
      </c>
      <c r="K164" t="s">
        <v>744</v>
      </c>
      <c r="L164" t="s">
        <v>745</v>
      </c>
      <c r="M164" t="s">
        <v>801</v>
      </c>
      <c r="N164" t="s">
        <v>802</v>
      </c>
      <c r="O164" t="s">
        <v>803</v>
      </c>
      <c r="P164" t="s">
        <v>673</v>
      </c>
      <c r="Q164" t="s">
        <v>749</v>
      </c>
      <c r="R164" t="s">
        <v>637</v>
      </c>
      <c r="S164" t="s">
        <v>705</v>
      </c>
      <c r="T164" t="s">
        <v>751</v>
      </c>
      <c r="U164" t="s">
        <v>752</v>
      </c>
      <c r="V164" t="s">
        <v>753</v>
      </c>
      <c r="W164" t="s">
        <v>16</v>
      </c>
      <c r="X164" t="s">
        <v>754</v>
      </c>
      <c r="Y164" t="s">
        <v>755</v>
      </c>
      <c r="Z164" t="s">
        <v>380</v>
      </c>
      <c r="AA164" t="s">
        <v>756</v>
      </c>
      <c r="AB164" t="s">
        <v>757</v>
      </c>
      <c r="AC164" t="s">
        <v>758</v>
      </c>
      <c r="AD164" t="s">
        <v>759</v>
      </c>
      <c r="AE164" t="s">
        <v>766</v>
      </c>
      <c r="AF164" t="s">
        <v>760</v>
      </c>
      <c r="AG164" t="s">
        <v>761</v>
      </c>
      <c r="AH164" t="s">
        <v>762</v>
      </c>
      <c r="AI164" t="s">
        <v>763</v>
      </c>
      <c r="AJ164">
        <v>1798.81</v>
      </c>
      <c r="AK164">
        <v>0</v>
      </c>
      <c r="AL164">
        <v>0</v>
      </c>
      <c r="AM164" t="s">
        <v>764</v>
      </c>
      <c r="AN164" t="s">
        <v>764</v>
      </c>
      <c r="AO164" t="s">
        <v>764</v>
      </c>
    </row>
    <row r="165" spans="1:41" x14ac:dyDescent="0.35">
      <c r="A165">
        <v>1117774</v>
      </c>
      <c r="B165" t="s">
        <v>740</v>
      </c>
      <c r="C165" t="s">
        <v>741</v>
      </c>
      <c r="D165" t="s">
        <v>580</v>
      </c>
      <c r="E165" t="s">
        <v>167</v>
      </c>
      <c r="F165" t="s">
        <v>800</v>
      </c>
      <c r="G165">
        <v>2021</v>
      </c>
      <c r="H165">
        <v>5</v>
      </c>
      <c r="I165" t="s">
        <v>743</v>
      </c>
      <c r="J165" s="29">
        <v>44347</v>
      </c>
      <c r="K165" t="s">
        <v>744</v>
      </c>
      <c r="L165" t="s">
        <v>745</v>
      </c>
      <c r="M165" t="s">
        <v>801</v>
      </c>
      <c r="N165" t="s">
        <v>802</v>
      </c>
      <c r="O165" t="s">
        <v>803</v>
      </c>
      <c r="P165" t="s">
        <v>673</v>
      </c>
      <c r="Q165" t="s">
        <v>749</v>
      </c>
      <c r="R165" t="s">
        <v>633</v>
      </c>
      <c r="S165" t="s">
        <v>704</v>
      </c>
      <c r="T165" t="s">
        <v>751</v>
      </c>
      <c r="U165" t="s">
        <v>752</v>
      </c>
      <c r="V165" t="s">
        <v>753</v>
      </c>
      <c r="W165" t="s">
        <v>16</v>
      </c>
      <c r="X165" t="s">
        <v>754</v>
      </c>
      <c r="Y165" t="s">
        <v>755</v>
      </c>
      <c r="Z165" t="s">
        <v>380</v>
      </c>
      <c r="AA165" t="s">
        <v>756</v>
      </c>
      <c r="AB165" t="s">
        <v>757</v>
      </c>
      <c r="AC165" t="s">
        <v>758</v>
      </c>
      <c r="AD165" t="s">
        <v>759</v>
      </c>
      <c r="AE165" t="s">
        <v>766</v>
      </c>
      <c r="AF165" t="s">
        <v>760</v>
      </c>
      <c r="AG165" t="s">
        <v>761</v>
      </c>
      <c r="AH165" t="s">
        <v>762</v>
      </c>
      <c r="AI165" t="s">
        <v>763</v>
      </c>
      <c r="AJ165">
        <v>64.64</v>
      </c>
      <c r="AK165">
        <v>0</v>
      </c>
      <c r="AL165">
        <v>0</v>
      </c>
      <c r="AM165" t="s">
        <v>764</v>
      </c>
      <c r="AN165" t="s">
        <v>764</v>
      </c>
      <c r="AO165" t="s">
        <v>764</v>
      </c>
    </row>
    <row r="166" spans="1:41" x14ac:dyDescent="0.35">
      <c r="A166">
        <v>1117774</v>
      </c>
      <c r="B166" t="s">
        <v>740</v>
      </c>
      <c r="C166" t="s">
        <v>741</v>
      </c>
      <c r="D166" t="s">
        <v>580</v>
      </c>
      <c r="E166" t="s">
        <v>167</v>
      </c>
      <c r="F166" t="s">
        <v>800</v>
      </c>
      <c r="G166">
        <v>2021</v>
      </c>
      <c r="H166">
        <v>5</v>
      </c>
      <c r="I166" t="s">
        <v>743</v>
      </c>
      <c r="J166" s="29">
        <v>44342</v>
      </c>
      <c r="K166" t="s">
        <v>744</v>
      </c>
      <c r="L166" t="s">
        <v>745</v>
      </c>
      <c r="M166" t="s">
        <v>805</v>
      </c>
      <c r="N166" t="s">
        <v>806</v>
      </c>
      <c r="O166" t="s">
        <v>807</v>
      </c>
      <c r="P166" t="s">
        <v>673</v>
      </c>
      <c r="Q166" t="s">
        <v>749</v>
      </c>
      <c r="R166" t="s">
        <v>633</v>
      </c>
      <c r="S166" t="s">
        <v>704</v>
      </c>
      <c r="T166" t="s">
        <v>751</v>
      </c>
      <c r="U166" t="s">
        <v>752</v>
      </c>
      <c r="V166" t="s">
        <v>753</v>
      </c>
      <c r="W166" t="s">
        <v>16</v>
      </c>
      <c r="X166" t="s">
        <v>754</v>
      </c>
      <c r="Y166" t="s">
        <v>755</v>
      </c>
      <c r="Z166" t="s">
        <v>380</v>
      </c>
      <c r="AA166" t="s">
        <v>756</v>
      </c>
      <c r="AB166" t="s">
        <v>757</v>
      </c>
      <c r="AC166" t="s">
        <v>758</v>
      </c>
      <c r="AD166" t="s">
        <v>759</v>
      </c>
      <c r="AE166" t="s">
        <v>766</v>
      </c>
      <c r="AF166" t="s">
        <v>760</v>
      </c>
      <c r="AG166" t="s">
        <v>761</v>
      </c>
      <c r="AH166" t="s">
        <v>762</v>
      </c>
      <c r="AI166" t="s">
        <v>763</v>
      </c>
      <c r="AJ166">
        <v>-2698.82</v>
      </c>
      <c r="AK166">
        <v>0</v>
      </c>
      <c r="AL166">
        <v>0</v>
      </c>
      <c r="AM166" t="s">
        <v>764</v>
      </c>
      <c r="AN166" t="s">
        <v>764</v>
      </c>
      <c r="AO166" t="s">
        <v>764</v>
      </c>
    </row>
    <row r="167" spans="1:41" x14ac:dyDescent="0.35">
      <c r="A167">
        <v>1336466</v>
      </c>
      <c r="B167" t="s">
        <v>740</v>
      </c>
      <c r="C167" t="s">
        <v>741</v>
      </c>
      <c r="D167" t="s">
        <v>580</v>
      </c>
      <c r="E167" t="s">
        <v>163</v>
      </c>
      <c r="F167" t="s">
        <v>800</v>
      </c>
      <c r="G167">
        <v>2021</v>
      </c>
      <c r="H167">
        <v>5</v>
      </c>
      <c r="I167" t="s">
        <v>743</v>
      </c>
      <c r="J167" s="29">
        <v>44347</v>
      </c>
      <c r="K167" t="s">
        <v>744</v>
      </c>
      <c r="L167" t="s">
        <v>745</v>
      </c>
      <c r="M167" t="s">
        <v>801</v>
      </c>
      <c r="N167" t="s">
        <v>802</v>
      </c>
      <c r="O167" t="s">
        <v>803</v>
      </c>
      <c r="P167" t="s">
        <v>673</v>
      </c>
      <c r="Q167" t="s">
        <v>749</v>
      </c>
      <c r="R167" t="s">
        <v>629</v>
      </c>
      <c r="S167" t="s">
        <v>818</v>
      </c>
      <c r="T167" t="s">
        <v>751</v>
      </c>
      <c r="U167" t="s">
        <v>752</v>
      </c>
      <c r="V167" t="s">
        <v>753</v>
      </c>
      <c r="W167" t="s">
        <v>16</v>
      </c>
      <c r="X167" t="s">
        <v>754</v>
      </c>
      <c r="Y167" t="s">
        <v>755</v>
      </c>
      <c r="Z167" t="s">
        <v>380</v>
      </c>
      <c r="AA167" t="s">
        <v>756</v>
      </c>
      <c r="AB167" t="s">
        <v>757</v>
      </c>
      <c r="AC167" t="s">
        <v>758</v>
      </c>
      <c r="AD167" t="s">
        <v>759</v>
      </c>
      <c r="AE167" t="s">
        <v>766</v>
      </c>
      <c r="AF167" t="s">
        <v>760</v>
      </c>
      <c r="AG167" t="s">
        <v>761</v>
      </c>
      <c r="AH167" t="s">
        <v>762</v>
      </c>
      <c r="AI167" t="s">
        <v>763</v>
      </c>
      <c r="AJ167">
        <v>1705.73</v>
      </c>
      <c r="AK167">
        <v>0</v>
      </c>
      <c r="AL167">
        <v>0</v>
      </c>
      <c r="AM167" t="s">
        <v>764</v>
      </c>
      <c r="AN167" t="s">
        <v>764</v>
      </c>
      <c r="AO167" t="s">
        <v>764</v>
      </c>
    </row>
    <row r="168" spans="1:41" x14ac:dyDescent="0.35">
      <c r="A168">
        <v>1336466</v>
      </c>
      <c r="B168" t="s">
        <v>740</v>
      </c>
      <c r="C168" t="s">
        <v>741</v>
      </c>
      <c r="D168" t="s">
        <v>580</v>
      </c>
      <c r="E168" t="s">
        <v>163</v>
      </c>
      <c r="F168" t="s">
        <v>800</v>
      </c>
      <c r="G168">
        <v>2021</v>
      </c>
      <c r="H168">
        <v>5</v>
      </c>
      <c r="I168" t="s">
        <v>743</v>
      </c>
      <c r="J168" s="29">
        <v>44342</v>
      </c>
      <c r="K168" t="s">
        <v>744</v>
      </c>
      <c r="L168" t="s">
        <v>745</v>
      </c>
      <c r="M168" t="s">
        <v>805</v>
      </c>
      <c r="N168" t="s">
        <v>806</v>
      </c>
      <c r="O168" t="s">
        <v>807</v>
      </c>
      <c r="P168" t="s">
        <v>673</v>
      </c>
      <c r="Q168" t="s">
        <v>749</v>
      </c>
      <c r="R168" t="s">
        <v>629</v>
      </c>
      <c r="S168" t="s">
        <v>818</v>
      </c>
      <c r="T168" t="s">
        <v>751</v>
      </c>
      <c r="U168" t="s">
        <v>752</v>
      </c>
      <c r="V168" t="s">
        <v>753</v>
      </c>
      <c r="W168" t="s">
        <v>16</v>
      </c>
      <c r="X168" t="s">
        <v>754</v>
      </c>
      <c r="Y168" t="s">
        <v>755</v>
      </c>
      <c r="Z168" t="s">
        <v>380</v>
      </c>
      <c r="AA168" t="s">
        <v>756</v>
      </c>
      <c r="AB168" t="s">
        <v>757</v>
      </c>
      <c r="AC168" t="s">
        <v>758</v>
      </c>
      <c r="AD168" t="s">
        <v>759</v>
      </c>
      <c r="AE168" t="s">
        <v>766</v>
      </c>
      <c r="AF168" t="s">
        <v>760</v>
      </c>
      <c r="AG168" t="s">
        <v>761</v>
      </c>
      <c r="AH168" t="s">
        <v>762</v>
      </c>
      <c r="AI168" t="s">
        <v>763</v>
      </c>
      <c r="AJ168">
        <v>-2842.14</v>
      </c>
      <c r="AK168">
        <v>0</v>
      </c>
      <c r="AL168">
        <v>0</v>
      </c>
      <c r="AM168" t="s">
        <v>764</v>
      </c>
      <c r="AN168" t="s">
        <v>764</v>
      </c>
      <c r="AO168" t="s">
        <v>764</v>
      </c>
    </row>
    <row r="169" spans="1:41" x14ac:dyDescent="0.35">
      <c r="A169">
        <v>1238039</v>
      </c>
      <c r="B169" t="s">
        <v>740</v>
      </c>
      <c r="C169" t="s">
        <v>741</v>
      </c>
      <c r="D169" t="s">
        <v>580</v>
      </c>
      <c r="E169" t="s">
        <v>159</v>
      </c>
      <c r="F169" t="s">
        <v>800</v>
      </c>
      <c r="G169">
        <v>2021</v>
      </c>
      <c r="H169">
        <v>5</v>
      </c>
      <c r="I169" t="s">
        <v>743</v>
      </c>
      <c r="J169" s="29">
        <v>44347</v>
      </c>
      <c r="K169" t="s">
        <v>744</v>
      </c>
      <c r="L169" t="s">
        <v>745</v>
      </c>
      <c r="M169" t="s">
        <v>801</v>
      </c>
      <c r="N169" t="s">
        <v>802</v>
      </c>
      <c r="O169" t="s">
        <v>803</v>
      </c>
      <c r="P169" t="s">
        <v>673</v>
      </c>
      <c r="Q169" t="s">
        <v>749</v>
      </c>
      <c r="R169" t="s">
        <v>627</v>
      </c>
      <c r="S169" t="s">
        <v>786</v>
      </c>
      <c r="T169" t="s">
        <v>751</v>
      </c>
      <c r="U169" t="s">
        <v>752</v>
      </c>
      <c r="V169" t="s">
        <v>753</v>
      </c>
      <c r="W169" t="s">
        <v>16</v>
      </c>
      <c r="X169" t="s">
        <v>754</v>
      </c>
      <c r="Y169" t="s">
        <v>755</v>
      </c>
      <c r="Z169" t="s">
        <v>380</v>
      </c>
      <c r="AA169" t="s">
        <v>756</v>
      </c>
      <c r="AB169" t="s">
        <v>757</v>
      </c>
      <c r="AC169" t="s">
        <v>758</v>
      </c>
      <c r="AD169" t="s">
        <v>759</v>
      </c>
      <c r="AE169" t="s">
        <v>768</v>
      </c>
      <c r="AF169" t="s">
        <v>760</v>
      </c>
      <c r="AG169" t="s">
        <v>761</v>
      </c>
      <c r="AH169" t="s">
        <v>762</v>
      </c>
      <c r="AI169" t="s">
        <v>763</v>
      </c>
      <c r="AJ169">
        <v>5068.0600000000004</v>
      </c>
      <c r="AK169">
        <v>0</v>
      </c>
      <c r="AL169">
        <v>0</v>
      </c>
      <c r="AM169" t="s">
        <v>764</v>
      </c>
      <c r="AN169" t="s">
        <v>764</v>
      </c>
      <c r="AO169" t="s">
        <v>764</v>
      </c>
    </row>
    <row r="170" spans="1:41" x14ac:dyDescent="0.35">
      <c r="A170">
        <v>1238039</v>
      </c>
      <c r="B170" t="s">
        <v>740</v>
      </c>
      <c r="C170" t="s">
        <v>741</v>
      </c>
      <c r="D170" t="s">
        <v>580</v>
      </c>
      <c r="E170" t="s">
        <v>159</v>
      </c>
      <c r="F170" t="s">
        <v>800</v>
      </c>
      <c r="G170">
        <v>2021</v>
      </c>
      <c r="H170">
        <v>5</v>
      </c>
      <c r="I170" t="s">
        <v>743</v>
      </c>
      <c r="J170" s="29">
        <v>44342</v>
      </c>
      <c r="K170" t="s">
        <v>744</v>
      </c>
      <c r="L170" t="s">
        <v>745</v>
      </c>
      <c r="M170" t="s">
        <v>805</v>
      </c>
      <c r="N170" t="s">
        <v>806</v>
      </c>
      <c r="O170" t="s">
        <v>807</v>
      </c>
      <c r="P170" t="s">
        <v>673</v>
      </c>
      <c r="Q170" t="s">
        <v>749</v>
      </c>
      <c r="R170" t="s">
        <v>627</v>
      </c>
      <c r="S170" t="s">
        <v>786</v>
      </c>
      <c r="T170" t="s">
        <v>751</v>
      </c>
      <c r="U170" t="s">
        <v>752</v>
      </c>
      <c r="V170" t="s">
        <v>753</v>
      </c>
      <c r="W170" t="s">
        <v>16</v>
      </c>
      <c r="X170" t="s">
        <v>754</v>
      </c>
      <c r="Y170" t="s">
        <v>755</v>
      </c>
      <c r="Z170" t="s">
        <v>380</v>
      </c>
      <c r="AA170" t="s">
        <v>756</v>
      </c>
      <c r="AB170" t="s">
        <v>757</v>
      </c>
      <c r="AC170" t="s">
        <v>758</v>
      </c>
      <c r="AD170" t="s">
        <v>759</v>
      </c>
      <c r="AE170" t="s">
        <v>768</v>
      </c>
      <c r="AF170" t="s">
        <v>760</v>
      </c>
      <c r="AG170" t="s">
        <v>761</v>
      </c>
      <c r="AH170" t="s">
        <v>762</v>
      </c>
      <c r="AI170" t="s">
        <v>763</v>
      </c>
      <c r="AJ170">
        <v>-19270.73</v>
      </c>
      <c r="AK170">
        <v>0</v>
      </c>
      <c r="AL170">
        <v>0</v>
      </c>
      <c r="AM170" t="s">
        <v>764</v>
      </c>
      <c r="AN170" t="s">
        <v>764</v>
      </c>
      <c r="AO170" t="s">
        <v>764</v>
      </c>
    </row>
    <row r="171" spans="1:41" x14ac:dyDescent="0.35">
      <c r="A171">
        <v>1299000</v>
      </c>
      <c r="B171" t="s">
        <v>740</v>
      </c>
      <c r="C171" t="s">
        <v>741</v>
      </c>
      <c r="D171" t="e">
        <v>#N/A</v>
      </c>
      <c r="E171" t="s">
        <v>787</v>
      </c>
      <c r="F171" t="s">
        <v>800</v>
      </c>
      <c r="G171">
        <v>2021</v>
      </c>
      <c r="H171">
        <v>5</v>
      </c>
      <c r="I171" t="s">
        <v>743</v>
      </c>
      <c r="J171" s="29">
        <v>44347</v>
      </c>
      <c r="K171" t="s">
        <v>744</v>
      </c>
      <c r="L171" t="s">
        <v>745</v>
      </c>
      <c r="M171" t="s">
        <v>801</v>
      </c>
      <c r="N171" t="s">
        <v>802</v>
      </c>
      <c r="O171" t="s">
        <v>803</v>
      </c>
      <c r="P171" t="s">
        <v>673</v>
      </c>
      <c r="Q171" t="s">
        <v>749</v>
      </c>
      <c r="R171" t="s">
        <v>627</v>
      </c>
      <c r="S171" t="s">
        <v>786</v>
      </c>
      <c r="T171" t="s">
        <v>751</v>
      </c>
      <c r="U171" t="s">
        <v>752</v>
      </c>
      <c r="V171" t="s">
        <v>753</v>
      </c>
      <c r="W171" t="s">
        <v>788</v>
      </c>
      <c r="X171" t="s">
        <v>789</v>
      </c>
      <c r="Y171" t="s">
        <v>755</v>
      </c>
      <c r="Z171" t="s">
        <v>380</v>
      </c>
      <c r="AA171" t="s">
        <v>756</v>
      </c>
      <c r="AB171" t="s">
        <v>757</v>
      </c>
      <c r="AC171" t="s">
        <v>758</v>
      </c>
      <c r="AD171" t="s">
        <v>759</v>
      </c>
      <c r="AE171" t="s">
        <v>768</v>
      </c>
      <c r="AF171" t="s">
        <v>790</v>
      </c>
      <c r="AG171" t="s">
        <v>761</v>
      </c>
      <c r="AH171" t="s">
        <v>762</v>
      </c>
      <c r="AI171" t="s">
        <v>791</v>
      </c>
      <c r="AJ171">
        <v>645.37</v>
      </c>
      <c r="AK171">
        <v>0</v>
      </c>
      <c r="AL171">
        <v>0</v>
      </c>
      <c r="AM171" t="s">
        <v>764</v>
      </c>
      <c r="AN171" t="s">
        <v>764</v>
      </c>
      <c r="AO171" t="s">
        <v>764</v>
      </c>
    </row>
    <row r="172" spans="1:41" x14ac:dyDescent="0.35">
      <c r="A172">
        <v>1031321</v>
      </c>
      <c r="B172" t="s">
        <v>740</v>
      </c>
      <c r="C172" t="s">
        <v>741</v>
      </c>
      <c r="D172" t="s">
        <v>580</v>
      </c>
      <c r="E172" t="s">
        <v>155</v>
      </c>
      <c r="F172" t="s">
        <v>800</v>
      </c>
      <c r="G172">
        <v>2021</v>
      </c>
      <c r="H172">
        <v>5</v>
      </c>
      <c r="I172" t="s">
        <v>743</v>
      </c>
      <c r="J172" s="29">
        <v>44347</v>
      </c>
      <c r="K172" t="s">
        <v>744</v>
      </c>
      <c r="L172" t="s">
        <v>745</v>
      </c>
      <c r="M172" t="s">
        <v>801</v>
      </c>
      <c r="N172" t="s">
        <v>802</v>
      </c>
      <c r="O172" t="s">
        <v>803</v>
      </c>
      <c r="P172" t="s">
        <v>673</v>
      </c>
      <c r="Q172" t="s">
        <v>749</v>
      </c>
      <c r="R172" t="s">
        <v>625</v>
      </c>
      <c r="S172" t="s">
        <v>698</v>
      </c>
      <c r="T172" t="s">
        <v>751</v>
      </c>
      <c r="U172" t="s">
        <v>752</v>
      </c>
      <c r="V172" t="s">
        <v>753</v>
      </c>
      <c r="W172" t="s">
        <v>16</v>
      </c>
      <c r="X172" t="s">
        <v>754</v>
      </c>
      <c r="Y172" t="s">
        <v>755</v>
      </c>
      <c r="Z172" t="s">
        <v>380</v>
      </c>
      <c r="AA172" t="s">
        <v>756</v>
      </c>
      <c r="AB172" t="s">
        <v>757</v>
      </c>
      <c r="AC172" t="s">
        <v>758</v>
      </c>
      <c r="AD172" t="s">
        <v>759</v>
      </c>
      <c r="AE172" t="s">
        <v>472</v>
      </c>
      <c r="AF172" t="s">
        <v>760</v>
      </c>
      <c r="AG172" t="s">
        <v>761</v>
      </c>
      <c r="AH172" t="s">
        <v>762</v>
      </c>
      <c r="AI172" t="s">
        <v>763</v>
      </c>
      <c r="AJ172">
        <v>17916.72</v>
      </c>
      <c r="AK172">
        <v>0</v>
      </c>
      <c r="AL172">
        <v>0</v>
      </c>
      <c r="AM172" t="s">
        <v>764</v>
      </c>
      <c r="AN172" t="s">
        <v>764</v>
      </c>
      <c r="AO172" t="s">
        <v>764</v>
      </c>
    </row>
    <row r="173" spans="1:41" x14ac:dyDescent="0.35">
      <c r="A173">
        <v>1031321</v>
      </c>
      <c r="B173" t="s">
        <v>740</v>
      </c>
      <c r="C173" t="s">
        <v>741</v>
      </c>
      <c r="D173" t="s">
        <v>580</v>
      </c>
      <c r="E173" t="s">
        <v>155</v>
      </c>
      <c r="F173" t="s">
        <v>800</v>
      </c>
      <c r="G173">
        <v>2021</v>
      </c>
      <c r="H173">
        <v>5</v>
      </c>
      <c r="I173" t="s">
        <v>743</v>
      </c>
      <c r="J173" s="29">
        <v>44342</v>
      </c>
      <c r="K173" t="s">
        <v>744</v>
      </c>
      <c r="L173" t="s">
        <v>745</v>
      </c>
      <c r="M173" t="s">
        <v>805</v>
      </c>
      <c r="N173" t="s">
        <v>806</v>
      </c>
      <c r="O173" t="s">
        <v>807</v>
      </c>
      <c r="P173" t="s">
        <v>673</v>
      </c>
      <c r="Q173" t="s">
        <v>749</v>
      </c>
      <c r="R173" t="s">
        <v>625</v>
      </c>
      <c r="S173" t="s">
        <v>698</v>
      </c>
      <c r="T173" t="s">
        <v>751</v>
      </c>
      <c r="U173" t="s">
        <v>752</v>
      </c>
      <c r="V173" t="s">
        <v>753</v>
      </c>
      <c r="W173" t="s">
        <v>16</v>
      </c>
      <c r="X173" t="s">
        <v>754</v>
      </c>
      <c r="Y173" t="s">
        <v>755</v>
      </c>
      <c r="Z173" t="s">
        <v>380</v>
      </c>
      <c r="AA173" t="s">
        <v>756</v>
      </c>
      <c r="AB173" t="s">
        <v>757</v>
      </c>
      <c r="AC173" t="s">
        <v>758</v>
      </c>
      <c r="AD173" t="s">
        <v>759</v>
      </c>
      <c r="AE173" t="s">
        <v>472</v>
      </c>
      <c r="AF173" t="s">
        <v>760</v>
      </c>
      <c r="AG173" t="s">
        <v>761</v>
      </c>
      <c r="AH173" t="s">
        <v>762</v>
      </c>
      <c r="AI173" t="s">
        <v>763</v>
      </c>
      <c r="AJ173">
        <v>-4581.32</v>
      </c>
      <c r="AK173">
        <v>0</v>
      </c>
      <c r="AL173">
        <v>0</v>
      </c>
      <c r="AM173" t="s">
        <v>764</v>
      </c>
      <c r="AN173" t="s">
        <v>764</v>
      </c>
      <c r="AO173" t="s">
        <v>764</v>
      </c>
    </row>
    <row r="174" spans="1:41" x14ac:dyDescent="0.35">
      <c r="A174">
        <v>1031321</v>
      </c>
      <c r="B174" t="s">
        <v>740</v>
      </c>
      <c r="C174" t="s">
        <v>741</v>
      </c>
      <c r="D174" t="s">
        <v>580</v>
      </c>
      <c r="E174" t="s">
        <v>155</v>
      </c>
      <c r="F174" t="s">
        <v>800</v>
      </c>
      <c r="G174">
        <v>2021</v>
      </c>
      <c r="H174">
        <v>5</v>
      </c>
      <c r="I174" t="s">
        <v>743</v>
      </c>
      <c r="J174" s="29">
        <v>44347</v>
      </c>
      <c r="K174" t="s">
        <v>744</v>
      </c>
      <c r="L174" t="s">
        <v>745</v>
      </c>
      <c r="M174" t="s">
        <v>814</v>
      </c>
      <c r="N174" t="s">
        <v>815</v>
      </c>
      <c r="O174" t="s">
        <v>781</v>
      </c>
      <c r="P174" t="s">
        <v>673</v>
      </c>
      <c r="Q174" t="s">
        <v>749</v>
      </c>
      <c r="R174" t="s">
        <v>625</v>
      </c>
      <c r="S174" t="s">
        <v>698</v>
      </c>
      <c r="T174" t="s">
        <v>751</v>
      </c>
      <c r="U174" t="s">
        <v>752</v>
      </c>
      <c r="V174" t="s">
        <v>753</v>
      </c>
      <c r="W174" t="s">
        <v>16</v>
      </c>
      <c r="X174" t="s">
        <v>754</v>
      </c>
      <c r="Y174" t="s">
        <v>755</v>
      </c>
      <c r="Z174" t="s">
        <v>380</v>
      </c>
      <c r="AA174" t="s">
        <v>756</v>
      </c>
      <c r="AB174" t="s">
        <v>757</v>
      </c>
      <c r="AC174" t="s">
        <v>758</v>
      </c>
      <c r="AD174" t="s">
        <v>759</v>
      </c>
      <c r="AE174" t="s">
        <v>472</v>
      </c>
      <c r="AF174" t="s">
        <v>760</v>
      </c>
      <c r="AG174" t="s">
        <v>761</v>
      </c>
      <c r="AH174" t="s">
        <v>762</v>
      </c>
      <c r="AI174" t="s">
        <v>763</v>
      </c>
      <c r="AJ174">
        <v>1262.3399999999999</v>
      </c>
      <c r="AK174">
        <v>0</v>
      </c>
      <c r="AL174">
        <v>0</v>
      </c>
      <c r="AM174" t="s">
        <v>764</v>
      </c>
      <c r="AN174" t="s">
        <v>764</v>
      </c>
      <c r="AO174" t="s">
        <v>764</v>
      </c>
    </row>
    <row r="175" spans="1:41" x14ac:dyDescent="0.35">
      <c r="A175">
        <v>1031320</v>
      </c>
      <c r="B175" t="s">
        <v>740</v>
      </c>
      <c r="C175" t="s">
        <v>741</v>
      </c>
      <c r="D175" t="e">
        <v>#N/A</v>
      </c>
      <c r="E175" t="s">
        <v>819</v>
      </c>
      <c r="F175" t="s">
        <v>800</v>
      </c>
      <c r="G175">
        <v>2021</v>
      </c>
      <c r="H175">
        <v>5</v>
      </c>
      <c r="I175" t="s">
        <v>743</v>
      </c>
      <c r="J175" s="29">
        <v>44347</v>
      </c>
      <c r="K175" t="s">
        <v>744</v>
      </c>
      <c r="L175" t="s">
        <v>745</v>
      </c>
      <c r="M175" t="s">
        <v>801</v>
      </c>
      <c r="N175" t="s">
        <v>802</v>
      </c>
      <c r="O175" t="s">
        <v>803</v>
      </c>
      <c r="P175" t="s">
        <v>673</v>
      </c>
      <c r="Q175" t="s">
        <v>749</v>
      </c>
      <c r="R175" t="s">
        <v>625</v>
      </c>
      <c r="S175" t="s">
        <v>698</v>
      </c>
      <c r="T175" t="s">
        <v>751</v>
      </c>
      <c r="U175" t="s">
        <v>752</v>
      </c>
      <c r="V175" t="s">
        <v>753</v>
      </c>
      <c r="W175" t="s">
        <v>788</v>
      </c>
      <c r="X175" t="s">
        <v>789</v>
      </c>
      <c r="Y175" t="s">
        <v>755</v>
      </c>
      <c r="Z175" t="s">
        <v>380</v>
      </c>
      <c r="AA175" t="s">
        <v>756</v>
      </c>
      <c r="AB175" t="s">
        <v>757</v>
      </c>
      <c r="AC175" t="s">
        <v>758</v>
      </c>
      <c r="AD175" t="s">
        <v>759</v>
      </c>
      <c r="AE175" t="s">
        <v>472</v>
      </c>
      <c r="AF175" t="s">
        <v>790</v>
      </c>
      <c r="AG175" t="s">
        <v>761</v>
      </c>
      <c r="AH175" t="s">
        <v>762</v>
      </c>
      <c r="AI175" t="s">
        <v>791</v>
      </c>
      <c r="AJ175">
        <v>1325.36</v>
      </c>
      <c r="AK175">
        <v>0</v>
      </c>
      <c r="AL175">
        <v>0</v>
      </c>
      <c r="AM175" t="s">
        <v>764</v>
      </c>
      <c r="AN175" t="s">
        <v>764</v>
      </c>
      <c r="AO175" t="s">
        <v>764</v>
      </c>
    </row>
    <row r="176" spans="1:41" x14ac:dyDescent="0.35">
      <c r="A176">
        <v>1027144</v>
      </c>
      <c r="B176" t="s">
        <v>740</v>
      </c>
      <c r="C176" t="s">
        <v>741</v>
      </c>
      <c r="D176" t="s">
        <v>580</v>
      </c>
      <c r="E176" t="s">
        <v>153</v>
      </c>
      <c r="F176" t="s">
        <v>800</v>
      </c>
      <c r="G176">
        <v>2021</v>
      </c>
      <c r="H176">
        <v>5</v>
      </c>
      <c r="I176" t="s">
        <v>743</v>
      </c>
      <c r="J176" s="29">
        <v>44342</v>
      </c>
      <c r="K176" t="s">
        <v>744</v>
      </c>
      <c r="L176" t="s">
        <v>745</v>
      </c>
      <c r="M176" t="s">
        <v>805</v>
      </c>
      <c r="N176" t="s">
        <v>806</v>
      </c>
      <c r="O176" t="s">
        <v>807</v>
      </c>
      <c r="P176" t="s">
        <v>673</v>
      </c>
      <c r="Q176" t="s">
        <v>749</v>
      </c>
      <c r="R176" t="s">
        <v>623</v>
      </c>
      <c r="S176" t="s">
        <v>820</v>
      </c>
      <c r="T176" t="s">
        <v>751</v>
      </c>
      <c r="U176" t="s">
        <v>752</v>
      </c>
      <c r="V176" t="s">
        <v>753</v>
      </c>
      <c r="W176" t="s">
        <v>16</v>
      </c>
      <c r="X176" t="s">
        <v>754</v>
      </c>
      <c r="Y176" t="s">
        <v>755</v>
      </c>
      <c r="Z176" t="s">
        <v>380</v>
      </c>
      <c r="AA176" t="s">
        <v>756</v>
      </c>
      <c r="AB176" t="s">
        <v>757</v>
      </c>
      <c r="AC176" t="s">
        <v>758</v>
      </c>
      <c r="AD176" t="s">
        <v>759</v>
      </c>
      <c r="AE176" t="s">
        <v>768</v>
      </c>
      <c r="AF176" t="s">
        <v>760</v>
      </c>
      <c r="AG176" t="s">
        <v>761</v>
      </c>
      <c r="AH176" t="s">
        <v>762</v>
      </c>
      <c r="AI176" t="s">
        <v>763</v>
      </c>
      <c r="AJ176">
        <v>-755.41</v>
      </c>
      <c r="AK176">
        <v>0</v>
      </c>
      <c r="AL176">
        <v>0</v>
      </c>
      <c r="AM176" t="s">
        <v>764</v>
      </c>
      <c r="AN176" t="s">
        <v>764</v>
      </c>
      <c r="AO176" t="s">
        <v>764</v>
      </c>
    </row>
    <row r="177" spans="1:41" x14ac:dyDescent="0.35">
      <c r="A177">
        <v>1028449</v>
      </c>
      <c r="B177" t="s">
        <v>740</v>
      </c>
      <c r="C177" t="s">
        <v>741</v>
      </c>
      <c r="D177" t="s">
        <v>580</v>
      </c>
      <c r="E177" t="s">
        <v>149</v>
      </c>
      <c r="F177" t="s">
        <v>800</v>
      </c>
      <c r="G177">
        <v>2021</v>
      </c>
      <c r="H177">
        <v>5</v>
      </c>
      <c r="I177" t="s">
        <v>743</v>
      </c>
      <c r="J177" s="29">
        <v>44347</v>
      </c>
      <c r="K177" t="s">
        <v>744</v>
      </c>
      <c r="L177" t="s">
        <v>745</v>
      </c>
      <c r="M177" t="s">
        <v>801</v>
      </c>
      <c r="N177" t="s">
        <v>802</v>
      </c>
      <c r="O177" t="s">
        <v>803</v>
      </c>
      <c r="P177" t="s">
        <v>673</v>
      </c>
      <c r="Q177" t="s">
        <v>749</v>
      </c>
      <c r="R177" t="s">
        <v>619</v>
      </c>
      <c r="S177" t="s">
        <v>792</v>
      </c>
      <c r="T177" t="s">
        <v>751</v>
      </c>
      <c r="U177" t="s">
        <v>752</v>
      </c>
      <c r="V177" t="s">
        <v>753</v>
      </c>
      <c r="W177" t="s">
        <v>16</v>
      </c>
      <c r="X177" t="s">
        <v>754</v>
      </c>
      <c r="Y177" t="s">
        <v>755</v>
      </c>
      <c r="Z177" t="s">
        <v>380</v>
      </c>
      <c r="AA177" t="s">
        <v>756</v>
      </c>
      <c r="AB177" t="s">
        <v>757</v>
      </c>
      <c r="AC177" t="s">
        <v>758</v>
      </c>
      <c r="AD177" t="s">
        <v>759</v>
      </c>
      <c r="AE177" t="s">
        <v>562</v>
      </c>
      <c r="AF177" t="s">
        <v>760</v>
      </c>
      <c r="AG177" t="s">
        <v>761</v>
      </c>
      <c r="AH177" t="s">
        <v>762</v>
      </c>
      <c r="AI177" t="s">
        <v>763</v>
      </c>
      <c r="AJ177">
        <v>11385.19</v>
      </c>
      <c r="AK177">
        <v>0</v>
      </c>
      <c r="AL177">
        <v>0</v>
      </c>
      <c r="AM177" t="s">
        <v>764</v>
      </c>
      <c r="AN177" t="s">
        <v>764</v>
      </c>
      <c r="AO177" t="s">
        <v>764</v>
      </c>
    </row>
    <row r="178" spans="1:41" x14ac:dyDescent="0.35">
      <c r="A178">
        <v>1028449</v>
      </c>
      <c r="B178" t="s">
        <v>740</v>
      </c>
      <c r="C178" t="s">
        <v>741</v>
      </c>
      <c r="D178" t="s">
        <v>580</v>
      </c>
      <c r="E178" t="s">
        <v>149</v>
      </c>
      <c r="F178" t="s">
        <v>800</v>
      </c>
      <c r="G178">
        <v>2021</v>
      </c>
      <c r="H178">
        <v>5</v>
      </c>
      <c r="I178" t="s">
        <v>743</v>
      </c>
      <c r="J178" s="29">
        <v>44342</v>
      </c>
      <c r="K178" t="s">
        <v>744</v>
      </c>
      <c r="L178" t="s">
        <v>745</v>
      </c>
      <c r="M178" t="s">
        <v>805</v>
      </c>
      <c r="N178" t="s">
        <v>806</v>
      </c>
      <c r="O178" t="s">
        <v>807</v>
      </c>
      <c r="P178" t="s">
        <v>673</v>
      </c>
      <c r="Q178" t="s">
        <v>749</v>
      </c>
      <c r="R178" t="s">
        <v>619</v>
      </c>
      <c r="S178" t="s">
        <v>792</v>
      </c>
      <c r="T178" t="s">
        <v>751</v>
      </c>
      <c r="U178" t="s">
        <v>752</v>
      </c>
      <c r="V178" t="s">
        <v>753</v>
      </c>
      <c r="W178" t="s">
        <v>16</v>
      </c>
      <c r="X178" t="s">
        <v>754</v>
      </c>
      <c r="Y178" t="s">
        <v>755</v>
      </c>
      <c r="Z178" t="s">
        <v>380</v>
      </c>
      <c r="AA178" t="s">
        <v>756</v>
      </c>
      <c r="AB178" t="s">
        <v>757</v>
      </c>
      <c r="AC178" t="s">
        <v>758</v>
      </c>
      <c r="AD178" t="s">
        <v>759</v>
      </c>
      <c r="AE178" t="s">
        <v>562</v>
      </c>
      <c r="AF178" t="s">
        <v>760</v>
      </c>
      <c r="AG178" t="s">
        <v>761</v>
      </c>
      <c r="AH178" t="s">
        <v>762</v>
      </c>
      <c r="AI178" t="s">
        <v>763</v>
      </c>
      <c r="AJ178">
        <v>-27377.66</v>
      </c>
      <c r="AK178">
        <v>0</v>
      </c>
      <c r="AL178">
        <v>0</v>
      </c>
      <c r="AM178" t="s">
        <v>764</v>
      </c>
      <c r="AN178" t="s">
        <v>764</v>
      </c>
      <c r="AO178" t="s">
        <v>764</v>
      </c>
    </row>
    <row r="179" spans="1:41" x14ac:dyDescent="0.35">
      <c r="A179">
        <v>1028448</v>
      </c>
      <c r="B179" t="s">
        <v>740</v>
      </c>
      <c r="C179" t="s">
        <v>741</v>
      </c>
      <c r="D179" t="e">
        <v>#N/A</v>
      </c>
      <c r="E179" t="s">
        <v>821</v>
      </c>
      <c r="F179" t="s">
        <v>800</v>
      </c>
      <c r="G179">
        <v>2021</v>
      </c>
      <c r="H179">
        <v>5</v>
      </c>
      <c r="I179" t="s">
        <v>743</v>
      </c>
      <c r="J179" s="29">
        <v>44347</v>
      </c>
      <c r="K179" t="s">
        <v>744</v>
      </c>
      <c r="L179" t="s">
        <v>745</v>
      </c>
      <c r="M179" t="s">
        <v>801</v>
      </c>
      <c r="N179" t="s">
        <v>802</v>
      </c>
      <c r="O179" t="s">
        <v>803</v>
      </c>
      <c r="P179" t="s">
        <v>673</v>
      </c>
      <c r="Q179" t="s">
        <v>749</v>
      </c>
      <c r="R179" t="s">
        <v>619</v>
      </c>
      <c r="S179" t="s">
        <v>792</v>
      </c>
      <c r="T179" t="s">
        <v>751</v>
      </c>
      <c r="U179" t="s">
        <v>752</v>
      </c>
      <c r="V179" t="s">
        <v>753</v>
      </c>
      <c r="W179" t="s">
        <v>788</v>
      </c>
      <c r="X179" t="s">
        <v>789</v>
      </c>
      <c r="Y179" t="s">
        <v>755</v>
      </c>
      <c r="Z179" t="s">
        <v>380</v>
      </c>
      <c r="AA179" t="s">
        <v>756</v>
      </c>
      <c r="AB179" t="s">
        <v>757</v>
      </c>
      <c r="AC179" t="s">
        <v>758</v>
      </c>
      <c r="AD179" t="s">
        <v>759</v>
      </c>
      <c r="AE179" t="s">
        <v>562</v>
      </c>
      <c r="AF179" t="s">
        <v>790</v>
      </c>
      <c r="AG179" t="s">
        <v>761</v>
      </c>
      <c r="AH179" t="s">
        <v>762</v>
      </c>
      <c r="AI179" t="s">
        <v>791</v>
      </c>
      <c r="AJ179">
        <v>812.74</v>
      </c>
      <c r="AK179">
        <v>0</v>
      </c>
      <c r="AL179">
        <v>0</v>
      </c>
      <c r="AM179" t="s">
        <v>764</v>
      </c>
      <c r="AN179" t="s">
        <v>764</v>
      </c>
      <c r="AO179" t="s">
        <v>764</v>
      </c>
    </row>
    <row r="180" spans="1:41" x14ac:dyDescent="0.35">
      <c r="A180">
        <v>1028078</v>
      </c>
      <c r="B180" t="s">
        <v>740</v>
      </c>
      <c r="C180" t="s">
        <v>741</v>
      </c>
      <c r="D180" t="s">
        <v>580</v>
      </c>
      <c r="E180" t="s">
        <v>146</v>
      </c>
      <c r="F180" t="s">
        <v>800</v>
      </c>
      <c r="G180">
        <v>2021</v>
      </c>
      <c r="H180">
        <v>5</v>
      </c>
      <c r="I180" t="s">
        <v>743</v>
      </c>
      <c r="J180" s="29">
        <v>44347</v>
      </c>
      <c r="K180" t="s">
        <v>744</v>
      </c>
      <c r="L180" t="s">
        <v>745</v>
      </c>
      <c r="M180" t="s">
        <v>801</v>
      </c>
      <c r="N180" t="s">
        <v>802</v>
      </c>
      <c r="O180" t="s">
        <v>803</v>
      </c>
      <c r="P180" t="s">
        <v>673</v>
      </c>
      <c r="Q180" t="s">
        <v>749</v>
      </c>
      <c r="R180" t="s">
        <v>617</v>
      </c>
      <c r="S180" t="s">
        <v>694</v>
      </c>
      <c r="T180" t="s">
        <v>751</v>
      </c>
      <c r="U180" t="s">
        <v>752</v>
      </c>
      <c r="V180" t="s">
        <v>753</v>
      </c>
      <c r="W180" t="s">
        <v>16</v>
      </c>
      <c r="X180" t="s">
        <v>754</v>
      </c>
      <c r="Y180" t="s">
        <v>755</v>
      </c>
      <c r="Z180" t="s">
        <v>380</v>
      </c>
      <c r="AA180" t="s">
        <v>756</v>
      </c>
      <c r="AB180" t="s">
        <v>757</v>
      </c>
      <c r="AC180" t="s">
        <v>758</v>
      </c>
      <c r="AD180" t="s">
        <v>759</v>
      </c>
      <c r="AE180" t="s">
        <v>472</v>
      </c>
      <c r="AF180" t="s">
        <v>760</v>
      </c>
      <c r="AG180" t="s">
        <v>761</v>
      </c>
      <c r="AH180" t="s">
        <v>762</v>
      </c>
      <c r="AI180" t="s">
        <v>763</v>
      </c>
      <c r="AJ180">
        <v>6539.44</v>
      </c>
      <c r="AK180">
        <v>0</v>
      </c>
      <c r="AL180">
        <v>0</v>
      </c>
      <c r="AM180" t="s">
        <v>764</v>
      </c>
      <c r="AN180" t="s">
        <v>764</v>
      </c>
      <c r="AO180" t="s">
        <v>764</v>
      </c>
    </row>
    <row r="181" spans="1:41" x14ac:dyDescent="0.35">
      <c r="A181">
        <v>1028078</v>
      </c>
      <c r="B181" t="s">
        <v>740</v>
      </c>
      <c r="C181" t="s">
        <v>741</v>
      </c>
      <c r="D181" t="s">
        <v>580</v>
      </c>
      <c r="E181" t="s">
        <v>146</v>
      </c>
      <c r="F181" t="s">
        <v>800</v>
      </c>
      <c r="G181">
        <v>2021</v>
      </c>
      <c r="H181">
        <v>5</v>
      </c>
      <c r="I181" t="s">
        <v>743</v>
      </c>
      <c r="J181" s="29">
        <v>44342</v>
      </c>
      <c r="K181" t="s">
        <v>744</v>
      </c>
      <c r="L181" t="s">
        <v>745</v>
      </c>
      <c r="M181" t="s">
        <v>805</v>
      </c>
      <c r="N181" t="s">
        <v>806</v>
      </c>
      <c r="O181" t="s">
        <v>807</v>
      </c>
      <c r="P181" t="s">
        <v>673</v>
      </c>
      <c r="Q181" t="s">
        <v>749</v>
      </c>
      <c r="R181" t="s">
        <v>617</v>
      </c>
      <c r="S181" t="s">
        <v>694</v>
      </c>
      <c r="T181" t="s">
        <v>751</v>
      </c>
      <c r="U181" t="s">
        <v>752</v>
      </c>
      <c r="V181" t="s">
        <v>753</v>
      </c>
      <c r="W181" t="s">
        <v>16</v>
      </c>
      <c r="X181" t="s">
        <v>754</v>
      </c>
      <c r="Y181" t="s">
        <v>755</v>
      </c>
      <c r="Z181" t="s">
        <v>380</v>
      </c>
      <c r="AA181" t="s">
        <v>756</v>
      </c>
      <c r="AB181" t="s">
        <v>757</v>
      </c>
      <c r="AC181" t="s">
        <v>758</v>
      </c>
      <c r="AD181" t="s">
        <v>759</v>
      </c>
      <c r="AE181" t="s">
        <v>472</v>
      </c>
      <c r="AF181" t="s">
        <v>760</v>
      </c>
      <c r="AG181" t="s">
        <v>761</v>
      </c>
      <c r="AH181" t="s">
        <v>762</v>
      </c>
      <c r="AI181" t="s">
        <v>763</v>
      </c>
      <c r="AJ181">
        <v>-1186.8599999999999</v>
      </c>
      <c r="AK181">
        <v>0</v>
      </c>
      <c r="AL181">
        <v>0</v>
      </c>
      <c r="AM181" t="s">
        <v>764</v>
      </c>
      <c r="AN181" t="s">
        <v>764</v>
      </c>
      <c r="AO181" t="s">
        <v>764</v>
      </c>
    </row>
    <row r="182" spans="1:41" x14ac:dyDescent="0.35">
      <c r="A182">
        <v>1028078</v>
      </c>
      <c r="B182" t="s">
        <v>740</v>
      </c>
      <c r="C182" t="s">
        <v>741</v>
      </c>
      <c r="D182" t="s">
        <v>580</v>
      </c>
      <c r="E182" t="s">
        <v>146</v>
      </c>
      <c r="F182" t="s">
        <v>800</v>
      </c>
      <c r="G182">
        <v>2021</v>
      </c>
      <c r="H182">
        <v>5</v>
      </c>
      <c r="I182" t="s">
        <v>743</v>
      </c>
      <c r="J182" s="29">
        <v>44347</v>
      </c>
      <c r="K182" t="s">
        <v>744</v>
      </c>
      <c r="L182" t="s">
        <v>745</v>
      </c>
      <c r="M182" t="s">
        <v>814</v>
      </c>
      <c r="N182" t="s">
        <v>815</v>
      </c>
      <c r="O182" t="s">
        <v>781</v>
      </c>
      <c r="P182" t="s">
        <v>673</v>
      </c>
      <c r="Q182" t="s">
        <v>749</v>
      </c>
      <c r="R182" t="s">
        <v>617</v>
      </c>
      <c r="S182" t="s">
        <v>694</v>
      </c>
      <c r="T182" t="s">
        <v>751</v>
      </c>
      <c r="U182" t="s">
        <v>752</v>
      </c>
      <c r="V182" t="s">
        <v>753</v>
      </c>
      <c r="W182" t="s">
        <v>16</v>
      </c>
      <c r="X182" t="s">
        <v>754</v>
      </c>
      <c r="Y182" t="s">
        <v>755</v>
      </c>
      <c r="Z182" t="s">
        <v>380</v>
      </c>
      <c r="AA182" t="s">
        <v>756</v>
      </c>
      <c r="AB182" t="s">
        <v>757</v>
      </c>
      <c r="AC182" t="s">
        <v>758</v>
      </c>
      <c r="AD182" t="s">
        <v>759</v>
      </c>
      <c r="AE182" t="s">
        <v>472</v>
      </c>
      <c r="AF182" t="s">
        <v>760</v>
      </c>
      <c r="AG182" t="s">
        <v>761</v>
      </c>
      <c r="AH182" t="s">
        <v>762</v>
      </c>
      <c r="AI182" t="s">
        <v>763</v>
      </c>
      <c r="AJ182">
        <v>1261.33</v>
      </c>
      <c r="AK182">
        <v>0</v>
      </c>
      <c r="AL182">
        <v>0</v>
      </c>
      <c r="AM182" t="s">
        <v>764</v>
      </c>
      <c r="AN182" t="s">
        <v>764</v>
      </c>
      <c r="AO182" t="s">
        <v>764</v>
      </c>
    </row>
    <row r="183" spans="1:41" x14ac:dyDescent="0.35">
      <c r="A183">
        <v>1028077</v>
      </c>
      <c r="B183" t="s">
        <v>740</v>
      </c>
      <c r="C183" t="s">
        <v>741</v>
      </c>
      <c r="D183" t="e">
        <v>#N/A</v>
      </c>
      <c r="E183" t="s">
        <v>822</v>
      </c>
      <c r="F183" t="s">
        <v>800</v>
      </c>
      <c r="G183">
        <v>2021</v>
      </c>
      <c r="H183">
        <v>5</v>
      </c>
      <c r="I183" t="s">
        <v>743</v>
      </c>
      <c r="J183" s="29">
        <v>44347</v>
      </c>
      <c r="K183" t="s">
        <v>744</v>
      </c>
      <c r="L183" t="s">
        <v>745</v>
      </c>
      <c r="M183" t="s">
        <v>801</v>
      </c>
      <c r="N183" t="s">
        <v>802</v>
      </c>
      <c r="O183" t="s">
        <v>803</v>
      </c>
      <c r="P183" t="s">
        <v>673</v>
      </c>
      <c r="Q183" t="s">
        <v>749</v>
      </c>
      <c r="R183" t="s">
        <v>617</v>
      </c>
      <c r="S183" t="s">
        <v>694</v>
      </c>
      <c r="T183" t="s">
        <v>751</v>
      </c>
      <c r="U183" t="s">
        <v>752</v>
      </c>
      <c r="V183" t="s">
        <v>753</v>
      </c>
      <c r="W183" t="s">
        <v>788</v>
      </c>
      <c r="X183" t="s">
        <v>789</v>
      </c>
      <c r="Y183" t="s">
        <v>755</v>
      </c>
      <c r="Z183" t="s">
        <v>380</v>
      </c>
      <c r="AA183" t="s">
        <v>756</v>
      </c>
      <c r="AB183" t="s">
        <v>757</v>
      </c>
      <c r="AC183" t="s">
        <v>758</v>
      </c>
      <c r="AD183" t="s">
        <v>759</v>
      </c>
      <c r="AE183" t="s">
        <v>472</v>
      </c>
      <c r="AF183" t="s">
        <v>790</v>
      </c>
      <c r="AG183" t="s">
        <v>761</v>
      </c>
      <c r="AH183" t="s">
        <v>762</v>
      </c>
      <c r="AI183" t="s">
        <v>791</v>
      </c>
      <c r="AJ183">
        <v>1806.06</v>
      </c>
      <c r="AK183">
        <v>0</v>
      </c>
      <c r="AL183">
        <v>0</v>
      </c>
      <c r="AM183" t="s">
        <v>764</v>
      </c>
      <c r="AN183" t="s">
        <v>764</v>
      </c>
      <c r="AO183" t="s">
        <v>764</v>
      </c>
    </row>
    <row r="184" spans="1:41" x14ac:dyDescent="0.35">
      <c r="A184">
        <v>1026405</v>
      </c>
      <c r="B184" t="s">
        <v>740</v>
      </c>
      <c r="C184" t="s">
        <v>741</v>
      </c>
      <c r="D184" t="s">
        <v>580</v>
      </c>
      <c r="E184" t="s">
        <v>141</v>
      </c>
      <c r="F184" t="s">
        <v>800</v>
      </c>
      <c r="G184">
        <v>2021</v>
      </c>
      <c r="H184">
        <v>5</v>
      </c>
      <c r="I184" t="s">
        <v>743</v>
      </c>
      <c r="J184" s="29">
        <v>44347</v>
      </c>
      <c r="K184" t="s">
        <v>744</v>
      </c>
      <c r="L184" t="s">
        <v>745</v>
      </c>
      <c r="M184" t="s">
        <v>801</v>
      </c>
      <c r="N184" t="s">
        <v>802</v>
      </c>
      <c r="O184" t="s">
        <v>803</v>
      </c>
      <c r="P184" t="s">
        <v>673</v>
      </c>
      <c r="Q184" t="s">
        <v>749</v>
      </c>
      <c r="R184" t="s">
        <v>615</v>
      </c>
      <c r="S184" t="s">
        <v>699</v>
      </c>
      <c r="T184" t="s">
        <v>751</v>
      </c>
      <c r="U184" t="s">
        <v>752</v>
      </c>
      <c r="V184" t="s">
        <v>753</v>
      </c>
      <c r="W184" t="s">
        <v>16</v>
      </c>
      <c r="X184" t="s">
        <v>754</v>
      </c>
      <c r="Y184" t="s">
        <v>755</v>
      </c>
      <c r="Z184" t="s">
        <v>380</v>
      </c>
      <c r="AA184" t="s">
        <v>756</v>
      </c>
      <c r="AB184" t="s">
        <v>757</v>
      </c>
      <c r="AC184" t="s">
        <v>758</v>
      </c>
      <c r="AD184" t="s">
        <v>759</v>
      </c>
      <c r="AE184" t="s">
        <v>472</v>
      </c>
      <c r="AF184" t="s">
        <v>760</v>
      </c>
      <c r="AG184" t="s">
        <v>761</v>
      </c>
      <c r="AH184" t="s">
        <v>762</v>
      </c>
      <c r="AI184" t="s">
        <v>763</v>
      </c>
      <c r="AJ184">
        <v>796.5</v>
      </c>
      <c r="AK184">
        <v>0</v>
      </c>
      <c r="AL184">
        <v>0</v>
      </c>
      <c r="AM184" t="s">
        <v>764</v>
      </c>
      <c r="AN184" t="s">
        <v>764</v>
      </c>
      <c r="AO184" t="s">
        <v>764</v>
      </c>
    </row>
    <row r="185" spans="1:41" x14ac:dyDescent="0.35">
      <c r="A185">
        <v>1026405</v>
      </c>
      <c r="B185" t="s">
        <v>740</v>
      </c>
      <c r="C185" t="s">
        <v>741</v>
      </c>
      <c r="D185" t="s">
        <v>580</v>
      </c>
      <c r="E185" t="s">
        <v>141</v>
      </c>
      <c r="F185" t="s">
        <v>800</v>
      </c>
      <c r="G185">
        <v>2021</v>
      </c>
      <c r="H185">
        <v>5</v>
      </c>
      <c r="I185" t="s">
        <v>743</v>
      </c>
      <c r="J185" s="29">
        <v>44342</v>
      </c>
      <c r="K185" t="s">
        <v>744</v>
      </c>
      <c r="L185" t="s">
        <v>745</v>
      </c>
      <c r="M185" t="s">
        <v>805</v>
      </c>
      <c r="N185" t="s">
        <v>806</v>
      </c>
      <c r="O185" t="s">
        <v>807</v>
      </c>
      <c r="P185" t="s">
        <v>673</v>
      </c>
      <c r="Q185" t="s">
        <v>749</v>
      </c>
      <c r="R185" t="s">
        <v>615</v>
      </c>
      <c r="S185" t="s">
        <v>699</v>
      </c>
      <c r="T185" t="s">
        <v>751</v>
      </c>
      <c r="U185" t="s">
        <v>752</v>
      </c>
      <c r="V185" t="s">
        <v>753</v>
      </c>
      <c r="W185" t="s">
        <v>16</v>
      </c>
      <c r="X185" t="s">
        <v>754</v>
      </c>
      <c r="Y185" t="s">
        <v>755</v>
      </c>
      <c r="Z185" t="s">
        <v>380</v>
      </c>
      <c r="AA185" t="s">
        <v>756</v>
      </c>
      <c r="AB185" t="s">
        <v>757</v>
      </c>
      <c r="AC185" t="s">
        <v>758</v>
      </c>
      <c r="AD185" t="s">
        <v>759</v>
      </c>
      <c r="AE185" t="s">
        <v>472</v>
      </c>
      <c r="AF185" t="s">
        <v>760</v>
      </c>
      <c r="AG185" t="s">
        <v>761</v>
      </c>
      <c r="AH185" t="s">
        <v>762</v>
      </c>
      <c r="AI185" t="s">
        <v>763</v>
      </c>
      <c r="AJ185">
        <v>-2227.2199999999998</v>
      </c>
      <c r="AK185">
        <v>0</v>
      </c>
      <c r="AL185">
        <v>0</v>
      </c>
      <c r="AM185" t="s">
        <v>764</v>
      </c>
      <c r="AN185" t="s">
        <v>764</v>
      </c>
      <c r="AO185" t="s">
        <v>764</v>
      </c>
    </row>
    <row r="186" spans="1:41" x14ac:dyDescent="0.35">
      <c r="A186">
        <v>1026405</v>
      </c>
      <c r="B186" t="s">
        <v>740</v>
      </c>
      <c r="C186" t="s">
        <v>741</v>
      </c>
      <c r="D186" t="s">
        <v>580</v>
      </c>
      <c r="E186" t="s">
        <v>141</v>
      </c>
      <c r="F186" t="s">
        <v>800</v>
      </c>
      <c r="G186">
        <v>2021</v>
      </c>
      <c r="H186">
        <v>5</v>
      </c>
      <c r="I186" t="s">
        <v>743</v>
      </c>
      <c r="J186" s="29">
        <v>44347</v>
      </c>
      <c r="K186" t="s">
        <v>744</v>
      </c>
      <c r="L186" t="s">
        <v>745</v>
      </c>
      <c r="M186" t="s">
        <v>814</v>
      </c>
      <c r="N186" t="s">
        <v>815</v>
      </c>
      <c r="O186" t="s">
        <v>781</v>
      </c>
      <c r="P186" t="s">
        <v>673</v>
      </c>
      <c r="Q186" t="s">
        <v>749</v>
      </c>
      <c r="R186" t="s">
        <v>615</v>
      </c>
      <c r="S186" t="s">
        <v>699</v>
      </c>
      <c r="T186" t="s">
        <v>751</v>
      </c>
      <c r="U186" t="s">
        <v>752</v>
      </c>
      <c r="V186" t="s">
        <v>753</v>
      </c>
      <c r="W186" t="s">
        <v>16</v>
      </c>
      <c r="X186" t="s">
        <v>754</v>
      </c>
      <c r="Y186" t="s">
        <v>755</v>
      </c>
      <c r="Z186" t="s">
        <v>380</v>
      </c>
      <c r="AA186" t="s">
        <v>756</v>
      </c>
      <c r="AB186" t="s">
        <v>757</v>
      </c>
      <c r="AC186" t="s">
        <v>758</v>
      </c>
      <c r="AD186" t="s">
        <v>759</v>
      </c>
      <c r="AE186" t="s">
        <v>472</v>
      </c>
      <c r="AF186" t="s">
        <v>760</v>
      </c>
      <c r="AG186" t="s">
        <v>761</v>
      </c>
      <c r="AH186" t="s">
        <v>762</v>
      </c>
      <c r="AI186" t="s">
        <v>763</v>
      </c>
      <c r="AJ186">
        <v>3032.79</v>
      </c>
      <c r="AK186">
        <v>0</v>
      </c>
      <c r="AL186">
        <v>0</v>
      </c>
      <c r="AM186" t="s">
        <v>764</v>
      </c>
      <c r="AN186" t="s">
        <v>764</v>
      </c>
      <c r="AO186" t="s">
        <v>764</v>
      </c>
    </row>
    <row r="187" spans="1:41" x14ac:dyDescent="0.35">
      <c r="A187">
        <v>1026404</v>
      </c>
      <c r="B187" t="s">
        <v>740</v>
      </c>
      <c r="C187" t="s">
        <v>741</v>
      </c>
      <c r="D187" t="e">
        <v>#N/A</v>
      </c>
      <c r="E187" t="s">
        <v>823</v>
      </c>
      <c r="F187" t="s">
        <v>800</v>
      </c>
      <c r="G187">
        <v>2021</v>
      </c>
      <c r="H187">
        <v>5</v>
      </c>
      <c r="I187" t="s">
        <v>743</v>
      </c>
      <c r="J187" s="29">
        <v>44347</v>
      </c>
      <c r="K187" t="s">
        <v>744</v>
      </c>
      <c r="L187" t="s">
        <v>745</v>
      </c>
      <c r="M187" t="s">
        <v>801</v>
      </c>
      <c r="N187" t="s">
        <v>802</v>
      </c>
      <c r="O187" t="s">
        <v>803</v>
      </c>
      <c r="P187" t="s">
        <v>673</v>
      </c>
      <c r="Q187" t="s">
        <v>749</v>
      </c>
      <c r="R187" t="s">
        <v>615</v>
      </c>
      <c r="S187" t="s">
        <v>699</v>
      </c>
      <c r="T187" t="s">
        <v>751</v>
      </c>
      <c r="U187" t="s">
        <v>752</v>
      </c>
      <c r="V187" t="s">
        <v>753</v>
      </c>
      <c r="W187" t="s">
        <v>788</v>
      </c>
      <c r="X187" t="s">
        <v>789</v>
      </c>
      <c r="Y187" t="s">
        <v>755</v>
      </c>
      <c r="Z187" t="s">
        <v>380</v>
      </c>
      <c r="AA187" t="s">
        <v>756</v>
      </c>
      <c r="AB187" t="s">
        <v>757</v>
      </c>
      <c r="AC187" t="s">
        <v>758</v>
      </c>
      <c r="AD187" t="s">
        <v>759</v>
      </c>
      <c r="AE187" t="s">
        <v>472</v>
      </c>
      <c r="AF187" t="s">
        <v>790</v>
      </c>
      <c r="AG187" t="s">
        <v>761</v>
      </c>
      <c r="AH187" t="s">
        <v>762</v>
      </c>
      <c r="AI187" t="s">
        <v>791</v>
      </c>
      <c r="AJ187">
        <v>449.33</v>
      </c>
      <c r="AK187">
        <v>0</v>
      </c>
      <c r="AL187">
        <v>0</v>
      </c>
      <c r="AM187" t="s">
        <v>764</v>
      </c>
      <c r="AN187" t="s">
        <v>764</v>
      </c>
      <c r="AO187" t="s">
        <v>764</v>
      </c>
    </row>
    <row r="188" spans="1:41" x14ac:dyDescent="0.35">
      <c r="A188">
        <v>1204738</v>
      </c>
      <c r="B188" t="s">
        <v>740</v>
      </c>
      <c r="C188" t="s">
        <v>741</v>
      </c>
      <c r="D188" t="s">
        <v>580</v>
      </c>
      <c r="E188" t="s">
        <v>138</v>
      </c>
      <c r="F188" t="s">
        <v>800</v>
      </c>
      <c r="G188">
        <v>2021</v>
      </c>
      <c r="H188">
        <v>5</v>
      </c>
      <c r="I188" t="s">
        <v>743</v>
      </c>
      <c r="J188" s="29">
        <v>44347</v>
      </c>
      <c r="K188" t="s">
        <v>744</v>
      </c>
      <c r="L188" t="s">
        <v>745</v>
      </c>
      <c r="M188" t="s">
        <v>801</v>
      </c>
      <c r="N188" t="s">
        <v>802</v>
      </c>
      <c r="O188" t="s">
        <v>803</v>
      </c>
      <c r="P188" t="s">
        <v>673</v>
      </c>
      <c r="Q188" t="s">
        <v>749</v>
      </c>
      <c r="R188" t="s">
        <v>613</v>
      </c>
      <c r="S188" t="s">
        <v>690</v>
      </c>
      <c r="T188" t="s">
        <v>751</v>
      </c>
      <c r="U188" t="s">
        <v>752</v>
      </c>
      <c r="V188" t="s">
        <v>753</v>
      </c>
      <c r="W188" t="s">
        <v>16</v>
      </c>
      <c r="X188" t="s">
        <v>754</v>
      </c>
      <c r="Y188" t="s">
        <v>755</v>
      </c>
      <c r="Z188" t="s">
        <v>380</v>
      </c>
      <c r="AA188" t="s">
        <v>756</v>
      </c>
      <c r="AB188" t="s">
        <v>757</v>
      </c>
      <c r="AC188" t="s">
        <v>758</v>
      </c>
      <c r="AD188" t="s">
        <v>759</v>
      </c>
      <c r="AE188" t="s">
        <v>768</v>
      </c>
      <c r="AF188" t="s">
        <v>760</v>
      </c>
      <c r="AG188" t="s">
        <v>761</v>
      </c>
      <c r="AH188" t="s">
        <v>762</v>
      </c>
      <c r="AI188" t="s">
        <v>763</v>
      </c>
      <c r="AJ188">
        <v>19614.310000000001</v>
      </c>
      <c r="AK188">
        <v>0</v>
      </c>
      <c r="AL188">
        <v>0</v>
      </c>
      <c r="AM188" t="s">
        <v>764</v>
      </c>
      <c r="AN188" t="s">
        <v>764</v>
      </c>
      <c r="AO188" t="s">
        <v>764</v>
      </c>
    </row>
    <row r="189" spans="1:41" x14ac:dyDescent="0.35">
      <c r="A189">
        <v>1204738</v>
      </c>
      <c r="B189" t="s">
        <v>740</v>
      </c>
      <c r="C189" t="s">
        <v>741</v>
      </c>
      <c r="D189" t="s">
        <v>580</v>
      </c>
      <c r="E189" t="s">
        <v>138</v>
      </c>
      <c r="F189" t="s">
        <v>800</v>
      </c>
      <c r="G189">
        <v>2021</v>
      </c>
      <c r="H189">
        <v>5</v>
      </c>
      <c r="I189" t="s">
        <v>743</v>
      </c>
      <c r="J189" s="29">
        <v>44342</v>
      </c>
      <c r="K189" t="s">
        <v>744</v>
      </c>
      <c r="L189" t="s">
        <v>745</v>
      </c>
      <c r="M189" t="s">
        <v>805</v>
      </c>
      <c r="N189" t="s">
        <v>806</v>
      </c>
      <c r="O189" t="s">
        <v>807</v>
      </c>
      <c r="P189" t="s">
        <v>673</v>
      </c>
      <c r="Q189" t="s">
        <v>749</v>
      </c>
      <c r="R189" t="s">
        <v>613</v>
      </c>
      <c r="S189" t="s">
        <v>690</v>
      </c>
      <c r="T189" t="s">
        <v>751</v>
      </c>
      <c r="U189" t="s">
        <v>752</v>
      </c>
      <c r="V189" t="s">
        <v>753</v>
      </c>
      <c r="W189" t="s">
        <v>16</v>
      </c>
      <c r="X189" t="s">
        <v>754</v>
      </c>
      <c r="Y189" t="s">
        <v>755</v>
      </c>
      <c r="Z189" t="s">
        <v>380</v>
      </c>
      <c r="AA189" t="s">
        <v>756</v>
      </c>
      <c r="AB189" t="s">
        <v>757</v>
      </c>
      <c r="AC189" t="s">
        <v>758</v>
      </c>
      <c r="AD189" t="s">
        <v>759</v>
      </c>
      <c r="AE189" t="s">
        <v>768</v>
      </c>
      <c r="AF189" t="s">
        <v>760</v>
      </c>
      <c r="AG189" t="s">
        <v>761</v>
      </c>
      <c r="AH189" t="s">
        <v>762</v>
      </c>
      <c r="AI189" t="s">
        <v>763</v>
      </c>
      <c r="AJ189">
        <v>-19148.38</v>
      </c>
      <c r="AK189">
        <v>0</v>
      </c>
      <c r="AL189">
        <v>0</v>
      </c>
      <c r="AM189" t="s">
        <v>764</v>
      </c>
      <c r="AN189" t="s">
        <v>764</v>
      </c>
      <c r="AO189" t="s">
        <v>764</v>
      </c>
    </row>
    <row r="190" spans="1:41" x14ac:dyDescent="0.35">
      <c r="A190">
        <v>1199583</v>
      </c>
      <c r="B190" t="s">
        <v>740</v>
      </c>
      <c r="C190" t="s">
        <v>741</v>
      </c>
      <c r="D190" t="e">
        <v>#N/A</v>
      </c>
      <c r="E190" t="s">
        <v>824</v>
      </c>
      <c r="F190" t="s">
        <v>800</v>
      </c>
      <c r="G190">
        <v>2021</v>
      </c>
      <c r="H190">
        <v>5</v>
      </c>
      <c r="I190" t="s">
        <v>743</v>
      </c>
      <c r="J190" s="29">
        <v>44347</v>
      </c>
      <c r="K190" t="s">
        <v>744</v>
      </c>
      <c r="L190" t="s">
        <v>745</v>
      </c>
      <c r="M190" t="s">
        <v>801</v>
      </c>
      <c r="N190" t="s">
        <v>802</v>
      </c>
      <c r="O190" t="s">
        <v>803</v>
      </c>
      <c r="P190" t="s">
        <v>673</v>
      </c>
      <c r="Q190" t="s">
        <v>749</v>
      </c>
      <c r="R190" t="s">
        <v>613</v>
      </c>
      <c r="S190" t="s">
        <v>690</v>
      </c>
      <c r="T190" t="s">
        <v>751</v>
      </c>
      <c r="U190" t="s">
        <v>752</v>
      </c>
      <c r="V190" t="s">
        <v>753</v>
      </c>
      <c r="W190" t="s">
        <v>788</v>
      </c>
      <c r="X190" t="s">
        <v>789</v>
      </c>
      <c r="Y190" t="s">
        <v>755</v>
      </c>
      <c r="Z190" t="s">
        <v>380</v>
      </c>
      <c r="AA190" t="s">
        <v>756</v>
      </c>
      <c r="AB190" t="s">
        <v>757</v>
      </c>
      <c r="AC190" t="s">
        <v>758</v>
      </c>
      <c r="AD190" t="s">
        <v>759</v>
      </c>
      <c r="AE190" t="s">
        <v>768</v>
      </c>
      <c r="AF190" t="s">
        <v>790</v>
      </c>
      <c r="AG190" t="s">
        <v>761</v>
      </c>
      <c r="AH190" t="s">
        <v>762</v>
      </c>
      <c r="AI190" t="s">
        <v>791</v>
      </c>
      <c r="AJ190">
        <v>4888.12</v>
      </c>
      <c r="AK190">
        <v>0</v>
      </c>
      <c r="AL190">
        <v>0</v>
      </c>
      <c r="AM190" t="s">
        <v>764</v>
      </c>
      <c r="AN190" t="s">
        <v>764</v>
      </c>
      <c r="AO190" t="s">
        <v>764</v>
      </c>
    </row>
    <row r="191" spans="1:41" x14ac:dyDescent="0.35">
      <c r="A191">
        <v>1030134</v>
      </c>
      <c r="B191" t="s">
        <v>740</v>
      </c>
      <c r="C191" t="s">
        <v>741</v>
      </c>
      <c r="D191" t="s">
        <v>580</v>
      </c>
      <c r="E191" t="s">
        <v>133</v>
      </c>
      <c r="F191" t="s">
        <v>800</v>
      </c>
      <c r="G191">
        <v>2021</v>
      </c>
      <c r="H191">
        <v>5</v>
      </c>
      <c r="I191" t="s">
        <v>743</v>
      </c>
      <c r="J191" s="29">
        <v>44347</v>
      </c>
      <c r="K191" t="s">
        <v>744</v>
      </c>
      <c r="L191" t="s">
        <v>745</v>
      </c>
      <c r="M191" t="s">
        <v>801</v>
      </c>
      <c r="N191" t="s">
        <v>802</v>
      </c>
      <c r="O191" t="s">
        <v>803</v>
      </c>
      <c r="P191" t="s">
        <v>673</v>
      </c>
      <c r="Q191" t="s">
        <v>749</v>
      </c>
      <c r="R191" t="s">
        <v>611</v>
      </c>
      <c r="S191" t="s">
        <v>688</v>
      </c>
      <c r="T191" t="s">
        <v>751</v>
      </c>
      <c r="U191" t="s">
        <v>752</v>
      </c>
      <c r="V191" t="s">
        <v>753</v>
      </c>
      <c r="W191" t="s">
        <v>16</v>
      </c>
      <c r="X191" t="s">
        <v>754</v>
      </c>
      <c r="Y191" t="s">
        <v>755</v>
      </c>
      <c r="Z191" t="s">
        <v>380</v>
      </c>
      <c r="AA191" t="s">
        <v>756</v>
      </c>
      <c r="AB191" t="s">
        <v>757</v>
      </c>
      <c r="AC191" t="s">
        <v>758</v>
      </c>
      <c r="AD191" t="s">
        <v>759</v>
      </c>
      <c r="AE191" t="s">
        <v>768</v>
      </c>
      <c r="AF191" t="s">
        <v>760</v>
      </c>
      <c r="AG191" t="s">
        <v>761</v>
      </c>
      <c r="AH191" t="s">
        <v>762</v>
      </c>
      <c r="AI191" t="s">
        <v>763</v>
      </c>
      <c r="AJ191">
        <v>9215.7199999999993</v>
      </c>
      <c r="AK191">
        <v>0</v>
      </c>
      <c r="AL191">
        <v>0</v>
      </c>
      <c r="AM191" t="s">
        <v>764</v>
      </c>
      <c r="AN191" t="s">
        <v>764</v>
      </c>
      <c r="AO191" t="s">
        <v>764</v>
      </c>
    </row>
    <row r="192" spans="1:41" x14ac:dyDescent="0.35">
      <c r="A192">
        <v>1030134</v>
      </c>
      <c r="B192" t="s">
        <v>740</v>
      </c>
      <c r="C192" t="s">
        <v>741</v>
      </c>
      <c r="D192" t="s">
        <v>580</v>
      </c>
      <c r="E192" t="s">
        <v>133</v>
      </c>
      <c r="F192" t="s">
        <v>800</v>
      </c>
      <c r="G192">
        <v>2021</v>
      </c>
      <c r="H192">
        <v>5</v>
      </c>
      <c r="I192" t="s">
        <v>743</v>
      </c>
      <c r="J192" s="29">
        <v>44342</v>
      </c>
      <c r="K192" t="s">
        <v>744</v>
      </c>
      <c r="L192" t="s">
        <v>745</v>
      </c>
      <c r="M192" t="s">
        <v>805</v>
      </c>
      <c r="N192" t="s">
        <v>806</v>
      </c>
      <c r="O192" t="s">
        <v>807</v>
      </c>
      <c r="P192" t="s">
        <v>673</v>
      </c>
      <c r="Q192" t="s">
        <v>749</v>
      </c>
      <c r="R192" t="s">
        <v>611</v>
      </c>
      <c r="S192" t="s">
        <v>688</v>
      </c>
      <c r="T192" t="s">
        <v>751</v>
      </c>
      <c r="U192" t="s">
        <v>752</v>
      </c>
      <c r="V192" t="s">
        <v>753</v>
      </c>
      <c r="W192" t="s">
        <v>16</v>
      </c>
      <c r="X192" t="s">
        <v>754</v>
      </c>
      <c r="Y192" t="s">
        <v>755</v>
      </c>
      <c r="Z192" t="s">
        <v>380</v>
      </c>
      <c r="AA192" t="s">
        <v>756</v>
      </c>
      <c r="AB192" t="s">
        <v>757</v>
      </c>
      <c r="AC192" t="s">
        <v>758</v>
      </c>
      <c r="AD192" t="s">
        <v>759</v>
      </c>
      <c r="AE192" t="s">
        <v>768</v>
      </c>
      <c r="AF192" t="s">
        <v>760</v>
      </c>
      <c r="AG192" t="s">
        <v>761</v>
      </c>
      <c r="AH192" t="s">
        <v>762</v>
      </c>
      <c r="AI192" t="s">
        <v>763</v>
      </c>
      <c r="AJ192">
        <v>-12259</v>
      </c>
      <c r="AK192">
        <v>0</v>
      </c>
      <c r="AL192">
        <v>0</v>
      </c>
      <c r="AM192" t="s">
        <v>764</v>
      </c>
      <c r="AN192" t="s">
        <v>764</v>
      </c>
      <c r="AO192" t="s">
        <v>764</v>
      </c>
    </row>
    <row r="193" spans="1:41" x14ac:dyDescent="0.35">
      <c r="A193">
        <v>1030133</v>
      </c>
      <c r="B193" t="s">
        <v>740</v>
      </c>
      <c r="C193" t="s">
        <v>741</v>
      </c>
      <c r="D193" t="e">
        <v>#N/A</v>
      </c>
      <c r="E193" t="s">
        <v>825</v>
      </c>
      <c r="F193" t="s">
        <v>800</v>
      </c>
      <c r="G193">
        <v>2021</v>
      </c>
      <c r="H193">
        <v>5</v>
      </c>
      <c r="I193" t="s">
        <v>743</v>
      </c>
      <c r="J193" s="29">
        <v>44347</v>
      </c>
      <c r="K193" t="s">
        <v>744</v>
      </c>
      <c r="L193" t="s">
        <v>745</v>
      </c>
      <c r="M193" t="s">
        <v>801</v>
      </c>
      <c r="N193" t="s">
        <v>802</v>
      </c>
      <c r="O193" t="s">
        <v>803</v>
      </c>
      <c r="P193" t="s">
        <v>673</v>
      </c>
      <c r="Q193" t="s">
        <v>749</v>
      </c>
      <c r="R193" t="s">
        <v>611</v>
      </c>
      <c r="S193" t="s">
        <v>688</v>
      </c>
      <c r="T193" t="s">
        <v>751</v>
      </c>
      <c r="U193" t="s">
        <v>752</v>
      </c>
      <c r="V193" t="s">
        <v>753</v>
      </c>
      <c r="W193" t="s">
        <v>788</v>
      </c>
      <c r="X193" t="s">
        <v>789</v>
      </c>
      <c r="Y193" t="s">
        <v>755</v>
      </c>
      <c r="Z193" t="s">
        <v>380</v>
      </c>
      <c r="AA193" t="s">
        <v>756</v>
      </c>
      <c r="AB193" t="s">
        <v>757</v>
      </c>
      <c r="AC193" t="s">
        <v>758</v>
      </c>
      <c r="AD193" t="s">
        <v>759</v>
      </c>
      <c r="AE193" t="s">
        <v>768</v>
      </c>
      <c r="AF193" t="s">
        <v>790</v>
      </c>
      <c r="AG193" t="s">
        <v>761</v>
      </c>
      <c r="AH193" t="s">
        <v>762</v>
      </c>
      <c r="AI193" t="s">
        <v>791</v>
      </c>
      <c r="AJ193">
        <v>819.78</v>
      </c>
      <c r="AK193">
        <v>0</v>
      </c>
      <c r="AL193">
        <v>0</v>
      </c>
      <c r="AM193" t="s">
        <v>764</v>
      </c>
      <c r="AN193" t="s">
        <v>764</v>
      </c>
      <c r="AO193" t="s">
        <v>764</v>
      </c>
    </row>
    <row r="194" spans="1:41" x14ac:dyDescent="0.35">
      <c r="A194">
        <v>1029772</v>
      </c>
      <c r="B194" t="s">
        <v>740</v>
      </c>
      <c r="C194" t="s">
        <v>741</v>
      </c>
      <c r="D194" t="s">
        <v>580</v>
      </c>
      <c r="E194" t="s">
        <v>130</v>
      </c>
      <c r="F194" t="s">
        <v>800</v>
      </c>
      <c r="G194">
        <v>2021</v>
      </c>
      <c r="H194">
        <v>5</v>
      </c>
      <c r="I194" t="s">
        <v>743</v>
      </c>
      <c r="J194" s="29">
        <v>44347</v>
      </c>
      <c r="K194" t="s">
        <v>744</v>
      </c>
      <c r="L194" t="s">
        <v>745</v>
      </c>
      <c r="M194" t="s">
        <v>801</v>
      </c>
      <c r="N194" t="s">
        <v>802</v>
      </c>
      <c r="O194" t="s">
        <v>803</v>
      </c>
      <c r="P194" t="s">
        <v>673</v>
      </c>
      <c r="Q194" t="s">
        <v>749</v>
      </c>
      <c r="R194" t="s">
        <v>609</v>
      </c>
      <c r="S194" t="s">
        <v>701</v>
      </c>
      <c r="T194" t="s">
        <v>751</v>
      </c>
      <c r="U194" t="s">
        <v>752</v>
      </c>
      <c r="V194" t="s">
        <v>753</v>
      </c>
      <c r="W194" t="s">
        <v>16</v>
      </c>
      <c r="X194" t="s">
        <v>754</v>
      </c>
      <c r="Y194" t="s">
        <v>755</v>
      </c>
      <c r="Z194" t="s">
        <v>380</v>
      </c>
      <c r="AA194" t="s">
        <v>756</v>
      </c>
      <c r="AB194" t="s">
        <v>757</v>
      </c>
      <c r="AC194" t="s">
        <v>758</v>
      </c>
      <c r="AD194" t="s">
        <v>759</v>
      </c>
      <c r="AE194" t="s">
        <v>247</v>
      </c>
      <c r="AF194" t="s">
        <v>760</v>
      </c>
      <c r="AG194" t="s">
        <v>761</v>
      </c>
      <c r="AH194" t="s">
        <v>762</v>
      </c>
      <c r="AI194" t="s">
        <v>763</v>
      </c>
      <c r="AJ194">
        <v>1688.14</v>
      </c>
      <c r="AK194">
        <v>0</v>
      </c>
      <c r="AL194">
        <v>0</v>
      </c>
      <c r="AM194" t="s">
        <v>764</v>
      </c>
      <c r="AN194" t="s">
        <v>764</v>
      </c>
      <c r="AO194" t="s">
        <v>764</v>
      </c>
    </row>
    <row r="195" spans="1:41" x14ac:dyDescent="0.35">
      <c r="A195">
        <v>1029772</v>
      </c>
      <c r="B195" t="s">
        <v>740</v>
      </c>
      <c r="C195" t="s">
        <v>741</v>
      </c>
      <c r="D195" t="s">
        <v>580</v>
      </c>
      <c r="E195" t="s">
        <v>130</v>
      </c>
      <c r="F195" t="s">
        <v>800</v>
      </c>
      <c r="G195">
        <v>2021</v>
      </c>
      <c r="H195">
        <v>5</v>
      </c>
      <c r="I195" t="s">
        <v>743</v>
      </c>
      <c r="J195" s="29">
        <v>44342</v>
      </c>
      <c r="K195" t="s">
        <v>744</v>
      </c>
      <c r="L195" t="s">
        <v>745</v>
      </c>
      <c r="M195" t="s">
        <v>805</v>
      </c>
      <c r="N195" t="s">
        <v>806</v>
      </c>
      <c r="O195" t="s">
        <v>807</v>
      </c>
      <c r="P195" t="s">
        <v>673</v>
      </c>
      <c r="Q195" t="s">
        <v>749</v>
      </c>
      <c r="R195" t="s">
        <v>609</v>
      </c>
      <c r="S195" t="s">
        <v>701</v>
      </c>
      <c r="T195" t="s">
        <v>751</v>
      </c>
      <c r="U195" t="s">
        <v>752</v>
      </c>
      <c r="V195" t="s">
        <v>753</v>
      </c>
      <c r="W195" t="s">
        <v>16</v>
      </c>
      <c r="X195" t="s">
        <v>754</v>
      </c>
      <c r="Y195" t="s">
        <v>755</v>
      </c>
      <c r="Z195" t="s">
        <v>380</v>
      </c>
      <c r="AA195" t="s">
        <v>756</v>
      </c>
      <c r="AB195" t="s">
        <v>757</v>
      </c>
      <c r="AC195" t="s">
        <v>758</v>
      </c>
      <c r="AD195" t="s">
        <v>759</v>
      </c>
      <c r="AE195" t="s">
        <v>247</v>
      </c>
      <c r="AF195" t="s">
        <v>760</v>
      </c>
      <c r="AG195" t="s">
        <v>761</v>
      </c>
      <c r="AH195" t="s">
        <v>762</v>
      </c>
      <c r="AI195" t="s">
        <v>763</v>
      </c>
      <c r="AJ195">
        <v>-386.09</v>
      </c>
      <c r="AK195">
        <v>0</v>
      </c>
      <c r="AL195">
        <v>0</v>
      </c>
      <c r="AM195" t="s">
        <v>764</v>
      </c>
      <c r="AN195" t="s">
        <v>764</v>
      </c>
      <c r="AO195" t="s">
        <v>764</v>
      </c>
    </row>
    <row r="196" spans="1:41" x14ac:dyDescent="0.35">
      <c r="A196">
        <v>1029772</v>
      </c>
      <c r="B196" t="s">
        <v>740</v>
      </c>
      <c r="C196" t="s">
        <v>741</v>
      </c>
      <c r="D196" t="s">
        <v>580</v>
      </c>
      <c r="E196" t="s">
        <v>130</v>
      </c>
      <c r="F196" t="s">
        <v>800</v>
      </c>
      <c r="G196">
        <v>2021</v>
      </c>
      <c r="H196">
        <v>5</v>
      </c>
      <c r="I196" t="s">
        <v>743</v>
      </c>
      <c r="J196" s="29">
        <v>44342</v>
      </c>
      <c r="K196" t="s">
        <v>744</v>
      </c>
      <c r="L196" t="s">
        <v>745</v>
      </c>
      <c r="M196" t="s">
        <v>805</v>
      </c>
      <c r="N196" t="s">
        <v>806</v>
      </c>
      <c r="O196" t="s">
        <v>807</v>
      </c>
      <c r="P196" t="s">
        <v>673</v>
      </c>
      <c r="Q196" t="s">
        <v>749</v>
      </c>
      <c r="R196" t="s">
        <v>609</v>
      </c>
      <c r="S196" t="s">
        <v>701</v>
      </c>
      <c r="T196" t="s">
        <v>751</v>
      </c>
      <c r="U196" t="s">
        <v>752</v>
      </c>
      <c r="V196" t="s">
        <v>753</v>
      </c>
      <c r="W196" t="s">
        <v>16</v>
      </c>
      <c r="X196" t="s">
        <v>754</v>
      </c>
      <c r="Y196" t="s">
        <v>755</v>
      </c>
      <c r="Z196" t="s">
        <v>380</v>
      </c>
      <c r="AA196" t="s">
        <v>756</v>
      </c>
      <c r="AB196" t="s">
        <v>757</v>
      </c>
      <c r="AC196" t="s">
        <v>758</v>
      </c>
      <c r="AD196" t="s">
        <v>759</v>
      </c>
      <c r="AE196" t="s">
        <v>247</v>
      </c>
      <c r="AF196" t="s">
        <v>760</v>
      </c>
      <c r="AG196" t="s">
        <v>761</v>
      </c>
      <c r="AH196" t="s">
        <v>762</v>
      </c>
      <c r="AI196" t="s">
        <v>763</v>
      </c>
      <c r="AJ196">
        <v>-90.28</v>
      </c>
      <c r="AK196">
        <v>0</v>
      </c>
      <c r="AL196">
        <v>0</v>
      </c>
      <c r="AM196" t="s">
        <v>764</v>
      </c>
      <c r="AN196" t="s">
        <v>764</v>
      </c>
      <c r="AO196" t="s">
        <v>764</v>
      </c>
    </row>
    <row r="197" spans="1:41" x14ac:dyDescent="0.35">
      <c r="A197">
        <v>1029771</v>
      </c>
      <c r="B197" t="s">
        <v>740</v>
      </c>
      <c r="C197" t="s">
        <v>741</v>
      </c>
      <c r="D197" t="e">
        <v>#N/A</v>
      </c>
      <c r="E197" t="s">
        <v>793</v>
      </c>
      <c r="F197" t="s">
        <v>800</v>
      </c>
      <c r="G197">
        <v>2021</v>
      </c>
      <c r="H197">
        <v>5</v>
      </c>
      <c r="I197" t="s">
        <v>743</v>
      </c>
      <c r="J197" s="29">
        <v>44347</v>
      </c>
      <c r="K197" t="s">
        <v>744</v>
      </c>
      <c r="L197" t="s">
        <v>745</v>
      </c>
      <c r="M197" t="s">
        <v>801</v>
      </c>
      <c r="N197" t="s">
        <v>802</v>
      </c>
      <c r="O197" t="s">
        <v>803</v>
      </c>
      <c r="P197" t="s">
        <v>673</v>
      </c>
      <c r="Q197" t="s">
        <v>749</v>
      </c>
      <c r="R197" t="s">
        <v>609</v>
      </c>
      <c r="S197" t="s">
        <v>701</v>
      </c>
      <c r="T197" t="s">
        <v>751</v>
      </c>
      <c r="U197" t="s">
        <v>752</v>
      </c>
      <c r="V197" t="s">
        <v>753</v>
      </c>
      <c r="W197" t="s">
        <v>788</v>
      </c>
      <c r="X197" t="s">
        <v>789</v>
      </c>
      <c r="Y197" t="s">
        <v>755</v>
      </c>
      <c r="Z197" t="s">
        <v>380</v>
      </c>
      <c r="AA197" t="s">
        <v>756</v>
      </c>
      <c r="AB197" t="s">
        <v>757</v>
      </c>
      <c r="AC197" t="s">
        <v>758</v>
      </c>
      <c r="AD197" t="s">
        <v>759</v>
      </c>
      <c r="AE197" t="s">
        <v>247</v>
      </c>
      <c r="AF197" t="s">
        <v>790</v>
      </c>
      <c r="AG197" t="s">
        <v>761</v>
      </c>
      <c r="AH197" t="s">
        <v>762</v>
      </c>
      <c r="AI197" t="s">
        <v>791</v>
      </c>
      <c r="AJ197">
        <v>77.81</v>
      </c>
      <c r="AK197">
        <v>0</v>
      </c>
      <c r="AL197">
        <v>0</v>
      </c>
      <c r="AM197" t="s">
        <v>764</v>
      </c>
      <c r="AN197" t="s">
        <v>764</v>
      </c>
      <c r="AO197" t="s">
        <v>764</v>
      </c>
    </row>
    <row r="198" spans="1:41" x14ac:dyDescent="0.35">
      <c r="A198">
        <v>1029381</v>
      </c>
      <c r="B198" t="s">
        <v>740</v>
      </c>
      <c r="C198" t="s">
        <v>741</v>
      </c>
      <c r="D198" t="s">
        <v>580</v>
      </c>
      <c r="E198" t="s">
        <v>127</v>
      </c>
      <c r="F198" t="s">
        <v>800</v>
      </c>
      <c r="G198">
        <v>2021</v>
      </c>
      <c r="H198">
        <v>5</v>
      </c>
      <c r="I198" t="s">
        <v>743</v>
      </c>
      <c r="J198" s="29">
        <v>44347</v>
      </c>
      <c r="K198" t="s">
        <v>744</v>
      </c>
      <c r="L198" t="s">
        <v>745</v>
      </c>
      <c r="M198" t="s">
        <v>801</v>
      </c>
      <c r="N198" t="s">
        <v>802</v>
      </c>
      <c r="O198" t="s">
        <v>803</v>
      </c>
      <c r="P198" t="s">
        <v>673</v>
      </c>
      <c r="Q198" t="s">
        <v>749</v>
      </c>
      <c r="R198" t="s">
        <v>607</v>
      </c>
      <c r="S198" t="s">
        <v>794</v>
      </c>
      <c r="T198" t="s">
        <v>751</v>
      </c>
      <c r="U198" t="s">
        <v>752</v>
      </c>
      <c r="V198" t="s">
        <v>753</v>
      </c>
      <c r="W198" t="s">
        <v>16</v>
      </c>
      <c r="X198" t="s">
        <v>754</v>
      </c>
      <c r="Y198" t="s">
        <v>755</v>
      </c>
      <c r="Z198" t="s">
        <v>380</v>
      </c>
      <c r="AA198" t="s">
        <v>756</v>
      </c>
      <c r="AB198" t="s">
        <v>757</v>
      </c>
      <c r="AC198" t="s">
        <v>758</v>
      </c>
      <c r="AD198" t="s">
        <v>759</v>
      </c>
      <c r="AE198" t="s">
        <v>768</v>
      </c>
      <c r="AF198" t="s">
        <v>760</v>
      </c>
      <c r="AG198" t="s">
        <v>761</v>
      </c>
      <c r="AH198" t="s">
        <v>762</v>
      </c>
      <c r="AI198" t="s">
        <v>763</v>
      </c>
      <c r="AJ198">
        <v>15840.21</v>
      </c>
      <c r="AK198">
        <v>0</v>
      </c>
      <c r="AL198">
        <v>0</v>
      </c>
      <c r="AM198" t="s">
        <v>764</v>
      </c>
      <c r="AN198" t="s">
        <v>764</v>
      </c>
      <c r="AO198" t="s">
        <v>764</v>
      </c>
    </row>
    <row r="199" spans="1:41" x14ac:dyDescent="0.35">
      <c r="A199">
        <v>1029381</v>
      </c>
      <c r="B199" t="s">
        <v>740</v>
      </c>
      <c r="C199" t="s">
        <v>741</v>
      </c>
      <c r="D199" t="s">
        <v>580</v>
      </c>
      <c r="E199" t="s">
        <v>127</v>
      </c>
      <c r="F199" t="s">
        <v>800</v>
      </c>
      <c r="G199">
        <v>2021</v>
      </c>
      <c r="H199">
        <v>5</v>
      </c>
      <c r="I199" t="s">
        <v>743</v>
      </c>
      <c r="J199" s="29">
        <v>44342</v>
      </c>
      <c r="K199" t="s">
        <v>744</v>
      </c>
      <c r="L199" t="s">
        <v>745</v>
      </c>
      <c r="M199" t="s">
        <v>805</v>
      </c>
      <c r="N199" t="s">
        <v>806</v>
      </c>
      <c r="O199" t="s">
        <v>807</v>
      </c>
      <c r="P199" t="s">
        <v>673</v>
      </c>
      <c r="Q199" t="s">
        <v>749</v>
      </c>
      <c r="R199" t="s">
        <v>607</v>
      </c>
      <c r="S199" t="s">
        <v>794</v>
      </c>
      <c r="T199" t="s">
        <v>751</v>
      </c>
      <c r="U199" t="s">
        <v>752</v>
      </c>
      <c r="V199" t="s">
        <v>753</v>
      </c>
      <c r="W199" t="s">
        <v>16</v>
      </c>
      <c r="X199" t="s">
        <v>754</v>
      </c>
      <c r="Y199" t="s">
        <v>755</v>
      </c>
      <c r="Z199" t="s">
        <v>380</v>
      </c>
      <c r="AA199" t="s">
        <v>756</v>
      </c>
      <c r="AB199" t="s">
        <v>757</v>
      </c>
      <c r="AC199" t="s">
        <v>758</v>
      </c>
      <c r="AD199" t="s">
        <v>759</v>
      </c>
      <c r="AE199" t="s">
        <v>768</v>
      </c>
      <c r="AF199" t="s">
        <v>760</v>
      </c>
      <c r="AG199" t="s">
        <v>761</v>
      </c>
      <c r="AH199" t="s">
        <v>762</v>
      </c>
      <c r="AI199" t="s">
        <v>763</v>
      </c>
      <c r="AJ199">
        <v>-13749.79</v>
      </c>
      <c r="AK199">
        <v>0</v>
      </c>
      <c r="AL199">
        <v>0</v>
      </c>
      <c r="AM199" t="s">
        <v>764</v>
      </c>
      <c r="AN199" t="s">
        <v>764</v>
      </c>
      <c r="AO199" t="s">
        <v>764</v>
      </c>
    </row>
    <row r="200" spans="1:41" x14ac:dyDescent="0.35">
      <c r="A200">
        <v>1029380</v>
      </c>
      <c r="B200" t="s">
        <v>740</v>
      </c>
      <c r="C200" t="s">
        <v>741</v>
      </c>
      <c r="D200" t="e">
        <v>#N/A</v>
      </c>
      <c r="E200" t="s">
        <v>826</v>
      </c>
      <c r="F200" t="s">
        <v>800</v>
      </c>
      <c r="G200">
        <v>2021</v>
      </c>
      <c r="H200">
        <v>5</v>
      </c>
      <c r="I200" t="s">
        <v>743</v>
      </c>
      <c r="J200" s="29">
        <v>44347</v>
      </c>
      <c r="K200" t="s">
        <v>744</v>
      </c>
      <c r="L200" t="s">
        <v>745</v>
      </c>
      <c r="M200" t="s">
        <v>801</v>
      </c>
      <c r="N200" t="s">
        <v>802</v>
      </c>
      <c r="O200" t="s">
        <v>803</v>
      </c>
      <c r="P200" t="s">
        <v>673</v>
      </c>
      <c r="Q200" t="s">
        <v>749</v>
      </c>
      <c r="R200" t="s">
        <v>607</v>
      </c>
      <c r="S200" t="s">
        <v>794</v>
      </c>
      <c r="T200" t="s">
        <v>751</v>
      </c>
      <c r="U200" t="s">
        <v>752</v>
      </c>
      <c r="V200" t="s">
        <v>753</v>
      </c>
      <c r="W200" t="s">
        <v>788</v>
      </c>
      <c r="X200" t="s">
        <v>789</v>
      </c>
      <c r="Y200" t="s">
        <v>755</v>
      </c>
      <c r="Z200" t="s">
        <v>380</v>
      </c>
      <c r="AA200" t="s">
        <v>756</v>
      </c>
      <c r="AB200" t="s">
        <v>757</v>
      </c>
      <c r="AC200" t="s">
        <v>758</v>
      </c>
      <c r="AD200" t="s">
        <v>759</v>
      </c>
      <c r="AE200" t="s">
        <v>768</v>
      </c>
      <c r="AF200" t="s">
        <v>790</v>
      </c>
      <c r="AG200" t="s">
        <v>761</v>
      </c>
      <c r="AH200" t="s">
        <v>762</v>
      </c>
      <c r="AI200" t="s">
        <v>791</v>
      </c>
      <c r="AJ200">
        <v>2210.65</v>
      </c>
      <c r="AK200">
        <v>0</v>
      </c>
      <c r="AL200">
        <v>0</v>
      </c>
      <c r="AM200" t="s">
        <v>764</v>
      </c>
      <c r="AN200" t="s">
        <v>764</v>
      </c>
      <c r="AO200" t="s">
        <v>764</v>
      </c>
    </row>
    <row r="201" spans="1:41" x14ac:dyDescent="0.35">
      <c r="A201">
        <v>1360642</v>
      </c>
      <c r="B201" t="s">
        <v>740</v>
      </c>
      <c r="C201" t="s">
        <v>741</v>
      </c>
      <c r="D201" t="s">
        <v>580</v>
      </c>
      <c r="E201" t="s">
        <v>124</v>
      </c>
      <c r="F201" t="s">
        <v>800</v>
      </c>
      <c r="G201">
        <v>2021</v>
      </c>
      <c r="H201">
        <v>5</v>
      </c>
      <c r="I201" t="s">
        <v>743</v>
      </c>
      <c r="J201" s="29">
        <v>44347</v>
      </c>
      <c r="K201" t="s">
        <v>744</v>
      </c>
      <c r="L201" t="s">
        <v>745</v>
      </c>
      <c r="M201" t="s">
        <v>801</v>
      </c>
      <c r="N201" t="s">
        <v>802</v>
      </c>
      <c r="O201" t="s">
        <v>803</v>
      </c>
      <c r="P201" t="s">
        <v>673</v>
      </c>
      <c r="Q201" t="s">
        <v>749</v>
      </c>
      <c r="R201" t="s">
        <v>605</v>
      </c>
      <c r="S201" t="s">
        <v>795</v>
      </c>
      <c r="T201" t="s">
        <v>751</v>
      </c>
      <c r="U201" t="s">
        <v>752</v>
      </c>
      <c r="V201" t="s">
        <v>753</v>
      </c>
      <c r="W201" t="s">
        <v>16</v>
      </c>
      <c r="X201" t="s">
        <v>754</v>
      </c>
      <c r="Y201" t="s">
        <v>755</v>
      </c>
      <c r="Z201" t="s">
        <v>380</v>
      </c>
      <c r="AA201" t="s">
        <v>756</v>
      </c>
      <c r="AB201" t="s">
        <v>757</v>
      </c>
      <c r="AC201" t="s">
        <v>758</v>
      </c>
      <c r="AD201" t="s">
        <v>759</v>
      </c>
      <c r="AE201" t="s">
        <v>472</v>
      </c>
      <c r="AF201" t="s">
        <v>760</v>
      </c>
      <c r="AG201" t="s">
        <v>761</v>
      </c>
      <c r="AH201" t="s">
        <v>762</v>
      </c>
      <c r="AI201" t="s">
        <v>763</v>
      </c>
      <c r="AJ201">
        <v>1295.0899999999999</v>
      </c>
      <c r="AK201">
        <v>0</v>
      </c>
      <c r="AL201">
        <v>0</v>
      </c>
      <c r="AM201" t="s">
        <v>764</v>
      </c>
      <c r="AN201" t="s">
        <v>764</v>
      </c>
      <c r="AO201" t="s">
        <v>764</v>
      </c>
    </row>
    <row r="202" spans="1:41" x14ac:dyDescent="0.35">
      <c r="A202">
        <v>1360642</v>
      </c>
      <c r="B202" t="s">
        <v>740</v>
      </c>
      <c r="C202" t="s">
        <v>741</v>
      </c>
      <c r="D202" t="s">
        <v>580</v>
      </c>
      <c r="E202" t="s">
        <v>124</v>
      </c>
      <c r="F202" t="s">
        <v>800</v>
      </c>
      <c r="G202">
        <v>2021</v>
      </c>
      <c r="H202">
        <v>5</v>
      </c>
      <c r="I202" t="s">
        <v>743</v>
      </c>
      <c r="J202" s="29">
        <v>44342</v>
      </c>
      <c r="K202" t="s">
        <v>744</v>
      </c>
      <c r="L202" t="s">
        <v>745</v>
      </c>
      <c r="M202" t="s">
        <v>805</v>
      </c>
      <c r="N202" t="s">
        <v>806</v>
      </c>
      <c r="O202" t="s">
        <v>807</v>
      </c>
      <c r="P202" t="s">
        <v>673</v>
      </c>
      <c r="Q202" t="s">
        <v>749</v>
      </c>
      <c r="R202" t="s">
        <v>605</v>
      </c>
      <c r="S202" t="s">
        <v>795</v>
      </c>
      <c r="T202" t="s">
        <v>751</v>
      </c>
      <c r="U202" t="s">
        <v>752</v>
      </c>
      <c r="V202" t="s">
        <v>753</v>
      </c>
      <c r="W202" t="s">
        <v>16</v>
      </c>
      <c r="X202" t="s">
        <v>754</v>
      </c>
      <c r="Y202" t="s">
        <v>755</v>
      </c>
      <c r="Z202" t="s">
        <v>380</v>
      </c>
      <c r="AA202" t="s">
        <v>756</v>
      </c>
      <c r="AB202" t="s">
        <v>757</v>
      </c>
      <c r="AC202" t="s">
        <v>758</v>
      </c>
      <c r="AD202" t="s">
        <v>759</v>
      </c>
      <c r="AE202" t="s">
        <v>472</v>
      </c>
      <c r="AF202" t="s">
        <v>760</v>
      </c>
      <c r="AG202" t="s">
        <v>761</v>
      </c>
      <c r="AH202" t="s">
        <v>762</v>
      </c>
      <c r="AI202" t="s">
        <v>763</v>
      </c>
      <c r="AJ202">
        <v>-416.98</v>
      </c>
      <c r="AK202">
        <v>0</v>
      </c>
      <c r="AL202">
        <v>0</v>
      </c>
      <c r="AM202" t="s">
        <v>764</v>
      </c>
      <c r="AN202" t="s">
        <v>764</v>
      </c>
      <c r="AO202" t="s">
        <v>764</v>
      </c>
    </row>
    <row r="203" spans="1:41" x14ac:dyDescent="0.35">
      <c r="A203">
        <v>1360642</v>
      </c>
      <c r="B203" t="s">
        <v>740</v>
      </c>
      <c r="C203" t="s">
        <v>741</v>
      </c>
      <c r="D203" t="s">
        <v>580</v>
      </c>
      <c r="E203" t="s">
        <v>124</v>
      </c>
      <c r="F203" t="s">
        <v>800</v>
      </c>
      <c r="G203">
        <v>2021</v>
      </c>
      <c r="H203">
        <v>5</v>
      </c>
      <c r="I203" t="s">
        <v>743</v>
      </c>
      <c r="J203" s="29">
        <v>44347</v>
      </c>
      <c r="K203" t="s">
        <v>744</v>
      </c>
      <c r="L203" t="s">
        <v>745</v>
      </c>
      <c r="M203" t="s">
        <v>814</v>
      </c>
      <c r="N203" t="s">
        <v>815</v>
      </c>
      <c r="O203" t="s">
        <v>781</v>
      </c>
      <c r="P203" t="s">
        <v>673</v>
      </c>
      <c r="Q203" t="s">
        <v>749</v>
      </c>
      <c r="R203" t="s">
        <v>605</v>
      </c>
      <c r="S203" t="s">
        <v>795</v>
      </c>
      <c r="T203" t="s">
        <v>751</v>
      </c>
      <c r="U203" t="s">
        <v>752</v>
      </c>
      <c r="V203" t="s">
        <v>753</v>
      </c>
      <c r="W203" t="s">
        <v>16</v>
      </c>
      <c r="X203" t="s">
        <v>754</v>
      </c>
      <c r="Y203" t="s">
        <v>755</v>
      </c>
      <c r="Z203" t="s">
        <v>380</v>
      </c>
      <c r="AA203" t="s">
        <v>756</v>
      </c>
      <c r="AB203" t="s">
        <v>757</v>
      </c>
      <c r="AC203" t="s">
        <v>758</v>
      </c>
      <c r="AD203" t="s">
        <v>759</v>
      </c>
      <c r="AE203" t="s">
        <v>472</v>
      </c>
      <c r="AF203" t="s">
        <v>760</v>
      </c>
      <c r="AG203" t="s">
        <v>761</v>
      </c>
      <c r="AH203" t="s">
        <v>762</v>
      </c>
      <c r="AI203" t="s">
        <v>763</v>
      </c>
      <c r="AJ203">
        <v>893.84</v>
      </c>
      <c r="AK203">
        <v>0</v>
      </c>
      <c r="AL203">
        <v>0</v>
      </c>
      <c r="AM203" t="s">
        <v>764</v>
      </c>
      <c r="AN203" t="s">
        <v>764</v>
      </c>
      <c r="AO203" t="s">
        <v>764</v>
      </c>
    </row>
    <row r="204" spans="1:41" x14ac:dyDescent="0.35">
      <c r="A204">
        <v>1204737</v>
      </c>
      <c r="B204" t="s">
        <v>740</v>
      </c>
      <c r="C204" t="s">
        <v>741</v>
      </c>
      <c r="D204" t="s">
        <v>580</v>
      </c>
      <c r="E204" t="s">
        <v>120</v>
      </c>
      <c r="F204" t="s">
        <v>800</v>
      </c>
      <c r="G204">
        <v>2021</v>
      </c>
      <c r="H204">
        <v>5</v>
      </c>
      <c r="I204" t="s">
        <v>743</v>
      </c>
      <c r="J204" s="29">
        <v>44347</v>
      </c>
      <c r="K204" t="s">
        <v>744</v>
      </c>
      <c r="L204" t="s">
        <v>745</v>
      </c>
      <c r="M204" t="s">
        <v>801</v>
      </c>
      <c r="N204" t="s">
        <v>802</v>
      </c>
      <c r="O204" t="s">
        <v>803</v>
      </c>
      <c r="P204" t="s">
        <v>673</v>
      </c>
      <c r="Q204" t="s">
        <v>749</v>
      </c>
      <c r="R204" t="s">
        <v>601</v>
      </c>
      <c r="S204" t="s">
        <v>692</v>
      </c>
      <c r="T204" t="s">
        <v>751</v>
      </c>
      <c r="U204" t="s">
        <v>752</v>
      </c>
      <c r="V204" t="s">
        <v>753</v>
      </c>
      <c r="W204" t="s">
        <v>16</v>
      </c>
      <c r="X204" t="s">
        <v>754</v>
      </c>
      <c r="Y204" t="s">
        <v>755</v>
      </c>
      <c r="Z204" t="s">
        <v>380</v>
      </c>
      <c r="AA204" t="s">
        <v>756</v>
      </c>
      <c r="AB204" t="s">
        <v>757</v>
      </c>
      <c r="AC204" t="s">
        <v>758</v>
      </c>
      <c r="AD204" t="s">
        <v>759</v>
      </c>
      <c r="AE204" t="s">
        <v>768</v>
      </c>
      <c r="AF204" t="s">
        <v>760</v>
      </c>
      <c r="AG204" t="s">
        <v>761</v>
      </c>
      <c r="AH204" t="s">
        <v>762</v>
      </c>
      <c r="AI204" t="s">
        <v>763</v>
      </c>
      <c r="AJ204">
        <v>12502.64</v>
      </c>
      <c r="AK204">
        <v>0</v>
      </c>
      <c r="AL204">
        <v>0</v>
      </c>
      <c r="AM204" t="s">
        <v>764</v>
      </c>
      <c r="AN204" t="s">
        <v>764</v>
      </c>
      <c r="AO204" t="s">
        <v>764</v>
      </c>
    </row>
    <row r="205" spans="1:41" x14ac:dyDescent="0.35">
      <c r="A205">
        <v>1204737</v>
      </c>
      <c r="B205" t="s">
        <v>740</v>
      </c>
      <c r="C205" t="s">
        <v>741</v>
      </c>
      <c r="D205" t="s">
        <v>580</v>
      </c>
      <c r="E205" t="s">
        <v>120</v>
      </c>
      <c r="F205" t="s">
        <v>800</v>
      </c>
      <c r="G205">
        <v>2021</v>
      </c>
      <c r="H205">
        <v>5</v>
      </c>
      <c r="I205" t="s">
        <v>743</v>
      </c>
      <c r="J205" s="29">
        <v>44342</v>
      </c>
      <c r="K205" t="s">
        <v>744</v>
      </c>
      <c r="L205" t="s">
        <v>745</v>
      </c>
      <c r="M205" t="s">
        <v>805</v>
      </c>
      <c r="N205" t="s">
        <v>806</v>
      </c>
      <c r="O205" t="s">
        <v>807</v>
      </c>
      <c r="P205" t="s">
        <v>673</v>
      </c>
      <c r="Q205" t="s">
        <v>749</v>
      </c>
      <c r="R205" t="s">
        <v>601</v>
      </c>
      <c r="S205" t="s">
        <v>692</v>
      </c>
      <c r="T205" t="s">
        <v>751</v>
      </c>
      <c r="U205" t="s">
        <v>752</v>
      </c>
      <c r="V205" t="s">
        <v>753</v>
      </c>
      <c r="W205" t="s">
        <v>16</v>
      </c>
      <c r="X205" t="s">
        <v>754</v>
      </c>
      <c r="Y205" t="s">
        <v>755</v>
      </c>
      <c r="Z205" t="s">
        <v>380</v>
      </c>
      <c r="AA205" t="s">
        <v>756</v>
      </c>
      <c r="AB205" t="s">
        <v>757</v>
      </c>
      <c r="AC205" t="s">
        <v>758</v>
      </c>
      <c r="AD205" t="s">
        <v>759</v>
      </c>
      <c r="AE205" t="s">
        <v>768</v>
      </c>
      <c r="AF205" t="s">
        <v>760</v>
      </c>
      <c r="AG205" t="s">
        <v>761</v>
      </c>
      <c r="AH205" t="s">
        <v>762</v>
      </c>
      <c r="AI205" t="s">
        <v>763</v>
      </c>
      <c r="AJ205">
        <v>-12569.62</v>
      </c>
      <c r="AK205">
        <v>0</v>
      </c>
      <c r="AL205">
        <v>0</v>
      </c>
      <c r="AM205" t="s">
        <v>764</v>
      </c>
      <c r="AN205" t="s">
        <v>764</v>
      </c>
      <c r="AO205" t="s">
        <v>764</v>
      </c>
    </row>
    <row r="206" spans="1:41" x14ac:dyDescent="0.35">
      <c r="A206">
        <v>1273057</v>
      </c>
      <c r="B206" t="s">
        <v>740</v>
      </c>
      <c r="C206" t="s">
        <v>741</v>
      </c>
      <c r="D206" t="e">
        <v>#N/A</v>
      </c>
      <c r="E206" t="s">
        <v>827</v>
      </c>
      <c r="F206" t="s">
        <v>800</v>
      </c>
      <c r="G206">
        <v>2021</v>
      </c>
      <c r="H206">
        <v>5</v>
      </c>
      <c r="I206" t="s">
        <v>743</v>
      </c>
      <c r="J206" s="29">
        <v>44347</v>
      </c>
      <c r="K206" t="s">
        <v>744</v>
      </c>
      <c r="L206" t="s">
        <v>745</v>
      </c>
      <c r="M206" t="s">
        <v>801</v>
      </c>
      <c r="N206" t="s">
        <v>802</v>
      </c>
      <c r="O206" t="s">
        <v>803</v>
      </c>
      <c r="P206" t="s">
        <v>673</v>
      </c>
      <c r="Q206" t="s">
        <v>749</v>
      </c>
      <c r="R206" t="s">
        <v>601</v>
      </c>
      <c r="S206" t="s">
        <v>692</v>
      </c>
      <c r="T206" t="s">
        <v>751</v>
      </c>
      <c r="U206" t="s">
        <v>752</v>
      </c>
      <c r="V206" t="s">
        <v>753</v>
      </c>
      <c r="W206" t="s">
        <v>788</v>
      </c>
      <c r="X206" t="s">
        <v>789</v>
      </c>
      <c r="Y206" t="s">
        <v>755</v>
      </c>
      <c r="Z206" t="s">
        <v>380</v>
      </c>
      <c r="AA206" t="s">
        <v>756</v>
      </c>
      <c r="AB206" t="s">
        <v>757</v>
      </c>
      <c r="AC206" t="s">
        <v>758</v>
      </c>
      <c r="AD206" t="s">
        <v>759</v>
      </c>
      <c r="AE206" t="s">
        <v>768</v>
      </c>
      <c r="AF206" t="s">
        <v>790</v>
      </c>
      <c r="AG206" t="s">
        <v>761</v>
      </c>
      <c r="AH206" t="s">
        <v>762</v>
      </c>
      <c r="AI206" t="s">
        <v>791</v>
      </c>
      <c r="AJ206">
        <v>1328.82</v>
      </c>
      <c r="AK206">
        <v>0</v>
      </c>
      <c r="AL206">
        <v>0</v>
      </c>
      <c r="AM206" t="s">
        <v>764</v>
      </c>
      <c r="AN206" t="s">
        <v>764</v>
      </c>
      <c r="AO206" t="s">
        <v>764</v>
      </c>
    </row>
    <row r="207" spans="1:41" x14ac:dyDescent="0.35">
      <c r="A207">
        <v>1772355</v>
      </c>
      <c r="B207" t="s">
        <v>740</v>
      </c>
      <c r="C207" t="s">
        <v>741</v>
      </c>
      <c r="D207" t="s">
        <v>580</v>
      </c>
      <c r="E207" t="s">
        <v>118</v>
      </c>
      <c r="F207" t="s">
        <v>800</v>
      </c>
      <c r="G207">
        <v>2021</v>
      </c>
      <c r="H207">
        <v>5</v>
      </c>
      <c r="I207" t="s">
        <v>743</v>
      </c>
      <c r="J207" s="29">
        <v>44347</v>
      </c>
      <c r="K207" t="s">
        <v>744</v>
      </c>
      <c r="L207" t="s">
        <v>745</v>
      </c>
      <c r="M207" t="s">
        <v>801</v>
      </c>
      <c r="N207" t="s">
        <v>802</v>
      </c>
      <c r="O207" t="s">
        <v>803</v>
      </c>
      <c r="P207" t="s">
        <v>673</v>
      </c>
      <c r="Q207" t="s">
        <v>749</v>
      </c>
      <c r="R207" t="s">
        <v>599</v>
      </c>
      <c r="S207" t="s">
        <v>796</v>
      </c>
      <c r="T207" t="s">
        <v>751</v>
      </c>
      <c r="U207" t="s">
        <v>752</v>
      </c>
      <c r="V207" t="s">
        <v>753</v>
      </c>
      <c r="W207" t="s">
        <v>16</v>
      </c>
      <c r="X207" t="s">
        <v>754</v>
      </c>
      <c r="Y207" t="s">
        <v>755</v>
      </c>
      <c r="Z207" t="s">
        <v>380</v>
      </c>
      <c r="AA207" t="s">
        <v>756</v>
      </c>
      <c r="AB207" t="s">
        <v>757</v>
      </c>
      <c r="AC207" t="s">
        <v>758</v>
      </c>
      <c r="AD207" t="s">
        <v>759</v>
      </c>
      <c r="AE207" t="s">
        <v>247</v>
      </c>
      <c r="AF207" t="s">
        <v>760</v>
      </c>
      <c r="AG207" t="s">
        <v>761</v>
      </c>
      <c r="AH207" t="s">
        <v>762</v>
      </c>
      <c r="AI207" t="s">
        <v>763</v>
      </c>
      <c r="AJ207">
        <v>1207.2</v>
      </c>
      <c r="AK207">
        <v>0</v>
      </c>
      <c r="AL207">
        <v>0</v>
      </c>
      <c r="AM207" t="s">
        <v>764</v>
      </c>
      <c r="AN207" t="s">
        <v>764</v>
      </c>
      <c r="AO207" t="s">
        <v>764</v>
      </c>
    </row>
    <row r="208" spans="1:41" x14ac:dyDescent="0.35">
      <c r="A208">
        <v>1029719</v>
      </c>
      <c r="B208" t="s">
        <v>740</v>
      </c>
      <c r="C208" t="s">
        <v>741</v>
      </c>
      <c r="D208" t="s">
        <v>580</v>
      </c>
      <c r="E208" t="s">
        <v>114</v>
      </c>
      <c r="F208" t="s">
        <v>800</v>
      </c>
      <c r="G208">
        <v>2021</v>
      </c>
      <c r="H208">
        <v>5</v>
      </c>
      <c r="I208" t="s">
        <v>743</v>
      </c>
      <c r="J208" s="29">
        <v>44347</v>
      </c>
      <c r="K208" t="s">
        <v>744</v>
      </c>
      <c r="L208" t="s">
        <v>745</v>
      </c>
      <c r="M208" t="s">
        <v>801</v>
      </c>
      <c r="N208" t="s">
        <v>802</v>
      </c>
      <c r="O208" t="s">
        <v>803</v>
      </c>
      <c r="P208" t="s">
        <v>673</v>
      </c>
      <c r="Q208" t="s">
        <v>749</v>
      </c>
      <c r="R208" t="s">
        <v>597</v>
      </c>
      <c r="S208" t="s">
        <v>691</v>
      </c>
      <c r="T208" t="s">
        <v>751</v>
      </c>
      <c r="U208" t="s">
        <v>752</v>
      </c>
      <c r="V208" t="s">
        <v>753</v>
      </c>
      <c r="W208" t="s">
        <v>16</v>
      </c>
      <c r="X208" t="s">
        <v>754</v>
      </c>
      <c r="Y208" t="s">
        <v>755</v>
      </c>
      <c r="Z208" t="s">
        <v>380</v>
      </c>
      <c r="AA208" t="s">
        <v>756</v>
      </c>
      <c r="AB208" t="s">
        <v>757</v>
      </c>
      <c r="AC208" t="s">
        <v>758</v>
      </c>
      <c r="AD208" t="s">
        <v>759</v>
      </c>
      <c r="AE208" t="s">
        <v>768</v>
      </c>
      <c r="AF208" t="s">
        <v>760</v>
      </c>
      <c r="AG208" t="s">
        <v>761</v>
      </c>
      <c r="AH208" t="s">
        <v>762</v>
      </c>
      <c r="AI208" t="s">
        <v>763</v>
      </c>
      <c r="AJ208">
        <v>2021.16</v>
      </c>
      <c r="AK208">
        <v>0</v>
      </c>
      <c r="AL208">
        <v>0</v>
      </c>
      <c r="AM208" t="s">
        <v>764</v>
      </c>
      <c r="AN208" t="s">
        <v>764</v>
      </c>
      <c r="AO208" t="s">
        <v>764</v>
      </c>
    </row>
    <row r="209" spans="1:41" x14ac:dyDescent="0.35">
      <c r="A209">
        <v>1029719</v>
      </c>
      <c r="B209" t="s">
        <v>740</v>
      </c>
      <c r="C209" t="s">
        <v>741</v>
      </c>
      <c r="D209" t="s">
        <v>580</v>
      </c>
      <c r="E209" t="s">
        <v>114</v>
      </c>
      <c r="F209" t="s">
        <v>800</v>
      </c>
      <c r="G209">
        <v>2021</v>
      </c>
      <c r="H209">
        <v>5</v>
      </c>
      <c r="I209" t="s">
        <v>743</v>
      </c>
      <c r="J209" s="29">
        <v>44342</v>
      </c>
      <c r="K209" t="s">
        <v>744</v>
      </c>
      <c r="L209" t="s">
        <v>745</v>
      </c>
      <c r="M209" t="s">
        <v>805</v>
      </c>
      <c r="N209" t="s">
        <v>806</v>
      </c>
      <c r="O209" t="s">
        <v>807</v>
      </c>
      <c r="P209" t="s">
        <v>673</v>
      </c>
      <c r="Q209" t="s">
        <v>749</v>
      </c>
      <c r="R209" t="s">
        <v>597</v>
      </c>
      <c r="S209" t="s">
        <v>691</v>
      </c>
      <c r="T209" t="s">
        <v>751</v>
      </c>
      <c r="U209" t="s">
        <v>752</v>
      </c>
      <c r="V209" t="s">
        <v>753</v>
      </c>
      <c r="W209" t="s">
        <v>16</v>
      </c>
      <c r="X209" t="s">
        <v>754</v>
      </c>
      <c r="Y209" t="s">
        <v>755</v>
      </c>
      <c r="Z209" t="s">
        <v>380</v>
      </c>
      <c r="AA209" t="s">
        <v>756</v>
      </c>
      <c r="AB209" t="s">
        <v>757</v>
      </c>
      <c r="AC209" t="s">
        <v>758</v>
      </c>
      <c r="AD209" t="s">
        <v>759</v>
      </c>
      <c r="AE209" t="s">
        <v>768</v>
      </c>
      <c r="AF209" t="s">
        <v>760</v>
      </c>
      <c r="AG209" t="s">
        <v>761</v>
      </c>
      <c r="AH209" t="s">
        <v>762</v>
      </c>
      <c r="AI209" t="s">
        <v>763</v>
      </c>
      <c r="AJ209">
        <v>-4143.08</v>
      </c>
      <c r="AK209">
        <v>0</v>
      </c>
      <c r="AL209">
        <v>0</v>
      </c>
      <c r="AM209" t="s">
        <v>764</v>
      </c>
      <c r="AN209" t="s">
        <v>764</v>
      </c>
      <c r="AO209" t="s">
        <v>764</v>
      </c>
    </row>
    <row r="210" spans="1:41" x14ac:dyDescent="0.35">
      <c r="A210">
        <v>1029044</v>
      </c>
      <c r="B210" t="s">
        <v>740</v>
      </c>
      <c r="C210" t="s">
        <v>741</v>
      </c>
      <c r="D210" t="s">
        <v>580</v>
      </c>
      <c r="E210" t="s">
        <v>111</v>
      </c>
      <c r="F210" t="s">
        <v>800</v>
      </c>
      <c r="G210">
        <v>2021</v>
      </c>
      <c r="H210">
        <v>5</v>
      </c>
      <c r="I210" t="s">
        <v>743</v>
      </c>
      <c r="J210" s="29">
        <v>44347</v>
      </c>
      <c r="K210" t="s">
        <v>744</v>
      </c>
      <c r="L210" t="s">
        <v>745</v>
      </c>
      <c r="M210" t="s">
        <v>801</v>
      </c>
      <c r="N210" t="s">
        <v>802</v>
      </c>
      <c r="O210" t="s">
        <v>803</v>
      </c>
      <c r="P210" t="s">
        <v>673</v>
      </c>
      <c r="Q210" t="s">
        <v>749</v>
      </c>
      <c r="R210" t="s">
        <v>595</v>
      </c>
      <c r="S210" t="s">
        <v>702</v>
      </c>
      <c r="T210" t="s">
        <v>751</v>
      </c>
      <c r="U210" t="s">
        <v>752</v>
      </c>
      <c r="V210" t="s">
        <v>753</v>
      </c>
      <c r="W210" t="s">
        <v>16</v>
      </c>
      <c r="X210" t="s">
        <v>754</v>
      </c>
      <c r="Y210" t="s">
        <v>755</v>
      </c>
      <c r="Z210" t="s">
        <v>380</v>
      </c>
      <c r="AA210" t="s">
        <v>756</v>
      </c>
      <c r="AB210" t="s">
        <v>757</v>
      </c>
      <c r="AC210" t="s">
        <v>758</v>
      </c>
      <c r="AD210" t="s">
        <v>759</v>
      </c>
      <c r="AE210" t="s">
        <v>247</v>
      </c>
      <c r="AF210" t="s">
        <v>760</v>
      </c>
      <c r="AG210" t="s">
        <v>761</v>
      </c>
      <c r="AH210" t="s">
        <v>762</v>
      </c>
      <c r="AI210" t="s">
        <v>763</v>
      </c>
      <c r="AJ210">
        <v>12230.37</v>
      </c>
      <c r="AK210">
        <v>0</v>
      </c>
      <c r="AL210">
        <v>0</v>
      </c>
      <c r="AM210" t="s">
        <v>764</v>
      </c>
      <c r="AN210" t="s">
        <v>764</v>
      </c>
      <c r="AO210" t="s">
        <v>764</v>
      </c>
    </row>
    <row r="211" spans="1:41" x14ac:dyDescent="0.35">
      <c r="A211">
        <v>1029044</v>
      </c>
      <c r="B211" t="s">
        <v>740</v>
      </c>
      <c r="C211" t="s">
        <v>741</v>
      </c>
      <c r="D211" t="s">
        <v>580</v>
      </c>
      <c r="E211" t="s">
        <v>111</v>
      </c>
      <c r="F211" t="s">
        <v>800</v>
      </c>
      <c r="G211">
        <v>2021</v>
      </c>
      <c r="H211">
        <v>5</v>
      </c>
      <c r="I211" t="s">
        <v>743</v>
      </c>
      <c r="J211" s="29">
        <v>44342</v>
      </c>
      <c r="K211" t="s">
        <v>744</v>
      </c>
      <c r="L211" t="s">
        <v>745</v>
      </c>
      <c r="M211" t="s">
        <v>805</v>
      </c>
      <c r="N211" t="s">
        <v>806</v>
      </c>
      <c r="O211" t="s">
        <v>807</v>
      </c>
      <c r="P211" t="s">
        <v>673</v>
      </c>
      <c r="Q211" t="s">
        <v>749</v>
      </c>
      <c r="R211" t="s">
        <v>595</v>
      </c>
      <c r="S211" t="s">
        <v>702</v>
      </c>
      <c r="T211" t="s">
        <v>751</v>
      </c>
      <c r="U211" t="s">
        <v>752</v>
      </c>
      <c r="V211" t="s">
        <v>753</v>
      </c>
      <c r="W211" t="s">
        <v>16</v>
      </c>
      <c r="X211" t="s">
        <v>754</v>
      </c>
      <c r="Y211" t="s">
        <v>755</v>
      </c>
      <c r="Z211" t="s">
        <v>380</v>
      </c>
      <c r="AA211" t="s">
        <v>756</v>
      </c>
      <c r="AB211" t="s">
        <v>757</v>
      </c>
      <c r="AC211" t="s">
        <v>758</v>
      </c>
      <c r="AD211" t="s">
        <v>759</v>
      </c>
      <c r="AE211" t="s">
        <v>247</v>
      </c>
      <c r="AF211" t="s">
        <v>760</v>
      </c>
      <c r="AG211" t="s">
        <v>761</v>
      </c>
      <c r="AH211" t="s">
        <v>762</v>
      </c>
      <c r="AI211" t="s">
        <v>763</v>
      </c>
      <c r="AJ211">
        <v>-24446.04</v>
      </c>
      <c r="AK211">
        <v>0</v>
      </c>
      <c r="AL211">
        <v>0</v>
      </c>
      <c r="AM211" t="s">
        <v>764</v>
      </c>
      <c r="AN211" t="s">
        <v>764</v>
      </c>
      <c r="AO211" t="s">
        <v>764</v>
      </c>
    </row>
    <row r="212" spans="1:41" x14ac:dyDescent="0.35">
      <c r="A212">
        <v>1029043</v>
      </c>
      <c r="B212" t="s">
        <v>740</v>
      </c>
      <c r="C212" t="s">
        <v>741</v>
      </c>
      <c r="D212" t="e">
        <v>#N/A</v>
      </c>
      <c r="E212" t="s">
        <v>797</v>
      </c>
      <c r="F212" t="s">
        <v>800</v>
      </c>
      <c r="G212">
        <v>2021</v>
      </c>
      <c r="H212">
        <v>5</v>
      </c>
      <c r="I212" t="s">
        <v>743</v>
      </c>
      <c r="J212" s="29">
        <v>44347</v>
      </c>
      <c r="K212" t="s">
        <v>744</v>
      </c>
      <c r="L212" t="s">
        <v>745</v>
      </c>
      <c r="M212" t="s">
        <v>801</v>
      </c>
      <c r="N212" t="s">
        <v>802</v>
      </c>
      <c r="O212" t="s">
        <v>803</v>
      </c>
      <c r="P212" t="s">
        <v>673</v>
      </c>
      <c r="Q212" t="s">
        <v>749</v>
      </c>
      <c r="R212" t="s">
        <v>595</v>
      </c>
      <c r="S212" t="s">
        <v>702</v>
      </c>
      <c r="T212" t="s">
        <v>751</v>
      </c>
      <c r="U212" t="s">
        <v>752</v>
      </c>
      <c r="V212" t="s">
        <v>753</v>
      </c>
      <c r="W212" t="s">
        <v>788</v>
      </c>
      <c r="X212" t="s">
        <v>789</v>
      </c>
      <c r="Y212" t="s">
        <v>755</v>
      </c>
      <c r="Z212" t="s">
        <v>380</v>
      </c>
      <c r="AA212" t="s">
        <v>756</v>
      </c>
      <c r="AB212" t="s">
        <v>757</v>
      </c>
      <c r="AC212" t="s">
        <v>758</v>
      </c>
      <c r="AD212" t="s">
        <v>759</v>
      </c>
      <c r="AE212" t="s">
        <v>247</v>
      </c>
      <c r="AF212" t="s">
        <v>790</v>
      </c>
      <c r="AG212" t="s">
        <v>761</v>
      </c>
      <c r="AH212" t="s">
        <v>762</v>
      </c>
      <c r="AI212" t="s">
        <v>791</v>
      </c>
      <c r="AJ212">
        <v>702.51</v>
      </c>
      <c r="AK212">
        <v>0</v>
      </c>
      <c r="AL212">
        <v>0</v>
      </c>
      <c r="AM212" t="s">
        <v>764</v>
      </c>
      <c r="AN212" t="s">
        <v>764</v>
      </c>
      <c r="AO212" t="s">
        <v>764</v>
      </c>
    </row>
    <row r="213" spans="1:41" x14ac:dyDescent="0.35">
      <c r="A213">
        <v>1027267</v>
      </c>
      <c r="B213" t="s">
        <v>740</v>
      </c>
      <c r="C213" t="s">
        <v>741</v>
      </c>
      <c r="D213" t="s">
        <v>580</v>
      </c>
      <c r="E213" t="s">
        <v>105</v>
      </c>
      <c r="F213" t="s">
        <v>800</v>
      </c>
      <c r="G213">
        <v>2021</v>
      </c>
      <c r="H213">
        <v>5</v>
      </c>
      <c r="I213" t="s">
        <v>743</v>
      </c>
      <c r="J213" s="29">
        <v>44347</v>
      </c>
      <c r="K213" t="s">
        <v>744</v>
      </c>
      <c r="L213" t="s">
        <v>745</v>
      </c>
      <c r="M213" t="s">
        <v>801</v>
      </c>
      <c r="N213" t="s">
        <v>802</v>
      </c>
      <c r="O213" t="s">
        <v>803</v>
      </c>
      <c r="P213" t="s">
        <v>673</v>
      </c>
      <c r="Q213" t="s">
        <v>749</v>
      </c>
      <c r="R213" t="s">
        <v>593</v>
      </c>
      <c r="S213" t="s">
        <v>686</v>
      </c>
      <c r="T213" t="s">
        <v>751</v>
      </c>
      <c r="U213" t="s">
        <v>752</v>
      </c>
      <c r="V213" t="s">
        <v>753</v>
      </c>
      <c r="W213" t="s">
        <v>16</v>
      </c>
      <c r="X213" t="s">
        <v>754</v>
      </c>
      <c r="Y213" t="s">
        <v>755</v>
      </c>
      <c r="Z213" t="s">
        <v>380</v>
      </c>
      <c r="AA213" t="s">
        <v>756</v>
      </c>
      <c r="AB213" t="s">
        <v>757</v>
      </c>
      <c r="AC213" t="s">
        <v>758</v>
      </c>
      <c r="AD213" t="s">
        <v>759</v>
      </c>
      <c r="AE213" t="s">
        <v>562</v>
      </c>
      <c r="AF213" t="s">
        <v>760</v>
      </c>
      <c r="AG213" t="s">
        <v>761</v>
      </c>
      <c r="AH213" t="s">
        <v>762</v>
      </c>
      <c r="AI213" t="s">
        <v>763</v>
      </c>
      <c r="AJ213">
        <v>12967.88</v>
      </c>
      <c r="AK213">
        <v>0</v>
      </c>
      <c r="AL213">
        <v>0</v>
      </c>
      <c r="AM213" t="s">
        <v>764</v>
      </c>
      <c r="AN213" t="s">
        <v>764</v>
      </c>
      <c r="AO213" t="s">
        <v>764</v>
      </c>
    </row>
    <row r="214" spans="1:41" x14ac:dyDescent="0.35">
      <c r="A214">
        <v>1027267</v>
      </c>
      <c r="B214" t="s">
        <v>740</v>
      </c>
      <c r="C214" t="s">
        <v>741</v>
      </c>
      <c r="D214" t="s">
        <v>580</v>
      </c>
      <c r="E214" t="s">
        <v>105</v>
      </c>
      <c r="F214" t="s">
        <v>800</v>
      </c>
      <c r="G214">
        <v>2021</v>
      </c>
      <c r="H214">
        <v>5</v>
      </c>
      <c r="I214" t="s">
        <v>743</v>
      </c>
      <c r="J214" s="29">
        <v>44342</v>
      </c>
      <c r="K214" t="s">
        <v>744</v>
      </c>
      <c r="L214" t="s">
        <v>745</v>
      </c>
      <c r="M214" t="s">
        <v>805</v>
      </c>
      <c r="N214" t="s">
        <v>806</v>
      </c>
      <c r="O214" t="s">
        <v>807</v>
      </c>
      <c r="P214" t="s">
        <v>673</v>
      </c>
      <c r="Q214" t="s">
        <v>749</v>
      </c>
      <c r="R214" t="s">
        <v>593</v>
      </c>
      <c r="S214" t="s">
        <v>686</v>
      </c>
      <c r="T214" t="s">
        <v>751</v>
      </c>
      <c r="U214" t="s">
        <v>752</v>
      </c>
      <c r="V214" t="s">
        <v>753</v>
      </c>
      <c r="W214" t="s">
        <v>16</v>
      </c>
      <c r="X214" t="s">
        <v>754</v>
      </c>
      <c r="Y214" t="s">
        <v>755</v>
      </c>
      <c r="Z214" t="s">
        <v>380</v>
      </c>
      <c r="AA214" t="s">
        <v>756</v>
      </c>
      <c r="AB214" t="s">
        <v>757</v>
      </c>
      <c r="AC214" t="s">
        <v>758</v>
      </c>
      <c r="AD214" t="s">
        <v>759</v>
      </c>
      <c r="AE214" t="s">
        <v>562</v>
      </c>
      <c r="AF214" t="s">
        <v>760</v>
      </c>
      <c r="AG214" t="s">
        <v>761</v>
      </c>
      <c r="AH214" t="s">
        <v>762</v>
      </c>
      <c r="AI214" t="s">
        <v>763</v>
      </c>
      <c r="AJ214">
        <v>-47059.85</v>
      </c>
      <c r="AK214">
        <v>0</v>
      </c>
      <c r="AL214">
        <v>0</v>
      </c>
      <c r="AM214" t="s">
        <v>764</v>
      </c>
      <c r="AN214" t="s">
        <v>764</v>
      </c>
      <c r="AO214" t="s">
        <v>764</v>
      </c>
    </row>
    <row r="215" spans="1:41" x14ac:dyDescent="0.35">
      <c r="A215">
        <v>1060755</v>
      </c>
      <c r="B215" t="s">
        <v>740</v>
      </c>
      <c r="C215" t="s">
        <v>741</v>
      </c>
      <c r="D215" t="e">
        <v>#N/A</v>
      </c>
      <c r="E215" t="s">
        <v>828</v>
      </c>
      <c r="F215" t="s">
        <v>800</v>
      </c>
      <c r="G215">
        <v>2021</v>
      </c>
      <c r="H215">
        <v>5</v>
      </c>
      <c r="I215" t="s">
        <v>743</v>
      </c>
      <c r="J215" s="29">
        <v>44347</v>
      </c>
      <c r="K215" t="s">
        <v>744</v>
      </c>
      <c r="L215" t="s">
        <v>745</v>
      </c>
      <c r="M215" t="s">
        <v>801</v>
      </c>
      <c r="N215" t="s">
        <v>802</v>
      </c>
      <c r="O215" t="s">
        <v>803</v>
      </c>
      <c r="P215" t="s">
        <v>673</v>
      </c>
      <c r="Q215" t="s">
        <v>749</v>
      </c>
      <c r="R215" t="s">
        <v>593</v>
      </c>
      <c r="S215" t="s">
        <v>686</v>
      </c>
      <c r="T215" t="s">
        <v>751</v>
      </c>
      <c r="U215" t="s">
        <v>752</v>
      </c>
      <c r="V215" t="s">
        <v>753</v>
      </c>
      <c r="W215" t="s">
        <v>788</v>
      </c>
      <c r="X215" t="s">
        <v>789</v>
      </c>
      <c r="Y215" t="s">
        <v>755</v>
      </c>
      <c r="Z215" t="s">
        <v>380</v>
      </c>
      <c r="AA215" t="s">
        <v>756</v>
      </c>
      <c r="AB215" t="s">
        <v>757</v>
      </c>
      <c r="AC215" t="s">
        <v>758</v>
      </c>
      <c r="AD215" t="s">
        <v>759</v>
      </c>
      <c r="AE215" t="s">
        <v>562</v>
      </c>
      <c r="AF215" t="s">
        <v>790</v>
      </c>
      <c r="AG215" t="s">
        <v>761</v>
      </c>
      <c r="AH215" t="s">
        <v>762</v>
      </c>
      <c r="AI215" t="s">
        <v>791</v>
      </c>
      <c r="AJ215">
        <v>789.86</v>
      </c>
      <c r="AK215">
        <v>0</v>
      </c>
      <c r="AL215">
        <v>0</v>
      </c>
      <c r="AM215" t="s">
        <v>764</v>
      </c>
      <c r="AN215" t="s">
        <v>764</v>
      </c>
      <c r="AO215" t="s">
        <v>764</v>
      </c>
    </row>
    <row r="216" spans="1:41" x14ac:dyDescent="0.35">
      <c r="A216">
        <v>1026569</v>
      </c>
      <c r="B216" t="s">
        <v>740</v>
      </c>
      <c r="C216" t="s">
        <v>741</v>
      </c>
      <c r="D216" t="s">
        <v>580</v>
      </c>
      <c r="E216" t="s">
        <v>102</v>
      </c>
      <c r="F216" t="s">
        <v>800</v>
      </c>
      <c r="G216">
        <v>2021</v>
      </c>
      <c r="H216">
        <v>5</v>
      </c>
      <c r="I216" t="s">
        <v>743</v>
      </c>
      <c r="J216" s="29">
        <v>44347</v>
      </c>
      <c r="K216" t="s">
        <v>744</v>
      </c>
      <c r="L216" t="s">
        <v>745</v>
      </c>
      <c r="M216" t="s">
        <v>801</v>
      </c>
      <c r="N216" t="s">
        <v>802</v>
      </c>
      <c r="O216" t="s">
        <v>803</v>
      </c>
      <c r="P216" t="s">
        <v>673</v>
      </c>
      <c r="Q216" t="s">
        <v>749</v>
      </c>
      <c r="R216" t="s">
        <v>591</v>
      </c>
      <c r="S216" t="s">
        <v>687</v>
      </c>
      <c r="T216" t="s">
        <v>751</v>
      </c>
      <c r="U216" t="s">
        <v>752</v>
      </c>
      <c r="V216" t="s">
        <v>753</v>
      </c>
      <c r="W216" t="s">
        <v>16</v>
      </c>
      <c r="X216" t="s">
        <v>754</v>
      </c>
      <c r="Y216" t="s">
        <v>755</v>
      </c>
      <c r="Z216" t="s">
        <v>380</v>
      </c>
      <c r="AA216" t="s">
        <v>756</v>
      </c>
      <c r="AB216" t="s">
        <v>757</v>
      </c>
      <c r="AC216" t="s">
        <v>758</v>
      </c>
      <c r="AD216" t="s">
        <v>759</v>
      </c>
      <c r="AE216" t="s">
        <v>768</v>
      </c>
      <c r="AF216" t="s">
        <v>760</v>
      </c>
      <c r="AG216" t="s">
        <v>761</v>
      </c>
      <c r="AH216" t="s">
        <v>762</v>
      </c>
      <c r="AI216" t="s">
        <v>763</v>
      </c>
      <c r="AJ216">
        <v>19646.39</v>
      </c>
      <c r="AK216">
        <v>0</v>
      </c>
      <c r="AL216">
        <v>0</v>
      </c>
      <c r="AM216" t="s">
        <v>764</v>
      </c>
      <c r="AN216" t="s">
        <v>764</v>
      </c>
      <c r="AO216" t="s">
        <v>764</v>
      </c>
    </row>
    <row r="217" spans="1:41" x14ac:dyDescent="0.35">
      <c r="A217">
        <v>1026569</v>
      </c>
      <c r="B217" t="s">
        <v>740</v>
      </c>
      <c r="C217" t="s">
        <v>741</v>
      </c>
      <c r="D217" t="s">
        <v>580</v>
      </c>
      <c r="E217" t="s">
        <v>102</v>
      </c>
      <c r="F217" t="s">
        <v>800</v>
      </c>
      <c r="G217">
        <v>2021</v>
      </c>
      <c r="H217">
        <v>5</v>
      </c>
      <c r="I217" t="s">
        <v>743</v>
      </c>
      <c r="J217" s="29">
        <v>44342</v>
      </c>
      <c r="K217" t="s">
        <v>744</v>
      </c>
      <c r="L217" t="s">
        <v>745</v>
      </c>
      <c r="M217" t="s">
        <v>805</v>
      </c>
      <c r="N217" t="s">
        <v>806</v>
      </c>
      <c r="O217" t="s">
        <v>807</v>
      </c>
      <c r="P217" t="s">
        <v>673</v>
      </c>
      <c r="Q217" t="s">
        <v>749</v>
      </c>
      <c r="R217" t="s">
        <v>591</v>
      </c>
      <c r="S217" t="s">
        <v>687</v>
      </c>
      <c r="T217" t="s">
        <v>751</v>
      </c>
      <c r="U217" t="s">
        <v>752</v>
      </c>
      <c r="V217" t="s">
        <v>753</v>
      </c>
      <c r="W217" t="s">
        <v>16</v>
      </c>
      <c r="X217" t="s">
        <v>754</v>
      </c>
      <c r="Y217" t="s">
        <v>755</v>
      </c>
      <c r="Z217" t="s">
        <v>380</v>
      </c>
      <c r="AA217" t="s">
        <v>756</v>
      </c>
      <c r="AB217" t="s">
        <v>757</v>
      </c>
      <c r="AC217" t="s">
        <v>758</v>
      </c>
      <c r="AD217" t="s">
        <v>759</v>
      </c>
      <c r="AE217" t="s">
        <v>768</v>
      </c>
      <c r="AF217" t="s">
        <v>760</v>
      </c>
      <c r="AG217" t="s">
        <v>761</v>
      </c>
      <c r="AH217" t="s">
        <v>762</v>
      </c>
      <c r="AI217" t="s">
        <v>763</v>
      </c>
      <c r="AJ217">
        <v>-35471.980000000003</v>
      </c>
      <c r="AK217">
        <v>0</v>
      </c>
      <c r="AL217">
        <v>0</v>
      </c>
      <c r="AM217" t="s">
        <v>764</v>
      </c>
      <c r="AN217" t="s">
        <v>764</v>
      </c>
      <c r="AO217" t="s">
        <v>764</v>
      </c>
    </row>
    <row r="218" spans="1:41" x14ac:dyDescent="0.35">
      <c r="A218">
        <v>1026568</v>
      </c>
      <c r="B218" t="s">
        <v>740</v>
      </c>
      <c r="C218" t="s">
        <v>741</v>
      </c>
      <c r="D218" t="e">
        <v>#N/A</v>
      </c>
      <c r="E218" t="s">
        <v>829</v>
      </c>
      <c r="F218" t="s">
        <v>800</v>
      </c>
      <c r="G218">
        <v>2021</v>
      </c>
      <c r="H218">
        <v>5</v>
      </c>
      <c r="I218" t="s">
        <v>743</v>
      </c>
      <c r="J218" s="29">
        <v>44347</v>
      </c>
      <c r="K218" t="s">
        <v>744</v>
      </c>
      <c r="L218" t="s">
        <v>745</v>
      </c>
      <c r="M218" t="s">
        <v>801</v>
      </c>
      <c r="N218" t="s">
        <v>802</v>
      </c>
      <c r="O218" t="s">
        <v>803</v>
      </c>
      <c r="P218" t="s">
        <v>673</v>
      </c>
      <c r="Q218" t="s">
        <v>749</v>
      </c>
      <c r="R218" t="s">
        <v>591</v>
      </c>
      <c r="S218" t="s">
        <v>687</v>
      </c>
      <c r="T218" t="s">
        <v>751</v>
      </c>
      <c r="U218" t="s">
        <v>752</v>
      </c>
      <c r="V218" t="s">
        <v>753</v>
      </c>
      <c r="W218" t="s">
        <v>788</v>
      </c>
      <c r="X218" t="s">
        <v>789</v>
      </c>
      <c r="Y218" t="s">
        <v>755</v>
      </c>
      <c r="Z218" t="s">
        <v>380</v>
      </c>
      <c r="AA218" t="s">
        <v>756</v>
      </c>
      <c r="AB218" t="s">
        <v>757</v>
      </c>
      <c r="AC218" t="s">
        <v>758</v>
      </c>
      <c r="AD218" t="s">
        <v>759</v>
      </c>
      <c r="AE218" t="s">
        <v>768</v>
      </c>
      <c r="AF218" t="s">
        <v>790</v>
      </c>
      <c r="AG218" t="s">
        <v>761</v>
      </c>
      <c r="AH218" t="s">
        <v>762</v>
      </c>
      <c r="AI218" t="s">
        <v>791</v>
      </c>
      <c r="AJ218">
        <v>1329.75</v>
      </c>
      <c r="AK218">
        <v>0</v>
      </c>
      <c r="AL218">
        <v>0</v>
      </c>
      <c r="AM218" t="s">
        <v>764</v>
      </c>
      <c r="AN218" t="s">
        <v>764</v>
      </c>
      <c r="AO218" t="s">
        <v>764</v>
      </c>
    </row>
    <row r="219" spans="1:41" x14ac:dyDescent="0.35">
      <c r="A219">
        <v>1026845</v>
      </c>
      <c r="B219" t="s">
        <v>740</v>
      </c>
      <c r="C219" t="s">
        <v>741</v>
      </c>
      <c r="D219" t="s">
        <v>580</v>
      </c>
      <c r="E219" t="s">
        <v>99</v>
      </c>
      <c r="F219" t="s">
        <v>800</v>
      </c>
      <c r="G219">
        <v>2021</v>
      </c>
      <c r="H219">
        <v>5</v>
      </c>
      <c r="I219" t="s">
        <v>743</v>
      </c>
      <c r="J219" s="29">
        <v>44347</v>
      </c>
      <c r="K219" t="s">
        <v>744</v>
      </c>
      <c r="L219" t="s">
        <v>745</v>
      </c>
      <c r="M219" t="s">
        <v>801</v>
      </c>
      <c r="N219" t="s">
        <v>802</v>
      </c>
      <c r="O219" t="s">
        <v>803</v>
      </c>
      <c r="P219" t="s">
        <v>673</v>
      </c>
      <c r="Q219" t="s">
        <v>749</v>
      </c>
      <c r="R219" t="s">
        <v>589</v>
      </c>
      <c r="S219" t="s">
        <v>798</v>
      </c>
      <c r="T219" t="s">
        <v>751</v>
      </c>
      <c r="U219" t="s">
        <v>752</v>
      </c>
      <c r="V219" t="s">
        <v>753</v>
      </c>
      <c r="W219" t="s">
        <v>16</v>
      </c>
      <c r="X219" t="s">
        <v>754</v>
      </c>
      <c r="Y219" t="s">
        <v>755</v>
      </c>
      <c r="Z219" t="s">
        <v>380</v>
      </c>
      <c r="AA219" t="s">
        <v>756</v>
      </c>
      <c r="AB219" t="s">
        <v>757</v>
      </c>
      <c r="AC219" t="s">
        <v>758</v>
      </c>
      <c r="AD219" t="s">
        <v>759</v>
      </c>
      <c r="AE219" t="s">
        <v>768</v>
      </c>
      <c r="AF219" t="s">
        <v>760</v>
      </c>
      <c r="AG219" t="s">
        <v>761</v>
      </c>
      <c r="AH219" t="s">
        <v>762</v>
      </c>
      <c r="AI219" t="s">
        <v>763</v>
      </c>
      <c r="AJ219">
        <v>12332.88</v>
      </c>
      <c r="AK219">
        <v>0</v>
      </c>
      <c r="AL219">
        <v>0</v>
      </c>
      <c r="AM219" t="s">
        <v>764</v>
      </c>
      <c r="AN219" t="s">
        <v>764</v>
      </c>
      <c r="AO219" t="s">
        <v>764</v>
      </c>
    </row>
    <row r="220" spans="1:41" x14ac:dyDescent="0.35">
      <c r="A220">
        <v>1026845</v>
      </c>
      <c r="B220" t="s">
        <v>740</v>
      </c>
      <c r="C220" t="s">
        <v>741</v>
      </c>
      <c r="D220" t="s">
        <v>580</v>
      </c>
      <c r="E220" t="s">
        <v>99</v>
      </c>
      <c r="F220" t="s">
        <v>800</v>
      </c>
      <c r="G220">
        <v>2021</v>
      </c>
      <c r="H220">
        <v>5</v>
      </c>
      <c r="I220" t="s">
        <v>743</v>
      </c>
      <c r="J220" s="29">
        <v>44342</v>
      </c>
      <c r="K220" t="s">
        <v>744</v>
      </c>
      <c r="L220" t="s">
        <v>745</v>
      </c>
      <c r="M220" t="s">
        <v>805</v>
      </c>
      <c r="N220" t="s">
        <v>806</v>
      </c>
      <c r="O220" t="s">
        <v>807</v>
      </c>
      <c r="P220" t="s">
        <v>673</v>
      </c>
      <c r="Q220" t="s">
        <v>749</v>
      </c>
      <c r="R220" t="s">
        <v>589</v>
      </c>
      <c r="S220" t="s">
        <v>798</v>
      </c>
      <c r="T220" t="s">
        <v>751</v>
      </c>
      <c r="U220" t="s">
        <v>752</v>
      </c>
      <c r="V220" t="s">
        <v>753</v>
      </c>
      <c r="W220" t="s">
        <v>16</v>
      </c>
      <c r="X220" t="s">
        <v>754</v>
      </c>
      <c r="Y220" t="s">
        <v>755</v>
      </c>
      <c r="Z220" t="s">
        <v>380</v>
      </c>
      <c r="AA220" t="s">
        <v>756</v>
      </c>
      <c r="AB220" t="s">
        <v>757</v>
      </c>
      <c r="AC220" t="s">
        <v>758</v>
      </c>
      <c r="AD220" t="s">
        <v>759</v>
      </c>
      <c r="AE220" t="s">
        <v>768</v>
      </c>
      <c r="AF220" t="s">
        <v>760</v>
      </c>
      <c r="AG220" t="s">
        <v>761</v>
      </c>
      <c r="AH220" t="s">
        <v>762</v>
      </c>
      <c r="AI220" t="s">
        <v>763</v>
      </c>
      <c r="AJ220">
        <v>-25497.75</v>
      </c>
      <c r="AK220">
        <v>0</v>
      </c>
      <c r="AL220">
        <v>0</v>
      </c>
      <c r="AM220" t="s">
        <v>764</v>
      </c>
      <c r="AN220" t="s">
        <v>764</v>
      </c>
      <c r="AO220" t="s">
        <v>764</v>
      </c>
    </row>
    <row r="221" spans="1:41" x14ac:dyDescent="0.35">
      <c r="A221">
        <v>1026843</v>
      </c>
      <c r="B221" t="s">
        <v>740</v>
      </c>
      <c r="C221" t="s">
        <v>741</v>
      </c>
      <c r="D221" t="e">
        <v>#N/A</v>
      </c>
      <c r="E221" t="s">
        <v>830</v>
      </c>
      <c r="F221" t="s">
        <v>800</v>
      </c>
      <c r="G221">
        <v>2021</v>
      </c>
      <c r="H221">
        <v>5</v>
      </c>
      <c r="I221" t="s">
        <v>743</v>
      </c>
      <c r="J221" s="29">
        <v>44347</v>
      </c>
      <c r="K221" t="s">
        <v>744</v>
      </c>
      <c r="L221" t="s">
        <v>745</v>
      </c>
      <c r="M221" t="s">
        <v>801</v>
      </c>
      <c r="N221" t="s">
        <v>802</v>
      </c>
      <c r="O221" t="s">
        <v>803</v>
      </c>
      <c r="P221" t="s">
        <v>673</v>
      </c>
      <c r="Q221" t="s">
        <v>749</v>
      </c>
      <c r="R221" t="s">
        <v>589</v>
      </c>
      <c r="S221" t="s">
        <v>798</v>
      </c>
      <c r="T221" t="s">
        <v>751</v>
      </c>
      <c r="U221" t="s">
        <v>752</v>
      </c>
      <c r="V221" t="s">
        <v>753</v>
      </c>
      <c r="W221" t="s">
        <v>788</v>
      </c>
      <c r="X221" t="s">
        <v>789</v>
      </c>
      <c r="Y221" t="s">
        <v>755</v>
      </c>
      <c r="Z221" t="s">
        <v>380</v>
      </c>
      <c r="AA221" t="s">
        <v>756</v>
      </c>
      <c r="AB221" t="s">
        <v>757</v>
      </c>
      <c r="AC221" t="s">
        <v>758</v>
      </c>
      <c r="AD221" t="s">
        <v>759</v>
      </c>
      <c r="AE221" t="s">
        <v>768</v>
      </c>
      <c r="AF221" t="s">
        <v>790</v>
      </c>
      <c r="AG221" t="s">
        <v>761</v>
      </c>
      <c r="AH221" t="s">
        <v>762</v>
      </c>
      <c r="AI221" t="s">
        <v>791</v>
      </c>
      <c r="AJ221">
        <v>945.08</v>
      </c>
      <c r="AK221">
        <v>0</v>
      </c>
      <c r="AL221">
        <v>0</v>
      </c>
      <c r="AM221" t="s">
        <v>764</v>
      </c>
      <c r="AN221" t="s">
        <v>764</v>
      </c>
      <c r="AO221" t="s">
        <v>764</v>
      </c>
    </row>
    <row r="222" spans="1:41" x14ac:dyDescent="0.35">
      <c r="A222">
        <v>1030780</v>
      </c>
      <c r="B222" t="s">
        <v>740</v>
      </c>
      <c r="C222" t="s">
        <v>741</v>
      </c>
      <c r="D222" t="s">
        <v>580</v>
      </c>
      <c r="E222" t="s">
        <v>95</v>
      </c>
      <c r="F222" t="s">
        <v>800</v>
      </c>
      <c r="G222">
        <v>2021</v>
      </c>
      <c r="H222">
        <v>5</v>
      </c>
      <c r="I222" t="s">
        <v>743</v>
      </c>
      <c r="J222" s="29">
        <v>44347</v>
      </c>
      <c r="K222" t="s">
        <v>744</v>
      </c>
      <c r="L222" t="s">
        <v>745</v>
      </c>
      <c r="M222" t="s">
        <v>801</v>
      </c>
      <c r="N222" t="s">
        <v>802</v>
      </c>
      <c r="O222" t="s">
        <v>803</v>
      </c>
      <c r="P222" t="s">
        <v>673</v>
      </c>
      <c r="Q222" t="s">
        <v>749</v>
      </c>
      <c r="R222" t="s">
        <v>587</v>
      </c>
      <c r="S222" t="s">
        <v>799</v>
      </c>
      <c r="T222" t="s">
        <v>751</v>
      </c>
      <c r="U222" t="s">
        <v>752</v>
      </c>
      <c r="V222" t="s">
        <v>753</v>
      </c>
      <c r="W222" t="s">
        <v>16</v>
      </c>
      <c r="X222" t="s">
        <v>754</v>
      </c>
      <c r="Y222" t="s">
        <v>755</v>
      </c>
      <c r="Z222" t="s">
        <v>380</v>
      </c>
      <c r="AA222" t="s">
        <v>756</v>
      </c>
      <c r="AB222" t="s">
        <v>757</v>
      </c>
      <c r="AC222" t="s">
        <v>758</v>
      </c>
      <c r="AD222" t="s">
        <v>759</v>
      </c>
      <c r="AE222" t="s">
        <v>768</v>
      </c>
      <c r="AF222" t="s">
        <v>760</v>
      </c>
      <c r="AG222" t="s">
        <v>761</v>
      </c>
      <c r="AH222" t="s">
        <v>762</v>
      </c>
      <c r="AI222" t="s">
        <v>763</v>
      </c>
      <c r="AJ222">
        <v>5177.3100000000004</v>
      </c>
      <c r="AK222">
        <v>0</v>
      </c>
      <c r="AL222">
        <v>0</v>
      </c>
      <c r="AM222" t="s">
        <v>764</v>
      </c>
      <c r="AN222" t="s">
        <v>764</v>
      </c>
      <c r="AO222" t="s">
        <v>764</v>
      </c>
    </row>
    <row r="223" spans="1:41" x14ac:dyDescent="0.35">
      <c r="A223">
        <v>1030780</v>
      </c>
      <c r="B223" t="s">
        <v>740</v>
      </c>
      <c r="C223" t="s">
        <v>741</v>
      </c>
      <c r="D223" t="s">
        <v>580</v>
      </c>
      <c r="E223" t="s">
        <v>95</v>
      </c>
      <c r="F223" t="s">
        <v>800</v>
      </c>
      <c r="G223">
        <v>2021</v>
      </c>
      <c r="H223">
        <v>5</v>
      </c>
      <c r="I223" t="s">
        <v>743</v>
      </c>
      <c r="J223" s="29">
        <v>44342</v>
      </c>
      <c r="K223" t="s">
        <v>744</v>
      </c>
      <c r="L223" t="s">
        <v>745</v>
      </c>
      <c r="M223" t="s">
        <v>805</v>
      </c>
      <c r="N223" t="s">
        <v>806</v>
      </c>
      <c r="O223" t="s">
        <v>807</v>
      </c>
      <c r="P223" t="s">
        <v>673</v>
      </c>
      <c r="Q223" t="s">
        <v>749</v>
      </c>
      <c r="R223" t="s">
        <v>587</v>
      </c>
      <c r="S223" t="s">
        <v>799</v>
      </c>
      <c r="T223" t="s">
        <v>751</v>
      </c>
      <c r="U223" t="s">
        <v>752</v>
      </c>
      <c r="V223" t="s">
        <v>753</v>
      </c>
      <c r="W223" t="s">
        <v>16</v>
      </c>
      <c r="X223" t="s">
        <v>754</v>
      </c>
      <c r="Y223" t="s">
        <v>755</v>
      </c>
      <c r="Z223" t="s">
        <v>380</v>
      </c>
      <c r="AA223" t="s">
        <v>756</v>
      </c>
      <c r="AB223" t="s">
        <v>757</v>
      </c>
      <c r="AC223" t="s">
        <v>758</v>
      </c>
      <c r="AD223" t="s">
        <v>759</v>
      </c>
      <c r="AE223" t="s">
        <v>768</v>
      </c>
      <c r="AF223" t="s">
        <v>760</v>
      </c>
      <c r="AG223" t="s">
        <v>761</v>
      </c>
      <c r="AH223" t="s">
        <v>762</v>
      </c>
      <c r="AI223" t="s">
        <v>763</v>
      </c>
      <c r="AJ223">
        <v>-12307.18</v>
      </c>
      <c r="AK223">
        <v>0</v>
      </c>
      <c r="AL223">
        <v>0</v>
      </c>
      <c r="AM223" t="s">
        <v>764</v>
      </c>
      <c r="AN223" t="s">
        <v>764</v>
      </c>
      <c r="AO223" t="s">
        <v>764</v>
      </c>
    </row>
    <row r="224" spans="1:41" x14ac:dyDescent="0.35">
      <c r="A224">
        <v>1029539</v>
      </c>
      <c r="B224" t="s">
        <v>740</v>
      </c>
      <c r="C224" t="s">
        <v>741</v>
      </c>
      <c r="D224" t="s">
        <v>580</v>
      </c>
      <c r="E224" t="s">
        <v>92</v>
      </c>
      <c r="F224" t="s">
        <v>800</v>
      </c>
      <c r="G224">
        <v>2021</v>
      </c>
      <c r="H224">
        <v>5</v>
      </c>
      <c r="I224" t="s">
        <v>743</v>
      </c>
      <c r="J224" s="29">
        <v>44347</v>
      </c>
      <c r="K224" t="s">
        <v>744</v>
      </c>
      <c r="L224" t="s">
        <v>745</v>
      </c>
      <c r="M224" t="s">
        <v>801</v>
      </c>
      <c r="N224" t="s">
        <v>802</v>
      </c>
      <c r="O224" t="s">
        <v>803</v>
      </c>
      <c r="P224" t="s">
        <v>673</v>
      </c>
      <c r="Q224" t="s">
        <v>749</v>
      </c>
      <c r="R224" t="s">
        <v>585</v>
      </c>
      <c r="S224" t="s">
        <v>706</v>
      </c>
      <c r="T224" t="s">
        <v>751</v>
      </c>
      <c r="U224" t="s">
        <v>752</v>
      </c>
      <c r="V224" t="s">
        <v>753</v>
      </c>
      <c r="W224" t="s">
        <v>16</v>
      </c>
      <c r="X224" t="s">
        <v>754</v>
      </c>
      <c r="Y224" t="s">
        <v>755</v>
      </c>
      <c r="Z224" t="s">
        <v>380</v>
      </c>
      <c r="AA224" t="s">
        <v>756</v>
      </c>
      <c r="AB224" t="s">
        <v>757</v>
      </c>
      <c r="AC224" t="s">
        <v>758</v>
      </c>
      <c r="AD224" t="s">
        <v>759</v>
      </c>
      <c r="AE224" t="s">
        <v>766</v>
      </c>
      <c r="AF224" t="s">
        <v>760</v>
      </c>
      <c r="AG224" t="s">
        <v>761</v>
      </c>
      <c r="AH224" t="s">
        <v>762</v>
      </c>
      <c r="AI224" t="s">
        <v>763</v>
      </c>
      <c r="AJ224">
        <v>7529.92</v>
      </c>
      <c r="AK224">
        <v>0</v>
      </c>
      <c r="AL224">
        <v>0</v>
      </c>
      <c r="AM224" t="s">
        <v>764</v>
      </c>
      <c r="AN224" t="s">
        <v>764</v>
      </c>
      <c r="AO224" t="s">
        <v>764</v>
      </c>
    </row>
    <row r="225" spans="1:41" x14ac:dyDescent="0.35">
      <c r="A225">
        <v>1029539</v>
      </c>
      <c r="B225" t="s">
        <v>740</v>
      </c>
      <c r="C225" t="s">
        <v>741</v>
      </c>
      <c r="D225" t="s">
        <v>580</v>
      </c>
      <c r="E225" t="s">
        <v>92</v>
      </c>
      <c r="F225" t="s">
        <v>800</v>
      </c>
      <c r="G225">
        <v>2021</v>
      </c>
      <c r="H225">
        <v>5</v>
      </c>
      <c r="I225" t="s">
        <v>743</v>
      </c>
      <c r="J225" s="29">
        <v>44342</v>
      </c>
      <c r="K225" t="s">
        <v>744</v>
      </c>
      <c r="L225" t="s">
        <v>745</v>
      </c>
      <c r="M225" t="s">
        <v>805</v>
      </c>
      <c r="N225" t="s">
        <v>806</v>
      </c>
      <c r="O225" t="s">
        <v>807</v>
      </c>
      <c r="P225" t="s">
        <v>673</v>
      </c>
      <c r="Q225" t="s">
        <v>749</v>
      </c>
      <c r="R225" t="s">
        <v>585</v>
      </c>
      <c r="S225" t="s">
        <v>706</v>
      </c>
      <c r="T225" t="s">
        <v>751</v>
      </c>
      <c r="U225" t="s">
        <v>752</v>
      </c>
      <c r="V225" t="s">
        <v>753</v>
      </c>
      <c r="W225" t="s">
        <v>16</v>
      </c>
      <c r="X225" t="s">
        <v>754</v>
      </c>
      <c r="Y225" t="s">
        <v>755</v>
      </c>
      <c r="Z225" t="s">
        <v>380</v>
      </c>
      <c r="AA225" t="s">
        <v>756</v>
      </c>
      <c r="AB225" t="s">
        <v>757</v>
      </c>
      <c r="AC225" t="s">
        <v>758</v>
      </c>
      <c r="AD225" t="s">
        <v>759</v>
      </c>
      <c r="AE225" t="s">
        <v>766</v>
      </c>
      <c r="AF225" t="s">
        <v>760</v>
      </c>
      <c r="AG225" t="s">
        <v>761</v>
      </c>
      <c r="AH225" t="s">
        <v>762</v>
      </c>
      <c r="AI225" t="s">
        <v>763</v>
      </c>
      <c r="AJ225">
        <v>-16431.68</v>
      </c>
      <c r="AK225">
        <v>0</v>
      </c>
      <c r="AL225">
        <v>0</v>
      </c>
      <c r="AM225" t="s">
        <v>764</v>
      </c>
      <c r="AN225" t="s">
        <v>764</v>
      </c>
      <c r="AO225" t="s">
        <v>764</v>
      </c>
    </row>
    <row r="226" spans="1:41" x14ac:dyDescent="0.35">
      <c r="A226">
        <v>1029538</v>
      </c>
      <c r="B226" t="s">
        <v>740</v>
      </c>
      <c r="C226" t="s">
        <v>741</v>
      </c>
      <c r="D226" t="e">
        <v>#N/A</v>
      </c>
      <c r="E226" t="s">
        <v>831</v>
      </c>
      <c r="F226" t="s">
        <v>800</v>
      </c>
      <c r="G226">
        <v>2021</v>
      </c>
      <c r="H226">
        <v>5</v>
      </c>
      <c r="I226" t="s">
        <v>743</v>
      </c>
      <c r="J226" s="29">
        <v>44347</v>
      </c>
      <c r="K226" t="s">
        <v>744</v>
      </c>
      <c r="L226" t="s">
        <v>745</v>
      </c>
      <c r="M226" t="s">
        <v>801</v>
      </c>
      <c r="N226" t="s">
        <v>802</v>
      </c>
      <c r="O226" t="s">
        <v>803</v>
      </c>
      <c r="P226" t="s">
        <v>673</v>
      </c>
      <c r="Q226" t="s">
        <v>749</v>
      </c>
      <c r="R226" t="s">
        <v>585</v>
      </c>
      <c r="S226" t="s">
        <v>706</v>
      </c>
      <c r="T226" t="s">
        <v>751</v>
      </c>
      <c r="U226" t="s">
        <v>752</v>
      </c>
      <c r="V226" t="s">
        <v>753</v>
      </c>
      <c r="W226" t="s">
        <v>788</v>
      </c>
      <c r="X226" t="s">
        <v>789</v>
      </c>
      <c r="Y226" t="s">
        <v>755</v>
      </c>
      <c r="Z226" t="s">
        <v>380</v>
      </c>
      <c r="AA226" t="s">
        <v>756</v>
      </c>
      <c r="AB226" t="s">
        <v>757</v>
      </c>
      <c r="AC226" t="s">
        <v>758</v>
      </c>
      <c r="AD226" t="s">
        <v>759</v>
      </c>
      <c r="AE226" t="s">
        <v>766</v>
      </c>
      <c r="AF226" t="s">
        <v>790</v>
      </c>
      <c r="AG226" t="s">
        <v>761</v>
      </c>
      <c r="AH226" t="s">
        <v>762</v>
      </c>
      <c r="AI226" t="s">
        <v>791</v>
      </c>
      <c r="AJ226">
        <v>2303.69</v>
      </c>
      <c r="AK226">
        <v>0</v>
      </c>
      <c r="AL226">
        <v>0</v>
      </c>
      <c r="AM226" t="s">
        <v>764</v>
      </c>
      <c r="AN226" t="s">
        <v>764</v>
      </c>
      <c r="AO226" t="s">
        <v>764</v>
      </c>
    </row>
    <row r="227" spans="1:41" x14ac:dyDescent="0.35">
      <c r="A227">
        <v>1028499</v>
      </c>
      <c r="B227" t="s">
        <v>740</v>
      </c>
      <c r="C227" t="s">
        <v>741</v>
      </c>
      <c r="D227" t="s">
        <v>580</v>
      </c>
      <c r="E227" t="s">
        <v>89</v>
      </c>
      <c r="F227" t="s">
        <v>800</v>
      </c>
      <c r="G227">
        <v>2021</v>
      </c>
      <c r="H227">
        <v>5</v>
      </c>
      <c r="I227" t="s">
        <v>743</v>
      </c>
      <c r="J227" s="29">
        <v>44347</v>
      </c>
      <c r="K227" t="s">
        <v>744</v>
      </c>
      <c r="L227" t="s">
        <v>745</v>
      </c>
      <c r="M227" t="s">
        <v>801</v>
      </c>
      <c r="N227" t="s">
        <v>802</v>
      </c>
      <c r="O227" t="s">
        <v>803</v>
      </c>
      <c r="P227" t="s">
        <v>673</v>
      </c>
      <c r="Q227" t="s">
        <v>749</v>
      </c>
      <c r="R227" t="s">
        <v>583</v>
      </c>
      <c r="S227" t="s">
        <v>689</v>
      </c>
      <c r="T227" t="s">
        <v>751</v>
      </c>
      <c r="U227" t="s">
        <v>752</v>
      </c>
      <c r="V227" t="s">
        <v>753</v>
      </c>
      <c r="W227" t="s">
        <v>16</v>
      </c>
      <c r="X227" t="s">
        <v>754</v>
      </c>
      <c r="Y227" t="s">
        <v>755</v>
      </c>
      <c r="Z227" t="s">
        <v>380</v>
      </c>
      <c r="AA227" t="s">
        <v>756</v>
      </c>
      <c r="AB227" t="s">
        <v>757</v>
      </c>
      <c r="AC227" t="s">
        <v>758</v>
      </c>
      <c r="AD227" t="s">
        <v>759</v>
      </c>
      <c r="AE227" t="s">
        <v>768</v>
      </c>
      <c r="AF227" t="s">
        <v>760</v>
      </c>
      <c r="AG227" t="s">
        <v>761</v>
      </c>
      <c r="AH227" t="s">
        <v>762</v>
      </c>
      <c r="AI227" t="s">
        <v>763</v>
      </c>
      <c r="AJ227">
        <v>16661.900000000001</v>
      </c>
      <c r="AK227">
        <v>0</v>
      </c>
      <c r="AL227">
        <v>0</v>
      </c>
      <c r="AM227" t="s">
        <v>764</v>
      </c>
      <c r="AN227" t="s">
        <v>764</v>
      </c>
      <c r="AO227" t="s">
        <v>764</v>
      </c>
    </row>
    <row r="228" spans="1:41" x14ac:dyDescent="0.35">
      <c r="A228">
        <v>1028499</v>
      </c>
      <c r="B228" t="s">
        <v>740</v>
      </c>
      <c r="C228" t="s">
        <v>741</v>
      </c>
      <c r="D228" t="s">
        <v>580</v>
      </c>
      <c r="E228" t="s">
        <v>89</v>
      </c>
      <c r="F228" t="s">
        <v>800</v>
      </c>
      <c r="G228">
        <v>2021</v>
      </c>
      <c r="H228">
        <v>5</v>
      </c>
      <c r="I228" t="s">
        <v>743</v>
      </c>
      <c r="J228" s="29">
        <v>44342</v>
      </c>
      <c r="K228" t="s">
        <v>744</v>
      </c>
      <c r="L228" t="s">
        <v>745</v>
      </c>
      <c r="M228" t="s">
        <v>805</v>
      </c>
      <c r="N228" t="s">
        <v>806</v>
      </c>
      <c r="O228" t="s">
        <v>807</v>
      </c>
      <c r="P228" t="s">
        <v>673</v>
      </c>
      <c r="Q228" t="s">
        <v>749</v>
      </c>
      <c r="R228" t="s">
        <v>583</v>
      </c>
      <c r="S228" t="s">
        <v>689</v>
      </c>
      <c r="T228" t="s">
        <v>751</v>
      </c>
      <c r="U228" t="s">
        <v>752</v>
      </c>
      <c r="V228" t="s">
        <v>753</v>
      </c>
      <c r="W228" t="s">
        <v>16</v>
      </c>
      <c r="X228" t="s">
        <v>754</v>
      </c>
      <c r="Y228" t="s">
        <v>755</v>
      </c>
      <c r="Z228" t="s">
        <v>380</v>
      </c>
      <c r="AA228" t="s">
        <v>756</v>
      </c>
      <c r="AB228" t="s">
        <v>757</v>
      </c>
      <c r="AC228" t="s">
        <v>758</v>
      </c>
      <c r="AD228" t="s">
        <v>759</v>
      </c>
      <c r="AE228" t="s">
        <v>768</v>
      </c>
      <c r="AF228" t="s">
        <v>760</v>
      </c>
      <c r="AG228" t="s">
        <v>761</v>
      </c>
      <c r="AH228" t="s">
        <v>762</v>
      </c>
      <c r="AI228" t="s">
        <v>763</v>
      </c>
      <c r="AJ228">
        <v>-34934.42</v>
      </c>
      <c r="AK228">
        <v>0</v>
      </c>
      <c r="AL228">
        <v>0</v>
      </c>
      <c r="AM228" t="s">
        <v>764</v>
      </c>
      <c r="AN228" t="s">
        <v>764</v>
      </c>
      <c r="AO228" t="s">
        <v>764</v>
      </c>
    </row>
    <row r="229" spans="1:41" x14ac:dyDescent="0.35">
      <c r="A229">
        <v>1028497</v>
      </c>
      <c r="B229" t="s">
        <v>740</v>
      </c>
      <c r="C229" t="s">
        <v>741</v>
      </c>
      <c r="D229" t="e">
        <v>#N/A</v>
      </c>
      <c r="E229" t="s">
        <v>832</v>
      </c>
      <c r="F229" t="s">
        <v>800</v>
      </c>
      <c r="G229">
        <v>2021</v>
      </c>
      <c r="H229">
        <v>5</v>
      </c>
      <c r="I229" t="s">
        <v>743</v>
      </c>
      <c r="J229" s="29">
        <v>44347</v>
      </c>
      <c r="K229" t="s">
        <v>744</v>
      </c>
      <c r="L229" t="s">
        <v>745</v>
      </c>
      <c r="M229" t="s">
        <v>801</v>
      </c>
      <c r="N229" t="s">
        <v>802</v>
      </c>
      <c r="O229" t="s">
        <v>803</v>
      </c>
      <c r="P229" t="s">
        <v>673</v>
      </c>
      <c r="Q229" t="s">
        <v>749</v>
      </c>
      <c r="R229" t="s">
        <v>583</v>
      </c>
      <c r="S229" t="s">
        <v>689</v>
      </c>
      <c r="T229" t="s">
        <v>751</v>
      </c>
      <c r="U229" t="s">
        <v>752</v>
      </c>
      <c r="V229" t="s">
        <v>753</v>
      </c>
      <c r="W229" t="s">
        <v>788</v>
      </c>
      <c r="X229" t="s">
        <v>789</v>
      </c>
      <c r="Y229" t="s">
        <v>755</v>
      </c>
      <c r="Z229" t="s">
        <v>380</v>
      </c>
      <c r="AA229" t="s">
        <v>756</v>
      </c>
      <c r="AB229" t="s">
        <v>757</v>
      </c>
      <c r="AC229" t="s">
        <v>758</v>
      </c>
      <c r="AD229" t="s">
        <v>759</v>
      </c>
      <c r="AE229" t="s">
        <v>768</v>
      </c>
      <c r="AF229" t="s">
        <v>790</v>
      </c>
      <c r="AG229" t="s">
        <v>761</v>
      </c>
      <c r="AH229" t="s">
        <v>762</v>
      </c>
      <c r="AI229" t="s">
        <v>791</v>
      </c>
      <c r="AJ229">
        <v>1161.31</v>
      </c>
      <c r="AK229">
        <v>0</v>
      </c>
      <c r="AL229">
        <v>0</v>
      </c>
      <c r="AM229" t="s">
        <v>764</v>
      </c>
      <c r="AN229" t="s">
        <v>764</v>
      </c>
      <c r="AO229" t="s">
        <v>764</v>
      </c>
    </row>
    <row r="230" spans="1:41" x14ac:dyDescent="0.35">
      <c r="A230">
        <v>1029630</v>
      </c>
      <c r="B230" t="s">
        <v>740</v>
      </c>
      <c r="C230" t="s">
        <v>741</v>
      </c>
      <c r="D230" t="s">
        <v>580</v>
      </c>
      <c r="E230" t="s">
        <v>84</v>
      </c>
      <c r="F230" t="s">
        <v>800</v>
      </c>
      <c r="G230">
        <v>2021</v>
      </c>
      <c r="H230">
        <v>5</v>
      </c>
      <c r="I230" t="s">
        <v>743</v>
      </c>
      <c r="J230" s="29">
        <v>44347</v>
      </c>
      <c r="K230" t="s">
        <v>744</v>
      </c>
      <c r="L230" t="s">
        <v>745</v>
      </c>
      <c r="M230" t="s">
        <v>801</v>
      </c>
      <c r="N230" t="s">
        <v>802</v>
      </c>
      <c r="O230" t="s">
        <v>803</v>
      </c>
      <c r="P230" t="s">
        <v>673</v>
      </c>
      <c r="Q230" t="s">
        <v>749</v>
      </c>
      <c r="R230" t="s">
        <v>581</v>
      </c>
      <c r="S230" t="s">
        <v>697</v>
      </c>
      <c r="T230" t="s">
        <v>751</v>
      </c>
      <c r="U230" t="s">
        <v>752</v>
      </c>
      <c r="V230" t="s">
        <v>753</v>
      </c>
      <c r="W230" t="s">
        <v>16</v>
      </c>
      <c r="X230" t="s">
        <v>754</v>
      </c>
      <c r="Y230" t="s">
        <v>755</v>
      </c>
      <c r="Z230" t="s">
        <v>380</v>
      </c>
      <c r="AA230" t="s">
        <v>756</v>
      </c>
      <c r="AB230" t="s">
        <v>757</v>
      </c>
      <c r="AC230" t="s">
        <v>758</v>
      </c>
      <c r="AD230" t="s">
        <v>759</v>
      </c>
      <c r="AE230" t="s">
        <v>472</v>
      </c>
      <c r="AF230" t="s">
        <v>760</v>
      </c>
      <c r="AG230" t="s">
        <v>761</v>
      </c>
      <c r="AH230" t="s">
        <v>762</v>
      </c>
      <c r="AI230" t="s">
        <v>763</v>
      </c>
      <c r="AJ230">
        <v>36927.26</v>
      </c>
      <c r="AK230">
        <v>0</v>
      </c>
      <c r="AL230">
        <v>0</v>
      </c>
      <c r="AM230" t="s">
        <v>764</v>
      </c>
      <c r="AN230" t="s">
        <v>764</v>
      </c>
      <c r="AO230" t="s">
        <v>764</v>
      </c>
    </row>
    <row r="231" spans="1:41" x14ac:dyDescent="0.35">
      <c r="A231">
        <v>1029630</v>
      </c>
      <c r="B231" t="s">
        <v>740</v>
      </c>
      <c r="C231" t="s">
        <v>741</v>
      </c>
      <c r="D231" t="s">
        <v>580</v>
      </c>
      <c r="E231" t="s">
        <v>84</v>
      </c>
      <c r="F231" t="s">
        <v>800</v>
      </c>
      <c r="G231">
        <v>2021</v>
      </c>
      <c r="H231">
        <v>5</v>
      </c>
      <c r="I231" t="s">
        <v>743</v>
      </c>
      <c r="J231" s="29">
        <v>44342</v>
      </c>
      <c r="K231" t="s">
        <v>744</v>
      </c>
      <c r="L231" t="s">
        <v>745</v>
      </c>
      <c r="M231" t="s">
        <v>805</v>
      </c>
      <c r="N231" t="s">
        <v>806</v>
      </c>
      <c r="O231" t="s">
        <v>807</v>
      </c>
      <c r="P231" t="s">
        <v>673</v>
      </c>
      <c r="Q231" t="s">
        <v>749</v>
      </c>
      <c r="R231" t="s">
        <v>581</v>
      </c>
      <c r="S231" t="s">
        <v>697</v>
      </c>
      <c r="T231" t="s">
        <v>751</v>
      </c>
      <c r="U231" t="s">
        <v>752</v>
      </c>
      <c r="V231" t="s">
        <v>753</v>
      </c>
      <c r="W231" t="s">
        <v>16</v>
      </c>
      <c r="X231" t="s">
        <v>754</v>
      </c>
      <c r="Y231" t="s">
        <v>755</v>
      </c>
      <c r="Z231" t="s">
        <v>380</v>
      </c>
      <c r="AA231" t="s">
        <v>756</v>
      </c>
      <c r="AB231" t="s">
        <v>757</v>
      </c>
      <c r="AC231" t="s">
        <v>758</v>
      </c>
      <c r="AD231" t="s">
        <v>759</v>
      </c>
      <c r="AE231" t="s">
        <v>472</v>
      </c>
      <c r="AF231" t="s">
        <v>760</v>
      </c>
      <c r="AG231" t="s">
        <v>761</v>
      </c>
      <c r="AH231" t="s">
        <v>762</v>
      </c>
      <c r="AI231" t="s">
        <v>763</v>
      </c>
      <c r="AJ231">
        <v>-9619.98</v>
      </c>
      <c r="AK231">
        <v>0</v>
      </c>
      <c r="AL231">
        <v>0</v>
      </c>
      <c r="AM231" t="s">
        <v>764</v>
      </c>
      <c r="AN231" t="s">
        <v>764</v>
      </c>
      <c r="AO231" t="s">
        <v>764</v>
      </c>
    </row>
    <row r="232" spans="1:41" x14ac:dyDescent="0.35">
      <c r="A232">
        <v>1029630</v>
      </c>
      <c r="B232" t="s">
        <v>740</v>
      </c>
      <c r="C232" t="s">
        <v>741</v>
      </c>
      <c r="D232" t="s">
        <v>580</v>
      </c>
      <c r="E232" t="s">
        <v>84</v>
      </c>
      <c r="F232" t="s">
        <v>800</v>
      </c>
      <c r="G232">
        <v>2021</v>
      </c>
      <c r="H232">
        <v>5</v>
      </c>
      <c r="I232" t="s">
        <v>743</v>
      </c>
      <c r="J232" s="29">
        <v>44347</v>
      </c>
      <c r="K232" t="s">
        <v>744</v>
      </c>
      <c r="L232" t="s">
        <v>745</v>
      </c>
      <c r="M232" t="s">
        <v>814</v>
      </c>
      <c r="N232" t="s">
        <v>815</v>
      </c>
      <c r="O232" t="s">
        <v>781</v>
      </c>
      <c r="P232" t="s">
        <v>673</v>
      </c>
      <c r="Q232" t="s">
        <v>749</v>
      </c>
      <c r="R232" t="s">
        <v>581</v>
      </c>
      <c r="S232" t="s">
        <v>697</v>
      </c>
      <c r="T232" t="s">
        <v>751</v>
      </c>
      <c r="U232" t="s">
        <v>752</v>
      </c>
      <c r="V232" t="s">
        <v>753</v>
      </c>
      <c r="W232" t="s">
        <v>16</v>
      </c>
      <c r="X232" t="s">
        <v>754</v>
      </c>
      <c r="Y232" t="s">
        <v>755</v>
      </c>
      <c r="Z232" t="s">
        <v>380</v>
      </c>
      <c r="AA232" t="s">
        <v>756</v>
      </c>
      <c r="AB232" t="s">
        <v>757</v>
      </c>
      <c r="AC232" t="s">
        <v>758</v>
      </c>
      <c r="AD232" t="s">
        <v>759</v>
      </c>
      <c r="AE232" t="s">
        <v>472</v>
      </c>
      <c r="AF232" t="s">
        <v>760</v>
      </c>
      <c r="AG232" t="s">
        <v>761</v>
      </c>
      <c r="AH232" t="s">
        <v>762</v>
      </c>
      <c r="AI232" t="s">
        <v>763</v>
      </c>
      <c r="AJ232">
        <v>4579.83</v>
      </c>
      <c r="AK232">
        <v>0</v>
      </c>
      <c r="AL232">
        <v>0</v>
      </c>
      <c r="AM232" t="s">
        <v>764</v>
      </c>
      <c r="AN232" t="s">
        <v>764</v>
      </c>
      <c r="AO232" t="s">
        <v>764</v>
      </c>
    </row>
    <row r="233" spans="1:41" x14ac:dyDescent="0.35">
      <c r="A233">
        <v>1029629</v>
      </c>
      <c r="B233" t="s">
        <v>740</v>
      </c>
      <c r="C233" t="s">
        <v>741</v>
      </c>
      <c r="D233" t="e">
        <v>#N/A</v>
      </c>
      <c r="E233" t="s">
        <v>833</v>
      </c>
      <c r="F233" t="s">
        <v>800</v>
      </c>
      <c r="G233">
        <v>2021</v>
      </c>
      <c r="H233">
        <v>5</v>
      </c>
      <c r="I233" t="s">
        <v>743</v>
      </c>
      <c r="J233" s="29">
        <v>44347</v>
      </c>
      <c r="K233" t="s">
        <v>744</v>
      </c>
      <c r="L233" t="s">
        <v>745</v>
      </c>
      <c r="M233" t="s">
        <v>801</v>
      </c>
      <c r="N233" t="s">
        <v>802</v>
      </c>
      <c r="O233" t="s">
        <v>803</v>
      </c>
      <c r="P233" t="s">
        <v>673</v>
      </c>
      <c r="Q233" t="s">
        <v>749</v>
      </c>
      <c r="R233" t="s">
        <v>581</v>
      </c>
      <c r="S233" t="s">
        <v>697</v>
      </c>
      <c r="T233" t="s">
        <v>751</v>
      </c>
      <c r="U233" t="s">
        <v>752</v>
      </c>
      <c r="V233" t="s">
        <v>753</v>
      </c>
      <c r="W233" t="s">
        <v>788</v>
      </c>
      <c r="X233" t="s">
        <v>789</v>
      </c>
      <c r="Y233" t="s">
        <v>755</v>
      </c>
      <c r="Z233" t="s">
        <v>380</v>
      </c>
      <c r="AA233" t="s">
        <v>756</v>
      </c>
      <c r="AB233" t="s">
        <v>757</v>
      </c>
      <c r="AC233" t="s">
        <v>758</v>
      </c>
      <c r="AD233" t="s">
        <v>759</v>
      </c>
      <c r="AE233" t="s">
        <v>472</v>
      </c>
      <c r="AF233" t="s">
        <v>790</v>
      </c>
      <c r="AG233" t="s">
        <v>761</v>
      </c>
      <c r="AH233" t="s">
        <v>762</v>
      </c>
      <c r="AI233" t="s">
        <v>791</v>
      </c>
      <c r="AJ233">
        <v>2227.7800000000002</v>
      </c>
      <c r="AK233">
        <v>0</v>
      </c>
      <c r="AL233">
        <v>0</v>
      </c>
      <c r="AM233" t="s">
        <v>764</v>
      </c>
      <c r="AN233" t="s">
        <v>764</v>
      </c>
      <c r="AO233" t="s">
        <v>764</v>
      </c>
    </row>
    <row r="234" spans="1:41" x14ac:dyDescent="0.35">
      <c r="A234">
        <v>1199588</v>
      </c>
      <c r="B234" t="s">
        <v>740</v>
      </c>
      <c r="C234" t="s">
        <v>741</v>
      </c>
      <c r="D234" t="s">
        <v>580</v>
      </c>
      <c r="E234" t="s">
        <v>176</v>
      </c>
      <c r="F234" t="s">
        <v>834</v>
      </c>
      <c r="G234">
        <v>2021</v>
      </c>
      <c r="H234">
        <v>4</v>
      </c>
      <c r="I234" t="s">
        <v>743</v>
      </c>
      <c r="J234" s="29">
        <v>44316</v>
      </c>
      <c r="K234" t="s">
        <v>744</v>
      </c>
      <c r="L234" t="s">
        <v>745</v>
      </c>
      <c r="M234" t="s">
        <v>835</v>
      </c>
      <c r="N234" t="s">
        <v>836</v>
      </c>
      <c r="O234" t="s">
        <v>837</v>
      </c>
      <c r="P234" t="s">
        <v>673</v>
      </c>
      <c r="Q234" t="s">
        <v>749</v>
      </c>
      <c r="R234" t="s">
        <v>639</v>
      </c>
      <c r="S234" t="s">
        <v>703</v>
      </c>
      <c r="T234" t="s">
        <v>751</v>
      </c>
      <c r="U234" t="s">
        <v>752</v>
      </c>
      <c r="V234" t="s">
        <v>753</v>
      </c>
      <c r="W234" t="s">
        <v>16</v>
      </c>
      <c r="X234" t="s">
        <v>754</v>
      </c>
      <c r="Y234" t="s">
        <v>755</v>
      </c>
      <c r="Z234" t="s">
        <v>380</v>
      </c>
      <c r="AA234" t="s">
        <v>756</v>
      </c>
      <c r="AB234" t="s">
        <v>757</v>
      </c>
      <c r="AC234" t="s">
        <v>758</v>
      </c>
      <c r="AD234" t="s">
        <v>759</v>
      </c>
      <c r="AE234" t="s">
        <v>766</v>
      </c>
      <c r="AF234" t="s">
        <v>760</v>
      </c>
      <c r="AG234" t="s">
        <v>761</v>
      </c>
      <c r="AH234" t="s">
        <v>762</v>
      </c>
      <c r="AI234" t="s">
        <v>763</v>
      </c>
      <c r="AJ234">
        <v>-2229.0100000000002</v>
      </c>
      <c r="AK234">
        <v>0</v>
      </c>
      <c r="AL234">
        <v>0</v>
      </c>
      <c r="AM234" t="s">
        <v>764</v>
      </c>
      <c r="AN234" t="s">
        <v>764</v>
      </c>
      <c r="AO234" t="s">
        <v>764</v>
      </c>
    </row>
    <row r="235" spans="1:41" x14ac:dyDescent="0.35">
      <c r="A235">
        <v>1199586</v>
      </c>
      <c r="B235" t="s">
        <v>740</v>
      </c>
      <c r="C235" t="s">
        <v>741</v>
      </c>
      <c r="D235" t="s">
        <v>580</v>
      </c>
      <c r="E235" t="s">
        <v>173</v>
      </c>
      <c r="F235" t="s">
        <v>834</v>
      </c>
      <c r="G235">
        <v>2021</v>
      </c>
      <c r="H235">
        <v>4</v>
      </c>
      <c r="I235" t="s">
        <v>743</v>
      </c>
      <c r="J235" s="29">
        <v>44316</v>
      </c>
      <c r="K235" t="s">
        <v>744</v>
      </c>
      <c r="L235" t="s">
        <v>745</v>
      </c>
      <c r="M235" t="s">
        <v>835</v>
      </c>
      <c r="N235" t="s">
        <v>836</v>
      </c>
      <c r="O235" t="s">
        <v>837</v>
      </c>
      <c r="P235" t="s">
        <v>673</v>
      </c>
      <c r="Q235" t="s">
        <v>749</v>
      </c>
      <c r="R235" t="s">
        <v>637</v>
      </c>
      <c r="S235" t="s">
        <v>705</v>
      </c>
      <c r="T235" t="s">
        <v>751</v>
      </c>
      <c r="U235" t="s">
        <v>752</v>
      </c>
      <c r="V235" t="s">
        <v>753</v>
      </c>
      <c r="W235" t="s">
        <v>16</v>
      </c>
      <c r="X235" t="s">
        <v>754</v>
      </c>
      <c r="Y235" t="s">
        <v>755</v>
      </c>
      <c r="Z235" t="s">
        <v>380</v>
      </c>
      <c r="AA235" t="s">
        <v>756</v>
      </c>
      <c r="AB235" t="s">
        <v>757</v>
      </c>
      <c r="AC235" t="s">
        <v>758</v>
      </c>
      <c r="AD235" t="s">
        <v>759</v>
      </c>
      <c r="AE235" t="s">
        <v>766</v>
      </c>
      <c r="AF235" t="s">
        <v>760</v>
      </c>
      <c r="AG235" t="s">
        <v>761</v>
      </c>
      <c r="AH235" t="s">
        <v>762</v>
      </c>
      <c r="AI235" t="s">
        <v>763</v>
      </c>
      <c r="AJ235">
        <v>-644.29</v>
      </c>
      <c r="AK235">
        <v>0</v>
      </c>
      <c r="AL235">
        <v>0</v>
      </c>
      <c r="AM235" t="s">
        <v>764</v>
      </c>
      <c r="AN235" t="s">
        <v>764</v>
      </c>
      <c r="AO235" t="s">
        <v>764</v>
      </c>
    </row>
    <row r="236" spans="1:41" x14ac:dyDescent="0.35">
      <c r="A236">
        <v>1117774</v>
      </c>
      <c r="B236" t="s">
        <v>740</v>
      </c>
      <c r="C236" t="s">
        <v>741</v>
      </c>
      <c r="D236" t="s">
        <v>580</v>
      </c>
      <c r="E236" t="s">
        <v>167</v>
      </c>
      <c r="F236" t="s">
        <v>834</v>
      </c>
      <c r="G236">
        <v>2021</v>
      </c>
      <c r="H236">
        <v>4</v>
      </c>
      <c r="I236" t="s">
        <v>743</v>
      </c>
      <c r="J236" s="29">
        <v>44316</v>
      </c>
      <c r="K236" t="s">
        <v>744</v>
      </c>
      <c r="L236" t="s">
        <v>745</v>
      </c>
      <c r="M236" t="s">
        <v>835</v>
      </c>
      <c r="N236" t="s">
        <v>836</v>
      </c>
      <c r="O236" t="s">
        <v>837</v>
      </c>
      <c r="P236" t="s">
        <v>673</v>
      </c>
      <c r="Q236" t="s">
        <v>749</v>
      </c>
      <c r="R236" t="s">
        <v>633</v>
      </c>
      <c r="S236" t="s">
        <v>704</v>
      </c>
      <c r="T236" t="s">
        <v>751</v>
      </c>
      <c r="U236" t="s">
        <v>752</v>
      </c>
      <c r="V236" t="s">
        <v>753</v>
      </c>
      <c r="W236" t="s">
        <v>16</v>
      </c>
      <c r="X236" t="s">
        <v>754</v>
      </c>
      <c r="Y236" t="s">
        <v>755</v>
      </c>
      <c r="Z236" t="s">
        <v>380</v>
      </c>
      <c r="AA236" t="s">
        <v>756</v>
      </c>
      <c r="AB236" t="s">
        <v>757</v>
      </c>
      <c r="AC236" t="s">
        <v>758</v>
      </c>
      <c r="AD236" t="s">
        <v>759</v>
      </c>
      <c r="AE236" t="s">
        <v>766</v>
      </c>
      <c r="AF236" t="s">
        <v>760</v>
      </c>
      <c r="AG236" t="s">
        <v>761</v>
      </c>
      <c r="AH236" t="s">
        <v>762</v>
      </c>
      <c r="AI236" t="s">
        <v>763</v>
      </c>
      <c r="AJ236">
        <v>-6911.82</v>
      </c>
      <c r="AK236">
        <v>0</v>
      </c>
      <c r="AL236">
        <v>0</v>
      </c>
      <c r="AM236" t="s">
        <v>764</v>
      </c>
      <c r="AN236" t="s">
        <v>764</v>
      </c>
      <c r="AO236" t="s">
        <v>764</v>
      </c>
    </row>
    <row r="237" spans="1:41" x14ac:dyDescent="0.35">
      <c r="A237">
        <v>1204737</v>
      </c>
      <c r="B237" t="s">
        <v>740</v>
      </c>
      <c r="C237" t="s">
        <v>741</v>
      </c>
      <c r="D237" t="s">
        <v>580</v>
      </c>
      <c r="E237" t="s">
        <v>120</v>
      </c>
      <c r="F237" t="s">
        <v>834</v>
      </c>
      <c r="G237">
        <v>2021</v>
      </c>
      <c r="H237">
        <v>4</v>
      </c>
      <c r="I237" t="s">
        <v>743</v>
      </c>
      <c r="J237" s="29">
        <v>44316</v>
      </c>
      <c r="K237" t="s">
        <v>744</v>
      </c>
      <c r="L237" t="s">
        <v>745</v>
      </c>
      <c r="M237" t="s">
        <v>835</v>
      </c>
      <c r="N237" t="s">
        <v>836</v>
      </c>
      <c r="O237" t="s">
        <v>837</v>
      </c>
      <c r="P237" t="s">
        <v>673</v>
      </c>
      <c r="Q237" t="s">
        <v>749</v>
      </c>
      <c r="R237" t="s">
        <v>601</v>
      </c>
      <c r="S237" t="s">
        <v>692</v>
      </c>
      <c r="T237" t="s">
        <v>751</v>
      </c>
      <c r="U237" t="s">
        <v>752</v>
      </c>
      <c r="V237" t="s">
        <v>753</v>
      </c>
      <c r="W237" t="s">
        <v>16</v>
      </c>
      <c r="X237" t="s">
        <v>754</v>
      </c>
      <c r="Y237" t="s">
        <v>755</v>
      </c>
      <c r="Z237" t="s">
        <v>380</v>
      </c>
      <c r="AA237" t="s">
        <v>756</v>
      </c>
      <c r="AB237" t="s">
        <v>757</v>
      </c>
      <c r="AC237" t="s">
        <v>758</v>
      </c>
      <c r="AD237" t="s">
        <v>759</v>
      </c>
      <c r="AE237" t="s">
        <v>768</v>
      </c>
      <c r="AF237" t="s">
        <v>760</v>
      </c>
      <c r="AG237" t="s">
        <v>761</v>
      </c>
      <c r="AH237" t="s">
        <v>762</v>
      </c>
      <c r="AI237" t="s">
        <v>763</v>
      </c>
      <c r="AJ237">
        <v>-5681.9</v>
      </c>
      <c r="AK237">
        <v>0</v>
      </c>
      <c r="AL237">
        <v>0</v>
      </c>
      <c r="AM237" t="s">
        <v>764</v>
      </c>
      <c r="AN237" t="s">
        <v>764</v>
      </c>
      <c r="AO237" t="s">
        <v>764</v>
      </c>
    </row>
    <row r="238" spans="1:41" x14ac:dyDescent="0.35">
      <c r="A238">
        <v>1204738</v>
      </c>
      <c r="B238" t="s">
        <v>740</v>
      </c>
      <c r="C238" t="s">
        <v>741</v>
      </c>
      <c r="D238" t="s">
        <v>580</v>
      </c>
      <c r="E238" t="s">
        <v>138</v>
      </c>
      <c r="F238" t="s">
        <v>834</v>
      </c>
      <c r="G238">
        <v>2021</v>
      </c>
      <c r="H238">
        <v>4</v>
      </c>
      <c r="I238" t="s">
        <v>743</v>
      </c>
      <c r="J238" s="29">
        <v>44316</v>
      </c>
      <c r="K238" t="s">
        <v>744</v>
      </c>
      <c r="L238" t="s">
        <v>745</v>
      </c>
      <c r="M238" t="s">
        <v>835</v>
      </c>
      <c r="N238" t="s">
        <v>836</v>
      </c>
      <c r="O238" t="s">
        <v>837</v>
      </c>
      <c r="P238" t="s">
        <v>673</v>
      </c>
      <c r="Q238" t="s">
        <v>749</v>
      </c>
      <c r="R238" t="s">
        <v>613</v>
      </c>
      <c r="S238" t="s">
        <v>690</v>
      </c>
      <c r="T238" t="s">
        <v>751</v>
      </c>
      <c r="U238" t="s">
        <v>752</v>
      </c>
      <c r="V238" t="s">
        <v>753</v>
      </c>
      <c r="W238" t="s">
        <v>16</v>
      </c>
      <c r="X238" t="s">
        <v>754</v>
      </c>
      <c r="Y238" t="s">
        <v>755</v>
      </c>
      <c r="Z238" t="s">
        <v>380</v>
      </c>
      <c r="AA238" t="s">
        <v>756</v>
      </c>
      <c r="AB238" t="s">
        <v>757</v>
      </c>
      <c r="AC238" t="s">
        <v>758</v>
      </c>
      <c r="AD238" t="s">
        <v>759</v>
      </c>
      <c r="AE238" t="s">
        <v>768</v>
      </c>
      <c r="AF238" t="s">
        <v>760</v>
      </c>
      <c r="AG238" t="s">
        <v>761</v>
      </c>
      <c r="AH238" t="s">
        <v>762</v>
      </c>
      <c r="AI238" t="s">
        <v>763</v>
      </c>
      <c r="AJ238">
        <v>-5670.61</v>
      </c>
      <c r="AK238">
        <v>0</v>
      </c>
      <c r="AL238">
        <v>0</v>
      </c>
      <c r="AM238" t="s">
        <v>764</v>
      </c>
      <c r="AN238" t="s">
        <v>764</v>
      </c>
      <c r="AO238" t="s">
        <v>764</v>
      </c>
    </row>
    <row r="239" spans="1:41" x14ac:dyDescent="0.35">
      <c r="A239">
        <v>1247367</v>
      </c>
      <c r="B239" t="s">
        <v>740</v>
      </c>
      <c r="C239" t="s">
        <v>741</v>
      </c>
      <c r="D239" t="s">
        <v>580</v>
      </c>
      <c r="E239" t="s">
        <v>185</v>
      </c>
      <c r="F239" t="s">
        <v>834</v>
      </c>
      <c r="G239">
        <v>2021</v>
      </c>
      <c r="H239">
        <v>4</v>
      </c>
      <c r="I239" t="s">
        <v>743</v>
      </c>
      <c r="J239" s="29">
        <v>44316</v>
      </c>
      <c r="K239" t="s">
        <v>744</v>
      </c>
      <c r="L239" t="s">
        <v>745</v>
      </c>
      <c r="M239" t="s">
        <v>835</v>
      </c>
      <c r="N239" t="s">
        <v>836</v>
      </c>
      <c r="O239" t="s">
        <v>837</v>
      </c>
      <c r="P239" t="s">
        <v>673</v>
      </c>
      <c r="Q239" t="s">
        <v>749</v>
      </c>
      <c r="R239" t="s">
        <v>643</v>
      </c>
      <c r="S239" t="s">
        <v>696</v>
      </c>
      <c r="T239" t="s">
        <v>751</v>
      </c>
      <c r="U239" t="s">
        <v>752</v>
      </c>
      <c r="V239" t="s">
        <v>753</v>
      </c>
      <c r="W239" t="s">
        <v>16</v>
      </c>
      <c r="X239" t="s">
        <v>754</v>
      </c>
      <c r="Y239" t="s">
        <v>755</v>
      </c>
      <c r="Z239" t="s">
        <v>380</v>
      </c>
      <c r="AA239" t="s">
        <v>756</v>
      </c>
      <c r="AB239" t="s">
        <v>757</v>
      </c>
      <c r="AC239" t="s">
        <v>758</v>
      </c>
      <c r="AD239" t="s">
        <v>759</v>
      </c>
      <c r="AE239" t="s">
        <v>472</v>
      </c>
      <c r="AF239" t="s">
        <v>760</v>
      </c>
      <c r="AG239" t="s">
        <v>761</v>
      </c>
      <c r="AH239" t="s">
        <v>762</v>
      </c>
      <c r="AI239" t="s">
        <v>763</v>
      </c>
      <c r="AJ239">
        <v>-12535.7</v>
      </c>
      <c r="AK239">
        <v>0</v>
      </c>
      <c r="AL239">
        <v>0</v>
      </c>
      <c r="AM239" t="s">
        <v>764</v>
      </c>
      <c r="AN239" t="s">
        <v>764</v>
      </c>
      <c r="AO239" t="s">
        <v>764</v>
      </c>
    </row>
    <row r="240" spans="1:41" x14ac:dyDescent="0.35">
      <c r="A240">
        <v>1698200</v>
      </c>
      <c r="B240" t="s">
        <v>740</v>
      </c>
      <c r="C240" t="s">
        <v>741</v>
      </c>
      <c r="D240" t="s">
        <v>580</v>
      </c>
      <c r="E240" t="s">
        <v>196</v>
      </c>
      <c r="F240" t="s">
        <v>834</v>
      </c>
      <c r="G240">
        <v>2021</v>
      </c>
      <c r="H240">
        <v>4</v>
      </c>
      <c r="I240" t="s">
        <v>743</v>
      </c>
      <c r="J240" s="29">
        <v>44316</v>
      </c>
      <c r="K240" t="s">
        <v>744</v>
      </c>
      <c r="L240" t="s">
        <v>745</v>
      </c>
      <c r="M240" t="s">
        <v>835</v>
      </c>
      <c r="N240" t="s">
        <v>836</v>
      </c>
      <c r="O240" t="s">
        <v>837</v>
      </c>
      <c r="P240" t="s">
        <v>673</v>
      </c>
      <c r="Q240" t="s">
        <v>749</v>
      </c>
      <c r="R240" t="s">
        <v>651</v>
      </c>
      <c r="S240" t="s">
        <v>693</v>
      </c>
      <c r="T240" t="s">
        <v>751</v>
      </c>
      <c r="U240" t="s">
        <v>752</v>
      </c>
      <c r="V240" t="s">
        <v>753</v>
      </c>
      <c r="W240" t="s">
        <v>16</v>
      </c>
      <c r="X240" t="s">
        <v>754</v>
      </c>
      <c r="Y240" t="s">
        <v>755</v>
      </c>
      <c r="Z240" t="s">
        <v>380</v>
      </c>
      <c r="AA240" t="s">
        <v>756</v>
      </c>
      <c r="AB240" t="s">
        <v>757</v>
      </c>
      <c r="AC240" t="s">
        <v>758</v>
      </c>
      <c r="AD240" t="s">
        <v>759</v>
      </c>
      <c r="AE240" t="s">
        <v>768</v>
      </c>
      <c r="AF240" t="s">
        <v>760</v>
      </c>
      <c r="AG240" t="s">
        <v>761</v>
      </c>
      <c r="AH240" t="s">
        <v>762</v>
      </c>
      <c r="AI240" t="s">
        <v>763</v>
      </c>
      <c r="AJ240">
        <v>-21159.38</v>
      </c>
      <c r="AK240">
        <v>0</v>
      </c>
      <c r="AL240">
        <v>0</v>
      </c>
      <c r="AM240" t="s">
        <v>764</v>
      </c>
      <c r="AN240" t="s">
        <v>764</v>
      </c>
      <c r="AO240" t="s">
        <v>764</v>
      </c>
    </row>
    <row r="241" spans="1:41" x14ac:dyDescent="0.35">
      <c r="A241">
        <v>1238039</v>
      </c>
      <c r="B241" t="s">
        <v>740</v>
      </c>
      <c r="C241" t="s">
        <v>741</v>
      </c>
      <c r="D241" t="s">
        <v>580</v>
      </c>
      <c r="E241" t="s">
        <v>159</v>
      </c>
      <c r="F241" t="s">
        <v>834</v>
      </c>
      <c r="G241">
        <v>2021</v>
      </c>
      <c r="H241">
        <v>4</v>
      </c>
      <c r="I241" t="s">
        <v>743</v>
      </c>
      <c r="J241" s="29">
        <v>44316</v>
      </c>
      <c r="K241" t="s">
        <v>744</v>
      </c>
      <c r="L241" t="s">
        <v>745</v>
      </c>
      <c r="M241" t="s">
        <v>835</v>
      </c>
      <c r="N241" t="s">
        <v>836</v>
      </c>
      <c r="O241" t="s">
        <v>837</v>
      </c>
      <c r="P241" t="s">
        <v>673</v>
      </c>
      <c r="Q241" t="s">
        <v>749</v>
      </c>
      <c r="R241" t="s">
        <v>627</v>
      </c>
      <c r="S241" t="s">
        <v>786</v>
      </c>
      <c r="T241" t="s">
        <v>751</v>
      </c>
      <c r="U241" t="s">
        <v>752</v>
      </c>
      <c r="V241" t="s">
        <v>753</v>
      </c>
      <c r="W241" t="s">
        <v>16</v>
      </c>
      <c r="X241" t="s">
        <v>754</v>
      </c>
      <c r="Y241" t="s">
        <v>755</v>
      </c>
      <c r="Z241" t="s">
        <v>380</v>
      </c>
      <c r="AA241" t="s">
        <v>756</v>
      </c>
      <c r="AB241" t="s">
        <v>757</v>
      </c>
      <c r="AC241" t="s">
        <v>758</v>
      </c>
      <c r="AD241" t="s">
        <v>759</v>
      </c>
      <c r="AE241" t="s">
        <v>768</v>
      </c>
      <c r="AF241" t="s">
        <v>760</v>
      </c>
      <c r="AG241" t="s">
        <v>761</v>
      </c>
      <c r="AH241" t="s">
        <v>762</v>
      </c>
      <c r="AI241" t="s">
        <v>763</v>
      </c>
      <c r="AJ241">
        <v>-3602.37</v>
      </c>
      <c r="AK241">
        <v>0</v>
      </c>
      <c r="AL241">
        <v>0</v>
      </c>
      <c r="AM241" t="s">
        <v>764</v>
      </c>
      <c r="AN241" t="s">
        <v>764</v>
      </c>
      <c r="AO241" t="s">
        <v>764</v>
      </c>
    </row>
    <row r="242" spans="1:41" x14ac:dyDescent="0.35">
      <c r="A242">
        <v>1238042</v>
      </c>
      <c r="B242" t="s">
        <v>740</v>
      </c>
      <c r="C242" t="s">
        <v>741</v>
      </c>
      <c r="D242" t="s">
        <v>580</v>
      </c>
      <c r="E242" t="s">
        <v>180</v>
      </c>
      <c r="F242" t="s">
        <v>834</v>
      </c>
      <c r="G242">
        <v>2021</v>
      </c>
      <c r="H242">
        <v>4</v>
      </c>
      <c r="I242" t="s">
        <v>743</v>
      </c>
      <c r="J242" s="29">
        <v>44316</v>
      </c>
      <c r="K242" t="s">
        <v>744</v>
      </c>
      <c r="L242" t="s">
        <v>745</v>
      </c>
      <c r="M242" t="s">
        <v>835</v>
      </c>
      <c r="N242" t="s">
        <v>836</v>
      </c>
      <c r="O242" t="s">
        <v>837</v>
      </c>
      <c r="P242" t="s">
        <v>673</v>
      </c>
      <c r="Q242" t="s">
        <v>749</v>
      </c>
      <c r="R242" t="s">
        <v>641</v>
      </c>
      <c r="S242" t="s">
        <v>695</v>
      </c>
      <c r="T242" t="s">
        <v>751</v>
      </c>
      <c r="U242" t="s">
        <v>752</v>
      </c>
      <c r="V242" t="s">
        <v>753</v>
      </c>
      <c r="W242" t="s">
        <v>16</v>
      </c>
      <c r="X242" t="s">
        <v>754</v>
      </c>
      <c r="Y242" t="s">
        <v>755</v>
      </c>
      <c r="Z242" t="s">
        <v>380</v>
      </c>
      <c r="AA242" t="s">
        <v>756</v>
      </c>
      <c r="AB242" t="s">
        <v>757</v>
      </c>
      <c r="AC242" t="s">
        <v>758</v>
      </c>
      <c r="AD242" t="s">
        <v>759</v>
      </c>
      <c r="AE242" t="s">
        <v>472</v>
      </c>
      <c r="AF242" t="s">
        <v>760</v>
      </c>
      <c r="AG242" t="s">
        <v>761</v>
      </c>
      <c r="AH242" t="s">
        <v>762</v>
      </c>
      <c r="AI242" t="s">
        <v>763</v>
      </c>
      <c r="AJ242">
        <v>-10276.709999999999</v>
      </c>
      <c r="AK242">
        <v>0</v>
      </c>
      <c r="AL242">
        <v>0</v>
      </c>
      <c r="AM242" t="s">
        <v>764</v>
      </c>
      <c r="AN242" t="s">
        <v>764</v>
      </c>
      <c r="AO242" t="s">
        <v>764</v>
      </c>
    </row>
    <row r="243" spans="1:41" x14ac:dyDescent="0.35">
      <c r="A243">
        <v>1336466</v>
      </c>
      <c r="B243" t="s">
        <v>740</v>
      </c>
      <c r="C243" t="s">
        <v>741</v>
      </c>
      <c r="D243" t="s">
        <v>580</v>
      </c>
      <c r="E243" t="s">
        <v>163</v>
      </c>
      <c r="F243" t="s">
        <v>834</v>
      </c>
      <c r="G243">
        <v>2021</v>
      </c>
      <c r="H243">
        <v>4</v>
      </c>
      <c r="I243" t="s">
        <v>743</v>
      </c>
      <c r="J243" s="29">
        <v>44316</v>
      </c>
      <c r="K243" t="s">
        <v>744</v>
      </c>
      <c r="L243" t="s">
        <v>745</v>
      </c>
      <c r="M243" t="s">
        <v>835</v>
      </c>
      <c r="N243" t="s">
        <v>836</v>
      </c>
      <c r="O243" t="s">
        <v>837</v>
      </c>
      <c r="P243" t="s">
        <v>673</v>
      </c>
      <c r="Q243" t="s">
        <v>749</v>
      </c>
      <c r="R243" t="s">
        <v>629</v>
      </c>
      <c r="S243" t="s">
        <v>818</v>
      </c>
      <c r="T243" t="s">
        <v>751</v>
      </c>
      <c r="U243" t="s">
        <v>752</v>
      </c>
      <c r="V243" t="s">
        <v>753</v>
      </c>
      <c r="W243" t="s">
        <v>16</v>
      </c>
      <c r="X243" t="s">
        <v>754</v>
      </c>
      <c r="Y243" t="s">
        <v>755</v>
      </c>
      <c r="Z243" t="s">
        <v>380</v>
      </c>
      <c r="AA243" t="s">
        <v>756</v>
      </c>
      <c r="AB243" t="s">
        <v>757</v>
      </c>
      <c r="AC243" t="s">
        <v>758</v>
      </c>
      <c r="AD243" t="s">
        <v>759</v>
      </c>
      <c r="AE243" t="s">
        <v>766</v>
      </c>
      <c r="AF243" t="s">
        <v>760</v>
      </c>
      <c r="AG243" t="s">
        <v>761</v>
      </c>
      <c r="AH243" t="s">
        <v>762</v>
      </c>
      <c r="AI243" t="s">
        <v>763</v>
      </c>
      <c r="AJ243">
        <v>-799.69</v>
      </c>
      <c r="AK243">
        <v>0</v>
      </c>
      <c r="AL243">
        <v>0</v>
      </c>
      <c r="AM243" t="s">
        <v>764</v>
      </c>
      <c r="AN243" t="s">
        <v>764</v>
      </c>
      <c r="AO243" t="s">
        <v>764</v>
      </c>
    </row>
    <row r="244" spans="1:41" x14ac:dyDescent="0.35">
      <c r="A244">
        <v>1026569</v>
      </c>
      <c r="B244" t="s">
        <v>740</v>
      </c>
      <c r="C244" t="s">
        <v>741</v>
      </c>
      <c r="D244" t="s">
        <v>580</v>
      </c>
      <c r="E244" t="s">
        <v>102</v>
      </c>
      <c r="F244" t="s">
        <v>834</v>
      </c>
      <c r="G244">
        <v>2021</v>
      </c>
      <c r="H244">
        <v>4</v>
      </c>
      <c r="I244" t="s">
        <v>743</v>
      </c>
      <c r="J244" s="29">
        <v>44316</v>
      </c>
      <c r="K244" t="s">
        <v>744</v>
      </c>
      <c r="L244" t="s">
        <v>745</v>
      </c>
      <c r="M244" t="s">
        <v>835</v>
      </c>
      <c r="N244" t="s">
        <v>836</v>
      </c>
      <c r="O244" t="s">
        <v>837</v>
      </c>
      <c r="P244" t="s">
        <v>673</v>
      </c>
      <c r="Q244" t="s">
        <v>749</v>
      </c>
      <c r="R244" t="s">
        <v>591</v>
      </c>
      <c r="S244" t="s">
        <v>687</v>
      </c>
      <c r="T244" t="s">
        <v>751</v>
      </c>
      <c r="U244" t="s">
        <v>752</v>
      </c>
      <c r="V244" t="s">
        <v>753</v>
      </c>
      <c r="W244" t="s">
        <v>16</v>
      </c>
      <c r="X244" t="s">
        <v>754</v>
      </c>
      <c r="Y244" t="s">
        <v>755</v>
      </c>
      <c r="Z244" t="s">
        <v>380</v>
      </c>
      <c r="AA244" t="s">
        <v>756</v>
      </c>
      <c r="AB244" t="s">
        <v>757</v>
      </c>
      <c r="AC244" t="s">
        <v>758</v>
      </c>
      <c r="AD244" t="s">
        <v>759</v>
      </c>
      <c r="AE244" t="s">
        <v>768</v>
      </c>
      <c r="AF244" t="s">
        <v>760</v>
      </c>
      <c r="AG244" t="s">
        <v>761</v>
      </c>
      <c r="AH244" t="s">
        <v>762</v>
      </c>
      <c r="AI244" t="s">
        <v>763</v>
      </c>
      <c r="AJ244">
        <v>-4855.34</v>
      </c>
      <c r="AK244">
        <v>0</v>
      </c>
      <c r="AL244">
        <v>0</v>
      </c>
      <c r="AM244" t="s">
        <v>764</v>
      </c>
      <c r="AN244" t="s">
        <v>764</v>
      </c>
      <c r="AO244" t="s">
        <v>764</v>
      </c>
    </row>
    <row r="245" spans="1:41" x14ac:dyDescent="0.35">
      <c r="A245">
        <v>1027143</v>
      </c>
      <c r="B245" t="s">
        <v>740</v>
      </c>
      <c r="C245" t="s">
        <v>741</v>
      </c>
      <c r="D245" t="e">
        <v>#N/A</v>
      </c>
      <c r="E245" t="s">
        <v>838</v>
      </c>
      <c r="F245" t="s">
        <v>834</v>
      </c>
      <c r="G245">
        <v>2021</v>
      </c>
      <c r="H245">
        <v>4</v>
      </c>
      <c r="I245" t="s">
        <v>743</v>
      </c>
      <c r="J245" s="29">
        <v>44316</v>
      </c>
      <c r="K245" t="s">
        <v>744</v>
      </c>
      <c r="L245" t="s">
        <v>745</v>
      </c>
      <c r="M245" t="s">
        <v>835</v>
      </c>
      <c r="N245" t="s">
        <v>836</v>
      </c>
      <c r="O245" t="s">
        <v>837</v>
      </c>
      <c r="P245" t="s">
        <v>673</v>
      </c>
      <c r="Q245" t="s">
        <v>749</v>
      </c>
      <c r="R245" t="s">
        <v>623</v>
      </c>
      <c r="S245" t="s">
        <v>820</v>
      </c>
      <c r="T245" t="s">
        <v>751</v>
      </c>
      <c r="U245" t="s">
        <v>752</v>
      </c>
      <c r="V245" t="s">
        <v>753</v>
      </c>
      <c r="W245" t="s">
        <v>788</v>
      </c>
      <c r="X245" t="s">
        <v>789</v>
      </c>
      <c r="Y245" t="s">
        <v>755</v>
      </c>
      <c r="Z245" t="s">
        <v>380</v>
      </c>
      <c r="AA245" t="s">
        <v>756</v>
      </c>
      <c r="AB245" t="s">
        <v>757</v>
      </c>
      <c r="AC245" t="s">
        <v>758</v>
      </c>
      <c r="AD245" t="s">
        <v>759</v>
      </c>
      <c r="AE245" t="s">
        <v>768</v>
      </c>
      <c r="AF245" t="s">
        <v>790</v>
      </c>
      <c r="AG245" t="s">
        <v>761</v>
      </c>
      <c r="AH245" t="s">
        <v>762</v>
      </c>
      <c r="AI245" t="s">
        <v>791</v>
      </c>
      <c r="AJ245">
        <v>-3246.69</v>
      </c>
      <c r="AK245">
        <v>0</v>
      </c>
      <c r="AL245">
        <v>0</v>
      </c>
      <c r="AM245" t="s">
        <v>764</v>
      </c>
      <c r="AN245" t="s">
        <v>764</v>
      </c>
      <c r="AO245" t="s">
        <v>764</v>
      </c>
    </row>
    <row r="246" spans="1:41" x14ac:dyDescent="0.35">
      <c r="A246">
        <v>1027144</v>
      </c>
      <c r="B246" t="s">
        <v>740</v>
      </c>
      <c r="C246" t="s">
        <v>741</v>
      </c>
      <c r="D246" t="s">
        <v>580</v>
      </c>
      <c r="E246" t="s">
        <v>153</v>
      </c>
      <c r="F246" t="s">
        <v>834</v>
      </c>
      <c r="G246">
        <v>2021</v>
      </c>
      <c r="H246">
        <v>4</v>
      </c>
      <c r="I246" t="s">
        <v>743</v>
      </c>
      <c r="J246" s="29">
        <v>44316</v>
      </c>
      <c r="K246" t="s">
        <v>744</v>
      </c>
      <c r="L246" t="s">
        <v>745</v>
      </c>
      <c r="M246" t="s">
        <v>835</v>
      </c>
      <c r="N246" t="s">
        <v>836</v>
      </c>
      <c r="O246" t="s">
        <v>837</v>
      </c>
      <c r="P246" t="s">
        <v>673</v>
      </c>
      <c r="Q246" t="s">
        <v>749</v>
      </c>
      <c r="R246" t="s">
        <v>623</v>
      </c>
      <c r="S246" t="s">
        <v>820</v>
      </c>
      <c r="T246" t="s">
        <v>751</v>
      </c>
      <c r="U246" t="s">
        <v>752</v>
      </c>
      <c r="V246" t="s">
        <v>753</v>
      </c>
      <c r="W246" t="s">
        <v>16</v>
      </c>
      <c r="X246" t="s">
        <v>754</v>
      </c>
      <c r="Y246" t="s">
        <v>755</v>
      </c>
      <c r="Z246" t="s">
        <v>380</v>
      </c>
      <c r="AA246" t="s">
        <v>756</v>
      </c>
      <c r="AB246" t="s">
        <v>757</v>
      </c>
      <c r="AC246" t="s">
        <v>758</v>
      </c>
      <c r="AD246" t="s">
        <v>759</v>
      </c>
      <c r="AE246" t="s">
        <v>768</v>
      </c>
      <c r="AF246" t="s">
        <v>760</v>
      </c>
      <c r="AG246" t="s">
        <v>761</v>
      </c>
      <c r="AH246" t="s">
        <v>762</v>
      </c>
      <c r="AI246" t="s">
        <v>763</v>
      </c>
      <c r="AJ246">
        <v>-5440.94</v>
      </c>
      <c r="AK246">
        <v>0</v>
      </c>
      <c r="AL246">
        <v>0</v>
      </c>
      <c r="AM246" t="s">
        <v>764</v>
      </c>
      <c r="AN246" t="s">
        <v>764</v>
      </c>
      <c r="AO246" t="s">
        <v>764</v>
      </c>
    </row>
    <row r="247" spans="1:41" x14ac:dyDescent="0.35">
      <c r="A247">
        <v>1027267</v>
      </c>
      <c r="B247" t="s">
        <v>740</v>
      </c>
      <c r="C247" t="s">
        <v>741</v>
      </c>
      <c r="D247" t="s">
        <v>580</v>
      </c>
      <c r="E247" t="s">
        <v>105</v>
      </c>
      <c r="F247" t="s">
        <v>834</v>
      </c>
      <c r="G247">
        <v>2021</v>
      </c>
      <c r="H247">
        <v>4</v>
      </c>
      <c r="I247" t="s">
        <v>743</v>
      </c>
      <c r="J247" s="29">
        <v>44316</v>
      </c>
      <c r="K247" t="s">
        <v>744</v>
      </c>
      <c r="L247" t="s">
        <v>745</v>
      </c>
      <c r="M247" t="s">
        <v>835</v>
      </c>
      <c r="N247" t="s">
        <v>836</v>
      </c>
      <c r="O247" t="s">
        <v>837</v>
      </c>
      <c r="P247" t="s">
        <v>673</v>
      </c>
      <c r="Q247" t="s">
        <v>749</v>
      </c>
      <c r="R247" t="s">
        <v>593</v>
      </c>
      <c r="S247" t="s">
        <v>686</v>
      </c>
      <c r="T247" t="s">
        <v>751</v>
      </c>
      <c r="U247" t="s">
        <v>752</v>
      </c>
      <c r="V247" t="s">
        <v>753</v>
      </c>
      <c r="W247" t="s">
        <v>16</v>
      </c>
      <c r="X247" t="s">
        <v>754</v>
      </c>
      <c r="Y247" t="s">
        <v>755</v>
      </c>
      <c r="Z247" t="s">
        <v>380</v>
      </c>
      <c r="AA247" t="s">
        <v>756</v>
      </c>
      <c r="AB247" t="s">
        <v>757</v>
      </c>
      <c r="AC247" t="s">
        <v>758</v>
      </c>
      <c r="AD247" t="s">
        <v>759</v>
      </c>
      <c r="AE247" t="s">
        <v>562</v>
      </c>
      <c r="AF247" t="s">
        <v>760</v>
      </c>
      <c r="AG247" t="s">
        <v>761</v>
      </c>
      <c r="AH247" t="s">
        <v>762</v>
      </c>
      <c r="AI247" t="s">
        <v>763</v>
      </c>
      <c r="AJ247">
        <v>-10354.4</v>
      </c>
      <c r="AK247">
        <v>0</v>
      </c>
      <c r="AL247">
        <v>0</v>
      </c>
      <c r="AM247" t="s">
        <v>764</v>
      </c>
      <c r="AN247" t="s">
        <v>764</v>
      </c>
      <c r="AO247" t="s">
        <v>764</v>
      </c>
    </row>
    <row r="248" spans="1:41" x14ac:dyDescent="0.35">
      <c r="A248">
        <v>1026845</v>
      </c>
      <c r="B248" t="s">
        <v>740</v>
      </c>
      <c r="C248" t="s">
        <v>741</v>
      </c>
      <c r="D248" t="s">
        <v>580</v>
      </c>
      <c r="E248" t="s">
        <v>99</v>
      </c>
      <c r="F248" t="s">
        <v>834</v>
      </c>
      <c r="G248">
        <v>2021</v>
      </c>
      <c r="H248">
        <v>4</v>
      </c>
      <c r="I248" t="s">
        <v>743</v>
      </c>
      <c r="J248" s="29">
        <v>44316</v>
      </c>
      <c r="K248" t="s">
        <v>744</v>
      </c>
      <c r="L248" t="s">
        <v>745</v>
      </c>
      <c r="M248" t="s">
        <v>835</v>
      </c>
      <c r="N248" t="s">
        <v>836</v>
      </c>
      <c r="O248" t="s">
        <v>837</v>
      </c>
      <c r="P248" t="s">
        <v>673</v>
      </c>
      <c r="Q248" t="s">
        <v>749</v>
      </c>
      <c r="R248" t="s">
        <v>589</v>
      </c>
      <c r="S248" t="s">
        <v>798</v>
      </c>
      <c r="T248" t="s">
        <v>751</v>
      </c>
      <c r="U248" t="s">
        <v>752</v>
      </c>
      <c r="V248" t="s">
        <v>753</v>
      </c>
      <c r="W248" t="s">
        <v>16</v>
      </c>
      <c r="X248" t="s">
        <v>754</v>
      </c>
      <c r="Y248" t="s">
        <v>755</v>
      </c>
      <c r="Z248" t="s">
        <v>380</v>
      </c>
      <c r="AA248" t="s">
        <v>756</v>
      </c>
      <c r="AB248" t="s">
        <v>757</v>
      </c>
      <c r="AC248" t="s">
        <v>758</v>
      </c>
      <c r="AD248" t="s">
        <v>759</v>
      </c>
      <c r="AE248" t="s">
        <v>768</v>
      </c>
      <c r="AF248" t="s">
        <v>760</v>
      </c>
      <c r="AG248" t="s">
        <v>761</v>
      </c>
      <c r="AH248" t="s">
        <v>762</v>
      </c>
      <c r="AI248" t="s">
        <v>763</v>
      </c>
      <c r="AJ248">
        <v>-4733.3900000000003</v>
      </c>
      <c r="AK248">
        <v>0</v>
      </c>
      <c r="AL248">
        <v>0</v>
      </c>
      <c r="AM248" t="s">
        <v>764</v>
      </c>
      <c r="AN248" t="s">
        <v>764</v>
      </c>
      <c r="AO248" t="s">
        <v>764</v>
      </c>
    </row>
    <row r="249" spans="1:41" x14ac:dyDescent="0.35">
      <c r="A249">
        <v>1069541</v>
      </c>
      <c r="B249" t="s">
        <v>740</v>
      </c>
      <c r="C249" t="s">
        <v>741</v>
      </c>
      <c r="D249" t="s">
        <v>580</v>
      </c>
      <c r="E249" t="s">
        <v>203</v>
      </c>
      <c r="F249" t="s">
        <v>834</v>
      </c>
      <c r="G249">
        <v>2021</v>
      </c>
      <c r="H249">
        <v>4</v>
      </c>
      <c r="I249" t="s">
        <v>743</v>
      </c>
      <c r="J249" s="29">
        <v>44316</v>
      </c>
      <c r="K249" t="s">
        <v>744</v>
      </c>
      <c r="L249" t="s">
        <v>745</v>
      </c>
      <c r="M249" t="s">
        <v>835</v>
      </c>
      <c r="N249" t="s">
        <v>836</v>
      </c>
      <c r="O249" t="s">
        <v>837</v>
      </c>
      <c r="P249" t="s">
        <v>673</v>
      </c>
      <c r="Q249" t="s">
        <v>749</v>
      </c>
      <c r="R249" t="s">
        <v>659</v>
      </c>
      <c r="S249" t="s">
        <v>765</v>
      </c>
      <c r="T249" t="s">
        <v>751</v>
      </c>
      <c r="U249" t="s">
        <v>752</v>
      </c>
      <c r="V249" t="s">
        <v>753</v>
      </c>
      <c r="W249" t="s">
        <v>16</v>
      </c>
      <c r="X249" t="s">
        <v>754</v>
      </c>
      <c r="Y249" t="s">
        <v>755</v>
      </c>
      <c r="Z249" t="s">
        <v>380</v>
      </c>
      <c r="AA249" t="s">
        <v>756</v>
      </c>
      <c r="AB249" t="s">
        <v>757</v>
      </c>
      <c r="AC249" t="s">
        <v>758</v>
      </c>
      <c r="AD249" t="s">
        <v>759</v>
      </c>
      <c r="AE249" t="s">
        <v>766</v>
      </c>
      <c r="AF249" t="s">
        <v>760</v>
      </c>
      <c r="AG249" t="s">
        <v>761</v>
      </c>
      <c r="AH249" t="s">
        <v>762</v>
      </c>
      <c r="AI249" t="s">
        <v>763</v>
      </c>
      <c r="AJ249">
        <v>-580.21</v>
      </c>
      <c r="AK249">
        <v>0</v>
      </c>
      <c r="AL249">
        <v>0</v>
      </c>
      <c r="AM249" t="s">
        <v>764</v>
      </c>
      <c r="AN249" t="s">
        <v>764</v>
      </c>
      <c r="AO249" t="s">
        <v>764</v>
      </c>
    </row>
    <row r="250" spans="1:41" x14ac:dyDescent="0.35">
      <c r="A250">
        <v>1028449</v>
      </c>
      <c r="B250" t="s">
        <v>740</v>
      </c>
      <c r="C250" t="s">
        <v>741</v>
      </c>
      <c r="D250" t="s">
        <v>580</v>
      </c>
      <c r="E250" t="s">
        <v>149</v>
      </c>
      <c r="F250" t="s">
        <v>834</v>
      </c>
      <c r="G250">
        <v>2021</v>
      </c>
      <c r="H250">
        <v>4</v>
      </c>
      <c r="I250" t="s">
        <v>743</v>
      </c>
      <c r="J250" s="29">
        <v>44316</v>
      </c>
      <c r="K250" t="s">
        <v>744</v>
      </c>
      <c r="L250" t="s">
        <v>745</v>
      </c>
      <c r="M250" t="s">
        <v>835</v>
      </c>
      <c r="N250" t="s">
        <v>836</v>
      </c>
      <c r="O250" t="s">
        <v>837</v>
      </c>
      <c r="P250" t="s">
        <v>673</v>
      </c>
      <c r="Q250" t="s">
        <v>749</v>
      </c>
      <c r="R250" t="s">
        <v>619</v>
      </c>
      <c r="S250" t="s">
        <v>792</v>
      </c>
      <c r="T250" t="s">
        <v>751</v>
      </c>
      <c r="U250" t="s">
        <v>752</v>
      </c>
      <c r="V250" t="s">
        <v>753</v>
      </c>
      <c r="W250" t="s">
        <v>16</v>
      </c>
      <c r="X250" t="s">
        <v>754</v>
      </c>
      <c r="Y250" t="s">
        <v>755</v>
      </c>
      <c r="Z250" t="s">
        <v>380</v>
      </c>
      <c r="AA250" t="s">
        <v>756</v>
      </c>
      <c r="AB250" t="s">
        <v>757</v>
      </c>
      <c r="AC250" t="s">
        <v>758</v>
      </c>
      <c r="AD250" t="s">
        <v>759</v>
      </c>
      <c r="AE250" t="s">
        <v>562</v>
      </c>
      <c r="AF250" t="s">
        <v>760</v>
      </c>
      <c r="AG250" t="s">
        <v>761</v>
      </c>
      <c r="AH250" t="s">
        <v>762</v>
      </c>
      <c r="AI250" t="s">
        <v>763</v>
      </c>
      <c r="AJ250">
        <v>-4509.26</v>
      </c>
      <c r="AK250">
        <v>0</v>
      </c>
      <c r="AL250">
        <v>0</v>
      </c>
      <c r="AM250" t="s">
        <v>764</v>
      </c>
      <c r="AN250" t="s">
        <v>764</v>
      </c>
      <c r="AO250" t="s">
        <v>764</v>
      </c>
    </row>
    <row r="251" spans="1:41" x14ac:dyDescent="0.35">
      <c r="A251">
        <v>1028078</v>
      </c>
      <c r="B251" t="s">
        <v>740</v>
      </c>
      <c r="C251" t="s">
        <v>741</v>
      </c>
      <c r="D251" t="s">
        <v>580</v>
      </c>
      <c r="E251" t="s">
        <v>146</v>
      </c>
      <c r="F251" t="s">
        <v>834</v>
      </c>
      <c r="G251">
        <v>2021</v>
      </c>
      <c r="H251">
        <v>4</v>
      </c>
      <c r="I251" t="s">
        <v>743</v>
      </c>
      <c r="J251" s="29">
        <v>44316</v>
      </c>
      <c r="K251" t="s">
        <v>744</v>
      </c>
      <c r="L251" t="s">
        <v>745</v>
      </c>
      <c r="M251" t="s">
        <v>835</v>
      </c>
      <c r="N251" t="s">
        <v>836</v>
      </c>
      <c r="O251" t="s">
        <v>837</v>
      </c>
      <c r="P251" t="s">
        <v>673</v>
      </c>
      <c r="Q251" t="s">
        <v>749</v>
      </c>
      <c r="R251" t="s">
        <v>617</v>
      </c>
      <c r="S251" t="s">
        <v>694</v>
      </c>
      <c r="T251" t="s">
        <v>751</v>
      </c>
      <c r="U251" t="s">
        <v>752</v>
      </c>
      <c r="V251" t="s">
        <v>753</v>
      </c>
      <c r="W251" t="s">
        <v>16</v>
      </c>
      <c r="X251" t="s">
        <v>754</v>
      </c>
      <c r="Y251" t="s">
        <v>755</v>
      </c>
      <c r="Z251" t="s">
        <v>380</v>
      </c>
      <c r="AA251" t="s">
        <v>756</v>
      </c>
      <c r="AB251" t="s">
        <v>757</v>
      </c>
      <c r="AC251" t="s">
        <v>758</v>
      </c>
      <c r="AD251" t="s">
        <v>759</v>
      </c>
      <c r="AE251" t="s">
        <v>472</v>
      </c>
      <c r="AF251" t="s">
        <v>760</v>
      </c>
      <c r="AG251" t="s">
        <v>761</v>
      </c>
      <c r="AH251" t="s">
        <v>762</v>
      </c>
      <c r="AI251" t="s">
        <v>763</v>
      </c>
      <c r="AJ251">
        <v>-25608.79</v>
      </c>
      <c r="AK251">
        <v>0</v>
      </c>
      <c r="AL251">
        <v>0</v>
      </c>
      <c r="AM251" t="s">
        <v>764</v>
      </c>
      <c r="AN251" t="s">
        <v>764</v>
      </c>
      <c r="AO251" t="s">
        <v>764</v>
      </c>
    </row>
    <row r="252" spans="1:41" x14ac:dyDescent="0.35">
      <c r="A252">
        <v>1029043</v>
      </c>
      <c r="B252" t="s">
        <v>740</v>
      </c>
      <c r="C252" t="s">
        <v>741</v>
      </c>
      <c r="D252" t="e">
        <v>#N/A</v>
      </c>
      <c r="E252" t="s">
        <v>797</v>
      </c>
      <c r="F252" t="s">
        <v>834</v>
      </c>
      <c r="G252">
        <v>2021</v>
      </c>
      <c r="H252">
        <v>4</v>
      </c>
      <c r="I252" t="s">
        <v>743</v>
      </c>
      <c r="J252" s="29">
        <v>44316</v>
      </c>
      <c r="K252" t="s">
        <v>744</v>
      </c>
      <c r="L252" t="s">
        <v>745</v>
      </c>
      <c r="M252" t="s">
        <v>835</v>
      </c>
      <c r="N252" t="s">
        <v>836</v>
      </c>
      <c r="O252" t="s">
        <v>837</v>
      </c>
      <c r="P252" t="s">
        <v>673</v>
      </c>
      <c r="Q252" t="s">
        <v>749</v>
      </c>
      <c r="R252" t="s">
        <v>595</v>
      </c>
      <c r="S252" t="s">
        <v>702</v>
      </c>
      <c r="T252" t="s">
        <v>751</v>
      </c>
      <c r="U252" t="s">
        <v>752</v>
      </c>
      <c r="V252" t="s">
        <v>753</v>
      </c>
      <c r="W252" t="s">
        <v>788</v>
      </c>
      <c r="X252" t="s">
        <v>789</v>
      </c>
      <c r="Y252" t="s">
        <v>755</v>
      </c>
      <c r="Z252" t="s">
        <v>380</v>
      </c>
      <c r="AA252" t="s">
        <v>756</v>
      </c>
      <c r="AB252" t="s">
        <v>757</v>
      </c>
      <c r="AC252" t="s">
        <v>758</v>
      </c>
      <c r="AD252" t="s">
        <v>759</v>
      </c>
      <c r="AE252" t="s">
        <v>247</v>
      </c>
      <c r="AF252" t="s">
        <v>790</v>
      </c>
      <c r="AG252" t="s">
        <v>761</v>
      </c>
      <c r="AH252" t="s">
        <v>762</v>
      </c>
      <c r="AI252" t="s">
        <v>791</v>
      </c>
      <c r="AJ252">
        <v>-556.20000000000005</v>
      </c>
      <c r="AK252">
        <v>0</v>
      </c>
      <c r="AL252">
        <v>0</v>
      </c>
      <c r="AM252" t="s">
        <v>764</v>
      </c>
      <c r="AN252" t="s">
        <v>764</v>
      </c>
      <c r="AO252" t="s">
        <v>764</v>
      </c>
    </row>
    <row r="253" spans="1:41" x14ac:dyDescent="0.35">
      <c r="A253">
        <v>1029044</v>
      </c>
      <c r="B253" t="s">
        <v>740</v>
      </c>
      <c r="C253" t="s">
        <v>741</v>
      </c>
      <c r="D253" t="s">
        <v>580</v>
      </c>
      <c r="E253" t="s">
        <v>111</v>
      </c>
      <c r="F253" t="s">
        <v>834</v>
      </c>
      <c r="G253">
        <v>2021</v>
      </c>
      <c r="H253">
        <v>4</v>
      </c>
      <c r="I253" t="s">
        <v>743</v>
      </c>
      <c r="J253" s="29">
        <v>44316</v>
      </c>
      <c r="K253" t="s">
        <v>744</v>
      </c>
      <c r="L253" t="s">
        <v>745</v>
      </c>
      <c r="M253" t="s">
        <v>835</v>
      </c>
      <c r="N253" t="s">
        <v>836</v>
      </c>
      <c r="O253" t="s">
        <v>837</v>
      </c>
      <c r="P253" t="s">
        <v>673</v>
      </c>
      <c r="Q253" t="s">
        <v>749</v>
      </c>
      <c r="R253" t="s">
        <v>595</v>
      </c>
      <c r="S253" t="s">
        <v>702</v>
      </c>
      <c r="T253" t="s">
        <v>751</v>
      </c>
      <c r="U253" t="s">
        <v>752</v>
      </c>
      <c r="V253" t="s">
        <v>753</v>
      </c>
      <c r="W253" t="s">
        <v>16</v>
      </c>
      <c r="X253" t="s">
        <v>754</v>
      </c>
      <c r="Y253" t="s">
        <v>755</v>
      </c>
      <c r="Z253" t="s">
        <v>380</v>
      </c>
      <c r="AA253" t="s">
        <v>756</v>
      </c>
      <c r="AB253" t="s">
        <v>757</v>
      </c>
      <c r="AC253" t="s">
        <v>758</v>
      </c>
      <c r="AD253" t="s">
        <v>759</v>
      </c>
      <c r="AE253" t="s">
        <v>247</v>
      </c>
      <c r="AF253" t="s">
        <v>760</v>
      </c>
      <c r="AG253" t="s">
        <v>761</v>
      </c>
      <c r="AH253" t="s">
        <v>762</v>
      </c>
      <c r="AI253" t="s">
        <v>763</v>
      </c>
      <c r="AJ253">
        <v>-5195.54</v>
      </c>
      <c r="AK253">
        <v>0</v>
      </c>
      <c r="AL253">
        <v>0</v>
      </c>
      <c r="AM253" t="s">
        <v>764</v>
      </c>
      <c r="AN253" t="s">
        <v>764</v>
      </c>
      <c r="AO253" t="s">
        <v>764</v>
      </c>
    </row>
    <row r="254" spans="1:41" x14ac:dyDescent="0.35">
      <c r="A254">
        <v>1029719</v>
      </c>
      <c r="B254" t="s">
        <v>740</v>
      </c>
      <c r="C254" t="s">
        <v>741</v>
      </c>
      <c r="D254" t="s">
        <v>580</v>
      </c>
      <c r="E254" t="s">
        <v>114</v>
      </c>
      <c r="F254" t="s">
        <v>834</v>
      </c>
      <c r="G254">
        <v>2021</v>
      </c>
      <c r="H254">
        <v>4</v>
      </c>
      <c r="I254" t="s">
        <v>743</v>
      </c>
      <c r="J254" s="29">
        <v>44316</v>
      </c>
      <c r="K254" t="s">
        <v>744</v>
      </c>
      <c r="L254" t="s">
        <v>745</v>
      </c>
      <c r="M254" t="s">
        <v>835</v>
      </c>
      <c r="N254" t="s">
        <v>836</v>
      </c>
      <c r="O254" t="s">
        <v>837</v>
      </c>
      <c r="P254" t="s">
        <v>673</v>
      </c>
      <c r="Q254" t="s">
        <v>749</v>
      </c>
      <c r="R254" t="s">
        <v>597</v>
      </c>
      <c r="S254" t="s">
        <v>691</v>
      </c>
      <c r="T254" t="s">
        <v>751</v>
      </c>
      <c r="U254" t="s">
        <v>752</v>
      </c>
      <c r="V254" t="s">
        <v>753</v>
      </c>
      <c r="W254" t="s">
        <v>16</v>
      </c>
      <c r="X254" t="s">
        <v>754</v>
      </c>
      <c r="Y254" t="s">
        <v>755</v>
      </c>
      <c r="Z254" t="s">
        <v>380</v>
      </c>
      <c r="AA254" t="s">
        <v>756</v>
      </c>
      <c r="AB254" t="s">
        <v>757</v>
      </c>
      <c r="AC254" t="s">
        <v>758</v>
      </c>
      <c r="AD254" t="s">
        <v>759</v>
      </c>
      <c r="AE254" t="s">
        <v>768</v>
      </c>
      <c r="AF254" t="s">
        <v>760</v>
      </c>
      <c r="AG254" t="s">
        <v>761</v>
      </c>
      <c r="AH254" t="s">
        <v>762</v>
      </c>
      <c r="AI254" t="s">
        <v>763</v>
      </c>
      <c r="AJ254">
        <v>-1845.73</v>
      </c>
      <c r="AK254">
        <v>0</v>
      </c>
      <c r="AL254">
        <v>0</v>
      </c>
      <c r="AM254" t="s">
        <v>764</v>
      </c>
      <c r="AN254" t="s">
        <v>764</v>
      </c>
      <c r="AO254" t="s">
        <v>764</v>
      </c>
    </row>
    <row r="255" spans="1:41" x14ac:dyDescent="0.35">
      <c r="A255">
        <v>1029772</v>
      </c>
      <c r="B255" t="s">
        <v>740</v>
      </c>
      <c r="C255" t="s">
        <v>741</v>
      </c>
      <c r="D255" t="s">
        <v>580</v>
      </c>
      <c r="E255" t="s">
        <v>130</v>
      </c>
      <c r="F255" t="s">
        <v>834</v>
      </c>
      <c r="G255">
        <v>2021</v>
      </c>
      <c r="H255">
        <v>4</v>
      </c>
      <c r="I255" t="s">
        <v>743</v>
      </c>
      <c r="J255" s="29">
        <v>44316</v>
      </c>
      <c r="K255" t="s">
        <v>744</v>
      </c>
      <c r="L255" t="s">
        <v>745</v>
      </c>
      <c r="M255" t="s">
        <v>835</v>
      </c>
      <c r="N255" t="s">
        <v>836</v>
      </c>
      <c r="O255" t="s">
        <v>837</v>
      </c>
      <c r="P255" t="s">
        <v>673</v>
      </c>
      <c r="Q255" t="s">
        <v>749</v>
      </c>
      <c r="R255" t="s">
        <v>609</v>
      </c>
      <c r="S255" t="s">
        <v>701</v>
      </c>
      <c r="T255" t="s">
        <v>751</v>
      </c>
      <c r="U255" t="s">
        <v>752</v>
      </c>
      <c r="V255" t="s">
        <v>753</v>
      </c>
      <c r="W255" t="s">
        <v>16</v>
      </c>
      <c r="X255" t="s">
        <v>754</v>
      </c>
      <c r="Y255" t="s">
        <v>755</v>
      </c>
      <c r="Z255" t="s">
        <v>380</v>
      </c>
      <c r="AA255" t="s">
        <v>756</v>
      </c>
      <c r="AB255" t="s">
        <v>757</v>
      </c>
      <c r="AC255" t="s">
        <v>758</v>
      </c>
      <c r="AD255" t="s">
        <v>759</v>
      </c>
      <c r="AE255" t="s">
        <v>247</v>
      </c>
      <c r="AF255" t="s">
        <v>760</v>
      </c>
      <c r="AG255" t="s">
        <v>761</v>
      </c>
      <c r="AH255" t="s">
        <v>762</v>
      </c>
      <c r="AI255" t="s">
        <v>763</v>
      </c>
      <c r="AJ255">
        <v>-143.27000000000001</v>
      </c>
      <c r="AK255">
        <v>0</v>
      </c>
      <c r="AL255">
        <v>0</v>
      </c>
      <c r="AM255" t="s">
        <v>764</v>
      </c>
      <c r="AN255" t="s">
        <v>764</v>
      </c>
      <c r="AO255" t="s">
        <v>764</v>
      </c>
    </row>
    <row r="256" spans="1:41" x14ac:dyDescent="0.35">
      <c r="A256">
        <v>1029772</v>
      </c>
      <c r="B256" t="s">
        <v>740</v>
      </c>
      <c r="C256" t="s">
        <v>741</v>
      </c>
      <c r="D256" t="s">
        <v>580</v>
      </c>
      <c r="E256" t="s">
        <v>130</v>
      </c>
      <c r="F256" t="s">
        <v>834</v>
      </c>
      <c r="G256">
        <v>2021</v>
      </c>
      <c r="H256">
        <v>4</v>
      </c>
      <c r="I256" t="s">
        <v>743</v>
      </c>
      <c r="J256" s="29">
        <v>44316</v>
      </c>
      <c r="K256" t="s">
        <v>744</v>
      </c>
      <c r="L256" t="s">
        <v>745</v>
      </c>
      <c r="M256" t="s">
        <v>835</v>
      </c>
      <c r="N256" t="s">
        <v>836</v>
      </c>
      <c r="O256" t="s">
        <v>837</v>
      </c>
      <c r="P256" t="s">
        <v>673</v>
      </c>
      <c r="Q256" t="s">
        <v>749</v>
      </c>
      <c r="R256" t="s">
        <v>609</v>
      </c>
      <c r="S256" t="s">
        <v>701</v>
      </c>
      <c r="T256" t="s">
        <v>751</v>
      </c>
      <c r="U256" t="s">
        <v>752</v>
      </c>
      <c r="V256" t="s">
        <v>753</v>
      </c>
      <c r="W256" t="s">
        <v>16</v>
      </c>
      <c r="X256" t="s">
        <v>754</v>
      </c>
      <c r="Y256" t="s">
        <v>755</v>
      </c>
      <c r="Z256" t="s">
        <v>380</v>
      </c>
      <c r="AA256" t="s">
        <v>756</v>
      </c>
      <c r="AB256" t="s">
        <v>757</v>
      </c>
      <c r="AC256" t="s">
        <v>758</v>
      </c>
      <c r="AD256" t="s">
        <v>759</v>
      </c>
      <c r="AE256" t="s">
        <v>247</v>
      </c>
      <c r="AF256" t="s">
        <v>760</v>
      </c>
      <c r="AG256" t="s">
        <v>761</v>
      </c>
      <c r="AH256" t="s">
        <v>762</v>
      </c>
      <c r="AI256" t="s">
        <v>763</v>
      </c>
      <c r="AJ256">
        <v>-658.94</v>
      </c>
      <c r="AK256">
        <v>0</v>
      </c>
      <c r="AL256">
        <v>0</v>
      </c>
      <c r="AM256" t="s">
        <v>764</v>
      </c>
      <c r="AN256" t="s">
        <v>764</v>
      </c>
      <c r="AO256" t="s">
        <v>764</v>
      </c>
    </row>
    <row r="257" spans="1:41" x14ac:dyDescent="0.35">
      <c r="A257">
        <v>1029630</v>
      </c>
      <c r="B257" t="s">
        <v>740</v>
      </c>
      <c r="C257" t="s">
        <v>741</v>
      </c>
      <c r="D257" t="s">
        <v>580</v>
      </c>
      <c r="E257" t="s">
        <v>84</v>
      </c>
      <c r="F257" t="s">
        <v>834</v>
      </c>
      <c r="G257">
        <v>2021</v>
      </c>
      <c r="H257">
        <v>4</v>
      </c>
      <c r="I257" t="s">
        <v>743</v>
      </c>
      <c r="J257" s="29">
        <v>44316</v>
      </c>
      <c r="K257" t="s">
        <v>744</v>
      </c>
      <c r="L257" t="s">
        <v>745</v>
      </c>
      <c r="M257" t="s">
        <v>835</v>
      </c>
      <c r="N257" t="s">
        <v>836</v>
      </c>
      <c r="O257" t="s">
        <v>837</v>
      </c>
      <c r="P257" t="s">
        <v>673</v>
      </c>
      <c r="Q257" t="s">
        <v>749</v>
      </c>
      <c r="R257" t="s">
        <v>581</v>
      </c>
      <c r="S257" t="s">
        <v>697</v>
      </c>
      <c r="T257" t="s">
        <v>751</v>
      </c>
      <c r="U257" t="s">
        <v>752</v>
      </c>
      <c r="V257" t="s">
        <v>753</v>
      </c>
      <c r="W257" t="s">
        <v>16</v>
      </c>
      <c r="X257" t="s">
        <v>754</v>
      </c>
      <c r="Y257" t="s">
        <v>755</v>
      </c>
      <c r="Z257" t="s">
        <v>380</v>
      </c>
      <c r="AA257" t="s">
        <v>756</v>
      </c>
      <c r="AB257" t="s">
        <v>757</v>
      </c>
      <c r="AC257" t="s">
        <v>758</v>
      </c>
      <c r="AD257" t="s">
        <v>759</v>
      </c>
      <c r="AE257" t="s">
        <v>472</v>
      </c>
      <c r="AF257" t="s">
        <v>760</v>
      </c>
      <c r="AG257" t="s">
        <v>761</v>
      </c>
      <c r="AH257" t="s">
        <v>762</v>
      </c>
      <c r="AI257" t="s">
        <v>763</v>
      </c>
      <c r="AJ257">
        <v>-40555.06</v>
      </c>
      <c r="AK257">
        <v>0</v>
      </c>
      <c r="AL257">
        <v>0</v>
      </c>
      <c r="AM257" t="s">
        <v>764</v>
      </c>
      <c r="AN257" t="s">
        <v>764</v>
      </c>
      <c r="AO257" t="s">
        <v>764</v>
      </c>
    </row>
    <row r="258" spans="1:41" x14ac:dyDescent="0.35">
      <c r="A258">
        <v>1029381</v>
      </c>
      <c r="B258" t="s">
        <v>740</v>
      </c>
      <c r="C258" t="s">
        <v>741</v>
      </c>
      <c r="D258" t="s">
        <v>580</v>
      </c>
      <c r="E258" t="s">
        <v>127</v>
      </c>
      <c r="F258" t="s">
        <v>834</v>
      </c>
      <c r="G258">
        <v>2021</v>
      </c>
      <c r="H258">
        <v>4</v>
      </c>
      <c r="I258" t="s">
        <v>743</v>
      </c>
      <c r="J258" s="29">
        <v>44316</v>
      </c>
      <c r="K258" t="s">
        <v>744</v>
      </c>
      <c r="L258" t="s">
        <v>745</v>
      </c>
      <c r="M258" t="s">
        <v>835</v>
      </c>
      <c r="N258" t="s">
        <v>836</v>
      </c>
      <c r="O258" t="s">
        <v>837</v>
      </c>
      <c r="P258" t="s">
        <v>673</v>
      </c>
      <c r="Q258" t="s">
        <v>749</v>
      </c>
      <c r="R258" t="s">
        <v>607</v>
      </c>
      <c r="S258" t="s">
        <v>794</v>
      </c>
      <c r="T258" t="s">
        <v>751</v>
      </c>
      <c r="U258" t="s">
        <v>752</v>
      </c>
      <c r="V258" t="s">
        <v>753</v>
      </c>
      <c r="W258" t="s">
        <v>16</v>
      </c>
      <c r="X258" t="s">
        <v>754</v>
      </c>
      <c r="Y258" t="s">
        <v>755</v>
      </c>
      <c r="Z258" t="s">
        <v>380</v>
      </c>
      <c r="AA258" t="s">
        <v>756</v>
      </c>
      <c r="AB258" t="s">
        <v>757</v>
      </c>
      <c r="AC258" t="s">
        <v>758</v>
      </c>
      <c r="AD258" t="s">
        <v>759</v>
      </c>
      <c r="AE258" t="s">
        <v>768</v>
      </c>
      <c r="AF258" t="s">
        <v>760</v>
      </c>
      <c r="AG258" t="s">
        <v>761</v>
      </c>
      <c r="AH258" t="s">
        <v>762</v>
      </c>
      <c r="AI258" t="s">
        <v>763</v>
      </c>
      <c r="AJ258">
        <v>-70.099999999999994</v>
      </c>
      <c r="AK258">
        <v>0</v>
      </c>
      <c r="AL258">
        <v>0</v>
      </c>
      <c r="AM258" t="s">
        <v>764</v>
      </c>
      <c r="AN258" t="s">
        <v>764</v>
      </c>
      <c r="AO258" t="s">
        <v>764</v>
      </c>
    </row>
    <row r="259" spans="1:41" x14ac:dyDescent="0.35">
      <c r="A259">
        <v>1029538</v>
      </c>
      <c r="B259" t="s">
        <v>740</v>
      </c>
      <c r="C259" t="s">
        <v>741</v>
      </c>
      <c r="D259" t="e">
        <v>#N/A</v>
      </c>
      <c r="E259" t="s">
        <v>831</v>
      </c>
      <c r="F259" t="s">
        <v>834</v>
      </c>
      <c r="G259">
        <v>2021</v>
      </c>
      <c r="H259">
        <v>4</v>
      </c>
      <c r="I259" t="s">
        <v>743</v>
      </c>
      <c r="J259" s="29">
        <v>44316</v>
      </c>
      <c r="K259" t="s">
        <v>744</v>
      </c>
      <c r="L259" t="s">
        <v>745</v>
      </c>
      <c r="M259" t="s">
        <v>835</v>
      </c>
      <c r="N259" t="s">
        <v>836</v>
      </c>
      <c r="O259" t="s">
        <v>837</v>
      </c>
      <c r="P259" t="s">
        <v>673</v>
      </c>
      <c r="Q259" t="s">
        <v>749</v>
      </c>
      <c r="R259" t="s">
        <v>585</v>
      </c>
      <c r="S259" t="s">
        <v>706</v>
      </c>
      <c r="T259" t="s">
        <v>751</v>
      </c>
      <c r="U259" t="s">
        <v>752</v>
      </c>
      <c r="V259" t="s">
        <v>753</v>
      </c>
      <c r="W259" t="s">
        <v>788</v>
      </c>
      <c r="X259" t="s">
        <v>789</v>
      </c>
      <c r="Y259" t="s">
        <v>755</v>
      </c>
      <c r="Z259" t="s">
        <v>380</v>
      </c>
      <c r="AA259" t="s">
        <v>756</v>
      </c>
      <c r="AB259" t="s">
        <v>757</v>
      </c>
      <c r="AC259" t="s">
        <v>758</v>
      </c>
      <c r="AD259" t="s">
        <v>759</v>
      </c>
      <c r="AE259" t="s">
        <v>766</v>
      </c>
      <c r="AF259" t="s">
        <v>790</v>
      </c>
      <c r="AG259" t="s">
        <v>761</v>
      </c>
      <c r="AH259" t="s">
        <v>762</v>
      </c>
      <c r="AI259" t="s">
        <v>791</v>
      </c>
      <c r="AJ259">
        <v>-1380.52</v>
      </c>
      <c r="AK259">
        <v>0</v>
      </c>
      <c r="AL259">
        <v>0</v>
      </c>
      <c r="AM259" t="s">
        <v>764</v>
      </c>
      <c r="AN259" t="s">
        <v>764</v>
      </c>
      <c r="AO259" t="s">
        <v>764</v>
      </c>
    </row>
    <row r="260" spans="1:41" x14ac:dyDescent="0.35">
      <c r="A260">
        <v>1029539</v>
      </c>
      <c r="B260" t="s">
        <v>740</v>
      </c>
      <c r="C260" t="s">
        <v>741</v>
      </c>
      <c r="D260" t="s">
        <v>580</v>
      </c>
      <c r="E260" t="s">
        <v>92</v>
      </c>
      <c r="F260" t="s">
        <v>834</v>
      </c>
      <c r="G260">
        <v>2021</v>
      </c>
      <c r="H260">
        <v>4</v>
      </c>
      <c r="I260" t="s">
        <v>743</v>
      </c>
      <c r="J260" s="29">
        <v>44316</v>
      </c>
      <c r="K260" t="s">
        <v>744</v>
      </c>
      <c r="L260" t="s">
        <v>745</v>
      </c>
      <c r="M260" t="s">
        <v>835</v>
      </c>
      <c r="N260" t="s">
        <v>836</v>
      </c>
      <c r="O260" t="s">
        <v>837</v>
      </c>
      <c r="P260" t="s">
        <v>673</v>
      </c>
      <c r="Q260" t="s">
        <v>749</v>
      </c>
      <c r="R260" t="s">
        <v>585</v>
      </c>
      <c r="S260" t="s">
        <v>706</v>
      </c>
      <c r="T260" t="s">
        <v>751</v>
      </c>
      <c r="U260" t="s">
        <v>752</v>
      </c>
      <c r="V260" t="s">
        <v>753</v>
      </c>
      <c r="W260" t="s">
        <v>16</v>
      </c>
      <c r="X260" t="s">
        <v>754</v>
      </c>
      <c r="Y260" t="s">
        <v>755</v>
      </c>
      <c r="Z260" t="s">
        <v>380</v>
      </c>
      <c r="AA260" t="s">
        <v>756</v>
      </c>
      <c r="AB260" t="s">
        <v>757</v>
      </c>
      <c r="AC260" t="s">
        <v>758</v>
      </c>
      <c r="AD260" t="s">
        <v>759</v>
      </c>
      <c r="AE260" t="s">
        <v>766</v>
      </c>
      <c r="AF260" t="s">
        <v>760</v>
      </c>
      <c r="AG260" t="s">
        <v>761</v>
      </c>
      <c r="AH260" t="s">
        <v>762</v>
      </c>
      <c r="AI260" t="s">
        <v>763</v>
      </c>
      <c r="AJ260">
        <v>-9674.73</v>
      </c>
      <c r="AK260">
        <v>0</v>
      </c>
      <c r="AL260">
        <v>0</v>
      </c>
      <c r="AM260" t="s">
        <v>764</v>
      </c>
      <c r="AN260" t="s">
        <v>764</v>
      </c>
      <c r="AO260" t="s">
        <v>764</v>
      </c>
    </row>
    <row r="261" spans="1:41" x14ac:dyDescent="0.35">
      <c r="A261">
        <v>1030134</v>
      </c>
      <c r="B261" t="s">
        <v>740</v>
      </c>
      <c r="C261" t="s">
        <v>741</v>
      </c>
      <c r="D261" t="s">
        <v>580</v>
      </c>
      <c r="E261" t="s">
        <v>133</v>
      </c>
      <c r="F261" t="s">
        <v>834</v>
      </c>
      <c r="G261">
        <v>2021</v>
      </c>
      <c r="H261">
        <v>4</v>
      </c>
      <c r="I261" t="s">
        <v>743</v>
      </c>
      <c r="J261" s="29">
        <v>44316</v>
      </c>
      <c r="K261" t="s">
        <v>744</v>
      </c>
      <c r="L261" t="s">
        <v>745</v>
      </c>
      <c r="M261" t="s">
        <v>835</v>
      </c>
      <c r="N261" t="s">
        <v>836</v>
      </c>
      <c r="O261" t="s">
        <v>837</v>
      </c>
      <c r="P261" t="s">
        <v>673</v>
      </c>
      <c r="Q261" t="s">
        <v>749</v>
      </c>
      <c r="R261" t="s">
        <v>611</v>
      </c>
      <c r="S261" t="s">
        <v>688</v>
      </c>
      <c r="T261" t="s">
        <v>751</v>
      </c>
      <c r="U261" t="s">
        <v>752</v>
      </c>
      <c r="V261" t="s">
        <v>753</v>
      </c>
      <c r="W261" t="s">
        <v>16</v>
      </c>
      <c r="X261" t="s">
        <v>754</v>
      </c>
      <c r="Y261" t="s">
        <v>755</v>
      </c>
      <c r="Z261" t="s">
        <v>380</v>
      </c>
      <c r="AA261" t="s">
        <v>756</v>
      </c>
      <c r="AB261" t="s">
        <v>757</v>
      </c>
      <c r="AC261" t="s">
        <v>758</v>
      </c>
      <c r="AD261" t="s">
        <v>759</v>
      </c>
      <c r="AE261" t="s">
        <v>768</v>
      </c>
      <c r="AF261" t="s">
        <v>760</v>
      </c>
      <c r="AG261" t="s">
        <v>761</v>
      </c>
      <c r="AH261" t="s">
        <v>762</v>
      </c>
      <c r="AI261" t="s">
        <v>763</v>
      </c>
      <c r="AJ261">
        <v>-388.46</v>
      </c>
      <c r="AK261">
        <v>0</v>
      </c>
      <c r="AL261">
        <v>0</v>
      </c>
      <c r="AM261" t="s">
        <v>764</v>
      </c>
      <c r="AN261" t="s">
        <v>764</v>
      </c>
      <c r="AO261" t="s">
        <v>764</v>
      </c>
    </row>
    <row r="262" spans="1:41" x14ac:dyDescent="0.35">
      <c r="A262">
        <v>1030780</v>
      </c>
      <c r="B262" t="s">
        <v>740</v>
      </c>
      <c r="C262" t="s">
        <v>741</v>
      </c>
      <c r="D262" t="s">
        <v>580</v>
      </c>
      <c r="E262" t="s">
        <v>95</v>
      </c>
      <c r="F262" t="s">
        <v>834</v>
      </c>
      <c r="G262">
        <v>2021</v>
      </c>
      <c r="H262">
        <v>4</v>
      </c>
      <c r="I262" t="s">
        <v>743</v>
      </c>
      <c r="J262" s="29">
        <v>44316</v>
      </c>
      <c r="K262" t="s">
        <v>744</v>
      </c>
      <c r="L262" t="s">
        <v>745</v>
      </c>
      <c r="M262" t="s">
        <v>835</v>
      </c>
      <c r="N262" t="s">
        <v>836</v>
      </c>
      <c r="O262" t="s">
        <v>837</v>
      </c>
      <c r="P262" t="s">
        <v>673</v>
      </c>
      <c r="Q262" t="s">
        <v>749</v>
      </c>
      <c r="R262" t="s">
        <v>587</v>
      </c>
      <c r="S262" t="s">
        <v>799</v>
      </c>
      <c r="T262" t="s">
        <v>751</v>
      </c>
      <c r="U262" t="s">
        <v>752</v>
      </c>
      <c r="V262" t="s">
        <v>753</v>
      </c>
      <c r="W262" t="s">
        <v>16</v>
      </c>
      <c r="X262" t="s">
        <v>754</v>
      </c>
      <c r="Y262" t="s">
        <v>755</v>
      </c>
      <c r="Z262" t="s">
        <v>380</v>
      </c>
      <c r="AA262" t="s">
        <v>756</v>
      </c>
      <c r="AB262" t="s">
        <v>757</v>
      </c>
      <c r="AC262" t="s">
        <v>758</v>
      </c>
      <c r="AD262" t="s">
        <v>759</v>
      </c>
      <c r="AE262" t="s">
        <v>768</v>
      </c>
      <c r="AF262" t="s">
        <v>760</v>
      </c>
      <c r="AG262" t="s">
        <v>761</v>
      </c>
      <c r="AH262" t="s">
        <v>762</v>
      </c>
      <c r="AI262" t="s">
        <v>763</v>
      </c>
      <c r="AJ262">
        <v>-5836.27</v>
      </c>
      <c r="AK262">
        <v>0</v>
      </c>
      <c r="AL262">
        <v>0</v>
      </c>
      <c r="AM262" t="s">
        <v>764</v>
      </c>
      <c r="AN262" t="s">
        <v>764</v>
      </c>
      <c r="AO262" t="s">
        <v>764</v>
      </c>
    </row>
    <row r="263" spans="1:41" x14ac:dyDescent="0.35">
      <c r="A263">
        <v>1360642</v>
      </c>
      <c r="B263" t="s">
        <v>740</v>
      </c>
      <c r="C263" t="s">
        <v>741</v>
      </c>
      <c r="D263" t="s">
        <v>580</v>
      </c>
      <c r="E263" t="s">
        <v>124</v>
      </c>
      <c r="F263" t="s">
        <v>834</v>
      </c>
      <c r="G263">
        <v>2021</v>
      </c>
      <c r="H263">
        <v>4</v>
      </c>
      <c r="I263" t="s">
        <v>743</v>
      </c>
      <c r="J263" s="29">
        <v>44316</v>
      </c>
      <c r="K263" t="s">
        <v>744</v>
      </c>
      <c r="L263" t="s">
        <v>745</v>
      </c>
      <c r="M263" t="s">
        <v>835</v>
      </c>
      <c r="N263" t="s">
        <v>836</v>
      </c>
      <c r="O263" t="s">
        <v>837</v>
      </c>
      <c r="P263" t="s">
        <v>673</v>
      </c>
      <c r="Q263" t="s">
        <v>749</v>
      </c>
      <c r="R263" t="s">
        <v>605</v>
      </c>
      <c r="S263" t="s">
        <v>795</v>
      </c>
      <c r="T263" t="s">
        <v>751</v>
      </c>
      <c r="U263" t="s">
        <v>752</v>
      </c>
      <c r="V263" t="s">
        <v>753</v>
      </c>
      <c r="W263" t="s">
        <v>16</v>
      </c>
      <c r="X263" t="s">
        <v>754</v>
      </c>
      <c r="Y263" t="s">
        <v>755</v>
      </c>
      <c r="Z263" t="s">
        <v>380</v>
      </c>
      <c r="AA263" t="s">
        <v>756</v>
      </c>
      <c r="AB263" t="s">
        <v>757</v>
      </c>
      <c r="AC263" t="s">
        <v>758</v>
      </c>
      <c r="AD263" t="s">
        <v>759</v>
      </c>
      <c r="AE263" t="s">
        <v>472</v>
      </c>
      <c r="AF263" t="s">
        <v>760</v>
      </c>
      <c r="AG263" t="s">
        <v>761</v>
      </c>
      <c r="AH263" t="s">
        <v>762</v>
      </c>
      <c r="AI263" t="s">
        <v>763</v>
      </c>
      <c r="AJ263">
        <v>-12346.93</v>
      </c>
      <c r="AK263">
        <v>0</v>
      </c>
      <c r="AL263">
        <v>0</v>
      </c>
      <c r="AM263" t="s">
        <v>764</v>
      </c>
      <c r="AN263" t="s">
        <v>764</v>
      </c>
      <c r="AO263" t="s">
        <v>764</v>
      </c>
    </row>
    <row r="264" spans="1:41" x14ac:dyDescent="0.35">
      <c r="A264">
        <v>1392046</v>
      </c>
      <c r="B264" t="s">
        <v>740</v>
      </c>
      <c r="C264" t="s">
        <v>741</v>
      </c>
      <c r="D264" t="e">
        <v>#N/A</v>
      </c>
      <c r="E264" t="s">
        <v>813</v>
      </c>
      <c r="F264" t="s">
        <v>834</v>
      </c>
      <c r="G264">
        <v>2021</v>
      </c>
      <c r="H264">
        <v>4</v>
      </c>
      <c r="I264" t="s">
        <v>743</v>
      </c>
      <c r="J264" s="29">
        <v>44316</v>
      </c>
      <c r="K264" t="s">
        <v>744</v>
      </c>
      <c r="L264" t="s">
        <v>745</v>
      </c>
      <c r="M264" t="s">
        <v>835</v>
      </c>
      <c r="N264" t="s">
        <v>836</v>
      </c>
      <c r="O264" t="s">
        <v>837</v>
      </c>
      <c r="P264" t="s">
        <v>673</v>
      </c>
      <c r="Q264" t="s">
        <v>749</v>
      </c>
      <c r="R264" t="s">
        <v>649</v>
      </c>
      <c r="S264" t="s">
        <v>700</v>
      </c>
      <c r="T264" t="s">
        <v>751</v>
      </c>
      <c r="U264" t="s">
        <v>752</v>
      </c>
      <c r="V264" t="s">
        <v>753</v>
      </c>
      <c r="W264" t="s">
        <v>788</v>
      </c>
      <c r="X264" t="s">
        <v>789</v>
      </c>
      <c r="Y264" t="s">
        <v>755</v>
      </c>
      <c r="Z264" t="s">
        <v>380</v>
      </c>
      <c r="AA264" t="s">
        <v>756</v>
      </c>
      <c r="AB264" t="s">
        <v>757</v>
      </c>
      <c r="AC264" t="s">
        <v>758</v>
      </c>
      <c r="AD264" t="s">
        <v>759</v>
      </c>
      <c r="AE264" t="s">
        <v>247</v>
      </c>
      <c r="AF264" t="s">
        <v>790</v>
      </c>
      <c r="AG264" t="s">
        <v>761</v>
      </c>
      <c r="AH264" t="s">
        <v>762</v>
      </c>
      <c r="AI264" t="s">
        <v>791</v>
      </c>
      <c r="AJ264">
        <v>-246.02</v>
      </c>
      <c r="AK264">
        <v>0</v>
      </c>
      <c r="AL264">
        <v>0</v>
      </c>
      <c r="AM264" t="s">
        <v>764</v>
      </c>
      <c r="AN264" t="s">
        <v>764</v>
      </c>
      <c r="AO264" t="s">
        <v>764</v>
      </c>
    </row>
    <row r="265" spans="1:41" x14ac:dyDescent="0.35">
      <c r="A265">
        <v>1392056</v>
      </c>
      <c r="B265" t="s">
        <v>740</v>
      </c>
      <c r="C265" t="s">
        <v>741</v>
      </c>
      <c r="D265" t="s">
        <v>580</v>
      </c>
      <c r="E265" t="s">
        <v>193</v>
      </c>
      <c r="F265" t="s">
        <v>834</v>
      </c>
      <c r="G265">
        <v>2021</v>
      </c>
      <c r="H265">
        <v>4</v>
      </c>
      <c r="I265" t="s">
        <v>743</v>
      </c>
      <c r="J265" s="29">
        <v>44316</v>
      </c>
      <c r="K265" t="s">
        <v>744</v>
      </c>
      <c r="L265" t="s">
        <v>745</v>
      </c>
      <c r="M265" t="s">
        <v>835</v>
      </c>
      <c r="N265" t="s">
        <v>836</v>
      </c>
      <c r="O265" t="s">
        <v>837</v>
      </c>
      <c r="P265" t="s">
        <v>673</v>
      </c>
      <c r="Q265" t="s">
        <v>749</v>
      </c>
      <c r="R265" t="s">
        <v>649</v>
      </c>
      <c r="S265" t="s">
        <v>700</v>
      </c>
      <c r="T265" t="s">
        <v>751</v>
      </c>
      <c r="U265" t="s">
        <v>752</v>
      </c>
      <c r="V265" t="s">
        <v>753</v>
      </c>
      <c r="W265" t="s">
        <v>16</v>
      </c>
      <c r="X265" t="s">
        <v>754</v>
      </c>
      <c r="Y265" t="s">
        <v>755</v>
      </c>
      <c r="Z265" t="s">
        <v>380</v>
      </c>
      <c r="AA265" t="s">
        <v>756</v>
      </c>
      <c r="AB265" t="s">
        <v>757</v>
      </c>
      <c r="AC265" t="s">
        <v>758</v>
      </c>
      <c r="AD265" t="s">
        <v>759</v>
      </c>
      <c r="AE265" t="s">
        <v>247</v>
      </c>
      <c r="AF265" t="s">
        <v>760</v>
      </c>
      <c r="AG265" t="s">
        <v>761</v>
      </c>
      <c r="AH265" t="s">
        <v>762</v>
      </c>
      <c r="AI265" t="s">
        <v>763</v>
      </c>
      <c r="AJ265">
        <v>-7566.56</v>
      </c>
      <c r="AK265">
        <v>0</v>
      </c>
      <c r="AL265">
        <v>0</v>
      </c>
      <c r="AM265" t="s">
        <v>764</v>
      </c>
      <c r="AN265" t="s">
        <v>764</v>
      </c>
      <c r="AO265" t="s">
        <v>764</v>
      </c>
    </row>
    <row r="266" spans="1:41" x14ac:dyDescent="0.35">
      <c r="A266">
        <v>1273418</v>
      </c>
      <c r="B266" t="s">
        <v>740</v>
      </c>
      <c r="C266" t="s">
        <v>741</v>
      </c>
      <c r="D266" t="s">
        <v>580</v>
      </c>
      <c r="E266" t="s">
        <v>190</v>
      </c>
      <c r="F266" t="s">
        <v>834</v>
      </c>
      <c r="G266">
        <v>2021</v>
      </c>
      <c r="H266">
        <v>4</v>
      </c>
      <c r="I266" t="s">
        <v>743</v>
      </c>
      <c r="J266" s="29">
        <v>44316</v>
      </c>
      <c r="K266" t="s">
        <v>744</v>
      </c>
      <c r="L266" t="s">
        <v>745</v>
      </c>
      <c r="M266" t="s">
        <v>835</v>
      </c>
      <c r="N266" t="s">
        <v>836</v>
      </c>
      <c r="O266" t="s">
        <v>837</v>
      </c>
      <c r="P266" t="s">
        <v>673</v>
      </c>
      <c r="Q266" t="s">
        <v>749</v>
      </c>
      <c r="R266" t="s">
        <v>647</v>
      </c>
      <c r="S266" t="s">
        <v>778</v>
      </c>
      <c r="T266" t="s">
        <v>751</v>
      </c>
      <c r="U266" t="s">
        <v>752</v>
      </c>
      <c r="V266" t="s">
        <v>753</v>
      </c>
      <c r="W266" t="s">
        <v>16</v>
      </c>
      <c r="X266" t="s">
        <v>754</v>
      </c>
      <c r="Y266" t="s">
        <v>755</v>
      </c>
      <c r="Z266" t="s">
        <v>380</v>
      </c>
      <c r="AA266" t="s">
        <v>756</v>
      </c>
      <c r="AB266" t="s">
        <v>757</v>
      </c>
      <c r="AC266" t="s">
        <v>758</v>
      </c>
      <c r="AD266" t="s">
        <v>759</v>
      </c>
      <c r="AE266" t="s">
        <v>472</v>
      </c>
      <c r="AF266" t="s">
        <v>760</v>
      </c>
      <c r="AG266" t="s">
        <v>761</v>
      </c>
      <c r="AH266" t="s">
        <v>762</v>
      </c>
      <c r="AI266" t="s">
        <v>763</v>
      </c>
      <c r="AJ266">
        <v>-15275.84</v>
      </c>
      <c r="AK266">
        <v>0</v>
      </c>
      <c r="AL266">
        <v>0</v>
      </c>
      <c r="AM266" t="s">
        <v>764</v>
      </c>
      <c r="AN266" t="s">
        <v>764</v>
      </c>
      <c r="AO266" t="s">
        <v>764</v>
      </c>
    </row>
    <row r="267" spans="1:41" x14ac:dyDescent="0.35">
      <c r="A267">
        <v>1199586</v>
      </c>
      <c r="B267" t="s">
        <v>740</v>
      </c>
      <c r="C267" t="s">
        <v>741</v>
      </c>
      <c r="D267" t="s">
        <v>580</v>
      </c>
      <c r="E267" t="s">
        <v>173</v>
      </c>
      <c r="F267" t="s">
        <v>834</v>
      </c>
      <c r="G267">
        <v>2021</v>
      </c>
      <c r="H267">
        <v>4</v>
      </c>
      <c r="I267" t="s">
        <v>743</v>
      </c>
      <c r="J267" s="29">
        <v>44316</v>
      </c>
      <c r="K267" t="s">
        <v>744</v>
      </c>
      <c r="L267" t="s">
        <v>745</v>
      </c>
      <c r="M267" t="s">
        <v>839</v>
      </c>
      <c r="N267" t="s">
        <v>840</v>
      </c>
      <c r="O267" t="s">
        <v>837</v>
      </c>
      <c r="P267" t="s">
        <v>673</v>
      </c>
      <c r="Q267" t="s">
        <v>749</v>
      </c>
      <c r="R267" t="s">
        <v>637</v>
      </c>
      <c r="S267" t="s">
        <v>705</v>
      </c>
      <c r="T267" t="s">
        <v>751</v>
      </c>
      <c r="U267" t="s">
        <v>752</v>
      </c>
      <c r="V267" t="s">
        <v>753</v>
      </c>
      <c r="W267" t="s">
        <v>16</v>
      </c>
      <c r="X267" t="s">
        <v>754</v>
      </c>
      <c r="Y267" t="s">
        <v>755</v>
      </c>
      <c r="Z267" t="s">
        <v>380</v>
      </c>
      <c r="AA267" t="s">
        <v>756</v>
      </c>
      <c r="AB267" t="s">
        <v>757</v>
      </c>
      <c r="AC267" t="s">
        <v>758</v>
      </c>
      <c r="AD267" t="s">
        <v>759</v>
      </c>
      <c r="AE267" t="s">
        <v>766</v>
      </c>
      <c r="AF267" t="s">
        <v>760</v>
      </c>
      <c r="AG267" t="s">
        <v>761</v>
      </c>
      <c r="AH267" t="s">
        <v>762</v>
      </c>
      <c r="AI267" t="s">
        <v>763</v>
      </c>
      <c r="AJ267">
        <v>644.29</v>
      </c>
      <c r="AK267">
        <v>0</v>
      </c>
      <c r="AL267">
        <v>0</v>
      </c>
      <c r="AM267" t="s">
        <v>764</v>
      </c>
      <c r="AN267" t="s">
        <v>764</v>
      </c>
      <c r="AO267" t="s">
        <v>764</v>
      </c>
    </row>
    <row r="268" spans="1:41" x14ac:dyDescent="0.35">
      <c r="A268">
        <v>1199588</v>
      </c>
      <c r="B268" t="s">
        <v>740</v>
      </c>
      <c r="C268" t="s">
        <v>741</v>
      </c>
      <c r="D268" t="s">
        <v>580</v>
      </c>
      <c r="E268" t="s">
        <v>176</v>
      </c>
      <c r="F268" t="s">
        <v>834</v>
      </c>
      <c r="G268">
        <v>2021</v>
      </c>
      <c r="H268">
        <v>4</v>
      </c>
      <c r="I268" t="s">
        <v>743</v>
      </c>
      <c r="J268" s="29">
        <v>44316</v>
      </c>
      <c r="K268" t="s">
        <v>744</v>
      </c>
      <c r="L268" t="s">
        <v>745</v>
      </c>
      <c r="M268" t="s">
        <v>839</v>
      </c>
      <c r="N268" t="s">
        <v>840</v>
      </c>
      <c r="O268" t="s">
        <v>837</v>
      </c>
      <c r="P268" t="s">
        <v>673</v>
      </c>
      <c r="Q268" t="s">
        <v>749</v>
      </c>
      <c r="R268" t="s">
        <v>639</v>
      </c>
      <c r="S268" t="s">
        <v>703</v>
      </c>
      <c r="T268" t="s">
        <v>751</v>
      </c>
      <c r="U268" t="s">
        <v>752</v>
      </c>
      <c r="V268" t="s">
        <v>753</v>
      </c>
      <c r="W268" t="s">
        <v>16</v>
      </c>
      <c r="X268" t="s">
        <v>754</v>
      </c>
      <c r="Y268" t="s">
        <v>755</v>
      </c>
      <c r="Z268" t="s">
        <v>380</v>
      </c>
      <c r="AA268" t="s">
        <v>756</v>
      </c>
      <c r="AB268" t="s">
        <v>757</v>
      </c>
      <c r="AC268" t="s">
        <v>758</v>
      </c>
      <c r="AD268" t="s">
        <v>759</v>
      </c>
      <c r="AE268" t="s">
        <v>766</v>
      </c>
      <c r="AF268" t="s">
        <v>760</v>
      </c>
      <c r="AG268" t="s">
        <v>761</v>
      </c>
      <c r="AH268" t="s">
        <v>762</v>
      </c>
      <c r="AI268" t="s">
        <v>763</v>
      </c>
      <c r="AJ268">
        <v>2229.0100000000002</v>
      </c>
      <c r="AK268">
        <v>0</v>
      </c>
      <c r="AL268">
        <v>0</v>
      </c>
      <c r="AM268" t="s">
        <v>764</v>
      </c>
      <c r="AN268" t="s">
        <v>764</v>
      </c>
      <c r="AO268" t="s">
        <v>764</v>
      </c>
    </row>
    <row r="269" spans="1:41" x14ac:dyDescent="0.35">
      <c r="A269">
        <v>1117774</v>
      </c>
      <c r="B269" t="s">
        <v>740</v>
      </c>
      <c r="C269" t="s">
        <v>741</v>
      </c>
      <c r="D269" t="s">
        <v>580</v>
      </c>
      <c r="E269" t="s">
        <v>167</v>
      </c>
      <c r="F269" t="s">
        <v>834</v>
      </c>
      <c r="G269">
        <v>2021</v>
      </c>
      <c r="H269">
        <v>4</v>
      </c>
      <c r="I269" t="s">
        <v>743</v>
      </c>
      <c r="J269" s="29">
        <v>44316</v>
      </c>
      <c r="K269" t="s">
        <v>744</v>
      </c>
      <c r="L269" t="s">
        <v>745</v>
      </c>
      <c r="M269" t="s">
        <v>839</v>
      </c>
      <c r="N269" t="s">
        <v>840</v>
      </c>
      <c r="O269" t="s">
        <v>837</v>
      </c>
      <c r="P269" t="s">
        <v>673</v>
      </c>
      <c r="Q269" t="s">
        <v>749</v>
      </c>
      <c r="R269" t="s">
        <v>633</v>
      </c>
      <c r="S269" t="s">
        <v>704</v>
      </c>
      <c r="T269" t="s">
        <v>751</v>
      </c>
      <c r="U269" t="s">
        <v>752</v>
      </c>
      <c r="V269" t="s">
        <v>753</v>
      </c>
      <c r="W269" t="s">
        <v>16</v>
      </c>
      <c r="X269" t="s">
        <v>754</v>
      </c>
      <c r="Y269" t="s">
        <v>755</v>
      </c>
      <c r="Z269" t="s">
        <v>380</v>
      </c>
      <c r="AA269" t="s">
        <v>756</v>
      </c>
      <c r="AB269" t="s">
        <v>757</v>
      </c>
      <c r="AC269" t="s">
        <v>758</v>
      </c>
      <c r="AD269" t="s">
        <v>759</v>
      </c>
      <c r="AE269" t="s">
        <v>766</v>
      </c>
      <c r="AF269" t="s">
        <v>760</v>
      </c>
      <c r="AG269" t="s">
        <v>761</v>
      </c>
      <c r="AH269" t="s">
        <v>762</v>
      </c>
      <c r="AI269" t="s">
        <v>763</v>
      </c>
      <c r="AJ269">
        <v>6911.82</v>
      </c>
      <c r="AK269">
        <v>0</v>
      </c>
      <c r="AL269">
        <v>0</v>
      </c>
      <c r="AM269" t="s">
        <v>764</v>
      </c>
      <c r="AN269" t="s">
        <v>764</v>
      </c>
      <c r="AO269" t="s">
        <v>764</v>
      </c>
    </row>
    <row r="270" spans="1:41" x14ac:dyDescent="0.35">
      <c r="A270">
        <v>1204737</v>
      </c>
      <c r="B270" t="s">
        <v>740</v>
      </c>
      <c r="C270" t="s">
        <v>741</v>
      </c>
      <c r="D270" t="s">
        <v>580</v>
      </c>
      <c r="E270" t="s">
        <v>120</v>
      </c>
      <c r="F270" t="s">
        <v>834</v>
      </c>
      <c r="G270">
        <v>2021</v>
      </c>
      <c r="H270">
        <v>4</v>
      </c>
      <c r="I270" t="s">
        <v>743</v>
      </c>
      <c r="J270" s="29">
        <v>44316</v>
      </c>
      <c r="K270" t="s">
        <v>744</v>
      </c>
      <c r="L270" t="s">
        <v>745</v>
      </c>
      <c r="M270" t="s">
        <v>839</v>
      </c>
      <c r="N270" t="s">
        <v>840</v>
      </c>
      <c r="O270" t="s">
        <v>837</v>
      </c>
      <c r="P270" t="s">
        <v>673</v>
      </c>
      <c r="Q270" t="s">
        <v>749</v>
      </c>
      <c r="R270" t="s">
        <v>601</v>
      </c>
      <c r="S270" t="s">
        <v>692</v>
      </c>
      <c r="T270" t="s">
        <v>751</v>
      </c>
      <c r="U270" t="s">
        <v>752</v>
      </c>
      <c r="V270" t="s">
        <v>753</v>
      </c>
      <c r="W270" t="s">
        <v>16</v>
      </c>
      <c r="X270" t="s">
        <v>754</v>
      </c>
      <c r="Y270" t="s">
        <v>755</v>
      </c>
      <c r="Z270" t="s">
        <v>380</v>
      </c>
      <c r="AA270" t="s">
        <v>756</v>
      </c>
      <c r="AB270" t="s">
        <v>757</v>
      </c>
      <c r="AC270" t="s">
        <v>758</v>
      </c>
      <c r="AD270" t="s">
        <v>759</v>
      </c>
      <c r="AE270" t="s">
        <v>768</v>
      </c>
      <c r="AF270" t="s">
        <v>760</v>
      </c>
      <c r="AG270" t="s">
        <v>761</v>
      </c>
      <c r="AH270" t="s">
        <v>762</v>
      </c>
      <c r="AI270" t="s">
        <v>763</v>
      </c>
      <c r="AJ270">
        <v>5681.9</v>
      </c>
      <c r="AK270">
        <v>0</v>
      </c>
      <c r="AL270">
        <v>0</v>
      </c>
      <c r="AM270" t="s">
        <v>764</v>
      </c>
      <c r="AN270" t="s">
        <v>764</v>
      </c>
      <c r="AO270" t="s">
        <v>764</v>
      </c>
    </row>
    <row r="271" spans="1:41" x14ac:dyDescent="0.35">
      <c r="A271">
        <v>1204738</v>
      </c>
      <c r="B271" t="s">
        <v>740</v>
      </c>
      <c r="C271" t="s">
        <v>741</v>
      </c>
      <c r="D271" t="s">
        <v>580</v>
      </c>
      <c r="E271" t="s">
        <v>138</v>
      </c>
      <c r="F271" t="s">
        <v>834</v>
      </c>
      <c r="G271">
        <v>2021</v>
      </c>
      <c r="H271">
        <v>4</v>
      </c>
      <c r="I271" t="s">
        <v>743</v>
      </c>
      <c r="J271" s="29">
        <v>44316</v>
      </c>
      <c r="K271" t="s">
        <v>744</v>
      </c>
      <c r="L271" t="s">
        <v>745</v>
      </c>
      <c r="M271" t="s">
        <v>839</v>
      </c>
      <c r="N271" t="s">
        <v>840</v>
      </c>
      <c r="O271" t="s">
        <v>837</v>
      </c>
      <c r="P271" t="s">
        <v>673</v>
      </c>
      <c r="Q271" t="s">
        <v>749</v>
      </c>
      <c r="R271" t="s">
        <v>613</v>
      </c>
      <c r="S271" t="s">
        <v>690</v>
      </c>
      <c r="T271" t="s">
        <v>751</v>
      </c>
      <c r="U271" t="s">
        <v>752</v>
      </c>
      <c r="V271" t="s">
        <v>753</v>
      </c>
      <c r="W271" t="s">
        <v>16</v>
      </c>
      <c r="X271" t="s">
        <v>754</v>
      </c>
      <c r="Y271" t="s">
        <v>755</v>
      </c>
      <c r="Z271" t="s">
        <v>380</v>
      </c>
      <c r="AA271" t="s">
        <v>756</v>
      </c>
      <c r="AB271" t="s">
        <v>757</v>
      </c>
      <c r="AC271" t="s">
        <v>758</v>
      </c>
      <c r="AD271" t="s">
        <v>759</v>
      </c>
      <c r="AE271" t="s">
        <v>768</v>
      </c>
      <c r="AF271" t="s">
        <v>760</v>
      </c>
      <c r="AG271" t="s">
        <v>761</v>
      </c>
      <c r="AH271" t="s">
        <v>762</v>
      </c>
      <c r="AI271" t="s">
        <v>763</v>
      </c>
      <c r="AJ271">
        <v>5670.61</v>
      </c>
      <c r="AK271">
        <v>0</v>
      </c>
      <c r="AL271">
        <v>0</v>
      </c>
      <c r="AM271" t="s">
        <v>764</v>
      </c>
      <c r="AN271" t="s">
        <v>764</v>
      </c>
      <c r="AO271" t="s">
        <v>764</v>
      </c>
    </row>
    <row r="272" spans="1:41" x14ac:dyDescent="0.35">
      <c r="A272">
        <v>1247367</v>
      </c>
      <c r="B272" t="s">
        <v>740</v>
      </c>
      <c r="C272" t="s">
        <v>741</v>
      </c>
      <c r="D272" t="s">
        <v>580</v>
      </c>
      <c r="E272" t="s">
        <v>185</v>
      </c>
      <c r="F272" t="s">
        <v>834</v>
      </c>
      <c r="G272">
        <v>2021</v>
      </c>
      <c r="H272">
        <v>4</v>
      </c>
      <c r="I272" t="s">
        <v>743</v>
      </c>
      <c r="J272" s="29">
        <v>44316</v>
      </c>
      <c r="K272" t="s">
        <v>744</v>
      </c>
      <c r="L272" t="s">
        <v>745</v>
      </c>
      <c r="M272" t="s">
        <v>839</v>
      </c>
      <c r="N272" t="s">
        <v>840</v>
      </c>
      <c r="O272" t="s">
        <v>837</v>
      </c>
      <c r="P272" t="s">
        <v>673</v>
      </c>
      <c r="Q272" t="s">
        <v>749</v>
      </c>
      <c r="R272" t="s">
        <v>643</v>
      </c>
      <c r="S272" t="s">
        <v>696</v>
      </c>
      <c r="T272" t="s">
        <v>751</v>
      </c>
      <c r="U272" t="s">
        <v>752</v>
      </c>
      <c r="V272" t="s">
        <v>753</v>
      </c>
      <c r="W272" t="s">
        <v>16</v>
      </c>
      <c r="X272" t="s">
        <v>754</v>
      </c>
      <c r="Y272" t="s">
        <v>755</v>
      </c>
      <c r="Z272" t="s">
        <v>380</v>
      </c>
      <c r="AA272" t="s">
        <v>756</v>
      </c>
      <c r="AB272" t="s">
        <v>757</v>
      </c>
      <c r="AC272" t="s">
        <v>758</v>
      </c>
      <c r="AD272" t="s">
        <v>759</v>
      </c>
      <c r="AE272" t="s">
        <v>472</v>
      </c>
      <c r="AF272" t="s">
        <v>760</v>
      </c>
      <c r="AG272" t="s">
        <v>761</v>
      </c>
      <c r="AH272" t="s">
        <v>762</v>
      </c>
      <c r="AI272" t="s">
        <v>763</v>
      </c>
      <c r="AJ272">
        <v>12535.7</v>
      </c>
      <c r="AK272">
        <v>0</v>
      </c>
      <c r="AL272">
        <v>0</v>
      </c>
      <c r="AM272" t="s">
        <v>764</v>
      </c>
      <c r="AN272" t="s">
        <v>764</v>
      </c>
      <c r="AO272" t="s">
        <v>764</v>
      </c>
    </row>
    <row r="273" spans="1:41" x14ac:dyDescent="0.35">
      <c r="A273">
        <v>1698200</v>
      </c>
      <c r="B273" t="s">
        <v>740</v>
      </c>
      <c r="C273" t="s">
        <v>741</v>
      </c>
      <c r="D273" t="s">
        <v>580</v>
      </c>
      <c r="E273" t="s">
        <v>196</v>
      </c>
      <c r="F273" t="s">
        <v>834</v>
      </c>
      <c r="G273">
        <v>2021</v>
      </c>
      <c r="H273">
        <v>4</v>
      </c>
      <c r="I273" t="s">
        <v>743</v>
      </c>
      <c r="J273" s="29">
        <v>44316</v>
      </c>
      <c r="K273" t="s">
        <v>744</v>
      </c>
      <c r="L273" t="s">
        <v>745</v>
      </c>
      <c r="M273" t="s">
        <v>839</v>
      </c>
      <c r="N273" t="s">
        <v>840</v>
      </c>
      <c r="O273" t="s">
        <v>837</v>
      </c>
      <c r="P273" t="s">
        <v>673</v>
      </c>
      <c r="Q273" t="s">
        <v>749</v>
      </c>
      <c r="R273" t="s">
        <v>651</v>
      </c>
      <c r="S273" t="s">
        <v>693</v>
      </c>
      <c r="T273" t="s">
        <v>751</v>
      </c>
      <c r="U273" t="s">
        <v>752</v>
      </c>
      <c r="V273" t="s">
        <v>753</v>
      </c>
      <c r="W273" t="s">
        <v>16</v>
      </c>
      <c r="X273" t="s">
        <v>754</v>
      </c>
      <c r="Y273" t="s">
        <v>755</v>
      </c>
      <c r="Z273" t="s">
        <v>380</v>
      </c>
      <c r="AA273" t="s">
        <v>756</v>
      </c>
      <c r="AB273" t="s">
        <v>757</v>
      </c>
      <c r="AC273" t="s">
        <v>758</v>
      </c>
      <c r="AD273" t="s">
        <v>759</v>
      </c>
      <c r="AE273" t="s">
        <v>768</v>
      </c>
      <c r="AF273" t="s">
        <v>760</v>
      </c>
      <c r="AG273" t="s">
        <v>761</v>
      </c>
      <c r="AH273" t="s">
        <v>762</v>
      </c>
      <c r="AI273" t="s">
        <v>763</v>
      </c>
      <c r="AJ273">
        <v>21159.38</v>
      </c>
      <c r="AK273">
        <v>0</v>
      </c>
      <c r="AL273">
        <v>0</v>
      </c>
      <c r="AM273" t="s">
        <v>764</v>
      </c>
      <c r="AN273" t="s">
        <v>764</v>
      </c>
      <c r="AO273" t="s">
        <v>764</v>
      </c>
    </row>
    <row r="274" spans="1:41" x14ac:dyDescent="0.35">
      <c r="A274">
        <v>1238039</v>
      </c>
      <c r="B274" t="s">
        <v>740</v>
      </c>
      <c r="C274" t="s">
        <v>741</v>
      </c>
      <c r="D274" t="s">
        <v>580</v>
      </c>
      <c r="E274" t="s">
        <v>159</v>
      </c>
      <c r="F274" t="s">
        <v>834</v>
      </c>
      <c r="G274">
        <v>2021</v>
      </c>
      <c r="H274">
        <v>4</v>
      </c>
      <c r="I274" t="s">
        <v>743</v>
      </c>
      <c r="J274" s="29">
        <v>44316</v>
      </c>
      <c r="K274" t="s">
        <v>744</v>
      </c>
      <c r="L274" t="s">
        <v>745</v>
      </c>
      <c r="M274" t="s">
        <v>839</v>
      </c>
      <c r="N274" t="s">
        <v>840</v>
      </c>
      <c r="O274" t="s">
        <v>837</v>
      </c>
      <c r="P274" t="s">
        <v>673</v>
      </c>
      <c r="Q274" t="s">
        <v>749</v>
      </c>
      <c r="R274" t="s">
        <v>627</v>
      </c>
      <c r="S274" t="s">
        <v>786</v>
      </c>
      <c r="T274" t="s">
        <v>751</v>
      </c>
      <c r="U274" t="s">
        <v>752</v>
      </c>
      <c r="V274" t="s">
        <v>753</v>
      </c>
      <c r="W274" t="s">
        <v>16</v>
      </c>
      <c r="X274" t="s">
        <v>754</v>
      </c>
      <c r="Y274" t="s">
        <v>755</v>
      </c>
      <c r="Z274" t="s">
        <v>380</v>
      </c>
      <c r="AA274" t="s">
        <v>756</v>
      </c>
      <c r="AB274" t="s">
        <v>757</v>
      </c>
      <c r="AC274" t="s">
        <v>758</v>
      </c>
      <c r="AD274" t="s">
        <v>759</v>
      </c>
      <c r="AE274" t="s">
        <v>768</v>
      </c>
      <c r="AF274" t="s">
        <v>760</v>
      </c>
      <c r="AG274" t="s">
        <v>761</v>
      </c>
      <c r="AH274" t="s">
        <v>762</v>
      </c>
      <c r="AI274" t="s">
        <v>763</v>
      </c>
      <c r="AJ274">
        <v>3602.37</v>
      </c>
      <c r="AK274">
        <v>0</v>
      </c>
      <c r="AL274">
        <v>0</v>
      </c>
      <c r="AM274" t="s">
        <v>764</v>
      </c>
      <c r="AN274" t="s">
        <v>764</v>
      </c>
      <c r="AO274" t="s">
        <v>764</v>
      </c>
    </row>
    <row r="275" spans="1:41" x14ac:dyDescent="0.35">
      <c r="A275">
        <v>1238042</v>
      </c>
      <c r="B275" t="s">
        <v>740</v>
      </c>
      <c r="C275" t="s">
        <v>741</v>
      </c>
      <c r="D275" t="s">
        <v>580</v>
      </c>
      <c r="E275" t="s">
        <v>180</v>
      </c>
      <c r="F275" t="s">
        <v>834</v>
      </c>
      <c r="G275">
        <v>2021</v>
      </c>
      <c r="H275">
        <v>4</v>
      </c>
      <c r="I275" t="s">
        <v>743</v>
      </c>
      <c r="J275" s="29">
        <v>44316</v>
      </c>
      <c r="K275" t="s">
        <v>744</v>
      </c>
      <c r="L275" t="s">
        <v>745</v>
      </c>
      <c r="M275" t="s">
        <v>839</v>
      </c>
      <c r="N275" t="s">
        <v>840</v>
      </c>
      <c r="O275" t="s">
        <v>837</v>
      </c>
      <c r="P275" t="s">
        <v>673</v>
      </c>
      <c r="Q275" t="s">
        <v>749</v>
      </c>
      <c r="R275" t="s">
        <v>641</v>
      </c>
      <c r="S275" t="s">
        <v>695</v>
      </c>
      <c r="T275" t="s">
        <v>751</v>
      </c>
      <c r="U275" t="s">
        <v>752</v>
      </c>
      <c r="V275" t="s">
        <v>753</v>
      </c>
      <c r="W275" t="s">
        <v>16</v>
      </c>
      <c r="X275" t="s">
        <v>754</v>
      </c>
      <c r="Y275" t="s">
        <v>755</v>
      </c>
      <c r="Z275" t="s">
        <v>380</v>
      </c>
      <c r="AA275" t="s">
        <v>756</v>
      </c>
      <c r="AB275" t="s">
        <v>757</v>
      </c>
      <c r="AC275" t="s">
        <v>758</v>
      </c>
      <c r="AD275" t="s">
        <v>759</v>
      </c>
      <c r="AE275" t="s">
        <v>472</v>
      </c>
      <c r="AF275" t="s">
        <v>760</v>
      </c>
      <c r="AG275" t="s">
        <v>761</v>
      </c>
      <c r="AH275" t="s">
        <v>762</v>
      </c>
      <c r="AI275" t="s">
        <v>763</v>
      </c>
      <c r="AJ275">
        <v>10276.709999999999</v>
      </c>
      <c r="AK275">
        <v>0</v>
      </c>
      <c r="AL275">
        <v>0</v>
      </c>
      <c r="AM275" t="s">
        <v>764</v>
      </c>
      <c r="AN275" t="s">
        <v>764</v>
      </c>
      <c r="AO275" t="s">
        <v>764</v>
      </c>
    </row>
    <row r="276" spans="1:41" x14ac:dyDescent="0.35">
      <c r="A276">
        <v>1336466</v>
      </c>
      <c r="B276" t="s">
        <v>740</v>
      </c>
      <c r="C276" t="s">
        <v>741</v>
      </c>
      <c r="D276" t="s">
        <v>580</v>
      </c>
      <c r="E276" t="s">
        <v>163</v>
      </c>
      <c r="F276" t="s">
        <v>834</v>
      </c>
      <c r="G276">
        <v>2021</v>
      </c>
      <c r="H276">
        <v>4</v>
      </c>
      <c r="I276" t="s">
        <v>743</v>
      </c>
      <c r="J276" s="29">
        <v>44316</v>
      </c>
      <c r="K276" t="s">
        <v>744</v>
      </c>
      <c r="L276" t="s">
        <v>745</v>
      </c>
      <c r="M276" t="s">
        <v>839</v>
      </c>
      <c r="N276" t="s">
        <v>840</v>
      </c>
      <c r="O276" t="s">
        <v>837</v>
      </c>
      <c r="P276" t="s">
        <v>673</v>
      </c>
      <c r="Q276" t="s">
        <v>749</v>
      </c>
      <c r="R276" t="s">
        <v>629</v>
      </c>
      <c r="S276" t="s">
        <v>818</v>
      </c>
      <c r="T276" t="s">
        <v>751</v>
      </c>
      <c r="U276" t="s">
        <v>752</v>
      </c>
      <c r="V276" t="s">
        <v>753</v>
      </c>
      <c r="W276" t="s">
        <v>16</v>
      </c>
      <c r="X276" t="s">
        <v>754</v>
      </c>
      <c r="Y276" t="s">
        <v>755</v>
      </c>
      <c r="Z276" t="s">
        <v>380</v>
      </c>
      <c r="AA276" t="s">
        <v>756</v>
      </c>
      <c r="AB276" t="s">
        <v>757</v>
      </c>
      <c r="AC276" t="s">
        <v>758</v>
      </c>
      <c r="AD276" t="s">
        <v>759</v>
      </c>
      <c r="AE276" t="s">
        <v>766</v>
      </c>
      <c r="AF276" t="s">
        <v>760</v>
      </c>
      <c r="AG276" t="s">
        <v>761</v>
      </c>
      <c r="AH276" t="s">
        <v>762</v>
      </c>
      <c r="AI276" t="s">
        <v>763</v>
      </c>
      <c r="AJ276">
        <v>799.69</v>
      </c>
      <c r="AK276">
        <v>0</v>
      </c>
      <c r="AL276">
        <v>0</v>
      </c>
      <c r="AM276" t="s">
        <v>764</v>
      </c>
      <c r="AN276" t="s">
        <v>764</v>
      </c>
      <c r="AO276" t="s">
        <v>764</v>
      </c>
    </row>
    <row r="277" spans="1:41" x14ac:dyDescent="0.35">
      <c r="A277">
        <v>1026405</v>
      </c>
      <c r="B277" t="s">
        <v>740</v>
      </c>
      <c r="C277" t="s">
        <v>741</v>
      </c>
      <c r="D277" t="s">
        <v>580</v>
      </c>
      <c r="E277" t="s">
        <v>141</v>
      </c>
      <c r="F277" t="s">
        <v>834</v>
      </c>
      <c r="G277">
        <v>2021</v>
      </c>
      <c r="H277">
        <v>4</v>
      </c>
      <c r="I277" t="s">
        <v>743</v>
      </c>
      <c r="J277" s="29">
        <v>44316</v>
      </c>
      <c r="K277" t="s">
        <v>744</v>
      </c>
      <c r="L277" t="s">
        <v>745</v>
      </c>
      <c r="M277" t="s">
        <v>839</v>
      </c>
      <c r="N277" t="s">
        <v>840</v>
      </c>
      <c r="O277" t="s">
        <v>837</v>
      </c>
      <c r="P277" t="s">
        <v>673</v>
      </c>
      <c r="Q277" t="s">
        <v>749</v>
      </c>
      <c r="R277" t="s">
        <v>615</v>
      </c>
      <c r="S277" t="s">
        <v>699</v>
      </c>
      <c r="T277" t="s">
        <v>751</v>
      </c>
      <c r="U277" t="s">
        <v>752</v>
      </c>
      <c r="V277" t="s">
        <v>753</v>
      </c>
      <c r="W277" t="s">
        <v>16</v>
      </c>
      <c r="X277" t="s">
        <v>754</v>
      </c>
      <c r="Y277" t="s">
        <v>755</v>
      </c>
      <c r="Z277" t="s">
        <v>380</v>
      </c>
      <c r="AA277" t="s">
        <v>756</v>
      </c>
      <c r="AB277" t="s">
        <v>757</v>
      </c>
      <c r="AC277" t="s">
        <v>758</v>
      </c>
      <c r="AD277" t="s">
        <v>759</v>
      </c>
      <c r="AE277" t="s">
        <v>472</v>
      </c>
      <c r="AF277" t="s">
        <v>760</v>
      </c>
      <c r="AG277" t="s">
        <v>761</v>
      </c>
      <c r="AH277" t="s">
        <v>762</v>
      </c>
      <c r="AI277" t="s">
        <v>763</v>
      </c>
      <c r="AJ277">
        <v>9026.85</v>
      </c>
      <c r="AK277">
        <v>0</v>
      </c>
      <c r="AL277">
        <v>0</v>
      </c>
      <c r="AM277" t="s">
        <v>764</v>
      </c>
      <c r="AN277" t="s">
        <v>764</v>
      </c>
      <c r="AO277" t="s">
        <v>764</v>
      </c>
    </row>
    <row r="278" spans="1:41" x14ac:dyDescent="0.35">
      <c r="A278">
        <v>1026569</v>
      </c>
      <c r="B278" t="s">
        <v>740</v>
      </c>
      <c r="C278" t="s">
        <v>741</v>
      </c>
      <c r="D278" t="s">
        <v>580</v>
      </c>
      <c r="E278" t="s">
        <v>102</v>
      </c>
      <c r="F278" t="s">
        <v>834</v>
      </c>
      <c r="G278">
        <v>2021</v>
      </c>
      <c r="H278">
        <v>4</v>
      </c>
      <c r="I278" t="s">
        <v>743</v>
      </c>
      <c r="J278" s="29">
        <v>44316</v>
      </c>
      <c r="K278" t="s">
        <v>744</v>
      </c>
      <c r="L278" t="s">
        <v>745</v>
      </c>
      <c r="M278" t="s">
        <v>839</v>
      </c>
      <c r="N278" t="s">
        <v>840</v>
      </c>
      <c r="O278" t="s">
        <v>837</v>
      </c>
      <c r="P278" t="s">
        <v>673</v>
      </c>
      <c r="Q278" t="s">
        <v>749</v>
      </c>
      <c r="R278" t="s">
        <v>591</v>
      </c>
      <c r="S278" t="s">
        <v>687</v>
      </c>
      <c r="T278" t="s">
        <v>751</v>
      </c>
      <c r="U278" t="s">
        <v>752</v>
      </c>
      <c r="V278" t="s">
        <v>753</v>
      </c>
      <c r="W278" t="s">
        <v>16</v>
      </c>
      <c r="X278" t="s">
        <v>754</v>
      </c>
      <c r="Y278" t="s">
        <v>755</v>
      </c>
      <c r="Z278" t="s">
        <v>380</v>
      </c>
      <c r="AA278" t="s">
        <v>756</v>
      </c>
      <c r="AB278" t="s">
        <v>757</v>
      </c>
      <c r="AC278" t="s">
        <v>758</v>
      </c>
      <c r="AD278" t="s">
        <v>759</v>
      </c>
      <c r="AE278" t="s">
        <v>768</v>
      </c>
      <c r="AF278" t="s">
        <v>760</v>
      </c>
      <c r="AG278" t="s">
        <v>761</v>
      </c>
      <c r="AH278" t="s">
        <v>762</v>
      </c>
      <c r="AI278" t="s">
        <v>763</v>
      </c>
      <c r="AJ278">
        <v>4855.34</v>
      </c>
      <c r="AK278">
        <v>0</v>
      </c>
      <c r="AL278">
        <v>0</v>
      </c>
      <c r="AM278" t="s">
        <v>764</v>
      </c>
      <c r="AN278" t="s">
        <v>764</v>
      </c>
      <c r="AO278" t="s">
        <v>764</v>
      </c>
    </row>
    <row r="279" spans="1:41" x14ac:dyDescent="0.35">
      <c r="A279">
        <v>1027143</v>
      </c>
      <c r="B279" t="s">
        <v>740</v>
      </c>
      <c r="C279" t="s">
        <v>741</v>
      </c>
      <c r="D279" t="e">
        <v>#N/A</v>
      </c>
      <c r="E279" t="s">
        <v>838</v>
      </c>
      <c r="F279" t="s">
        <v>834</v>
      </c>
      <c r="G279">
        <v>2021</v>
      </c>
      <c r="H279">
        <v>4</v>
      </c>
      <c r="I279" t="s">
        <v>743</v>
      </c>
      <c r="J279" s="29">
        <v>44316</v>
      </c>
      <c r="K279" t="s">
        <v>744</v>
      </c>
      <c r="L279" t="s">
        <v>745</v>
      </c>
      <c r="M279" t="s">
        <v>839</v>
      </c>
      <c r="N279" t="s">
        <v>840</v>
      </c>
      <c r="O279" t="s">
        <v>837</v>
      </c>
      <c r="P279" t="s">
        <v>673</v>
      </c>
      <c r="Q279" t="s">
        <v>749</v>
      </c>
      <c r="R279" t="s">
        <v>623</v>
      </c>
      <c r="S279" t="s">
        <v>820</v>
      </c>
      <c r="T279" t="s">
        <v>751</v>
      </c>
      <c r="U279" t="s">
        <v>752</v>
      </c>
      <c r="V279" t="s">
        <v>753</v>
      </c>
      <c r="W279" t="s">
        <v>788</v>
      </c>
      <c r="X279" t="s">
        <v>789</v>
      </c>
      <c r="Y279" t="s">
        <v>755</v>
      </c>
      <c r="Z279" t="s">
        <v>380</v>
      </c>
      <c r="AA279" t="s">
        <v>756</v>
      </c>
      <c r="AB279" t="s">
        <v>757</v>
      </c>
      <c r="AC279" t="s">
        <v>758</v>
      </c>
      <c r="AD279" t="s">
        <v>759</v>
      </c>
      <c r="AE279" t="s">
        <v>768</v>
      </c>
      <c r="AF279" t="s">
        <v>790</v>
      </c>
      <c r="AG279" t="s">
        <v>761</v>
      </c>
      <c r="AH279" t="s">
        <v>762</v>
      </c>
      <c r="AI279" t="s">
        <v>791</v>
      </c>
      <c r="AJ279">
        <v>3246.69</v>
      </c>
      <c r="AK279">
        <v>0</v>
      </c>
      <c r="AL279">
        <v>0</v>
      </c>
      <c r="AM279" t="s">
        <v>764</v>
      </c>
      <c r="AN279" t="s">
        <v>764</v>
      </c>
      <c r="AO279" t="s">
        <v>764</v>
      </c>
    </row>
    <row r="280" spans="1:41" x14ac:dyDescent="0.35">
      <c r="A280">
        <v>1027144</v>
      </c>
      <c r="B280" t="s">
        <v>740</v>
      </c>
      <c r="C280" t="s">
        <v>741</v>
      </c>
      <c r="D280" t="s">
        <v>580</v>
      </c>
      <c r="E280" t="s">
        <v>153</v>
      </c>
      <c r="F280" t="s">
        <v>834</v>
      </c>
      <c r="G280">
        <v>2021</v>
      </c>
      <c r="H280">
        <v>4</v>
      </c>
      <c r="I280" t="s">
        <v>743</v>
      </c>
      <c r="J280" s="29">
        <v>44316</v>
      </c>
      <c r="K280" t="s">
        <v>744</v>
      </c>
      <c r="L280" t="s">
        <v>745</v>
      </c>
      <c r="M280" t="s">
        <v>839</v>
      </c>
      <c r="N280" t="s">
        <v>840</v>
      </c>
      <c r="O280" t="s">
        <v>837</v>
      </c>
      <c r="P280" t="s">
        <v>673</v>
      </c>
      <c r="Q280" t="s">
        <v>749</v>
      </c>
      <c r="R280" t="s">
        <v>623</v>
      </c>
      <c r="S280" t="s">
        <v>820</v>
      </c>
      <c r="T280" t="s">
        <v>751</v>
      </c>
      <c r="U280" t="s">
        <v>752</v>
      </c>
      <c r="V280" t="s">
        <v>753</v>
      </c>
      <c r="W280" t="s">
        <v>16</v>
      </c>
      <c r="X280" t="s">
        <v>754</v>
      </c>
      <c r="Y280" t="s">
        <v>755</v>
      </c>
      <c r="Z280" t="s">
        <v>380</v>
      </c>
      <c r="AA280" t="s">
        <v>756</v>
      </c>
      <c r="AB280" t="s">
        <v>757</v>
      </c>
      <c r="AC280" t="s">
        <v>758</v>
      </c>
      <c r="AD280" t="s">
        <v>759</v>
      </c>
      <c r="AE280" t="s">
        <v>768</v>
      </c>
      <c r="AF280" t="s">
        <v>760</v>
      </c>
      <c r="AG280" t="s">
        <v>761</v>
      </c>
      <c r="AH280" t="s">
        <v>762</v>
      </c>
      <c r="AI280" t="s">
        <v>763</v>
      </c>
      <c r="AJ280">
        <v>5440.94</v>
      </c>
      <c r="AK280">
        <v>0</v>
      </c>
      <c r="AL280">
        <v>0</v>
      </c>
      <c r="AM280" t="s">
        <v>764</v>
      </c>
      <c r="AN280" t="s">
        <v>764</v>
      </c>
      <c r="AO280" t="s">
        <v>764</v>
      </c>
    </row>
    <row r="281" spans="1:41" x14ac:dyDescent="0.35">
      <c r="A281">
        <v>1027267</v>
      </c>
      <c r="B281" t="s">
        <v>740</v>
      </c>
      <c r="C281" t="s">
        <v>741</v>
      </c>
      <c r="D281" t="s">
        <v>580</v>
      </c>
      <c r="E281" t="s">
        <v>105</v>
      </c>
      <c r="F281" t="s">
        <v>834</v>
      </c>
      <c r="G281">
        <v>2021</v>
      </c>
      <c r="H281">
        <v>4</v>
      </c>
      <c r="I281" t="s">
        <v>743</v>
      </c>
      <c r="J281" s="29">
        <v>44316</v>
      </c>
      <c r="K281" t="s">
        <v>744</v>
      </c>
      <c r="L281" t="s">
        <v>745</v>
      </c>
      <c r="M281" t="s">
        <v>839</v>
      </c>
      <c r="N281" t="s">
        <v>840</v>
      </c>
      <c r="O281" t="s">
        <v>837</v>
      </c>
      <c r="P281" t="s">
        <v>673</v>
      </c>
      <c r="Q281" t="s">
        <v>749</v>
      </c>
      <c r="R281" t="s">
        <v>593</v>
      </c>
      <c r="S281" t="s">
        <v>686</v>
      </c>
      <c r="T281" t="s">
        <v>751</v>
      </c>
      <c r="U281" t="s">
        <v>752</v>
      </c>
      <c r="V281" t="s">
        <v>753</v>
      </c>
      <c r="W281" t="s">
        <v>16</v>
      </c>
      <c r="X281" t="s">
        <v>754</v>
      </c>
      <c r="Y281" t="s">
        <v>755</v>
      </c>
      <c r="Z281" t="s">
        <v>380</v>
      </c>
      <c r="AA281" t="s">
        <v>756</v>
      </c>
      <c r="AB281" t="s">
        <v>757</v>
      </c>
      <c r="AC281" t="s">
        <v>758</v>
      </c>
      <c r="AD281" t="s">
        <v>759</v>
      </c>
      <c r="AE281" t="s">
        <v>562</v>
      </c>
      <c r="AF281" t="s">
        <v>760</v>
      </c>
      <c r="AG281" t="s">
        <v>761</v>
      </c>
      <c r="AH281" t="s">
        <v>762</v>
      </c>
      <c r="AI281" t="s">
        <v>763</v>
      </c>
      <c r="AJ281">
        <v>10354.4</v>
      </c>
      <c r="AK281">
        <v>0</v>
      </c>
      <c r="AL281">
        <v>0</v>
      </c>
      <c r="AM281" t="s">
        <v>764</v>
      </c>
      <c r="AN281" t="s">
        <v>764</v>
      </c>
      <c r="AO281" t="s">
        <v>764</v>
      </c>
    </row>
    <row r="282" spans="1:41" x14ac:dyDescent="0.35">
      <c r="A282">
        <v>1026845</v>
      </c>
      <c r="B282" t="s">
        <v>740</v>
      </c>
      <c r="C282" t="s">
        <v>741</v>
      </c>
      <c r="D282" t="s">
        <v>580</v>
      </c>
      <c r="E282" t="s">
        <v>99</v>
      </c>
      <c r="F282" t="s">
        <v>834</v>
      </c>
      <c r="G282">
        <v>2021</v>
      </c>
      <c r="H282">
        <v>4</v>
      </c>
      <c r="I282" t="s">
        <v>743</v>
      </c>
      <c r="J282" s="29">
        <v>44316</v>
      </c>
      <c r="K282" t="s">
        <v>744</v>
      </c>
      <c r="L282" t="s">
        <v>745</v>
      </c>
      <c r="M282" t="s">
        <v>839</v>
      </c>
      <c r="N282" t="s">
        <v>840</v>
      </c>
      <c r="O282" t="s">
        <v>837</v>
      </c>
      <c r="P282" t="s">
        <v>673</v>
      </c>
      <c r="Q282" t="s">
        <v>749</v>
      </c>
      <c r="R282" t="s">
        <v>589</v>
      </c>
      <c r="S282" t="s">
        <v>798</v>
      </c>
      <c r="T282" t="s">
        <v>751</v>
      </c>
      <c r="U282" t="s">
        <v>752</v>
      </c>
      <c r="V282" t="s">
        <v>753</v>
      </c>
      <c r="W282" t="s">
        <v>16</v>
      </c>
      <c r="X282" t="s">
        <v>754</v>
      </c>
      <c r="Y282" t="s">
        <v>755</v>
      </c>
      <c r="Z282" t="s">
        <v>380</v>
      </c>
      <c r="AA282" t="s">
        <v>756</v>
      </c>
      <c r="AB282" t="s">
        <v>757</v>
      </c>
      <c r="AC282" t="s">
        <v>758</v>
      </c>
      <c r="AD282" t="s">
        <v>759</v>
      </c>
      <c r="AE282" t="s">
        <v>768</v>
      </c>
      <c r="AF282" t="s">
        <v>760</v>
      </c>
      <c r="AG282" t="s">
        <v>761</v>
      </c>
      <c r="AH282" t="s">
        <v>762</v>
      </c>
      <c r="AI282" t="s">
        <v>763</v>
      </c>
      <c r="AJ282">
        <v>4733.3900000000003</v>
      </c>
      <c r="AK282">
        <v>0</v>
      </c>
      <c r="AL282">
        <v>0</v>
      </c>
      <c r="AM282" t="s">
        <v>764</v>
      </c>
      <c r="AN282" t="s">
        <v>764</v>
      </c>
      <c r="AO282" t="s">
        <v>764</v>
      </c>
    </row>
    <row r="283" spans="1:41" x14ac:dyDescent="0.35">
      <c r="A283">
        <v>1069541</v>
      </c>
      <c r="B283" t="s">
        <v>740</v>
      </c>
      <c r="C283" t="s">
        <v>741</v>
      </c>
      <c r="D283" t="s">
        <v>580</v>
      </c>
      <c r="E283" t="s">
        <v>203</v>
      </c>
      <c r="F283" t="s">
        <v>834</v>
      </c>
      <c r="G283">
        <v>2021</v>
      </c>
      <c r="H283">
        <v>4</v>
      </c>
      <c r="I283" t="s">
        <v>743</v>
      </c>
      <c r="J283" s="29">
        <v>44316</v>
      </c>
      <c r="K283" t="s">
        <v>744</v>
      </c>
      <c r="L283" t="s">
        <v>745</v>
      </c>
      <c r="M283" t="s">
        <v>839</v>
      </c>
      <c r="N283" t="s">
        <v>840</v>
      </c>
      <c r="O283" t="s">
        <v>837</v>
      </c>
      <c r="P283" t="s">
        <v>673</v>
      </c>
      <c r="Q283" t="s">
        <v>749</v>
      </c>
      <c r="R283" t="s">
        <v>659</v>
      </c>
      <c r="S283" t="s">
        <v>765</v>
      </c>
      <c r="T283" t="s">
        <v>751</v>
      </c>
      <c r="U283" t="s">
        <v>752</v>
      </c>
      <c r="V283" t="s">
        <v>753</v>
      </c>
      <c r="W283" t="s">
        <v>16</v>
      </c>
      <c r="X283" t="s">
        <v>754</v>
      </c>
      <c r="Y283" t="s">
        <v>755</v>
      </c>
      <c r="Z283" t="s">
        <v>380</v>
      </c>
      <c r="AA283" t="s">
        <v>756</v>
      </c>
      <c r="AB283" t="s">
        <v>757</v>
      </c>
      <c r="AC283" t="s">
        <v>758</v>
      </c>
      <c r="AD283" t="s">
        <v>759</v>
      </c>
      <c r="AE283" t="s">
        <v>766</v>
      </c>
      <c r="AF283" t="s">
        <v>760</v>
      </c>
      <c r="AG283" t="s">
        <v>761</v>
      </c>
      <c r="AH283" t="s">
        <v>762</v>
      </c>
      <c r="AI283" t="s">
        <v>763</v>
      </c>
      <c r="AJ283">
        <v>580.21</v>
      </c>
      <c r="AK283">
        <v>0</v>
      </c>
      <c r="AL283">
        <v>0</v>
      </c>
      <c r="AM283" t="s">
        <v>764</v>
      </c>
      <c r="AN283" t="s">
        <v>764</v>
      </c>
      <c r="AO283" t="s">
        <v>764</v>
      </c>
    </row>
    <row r="284" spans="1:41" x14ac:dyDescent="0.35">
      <c r="A284">
        <v>1028449</v>
      </c>
      <c r="B284" t="s">
        <v>740</v>
      </c>
      <c r="C284" t="s">
        <v>741</v>
      </c>
      <c r="D284" t="s">
        <v>580</v>
      </c>
      <c r="E284" t="s">
        <v>149</v>
      </c>
      <c r="F284" t="s">
        <v>834</v>
      </c>
      <c r="G284">
        <v>2021</v>
      </c>
      <c r="H284">
        <v>4</v>
      </c>
      <c r="I284" t="s">
        <v>743</v>
      </c>
      <c r="J284" s="29">
        <v>44316</v>
      </c>
      <c r="K284" t="s">
        <v>744</v>
      </c>
      <c r="L284" t="s">
        <v>745</v>
      </c>
      <c r="M284" t="s">
        <v>839</v>
      </c>
      <c r="N284" t="s">
        <v>840</v>
      </c>
      <c r="O284" t="s">
        <v>837</v>
      </c>
      <c r="P284" t="s">
        <v>673</v>
      </c>
      <c r="Q284" t="s">
        <v>749</v>
      </c>
      <c r="R284" t="s">
        <v>619</v>
      </c>
      <c r="S284" t="s">
        <v>792</v>
      </c>
      <c r="T284" t="s">
        <v>751</v>
      </c>
      <c r="U284" t="s">
        <v>752</v>
      </c>
      <c r="V284" t="s">
        <v>753</v>
      </c>
      <c r="W284" t="s">
        <v>16</v>
      </c>
      <c r="X284" t="s">
        <v>754</v>
      </c>
      <c r="Y284" t="s">
        <v>755</v>
      </c>
      <c r="Z284" t="s">
        <v>380</v>
      </c>
      <c r="AA284" t="s">
        <v>756</v>
      </c>
      <c r="AB284" t="s">
        <v>757</v>
      </c>
      <c r="AC284" t="s">
        <v>758</v>
      </c>
      <c r="AD284" t="s">
        <v>759</v>
      </c>
      <c r="AE284" t="s">
        <v>562</v>
      </c>
      <c r="AF284" t="s">
        <v>760</v>
      </c>
      <c r="AG284" t="s">
        <v>761</v>
      </c>
      <c r="AH284" t="s">
        <v>762</v>
      </c>
      <c r="AI284" t="s">
        <v>763</v>
      </c>
      <c r="AJ284">
        <v>4509.26</v>
      </c>
      <c r="AK284">
        <v>0</v>
      </c>
      <c r="AL284">
        <v>0</v>
      </c>
      <c r="AM284" t="s">
        <v>764</v>
      </c>
      <c r="AN284" t="s">
        <v>764</v>
      </c>
      <c r="AO284" t="s">
        <v>764</v>
      </c>
    </row>
    <row r="285" spans="1:41" x14ac:dyDescent="0.35">
      <c r="A285">
        <v>1028499</v>
      </c>
      <c r="B285" t="s">
        <v>740</v>
      </c>
      <c r="C285" t="s">
        <v>741</v>
      </c>
      <c r="D285" t="s">
        <v>580</v>
      </c>
      <c r="E285" t="s">
        <v>89</v>
      </c>
      <c r="F285" t="s">
        <v>834</v>
      </c>
      <c r="G285">
        <v>2021</v>
      </c>
      <c r="H285">
        <v>4</v>
      </c>
      <c r="I285" t="s">
        <v>743</v>
      </c>
      <c r="J285" s="29">
        <v>44316</v>
      </c>
      <c r="K285" t="s">
        <v>744</v>
      </c>
      <c r="L285" t="s">
        <v>745</v>
      </c>
      <c r="M285" t="s">
        <v>839</v>
      </c>
      <c r="N285" t="s">
        <v>840</v>
      </c>
      <c r="O285" t="s">
        <v>837</v>
      </c>
      <c r="P285" t="s">
        <v>673</v>
      </c>
      <c r="Q285" t="s">
        <v>749</v>
      </c>
      <c r="R285" t="s">
        <v>583</v>
      </c>
      <c r="S285" t="s">
        <v>689</v>
      </c>
      <c r="T285" t="s">
        <v>751</v>
      </c>
      <c r="U285" t="s">
        <v>752</v>
      </c>
      <c r="V285" t="s">
        <v>753</v>
      </c>
      <c r="W285" t="s">
        <v>16</v>
      </c>
      <c r="X285" t="s">
        <v>754</v>
      </c>
      <c r="Y285" t="s">
        <v>755</v>
      </c>
      <c r="Z285" t="s">
        <v>380</v>
      </c>
      <c r="AA285" t="s">
        <v>756</v>
      </c>
      <c r="AB285" t="s">
        <v>757</v>
      </c>
      <c r="AC285" t="s">
        <v>758</v>
      </c>
      <c r="AD285" t="s">
        <v>759</v>
      </c>
      <c r="AE285" t="s">
        <v>768</v>
      </c>
      <c r="AF285" t="s">
        <v>760</v>
      </c>
      <c r="AG285" t="s">
        <v>761</v>
      </c>
      <c r="AH285" t="s">
        <v>762</v>
      </c>
      <c r="AI285" t="s">
        <v>763</v>
      </c>
      <c r="AJ285">
        <v>5009.4399999999996</v>
      </c>
      <c r="AK285">
        <v>0</v>
      </c>
      <c r="AL285">
        <v>0</v>
      </c>
      <c r="AM285" t="s">
        <v>764</v>
      </c>
      <c r="AN285" t="s">
        <v>764</v>
      </c>
      <c r="AO285" t="s">
        <v>764</v>
      </c>
    </row>
    <row r="286" spans="1:41" x14ac:dyDescent="0.35">
      <c r="A286">
        <v>1028078</v>
      </c>
      <c r="B286" t="s">
        <v>740</v>
      </c>
      <c r="C286" t="s">
        <v>741</v>
      </c>
      <c r="D286" t="s">
        <v>580</v>
      </c>
      <c r="E286" t="s">
        <v>146</v>
      </c>
      <c r="F286" t="s">
        <v>834</v>
      </c>
      <c r="G286">
        <v>2021</v>
      </c>
      <c r="H286">
        <v>4</v>
      </c>
      <c r="I286" t="s">
        <v>743</v>
      </c>
      <c r="J286" s="29">
        <v>44316</v>
      </c>
      <c r="K286" t="s">
        <v>744</v>
      </c>
      <c r="L286" t="s">
        <v>745</v>
      </c>
      <c r="M286" t="s">
        <v>839</v>
      </c>
      <c r="N286" t="s">
        <v>840</v>
      </c>
      <c r="O286" t="s">
        <v>837</v>
      </c>
      <c r="P286" t="s">
        <v>673</v>
      </c>
      <c r="Q286" t="s">
        <v>749</v>
      </c>
      <c r="R286" t="s">
        <v>617</v>
      </c>
      <c r="S286" t="s">
        <v>694</v>
      </c>
      <c r="T286" t="s">
        <v>751</v>
      </c>
      <c r="U286" t="s">
        <v>752</v>
      </c>
      <c r="V286" t="s">
        <v>753</v>
      </c>
      <c r="W286" t="s">
        <v>16</v>
      </c>
      <c r="X286" t="s">
        <v>754</v>
      </c>
      <c r="Y286" t="s">
        <v>755</v>
      </c>
      <c r="Z286" t="s">
        <v>380</v>
      </c>
      <c r="AA286" t="s">
        <v>756</v>
      </c>
      <c r="AB286" t="s">
        <v>757</v>
      </c>
      <c r="AC286" t="s">
        <v>758</v>
      </c>
      <c r="AD286" t="s">
        <v>759</v>
      </c>
      <c r="AE286" t="s">
        <v>472</v>
      </c>
      <c r="AF286" t="s">
        <v>760</v>
      </c>
      <c r="AG286" t="s">
        <v>761</v>
      </c>
      <c r="AH286" t="s">
        <v>762</v>
      </c>
      <c r="AI286" t="s">
        <v>763</v>
      </c>
      <c r="AJ286">
        <v>25608.79</v>
      </c>
      <c r="AK286">
        <v>0</v>
      </c>
      <c r="AL286">
        <v>0</v>
      </c>
      <c r="AM286" t="s">
        <v>764</v>
      </c>
      <c r="AN286" t="s">
        <v>764</v>
      </c>
      <c r="AO286" t="s">
        <v>764</v>
      </c>
    </row>
    <row r="287" spans="1:41" x14ac:dyDescent="0.35">
      <c r="A287">
        <v>1029043</v>
      </c>
      <c r="B287" t="s">
        <v>740</v>
      </c>
      <c r="C287" t="s">
        <v>741</v>
      </c>
      <c r="D287" t="e">
        <v>#N/A</v>
      </c>
      <c r="E287" t="s">
        <v>797</v>
      </c>
      <c r="F287" t="s">
        <v>834</v>
      </c>
      <c r="G287">
        <v>2021</v>
      </c>
      <c r="H287">
        <v>4</v>
      </c>
      <c r="I287" t="s">
        <v>743</v>
      </c>
      <c r="J287" s="29">
        <v>44316</v>
      </c>
      <c r="K287" t="s">
        <v>744</v>
      </c>
      <c r="L287" t="s">
        <v>745</v>
      </c>
      <c r="M287" t="s">
        <v>839</v>
      </c>
      <c r="N287" t="s">
        <v>840</v>
      </c>
      <c r="O287" t="s">
        <v>837</v>
      </c>
      <c r="P287" t="s">
        <v>673</v>
      </c>
      <c r="Q287" t="s">
        <v>749</v>
      </c>
      <c r="R287" t="s">
        <v>595</v>
      </c>
      <c r="S287" t="s">
        <v>702</v>
      </c>
      <c r="T287" t="s">
        <v>751</v>
      </c>
      <c r="U287" t="s">
        <v>752</v>
      </c>
      <c r="V287" t="s">
        <v>753</v>
      </c>
      <c r="W287" t="s">
        <v>788</v>
      </c>
      <c r="X287" t="s">
        <v>789</v>
      </c>
      <c r="Y287" t="s">
        <v>755</v>
      </c>
      <c r="Z287" t="s">
        <v>380</v>
      </c>
      <c r="AA287" t="s">
        <v>756</v>
      </c>
      <c r="AB287" t="s">
        <v>757</v>
      </c>
      <c r="AC287" t="s">
        <v>758</v>
      </c>
      <c r="AD287" t="s">
        <v>759</v>
      </c>
      <c r="AE287" t="s">
        <v>247</v>
      </c>
      <c r="AF287" t="s">
        <v>790</v>
      </c>
      <c r="AG287" t="s">
        <v>761</v>
      </c>
      <c r="AH287" t="s">
        <v>762</v>
      </c>
      <c r="AI287" t="s">
        <v>791</v>
      </c>
      <c r="AJ287">
        <v>556.20000000000005</v>
      </c>
      <c r="AK287">
        <v>0</v>
      </c>
      <c r="AL287">
        <v>0</v>
      </c>
      <c r="AM287" t="s">
        <v>764</v>
      </c>
      <c r="AN287" t="s">
        <v>764</v>
      </c>
      <c r="AO287" t="s">
        <v>764</v>
      </c>
    </row>
    <row r="288" spans="1:41" x14ac:dyDescent="0.35">
      <c r="A288">
        <v>1029044</v>
      </c>
      <c r="B288" t="s">
        <v>740</v>
      </c>
      <c r="C288" t="s">
        <v>741</v>
      </c>
      <c r="D288" t="s">
        <v>580</v>
      </c>
      <c r="E288" t="s">
        <v>111</v>
      </c>
      <c r="F288" t="s">
        <v>834</v>
      </c>
      <c r="G288">
        <v>2021</v>
      </c>
      <c r="H288">
        <v>4</v>
      </c>
      <c r="I288" t="s">
        <v>743</v>
      </c>
      <c r="J288" s="29">
        <v>44316</v>
      </c>
      <c r="K288" t="s">
        <v>744</v>
      </c>
      <c r="L288" t="s">
        <v>745</v>
      </c>
      <c r="M288" t="s">
        <v>839</v>
      </c>
      <c r="N288" t="s">
        <v>840</v>
      </c>
      <c r="O288" t="s">
        <v>837</v>
      </c>
      <c r="P288" t="s">
        <v>673</v>
      </c>
      <c r="Q288" t="s">
        <v>749</v>
      </c>
      <c r="R288" t="s">
        <v>595</v>
      </c>
      <c r="S288" t="s">
        <v>702</v>
      </c>
      <c r="T288" t="s">
        <v>751</v>
      </c>
      <c r="U288" t="s">
        <v>752</v>
      </c>
      <c r="V288" t="s">
        <v>753</v>
      </c>
      <c r="W288" t="s">
        <v>16</v>
      </c>
      <c r="X288" t="s">
        <v>754</v>
      </c>
      <c r="Y288" t="s">
        <v>755</v>
      </c>
      <c r="Z288" t="s">
        <v>380</v>
      </c>
      <c r="AA288" t="s">
        <v>756</v>
      </c>
      <c r="AB288" t="s">
        <v>757</v>
      </c>
      <c r="AC288" t="s">
        <v>758</v>
      </c>
      <c r="AD288" t="s">
        <v>759</v>
      </c>
      <c r="AE288" t="s">
        <v>247</v>
      </c>
      <c r="AF288" t="s">
        <v>760</v>
      </c>
      <c r="AG288" t="s">
        <v>761</v>
      </c>
      <c r="AH288" t="s">
        <v>762</v>
      </c>
      <c r="AI288" t="s">
        <v>763</v>
      </c>
      <c r="AJ288">
        <v>5195.54</v>
      </c>
      <c r="AK288">
        <v>0</v>
      </c>
      <c r="AL288">
        <v>0</v>
      </c>
      <c r="AM288" t="s">
        <v>764</v>
      </c>
      <c r="AN288" t="s">
        <v>764</v>
      </c>
      <c r="AO288" t="s">
        <v>764</v>
      </c>
    </row>
    <row r="289" spans="1:41" x14ac:dyDescent="0.35">
      <c r="A289">
        <v>1029719</v>
      </c>
      <c r="B289" t="s">
        <v>740</v>
      </c>
      <c r="C289" t="s">
        <v>741</v>
      </c>
      <c r="D289" t="s">
        <v>580</v>
      </c>
      <c r="E289" t="s">
        <v>114</v>
      </c>
      <c r="F289" t="s">
        <v>834</v>
      </c>
      <c r="G289">
        <v>2021</v>
      </c>
      <c r="H289">
        <v>4</v>
      </c>
      <c r="I289" t="s">
        <v>743</v>
      </c>
      <c r="J289" s="29">
        <v>44316</v>
      </c>
      <c r="K289" t="s">
        <v>744</v>
      </c>
      <c r="L289" t="s">
        <v>745</v>
      </c>
      <c r="M289" t="s">
        <v>839</v>
      </c>
      <c r="N289" t="s">
        <v>840</v>
      </c>
      <c r="O289" t="s">
        <v>837</v>
      </c>
      <c r="P289" t="s">
        <v>673</v>
      </c>
      <c r="Q289" t="s">
        <v>749</v>
      </c>
      <c r="R289" t="s">
        <v>597</v>
      </c>
      <c r="S289" t="s">
        <v>691</v>
      </c>
      <c r="T289" t="s">
        <v>751</v>
      </c>
      <c r="U289" t="s">
        <v>752</v>
      </c>
      <c r="V289" t="s">
        <v>753</v>
      </c>
      <c r="W289" t="s">
        <v>16</v>
      </c>
      <c r="X289" t="s">
        <v>754</v>
      </c>
      <c r="Y289" t="s">
        <v>755</v>
      </c>
      <c r="Z289" t="s">
        <v>380</v>
      </c>
      <c r="AA289" t="s">
        <v>756</v>
      </c>
      <c r="AB289" t="s">
        <v>757</v>
      </c>
      <c r="AC289" t="s">
        <v>758</v>
      </c>
      <c r="AD289" t="s">
        <v>759</v>
      </c>
      <c r="AE289" t="s">
        <v>768</v>
      </c>
      <c r="AF289" t="s">
        <v>760</v>
      </c>
      <c r="AG289" t="s">
        <v>761</v>
      </c>
      <c r="AH289" t="s">
        <v>762</v>
      </c>
      <c r="AI289" t="s">
        <v>763</v>
      </c>
      <c r="AJ289">
        <v>1845.73</v>
      </c>
      <c r="AK289">
        <v>0</v>
      </c>
      <c r="AL289">
        <v>0</v>
      </c>
      <c r="AM289" t="s">
        <v>764</v>
      </c>
      <c r="AN289" t="s">
        <v>764</v>
      </c>
      <c r="AO289" t="s">
        <v>764</v>
      </c>
    </row>
    <row r="290" spans="1:41" x14ac:dyDescent="0.35">
      <c r="A290">
        <v>1029772</v>
      </c>
      <c r="B290" t="s">
        <v>740</v>
      </c>
      <c r="C290" t="s">
        <v>741</v>
      </c>
      <c r="D290" t="s">
        <v>580</v>
      </c>
      <c r="E290" t="s">
        <v>130</v>
      </c>
      <c r="F290" t="s">
        <v>834</v>
      </c>
      <c r="G290">
        <v>2021</v>
      </c>
      <c r="H290">
        <v>4</v>
      </c>
      <c r="I290" t="s">
        <v>743</v>
      </c>
      <c r="J290" s="29">
        <v>44316</v>
      </c>
      <c r="K290" t="s">
        <v>744</v>
      </c>
      <c r="L290" t="s">
        <v>745</v>
      </c>
      <c r="M290" t="s">
        <v>839</v>
      </c>
      <c r="N290" t="s">
        <v>840</v>
      </c>
      <c r="O290" t="s">
        <v>837</v>
      </c>
      <c r="P290" t="s">
        <v>673</v>
      </c>
      <c r="Q290" t="s">
        <v>749</v>
      </c>
      <c r="R290" t="s">
        <v>609</v>
      </c>
      <c r="S290" t="s">
        <v>701</v>
      </c>
      <c r="T290" t="s">
        <v>751</v>
      </c>
      <c r="U290" t="s">
        <v>752</v>
      </c>
      <c r="V290" t="s">
        <v>753</v>
      </c>
      <c r="W290" t="s">
        <v>16</v>
      </c>
      <c r="X290" t="s">
        <v>754</v>
      </c>
      <c r="Y290" t="s">
        <v>755</v>
      </c>
      <c r="Z290" t="s">
        <v>380</v>
      </c>
      <c r="AA290" t="s">
        <v>756</v>
      </c>
      <c r="AB290" t="s">
        <v>757</v>
      </c>
      <c r="AC290" t="s">
        <v>758</v>
      </c>
      <c r="AD290" t="s">
        <v>759</v>
      </c>
      <c r="AE290" t="s">
        <v>247</v>
      </c>
      <c r="AF290" t="s">
        <v>760</v>
      </c>
      <c r="AG290" t="s">
        <v>761</v>
      </c>
      <c r="AH290" t="s">
        <v>762</v>
      </c>
      <c r="AI290" t="s">
        <v>763</v>
      </c>
      <c r="AJ290">
        <v>143.27000000000001</v>
      </c>
      <c r="AK290">
        <v>0</v>
      </c>
      <c r="AL290">
        <v>0</v>
      </c>
      <c r="AM290" t="s">
        <v>764</v>
      </c>
      <c r="AN290" t="s">
        <v>764</v>
      </c>
      <c r="AO290" t="s">
        <v>764</v>
      </c>
    </row>
    <row r="291" spans="1:41" x14ac:dyDescent="0.35">
      <c r="A291">
        <v>1029772</v>
      </c>
      <c r="B291" t="s">
        <v>740</v>
      </c>
      <c r="C291" t="s">
        <v>741</v>
      </c>
      <c r="D291" t="s">
        <v>580</v>
      </c>
      <c r="E291" t="s">
        <v>130</v>
      </c>
      <c r="F291" t="s">
        <v>834</v>
      </c>
      <c r="G291">
        <v>2021</v>
      </c>
      <c r="H291">
        <v>4</v>
      </c>
      <c r="I291" t="s">
        <v>743</v>
      </c>
      <c r="J291" s="29">
        <v>44316</v>
      </c>
      <c r="K291" t="s">
        <v>744</v>
      </c>
      <c r="L291" t="s">
        <v>745</v>
      </c>
      <c r="M291" t="s">
        <v>839</v>
      </c>
      <c r="N291" t="s">
        <v>840</v>
      </c>
      <c r="O291" t="s">
        <v>837</v>
      </c>
      <c r="P291" t="s">
        <v>673</v>
      </c>
      <c r="Q291" t="s">
        <v>749</v>
      </c>
      <c r="R291" t="s">
        <v>609</v>
      </c>
      <c r="S291" t="s">
        <v>701</v>
      </c>
      <c r="T291" t="s">
        <v>751</v>
      </c>
      <c r="U291" t="s">
        <v>752</v>
      </c>
      <c r="V291" t="s">
        <v>753</v>
      </c>
      <c r="W291" t="s">
        <v>16</v>
      </c>
      <c r="X291" t="s">
        <v>754</v>
      </c>
      <c r="Y291" t="s">
        <v>755</v>
      </c>
      <c r="Z291" t="s">
        <v>380</v>
      </c>
      <c r="AA291" t="s">
        <v>756</v>
      </c>
      <c r="AB291" t="s">
        <v>757</v>
      </c>
      <c r="AC291" t="s">
        <v>758</v>
      </c>
      <c r="AD291" t="s">
        <v>759</v>
      </c>
      <c r="AE291" t="s">
        <v>247</v>
      </c>
      <c r="AF291" t="s">
        <v>760</v>
      </c>
      <c r="AG291" t="s">
        <v>761</v>
      </c>
      <c r="AH291" t="s">
        <v>762</v>
      </c>
      <c r="AI291" t="s">
        <v>763</v>
      </c>
      <c r="AJ291">
        <v>658.94</v>
      </c>
      <c r="AK291">
        <v>0</v>
      </c>
      <c r="AL291">
        <v>0</v>
      </c>
      <c r="AM291" t="s">
        <v>764</v>
      </c>
      <c r="AN291" t="s">
        <v>764</v>
      </c>
      <c r="AO291" t="s">
        <v>764</v>
      </c>
    </row>
    <row r="292" spans="1:41" x14ac:dyDescent="0.35">
      <c r="A292">
        <v>1029630</v>
      </c>
      <c r="B292" t="s">
        <v>740</v>
      </c>
      <c r="C292" t="s">
        <v>741</v>
      </c>
      <c r="D292" t="s">
        <v>580</v>
      </c>
      <c r="E292" t="s">
        <v>84</v>
      </c>
      <c r="F292" t="s">
        <v>834</v>
      </c>
      <c r="G292">
        <v>2021</v>
      </c>
      <c r="H292">
        <v>4</v>
      </c>
      <c r="I292" t="s">
        <v>743</v>
      </c>
      <c r="J292" s="29">
        <v>44316</v>
      </c>
      <c r="K292" t="s">
        <v>744</v>
      </c>
      <c r="L292" t="s">
        <v>745</v>
      </c>
      <c r="M292" t="s">
        <v>839</v>
      </c>
      <c r="N292" t="s">
        <v>840</v>
      </c>
      <c r="O292" t="s">
        <v>837</v>
      </c>
      <c r="P292" t="s">
        <v>673</v>
      </c>
      <c r="Q292" t="s">
        <v>749</v>
      </c>
      <c r="R292" t="s">
        <v>581</v>
      </c>
      <c r="S292" t="s">
        <v>697</v>
      </c>
      <c r="T292" t="s">
        <v>751</v>
      </c>
      <c r="U292" t="s">
        <v>752</v>
      </c>
      <c r="V292" t="s">
        <v>753</v>
      </c>
      <c r="W292" t="s">
        <v>16</v>
      </c>
      <c r="X292" t="s">
        <v>754</v>
      </c>
      <c r="Y292" t="s">
        <v>755</v>
      </c>
      <c r="Z292" t="s">
        <v>380</v>
      </c>
      <c r="AA292" t="s">
        <v>756</v>
      </c>
      <c r="AB292" t="s">
        <v>757</v>
      </c>
      <c r="AC292" t="s">
        <v>758</v>
      </c>
      <c r="AD292" t="s">
        <v>759</v>
      </c>
      <c r="AE292" t="s">
        <v>472</v>
      </c>
      <c r="AF292" t="s">
        <v>760</v>
      </c>
      <c r="AG292" t="s">
        <v>761</v>
      </c>
      <c r="AH292" t="s">
        <v>762</v>
      </c>
      <c r="AI292" t="s">
        <v>763</v>
      </c>
      <c r="AJ292">
        <v>40555.06</v>
      </c>
      <c r="AK292">
        <v>0</v>
      </c>
      <c r="AL292">
        <v>0</v>
      </c>
      <c r="AM292" t="s">
        <v>764</v>
      </c>
      <c r="AN292" t="s">
        <v>764</v>
      </c>
      <c r="AO292" t="s">
        <v>764</v>
      </c>
    </row>
    <row r="293" spans="1:41" x14ac:dyDescent="0.35">
      <c r="A293">
        <v>1029381</v>
      </c>
      <c r="B293" t="s">
        <v>740</v>
      </c>
      <c r="C293" t="s">
        <v>741</v>
      </c>
      <c r="D293" t="s">
        <v>580</v>
      </c>
      <c r="E293" t="s">
        <v>127</v>
      </c>
      <c r="F293" t="s">
        <v>834</v>
      </c>
      <c r="G293">
        <v>2021</v>
      </c>
      <c r="H293">
        <v>4</v>
      </c>
      <c r="I293" t="s">
        <v>743</v>
      </c>
      <c r="J293" s="29">
        <v>44316</v>
      </c>
      <c r="K293" t="s">
        <v>744</v>
      </c>
      <c r="L293" t="s">
        <v>745</v>
      </c>
      <c r="M293" t="s">
        <v>839</v>
      </c>
      <c r="N293" t="s">
        <v>840</v>
      </c>
      <c r="O293" t="s">
        <v>837</v>
      </c>
      <c r="P293" t="s">
        <v>673</v>
      </c>
      <c r="Q293" t="s">
        <v>749</v>
      </c>
      <c r="R293" t="s">
        <v>607</v>
      </c>
      <c r="S293" t="s">
        <v>794</v>
      </c>
      <c r="T293" t="s">
        <v>751</v>
      </c>
      <c r="U293" t="s">
        <v>752</v>
      </c>
      <c r="V293" t="s">
        <v>753</v>
      </c>
      <c r="W293" t="s">
        <v>16</v>
      </c>
      <c r="X293" t="s">
        <v>754</v>
      </c>
      <c r="Y293" t="s">
        <v>755</v>
      </c>
      <c r="Z293" t="s">
        <v>380</v>
      </c>
      <c r="AA293" t="s">
        <v>756</v>
      </c>
      <c r="AB293" t="s">
        <v>757</v>
      </c>
      <c r="AC293" t="s">
        <v>758</v>
      </c>
      <c r="AD293" t="s">
        <v>759</v>
      </c>
      <c r="AE293" t="s">
        <v>768</v>
      </c>
      <c r="AF293" t="s">
        <v>760</v>
      </c>
      <c r="AG293" t="s">
        <v>761</v>
      </c>
      <c r="AH293" t="s">
        <v>762</v>
      </c>
      <c r="AI293" t="s">
        <v>763</v>
      </c>
      <c r="AJ293">
        <v>70.099999999999994</v>
      </c>
      <c r="AK293">
        <v>0</v>
      </c>
      <c r="AL293">
        <v>0</v>
      </c>
      <c r="AM293" t="s">
        <v>764</v>
      </c>
      <c r="AN293" t="s">
        <v>764</v>
      </c>
      <c r="AO293" t="s">
        <v>764</v>
      </c>
    </row>
    <row r="294" spans="1:41" x14ac:dyDescent="0.35">
      <c r="A294">
        <v>1029538</v>
      </c>
      <c r="B294" t="s">
        <v>740</v>
      </c>
      <c r="C294" t="s">
        <v>741</v>
      </c>
      <c r="D294" t="e">
        <v>#N/A</v>
      </c>
      <c r="E294" t="s">
        <v>831</v>
      </c>
      <c r="F294" t="s">
        <v>834</v>
      </c>
      <c r="G294">
        <v>2021</v>
      </c>
      <c r="H294">
        <v>4</v>
      </c>
      <c r="I294" t="s">
        <v>743</v>
      </c>
      <c r="J294" s="29">
        <v>44316</v>
      </c>
      <c r="K294" t="s">
        <v>744</v>
      </c>
      <c r="L294" t="s">
        <v>745</v>
      </c>
      <c r="M294" t="s">
        <v>839</v>
      </c>
      <c r="N294" t="s">
        <v>840</v>
      </c>
      <c r="O294" t="s">
        <v>837</v>
      </c>
      <c r="P294" t="s">
        <v>673</v>
      </c>
      <c r="Q294" t="s">
        <v>749</v>
      </c>
      <c r="R294" t="s">
        <v>585</v>
      </c>
      <c r="S294" t="s">
        <v>706</v>
      </c>
      <c r="T294" t="s">
        <v>751</v>
      </c>
      <c r="U294" t="s">
        <v>752</v>
      </c>
      <c r="V294" t="s">
        <v>753</v>
      </c>
      <c r="W294" t="s">
        <v>788</v>
      </c>
      <c r="X294" t="s">
        <v>789</v>
      </c>
      <c r="Y294" t="s">
        <v>755</v>
      </c>
      <c r="Z294" t="s">
        <v>380</v>
      </c>
      <c r="AA294" t="s">
        <v>756</v>
      </c>
      <c r="AB294" t="s">
        <v>757</v>
      </c>
      <c r="AC294" t="s">
        <v>758</v>
      </c>
      <c r="AD294" t="s">
        <v>759</v>
      </c>
      <c r="AE294" t="s">
        <v>766</v>
      </c>
      <c r="AF294" t="s">
        <v>790</v>
      </c>
      <c r="AG294" t="s">
        <v>761</v>
      </c>
      <c r="AH294" t="s">
        <v>762</v>
      </c>
      <c r="AI294" t="s">
        <v>791</v>
      </c>
      <c r="AJ294">
        <v>1380.52</v>
      </c>
      <c r="AK294">
        <v>0</v>
      </c>
      <c r="AL294">
        <v>0</v>
      </c>
      <c r="AM294" t="s">
        <v>764</v>
      </c>
      <c r="AN294" t="s">
        <v>764</v>
      </c>
      <c r="AO294" t="s">
        <v>764</v>
      </c>
    </row>
    <row r="295" spans="1:41" x14ac:dyDescent="0.35">
      <c r="A295">
        <v>1029539</v>
      </c>
      <c r="B295" t="s">
        <v>740</v>
      </c>
      <c r="C295" t="s">
        <v>741</v>
      </c>
      <c r="D295" t="s">
        <v>580</v>
      </c>
      <c r="E295" t="s">
        <v>92</v>
      </c>
      <c r="F295" t="s">
        <v>834</v>
      </c>
      <c r="G295">
        <v>2021</v>
      </c>
      <c r="H295">
        <v>4</v>
      </c>
      <c r="I295" t="s">
        <v>743</v>
      </c>
      <c r="J295" s="29">
        <v>44316</v>
      </c>
      <c r="K295" t="s">
        <v>744</v>
      </c>
      <c r="L295" t="s">
        <v>745</v>
      </c>
      <c r="M295" t="s">
        <v>839</v>
      </c>
      <c r="N295" t="s">
        <v>840</v>
      </c>
      <c r="O295" t="s">
        <v>837</v>
      </c>
      <c r="P295" t="s">
        <v>673</v>
      </c>
      <c r="Q295" t="s">
        <v>749</v>
      </c>
      <c r="R295" t="s">
        <v>585</v>
      </c>
      <c r="S295" t="s">
        <v>706</v>
      </c>
      <c r="T295" t="s">
        <v>751</v>
      </c>
      <c r="U295" t="s">
        <v>752</v>
      </c>
      <c r="V295" t="s">
        <v>753</v>
      </c>
      <c r="W295" t="s">
        <v>16</v>
      </c>
      <c r="X295" t="s">
        <v>754</v>
      </c>
      <c r="Y295" t="s">
        <v>755</v>
      </c>
      <c r="Z295" t="s">
        <v>380</v>
      </c>
      <c r="AA295" t="s">
        <v>756</v>
      </c>
      <c r="AB295" t="s">
        <v>757</v>
      </c>
      <c r="AC295" t="s">
        <v>758</v>
      </c>
      <c r="AD295" t="s">
        <v>759</v>
      </c>
      <c r="AE295" t="s">
        <v>766</v>
      </c>
      <c r="AF295" t="s">
        <v>760</v>
      </c>
      <c r="AG295" t="s">
        <v>761</v>
      </c>
      <c r="AH295" t="s">
        <v>762</v>
      </c>
      <c r="AI295" t="s">
        <v>763</v>
      </c>
      <c r="AJ295">
        <v>9674.73</v>
      </c>
      <c r="AK295">
        <v>0</v>
      </c>
      <c r="AL295">
        <v>0</v>
      </c>
      <c r="AM295" t="s">
        <v>764</v>
      </c>
      <c r="AN295" t="s">
        <v>764</v>
      </c>
      <c r="AO295" t="s">
        <v>764</v>
      </c>
    </row>
    <row r="296" spans="1:41" x14ac:dyDescent="0.35">
      <c r="A296">
        <v>1030134</v>
      </c>
      <c r="B296" t="s">
        <v>740</v>
      </c>
      <c r="C296" t="s">
        <v>741</v>
      </c>
      <c r="D296" t="s">
        <v>580</v>
      </c>
      <c r="E296" t="s">
        <v>133</v>
      </c>
      <c r="F296" t="s">
        <v>834</v>
      </c>
      <c r="G296">
        <v>2021</v>
      </c>
      <c r="H296">
        <v>4</v>
      </c>
      <c r="I296" t="s">
        <v>743</v>
      </c>
      <c r="J296" s="29">
        <v>44316</v>
      </c>
      <c r="K296" t="s">
        <v>744</v>
      </c>
      <c r="L296" t="s">
        <v>745</v>
      </c>
      <c r="M296" t="s">
        <v>839</v>
      </c>
      <c r="N296" t="s">
        <v>840</v>
      </c>
      <c r="O296" t="s">
        <v>837</v>
      </c>
      <c r="P296" t="s">
        <v>673</v>
      </c>
      <c r="Q296" t="s">
        <v>749</v>
      </c>
      <c r="R296" t="s">
        <v>611</v>
      </c>
      <c r="S296" t="s">
        <v>688</v>
      </c>
      <c r="T296" t="s">
        <v>751</v>
      </c>
      <c r="U296" t="s">
        <v>752</v>
      </c>
      <c r="V296" t="s">
        <v>753</v>
      </c>
      <c r="W296" t="s">
        <v>16</v>
      </c>
      <c r="X296" t="s">
        <v>754</v>
      </c>
      <c r="Y296" t="s">
        <v>755</v>
      </c>
      <c r="Z296" t="s">
        <v>380</v>
      </c>
      <c r="AA296" t="s">
        <v>756</v>
      </c>
      <c r="AB296" t="s">
        <v>757</v>
      </c>
      <c r="AC296" t="s">
        <v>758</v>
      </c>
      <c r="AD296" t="s">
        <v>759</v>
      </c>
      <c r="AE296" t="s">
        <v>768</v>
      </c>
      <c r="AF296" t="s">
        <v>760</v>
      </c>
      <c r="AG296" t="s">
        <v>761</v>
      </c>
      <c r="AH296" t="s">
        <v>762</v>
      </c>
      <c r="AI296" t="s">
        <v>763</v>
      </c>
      <c r="AJ296">
        <v>388.46</v>
      </c>
      <c r="AK296">
        <v>0</v>
      </c>
      <c r="AL296">
        <v>0</v>
      </c>
      <c r="AM296" t="s">
        <v>764</v>
      </c>
      <c r="AN296" t="s">
        <v>764</v>
      </c>
      <c r="AO296" t="s">
        <v>764</v>
      </c>
    </row>
    <row r="297" spans="1:41" x14ac:dyDescent="0.35">
      <c r="A297">
        <v>1030780</v>
      </c>
      <c r="B297" t="s">
        <v>740</v>
      </c>
      <c r="C297" t="s">
        <v>741</v>
      </c>
      <c r="D297" t="s">
        <v>580</v>
      </c>
      <c r="E297" t="s">
        <v>95</v>
      </c>
      <c r="F297" t="s">
        <v>834</v>
      </c>
      <c r="G297">
        <v>2021</v>
      </c>
      <c r="H297">
        <v>4</v>
      </c>
      <c r="I297" t="s">
        <v>743</v>
      </c>
      <c r="J297" s="29">
        <v>44316</v>
      </c>
      <c r="K297" t="s">
        <v>744</v>
      </c>
      <c r="L297" t="s">
        <v>745</v>
      </c>
      <c r="M297" t="s">
        <v>839</v>
      </c>
      <c r="N297" t="s">
        <v>840</v>
      </c>
      <c r="O297" t="s">
        <v>837</v>
      </c>
      <c r="P297" t="s">
        <v>673</v>
      </c>
      <c r="Q297" t="s">
        <v>749</v>
      </c>
      <c r="R297" t="s">
        <v>587</v>
      </c>
      <c r="S297" t="s">
        <v>799</v>
      </c>
      <c r="T297" t="s">
        <v>751</v>
      </c>
      <c r="U297" t="s">
        <v>752</v>
      </c>
      <c r="V297" t="s">
        <v>753</v>
      </c>
      <c r="W297" t="s">
        <v>16</v>
      </c>
      <c r="X297" t="s">
        <v>754</v>
      </c>
      <c r="Y297" t="s">
        <v>755</v>
      </c>
      <c r="Z297" t="s">
        <v>380</v>
      </c>
      <c r="AA297" t="s">
        <v>756</v>
      </c>
      <c r="AB297" t="s">
        <v>757</v>
      </c>
      <c r="AC297" t="s">
        <v>758</v>
      </c>
      <c r="AD297" t="s">
        <v>759</v>
      </c>
      <c r="AE297" t="s">
        <v>768</v>
      </c>
      <c r="AF297" t="s">
        <v>760</v>
      </c>
      <c r="AG297" t="s">
        <v>761</v>
      </c>
      <c r="AH297" t="s">
        <v>762</v>
      </c>
      <c r="AI297" t="s">
        <v>763</v>
      </c>
      <c r="AJ297">
        <v>5836.27</v>
      </c>
      <c r="AK297">
        <v>0</v>
      </c>
      <c r="AL297">
        <v>0</v>
      </c>
      <c r="AM297" t="s">
        <v>764</v>
      </c>
      <c r="AN297" t="s">
        <v>764</v>
      </c>
      <c r="AO297" t="s">
        <v>764</v>
      </c>
    </row>
    <row r="298" spans="1:41" x14ac:dyDescent="0.35">
      <c r="A298">
        <v>1031321</v>
      </c>
      <c r="B298" t="s">
        <v>740</v>
      </c>
      <c r="C298" t="s">
        <v>741</v>
      </c>
      <c r="D298" t="s">
        <v>580</v>
      </c>
      <c r="E298" t="s">
        <v>155</v>
      </c>
      <c r="F298" t="s">
        <v>834</v>
      </c>
      <c r="G298">
        <v>2021</v>
      </c>
      <c r="H298">
        <v>4</v>
      </c>
      <c r="I298" t="s">
        <v>743</v>
      </c>
      <c r="J298" s="29">
        <v>44316</v>
      </c>
      <c r="K298" t="s">
        <v>744</v>
      </c>
      <c r="L298" t="s">
        <v>745</v>
      </c>
      <c r="M298" t="s">
        <v>839</v>
      </c>
      <c r="N298" t="s">
        <v>840</v>
      </c>
      <c r="O298" t="s">
        <v>837</v>
      </c>
      <c r="P298" t="s">
        <v>673</v>
      </c>
      <c r="Q298" t="s">
        <v>749</v>
      </c>
      <c r="R298" t="s">
        <v>625</v>
      </c>
      <c r="S298" t="s">
        <v>698</v>
      </c>
      <c r="T298" t="s">
        <v>751</v>
      </c>
      <c r="U298" t="s">
        <v>752</v>
      </c>
      <c r="V298" t="s">
        <v>753</v>
      </c>
      <c r="W298" t="s">
        <v>16</v>
      </c>
      <c r="X298" t="s">
        <v>754</v>
      </c>
      <c r="Y298" t="s">
        <v>755</v>
      </c>
      <c r="Z298" t="s">
        <v>380</v>
      </c>
      <c r="AA298" t="s">
        <v>756</v>
      </c>
      <c r="AB298" t="s">
        <v>757</v>
      </c>
      <c r="AC298" t="s">
        <v>758</v>
      </c>
      <c r="AD298" t="s">
        <v>759</v>
      </c>
      <c r="AE298" t="s">
        <v>472</v>
      </c>
      <c r="AF298" t="s">
        <v>760</v>
      </c>
      <c r="AG298" t="s">
        <v>761</v>
      </c>
      <c r="AH298" t="s">
        <v>762</v>
      </c>
      <c r="AI298" t="s">
        <v>763</v>
      </c>
      <c r="AJ298">
        <v>18403.580000000002</v>
      </c>
      <c r="AK298">
        <v>0</v>
      </c>
      <c r="AL298">
        <v>0</v>
      </c>
      <c r="AM298" t="s">
        <v>764</v>
      </c>
      <c r="AN298" t="s">
        <v>764</v>
      </c>
      <c r="AO298" t="s">
        <v>764</v>
      </c>
    </row>
    <row r="299" spans="1:41" x14ac:dyDescent="0.35">
      <c r="A299">
        <v>1360633</v>
      </c>
      <c r="B299" t="s">
        <v>740</v>
      </c>
      <c r="C299" t="s">
        <v>741</v>
      </c>
      <c r="D299" t="s">
        <v>580</v>
      </c>
      <c r="E299" t="s">
        <v>188</v>
      </c>
      <c r="F299" t="s">
        <v>834</v>
      </c>
      <c r="G299">
        <v>2021</v>
      </c>
      <c r="H299">
        <v>4</v>
      </c>
      <c r="I299" t="s">
        <v>743</v>
      </c>
      <c r="J299" s="29">
        <v>44316</v>
      </c>
      <c r="K299" t="s">
        <v>744</v>
      </c>
      <c r="L299" t="s">
        <v>745</v>
      </c>
      <c r="M299" t="s">
        <v>839</v>
      </c>
      <c r="N299" t="s">
        <v>840</v>
      </c>
      <c r="O299" t="s">
        <v>837</v>
      </c>
      <c r="P299" t="s">
        <v>673</v>
      </c>
      <c r="Q299" t="s">
        <v>749</v>
      </c>
      <c r="R299" t="s">
        <v>645</v>
      </c>
      <c r="S299" t="s">
        <v>841</v>
      </c>
      <c r="T299" t="s">
        <v>751</v>
      </c>
      <c r="U299" t="s">
        <v>752</v>
      </c>
      <c r="V299" t="s">
        <v>753</v>
      </c>
      <c r="W299" t="s">
        <v>16</v>
      </c>
      <c r="X299" t="s">
        <v>754</v>
      </c>
      <c r="Y299" t="s">
        <v>755</v>
      </c>
      <c r="Z299" t="s">
        <v>380</v>
      </c>
      <c r="AA299" t="s">
        <v>756</v>
      </c>
      <c r="AB299" t="s">
        <v>757</v>
      </c>
      <c r="AC299" t="s">
        <v>758</v>
      </c>
      <c r="AD299" t="s">
        <v>759</v>
      </c>
      <c r="AE299" t="s">
        <v>766</v>
      </c>
      <c r="AF299" t="s">
        <v>760</v>
      </c>
      <c r="AG299" t="s">
        <v>761</v>
      </c>
      <c r="AH299" t="s">
        <v>762</v>
      </c>
      <c r="AI299" t="s">
        <v>763</v>
      </c>
      <c r="AJ299">
        <v>436.97</v>
      </c>
      <c r="AK299">
        <v>0</v>
      </c>
      <c r="AL299">
        <v>0</v>
      </c>
      <c r="AM299" t="s">
        <v>764</v>
      </c>
      <c r="AN299" t="s">
        <v>764</v>
      </c>
      <c r="AO299" t="s">
        <v>764</v>
      </c>
    </row>
    <row r="300" spans="1:41" x14ac:dyDescent="0.35">
      <c r="A300">
        <v>1360642</v>
      </c>
      <c r="B300" t="s">
        <v>740</v>
      </c>
      <c r="C300" t="s">
        <v>741</v>
      </c>
      <c r="D300" t="s">
        <v>580</v>
      </c>
      <c r="E300" t="s">
        <v>124</v>
      </c>
      <c r="F300" t="s">
        <v>834</v>
      </c>
      <c r="G300">
        <v>2021</v>
      </c>
      <c r="H300">
        <v>4</v>
      </c>
      <c r="I300" t="s">
        <v>743</v>
      </c>
      <c r="J300" s="29">
        <v>44316</v>
      </c>
      <c r="K300" t="s">
        <v>744</v>
      </c>
      <c r="L300" t="s">
        <v>745</v>
      </c>
      <c r="M300" t="s">
        <v>839</v>
      </c>
      <c r="N300" t="s">
        <v>840</v>
      </c>
      <c r="O300" t="s">
        <v>837</v>
      </c>
      <c r="P300" t="s">
        <v>673</v>
      </c>
      <c r="Q300" t="s">
        <v>749</v>
      </c>
      <c r="R300" t="s">
        <v>605</v>
      </c>
      <c r="S300" t="s">
        <v>795</v>
      </c>
      <c r="T300" t="s">
        <v>751</v>
      </c>
      <c r="U300" t="s">
        <v>752</v>
      </c>
      <c r="V300" t="s">
        <v>753</v>
      </c>
      <c r="W300" t="s">
        <v>16</v>
      </c>
      <c r="X300" t="s">
        <v>754</v>
      </c>
      <c r="Y300" t="s">
        <v>755</v>
      </c>
      <c r="Z300" t="s">
        <v>380</v>
      </c>
      <c r="AA300" t="s">
        <v>756</v>
      </c>
      <c r="AB300" t="s">
        <v>757</v>
      </c>
      <c r="AC300" t="s">
        <v>758</v>
      </c>
      <c r="AD300" t="s">
        <v>759</v>
      </c>
      <c r="AE300" t="s">
        <v>472</v>
      </c>
      <c r="AF300" t="s">
        <v>760</v>
      </c>
      <c r="AG300" t="s">
        <v>761</v>
      </c>
      <c r="AH300" t="s">
        <v>762</v>
      </c>
      <c r="AI300" t="s">
        <v>763</v>
      </c>
      <c r="AJ300">
        <v>12346.93</v>
      </c>
      <c r="AK300">
        <v>0</v>
      </c>
      <c r="AL300">
        <v>0</v>
      </c>
      <c r="AM300" t="s">
        <v>764</v>
      </c>
      <c r="AN300" t="s">
        <v>764</v>
      </c>
      <c r="AO300" t="s">
        <v>764</v>
      </c>
    </row>
    <row r="301" spans="1:41" x14ac:dyDescent="0.35">
      <c r="A301">
        <v>1392046</v>
      </c>
      <c r="B301" t="s">
        <v>740</v>
      </c>
      <c r="C301" t="s">
        <v>741</v>
      </c>
      <c r="D301" t="e">
        <v>#N/A</v>
      </c>
      <c r="E301" t="s">
        <v>813</v>
      </c>
      <c r="F301" t="s">
        <v>834</v>
      </c>
      <c r="G301">
        <v>2021</v>
      </c>
      <c r="H301">
        <v>4</v>
      </c>
      <c r="I301" t="s">
        <v>743</v>
      </c>
      <c r="J301" s="29">
        <v>44316</v>
      </c>
      <c r="K301" t="s">
        <v>744</v>
      </c>
      <c r="L301" t="s">
        <v>745</v>
      </c>
      <c r="M301" t="s">
        <v>839</v>
      </c>
      <c r="N301" t="s">
        <v>840</v>
      </c>
      <c r="O301" t="s">
        <v>837</v>
      </c>
      <c r="P301" t="s">
        <v>673</v>
      </c>
      <c r="Q301" t="s">
        <v>749</v>
      </c>
      <c r="R301" t="s">
        <v>649</v>
      </c>
      <c r="S301" t="s">
        <v>700</v>
      </c>
      <c r="T301" t="s">
        <v>751</v>
      </c>
      <c r="U301" t="s">
        <v>752</v>
      </c>
      <c r="V301" t="s">
        <v>753</v>
      </c>
      <c r="W301" t="s">
        <v>788</v>
      </c>
      <c r="X301" t="s">
        <v>789</v>
      </c>
      <c r="Y301" t="s">
        <v>755</v>
      </c>
      <c r="Z301" t="s">
        <v>380</v>
      </c>
      <c r="AA301" t="s">
        <v>756</v>
      </c>
      <c r="AB301" t="s">
        <v>757</v>
      </c>
      <c r="AC301" t="s">
        <v>758</v>
      </c>
      <c r="AD301" t="s">
        <v>759</v>
      </c>
      <c r="AE301" t="s">
        <v>247</v>
      </c>
      <c r="AF301" t="s">
        <v>790</v>
      </c>
      <c r="AG301" t="s">
        <v>761</v>
      </c>
      <c r="AH301" t="s">
        <v>762</v>
      </c>
      <c r="AI301" t="s">
        <v>791</v>
      </c>
      <c r="AJ301">
        <v>246.02</v>
      </c>
      <c r="AK301">
        <v>0</v>
      </c>
      <c r="AL301">
        <v>0</v>
      </c>
      <c r="AM301" t="s">
        <v>764</v>
      </c>
      <c r="AN301" t="s">
        <v>764</v>
      </c>
      <c r="AO301" t="s">
        <v>764</v>
      </c>
    </row>
    <row r="302" spans="1:41" x14ac:dyDescent="0.35">
      <c r="A302">
        <v>1392056</v>
      </c>
      <c r="B302" t="s">
        <v>740</v>
      </c>
      <c r="C302" t="s">
        <v>741</v>
      </c>
      <c r="D302" t="s">
        <v>580</v>
      </c>
      <c r="E302" t="s">
        <v>193</v>
      </c>
      <c r="F302" t="s">
        <v>834</v>
      </c>
      <c r="G302">
        <v>2021</v>
      </c>
      <c r="H302">
        <v>4</v>
      </c>
      <c r="I302" t="s">
        <v>743</v>
      </c>
      <c r="J302" s="29">
        <v>44316</v>
      </c>
      <c r="K302" t="s">
        <v>744</v>
      </c>
      <c r="L302" t="s">
        <v>745</v>
      </c>
      <c r="M302" t="s">
        <v>839</v>
      </c>
      <c r="N302" t="s">
        <v>840</v>
      </c>
      <c r="O302" t="s">
        <v>837</v>
      </c>
      <c r="P302" t="s">
        <v>673</v>
      </c>
      <c r="Q302" t="s">
        <v>749</v>
      </c>
      <c r="R302" t="s">
        <v>649</v>
      </c>
      <c r="S302" t="s">
        <v>700</v>
      </c>
      <c r="T302" t="s">
        <v>751</v>
      </c>
      <c r="U302" t="s">
        <v>752</v>
      </c>
      <c r="V302" t="s">
        <v>753</v>
      </c>
      <c r="W302" t="s">
        <v>16</v>
      </c>
      <c r="X302" t="s">
        <v>754</v>
      </c>
      <c r="Y302" t="s">
        <v>755</v>
      </c>
      <c r="Z302" t="s">
        <v>380</v>
      </c>
      <c r="AA302" t="s">
        <v>756</v>
      </c>
      <c r="AB302" t="s">
        <v>757</v>
      </c>
      <c r="AC302" t="s">
        <v>758</v>
      </c>
      <c r="AD302" t="s">
        <v>759</v>
      </c>
      <c r="AE302" t="s">
        <v>247</v>
      </c>
      <c r="AF302" t="s">
        <v>760</v>
      </c>
      <c r="AG302" t="s">
        <v>761</v>
      </c>
      <c r="AH302" t="s">
        <v>762</v>
      </c>
      <c r="AI302" t="s">
        <v>763</v>
      </c>
      <c r="AJ302">
        <v>7566.56</v>
      </c>
      <c r="AK302">
        <v>0</v>
      </c>
      <c r="AL302">
        <v>0</v>
      </c>
      <c r="AM302" t="s">
        <v>764</v>
      </c>
      <c r="AN302" t="s">
        <v>764</v>
      </c>
      <c r="AO302" t="s">
        <v>764</v>
      </c>
    </row>
    <row r="303" spans="1:41" x14ac:dyDescent="0.35">
      <c r="A303">
        <v>1273418</v>
      </c>
      <c r="B303" t="s">
        <v>740</v>
      </c>
      <c r="C303" t="s">
        <v>741</v>
      </c>
      <c r="D303" t="s">
        <v>580</v>
      </c>
      <c r="E303" t="s">
        <v>190</v>
      </c>
      <c r="F303" t="s">
        <v>834</v>
      </c>
      <c r="G303">
        <v>2021</v>
      </c>
      <c r="H303">
        <v>4</v>
      </c>
      <c r="I303" t="s">
        <v>743</v>
      </c>
      <c r="J303" s="29">
        <v>44316</v>
      </c>
      <c r="K303" t="s">
        <v>744</v>
      </c>
      <c r="L303" t="s">
        <v>745</v>
      </c>
      <c r="M303" t="s">
        <v>839</v>
      </c>
      <c r="N303" t="s">
        <v>840</v>
      </c>
      <c r="O303" t="s">
        <v>837</v>
      </c>
      <c r="P303" t="s">
        <v>673</v>
      </c>
      <c r="Q303" t="s">
        <v>749</v>
      </c>
      <c r="R303" t="s">
        <v>647</v>
      </c>
      <c r="S303" t="s">
        <v>778</v>
      </c>
      <c r="T303" t="s">
        <v>751</v>
      </c>
      <c r="U303" t="s">
        <v>752</v>
      </c>
      <c r="V303" t="s">
        <v>753</v>
      </c>
      <c r="W303" t="s">
        <v>16</v>
      </c>
      <c r="X303" t="s">
        <v>754</v>
      </c>
      <c r="Y303" t="s">
        <v>755</v>
      </c>
      <c r="Z303" t="s">
        <v>380</v>
      </c>
      <c r="AA303" t="s">
        <v>756</v>
      </c>
      <c r="AB303" t="s">
        <v>757</v>
      </c>
      <c r="AC303" t="s">
        <v>758</v>
      </c>
      <c r="AD303" t="s">
        <v>759</v>
      </c>
      <c r="AE303" t="s">
        <v>472</v>
      </c>
      <c r="AF303" t="s">
        <v>760</v>
      </c>
      <c r="AG303" t="s">
        <v>761</v>
      </c>
      <c r="AH303" t="s">
        <v>762</v>
      </c>
      <c r="AI303" t="s">
        <v>763</v>
      </c>
      <c r="AJ303">
        <v>15275.84</v>
      </c>
      <c r="AK303">
        <v>0</v>
      </c>
      <c r="AL303">
        <v>0</v>
      </c>
      <c r="AM303" t="s">
        <v>764</v>
      </c>
      <c r="AN303" t="s">
        <v>764</v>
      </c>
      <c r="AO303" t="s">
        <v>764</v>
      </c>
    </row>
    <row r="304" spans="1:41" x14ac:dyDescent="0.35">
      <c r="A304">
        <v>1199586</v>
      </c>
      <c r="B304" t="s">
        <v>740</v>
      </c>
      <c r="C304" t="s">
        <v>741</v>
      </c>
      <c r="D304" t="s">
        <v>580</v>
      </c>
      <c r="E304" t="s">
        <v>173</v>
      </c>
      <c r="F304" t="s">
        <v>834</v>
      </c>
      <c r="G304">
        <v>2021</v>
      </c>
      <c r="H304">
        <v>4</v>
      </c>
      <c r="I304" t="s">
        <v>743</v>
      </c>
      <c r="J304" s="29">
        <v>44313</v>
      </c>
      <c r="K304" t="s">
        <v>744</v>
      </c>
      <c r="L304" t="s">
        <v>745</v>
      </c>
      <c r="M304" t="s">
        <v>842</v>
      </c>
      <c r="N304" t="s">
        <v>843</v>
      </c>
      <c r="O304" t="s">
        <v>844</v>
      </c>
      <c r="P304" t="s">
        <v>673</v>
      </c>
      <c r="Q304" t="s">
        <v>749</v>
      </c>
      <c r="R304" t="s">
        <v>637</v>
      </c>
      <c r="S304" t="s">
        <v>705</v>
      </c>
      <c r="T304" t="s">
        <v>751</v>
      </c>
      <c r="U304" t="s">
        <v>752</v>
      </c>
      <c r="V304" t="s">
        <v>753</v>
      </c>
      <c r="W304" t="s">
        <v>16</v>
      </c>
      <c r="X304" t="s">
        <v>754</v>
      </c>
      <c r="Y304" t="s">
        <v>755</v>
      </c>
      <c r="Z304" t="s">
        <v>380</v>
      </c>
      <c r="AA304" t="s">
        <v>756</v>
      </c>
      <c r="AB304" t="s">
        <v>757</v>
      </c>
      <c r="AC304" t="s">
        <v>758</v>
      </c>
      <c r="AD304" t="s">
        <v>759</v>
      </c>
      <c r="AE304" t="s">
        <v>766</v>
      </c>
      <c r="AF304" t="s">
        <v>760</v>
      </c>
      <c r="AG304" t="s">
        <v>761</v>
      </c>
      <c r="AH304" t="s">
        <v>762</v>
      </c>
      <c r="AI304" t="s">
        <v>763</v>
      </c>
      <c r="AJ304">
        <v>-2112.79</v>
      </c>
      <c r="AK304">
        <v>0</v>
      </c>
      <c r="AL304">
        <v>0</v>
      </c>
      <c r="AM304" t="s">
        <v>764</v>
      </c>
      <c r="AN304" t="s">
        <v>764</v>
      </c>
      <c r="AO304" t="s">
        <v>764</v>
      </c>
    </row>
    <row r="305" spans="1:41" x14ac:dyDescent="0.35">
      <c r="A305">
        <v>1199588</v>
      </c>
      <c r="B305" t="s">
        <v>740</v>
      </c>
      <c r="C305" t="s">
        <v>741</v>
      </c>
      <c r="D305" t="s">
        <v>580</v>
      </c>
      <c r="E305" t="s">
        <v>176</v>
      </c>
      <c r="F305" t="s">
        <v>834</v>
      </c>
      <c r="G305">
        <v>2021</v>
      </c>
      <c r="H305">
        <v>4</v>
      </c>
      <c r="I305" t="s">
        <v>743</v>
      </c>
      <c r="J305" s="29">
        <v>44313</v>
      </c>
      <c r="K305" t="s">
        <v>744</v>
      </c>
      <c r="L305" t="s">
        <v>745</v>
      </c>
      <c r="M305" t="s">
        <v>842</v>
      </c>
      <c r="N305" t="s">
        <v>843</v>
      </c>
      <c r="O305" t="s">
        <v>844</v>
      </c>
      <c r="P305" t="s">
        <v>673</v>
      </c>
      <c r="Q305" t="s">
        <v>749</v>
      </c>
      <c r="R305" t="s">
        <v>639</v>
      </c>
      <c r="S305" t="s">
        <v>703</v>
      </c>
      <c r="T305" t="s">
        <v>751</v>
      </c>
      <c r="U305" t="s">
        <v>752</v>
      </c>
      <c r="V305" t="s">
        <v>753</v>
      </c>
      <c r="W305" t="s">
        <v>16</v>
      </c>
      <c r="X305" t="s">
        <v>754</v>
      </c>
      <c r="Y305" t="s">
        <v>755</v>
      </c>
      <c r="Z305" t="s">
        <v>380</v>
      </c>
      <c r="AA305" t="s">
        <v>756</v>
      </c>
      <c r="AB305" t="s">
        <v>757</v>
      </c>
      <c r="AC305" t="s">
        <v>758</v>
      </c>
      <c r="AD305" t="s">
        <v>759</v>
      </c>
      <c r="AE305" t="s">
        <v>766</v>
      </c>
      <c r="AF305" t="s">
        <v>760</v>
      </c>
      <c r="AG305" t="s">
        <v>761</v>
      </c>
      <c r="AH305" t="s">
        <v>762</v>
      </c>
      <c r="AI305" t="s">
        <v>763</v>
      </c>
      <c r="AJ305">
        <v>-4728.6400000000003</v>
      </c>
      <c r="AK305">
        <v>0</v>
      </c>
      <c r="AL305">
        <v>0</v>
      </c>
      <c r="AM305" t="s">
        <v>764</v>
      </c>
      <c r="AN305" t="s">
        <v>764</v>
      </c>
      <c r="AO305" t="s">
        <v>764</v>
      </c>
    </row>
    <row r="306" spans="1:41" x14ac:dyDescent="0.35">
      <c r="A306">
        <v>1117774</v>
      </c>
      <c r="B306" t="s">
        <v>740</v>
      </c>
      <c r="C306" t="s">
        <v>741</v>
      </c>
      <c r="D306" t="s">
        <v>580</v>
      </c>
      <c r="E306" t="s">
        <v>167</v>
      </c>
      <c r="F306" t="s">
        <v>834</v>
      </c>
      <c r="G306">
        <v>2021</v>
      </c>
      <c r="H306">
        <v>4</v>
      </c>
      <c r="I306" t="s">
        <v>743</v>
      </c>
      <c r="J306" s="29">
        <v>44313</v>
      </c>
      <c r="K306" t="s">
        <v>744</v>
      </c>
      <c r="L306" t="s">
        <v>745</v>
      </c>
      <c r="M306" t="s">
        <v>842</v>
      </c>
      <c r="N306" t="s">
        <v>843</v>
      </c>
      <c r="O306" t="s">
        <v>844</v>
      </c>
      <c r="P306" t="s">
        <v>673</v>
      </c>
      <c r="Q306" t="s">
        <v>749</v>
      </c>
      <c r="R306" t="s">
        <v>633</v>
      </c>
      <c r="S306" t="s">
        <v>704</v>
      </c>
      <c r="T306" t="s">
        <v>751</v>
      </c>
      <c r="U306" t="s">
        <v>752</v>
      </c>
      <c r="V306" t="s">
        <v>753</v>
      </c>
      <c r="W306" t="s">
        <v>16</v>
      </c>
      <c r="X306" t="s">
        <v>754</v>
      </c>
      <c r="Y306" t="s">
        <v>755</v>
      </c>
      <c r="Z306" t="s">
        <v>380</v>
      </c>
      <c r="AA306" t="s">
        <v>756</v>
      </c>
      <c r="AB306" t="s">
        <v>757</v>
      </c>
      <c r="AC306" t="s">
        <v>758</v>
      </c>
      <c r="AD306" t="s">
        <v>759</v>
      </c>
      <c r="AE306" t="s">
        <v>766</v>
      </c>
      <c r="AF306" t="s">
        <v>760</v>
      </c>
      <c r="AG306" t="s">
        <v>761</v>
      </c>
      <c r="AH306" t="s">
        <v>762</v>
      </c>
      <c r="AI306" t="s">
        <v>763</v>
      </c>
      <c r="AJ306">
        <v>-1331.26</v>
      </c>
      <c r="AK306">
        <v>0</v>
      </c>
      <c r="AL306">
        <v>0</v>
      </c>
      <c r="AM306" t="s">
        <v>764</v>
      </c>
      <c r="AN306" t="s">
        <v>764</v>
      </c>
      <c r="AO306" t="s">
        <v>764</v>
      </c>
    </row>
    <row r="307" spans="1:41" x14ac:dyDescent="0.35">
      <c r="A307">
        <v>1204737</v>
      </c>
      <c r="B307" t="s">
        <v>740</v>
      </c>
      <c r="C307" t="s">
        <v>741</v>
      </c>
      <c r="D307" t="s">
        <v>580</v>
      </c>
      <c r="E307" t="s">
        <v>120</v>
      </c>
      <c r="F307" t="s">
        <v>834</v>
      </c>
      <c r="G307">
        <v>2021</v>
      </c>
      <c r="H307">
        <v>4</v>
      </c>
      <c r="I307" t="s">
        <v>743</v>
      </c>
      <c r="J307" s="29">
        <v>44313</v>
      </c>
      <c r="K307" t="s">
        <v>744</v>
      </c>
      <c r="L307" t="s">
        <v>745</v>
      </c>
      <c r="M307" t="s">
        <v>842</v>
      </c>
      <c r="N307" t="s">
        <v>843</v>
      </c>
      <c r="O307" t="s">
        <v>844</v>
      </c>
      <c r="P307" t="s">
        <v>673</v>
      </c>
      <c r="Q307" t="s">
        <v>749</v>
      </c>
      <c r="R307" t="s">
        <v>601</v>
      </c>
      <c r="S307" t="s">
        <v>692</v>
      </c>
      <c r="T307" t="s">
        <v>751</v>
      </c>
      <c r="U307" t="s">
        <v>752</v>
      </c>
      <c r="V307" t="s">
        <v>753</v>
      </c>
      <c r="W307" t="s">
        <v>16</v>
      </c>
      <c r="X307" t="s">
        <v>754</v>
      </c>
      <c r="Y307" t="s">
        <v>755</v>
      </c>
      <c r="Z307" t="s">
        <v>380</v>
      </c>
      <c r="AA307" t="s">
        <v>756</v>
      </c>
      <c r="AB307" t="s">
        <v>757</v>
      </c>
      <c r="AC307" t="s">
        <v>758</v>
      </c>
      <c r="AD307" t="s">
        <v>759</v>
      </c>
      <c r="AE307" t="s">
        <v>768</v>
      </c>
      <c r="AF307" t="s">
        <v>760</v>
      </c>
      <c r="AG307" t="s">
        <v>761</v>
      </c>
      <c r="AH307" t="s">
        <v>762</v>
      </c>
      <c r="AI307" t="s">
        <v>763</v>
      </c>
      <c r="AJ307">
        <v>-5147.53</v>
      </c>
      <c r="AK307">
        <v>0</v>
      </c>
      <c r="AL307">
        <v>0</v>
      </c>
      <c r="AM307" t="s">
        <v>764</v>
      </c>
      <c r="AN307" t="s">
        <v>764</v>
      </c>
      <c r="AO307" t="s">
        <v>764</v>
      </c>
    </row>
    <row r="308" spans="1:41" x14ac:dyDescent="0.35">
      <c r="A308">
        <v>1204738</v>
      </c>
      <c r="B308" t="s">
        <v>740</v>
      </c>
      <c r="C308" t="s">
        <v>741</v>
      </c>
      <c r="D308" t="s">
        <v>580</v>
      </c>
      <c r="E308" t="s">
        <v>138</v>
      </c>
      <c r="F308" t="s">
        <v>834</v>
      </c>
      <c r="G308">
        <v>2021</v>
      </c>
      <c r="H308">
        <v>4</v>
      </c>
      <c r="I308" t="s">
        <v>743</v>
      </c>
      <c r="J308" s="29">
        <v>44313</v>
      </c>
      <c r="K308" t="s">
        <v>744</v>
      </c>
      <c r="L308" t="s">
        <v>745</v>
      </c>
      <c r="M308" t="s">
        <v>842</v>
      </c>
      <c r="N308" t="s">
        <v>843</v>
      </c>
      <c r="O308" t="s">
        <v>844</v>
      </c>
      <c r="P308" t="s">
        <v>673</v>
      </c>
      <c r="Q308" t="s">
        <v>749</v>
      </c>
      <c r="R308" t="s">
        <v>613</v>
      </c>
      <c r="S308" t="s">
        <v>690</v>
      </c>
      <c r="T308" t="s">
        <v>751</v>
      </c>
      <c r="U308" t="s">
        <v>752</v>
      </c>
      <c r="V308" t="s">
        <v>753</v>
      </c>
      <c r="W308" t="s">
        <v>16</v>
      </c>
      <c r="X308" t="s">
        <v>754</v>
      </c>
      <c r="Y308" t="s">
        <v>755</v>
      </c>
      <c r="Z308" t="s">
        <v>380</v>
      </c>
      <c r="AA308" t="s">
        <v>756</v>
      </c>
      <c r="AB308" t="s">
        <v>757</v>
      </c>
      <c r="AC308" t="s">
        <v>758</v>
      </c>
      <c r="AD308" t="s">
        <v>759</v>
      </c>
      <c r="AE308" t="s">
        <v>768</v>
      </c>
      <c r="AF308" t="s">
        <v>760</v>
      </c>
      <c r="AG308" t="s">
        <v>761</v>
      </c>
      <c r="AH308" t="s">
        <v>762</v>
      </c>
      <c r="AI308" t="s">
        <v>763</v>
      </c>
      <c r="AJ308">
        <v>-11533.72</v>
      </c>
      <c r="AK308">
        <v>0</v>
      </c>
      <c r="AL308">
        <v>0</v>
      </c>
      <c r="AM308" t="s">
        <v>764</v>
      </c>
      <c r="AN308" t="s">
        <v>764</v>
      </c>
      <c r="AO308" t="s">
        <v>764</v>
      </c>
    </row>
    <row r="309" spans="1:41" x14ac:dyDescent="0.35">
      <c r="A309">
        <v>1698200</v>
      </c>
      <c r="B309" t="s">
        <v>740</v>
      </c>
      <c r="C309" t="s">
        <v>741</v>
      </c>
      <c r="D309" t="s">
        <v>580</v>
      </c>
      <c r="E309" t="s">
        <v>196</v>
      </c>
      <c r="F309" t="s">
        <v>834</v>
      </c>
      <c r="G309">
        <v>2021</v>
      </c>
      <c r="H309">
        <v>4</v>
      </c>
      <c r="I309" t="s">
        <v>743</v>
      </c>
      <c r="J309" s="29">
        <v>44313</v>
      </c>
      <c r="K309" t="s">
        <v>744</v>
      </c>
      <c r="L309" t="s">
        <v>745</v>
      </c>
      <c r="M309" t="s">
        <v>842</v>
      </c>
      <c r="N309" t="s">
        <v>843</v>
      </c>
      <c r="O309" t="s">
        <v>844</v>
      </c>
      <c r="P309" t="s">
        <v>673</v>
      </c>
      <c r="Q309" t="s">
        <v>749</v>
      </c>
      <c r="R309" t="s">
        <v>651</v>
      </c>
      <c r="S309" t="s">
        <v>693</v>
      </c>
      <c r="T309" t="s">
        <v>751</v>
      </c>
      <c r="U309" t="s">
        <v>752</v>
      </c>
      <c r="V309" t="s">
        <v>753</v>
      </c>
      <c r="W309" t="s">
        <v>16</v>
      </c>
      <c r="X309" t="s">
        <v>754</v>
      </c>
      <c r="Y309" t="s">
        <v>755</v>
      </c>
      <c r="Z309" t="s">
        <v>380</v>
      </c>
      <c r="AA309" t="s">
        <v>756</v>
      </c>
      <c r="AB309" t="s">
        <v>757</v>
      </c>
      <c r="AC309" t="s">
        <v>758</v>
      </c>
      <c r="AD309" t="s">
        <v>759</v>
      </c>
      <c r="AE309" t="s">
        <v>768</v>
      </c>
      <c r="AF309" t="s">
        <v>760</v>
      </c>
      <c r="AG309" t="s">
        <v>761</v>
      </c>
      <c r="AH309" t="s">
        <v>762</v>
      </c>
      <c r="AI309" t="s">
        <v>763</v>
      </c>
      <c r="AJ309">
        <v>-17915.97</v>
      </c>
      <c r="AK309">
        <v>0</v>
      </c>
      <c r="AL309">
        <v>0</v>
      </c>
      <c r="AM309" t="s">
        <v>764</v>
      </c>
      <c r="AN309" t="s">
        <v>764</v>
      </c>
      <c r="AO309" t="s">
        <v>764</v>
      </c>
    </row>
    <row r="310" spans="1:41" x14ac:dyDescent="0.35">
      <c r="A310">
        <v>1238039</v>
      </c>
      <c r="B310" t="s">
        <v>740</v>
      </c>
      <c r="C310" t="s">
        <v>741</v>
      </c>
      <c r="D310" t="s">
        <v>580</v>
      </c>
      <c r="E310" t="s">
        <v>159</v>
      </c>
      <c r="F310" t="s">
        <v>834</v>
      </c>
      <c r="G310">
        <v>2021</v>
      </c>
      <c r="H310">
        <v>4</v>
      </c>
      <c r="I310" t="s">
        <v>743</v>
      </c>
      <c r="J310" s="29">
        <v>44313</v>
      </c>
      <c r="K310" t="s">
        <v>744</v>
      </c>
      <c r="L310" t="s">
        <v>745</v>
      </c>
      <c r="M310" t="s">
        <v>842</v>
      </c>
      <c r="N310" t="s">
        <v>843</v>
      </c>
      <c r="O310" t="s">
        <v>844</v>
      </c>
      <c r="P310" t="s">
        <v>673</v>
      </c>
      <c r="Q310" t="s">
        <v>749</v>
      </c>
      <c r="R310" t="s">
        <v>627</v>
      </c>
      <c r="S310" t="s">
        <v>786</v>
      </c>
      <c r="T310" t="s">
        <v>751</v>
      </c>
      <c r="U310" t="s">
        <v>752</v>
      </c>
      <c r="V310" t="s">
        <v>753</v>
      </c>
      <c r="W310" t="s">
        <v>16</v>
      </c>
      <c r="X310" t="s">
        <v>754</v>
      </c>
      <c r="Y310" t="s">
        <v>755</v>
      </c>
      <c r="Z310" t="s">
        <v>380</v>
      </c>
      <c r="AA310" t="s">
        <v>756</v>
      </c>
      <c r="AB310" t="s">
        <v>757</v>
      </c>
      <c r="AC310" t="s">
        <v>758</v>
      </c>
      <c r="AD310" t="s">
        <v>759</v>
      </c>
      <c r="AE310" t="s">
        <v>768</v>
      </c>
      <c r="AF310" t="s">
        <v>760</v>
      </c>
      <c r="AG310" t="s">
        <v>761</v>
      </c>
      <c r="AH310" t="s">
        <v>762</v>
      </c>
      <c r="AI310" t="s">
        <v>763</v>
      </c>
      <c r="AJ310">
        <v>-9432.25</v>
      </c>
      <c r="AK310">
        <v>0</v>
      </c>
      <c r="AL310">
        <v>0</v>
      </c>
      <c r="AM310" t="s">
        <v>764</v>
      </c>
      <c r="AN310" t="s">
        <v>764</v>
      </c>
      <c r="AO310" t="s">
        <v>764</v>
      </c>
    </row>
    <row r="311" spans="1:41" x14ac:dyDescent="0.35">
      <c r="A311">
        <v>1336466</v>
      </c>
      <c r="B311" t="s">
        <v>740</v>
      </c>
      <c r="C311" t="s">
        <v>741</v>
      </c>
      <c r="D311" t="s">
        <v>580</v>
      </c>
      <c r="E311" t="s">
        <v>163</v>
      </c>
      <c r="F311" t="s">
        <v>834</v>
      </c>
      <c r="G311">
        <v>2021</v>
      </c>
      <c r="H311">
        <v>4</v>
      </c>
      <c r="I311" t="s">
        <v>743</v>
      </c>
      <c r="J311" s="29">
        <v>44313</v>
      </c>
      <c r="K311" t="s">
        <v>744</v>
      </c>
      <c r="L311" t="s">
        <v>745</v>
      </c>
      <c r="M311" t="s">
        <v>842</v>
      </c>
      <c r="N311" t="s">
        <v>843</v>
      </c>
      <c r="O311" t="s">
        <v>844</v>
      </c>
      <c r="P311" t="s">
        <v>673</v>
      </c>
      <c r="Q311" t="s">
        <v>749</v>
      </c>
      <c r="R311" t="s">
        <v>629</v>
      </c>
      <c r="S311" t="s">
        <v>818</v>
      </c>
      <c r="T311" t="s">
        <v>751</v>
      </c>
      <c r="U311" t="s">
        <v>752</v>
      </c>
      <c r="V311" t="s">
        <v>753</v>
      </c>
      <c r="W311" t="s">
        <v>16</v>
      </c>
      <c r="X311" t="s">
        <v>754</v>
      </c>
      <c r="Y311" t="s">
        <v>755</v>
      </c>
      <c r="Z311" t="s">
        <v>380</v>
      </c>
      <c r="AA311" t="s">
        <v>756</v>
      </c>
      <c r="AB311" t="s">
        <v>757</v>
      </c>
      <c r="AC311" t="s">
        <v>758</v>
      </c>
      <c r="AD311" t="s">
        <v>759</v>
      </c>
      <c r="AE311" t="s">
        <v>766</v>
      </c>
      <c r="AF311" t="s">
        <v>760</v>
      </c>
      <c r="AG311" t="s">
        <v>761</v>
      </c>
      <c r="AH311" t="s">
        <v>762</v>
      </c>
      <c r="AI311" t="s">
        <v>763</v>
      </c>
      <c r="AJ311">
        <v>-1611.68</v>
      </c>
      <c r="AK311">
        <v>0</v>
      </c>
      <c r="AL311">
        <v>0</v>
      </c>
      <c r="AM311" t="s">
        <v>764</v>
      </c>
      <c r="AN311" t="s">
        <v>764</v>
      </c>
      <c r="AO311" t="s">
        <v>764</v>
      </c>
    </row>
    <row r="312" spans="1:41" x14ac:dyDescent="0.35">
      <c r="A312">
        <v>1027144</v>
      </c>
      <c r="B312" t="s">
        <v>740</v>
      </c>
      <c r="C312" t="s">
        <v>741</v>
      </c>
      <c r="D312" t="s">
        <v>580</v>
      </c>
      <c r="E312" t="s">
        <v>153</v>
      </c>
      <c r="F312" t="s">
        <v>834</v>
      </c>
      <c r="G312">
        <v>2021</v>
      </c>
      <c r="H312">
        <v>4</v>
      </c>
      <c r="I312" t="s">
        <v>743</v>
      </c>
      <c r="J312" s="29">
        <v>44313</v>
      </c>
      <c r="K312" t="s">
        <v>744</v>
      </c>
      <c r="L312" t="s">
        <v>745</v>
      </c>
      <c r="M312" t="s">
        <v>842</v>
      </c>
      <c r="N312" t="s">
        <v>843</v>
      </c>
      <c r="O312" t="s">
        <v>844</v>
      </c>
      <c r="P312" t="s">
        <v>673</v>
      </c>
      <c r="Q312" t="s">
        <v>749</v>
      </c>
      <c r="R312" t="s">
        <v>623</v>
      </c>
      <c r="S312" t="s">
        <v>820</v>
      </c>
      <c r="T312" t="s">
        <v>751</v>
      </c>
      <c r="U312" t="s">
        <v>752</v>
      </c>
      <c r="V312" t="s">
        <v>753</v>
      </c>
      <c r="W312" t="s">
        <v>16</v>
      </c>
      <c r="X312" t="s">
        <v>754</v>
      </c>
      <c r="Y312" t="s">
        <v>755</v>
      </c>
      <c r="Z312" t="s">
        <v>380</v>
      </c>
      <c r="AA312" t="s">
        <v>756</v>
      </c>
      <c r="AB312" t="s">
        <v>757</v>
      </c>
      <c r="AC312" t="s">
        <v>758</v>
      </c>
      <c r="AD312" t="s">
        <v>759</v>
      </c>
      <c r="AE312" t="s">
        <v>768</v>
      </c>
      <c r="AF312" t="s">
        <v>760</v>
      </c>
      <c r="AG312" t="s">
        <v>761</v>
      </c>
      <c r="AH312" t="s">
        <v>762</v>
      </c>
      <c r="AI312" t="s">
        <v>763</v>
      </c>
      <c r="AJ312">
        <v>-4745.2700000000004</v>
      </c>
      <c r="AK312">
        <v>0</v>
      </c>
      <c r="AL312">
        <v>0</v>
      </c>
      <c r="AM312" t="s">
        <v>764</v>
      </c>
      <c r="AN312" t="s">
        <v>764</v>
      </c>
      <c r="AO312" t="s">
        <v>764</v>
      </c>
    </row>
    <row r="313" spans="1:41" x14ac:dyDescent="0.35">
      <c r="A313">
        <v>1026845</v>
      </c>
      <c r="B313" t="s">
        <v>740</v>
      </c>
      <c r="C313" t="s">
        <v>741</v>
      </c>
      <c r="D313" t="s">
        <v>580</v>
      </c>
      <c r="E313" t="s">
        <v>99</v>
      </c>
      <c r="F313" t="s">
        <v>834</v>
      </c>
      <c r="G313">
        <v>2021</v>
      </c>
      <c r="H313">
        <v>4</v>
      </c>
      <c r="I313" t="s">
        <v>743</v>
      </c>
      <c r="J313" s="29">
        <v>44313</v>
      </c>
      <c r="K313" t="s">
        <v>744</v>
      </c>
      <c r="L313" t="s">
        <v>745</v>
      </c>
      <c r="M313" t="s">
        <v>842</v>
      </c>
      <c r="N313" t="s">
        <v>843</v>
      </c>
      <c r="O313" t="s">
        <v>844</v>
      </c>
      <c r="P313" t="s">
        <v>673</v>
      </c>
      <c r="Q313" t="s">
        <v>749</v>
      </c>
      <c r="R313" t="s">
        <v>589</v>
      </c>
      <c r="S313" t="s">
        <v>798</v>
      </c>
      <c r="T313" t="s">
        <v>751</v>
      </c>
      <c r="U313" t="s">
        <v>752</v>
      </c>
      <c r="V313" t="s">
        <v>753</v>
      </c>
      <c r="W313" t="s">
        <v>16</v>
      </c>
      <c r="X313" t="s">
        <v>754</v>
      </c>
      <c r="Y313" t="s">
        <v>755</v>
      </c>
      <c r="Z313" t="s">
        <v>380</v>
      </c>
      <c r="AA313" t="s">
        <v>756</v>
      </c>
      <c r="AB313" t="s">
        <v>757</v>
      </c>
      <c r="AC313" t="s">
        <v>758</v>
      </c>
      <c r="AD313" t="s">
        <v>759</v>
      </c>
      <c r="AE313" t="s">
        <v>768</v>
      </c>
      <c r="AF313" t="s">
        <v>760</v>
      </c>
      <c r="AG313" t="s">
        <v>761</v>
      </c>
      <c r="AH313" t="s">
        <v>762</v>
      </c>
      <c r="AI313" t="s">
        <v>763</v>
      </c>
      <c r="AJ313">
        <v>-13490.49</v>
      </c>
      <c r="AK313">
        <v>0</v>
      </c>
      <c r="AL313">
        <v>0</v>
      </c>
      <c r="AM313" t="s">
        <v>764</v>
      </c>
      <c r="AN313" t="s">
        <v>764</v>
      </c>
      <c r="AO313" t="s">
        <v>764</v>
      </c>
    </row>
    <row r="314" spans="1:41" x14ac:dyDescent="0.35">
      <c r="A314">
        <v>1069460</v>
      </c>
      <c r="B314" t="s">
        <v>740</v>
      </c>
      <c r="C314" t="s">
        <v>741</v>
      </c>
      <c r="D314" t="s">
        <v>580</v>
      </c>
      <c r="E314" t="s">
        <v>199</v>
      </c>
      <c r="F314" t="s">
        <v>834</v>
      </c>
      <c r="G314">
        <v>2021</v>
      </c>
      <c r="H314">
        <v>4</v>
      </c>
      <c r="I314" t="s">
        <v>743</v>
      </c>
      <c r="J314" s="29">
        <v>44313</v>
      </c>
      <c r="K314" t="s">
        <v>744</v>
      </c>
      <c r="L314" t="s">
        <v>745</v>
      </c>
      <c r="M314" t="s">
        <v>842</v>
      </c>
      <c r="N314" t="s">
        <v>843</v>
      </c>
      <c r="O314" t="s">
        <v>844</v>
      </c>
      <c r="P314" t="s">
        <v>673</v>
      </c>
      <c r="Q314" t="s">
        <v>749</v>
      </c>
      <c r="R314" t="s">
        <v>653</v>
      </c>
      <c r="S314" t="s">
        <v>773</v>
      </c>
      <c r="T314" t="s">
        <v>751</v>
      </c>
      <c r="U314" t="s">
        <v>752</v>
      </c>
      <c r="V314" t="s">
        <v>753</v>
      </c>
      <c r="W314" t="s">
        <v>16</v>
      </c>
      <c r="X314" t="s">
        <v>754</v>
      </c>
      <c r="Y314" t="s">
        <v>755</v>
      </c>
      <c r="Z314" t="s">
        <v>380</v>
      </c>
      <c r="AA314" t="s">
        <v>756</v>
      </c>
      <c r="AB314" t="s">
        <v>757</v>
      </c>
      <c r="AC314" t="s">
        <v>758</v>
      </c>
      <c r="AD314" t="s">
        <v>759</v>
      </c>
      <c r="AE314" t="s">
        <v>575</v>
      </c>
      <c r="AF314" t="s">
        <v>760</v>
      </c>
      <c r="AG314" t="s">
        <v>761</v>
      </c>
      <c r="AH314" t="s">
        <v>762</v>
      </c>
      <c r="AI314" t="s">
        <v>763</v>
      </c>
      <c r="AJ314">
        <v>-7224.4</v>
      </c>
      <c r="AK314">
        <v>0</v>
      </c>
      <c r="AL314">
        <v>0</v>
      </c>
      <c r="AM314" t="s">
        <v>764</v>
      </c>
      <c r="AN314" t="s">
        <v>764</v>
      </c>
      <c r="AO314" t="s">
        <v>764</v>
      </c>
    </row>
    <row r="315" spans="1:41" x14ac:dyDescent="0.35">
      <c r="A315">
        <v>1028499</v>
      </c>
      <c r="B315" t="s">
        <v>740</v>
      </c>
      <c r="C315" t="s">
        <v>741</v>
      </c>
      <c r="D315" t="s">
        <v>580</v>
      </c>
      <c r="E315" t="s">
        <v>89</v>
      </c>
      <c r="F315" t="s">
        <v>834</v>
      </c>
      <c r="G315">
        <v>2021</v>
      </c>
      <c r="H315">
        <v>4</v>
      </c>
      <c r="I315" t="s">
        <v>743</v>
      </c>
      <c r="J315" s="29">
        <v>44313</v>
      </c>
      <c r="K315" t="s">
        <v>744</v>
      </c>
      <c r="L315" t="s">
        <v>745</v>
      </c>
      <c r="M315" t="s">
        <v>842</v>
      </c>
      <c r="N315" t="s">
        <v>843</v>
      </c>
      <c r="O315" t="s">
        <v>844</v>
      </c>
      <c r="P315" t="s">
        <v>673</v>
      </c>
      <c r="Q315" t="s">
        <v>749</v>
      </c>
      <c r="R315" t="s">
        <v>583</v>
      </c>
      <c r="S315" t="s">
        <v>689</v>
      </c>
      <c r="T315" t="s">
        <v>751</v>
      </c>
      <c r="U315" t="s">
        <v>752</v>
      </c>
      <c r="V315" t="s">
        <v>753</v>
      </c>
      <c r="W315" t="s">
        <v>16</v>
      </c>
      <c r="X315" t="s">
        <v>754</v>
      </c>
      <c r="Y315" t="s">
        <v>755</v>
      </c>
      <c r="Z315" t="s">
        <v>380</v>
      </c>
      <c r="AA315" t="s">
        <v>756</v>
      </c>
      <c r="AB315" t="s">
        <v>757</v>
      </c>
      <c r="AC315" t="s">
        <v>758</v>
      </c>
      <c r="AD315" t="s">
        <v>759</v>
      </c>
      <c r="AE315" t="s">
        <v>768</v>
      </c>
      <c r="AF315" t="s">
        <v>760</v>
      </c>
      <c r="AG315" t="s">
        <v>761</v>
      </c>
      <c r="AH315" t="s">
        <v>762</v>
      </c>
      <c r="AI315" t="s">
        <v>763</v>
      </c>
      <c r="AJ315">
        <v>-286.66000000000003</v>
      </c>
      <c r="AK315">
        <v>0</v>
      </c>
      <c r="AL315">
        <v>0</v>
      </c>
      <c r="AM315" t="s">
        <v>764</v>
      </c>
      <c r="AN315" t="s">
        <v>764</v>
      </c>
      <c r="AO315" t="s">
        <v>764</v>
      </c>
    </row>
    <row r="316" spans="1:41" x14ac:dyDescent="0.35">
      <c r="A316">
        <v>1029044</v>
      </c>
      <c r="B316" t="s">
        <v>740</v>
      </c>
      <c r="C316" t="s">
        <v>741</v>
      </c>
      <c r="D316" t="s">
        <v>580</v>
      </c>
      <c r="E316" t="s">
        <v>111</v>
      </c>
      <c r="F316" t="s">
        <v>834</v>
      </c>
      <c r="G316">
        <v>2021</v>
      </c>
      <c r="H316">
        <v>4</v>
      </c>
      <c r="I316" t="s">
        <v>743</v>
      </c>
      <c r="J316" s="29">
        <v>44313</v>
      </c>
      <c r="K316" t="s">
        <v>744</v>
      </c>
      <c r="L316" t="s">
        <v>745</v>
      </c>
      <c r="M316" t="s">
        <v>842</v>
      </c>
      <c r="N316" t="s">
        <v>843</v>
      </c>
      <c r="O316" t="s">
        <v>844</v>
      </c>
      <c r="P316" t="s">
        <v>673</v>
      </c>
      <c r="Q316" t="s">
        <v>749</v>
      </c>
      <c r="R316" t="s">
        <v>595</v>
      </c>
      <c r="S316" t="s">
        <v>702</v>
      </c>
      <c r="T316" t="s">
        <v>751</v>
      </c>
      <c r="U316" t="s">
        <v>752</v>
      </c>
      <c r="V316" t="s">
        <v>753</v>
      </c>
      <c r="W316" t="s">
        <v>16</v>
      </c>
      <c r="X316" t="s">
        <v>754</v>
      </c>
      <c r="Y316" t="s">
        <v>755</v>
      </c>
      <c r="Z316" t="s">
        <v>380</v>
      </c>
      <c r="AA316" t="s">
        <v>756</v>
      </c>
      <c r="AB316" t="s">
        <v>757</v>
      </c>
      <c r="AC316" t="s">
        <v>758</v>
      </c>
      <c r="AD316" t="s">
        <v>759</v>
      </c>
      <c r="AE316" t="s">
        <v>247</v>
      </c>
      <c r="AF316" t="s">
        <v>760</v>
      </c>
      <c r="AG316" t="s">
        <v>761</v>
      </c>
      <c r="AH316" t="s">
        <v>762</v>
      </c>
      <c r="AI316" t="s">
        <v>763</v>
      </c>
      <c r="AJ316">
        <v>-12574.55</v>
      </c>
      <c r="AK316">
        <v>0</v>
      </c>
      <c r="AL316">
        <v>0</v>
      </c>
      <c r="AM316" t="s">
        <v>764</v>
      </c>
      <c r="AN316" t="s">
        <v>764</v>
      </c>
      <c r="AO316" t="s">
        <v>764</v>
      </c>
    </row>
    <row r="317" spans="1:41" x14ac:dyDescent="0.35">
      <c r="A317">
        <v>1029719</v>
      </c>
      <c r="B317" t="s">
        <v>740</v>
      </c>
      <c r="C317" t="s">
        <v>741</v>
      </c>
      <c r="D317" t="s">
        <v>580</v>
      </c>
      <c r="E317" t="s">
        <v>114</v>
      </c>
      <c r="F317" t="s">
        <v>834</v>
      </c>
      <c r="G317">
        <v>2021</v>
      </c>
      <c r="H317">
        <v>4</v>
      </c>
      <c r="I317" t="s">
        <v>743</v>
      </c>
      <c r="J317" s="29">
        <v>44313</v>
      </c>
      <c r="K317" t="s">
        <v>744</v>
      </c>
      <c r="L317" t="s">
        <v>745</v>
      </c>
      <c r="M317" t="s">
        <v>842</v>
      </c>
      <c r="N317" t="s">
        <v>843</v>
      </c>
      <c r="O317" t="s">
        <v>844</v>
      </c>
      <c r="P317" t="s">
        <v>673</v>
      </c>
      <c r="Q317" t="s">
        <v>749</v>
      </c>
      <c r="R317" t="s">
        <v>597</v>
      </c>
      <c r="S317" t="s">
        <v>691</v>
      </c>
      <c r="T317" t="s">
        <v>751</v>
      </c>
      <c r="U317" t="s">
        <v>752</v>
      </c>
      <c r="V317" t="s">
        <v>753</v>
      </c>
      <c r="W317" t="s">
        <v>16</v>
      </c>
      <c r="X317" t="s">
        <v>754</v>
      </c>
      <c r="Y317" t="s">
        <v>755</v>
      </c>
      <c r="Z317" t="s">
        <v>380</v>
      </c>
      <c r="AA317" t="s">
        <v>756</v>
      </c>
      <c r="AB317" t="s">
        <v>757</v>
      </c>
      <c r="AC317" t="s">
        <v>758</v>
      </c>
      <c r="AD317" t="s">
        <v>759</v>
      </c>
      <c r="AE317" t="s">
        <v>768</v>
      </c>
      <c r="AF317" t="s">
        <v>760</v>
      </c>
      <c r="AG317" t="s">
        <v>761</v>
      </c>
      <c r="AH317" t="s">
        <v>762</v>
      </c>
      <c r="AI317" t="s">
        <v>763</v>
      </c>
      <c r="AJ317">
        <v>-1854.25</v>
      </c>
      <c r="AK317">
        <v>0</v>
      </c>
      <c r="AL317">
        <v>0</v>
      </c>
      <c r="AM317" t="s">
        <v>764</v>
      </c>
      <c r="AN317" t="s">
        <v>764</v>
      </c>
      <c r="AO317" t="s">
        <v>764</v>
      </c>
    </row>
    <row r="318" spans="1:41" x14ac:dyDescent="0.35">
      <c r="A318">
        <v>1029772</v>
      </c>
      <c r="B318" t="s">
        <v>740</v>
      </c>
      <c r="C318" t="s">
        <v>741</v>
      </c>
      <c r="D318" t="s">
        <v>580</v>
      </c>
      <c r="E318" t="s">
        <v>130</v>
      </c>
      <c r="F318" t="s">
        <v>834</v>
      </c>
      <c r="G318">
        <v>2021</v>
      </c>
      <c r="H318">
        <v>4</v>
      </c>
      <c r="I318" t="s">
        <v>743</v>
      </c>
      <c r="J318" s="29">
        <v>44313</v>
      </c>
      <c r="K318" t="s">
        <v>744</v>
      </c>
      <c r="L318" t="s">
        <v>745</v>
      </c>
      <c r="M318" t="s">
        <v>842</v>
      </c>
      <c r="N318" t="s">
        <v>843</v>
      </c>
      <c r="O318" t="s">
        <v>844</v>
      </c>
      <c r="P318" t="s">
        <v>673</v>
      </c>
      <c r="Q318" t="s">
        <v>749</v>
      </c>
      <c r="R318" t="s">
        <v>609</v>
      </c>
      <c r="S318" t="s">
        <v>701</v>
      </c>
      <c r="T318" t="s">
        <v>751</v>
      </c>
      <c r="U318" t="s">
        <v>752</v>
      </c>
      <c r="V318" t="s">
        <v>753</v>
      </c>
      <c r="W318" t="s">
        <v>16</v>
      </c>
      <c r="X318" t="s">
        <v>754</v>
      </c>
      <c r="Y318" t="s">
        <v>755</v>
      </c>
      <c r="Z318" t="s">
        <v>380</v>
      </c>
      <c r="AA318" t="s">
        <v>756</v>
      </c>
      <c r="AB318" t="s">
        <v>757</v>
      </c>
      <c r="AC318" t="s">
        <v>758</v>
      </c>
      <c r="AD318" t="s">
        <v>759</v>
      </c>
      <c r="AE318" t="s">
        <v>247</v>
      </c>
      <c r="AF318" t="s">
        <v>760</v>
      </c>
      <c r="AG318" t="s">
        <v>761</v>
      </c>
      <c r="AH318" t="s">
        <v>762</v>
      </c>
      <c r="AI318" t="s">
        <v>763</v>
      </c>
      <c r="AJ318">
        <v>-4084.27</v>
      </c>
      <c r="AK318">
        <v>0</v>
      </c>
      <c r="AL318">
        <v>0</v>
      </c>
      <c r="AM318" t="s">
        <v>764</v>
      </c>
      <c r="AN318" t="s">
        <v>764</v>
      </c>
      <c r="AO318" t="s">
        <v>764</v>
      </c>
    </row>
    <row r="319" spans="1:41" x14ac:dyDescent="0.35">
      <c r="A319">
        <v>1029381</v>
      </c>
      <c r="B319" t="s">
        <v>740</v>
      </c>
      <c r="C319" t="s">
        <v>741</v>
      </c>
      <c r="D319" t="s">
        <v>580</v>
      </c>
      <c r="E319" t="s">
        <v>127</v>
      </c>
      <c r="F319" t="s">
        <v>834</v>
      </c>
      <c r="G319">
        <v>2021</v>
      </c>
      <c r="H319">
        <v>4</v>
      </c>
      <c r="I319" t="s">
        <v>743</v>
      </c>
      <c r="J319" s="29">
        <v>44313</v>
      </c>
      <c r="K319" t="s">
        <v>744</v>
      </c>
      <c r="L319" t="s">
        <v>745</v>
      </c>
      <c r="M319" t="s">
        <v>842</v>
      </c>
      <c r="N319" t="s">
        <v>843</v>
      </c>
      <c r="O319" t="s">
        <v>844</v>
      </c>
      <c r="P319" t="s">
        <v>673</v>
      </c>
      <c r="Q319" t="s">
        <v>749</v>
      </c>
      <c r="R319" t="s">
        <v>607</v>
      </c>
      <c r="S319" t="s">
        <v>794</v>
      </c>
      <c r="T319" t="s">
        <v>751</v>
      </c>
      <c r="U319" t="s">
        <v>752</v>
      </c>
      <c r="V319" t="s">
        <v>753</v>
      </c>
      <c r="W319" t="s">
        <v>16</v>
      </c>
      <c r="X319" t="s">
        <v>754</v>
      </c>
      <c r="Y319" t="s">
        <v>755</v>
      </c>
      <c r="Z319" t="s">
        <v>380</v>
      </c>
      <c r="AA319" t="s">
        <v>756</v>
      </c>
      <c r="AB319" t="s">
        <v>757</v>
      </c>
      <c r="AC319" t="s">
        <v>758</v>
      </c>
      <c r="AD319" t="s">
        <v>759</v>
      </c>
      <c r="AE319" t="s">
        <v>768</v>
      </c>
      <c r="AF319" t="s">
        <v>760</v>
      </c>
      <c r="AG319" t="s">
        <v>761</v>
      </c>
      <c r="AH319" t="s">
        <v>762</v>
      </c>
      <c r="AI319" t="s">
        <v>763</v>
      </c>
      <c r="AJ319">
        <v>-6352.22</v>
      </c>
      <c r="AK319">
        <v>0</v>
      </c>
      <c r="AL319">
        <v>0</v>
      </c>
      <c r="AM319" t="s">
        <v>764</v>
      </c>
      <c r="AN319" t="s">
        <v>764</v>
      </c>
      <c r="AO319" t="s">
        <v>764</v>
      </c>
    </row>
    <row r="320" spans="1:41" x14ac:dyDescent="0.35">
      <c r="A320">
        <v>1029539</v>
      </c>
      <c r="B320" t="s">
        <v>740</v>
      </c>
      <c r="C320" t="s">
        <v>741</v>
      </c>
      <c r="D320" t="s">
        <v>580</v>
      </c>
      <c r="E320" t="s">
        <v>92</v>
      </c>
      <c r="F320" t="s">
        <v>834</v>
      </c>
      <c r="G320">
        <v>2021</v>
      </c>
      <c r="H320">
        <v>4</v>
      </c>
      <c r="I320" t="s">
        <v>743</v>
      </c>
      <c r="J320" s="29">
        <v>44313</v>
      </c>
      <c r="K320" t="s">
        <v>744</v>
      </c>
      <c r="L320" t="s">
        <v>745</v>
      </c>
      <c r="M320" t="s">
        <v>842</v>
      </c>
      <c r="N320" t="s">
        <v>843</v>
      </c>
      <c r="O320" t="s">
        <v>844</v>
      </c>
      <c r="P320" t="s">
        <v>673</v>
      </c>
      <c r="Q320" t="s">
        <v>749</v>
      </c>
      <c r="R320" t="s">
        <v>585</v>
      </c>
      <c r="S320" t="s">
        <v>706</v>
      </c>
      <c r="T320" t="s">
        <v>751</v>
      </c>
      <c r="U320" t="s">
        <v>752</v>
      </c>
      <c r="V320" t="s">
        <v>753</v>
      </c>
      <c r="W320" t="s">
        <v>16</v>
      </c>
      <c r="X320" t="s">
        <v>754</v>
      </c>
      <c r="Y320" t="s">
        <v>755</v>
      </c>
      <c r="Z320" t="s">
        <v>380</v>
      </c>
      <c r="AA320" t="s">
        <v>756</v>
      </c>
      <c r="AB320" t="s">
        <v>757</v>
      </c>
      <c r="AC320" t="s">
        <v>758</v>
      </c>
      <c r="AD320" t="s">
        <v>759</v>
      </c>
      <c r="AE320" t="s">
        <v>766</v>
      </c>
      <c r="AF320" t="s">
        <v>760</v>
      </c>
      <c r="AG320" t="s">
        <v>761</v>
      </c>
      <c r="AH320" t="s">
        <v>762</v>
      </c>
      <c r="AI320" t="s">
        <v>763</v>
      </c>
      <c r="AJ320">
        <v>-8980.9599999999991</v>
      </c>
      <c r="AK320">
        <v>0</v>
      </c>
      <c r="AL320">
        <v>0</v>
      </c>
      <c r="AM320" t="s">
        <v>764</v>
      </c>
      <c r="AN320" t="s">
        <v>764</v>
      </c>
      <c r="AO320" t="s">
        <v>764</v>
      </c>
    </row>
    <row r="321" spans="1:41" x14ac:dyDescent="0.35">
      <c r="A321">
        <v>1030134</v>
      </c>
      <c r="B321" t="s">
        <v>740</v>
      </c>
      <c r="C321" t="s">
        <v>741</v>
      </c>
      <c r="D321" t="s">
        <v>580</v>
      </c>
      <c r="E321" t="s">
        <v>133</v>
      </c>
      <c r="F321" t="s">
        <v>834</v>
      </c>
      <c r="G321">
        <v>2021</v>
      </c>
      <c r="H321">
        <v>4</v>
      </c>
      <c r="I321" t="s">
        <v>743</v>
      </c>
      <c r="J321" s="29">
        <v>44313</v>
      </c>
      <c r="K321" t="s">
        <v>744</v>
      </c>
      <c r="L321" t="s">
        <v>745</v>
      </c>
      <c r="M321" t="s">
        <v>842</v>
      </c>
      <c r="N321" t="s">
        <v>843</v>
      </c>
      <c r="O321" t="s">
        <v>844</v>
      </c>
      <c r="P321" t="s">
        <v>673</v>
      </c>
      <c r="Q321" t="s">
        <v>749</v>
      </c>
      <c r="R321" t="s">
        <v>611</v>
      </c>
      <c r="S321" t="s">
        <v>688</v>
      </c>
      <c r="T321" t="s">
        <v>751</v>
      </c>
      <c r="U321" t="s">
        <v>752</v>
      </c>
      <c r="V321" t="s">
        <v>753</v>
      </c>
      <c r="W321" t="s">
        <v>16</v>
      </c>
      <c r="X321" t="s">
        <v>754</v>
      </c>
      <c r="Y321" t="s">
        <v>755</v>
      </c>
      <c r="Z321" t="s">
        <v>380</v>
      </c>
      <c r="AA321" t="s">
        <v>756</v>
      </c>
      <c r="AB321" t="s">
        <v>757</v>
      </c>
      <c r="AC321" t="s">
        <v>758</v>
      </c>
      <c r="AD321" t="s">
        <v>759</v>
      </c>
      <c r="AE321" t="s">
        <v>768</v>
      </c>
      <c r="AF321" t="s">
        <v>760</v>
      </c>
      <c r="AG321" t="s">
        <v>761</v>
      </c>
      <c r="AH321" t="s">
        <v>762</v>
      </c>
      <c r="AI321" t="s">
        <v>763</v>
      </c>
      <c r="AJ321">
        <v>-3091.29</v>
      </c>
      <c r="AK321">
        <v>0</v>
      </c>
      <c r="AL321">
        <v>0</v>
      </c>
      <c r="AM321" t="s">
        <v>764</v>
      </c>
      <c r="AN321" t="s">
        <v>764</v>
      </c>
      <c r="AO321" t="s">
        <v>764</v>
      </c>
    </row>
    <row r="322" spans="1:41" x14ac:dyDescent="0.35">
      <c r="A322">
        <v>1030780</v>
      </c>
      <c r="B322" t="s">
        <v>740</v>
      </c>
      <c r="C322" t="s">
        <v>741</v>
      </c>
      <c r="D322" t="s">
        <v>580</v>
      </c>
      <c r="E322" t="s">
        <v>95</v>
      </c>
      <c r="F322" t="s">
        <v>834</v>
      </c>
      <c r="G322">
        <v>2021</v>
      </c>
      <c r="H322">
        <v>4</v>
      </c>
      <c r="I322" t="s">
        <v>743</v>
      </c>
      <c r="J322" s="29">
        <v>44313</v>
      </c>
      <c r="K322" t="s">
        <v>744</v>
      </c>
      <c r="L322" t="s">
        <v>745</v>
      </c>
      <c r="M322" t="s">
        <v>842</v>
      </c>
      <c r="N322" t="s">
        <v>843</v>
      </c>
      <c r="O322" t="s">
        <v>844</v>
      </c>
      <c r="P322" t="s">
        <v>673</v>
      </c>
      <c r="Q322" t="s">
        <v>749</v>
      </c>
      <c r="R322" t="s">
        <v>587</v>
      </c>
      <c r="S322" t="s">
        <v>799</v>
      </c>
      <c r="T322" t="s">
        <v>751</v>
      </c>
      <c r="U322" t="s">
        <v>752</v>
      </c>
      <c r="V322" t="s">
        <v>753</v>
      </c>
      <c r="W322" t="s">
        <v>16</v>
      </c>
      <c r="X322" t="s">
        <v>754</v>
      </c>
      <c r="Y322" t="s">
        <v>755</v>
      </c>
      <c r="Z322" t="s">
        <v>380</v>
      </c>
      <c r="AA322" t="s">
        <v>756</v>
      </c>
      <c r="AB322" t="s">
        <v>757</v>
      </c>
      <c r="AC322" t="s">
        <v>758</v>
      </c>
      <c r="AD322" t="s">
        <v>759</v>
      </c>
      <c r="AE322" t="s">
        <v>768</v>
      </c>
      <c r="AF322" t="s">
        <v>760</v>
      </c>
      <c r="AG322" t="s">
        <v>761</v>
      </c>
      <c r="AH322" t="s">
        <v>762</v>
      </c>
      <c r="AI322" t="s">
        <v>763</v>
      </c>
      <c r="AJ322">
        <v>-6401.49</v>
      </c>
      <c r="AK322">
        <v>0</v>
      </c>
      <c r="AL322">
        <v>0</v>
      </c>
      <c r="AM322" t="s">
        <v>764</v>
      </c>
      <c r="AN322" t="s">
        <v>764</v>
      </c>
      <c r="AO322" t="s">
        <v>764</v>
      </c>
    </row>
    <row r="323" spans="1:41" x14ac:dyDescent="0.35">
      <c r="A323">
        <v>1360633</v>
      </c>
      <c r="B323" t="s">
        <v>740</v>
      </c>
      <c r="C323" t="s">
        <v>741</v>
      </c>
      <c r="D323" t="s">
        <v>580</v>
      </c>
      <c r="E323" t="s">
        <v>188</v>
      </c>
      <c r="F323" t="s">
        <v>834</v>
      </c>
      <c r="G323">
        <v>2021</v>
      </c>
      <c r="H323">
        <v>4</v>
      </c>
      <c r="I323" t="s">
        <v>743</v>
      </c>
      <c r="J323" s="29">
        <v>44313</v>
      </c>
      <c r="K323" t="s">
        <v>744</v>
      </c>
      <c r="L323" t="s">
        <v>745</v>
      </c>
      <c r="M323" t="s">
        <v>842</v>
      </c>
      <c r="N323" t="s">
        <v>843</v>
      </c>
      <c r="O323" t="s">
        <v>844</v>
      </c>
      <c r="P323" t="s">
        <v>673</v>
      </c>
      <c r="Q323" t="s">
        <v>749</v>
      </c>
      <c r="R323" t="s">
        <v>645</v>
      </c>
      <c r="S323" t="s">
        <v>841</v>
      </c>
      <c r="T323" t="s">
        <v>751</v>
      </c>
      <c r="U323" t="s">
        <v>752</v>
      </c>
      <c r="V323" t="s">
        <v>753</v>
      </c>
      <c r="W323" t="s">
        <v>16</v>
      </c>
      <c r="X323" t="s">
        <v>754</v>
      </c>
      <c r="Y323" t="s">
        <v>755</v>
      </c>
      <c r="Z323" t="s">
        <v>380</v>
      </c>
      <c r="AA323" t="s">
        <v>756</v>
      </c>
      <c r="AB323" t="s">
        <v>757</v>
      </c>
      <c r="AC323" t="s">
        <v>758</v>
      </c>
      <c r="AD323" t="s">
        <v>759</v>
      </c>
      <c r="AE323" t="s">
        <v>766</v>
      </c>
      <c r="AF323" t="s">
        <v>760</v>
      </c>
      <c r="AG323" t="s">
        <v>761</v>
      </c>
      <c r="AH323" t="s">
        <v>762</v>
      </c>
      <c r="AI323" t="s">
        <v>763</v>
      </c>
      <c r="AJ323">
        <v>-505.1</v>
      </c>
      <c r="AK323">
        <v>0</v>
      </c>
      <c r="AL323">
        <v>0</v>
      </c>
      <c r="AM323" t="s">
        <v>764</v>
      </c>
      <c r="AN323" t="s">
        <v>764</v>
      </c>
      <c r="AO323" t="s">
        <v>764</v>
      </c>
    </row>
    <row r="324" spans="1:41" x14ac:dyDescent="0.35">
      <c r="A324">
        <v>1392056</v>
      </c>
      <c r="B324" t="s">
        <v>740</v>
      </c>
      <c r="C324" t="s">
        <v>741</v>
      </c>
      <c r="D324" t="s">
        <v>580</v>
      </c>
      <c r="E324" t="s">
        <v>193</v>
      </c>
      <c r="F324" t="s">
        <v>834</v>
      </c>
      <c r="G324">
        <v>2021</v>
      </c>
      <c r="H324">
        <v>4</v>
      </c>
      <c r="I324" t="s">
        <v>743</v>
      </c>
      <c r="J324" s="29">
        <v>44313</v>
      </c>
      <c r="K324" t="s">
        <v>744</v>
      </c>
      <c r="L324" t="s">
        <v>745</v>
      </c>
      <c r="M324" t="s">
        <v>842</v>
      </c>
      <c r="N324" t="s">
        <v>843</v>
      </c>
      <c r="O324" t="s">
        <v>844</v>
      </c>
      <c r="P324" t="s">
        <v>673</v>
      </c>
      <c r="Q324" t="s">
        <v>749</v>
      </c>
      <c r="R324" t="s">
        <v>649</v>
      </c>
      <c r="S324" t="s">
        <v>700</v>
      </c>
      <c r="T324" t="s">
        <v>751</v>
      </c>
      <c r="U324" t="s">
        <v>752</v>
      </c>
      <c r="V324" t="s">
        <v>753</v>
      </c>
      <c r="W324" t="s">
        <v>16</v>
      </c>
      <c r="X324" t="s">
        <v>754</v>
      </c>
      <c r="Y324" t="s">
        <v>755</v>
      </c>
      <c r="Z324" t="s">
        <v>380</v>
      </c>
      <c r="AA324" t="s">
        <v>756</v>
      </c>
      <c r="AB324" t="s">
        <v>757</v>
      </c>
      <c r="AC324" t="s">
        <v>758</v>
      </c>
      <c r="AD324" t="s">
        <v>759</v>
      </c>
      <c r="AE324" t="s">
        <v>247</v>
      </c>
      <c r="AF324" t="s">
        <v>760</v>
      </c>
      <c r="AG324" t="s">
        <v>761</v>
      </c>
      <c r="AH324" t="s">
        <v>762</v>
      </c>
      <c r="AI324" t="s">
        <v>763</v>
      </c>
      <c r="AJ324">
        <v>-4502.24</v>
      </c>
      <c r="AK324">
        <v>0</v>
      </c>
      <c r="AL324">
        <v>0</v>
      </c>
      <c r="AM324" t="s">
        <v>764</v>
      </c>
      <c r="AN324" t="s">
        <v>764</v>
      </c>
      <c r="AO324" t="s">
        <v>764</v>
      </c>
    </row>
    <row r="325" spans="1:41" x14ac:dyDescent="0.35">
      <c r="A325">
        <v>1199588</v>
      </c>
      <c r="B325" t="s">
        <v>740</v>
      </c>
      <c r="C325" t="s">
        <v>741</v>
      </c>
      <c r="D325" t="s">
        <v>580</v>
      </c>
      <c r="E325" t="s">
        <v>176</v>
      </c>
      <c r="F325" t="s">
        <v>834</v>
      </c>
      <c r="G325">
        <v>2021</v>
      </c>
      <c r="H325">
        <v>4</v>
      </c>
      <c r="I325" t="s">
        <v>743</v>
      </c>
      <c r="J325" s="29">
        <v>44316</v>
      </c>
      <c r="K325" t="s">
        <v>744</v>
      </c>
      <c r="L325" t="s">
        <v>745</v>
      </c>
      <c r="M325" t="s">
        <v>845</v>
      </c>
      <c r="N325" t="s">
        <v>846</v>
      </c>
      <c r="O325" t="s">
        <v>807</v>
      </c>
      <c r="P325" t="s">
        <v>673</v>
      </c>
      <c r="Q325" t="s">
        <v>749</v>
      </c>
      <c r="R325" t="s">
        <v>639</v>
      </c>
      <c r="S325" t="s">
        <v>703</v>
      </c>
      <c r="T325" t="s">
        <v>751</v>
      </c>
      <c r="U325" t="s">
        <v>752</v>
      </c>
      <c r="V325" t="s">
        <v>753</v>
      </c>
      <c r="W325" t="s">
        <v>16</v>
      </c>
      <c r="X325" t="s">
        <v>754</v>
      </c>
      <c r="Y325" t="s">
        <v>755</v>
      </c>
      <c r="Z325" t="s">
        <v>380</v>
      </c>
      <c r="AA325" t="s">
        <v>756</v>
      </c>
      <c r="AB325" t="s">
        <v>757</v>
      </c>
      <c r="AC325" t="s">
        <v>758</v>
      </c>
      <c r="AD325" t="s">
        <v>759</v>
      </c>
      <c r="AE325" t="s">
        <v>766</v>
      </c>
      <c r="AF325" t="s">
        <v>760</v>
      </c>
      <c r="AG325" t="s">
        <v>761</v>
      </c>
      <c r="AH325" t="s">
        <v>762</v>
      </c>
      <c r="AI325" t="s">
        <v>763</v>
      </c>
      <c r="AJ325">
        <v>7911.8</v>
      </c>
      <c r="AK325">
        <v>0</v>
      </c>
      <c r="AL325">
        <v>0</v>
      </c>
      <c r="AM325" t="s">
        <v>764</v>
      </c>
      <c r="AN325" t="s">
        <v>764</v>
      </c>
      <c r="AO325" t="s">
        <v>764</v>
      </c>
    </row>
    <row r="326" spans="1:41" x14ac:dyDescent="0.35">
      <c r="A326">
        <v>1117774</v>
      </c>
      <c r="B326" t="s">
        <v>740</v>
      </c>
      <c r="C326" t="s">
        <v>741</v>
      </c>
      <c r="D326" t="s">
        <v>580</v>
      </c>
      <c r="E326" t="s">
        <v>167</v>
      </c>
      <c r="F326" t="s">
        <v>834</v>
      </c>
      <c r="G326">
        <v>2021</v>
      </c>
      <c r="H326">
        <v>4</v>
      </c>
      <c r="I326" t="s">
        <v>743</v>
      </c>
      <c r="J326" s="29">
        <v>44316</v>
      </c>
      <c r="K326" t="s">
        <v>744</v>
      </c>
      <c r="L326" t="s">
        <v>745</v>
      </c>
      <c r="M326" t="s">
        <v>845</v>
      </c>
      <c r="N326" t="s">
        <v>846</v>
      </c>
      <c r="O326" t="s">
        <v>807</v>
      </c>
      <c r="P326" t="s">
        <v>673</v>
      </c>
      <c r="Q326" t="s">
        <v>749</v>
      </c>
      <c r="R326" t="s">
        <v>633</v>
      </c>
      <c r="S326" t="s">
        <v>704</v>
      </c>
      <c r="T326" t="s">
        <v>751</v>
      </c>
      <c r="U326" t="s">
        <v>752</v>
      </c>
      <c r="V326" t="s">
        <v>753</v>
      </c>
      <c r="W326" t="s">
        <v>16</v>
      </c>
      <c r="X326" t="s">
        <v>754</v>
      </c>
      <c r="Y326" t="s">
        <v>755</v>
      </c>
      <c r="Z326" t="s">
        <v>380</v>
      </c>
      <c r="AA326" t="s">
        <v>756</v>
      </c>
      <c r="AB326" t="s">
        <v>757</v>
      </c>
      <c r="AC326" t="s">
        <v>758</v>
      </c>
      <c r="AD326" t="s">
        <v>759</v>
      </c>
      <c r="AE326" t="s">
        <v>766</v>
      </c>
      <c r="AF326" t="s">
        <v>760</v>
      </c>
      <c r="AG326" t="s">
        <v>761</v>
      </c>
      <c r="AH326" t="s">
        <v>762</v>
      </c>
      <c r="AI326" t="s">
        <v>763</v>
      </c>
      <c r="AJ326">
        <v>2698.82</v>
      </c>
      <c r="AK326">
        <v>0</v>
      </c>
      <c r="AL326">
        <v>0</v>
      </c>
      <c r="AM326" t="s">
        <v>764</v>
      </c>
      <c r="AN326" t="s">
        <v>764</v>
      </c>
      <c r="AO326" t="s">
        <v>764</v>
      </c>
    </row>
    <row r="327" spans="1:41" x14ac:dyDescent="0.35">
      <c r="A327">
        <v>1204737</v>
      </c>
      <c r="B327" t="s">
        <v>740</v>
      </c>
      <c r="C327" t="s">
        <v>741</v>
      </c>
      <c r="D327" t="s">
        <v>580</v>
      </c>
      <c r="E327" t="s">
        <v>120</v>
      </c>
      <c r="F327" t="s">
        <v>834</v>
      </c>
      <c r="G327">
        <v>2021</v>
      </c>
      <c r="H327">
        <v>4</v>
      </c>
      <c r="I327" t="s">
        <v>743</v>
      </c>
      <c r="J327" s="29">
        <v>44316</v>
      </c>
      <c r="K327" t="s">
        <v>744</v>
      </c>
      <c r="L327" t="s">
        <v>745</v>
      </c>
      <c r="M327" t="s">
        <v>845</v>
      </c>
      <c r="N327" t="s">
        <v>846</v>
      </c>
      <c r="O327" t="s">
        <v>807</v>
      </c>
      <c r="P327" t="s">
        <v>673</v>
      </c>
      <c r="Q327" t="s">
        <v>749</v>
      </c>
      <c r="R327" t="s">
        <v>601</v>
      </c>
      <c r="S327" t="s">
        <v>692</v>
      </c>
      <c r="T327" t="s">
        <v>751</v>
      </c>
      <c r="U327" t="s">
        <v>752</v>
      </c>
      <c r="V327" t="s">
        <v>753</v>
      </c>
      <c r="W327" t="s">
        <v>16</v>
      </c>
      <c r="X327" t="s">
        <v>754</v>
      </c>
      <c r="Y327" t="s">
        <v>755</v>
      </c>
      <c r="Z327" t="s">
        <v>380</v>
      </c>
      <c r="AA327" t="s">
        <v>756</v>
      </c>
      <c r="AB327" t="s">
        <v>757</v>
      </c>
      <c r="AC327" t="s">
        <v>758</v>
      </c>
      <c r="AD327" t="s">
        <v>759</v>
      </c>
      <c r="AE327" t="s">
        <v>768</v>
      </c>
      <c r="AF327" t="s">
        <v>760</v>
      </c>
      <c r="AG327" t="s">
        <v>761</v>
      </c>
      <c r="AH327" t="s">
        <v>762</v>
      </c>
      <c r="AI327" t="s">
        <v>763</v>
      </c>
      <c r="AJ327">
        <v>12569.62</v>
      </c>
      <c r="AK327">
        <v>0</v>
      </c>
      <c r="AL327">
        <v>0</v>
      </c>
      <c r="AM327" t="s">
        <v>764</v>
      </c>
      <c r="AN327" t="s">
        <v>764</v>
      </c>
      <c r="AO327" t="s">
        <v>764</v>
      </c>
    </row>
    <row r="328" spans="1:41" x14ac:dyDescent="0.35">
      <c r="A328">
        <v>1204738</v>
      </c>
      <c r="B328" t="s">
        <v>740</v>
      </c>
      <c r="C328" t="s">
        <v>741</v>
      </c>
      <c r="D328" t="s">
        <v>580</v>
      </c>
      <c r="E328" t="s">
        <v>138</v>
      </c>
      <c r="F328" t="s">
        <v>834</v>
      </c>
      <c r="G328">
        <v>2021</v>
      </c>
      <c r="H328">
        <v>4</v>
      </c>
      <c r="I328" t="s">
        <v>743</v>
      </c>
      <c r="J328" s="29">
        <v>44316</v>
      </c>
      <c r="K328" t="s">
        <v>744</v>
      </c>
      <c r="L328" t="s">
        <v>745</v>
      </c>
      <c r="M328" t="s">
        <v>845</v>
      </c>
      <c r="N328" t="s">
        <v>846</v>
      </c>
      <c r="O328" t="s">
        <v>807</v>
      </c>
      <c r="P328" t="s">
        <v>673</v>
      </c>
      <c r="Q328" t="s">
        <v>749</v>
      </c>
      <c r="R328" t="s">
        <v>613</v>
      </c>
      <c r="S328" t="s">
        <v>690</v>
      </c>
      <c r="T328" t="s">
        <v>751</v>
      </c>
      <c r="U328" t="s">
        <v>752</v>
      </c>
      <c r="V328" t="s">
        <v>753</v>
      </c>
      <c r="W328" t="s">
        <v>16</v>
      </c>
      <c r="X328" t="s">
        <v>754</v>
      </c>
      <c r="Y328" t="s">
        <v>755</v>
      </c>
      <c r="Z328" t="s">
        <v>380</v>
      </c>
      <c r="AA328" t="s">
        <v>756</v>
      </c>
      <c r="AB328" t="s">
        <v>757</v>
      </c>
      <c r="AC328" t="s">
        <v>758</v>
      </c>
      <c r="AD328" t="s">
        <v>759</v>
      </c>
      <c r="AE328" t="s">
        <v>768</v>
      </c>
      <c r="AF328" t="s">
        <v>760</v>
      </c>
      <c r="AG328" t="s">
        <v>761</v>
      </c>
      <c r="AH328" t="s">
        <v>762</v>
      </c>
      <c r="AI328" t="s">
        <v>763</v>
      </c>
      <c r="AJ328">
        <v>19148.38</v>
      </c>
      <c r="AK328">
        <v>0</v>
      </c>
      <c r="AL328">
        <v>0</v>
      </c>
      <c r="AM328" t="s">
        <v>764</v>
      </c>
      <c r="AN328" t="s">
        <v>764</v>
      </c>
      <c r="AO328" t="s">
        <v>764</v>
      </c>
    </row>
    <row r="329" spans="1:41" x14ac:dyDescent="0.35">
      <c r="A329">
        <v>1698200</v>
      </c>
      <c r="B329" t="s">
        <v>740</v>
      </c>
      <c r="C329" t="s">
        <v>741</v>
      </c>
      <c r="D329" t="s">
        <v>580</v>
      </c>
      <c r="E329" t="s">
        <v>196</v>
      </c>
      <c r="F329" t="s">
        <v>834</v>
      </c>
      <c r="G329">
        <v>2021</v>
      </c>
      <c r="H329">
        <v>4</v>
      </c>
      <c r="I329" t="s">
        <v>743</v>
      </c>
      <c r="J329" s="29">
        <v>44316</v>
      </c>
      <c r="K329" t="s">
        <v>744</v>
      </c>
      <c r="L329" t="s">
        <v>745</v>
      </c>
      <c r="M329" t="s">
        <v>845</v>
      </c>
      <c r="N329" t="s">
        <v>846</v>
      </c>
      <c r="O329" t="s">
        <v>807</v>
      </c>
      <c r="P329" t="s">
        <v>673</v>
      </c>
      <c r="Q329" t="s">
        <v>749</v>
      </c>
      <c r="R329" t="s">
        <v>651</v>
      </c>
      <c r="S329" t="s">
        <v>693</v>
      </c>
      <c r="T329" t="s">
        <v>751</v>
      </c>
      <c r="U329" t="s">
        <v>752</v>
      </c>
      <c r="V329" t="s">
        <v>753</v>
      </c>
      <c r="W329" t="s">
        <v>16</v>
      </c>
      <c r="X329" t="s">
        <v>754</v>
      </c>
      <c r="Y329" t="s">
        <v>755</v>
      </c>
      <c r="Z329" t="s">
        <v>380</v>
      </c>
      <c r="AA329" t="s">
        <v>756</v>
      </c>
      <c r="AB329" t="s">
        <v>757</v>
      </c>
      <c r="AC329" t="s">
        <v>758</v>
      </c>
      <c r="AD329" t="s">
        <v>759</v>
      </c>
      <c r="AE329" t="s">
        <v>768</v>
      </c>
      <c r="AF329" t="s">
        <v>760</v>
      </c>
      <c r="AG329" t="s">
        <v>761</v>
      </c>
      <c r="AH329" t="s">
        <v>762</v>
      </c>
      <c r="AI329" t="s">
        <v>763</v>
      </c>
      <c r="AJ329">
        <v>27526.29</v>
      </c>
      <c r="AK329">
        <v>0</v>
      </c>
      <c r="AL329">
        <v>0</v>
      </c>
      <c r="AM329" t="s">
        <v>764</v>
      </c>
      <c r="AN329" t="s">
        <v>764</v>
      </c>
      <c r="AO329" t="s">
        <v>764</v>
      </c>
    </row>
    <row r="330" spans="1:41" x14ac:dyDescent="0.35">
      <c r="A330">
        <v>1238039</v>
      </c>
      <c r="B330" t="s">
        <v>740</v>
      </c>
      <c r="C330" t="s">
        <v>741</v>
      </c>
      <c r="D330" t="s">
        <v>580</v>
      </c>
      <c r="E330" t="s">
        <v>159</v>
      </c>
      <c r="F330" t="s">
        <v>834</v>
      </c>
      <c r="G330">
        <v>2021</v>
      </c>
      <c r="H330">
        <v>4</v>
      </c>
      <c r="I330" t="s">
        <v>743</v>
      </c>
      <c r="J330" s="29">
        <v>44316</v>
      </c>
      <c r="K330" t="s">
        <v>744</v>
      </c>
      <c r="L330" t="s">
        <v>745</v>
      </c>
      <c r="M330" t="s">
        <v>845</v>
      </c>
      <c r="N330" t="s">
        <v>846</v>
      </c>
      <c r="O330" t="s">
        <v>807</v>
      </c>
      <c r="P330" t="s">
        <v>673</v>
      </c>
      <c r="Q330" t="s">
        <v>749</v>
      </c>
      <c r="R330" t="s">
        <v>627</v>
      </c>
      <c r="S330" t="s">
        <v>786</v>
      </c>
      <c r="T330" t="s">
        <v>751</v>
      </c>
      <c r="U330" t="s">
        <v>752</v>
      </c>
      <c r="V330" t="s">
        <v>753</v>
      </c>
      <c r="W330" t="s">
        <v>16</v>
      </c>
      <c r="X330" t="s">
        <v>754</v>
      </c>
      <c r="Y330" t="s">
        <v>755</v>
      </c>
      <c r="Z330" t="s">
        <v>380</v>
      </c>
      <c r="AA330" t="s">
        <v>756</v>
      </c>
      <c r="AB330" t="s">
        <v>757</v>
      </c>
      <c r="AC330" t="s">
        <v>758</v>
      </c>
      <c r="AD330" t="s">
        <v>759</v>
      </c>
      <c r="AE330" t="s">
        <v>768</v>
      </c>
      <c r="AF330" t="s">
        <v>760</v>
      </c>
      <c r="AG330" t="s">
        <v>761</v>
      </c>
      <c r="AH330" t="s">
        <v>762</v>
      </c>
      <c r="AI330" t="s">
        <v>763</v>
      </c>
      <c r="AJ330">
        <v>19270.73</v>
      </c>
      <c r="AK330">
        <v>0</v>
      </c>
      <c r="AL330">
        <v>0</v>
      </c>
      <c r="AM330" t="s">
        <v>764</v>
      </c>
      <c r="AN330" t="s">
        <v>764</v>
      </c>
      <c r="AO330" t="s">
        <v>764</v>
      </c>
    </row>
    <row r="331" spans="1:41" x14ac:dyDescent="0.35">
      <c r="A331">
        <v>1238042</v>
      </c>
      <c r="B331" t="s">
        <v>740</v>
      </c>
      <c r="C331" t="s">
        <v>741</v>
      </c>
      <c r="D331" t="s">
        <v>580</v>
      </c>
      <c r="E331" t="s">
        <v>180</v>
      </c>
      <c r="F331" t="s">
        <v>834</v>
      </c>
      <c r="G331">
        <v>2021</v>
      </c>
      <c r="H331">
        <v>4</v>
      </c>
      <c r="I331" t="s">
        <v>743</v>
      </c>
      <c r="J331" s="29">
        <v>44316</v>
      </c>
      <c r="K331" t="s">
        <v>744</v>
      </c>
      <c r="L331" t="s">
        <v>745</v>
      </c>
      <c r="M331" t="s">
        <v>845</v>
      </c>
      <c r="N331" t="s">
        <v>846</v>
      </c>
      <c r="O331" t="s">
        <v>807</v>
      </c>
      <c r="P331" t="s">
        <v>673</v>
      </c>
      <c r="Q331" t="s">
        <v>749</v>
      </c>
      <c r="R331" t="s">
        <v>641</v>
      </c>
      <c r="S331" t="s">
        <v>695</v>
      </c>
      <c r="T331" t="s">
        <v>751</v>
      </c>
      <c r="U331" t="s">
        <v>752</v>
      </c>
      <c r="V331" t="s">
        <v>753</v>
      </c>
      <c r="W331" t="s">
        <v>16</v>
      </c>
      <c r="X331" t="s">
        <v>754</v>
      </c>
      <c r="Y331" t="s">
        <v>755</v>
      </c>
      <c r="Z331" t="s">
        <v>380</v>
      </c>
      <c r="AA331" t="s">
        <v>756</v>
      </c>
      <c r="AB331" t="s">
        <v>757</v>
      </c>
      <c r="AC331" t="s">
        <v>758</v>
      </c>
      <c r="AD331" t="s">
        <v>759</v>
      </c>
      <c r="AE331" t="s">
        <v>472</v>
      </c>
      <c r="AF331" t="s">
        <v>760</v>
      </c>
      <c r="AG331" t="s">
        <v>761</v>
      </c>
      <c r="AH331" t="s">
        <v>762</v>
      </c>
      <c r="AI331" t="s">
        <v>763</v>
      </c>
      <c r="AJ331">
        <v>1385.16</v>
      </c>
      <c r="AK331">
        <v>0</v>
      </c>
      <c r="AL331">
        <v>0</v>
      </c>
      <c r="AM331" t="s">
        <v>764</v>
      </c>
      <c r="AN331" t="s">
        <v>764</v>
      </c>
      <c r="AO331" t="s">
        <v>764</v>
      </c>
    </row>
    <row r="332" spans="1:41" x14ac:dyDescent="0.35">
      <c r="A332">
        <v>1336466</v>
      </c>
      <c r="B332" t="s">
        <v>740</v>
      </c>
      <c r="C332" t="s">
        <v>741</v>
      </c>
      <c r="D332" t="s">
        <v>580</v>
      </c>
      <c r="E332" t="s">
        <v>163</v>
      </c>
      <c r="F332" t="s">
        <v>834</v>
      </c>
      <c r="G332">
        <v>2021</v>
      </c>
      <c r="H332">
        <v>4</v>
      </c>
      <c r="I332" t="s">
        <v>743</v>
      </c>
      <c r="J332" s="29">
        <v>44316</v>
      </c>
      <c r="K332" t="s">
        <v>744</v>
      </c>
      <c r="L332" t="s">
        <v>745</v>
      </c>
      <c r="M332" t="s">
        <v>845</v>
      </c>
      <c r="N332" t="s">
        <v>846</v>
      </c>
      <c r="O332" t="s">
        <v>807</v>
      </c>
      <c r="P332" t="s">
        <v>673</v>
      </c>
      <c r="Q332" t="s">
        <v>749</v>
      </c>
      <c r="R332" t="s">
        <v>629</v>
      </c>
      <c r="S332" t="s">
        <v>818</v>
      </c>
      <c r="T332" t="s">
        <v>751</v>
      </c>
      <c r="U332" t="s">
        <v>752</v>
      </c>
      <c r="V332" t="s">
        <v>753</v>
      </c>
      <c r="W332" t="s">
        <v>16</v>
      </c>
      <c r="X332" t="s">
        <v>754</v>
      </c>
      <c r="Y332" t="s">
        <v>755</v>
      </c>
      <c r="Z332" t="s">
        <v>380</v>
      </c>
      <c r="AA332" t="s">
        <v>756</v>
      </c>
      <c r="AB332" t="s">
        <v>757</v>
      </c>
      <c r="AC332" t="s">
        <v>758</v>
      </c>
      <c r="AD332" t="s">
        <v>759</v>
      </c>
      <c r="AE332" t="s">
        <v>766</v>
      </c>
      <c r="AF332" t="s">
        <v>760</v>
      </c>
      <c r="AG332" t="s">
        <v>761</v>
      </c>
      <c r="AH332" t="s">
        <v>762</v>
      </c>
      <c r="AI332" t="s">
        <v>763</v>
      </c>
      <c r="AJ332">
        <v>2842.14</v>
      </c>
      <c r="AK332">
        <v>0</v>
      </c>
      <c r="AL332">
        <v>0</v>
      </c>
      <c r="AM332" t="s">
        <v>764</v>
      </c>
      <c r="AN332" t="s">
        <v>764</v>
      </c>
      <c r="AO332" t="s">
        <v>764</v>
      </c>
    </row>
    <row r="333" spans="1:41" x14ac:dyDescent="0.35">
      <c r="A333">
        <v>1026405</v>
      </c>
      <c r="B333" t="s">
        <v>740</v>
      </c>
      <c r="C333" t="s">
        <v>741</v>
      </c>
      <c r="D333" t="s">
        <v>580</v>
      </c>
      <c r="E333" t="s">
        <v>141</v>
      </c>
      <c r="F333" t="s">
        <v>834</v>
      </c>
      <c r="G333">
        <v>2021</v>
      </c>
      <c r="H333">
        <v>4</v>
      </c>
      <c r="I333" t="s">
        <v>743</v>
      </c>
      <c r="J333" s="29">
        <v>44316</v>
      </c>
      <c r="K333" t="s">
        <v>744</v>
      </c>
      <c r="L333" t="s">
        <v>745</v>
      </c>
      <c r="M333" t="s">
        <v>845</v>
      </c>
      <c r="N333" t="s">
        <v>846</v>
      </c>
      <c r="O333" t="s">
        <v>807</v>
      </c>
      <c r="P333" t="s">
        <v>673</v>
      </c>
      <c r="Q333" t="s">
        <v>749</v>
      </c>
      <c r="R333" t="s">
        <v>615</v>
      </c>
      <c r="S333" t="s">
        <v>699</v>
      </c>
      <c r="T333" t="s">
        <v>751</v>
      </c>
      <c r="U333" t="s">
        <v>752</v>
      </c>
      <c r="V333" t="s">
        <v>753</v>
      </c>
      <c r="W333" t="s">
        <v>16</v>
      </c>
      <c r="X333" t="s">
        <v>754</v>
      </c>
      <c r="Y333" t="s">
        <v>755</v>
      </c>
      <c r="Z333" t="s">
        <v>380</v>
      </c>
      <c r="AA333" t="s">
        <v>756</v>
      </c>
      <c r="AB333" t="s">
        <v>757</v>
      </c>
      <c r="AC333" t="s">
        <v>758</v>
      </c>
      <c r="AD333" t="s">
        <v>759</v>
      </c>
      <c r="AE333" t="s">
        <v>472</v>
      </c>
      <c r="AF333" t="s">
        <v>760</v>
      </c>
      <c r="AG333" t="s">
        <v>761</v>
      </c>
      <c r="AH333" t="s">
        <v>762</v>
      </c>
      <c r="AI333" t="s">
        <v>763</v>
      </c>
      <c r="AJ333">
        <v>2227.2199999999998</v>
      </c>
      <c r="AK333">
        <v>0</v>
      </c>
      <c r="AL333">
        <v>0</v>
      </c>
      <c r="AM333" t="s">
        <v>764</v>
      </c>
      <c r="AN333" t="s">
        <v>764</v>
      </c>
      <c r="AO333" t="s">
        <v>764</v>
      </c>
    </row>
    <row r="334" spans="1:41" x14ac:dyDescent="0.35">
      <c r="A334">
        <v>1026569</v>
      </c>
      <c r="B334" t="s">
        <v>740</v>
      </c>
      <c r="C334" t="s">
        <v>741</v>
      </c>
      <c r="D334" t="s">
        <v>580</v>
      </c>
      <c r="E334" t="s">
        <v>102</v>
      </c>
      <c r="F334" t="s">
        <v>834</v>
      </c>
      <c r="G334">
        <v>2021</v>
      </c>
      <c r="H334">
        <v>4</v>
      </c>
      <c r="I334" t="s">
        <v>743</v>
      </c>
      <c r="J334" s="29">
        <v>44316</v>
      </c>
      <c r="K334" t="s">
        <v>744</v>
      </c>
      <c r="L334" t="s">
        <v>745</v>
      </c>
      <c r="M334" t="s">
        <v>845</v>
      </c>
      <c r="N334" t="s">
        <v>846</v>
      </c>
      <c r="O334" t="s">
        <v>807</v>
      </c>
      <c r="P334" t="s">
        <v>673</v>
      </c>
      <c r="Q334" t="s">
        <v>749</v>
      </c>
      <c r="R334" t="s">
        <v>591</v>
      </c>
      <c r="S334" t="s">
        <v>687</v>
      </c>
      <c r="T334" t="s">
        <v>751</v>
      </c>
      <c r="U334" t="s">
        <v>752</v>
      </c>
      <c r="V334" t="s">
        <v>753</v>
      </c>
      <c r="W334" t="s">
        <v>16</v>
      </c>
      <c r="X334" t="s">
        <v>754</v>
      </c>
      <c r="Y334" t="s">
        <v>755</v>
      </c>
      <c r="Z334" t="s">
        <v>380</v>
      </c>
      <c r="AA334" t="s">
        <v>756</v>
      </c>
      <c r="AB334" t="s">
        <v>757</v>
      </c>
      <c r="AC334" t="s">
        <v>758</v>
      </c>
      <c r="AD334" t="s">
        <v>759</v>
      </c>
      <c r="AE334" t="s">
        <v>768</v>
      </c>
      <c r="AF334" t="s">
        <v>760</v>
      </c>
      <c r="AG334" t="s">
        <v>761</v>
      </c>
      <c r="AH334" t="s">
        <v>762</v>
      </c>
      <c r="AI334" t="s">
        <v>763</v>
      </c>
      <c r="AJ334">
        <v>35471.980000000003</v>
      </c>
      <c r="AK334">
        <v>0</v>
      </c>
      <c r="AL334">
        <v>0</v>
      </c>
      <c r="AM334" t="s">
        <v>764</v>
      </c>
      <c r="AN334" t="s">
        <v>764</v>
      </c>
      <c r="AO334" t="s">
        <v>764</v>
      </c>
    </row>
    <row r="335" spans="1:41" x14ac:dyDescent="0.35">
      <c r="A335">
        <v>1027144</v>
      </c>
      <c r="B335" t="s">
        <v>740</v>
      </c>
      <c r="C335" t="s">
        <v>741</v>
      </c>
      <c r="D335" t="s">
        <v>580</v>
      </c>
      <c r="E335" t="s">
        <v>153</v>
      </c>
      <c r="F335" t="s">
        <v>834</v>
      </c>
      <c r="G335">
        <v>2021</v>
      </c>
      <c r="H335">
        <v>4</v>
      </c>
      <c r="I335" t="s">
        <v>743</v>
      </c>
      <c r="J335" s="29">
        <v>44316</v>
      </c>
      <c r="K335" t="s">
        <v>744</v>
      </c>
      <c r="L335" t="s">
        <v>745</v>
      </c>
      <c r="M335" t="s">
        <v>845</v>
      </c>
      <c r="N335" t="s">
        <v>846</v>
      </c>
      <c r="O335" t="s">
        <v>807</v>
      </c>
      <c r="P335" t="s">
        <v>673</v>
      </c>
      <c r="Q335" t="s">
        <v>749</v>
      </c>
      <c r="R335" t="s">
        <v>623</v>
      </c>
      <c r="S335" t="s">
        <v>820</v>
      </c>
      <c r="T335" t="s">
        <v>751</v>
      </c>
      <c r="U335" t="s">
        <v>752</v>
      </c>
      <c r="V335" t="s">
        <v>753</v>
      </c>
      <c r="W335" t="s">
        <v>16</v>
      </c>
      <c r="X335" t="s">
        <v>754</v>
      </c>
      <c r="Y335" t="s">
        <v>755</v>
      </c>
      <c r="Z335" t="s">
        <v>380</v>
      </c>
      <c r="AA335" t="s">
        <v>756</v>
      </c>
      <c r="AB335" t="s">
        <v>757</v>
      </c>
      <c r="AC335" t="s">
        <v>758</v>
      </c>
      <c r="AD335" t="s">
        <v>759</v>
      </c>
      <c r="AE335" t="s">
        <v>768</v>
      </c>
      <c r="AF335" t="s">
        <v>760</v>
      </c>
      <c r="AG335" t="s">
        <v>761</v>
      </c>
      <c r="AH335" t="s">
        <v>762</v>
      </c>
      <c r="AI335" t="s">
        <v>763</v>
      </c>
      <c r="AJ335">
        <v>755.41</v>
      </c>
      <c r="AK335">
        <v>0</v>
      </c>
      <c r="AL335">
        <v>0</v>
      </c>
      <c r="AM335" t="s">
        <v>764</v>
      </c>
      <c r="AN335" t="s">
        <v>764</v>
      </c>
      <c r="AO335" t="s">
        <v>764</v>
      </c>
    </row>
    <row r="336" spans="1:41" x14ac:dyDescent="0.35">
      <c r="A336">
        <v>1027267</v>
      </c>
      <c r="B336" t="s">
        <v>740</v>
      </c>
      <c r="C336" t="s">
        <v>741</v>
      </c>
      <c r="D336" t="s">
        <v>580</v>
      </c>
      <c r="E336" t="s">
        <v>105</v>
      </c>
      <c r="F336" t="s">
        <v>834</v>
      </c>
      <c r="G336">
        <v>2021</v>
      </c>
      <c r="H336">
        <v>4</v>
      </c>
      <c r="I336" t="s">
        <v>743</v>
      </c>
      <c r="J336" s="29">
        <v>44316</v>
      </c>
      <c r="K336" t="s">
        <v>744</v>
      </c>
      <c r="L336" t="s">
        <v>745</v>
      </c>
      <c r="M336" t="s">
        <v>845</v>
      </c>
      <c r="N336" t="s">
        <v>846</v>
      </c>
      <c r="O336" t="s">
        <v>807</v>
      </c>
      <c r="P336" t="s">
        <v>673</v>
      </c>
      <c r="Q336" t="s">
        <v>749</v>
      </c>
      <c r="R336" t="s">
        <v>593</v>
      </c>
      <c r="S336" t="s">
        <v>686</v>
      </c>
      <c r="T336" t="s">
        <v>751</v>
      </c>
      <c r="U336" t="s">
        <v>752</v>
      </c>
      <c r="V336" t="s">
        <v>753</v>
      </c>
      <c r="W336" t="s">
        <v>16</v>
      </c>
      <c r="X336" t="s">
        <v>754</v>
      </c>
      <c r="Y336" t="s">
        <v>755</v>
      </c>
      <c r="Z336" t="s">
        <v>380</v>
      </c>
      <c r="AA336" t="s">
        <v>756</v>
      </c>
      <c r="AB336" t="s">
        <v>757</v>
      </c>
      <c r="AC336" t="s">
        <v>758</v>
      </c>
      <c r="AD336" t="s">
        <v>759</v>
      </c>
      <c r="AE336" t="s">
        <v>562</v>
      </c>
      <c r="AF336" t="s">
        <v>760</v>
      </c>
      <c r="AG336" t="s">
        <v>761</v>
      </c>
      <c r="AH336" t="s">
        <v>762</v>
      </c>
      <c r="AI336" t="s">
        <v>763</v>
      </c>
      <c r="AJ336">
        <v>47059.85</v>
      </c>
      <c r="AK336">
        <v>0</v>
      </c>
      <c r="AL336">
        <v>0</v>
      </c>
      <c r="AM336" t="s">
        <v>764</v>
      </c>
      <c r="AN336" t="s">
        <v>764</v>
      </c>
      <c r="AO336" t="s">
        <v>764</v>
      </c>
    </row>
    <row r="337" spans="1:41" x14ac:dyDescent="0.35">
      <c r="A337">
        <v>1026845</v>
      </c>
      <c r="B337" t="s">
        <v>740</v>
      </c>
      <c r="C337" t="s">
        <v>741</v>
      </c>
      <c r="D337" t="s">
        <v>580</v>
      </c>
      <c r="E337" t="s">
        <v>99</v>
      </c>
      <c r="F337" t="s">
        <v>834</v>
      </c>
      <c r="G337">
        <v>2021</v>
      </c>
      <c r="H337">
        <v>4</v>
      </c>
      <c r="I337" t="s">
        <v>743</v>
      </c>
      <c r="J337" s="29">
        <v>44316</v>
      </c>
      <c r="K337" t="s">
        <v>744</v>
      </c>
      <c r="L337" t="s">
        <v>745</v>
      </c>
      <c r="M337" t="s">
        <v>845</v>
      </c>
      <c r="N337" t="s">
        <v>846</v>
      </c>
      <c r="O337" t="s">
        <v>807</v>
      </c>
      <c r="P337" t="s">
        <v>673</v>
      </c>
      <c r="Q337" t="s">
        <v>749</v>
      </c>
      <c r="R337" t="s">
        <v>589</v>
      </c>
      <c r="S337" t="s">
        <v>798</v>
      </c>
      <c r="T337" t="s">
        <v>751</v>
      </c>
      <c r="U337" t="s">
        <v>752</v>
      </c>
      <c r="V337" t="s">
        <v>753</v>
      </c>
      <c r="W337" t="s">
        <v>16</v>
      </c>
      <c r="X337" t="s">
        <v>754</v>
      </c>
      <c r="Y337" t="s">
        <v>755</v>
      </c>
      <c r="Z337" t="s">
        <v>380</v>
      </c>
      <c r="AA337" t="s">
        <v>756</v>
      </c>
      <c r="AB337" t="s">
        <v>757</v>
      </c>
      <c r="AC337" t="s">
        <v>758</v>
      </c>
      <c r="AD337" t="s">
        <v>759</v>
      </c>
      <c r="AE337" t="s">
        <v>768</v>
      </c>
      <c r="AF337" t="s">
        <v>760</v>
      </c>
      <c r="AG337" t="s">
        <v>761</v>
      </c>
      <c r="AH337" t="s">
        <v>762</v>
      </c>
      <c r="AI337" t="s">
        <v>763</v>
      </c>
      <c r="AJ337">
        <v>25497.75</v>
      </c>
      <c r="AK337">
        <v>0</v>
      </c>
      <c r="AL337">
        <v>0</v>
      </c>
      <c r="AM337" t="s">
        <v>764</v>
      </c>
      <c r="AN337" t="s">
        <v>764</v>
      </c>
      <c r="AO337" t="s">
        <v>764</v>
      </c>
    </row>
    <row r="338" spans="1:41" x14ac:dyDescent="0.35">
      <c r="A338">
        <v>1069460</v>
      </c>
      <c r="B338" t="s">
        <v>740</v>
      </c>
      <c r="C338" t="s">
        <v>741</v>
      </c>
      <c r="D338" t="s">
        <v>580</v>
      </c>
      <c r="E338" t="s">
        <v>199</v>
      </c>
      <c r="F338" t="s">
        <v>834</v>
      </c>
      <c r="G338">
        <v>2021</v>
      </c>
      <c r="H338">
        <v>4</v>
      </c>
      <c r="I338" t="s">
        <v>743</v>
      </c>
      <c r="J338" s="29">
        <v>44316</v>
      </c>
      <c r="K338" t="s">
        <v>744</v>
      </c>
      <c r="L338" t="s">
        <v>745</v>
      </c>
      <c r="M338" t="s">
        <v>845</v>
      </c>
      <c r="N338" t="s">
        <v>846</v>
      </c>
      <c r="O338" t="s">
        <v>807</v>
      </c>
      <c r="P338" t="s">
        <v>673</v>
      </c>
      <c r="Q338" t="s">
        <v>749</v>
      </c>
      <c r="R338" t="s">
        <v>653</v>
      </c>
      <c r="S338" t="s">
        <v>773</v>
      </c>
      <c r="T338" t="s">
        <v>751</v>
      </c>
      <c r="U338" t="s">
        <v>752</v>
      </c>
      <c r="V338" t="s">
        <v>753</v>
      </c>
      <c r="W338" t="s">
        <v>16</v>
      </c>
      <c r="X338" t="s">
        <v>754</v>
      </c>
      <c r="Y338" t="s">
        <v>755</v>
      </c>
      <c r="Z338" t="s">
        <v>380</v>
      </c>
      <c r="AA338" t="s">
        <v>756</v>
      </c>
      <c r="AB338" t="s">
        <v>757</v>
      </c>
      <c r="AC338" t="s">
        <v>758</v>
      </c>
      <c r="AD338" t="s">
        <v>759</v>
      </c>
      <c r="AE338" t="s">
        <v>575</v>
      </c>
      <c r="AF338" t="s">
        <v>760</v>
      </c>
      <c r="AG338" t="s">
        <v>761</v>
      </c>
      <c r="AH338" t="s">
        <v>762</v>
      </c>
      <c r="AI338" t="s">
        <v>763</v>
      </c>
      <c r="AJ338">
        <v>10196.969999999999</v>
      </c>
      <c r="AK338">
        <v>0</v>
      </c>
      <c r="AL338">
        <v>0</v>
      </c>
      <c r="AM338" t="s">
        <v>764</v>
      </c>
      <c r="AN338" t="s">
        <v>764</v>
      </c>
      <c r="AO338" t="s">
        <v>764</v>
      </c>
    </row>
    <row r="339" spans="1:41" x14ac:dyDescent="0.35">
      <c r="A339">
        <v>1028449</v>
      </c>
      <c r="B339" t="s">
        <v>740</v>
      </c>
      <c r="C339" t="s">
        <v>741</v>
      </c>
      <c r="D339" t="s">
        <v>580</v>
      </c>
      <c r="E339" t="s">
        <v>149</v>
      </c>
      <c r="F339" t="s">
        <v>834</v>
      </c>
      <c r="G339">
        <v>2021</v>
      </c>
      <c r="H339">
        <v>4</v>
      </c>
      <c r="I339" t="s">
        <v>743</v>
      </c>
      <c r="J339" s="29">
        <v>44316</v>
      </c>
      <c r="K339" t="s">
        <v>744</v>
      </c>
      <c r="L339" t="s">
        <v>745</v>
      </c>
      <c r="M339" t="s">
        <v>845</v>
      </c>
      <c r="N339" t="s">
        <v>846</v>
      </c>
      <c r="O339" t="s">
        <v>807</v>
      </c>
      <c r="P339" t="s">
        <v>673</v>
      </c>
      <c r="Q339" t="s">
        <v>749</v>
      </c>
      <c r="R339" t="s">
        <v>619</v>
      </c>
      <c r="S339" t="s">
        <v>792</v>
      </c>
      <c r="T339" t="s">
        <v>751</v>
      </c>
      <c r="U339" t="s">
        <v>752</v>
      </c>
      <c r="V339" t="s">
        <v>753</v>
      </c>
      <c r="W339" t="s">
        <v>16</v>
      </c>
      <c r="X339" t="s">
        <v>754</v>
      </c>
      <c r="Y339" t="s">
        <v>755</v>
      </c>
      <c r="Z339" t="s">
        <v>380</v>
      </c>
      <c r="AA339" t="s">
        <v>756</v>
      </c>
      <c r="AB339" t="s">
        <v>757</v>
      </c>
      <c r="AC339" t="s">
        <v>758</v>
      </c>
      <c r="AD339" t="s">
        <v>759</v>
      </c>
      <c r="AE339" t="s">
        <v>562</v>
      </c>
      <c r="AF339" t="s">
        <v>760</v>
      </c>
      <c r="AG339" t="s">
        <v>761</v>
      </c>
      <c r="AH339" t="s">
        <v>762</v>
      </c>
      <c r="AI339" t="s">
        <v>763</v>
      </c>
      <c r="AJ339">
        <v>27377.66</v>
      </c>
      <c r="AK339">
        <v>0</v>
      </c>
      <c r="AL339">
        <v>0</v>
      </c>
      <c r="AM339" t="s">
        <v>764</v>
      </c>
      <c r="AN339" t="s">
        <v>764</v>
      </c>
      <c r="AO339" t="s">
        <v>764</v>
      </c>
    </row>
    <row r="340" spans="1:41" x14ac:dyDescent="0.35">
      <c r="A340">
        <v>1028499</v>
      </c>
      <c r="B340" t="s">
        <v>740</v>
      </c>
      <c r="C340" t="s">
        <v>741</v>
      </c>
      <c r="D340" t="s">
        <v>580</v>
      </c>
      <c r="E340" t="s">
        <v>89</v>
      </c>
      <c r="F340" t="s">
        <v>834</v>
      </c>
      <c r="G340">
        <v>2021</v>
      </c>
      <c r="H340">
        <v>4</v>
      </c>
      <c r="I340" t="s">
        <v>743</v>
      </c>
      <c r="J340" s="29">
        <v>44316</v>
      </c>
      <c r="K340" t="s">
        <v>744</v>
      </c>
      <c r="L340" t="s">
        <v>745</v>
      </c>
      <c r="M340" t="s">
        <v>845</v>
      </c>
      <c r="N340" t="s">
        <v>846</v>
      </c>
      <c r="O340" t="s">
        <v>807</v>
      </c>
      <c r="P340" t="s">
        <v>673</v>
      </c>
      <c r="Q340" t="s">
        <v>749</v>
      </c>
      <c r="R340" t="s">
        <v>583</v>
      </c>
      <c r="S340" t="s">
        <v>689</v>
      </c>
      <c r="T340" t="s">
        <v>751</v>
      </c>
      <c r="U340" t="s">
        <v>752</v>
      </c>
      <c r="V340" t="s">
        <v>753</v>
      </c>
      <c r="W340" t="s">
        <v>16</v>
      </c>
      <c r="X340" t="s">
        <v>754</v>
      </c>
      <c r="Y340" t="s">
        <v>755</v>
      </c>
      <c r="Z340" t="s">
        <v>380</v>
      </c>
      <c r="AA340" t="s">
        <v>756</v>
      </c>
      <c r="AB340" t="s">
        <v>757</v>
      </c>
      <c r="AC340" t="s">
        <v>758</v>
      </c>
      <c r="AD340" t="s">
        <v>759</v>
      </c>
      <c r="AE340" t="s">
        <v>768</v>
      </c>
      <c r="AF340" t="s">
        <v>760</v>
      </c>
      <c r="AG340" t="s">
        <v>761</v>
      </c>
      <c r="AH340" t="s">
        <v>762</v>
      </c>
      <c r="AI340" t="s">
        <v>763</v>
      </c>
      <c r="AJ340">
        <v>34934.42</v>
      </c>
      <c r="AK340">
        <v>0</v>
      </c>
      <c r="AL340">
        <v>0</v>
      </c>
      <c r="AM340" t="s">
        <v>764</v>
      </c>
      <c r="AN340" t="s">
        <v>764</v>
      </c>
      <c r="AO340" t="s">
        <v>764</v>
      </c>
    </row>
    <row r="341" spans="1:41" x14ac:dyDescent="0.35">
      <c r="A341">
        <v>1028078</v>
      </c>
      <c r="B341" t="s">
        <v>740</v>
      </c>
      <c r="C341" t="s">
        <v>741</v>
      </c>
      <c r="D341" t="s">
        <v>580</v>
      </c>
      <c r="E341" t="s">
        <v>146</v>
      </c>
      <c r="F341" t="s">
        <v>834</v>
      </c>
      <c r="G341">
        <v>2021</v>
      </c>
      <c r="H341">
        <v>4</v>
      </c>
      <c r="I341" t="s">
        <v>743</v>
      </c>
      <c r="J341" s="29">
        <v>44316</v>
      </c>
      <c r="K341" t="s">
        <v>744</v>
      </c>
      <c r="L341" t="s">
        <v>745</v>
      </c>
      <c r="M341" t="s">
        <v>845</v>
      </c>
      <c r="N341" t="s">
        <v>846</v>
      </c>
      <c r="O341" t="s">
        <v>807</v>
      </c>
      <c r="P341" t="s">
        <v>673</v>
      </c>
      <c r="Q341" t="s">
        <v>749</v>
      </c>
      <c r="R341" t="s">
        <v>617</v>
      </c>
      <c r="S341" t="s">
        <v>694</v>
      </c>
      <c r="T341" t="s">
        <v>751</v>
      </c>
      <c r="U341" t="s">
        <v>752</v>
      </c>
      <c r="V341" t="s">
        <v>753</v>
      </c>
      <c r="W341" t="s">
        <v>16</v>
      </c>
      <c r="X341" t="s">
        <v>754</v>
      </c>
      <c r="Y341" t="s">
        <v>755</v>
      </c>
      <c r="Z341" t="s">
        <v>380</v>
      </c>
      <c r="AA341" t="s">
        <v>756</v>
      </c>
      <c r="AB341" t="s">
        <v>757</v>
      </c>
      <c r="AC341" t="s">
        <v>758</v>
      </c>
      <c r="AD341" t="s">
        <v>759</v>
      </c>
      <c r="AE341" t="s">
        <v>472</v>
      </c>
      <c r="AF341" t="s">
        <v>760</v>
      </c>
      <c r="AG341" t="s">
        <v>761</v>
      </c>
      <c r="AH341" t="s">
        <v>762</v>
      </c>
      <c r="AI341" t="s">
        <v>763</v>
      </c>
      <c r="AJ341">
        <v>1186.8599999999999</v>
      </c>
      <c r="AK341">
        <v>0</v>
      </c>
      <c r="AL341">
        <v>0</v>
      </c>
      <c r="AM341" t="s">
        <v>764</v>
      </c>
      <c r="AN341" t="s">
        <v>764</v>
      </c>
      <c r="AO341" t="s">
        <v>764</v>
      </c>
    </row>
    <row r="342" spans="1:41" x14ac:dyDescent="0.35">
      <c r="A342">
        <v>1029044</v>
      </c>
      <c r="B342" t="s">
        <v>740</v>
      </c>
      <c r="C342" t="s">
        <v>741</v>
      </c>
      <c r="D342" t="s">
        <v>580</v>
      </c>
      <c r="E342" t="s">
        <v>111</v>
      </c>
      <c r="F342" t="s">
        <v>834</v>
      </c>
      <c r="G342">
        <v>2021</v>
      </c>
      <c r="H342">
        <v>4</v>
      </c>
      <c r="I342" t="s">
        <v>743</v>
      </c>
      <c r="J342" s="29">
        <v>44316</v>
      </c>
      <c r="K342" t="s">
        <v>744</v>
      </c>
      <c r="L342" t="s">
        <v>745</v>
      </c>
      <c r="M342" t="s">
        <v>845</v>
      </c>
      <c r="N342" t="s">
        <v>846</v>
      </c>
      <c r="O342" t="s">
        <v>807</v>
      </c>
      <c r="P342" t="s">
        <v>673</v>
      </c>
      <c r="Q342" t="s">
        <v>749</v>
      </c>
      <c r="R342" t="s">
        <v>595</v>
      </c>
      <c r="S342" t="s">
        <v>702</v>
      </c>
      <c r="T342" t="s">
        <v>751</v>
      </c>
      <c r="U342" t="s">
        <v>752</v>
      </c>
      <c r="V342" t="s">
        <v>753</v>
      </c>
      <c r="W342" t="s">
        <v>16</v>
      </c>
      <c r="X342" t="s">
        <v>754</v>
      </c>
      <c r="Y342" t="s">
        <v>755</v>
      </c>
      <c r="Z342" t="s">
        <v>380</v>
      </c>
      <c r="AA342" t="s">
        <v>756</v>
      </c>
      <c r="AB342" t="s">
        <v>757</v>
      </c>
      <c r="AC342" t="s">
        <v>758</v>
      </c>
      <c r="AD342" t="s">
        <v>759</v>
      </c>
      <c r="AE342" t="s">
        <v>247</v>
      </c>
      <c r="AF342" t="s">
        <v>760</v>
      </c>
      <c r="AG342" t="s">
        <v>761</v>
      </c>
      <c r="AH342" t="s">
        <v>762</v>
      </c>
      <c r="AI342" t="s">
        <v>763</v>
      </c>
      <c r="AJ342">
        <v>24446.04</v>
      </c>
      <c r="AK342">
        <v>0</v>
      </c>
      <c r="AL342">
        <v>0</v>
      </c>
      <c r="AM342" t="s">
        <v>764</v>
      </c>
      <c r="AN342" t="s">
        <v>764</v>
      </c>
      <c r="AO342" t="s">
        <v>764</v>
      </c>
    </row>
    <row r="343" spans="1:41" x14ac:dyDescent="0.35">
      <c r="A343">
        <v>1029719</v>
      </c>
      <c r="B343" t="s">
        <v>740</v>
      </c>
      <c r="C343" t="s">
        <v>741</v>
      </c>
      <c r="D343" t="s">
        <v>580</v>
      </c>
      <c r="E343" t="s">
        <v>114</v>
      </c>
      <c r="F343" t="s">
        <v>834</v>
      </c>
      <c r="G343">
        <v>2021</v>
      </c>
      <c r="H343">
        <v>4</v>
      </c>
      <c r="I343" t="s">
        <v>743</v>
      </c>
      <c r="J343" s="29">
        <v>44316</v>
      </c>
      <c r="K343" t="s">
        <v>744</v>
      </c>
      <c r="L343" t="s">
        <v>745</v>
      </c>
      <c r="M343" t="s">
        <v>845</v>
      </c>
      <c r="N343" t="s">
        <v>846</v>
      </c>
      <c r="O343" t="s">
        <v>807</v>
      </c>
      <c r="P343" t="s">
        <v>673</v>
      </c>
      <c r="Q343" t="s">
        <v>749</v>
      </c>
      <c r="R343" t="s">
        <v>597</v>
      </c>
      <c r="S343" t="s">
        <v>691</v>
      </c>
      <c r="T343" t="s">
        <v>751</v>
      </c>
      <c r="U343" t="s">
        <v>752</v>
      </c>
      <c r="V343" t="s">
        <v>753</v>
      </c>
      <c r="W343" t="s">
        <v>16</v>
      </c>
      <c r="X343" t="s">
        <v>754</v>
      </c>
      <c r="Y343" t="s">
        <v>755</v>
      </c>
      <c r="Z343" t="s">
        <v>380</v>
      </c>
      <c r="AA343" t="s">
        <v>756</v>
      </c>
      <c r="AB343" t="s">
        <v>757</v>
      </c>
      <c r="AC343" t="s">
        <v>758</v>
      </c>
      <c r="AD343" t="s">
        <v>759</v>
      </c>
      <c r="AE343" t="s">
        <v>768</v>
      </c>
      <c r="AF343" t="s">
        <v>760</v>
      </c>
      <c r="AG343" t="s">
        <v>761</v>
      </c>
      <c r="AH343" t="s">
        <v>762</v>
      </c>
      <c r="AI343" t="s">
        <v>763</v>
      </c>
      <c r="AJ343">
        <v>4143.08</v>
      </c>
      <c r="AK343">
        <v>0</v>
      </c>
      <c r="AL343">
        <v>0</v>
      </c>
      <c r="AM343" t="s">
        <v>764</v>
      </c>
      <c r="AN343" t="s">
        <v>764</v>
      </c>
      <c r="AO343" t="s">
        <v>764</v>
      </c>
    </row>
    <row r="344" spans="1:41" x14ac:dyDescent="0.35">
      <c r="A344">
        <v>1029772</v>
      </c>
      <c r="B344" t="s">
        <v>740</v>
      </c>
      <c r="C344" t="s">
        <v>741</v>
      </c>
      <c r="D344" t="s">
        <v>580</v>
      </c>
      <c r="E344" t="s">
        <v>130</v>
      </c>
      <c r="F344" t="s">
        <v>834</v>
      </c>
      <c r="G344">
        <v>2021</v>
      </c>
      <c r="H344">
        <v>4</v>
      </c>
      <c r="I344" t="s">
        <v>743</v>
      </c>
      <c r="J344" s="29">
        <v>44316</v>
      </c>
      <c r="K344" t="s">
        <v>744</v>
      </c>
      <c r="L344" t="s">
        <v>745</v>
      </c>
      <c r="M344" t="s">
        <v>845</v>
      </c>
      <c r="N344" t="s">
        <v>846</v>
      </c>
      <c r="O344" t="s">
        <v>807</v>
      </c>
      <c r="P344" t="s">
        <v>673</v>
      </c>
      <c r="Q344" t="s">
        <v>749</v>
      </c>
      <c r="R344" t="s">
        <v>609</v>
      </c>
      <c r="S344" t="s">
        <v>701</v>
      </c>
      <c r="T344" t="s">
        <v>751</v>
      </c>
      <c r="U344" t="s">
        <v>752</v>
      </c>
      <c r="V344" t="s">
        <v>753</v>
      </c>
      <c r="W344" t="s">
        <v>16</v>
      </c>
      <c r="X344" t="s">
        <v>754</v>
      </c>
      <c r="Y344" t="s">
        <v>755</v>
      </c>
      <c r="Z344" t="s">
        <v>380</v>
      </c>
      <c r="AA344" t="s">
        <v>756</v>
      </c>
      <c r="AB344" t="s">
        <v>757</v>
      </c>
      <c r="AC344" t="s">
        <v>758</v>
      </c>
      <c r="AD344" t="s">
        <v>759</v>
      </c>
      <c r="AE344" t="s">
        <v>247</v>
      </c>
      <c r="AF344" t="s">
        <v>760</v>
      </c>
      <c r="AG344" t="s">
        <v>761</v>
      </c>
      <c r="AH344" t="s">
        <v>762</v>
      </c>
      <c r="AI344" t="s">
        <v>763</v>
      </c>
      <c r="AJ344">
        <v>90.28</v>
      </c>
      <c r="AK344">
        <v>0</v>
      </c>
      <c r="AL344">
        <v>0</v>
      </c>
      <c r="AM344" t="s">
        <v>764</v>
      </c>
      <c r="AN344" t="s">
        <v>764</v>
      </c>
      <c r="AO344" t="s">
        <v>764</v>
      </c>
    </row>
    <row r="345" spans="1:41" x14ac:dyDescent="0.35">
      <c r="A345">
        <v>1029772</v>
      </c>
      <c r="B345" t="s">
        <v>740</v>
      </c>
      <c r="C345" t="s">
        <v>741</v>
      </c>
      <c r="D345" t="s">
        <v>580</v>
      </c>
      <c r="E345" t="s">
        <v>130</v>
      </c>
      <c r="F345" t="s">
        <v>834</v>
      </c>
      <c r="G345">
        <v>2021</v>
      </c>
      <c r="H345">
        <v>4</v>
      </c>
      <c r="I345" t="s">
        <v>743</v>
      </c>
      <c r="J345" s="29">
        <v>44316</v>
      </c>
      <c r="K345" t="s">
        <v>744</v>
      </c>
      <c r="L345" t="s">
        <v>745</v>
      </c>
      <c r="M345" t="s">
        <v>845</v>
      </c>
      <c r="N345" t="s">
        <v>846</v>
      </c>
      <c r="O345" t="s">
        <v>807</v>
      </c>
      <c r="P345" t="s">
        <v>673</v>
      </c>
      <c r="Q345" t="s">
        <v>749</v>
      </c>
      <c r="R345" t="s">
        <v>609</v>
      </c>
      <c r="S345" t="s">
        <v>701</v>
      </c>
      <c r="T345" t="s">
        <v>751</v>
      </c>
      <c r="U345" t="s">
        <v>752</v>
      </c>
      <c r="V345" t="s">
        <v>753</v>
      </c>
      <c r="W345" t="s">
        <v>16</v>
      </c>
      <c r="X345" t="s">
        <v>754</v>
      </c>
      <c r="Y345" t="s">
        <v>755</v>
      </c>
      <c r="Z345" t="s">
        <v>380</v>
      </c>
      <c r="AA345" t="s">
        <v>756</v>
      </c>
      <c r="AB345" t="s">
        <v>757</v>
      </c>
      <c r="AC345" t="s">
        <v>758</v>
      </c>
      <c r="AD345" t="s">
        <v>759</v>
      </c>
      <c r="AE345" t="s">
        <v>247</v>
      </c>
      <c r="AF345" t="s">
        <v>760</v>
      </c>
      <c r="AG345" t="s">
        <v>761</v>
      </c>
      <c r="AH345" t="s">
        <v>762</v>
      </c>
      <c r="AI345" t="s">
        <v>763</v>
      </c>
      <c r="AJ345">
        <v>386.09</v>
      </c>
      <c r="AK345">
        <v>0</v>
      </c>
      <c r="AL345">
        <v>0</v>
      </c>
      <c r="AM345" t="s">
        <v>764</v>
      </c>
      <c r="AN345" t="s">
        <v>764</v>
      </c>
      <c r="AO345" t="s">
        <v>764</v>
      </c>
    </row>
    <row r="346" spans="1:41" x14ac:dyDescent="0.35">
      <c r="A346">
        <v>1029630</v>
      </c>
      <c r="B346" t="s">
        <v>740</v>
      </c>
      <c r="C346" t="s">
        <v>741</v>
      </c>
      <c r="D346" t="s">
        <v>580</v>
      </c>
      <c r="E346" t="s">
        <v>84</v>
      </c>
      <c r="F346" t="s">
        <v>834</v>
      </c>
      <c r="G346">
        <v>2021</v>
      </c>
      <c r="H346">
        <v>4</v>
      </c>
      <c r="I346" t="s">
        <v>743</v>
      </c>
      <c r="J346" s="29">
        <v>44316</v>
      </c>
      <c r="K346" t="s">
        <v>744</v>
      </c>
      <c r="L346" t="s">
        <v>745</v>
      </c>
      <c r="M346" t="s">
        <v>845</v>
      </c>
      <c r="N346" t="s">
        <v>846</v>
      </c>
      <c r="O346" t="s">
        <v>807</v>
      </c>
      <c r="P346" t="s">
        <v>673</v>
      </c>
      <c r="Q346" t="s">
        <v>749</v>
      </c>
      <c r="R346" t="s">
        <v>581</v>
      </c>
      <c r="S346" t="s">
        <v>697</v>
      </c>
      <c r="T346" t="s">
        <v>751</v>
      </c>
      <c r="U346" t="s">
        <v>752</v>
      </c>
      <c r="V346" t="s">
        <v>753</v>
      </c>
      <c r="W346" t="s">
        <v>16</v>
      </c>
      <c r="X346" t="s">
        <v>754</v>
      </c>
      <c r="Y346" t="s">
        <v>755</v>
      </c>
      <c r="Z346" t="s">
        <v>380</v>
      </c>
      <c r="AA346" t="s">
        <v>756</v>
      </c>
      <c r="AB346" t="s">
        <v>757</v>
      </c>
      <c r="AC346" t="s">
        <v>758</v>
      </c>
      <c r="AD346" t="s">
        <v>759</v>
      </c>
      <c r="AE346" t="s">
        <v>472</v>
      </c>
      <c r="AF346" t="s">
        <v>760</v>
      </c>
      <c r="AG346" t="s">
        <v>761</v>
      </c>
      <c r="AH346" t="s">
        <v>762</v>
      </c>
      <c r="AI346" t="s">
        <v>763</v>
      </c>
      <c r="AJ346">
        <v>9619.98</v>
      </c>
      <c r="AK346">
        <v>0</v>
      </c>
      <c r="AL346">
        <v>0</v>
      </c>
      <c r="AM346" t="s">
        <v>764</v>
      </c>
      <c r="AN346" t="s">
        <v>764</v>
      </c>
      <c r="AO346" t="s">
        <v>764</v>
      </c>
    </row>
    <row r="347" spans="1:41" x14ac:dyDescent="0.35">
      <c r="A347">
        <v>1029381</v>
      </c>
      <c r="B347" t="s">
        <v>740</v>
      </c>
      <c r="C347" t="s">
        <v>741</v>
      </c>
      <c r="D347" t="s">
        <v>580</v>
      </c>
      <c r="E347" t="s">
        <v>127</v>
      </c>
      <c r="F347" t="s">
        <v>834</v>
      </c>
      <c r="G347">
        <v>2021</v>
      </c>
      <c r="H347">
        <v>4</v>
      </c>
      <c r="I347" t="s">
        <v>743</v>
      </c>
      <c r="J347" s="29">
        <v>44316</v>
      </c>
      <c r="K347" t="s">
        <v>744</v>
      </c>
      <c r="L347" t="s">
        <v>745</v>
      </c>
      <c r="M347" t="s">
        <v>845</v>
      </c>
      <c r="N347" t="s">
        <v>846</v>
      </c>
      <c r="O347" t="s">
        <v>807</v>
      </c>
      <c r="P347" t="s">
        <v>673</v>
      </c>
      <c r="Q347" t="s">
        <v>749</v>
      </c>
      <c r="R347" t="s">
        <v>607</v>
      </c>
      <c r="S347" t="s">
        <v>794</v>
      </c>
      <c r="T347" t="s">
        <v>751</v>
      </c>
      <c r="U347" t="s">
        <v>752</v>
      </c>
      <c r="V347" t="s">
        <v>753</v>
      </c>
      <c r="W347" t="s">
        <v>16</v>
      </c>
      <c r="X347" t="s">
        <v>754</v>
      </c>
      <c r="Y347" t="s">
        <v>755</v>
      </c>
      <c r="Z347" t="s">
        <v>380</v>
      </c>
      <c r="AA347" t="s">
        <v>756</v>
      </c>
      <c r="AB347" t="s">
        <v>757</v>
      </c>
      <c r="AC347" t="s">
        <v>758</v>
      </c>
      <c r="AD347" t="s">
        <v>759</v>
      </c>
      <c r="AE347" t="s">
        <v>768</v>
      </c>
      <c r="AF347" t="s">
        <v>760</v>
      </c>
      <c r="AG347" t="s">
        <v>761</v>
      </c>
      <c r="AH347" t="s">
        <v>762</v>
      </c>
      <c r="AI347" t="s">
        <v>763</v>
      </c>
      <c r="AJ347">
        <v>13749.79</v>
      </c>
      <c r="AK347">
        <v>0</v>
      </c>
      <c r="AL347">
        <v>0</v>
      </c>
      <c r="AM347" t="s">
        <v>764</v>
      </c>
      <c r="AN347" t="s">
        <v>764</v>
      </c>
      <c r="AO347" t="s">
        <v>764</v>
      </c>
    </row>
    <row r="348" spans="1:41" x14ac:dyDescent="0.35">
      <c r="A348">
        <v>1029539</v>
      </c>
      <c r="B348" t="s">
        <v>740</v>
      </c>
      <c r="C348" t="s">
        <v>741</v>
      </c>
      <c r="D348" t="s">
        <v>580</v>
      </c>
      <c r="E348" t="s">
        <v>92</v>
      </c>
      <c r="F348" t="s">
        <v>834</v>
      </c>
      <c r="G348">
        <v>2021</v>
      </c>
      <c r="H348">
        <v>4</v>
      </c>
      <c r="I348" t="s">
        <v>743</v>
      </c>
      <c r="J348" s="29">
        <v>44316</v>
      </c>
      <c r="K348" t="s">
        <v>744</v>
      </c>
      <c r="L348" t="s">
        <v>745</v>
      </c>
      <c r="M348" t="s">
        <v>845</v>
      </c>
      <c r="N348" t="s">
        <v>846</v>
      </c>
      <c r="O348" t="s">
        <v>807</v>
      </c>
      <c r="P348" t="s">
        <v>673</v>
      </c>
      <c r="Q348" t="s">
        <v>749</v>
      </c>
      <c r="R348" t="s">
        <v>585</v>
      </c>
      <c r="S348" t="s">
        <v>706</v>
      </c>
      <c r="T348" t="s">
        <v>751</v>
      </c>
      <c r="U348" t="s">
        <v>752</v>
      </c>
      <c r="V348" t="s">
        <v>753</v>
      </c>
      <c r="W348" t="s">
        <v>16</v>
      </c>
      <c r="X348" t="s">
        <v>754</v>
      </c>
      <c r="Y348" t="s">
        <v>755</v>
      </c>
      <c r="Z348" t="s">
        <v>380</v>
      </c>
      <c r="AA348" t="s">
        <v>756</v>
      </c>
      <c r="AB348" t="s">
        <v>757</v>
      </c>
      <c r="AC348" t="s">
        <v>758</v>
      </c>
      <c r="AD348" t="s">
        <v>759</v>
      </c>
      <c r="AE348" t="s">
        <v>766</v>
      </c>
      <c r="AF348" t="s">
        <v>760</v>
      </c>
      <c r="AG348" t="s">
        <v>761</v>
      </c>
      <c r="AH348" t="s">
        <v>762</v>
      </c>
      <c r="AI348" t="s">
        <v>763</v>
      </c>
      <c r="AJ348">
        <v>16431.68</v>
      </c>
      <c r="AK348">
        <v>0</v>
      </c>
      <c r="AL348">
        <v>0</v>
      </c>
      <c r="AM348" t="s">
        <v>764</v>
      </c>
      <c r="AN348" t="s">
        <v>764</v>
      </c>
      <c r="AO348" t="s">
        <v>764</v>
      </c>
    </row>
    <row r="349" spans="1:41" x14ac:dyDescent="0.35">
      <c r="A349">
        <v>1030134</v>
      </c>
      <c r="B349" t="s">
        <v>740</v>
      </c>
      <c r="C349" t="s">
        <v>741</v>
      </c>
      <c r="D349" t="s">
        <v>580</v>
      </c>
      <c r="E349" t="s">
        <v>133</v>
      </c>
      <c r="F349" t="s">
        <v>834</v>
      </c>
      <c r="G349">
        <v>2021</v>
      </c>
      <c r="H349">
        <v>4</v>
      </c>
      <c r="I349" t="s">
        <v>743</v>
      </c>
      <c r="J349" s="29">
        <v>44316</v>
      </c>
      <c r="K349" t="s">
        <v>744</v>
      </c>
      <c r="L349" t="s">
        <v>745</v>
      </c>
      <c r="M349" t="s">
        <v>845</v>
      </c>
      <c r="N349" t="s">
        <v>846</v>
      </c>
      <c r="O349" t="s">
        <v>807</v>
      </c>
      <c r="P349" t="s">
        <v>673</v>
      </c>
      <c r="Q349" t="s">
        <v>749</v>
      </c>
      <c r="R349" t="s">
        <v>611</v>
      </c>
      <c r="S349" t="s">
        <v>688</v>
      </c>
      <c r="T349" t="s">
        <v>751</v>
      </c>
      <c r="U349" t="s">
        <v>752</v>
      </c>
      <c r="V349" t="s">
        <v>753</v>
      </c>
      <c r="W349" t="s">
        <v>16</v>
      </c>
      <c r="X349" t="s">
        <v>754</v>
      </c>
      <c r="Y349" t="s">
        <v>755</v>
      </c>
      <c r="Z349" t="s">
        <v>380</v>
      </c>
      <c r="AA349" t="s">
        <v>756</v>
      </c>
      <c r="AB349" t="s">
        <v>757</v>
      </c>
      <c r="AC349" t="s">
        <v>758</v>
      </c>
      <c r="AD349" t="s">
        <v>759</v>
      </c>
      <c r="AE349" t="s">
        <v>768</v>
      </c>
      <c r="AF349" t="s">
        <v>760</v>
      </c>
      <c r="AG349" t="s">
        <v>761</v>
      </c>
      <c r="AH349" t="s">
        <v>762</v>
      </c>
      <c r="AI349" t="s">
        <v>763</v>
      </c>
      <c r="AJ349">
        <v>12259</v>
      </c>
      <c r="AK349">
        <v>0</v>
      </c>
      <c r="AL349">
        <v>0</v>
      </c>
      <c r="AM349" t="s">
        <v>764</v>
      </c>
      <c r="AN349" t="s">
        <v>764</v>
      </c>
      <c r="AO349" t="s">
        <v>764</v>
      </c>
    </row>
    <row r="350" spans="1:41" x14ac:dyDescent="0.35">
      <c r="A350">
        <v>1030780</v>
      </c>
      <c r="B350" t="s">
        <v>740</v>
      </c>
      <c r="C350" t="s">
        <v>741</v>
      </c>
      <c r="D350" t="s">
        <v>580</v>
      </c>
      <c r="E350" t="s">
        <v>95</v>
      </c>
      <c r="F350" t="s">
        <v>834</v>
      </c>
      <c r="G350">
        <v>2021</v>
      </c>
      <c r="H350">
        <v>4</v>
      </c>
      <c r="I350" t="s">
        <v>743</v>
      </c>
      <c r="J350" s="29">
        <v>44316</v>
      </c>
      <c r="K350" t="s">
        <v>744</v>
      </c>
      <c r="L350" t="s">
        <v>745</v>
      </c>
      <c r="M350" t="s">
        <v>845</v>
      </c>
      <c r="N350" t="s">
        <v>846</v>
      </c>
      <c r="O350" t="s">
        <v>807</v>
      </c>
      <c r="P350" t="s">
        <v>673</v>
      </c>
      <c r="Q350" t="s">
        <v>749</v>
      </c>
      <c r="R350" t="s">
        <v>587</v>
      </c>
      <c r="S350" t="s">
        <v>799</v>
      </c>
      <c r="T350" t="s">
        <v>751</v>
      </c>
      <c r="U350" t="s">
        <v>752</v>
      </c>
      <c r="V350" t="s">
        <v>753</v>
      </c>
      <c r="W350" t="s">
        <v>16</v>
      </c>
      <c r="X350" t="s">
        <v>754</v>
      </c>
      <c r="Y350" t="s">
        <v>755</v>
      </c>
      <c r="Z350" t="s">
        <v>380</v>
      </c>
      <c r="AA350" t="s">
        <v>756</v>
      </c>
      <c r="AB350" t="s">
        <v>757</v>
      </c>
      <c r="AC350" t="s">
        <v>758</v>
      </c>
      <c r="AD350" t="s">
        <v>759</v>
      </c>
      <c r="AE350" t="s">
        <v>768</v>
      </c>
      <c r="AF350" t="s">
        <v>760</v>
      </c>
      <c r="AG350" t="s">
        <v>761</v>
      </c>
      <c r="AH350" t="s">
        <v>762</v>
      </c>
      <c r="AI350" t="s">
        <v>763</v>
      </c>
      <c r="AJ350">
        <v>12307.18</v>
      </c>
      <c r="AK350">
        <v>0</v>
      </c>
      <c r="AL350">
        <v>0</v>
      </c>
      <c r="AM350" t="s">
        <v>764</v>
      </c>
      <c r="AN350" t="s">
        <v>764</v>
      </c>
      <c r="AO350" t="s">
        <v>764</v>
      </c>
    </row>
    <row r="351" spans="1:41" x14ac:dyDescent="0.35">
      <c r="A351">
        <v>1031321</v>
      </c>
      <c r="B351" t="s">
        <v>740</v>
      </c>
      <c r="C351" t="s">
        <v>741</v>
      </c>
      <c r="D351" t="s">
        <v>580</v>
      </c>
      <c r="E351" t="s">
        <v>155</v>
      </c>
      <c r="F351" t="s">
        <v>834</v>
      </c>
      <c r="G351">
        <v>2021</v>
      </c>
      <c r="H351">
        <v>4</v>
      </c>
      <c r="I351" t="s">
        <v>743</v>
      </c>
      <c r="J351" s="29">
        <v>44316</v>
      </c>
      <c r="K351" t="s">
        <v>744</v>
      </c>
      <c r="L351" t="s">
        <v>745</v>
      </c>
      <c r="M351" t="s">
        <v>845</v>
      </c>
      <c r="N351" t="s">
        <v>846</v>
      </c>
      <c r="O351" t="s">
        <v>807</v>
      </c>
      <c r="P351" t="s">
        <v>673</v>
      </c>
      <c r="Q351" t="s">
        <v>749</v>
      </c>
      <c r="R351" t="s">
        <v>625</v>
      </c>
      <c r="S351" t="s">
        <v>698</v>
      </c>
      <c r="T351" t="s">
        <v>751</v>
      </c>
      <c r="U351" t="s">
        <v>752</v>
      </c>
      <c r="V351" t="s">
        <v>753</v>
      </c>
      <c r="W351" t="s">
        <v>16</v>
      </c>
      <c r="X351" t="s">
        <v>754</v>
      </c>
      <c r="Y351" t="s">
        <v>755</v>
      </c>
      <c r="Z351" t="s">
        <v>380</v>
      </c>
      <c r="AA351" t="s">
        <v>756</v>
      </c>
      <c r="AB351" t="s">
        <v>757</v>
      </c>
      <c r="AC351" t="s">
        <v>758</v>
      </c>
      <c r="AD351" t="s">
        <v>759</v>
      </c>
      <c r="AE351" t="s">
        <v>472</v>
      </c>
      <c r="AF351" t="s">
        <v>760</v>
      </c>
      <c r="AG351" t="s">
        <v>761</v>
      </c>
      <c r="AH351" t="s">
        <v>762</v>
      </c>
      <c r="AI351" t="s">
        <v>763</v>
      </c>
      <c r="AJ351">
        <v>4581.32</v>
      </c>
      <c r="AK351">
        <v>0</v>
      </c>
      <c r="AL351">
        <v>0</v>
      </c>
      <c r="AM351" t="s">
        <v>764</v>
      </c>
      <c r="AN351" t="s">
        <v>764</v>
      </c>
      <c r="AO351" t="s">
        <v>764</v>
      </c>
    </row>
    <row r="352" spans="1:41" x14ac:dyDescent="0.35">
      <c r="A352">
        <v>1360642</v>
      </c>
      <c r="B352" t="s">
        <v>740</v>
      </c>
      <c r="C352" t="s">
        <v>741</v>
      </c>
      <c r="D352" t="s">
        <v>580</v>
      </c>
      <c r="E352" t="s">
        <v>124</v>
      </c>
      <c r="F352" t="s">
        <v>834</v>
      </c>
      <c r="G352">
        <v>2021</v>
      </c>
      <c r="H352">
        <v>4</v>
      </c>
      <c r="I352" t="s">
        <v>743</v>
      </c>
      <c r="J352" s="29">
        <v>44316</v>
      </c>
      <c r="K352" t="s">
        <v>744</v>
      </c>
      <c r="L352" t="s">
        <v>745</v>
      </c>
      <c r="M352" t="s">
        <v>845</v>
      </c>
      <c r="N352" t="s">
        <v>846</v>
      </c>
      <c r="O352" t="s">
        <v>807</v>
      </c>
      <c r="P352" t="s">
        <v>673</v>
      </c>
      <c r="Q352" t="s">
        <v>749</v>
      </c>
      <c r="R352" t="s">
        <v>605</v>
      </c>
      <c r="S352" t="s">
        <v>795</v>
      </c>
      <c r="T352" t="s">
        <v>751</v>
      </c>
      <c r="U352" t="s">
        <v>752</v>
      </c>
      <c r="V352" t="s">
        <v>753</v>
      </c>
      <c r="W352" t="s">
        <v>16</v>
      </c>
      <c r="X352" t="s">
        <v>754</v>
      </c>
      <c r="Y352" t="s">
        <v>755</v>
      </c>
      <c r="Z352" t="s">
        <v>380</v>
      </c>
      <c r="AA352" t="s">
        <v>756</v>
      </c>
      <c r="AB352" t="s">
        <v>757</v>
      </c>
      <c r="AC352" t="s">
        <v>758</v>
      </c>
      <c r="AD352" t="s">
        <v>759</v>
      </c>
      <c r="AE352" t="s">
        <v>472</v>
      </c>
      <c r="AF352" t="s">
        <v>760</v>
      </c>
      <c r="AG352" t="s">
        <v>761</v>
      </c>
      <c r="AH352" t="s">
        <v>762</v>
      </c>
      <c r="AI352" t="s">
        <v>763</v>
      </c>
      <c r="AJ352">
        <v>416.98</v>
      </c>
      <c r="AK352">
        <v>0</v>
      </c>
      <c r="AL352">
        <v>0</v>
      </c>
      <c r="AM352" t="s">
        <v>764</v>
      </c>
      <c r="AN352" t="s">
        <v>764</v>
      </c>
      <c r="AO352" t="s">
        <v>764</v>
      </c>
    </row>
    <row r="353" spans="1:41" x14ac:dyDescent="0.35">
      <c r="A353">
        <v>1392056</v>
      </c>
      <c r="B353" t="s">
        <v>740</v>
      </c>
      <c r="C353" t="s">
        <v>741</v>
      </c>
      <c r="D353" t="s">
        <v>580</v>
      </c>
      <c r="E353" t="s">
        <v>193</v>
      </c>
      <c r="F353" t="s">
        <v>834</v>
      </c>
      <c r="G353">
        <v>2021</v>
      </c>
      <c r="H353">
        <v>4</v>
      </c>
      <c r="I353" t="s">
        <v>743</v>
      </c>
      <c r="J353" s="29">
        <v>44316</v>
      </c>
      <c r="K353" t="s">
        <v>744</v>
      </c>
      <c r="L353" t="s">
        <v>745</v>
      </c>
      <c r="M353" t="s">
        <v>845</v>
      </c>
      <c r="N353" t="s">
        <v>846</v>
      </c>
      <c r="O353" t="s">
        <v>807</v>
      </c>
      <c r="P353" t="s">
        <v>673</v>
      </c>
      <c r="Q353" t="s">
        <v>749</v>
      </c>
      <c r="R353" t="s">
        <v>649</v>
      </c>
      <c r="S353" t="s">
        <v>700</v>
      </c>
      <c r="T353" t="s">
        <v>751</v>
      </c>
      <c r="U353" t="s">
        <v>752</v>
      </c>
      <c r="V353" t="s">
        <v>753</v>
      </c>
      <c r="W353" t="s">
        <v>16</v>
      </c>
      <c r="X353" t="s">
        <v>754</v>
      </c>
      <c r="Y353" t="s">
        <v>755</v>
      </c>
      <c r="Z353" t="s">
        <v>380</v>
      </c>
      <c r="AA353" t="s">
        <v>756</v>
      </c>
      <c r="AB353" t="s">
        <v>757</v>
      </c>
      <c r="AC353" t="s">
        <v>758</v>
      </c>
      <c r="AD353" t="s">
        <v>759</v>
      </c>
      <c r="AE353" t="s">
        <v>247</v>
      </c>
      <c r="AF353" t="s">
        <v>760</v>
      </c>
      <c r="AG353" t="s">
        <v>761</v>
      </c>
      <c r="AH353" t="s">
        <v>762</v>
      </c>
      <c r="AI353" t="s">
        <v>763</v>
      </c>
      <c r="AJ353">
        <v>13225.2</v>
      </c>
      <c r="AK353">
        <v>0</v>
      </c>
      <c r="AL353">
        <v>0</v>
      </c>
      <c r="AM353" t="s">
        <v>764</v>
      </c>
      <c r="AN353" t="s">
        <v>764</v>
      </c>
      <c r="AO353" t="s">
        <v>764</v>
      </c>
    </row>
    <row r="354" spans="1:41" x14ac:dyDescent="0.35">
      <c r="A354">
        <v>1273418</v>
      </c>
      <c r="B354" t="s">
        <v>740</v>
      </c>
      <c r="C354" t="s">
        <v>741</v>
      </c>
      <c r="D354" t="s">
        <v>580</v>
      </c>
      <c r="E354" t="s">
        <v>190</v>
      </c>
      <c r="F354" t="s">
        <v>834</v>
      </c>
      <c r="G354">
        <v>2021</v>
      </c>
      <c r="H354">
        <v>4</v>
      </c>
      <c r="I354" t="s">
        <v>743</v>
      </c>
      <c r="J354" s="29">
        <v>44316</v>
      </c>
      <c r="K354" t="s">
        <v>744</v>
      </c>
      <c r="L354" t="s">
        <v>745</v>
      </c>
      <c r="M354" t="s">
        <v>845</v>
      </c>
      <c r="N354" t="s">
        <v>846</v>
      </c>
      <c r="O354" t="s">
        <v>807</v>
      </c>
      <c r="P354" t="s">
        <v>673</v>
      </c>
      <c r="Q354" t="s">
        <v>749</v>
      </c>
      <c r="R354" t="s">
        <v>647</v>
      </c>
      <c r="S354" t="s">
        <v>778</v>
      </c>
      <c r="T354" t="s">
        <v>751</v>
      </c>
      <c r="U354" t="s">
        <v>752</v>
      </c>
      <c r="V354" t="s">
        <v>753</v>
      </c>
      <c r="W354" t="s">
        <v>16</v>
      </c>
      <c r="X354" t="s">
        <v>754</v>
      </c>
      <c r="Y354" t="s">
        <v>755</v>
      </c>
      <c r="Z354" t="s">
        <v>380</v>
      </c>
      <c r="AA354" t="s">
        <v>756</v>
      </c>
      <c r="AB354" t="s">
        <v>757</v>
      </c>
      <c r="AC354" t="s">
        <v>758</v>
      </c>
      <c r="AD354" t="s">
        <v>759</v>
      </c>
      <c r="AE354" t="s">
        <v>472</v>
      </c>
      <c r="AF354" t="s">
        <v>760</v>
      </c>
      <c r="AG354" t="s">
        <v>761</v>
      </c>
      <c r="AH354" t="s">
        <v>762</v>
      </c>
      <c r="AI354" t="s">
        <v>763</v>
      </c>
      <c r="AJ354">
        <v>1463.86</v>
      </c>
      <c r="AK354">
        <v>0</v>
      </c>
      <c r="AL354">
        <v>0</v>
      </c>
      <c r="AM354" t="s">
        <v>764</v>
      </c>
      <c r="AN354" t="s">
        <v>764</v>
      </c>
      <c r="AO354" t="s">
        <v>764</v>
      </c>
    </row>
    <row r="355" spans="1:41" x14ac:dyDescent="0.35">
      <c r="A355">
        <v>1199586</v>
      </c>
      <c r="B355" t="s">
        <v>740</v>
      </c>
      <c r="C355" t="s">
        <v>741</v>
      </c>
      <c r="D355" t="s">
        <v>580</v>
      </c>
      <c r="E355" t="s">
        <v>173</v>
      </c>
      <c r="F355" t="s">
        <v>834</v>
      </c>
      <c r="G355">
        <v>2021</v>
      </c>
      <c r="H355">
        <v>4</v>
      </c>
      <c r="I355" t="s">
        <v>743</v>
      </c>
      <c r="J355" s="29">
        <v>44313</v>
      </c>
      <c r="K355" t="s">
        <v>744</v>
      </c>
      <c r="L355" t="s">
        <v>847</v>
      </c>
      <c r="M355" t="s">
        <v>848</v>
      </c>
      <c r="N355" t="s">
        <v>849</v>
      </c>
      <c r="O355" t="s">
        <v>850</v>
      </c>
      <c r="P355" t="s">
        <v>673</v>
      </c>
      <c r="Q355" t="s">
        <v>749</v>
      </c>
      <c r="R355" t="s">
        <v>637</v>
      </c>
      <c r="S355" t="s">
        <v>705</v>
      </c>
      <c r="T355" t="s">
        <v>751</v>
      </c>
      <c r="U355" t="s">
        <v>752</v>
      </c>
      <c r="V355" t="s">
        <v>753</v>
      </c>
      <c r="W355" t="s">
        <v>16</v>
      </c>
      <c r="X355" t="s">
        <v>754</v>
      </c>
      <c r="Y355" t="s">
        <v>755</v>
      </c>
      <c r="Z355" t="s">
        <v>380</v>
      </c>
      <c r="AA355" t="s">
        <v>756</v>
      </c>
      <c r="AB355" t="s">
        <v>757</v>
      </c>
      <c r="AC355" t="s">
        <v>758</v>
      </c>
      <c r="AD355" t="s">
        <v>759</v>
      </c>
      <c r="AE355" t="s">
        <v>766</v>
      </c>
      <c r="AF355" t="s">
        <v>760</v>
      </c>
      <c r="AG355" t="s">
        <v>761</v>
      </c>
      <c r="AH355" t="s">
        <v>762</v>
      </c>
      <c r="AI355" t="s">
        <v>763</v>
      </c>
      <c r="AJ355">
        <v>-3824.34</v>
      </c>
      <c r="AK355">
        <v>0</v>
      </c>
      <c r="AL355">
        <v>0</v>
      </c>
      <c r="AM355" t="s">
        <v>764</v>
      </c>
      <c r="AN355" t="s">
        <v>764</v>
      </c>
      <c r="AO355" t="s">
        <v>764</v>
      </c>
    </row>
    <row r="356" spans="1:41" x14ac:dyDescent="0.35">
      <c r="A356">
        <v>1199588</v>
      </c>
      <c r="B356" t="s">
        <v>740</v>
      </c>
      <c r="C356" t="s">
        <v>741</v>
      </c>
      <c r="D356" t="s">
        <v>580</v>
      </c>
      <c r="E356" t="s">
        <v>176</v>
      </c>
      <c r="F356" t="s">
        <v>834</v>
      </c>
      <c r="G356">
        <v>2021</v>
      </c>
      <c r="H356">
        <v>4</v>
      </c>
      <c r="I356" t="s">
        <v>743</v>
      </c>
      <c r="J356" s="29">
        <v>44313</v>
      </c>
      <c r="K356" t="s">
        <v>744</v>
      </c>
      <c r="L356" t="s">
        <v>847</v>
      </c>
      <c r="M356" t="s">
        <v>848</v>
      </c>
      <c r="N356" t="s">
        <v>849</v>
      </c>
      <c r="O356" t="s">
        <v>850</v>
      </c>
      <c r="P356" t="s">
        <v>673</v>
      </c>
      <c r="Q356" t="s">
        <v>749</v>
      </c>
      <c r="R356" t="s">
        <v>639</v>
      </c>
      <c r="S356" t="s">
        <v>703</v>
      </c>
      <c r="T356" t="s">
        <v>751</v>
      </c>
      <c r="U356" t="s">
        <v>752</v>
      </c>
      <c r="V356" t="s">
        <v>753</v>
      </c>
      <c r="W356" t="s">
        <v>16</v>
      </c>
      <c r="X356" t="s">
        <v>754</v>
      </c>
      <c r="Y356" t="s">
        <v>755</v>
      </c>
      <c r="Z356" t="s">
        <v>380</v>
      </c>
      <c r="AA356" t="s">
        <v>756</v>
      </c>
      <c r="AB356" t="s">
        <v>757</v>
      </c>
      <c r="AC356" t="s">
        <v>758</v>
      </c>
      <c r="AD356" t="s">
        <v>759</v>
      </c>
      <c r="AE356" t="s">
        <v>766</v>
      </c>
      <c r="AF356" t="s">
        <v>760</v>
      </c>
      <c r="AG356" t="s">
        <v>761</v>
      </c>
      <c r="AH356" t="s">
        <v>762</v>
      </c>
      <c r="AI356" t="s">
        <v>763</v>
      </c>
      <c r="AJ356">
        <v>-9044.64</v>
      </c>
      <c r="AK356">
        <v>0</v>
      </c>
      <c r="AL356">
        <v>0</v>
      </c>
      <c r="AM356" t="s">
        <v>764</v>
      </c>
      <c r="AN356" t="s">
        <v>764</v>
      </c>
      <c r="AO356" t="s">
        <v>764</v>
      </c>
    </row>
    <row r="357" spans="1:41" x14ac:dyDescent="0.35">
      <c r="A357">
        <v>1117774</v>
      </c>
      <c r="B357" t="s">
        <v>740</v>
      </c>
      <c r="C357" t="s">
        <v>741</v>
      </c>
      <c r="D357" t="s">
        <v>580</v>
      </c>
      <c r="E357" t="s">
        <v>167</v>
      </c>
      <c r="F357" t="s">
        <v>834</v>
      </c>
      <c r="G357">
        <v>2021</v>
      </c>
      <c r="H357">
        <v>4</v>
      </c>
      <c r="I357" t="s">
        <v>743</v>
      </c>
      <c r="J357" s="29">
        <v>44313</v>
      </c>
      <c r="K357" t="s">
        <v>744</v>
      </c>
      <c r="L357" t="s">
        <v>847</v>
      </c>
      <c r="M357" t="s">
        <v>848</v>
      </c>
      <c r="N357" t="s">
        <v>849</v>
      </c>
      <c r="O357" t="s">
        <v>850</v>
      </c>
      <c r="P357" t="s">
        <v>673</v>
      </c>
      <c r="Q357" t="s">
        <v>749</v>
      </c>
      <c r="R357" t="s">
        <v>633</v>
      </c>
      <c r="S357" t="s">
        <v>704</v>
      </c>
      <c r="T357" t="s">
        <v>751</v>
      </c>
      <c r="U357" t="s">
        <v>752</v>
      </c>
      <c r="V357" t="s">
        <v>753</v>
      </c>
      <c r="W357" t="s">
        <v>16</v>
      </c>
      <c r="X357" t="s">
        <v>754</v>
      </c>
      <c r="Y357" t="s">
        <v>755</v>
      </c>
      <c r="Z357" t="s">
        <v>380</v>
      </c>
      <c r="AA357" t="s">
        <v>756</v>
      </c>
      <c r="AB357" t="s">
        <v>757</v>
      </c>
      <c r="AC357" t="s">
        <v>758</v>
      </c>
      <c r="AD357" t="s">
        <v>759</v>
      </c>
      <c r="AE357" t="s">
        <v>766</v>
      </c>
      <c r="AF357" t="s">
        <v>760</v>
      </c>
      <c r="AG357" t="s">
        <v>761</v>
      </c>
      <c r="AH357" t="s">
        <v>762</v>
      </c>
      <c r="AI357" t="s">
        <v>763</v>
      </c>
      <c r="AJ357">
        <v>-5287.01</v>
      </c>
      <c r="AK357">
        <v>0</v>
      </c>
      <c r="AL357">
        <v>0</v>
      </c>
      <c r="AM357" t="s">
        <v>764</v>
      </c>
      <c r="AN357" t="s">
        <v>764</v>
      </c>
      <c r="AO357" t="s">
        <v>764</v>
      </c>
    </row>
    <row r="358" spans="1:41" x14ac:dyDescent="0.35">
      <c r="A358">
        <v>1204737</v>
      </c>
      <c r="B358" t="s">
        <v>740</v>
      </c>
      <c r="C358" t="s">
        <v>741</v>
      </c>
      <c r="D358" t="s">
        <v>580</v>
      </c>
      <c r="E358" t="s">
        <v>120</v>
      </c>
      <c r="F358" t="s">
        <v>834</v>
      </c>
      <c r="G358">
        <v>2021</v>
      </c>
      <c r="H358">
        <v>4</v>
      </c>
      <c r="I358" t="s">
        <v>743</v>
      </c>
      <c r="J358" s="29">
        <v>44313</v>
      </c>
      <c r="K358" t="s">
        <v>744</v>
      </c>
      <c r="L358" t="s">
        <v>847</v>
      </c>
      <c r="M358" t="s">
        <v>848</v>
      </c>
      <c r="N358" t="s">
        <v>849</v>
      </c>
      <c r="O358" t="s">
        <v>850</v>
      </c>
      <c r="P358" t="s">
        <v>673</v>
      </c>
      <c r="Q358" t="s">
        <v>749</v>
      </c>
      <c r="R358" t="s">
        <v>601</v>
      </c>
      <c r="S358" t="s">
        <v>692</v>
      </c>
      <c r="T358" t="s">
        <v>751</v>
      </c>
      <c r="U358" t="s">
        <v>752</v>
      </c>
      <c r="V358" t="s">
        <v>753</v>
      </c>
      <c r="W358" t="s">
        <v>16</v>
      </c>
      <c r="X358" t="s">
        <v>754</v>
      </c>
      <c r="Y358" t="s">
        <v>755</v>
      </c>
      <c r="Z358" t="s">
        <v>380</v>
      </c>
      <c r="AA358" t="s">
        <v>756</v>
      </c>
      <c r="AB358" t="s">
        <v>757</v>
      </c>
      <c r="AC358" t="s">
        <v>758</v>
      </c>
      <c r="AD358" t="s">
        <v>759</v>
      </c>
      <c r="AE358" t="s">
        <v>768</v>
      </c>
      <c r="AF358" t="s">
        <v>760</v>
      </c>
      <c r="AG358" t="s">
        <v>761</v>
      </c>
      <c r="AH358" t="s">
        <v>762</v>
      </c>
      <c r="AI358" t="s">
        <v>763</v>
      </c>
      <c r="AJ358">
        <v>-17018.240000000002</v>
      </c>
      <c r="AK358">
        <v>0</v>
      </c>
      <c r="AL358">
        <v>0</v>
      </c>
      <c r="AM358" t="s">
        <v>764</v>
      </c>
      <c r="AN358" t="s">
        <v>764</v>
      </c>
      <c r="AO358" t="s">
        <v>764</v>
      </c>
    </row>
    <row r="359" spans="1:41" x14ac:dyDescent="0.35">
      <c r="A359">
        <v>1204738</v>
      </c>
      <c r="B359" t="s">
        <v>740</v>
      </c>
      <c r="C359" t="s">
        <v>741</v>
      </c>
      <c r="D359" t="s">
        <v>580</v>
      </c>
      <c r="E359" t="s">
        <v>138</v>
      </c>
      <c r="F359" t="s">
        <v>834</v>
      </c>
      <c r="G359">
        <v>2021</v>
      </c>
      <c r="H359">
        <v>4</v>
      </c>
      <c r="I359" t="s">
        <v>743</v>
      </c>
      <c r="J359" s="29">
        <v>44313</v>
      </c>
      <c r="K359" t="s">
        <v>744</v>
      </c>
      <c r="L359" t="s">
        <v>847</v>
      </c>
      <c r="M359" t="s">
        <v>848</v>
      </c>
      <c r="N359" t="s">
        <v>849</v>
      </c>
      <c r="O359" t="s">
        <v>850</v>
      </c>
      <c r="P359" t="s">
        <v>673</v>
      </c>
      <c r="Q359" t="s">
        <v>749</v>
      </c>
      <c r="R359" t="s">
        <v>613</v>
      </c>
      <c r="S359" t="s">
        <v>690</v>
      </c>
      <c r="T359" t="s">
        <v>751</v>
      </c>
      <c r="U359" t="s">
        <v>752</v>
      </c>
      <c r="V359" t="s">
        <v>753</v>
      </c>
      <c r="W359" t="s">
        <v>16</v>
      </c>
      <c r="X359" t="s">
        <v>754</v>
      </c>
      <c r="Y359" t="s">
        <v>755</v>
      </c>
      <c r="Z359" t="s">
        <v>380</v>
      </c>
      <c r="AA359" t="s">
        <v>756</v>
      </c>
      <c r="AB359" t="s">
        <v>757</v>
      </c>
      <c r="AC359" t="s">
        <v>758</v>
      </c>
      <c r="AD359" t="s">
        <v>759</v>
      </c>
      <c r="AE359" t="s">
        <v>768</v>
      </c>
      <c r="AF359" t="s">
        <v>760</v>
      </c>
      <c r="AG359" t="s">
        <v>761</v>
      </c>
      <c r="AH359" t="s">
        <v>762</v>
      </c>
      <c r="AI359" t="s">
        <v>763</v>
      </c>
      <c r="AJ359">
        <v>-23870.21</v>
      </c>
      <c r="AK359">
        <v>0</v>
      </c>
      <c r="AL359">
        <v>0</v>
      </c>
      <c r="AM359" t="s">
        <v>764</v>
      </c>
      <c r="AN359" t="s">
        <v>764</v>
      </c>
      <c r="AO359" t="s">
        <v>764</v>
      </c>
    </row>
    <row r="360" spans="1:41" x14ac:dyDescent="0.35">
      <c r="A360">
        <v>1698200</v>
      </c>
      <c r="B360" t="s">
        <v>740</v>
      </c>
      <c r="C360" t="s">
        <v>741</v>
      </c>
      <c r="D360" t="s">
        <v>580</v>
      </c>
      <c r="E360" t="s">
        <v>196</v>
      </c>
      <c r="F360" t="s">
        <v>834</v>
      </c>
      <c r="G360">
        <v>2021</v>
      </c>
      <c r="H360">
        <v>4</v>
      </c>
      <c r="I360" t="s">
        <v>743</v>
      </c>
      <c r="J360" s="29">
        <v>44313</v>
      </c>
      <c r="K360" t="s">
        <v>744</v>
      </c>
      <c r="L360" t="s">
        <v>847</v>
      </c>
      <c r="M360" t="s">
        <v>848</v>
      </c>
      <c r="N360" t="s">
        <v>849</v>
      </c>
      <c r="O360" t="s">
        <v>850</v>
      </c>
      <c r="P360" t="s">
        <v>673</v>
      </c>
      <c r="Q360" t="s">
        <v>749</v>
      </c>
      <c r="R360" t="s">
        <v>651</v>
      </c>
      <c r="S360" t="s">
        <v>693</v>
      </c>
      <c r="T360" t="s">
        <v>751</v>
      </c>
      <c r="U360" t="s">
        <v>752</v>
      </c>
      <c r="V360" t="s">
        <v>753</v>
      </c>
      <c r="W360" t="s">
        <v>16</v>
      </c>
      <c r="X360" t="s">
        <v>754</v>
      </c>
      <c r="Y360" t="s">
        <v>755</v>
      </c>
      <c r="Z360" t="s">
        <v>380</v>
      </c>
      <c r="AA360" t="s">
        <v>756</v>
      </c>
      <c r="AB360" t="s">
        <v>757</v>
      </c>
      <c r="AC360" t="s">
        <v>758</v>
      </c>
      <c r="AD360" t="s">
        <v>759</v>
      </c>
      <c r="AE360" t="s">
        <v>768</v>
      </c>
      <c r="AF360" t="s">
        <v>760</v>
      </c>
      <c r="AG360" t="s">
        <v>761</v>
      </c>
      <c r="AH360" t="s">
        <v>762</v>
      </c>
      <c r="AI360" t="s">
        <v>763</v>
      </c>
      <c r="AJ360">
        <v>-52570.64</v>
      </c>
      <c r="AK360">
        <v>0</v>
      </c>
      <c r="AL360">
        <v>0</v>
      </c>
      <c r="AM360" t="s">
        <v>764</v>
      </c>
      <c r="AN360" t="s">
        <v>764</v>
      </c>
      <c r="AO360" t="s">
        <v>764</v>
      </c>
    </row>
    <row r="361" spans="1:41" x14ac:dyDescent="0.35">
      <c r="A361">
        <v>1238039</v>
      </c>
      <c r="B361" t="s">
        <v>740</v>
      </c>
      <c r="C361" t="s">
        <v>741</v>
      </c>
      <c r="D361" t="s">
        <v>580</v>
      </c>
      <c r="E361" t="s">
        <v>159</v>
      </c>
      <c r="F361" t="s">
        <v>834</v>
      </c>
      <c r="G361">
        <v>2021</v>
      </c>
      <c r="H361">
        <v>4</v>
      </c>
      <c r="I361" t="s">
        <v>743</v>
      </c>
      <c r="J361" s="29">
        <v>44313</v>
      </c>
      <c r="K361" t="s">
        <v>744</v>
      </c>
      <c r="L361" t="s">
        <v>847</v>
      </c>
      <c r="M361" t="s">
        <v>848</v>
      </c>
      <c r="N361" t="s">
        <v>849</v>
      </c>
      <c r="O361" t="s">
        <v>850</v>
      </c>
      <c r="P361" t="s">
        <v>673</v>
      </c>
      <c r="Q361" t="s">
        <v>749</v>
      </c>
      <c r="R361" t="s">
        <v>627</v>
      </c>
      <c r="S361" t="s">
        <v>786</v>
      </c>
      <c r="T361" t="s">
        <v>751</v>
      </c>
      <c r="U361" t="s">
        <v>752</v>
      </c>
      <c r="V361" t="s">
        <v>753</v>
      </c>
      <c r="W361" t="s">
        <v>16</v>
      </c>
      <c r="X361" t="s">
        <v>754</v>
      </c>
      <c r="Y361" t="s">
        <v>755</v>
      </c>
      <c r="Z361" t="s">
        <v>380</v>
      </c>
      <c r="AA361" t="s">
        <v>756</v>
      </c>
      <c r="AB361" t="s">
        <v>757</v>
      </c>
      <c r="AC361" t="s">
        <v>758</v>
      </c>
      <c r="AD361" t="s">
        <v>759</v>
      </c>
      <c r="AE361" t="s">
        <v>768</v>
      </c>
      <c r="AF361" t="s">
        <v>760</v>
      </c>
      <c r="AG361" t="s">
        <v>761</v>
      </c>
      <c r="AH361" t="s">
        <v>762</v>
      </c>
      <c r="AI361" t="s">
        <v>763</v>
      </c>
      <c r="AJ361">
        <v>-20974.63</v>
      </c>
      <c r="AK361">
        <v>0</v>
      </c>
      <c r="AL361">
        <v>0</v>
      </c>
      <c r="AM361" t="s">
        <v>764</v>
      </c>
      <c r="AN361" t="s">
        <v>764</v>
      </c>
      <c r="AO361" t="s">
        <v>764</v>
      </c>
    </row>
    <row r="362" spans="1:41" x14ac:dyDescent="0.35">
      <c r="A362">
        <v>1336466</v>
      </c>
      <c r="B362" t="s">
        <v>740</v>
      </c>
      <c r="C362" t="s">
        <v>741</v>
      </c>
      <c r="D362" t="s">
        <v>580</v>
      </c>
      <c r="E362" t="s">
        <v>163</v>
      </c>
      <c r="F362" t="s">
        <v>834</v>
      </c>
      <c r="G362">
        <v>2021</v>
      </c>
      <c r="H362">
        <v>4</v>
      </c>
      <c r="I362" t="s">
        <v>743</v>
      </c>
      <c r="J362" s="29">
        <v>44313</v>
      </c>
      <c r="K362" t="s">
        <v>744</v>
      </c>
      <c r="L362" t="s">
        <v>847</v>
      </c>
      <c r="M362" t="s">
        <v>848</v>
      </c>
      <c r="N362" t="s">
        <v>849</v>
      </c>
      <c r="O362" t="s">
        <v>850</v>
      </c>
      <c r="P362" t="s">
        <v>673</v>
      </c>
      <c r="Q362" t="s">
        <v>749</v>
      </c>
      <c r="R362" t="s">
        <v>629</v>
      </c>
      <c r="S362" t="s">
        <v>818</v>
      </c>
      <c r="T362" t="s">
        <v>751</v>
      </c>
      <c r="U362" t="s">
        <v>752</v>
      </c>
      <c r="V362" t="s">
        <v>753</v>
      </c>
      <c r="W362" t="s">
        <v>16</v>
      </c>
      <c r="X362" t="s">
        <v>754</v>
      </c>
      <c r="Y362" t="s">
        <v>755</v>
      </c>
      <c r="Z362" t="s">
        <v>380</v>
      </c>
      <c r="AA362" t="s">
        <v>756</v>
      </c>
      <c r="AB362" t="s">
        <v>757</v>
      </c>
      <c r="AC362" t="s">
        <v>758</v>
      </c>
      <c r="AD362" t="s">
        <v>759</v>
      </c>
      <c r="AE362" t="s">
        <v>766</v>
      </c>
      <c r="AF362" t="s">
        <v>760</v>
      </c>
      <c r="AG362" t="s">
        <v>761</v>
      </c>
      <c r="AH362" t="s">
        <v>762</v>
      </c>
      <c r="AI362" t="s">
        <v>763</v>
      </c>
      <c r="AJ362">
        <v>-5286.39</v>
      </c>
      <c r="AK362">
        <v>0</v>
      </c>
      <c r="AL362">
        <v>0</v>
      </c>
      <c r="AM362" t="s">
        <v>764</v>
      </c>
      <c r="AN362" t="s">
        <v>764</v>
      </c>
      <c r="AO362" t="s">
        <v>764</v>
      </c>
    </row>
    <row r="363" spans="1:41" x14ac:dyDescent="0.35">
      <c r="A363">
        <v>1026569</v>
      </c>
      <c r="B363" t="s">
        <v>740</v>
      </c>
      <c r="C363" t="s">
        <v>741</v>
      </c>
      <c r="D363" t="s">
        <v>580</v>
      </c>
      <c r="E363" t="s">
        <v>102</v>
      </c>
      <c r="F363" t="s">
        <v>834</v>
      </c>
      <c r="G363">
        <v>2021</v>
      </c>
      <c r="H363">
        <v>4</v>
      </c>
      <c r="I363" t="s">
        <v>743</v>
      </c>
      <c r="J363" s="29">
        <v>44313</v>
      </c>
      <c r="K363" t="s">
        <v>744</v>
      </c>
      <c r="L363" t="s">
        <v>847</v>
      </c>
      <c r="M363" t="s">
        <v>848</v>
      </c>
      <c r="N363" t="s">
        <v>849</v>
      </c>
      <c r="O363" t="s">
        <v>850</v>
      </c>
      <c r="P363" t="s">
        <v>673</v>
      </c>
      <c r="Q363" t="s">
        <v>749</v>
      </c>
      <c r="R363" t="s">
        <v>591</v>
      </c>
      <c r="S363" t="s">
        <v>687</v>
      </c>
      <c r="T363" t="s">
        <v>751</v>
      </c>
      <c r="U363" t="s">
        <v>752</v>
      </c>
      <c r="V363" t="s">
        <v>753</v>
      </c>
      <c r="W363" t="s">
        <v>16</v>
      </c>
      <c r="X363" t="s">
        <v>754</v>
      </c>
      <c r="Y363" t="s">
        <v>755</v>
      </c>
      <c r="Z363" t="s">
        <v>380</v>
      </c>
      <c r="AA363" t="s">
        <v>756</v>
      </c>
      <c r="AB363" t="s">
        <v>757</v>
      </c>
      <c r="AC363" t="s">
        <v>758</v>
      </c>
      <c r="AD363" t="s">
        <v>759</v>
      </c>
      <c r="AE363" t="s">
        <v>768</v>
      </c>
      <c r="AF363" t="s">
        <v>760</v>
      </c>
      <c r="AG363" t="s">
        <v>761</v>
      </c>
      <c r="AH363" t="s">
        <v>762</v>
      </c>
      <c r="AI363" t="s">
        <v>763</v>
      </c>
      <c r="AJ363">
        <v>-25284.240000000002</v>
      </c>
      <c r="AK363">
        <v>0</v>
      </c>
      <c r="AL363">
        <v>0</v>
      </c>
      <c r="AM363" t="s">
        <v>764</v>
      </c>
      <c r="AN363" t="s">
        <v>764</v>
      </c>
      <c r="AO363" t="s">
        <v>764</v>
      </c>
    </row>
    <row r="364" spans="1:41" x14ac:dyDescent="0.35">
      <c r="A364">
        <v>1026741</v>
      </c>
      <c r="B364" t="s">
        <v>740</v>
      </c>
      <c r="C364" t="s">
        <v>741</v>
      </c>
      <c r="D364" t="s">
        <v>580</v>
      </c>
      <c r="E364" t="s">
        <v>152</v>
      </c>
      <c r="F364" t="s">
        <v>834</v>
      </c>
      <c r="G364">
        <v>2021</v>
      </c>
      <c r="H364">
        <v>4</v>
      </c>
      <c r="I364" t="s">
        <v>743</v>
      </c>
      <c r="J364" s="29">
        <v>44313</v>
      </c>
      <c r="K364" t="s">
        <v>744</v>
      </c>
      <c r="L364" t="s">
        <v>847</v>
      </c>
      <c r="M364" t="s">
        <v>848</v>
      </c>
      <c r="N364" t="s">
        <v>849</v>
      </c>
      <c r="O364" t="s">
        <v>850</v>
      </c>
      <c r="P364" t="s">
        <v>673</v>
      </c>
      <c r="Q364" t="s">
        <v>749</v>
      </c>
      <c r="R364" t="s">
        <v>621</v>
      </c>
      <c r="S364" t="s">
        <v>851</v>
      </c>
      <c r="T364" t="s">
        <v>751</v>
      </c>
      <c r="U364" t="s">
        <v>752</v>
      </c>
      <c r="V364" t="s">
        <v>753</v>
      </c>
      <c r="W364" t="s">
        <v>16</v>
      </c>
      <c r="X364" t="s">
        <v>754</v>
      </c>
      <c r="Y364" t="s">
        <v>755</v>
      </c>
      <c r="Z364" t="s">
        <v>380</v>
      </c>
      <c r="AA364" t="s">
        <v>756</v>
      </c>
      <c r="AB364" t="s">
        <v>757</v>
      </c>
      <c r="AC364" t="s">
        <v>758</v>
      </c>
      <c r="AD364" t="s">
        <v>759</v>
      </c>
      <c r="AE364" t="s">
        <v>768</v>
      </c>
      <c r="AF364" t="s">
        <v>760</v>
      </c>
      <c r="AG364" t="s">
        <v>761</v>
      </c>
      <c r="AH364" t="s">
        <v>762</v>
      </c>
      <c r="AI364" t="s">
        <v>763</v>
      </c>
      <c r="AJ364">
        <v>-2085.77</v>
      </c>
      <c r="AK364">
        <v>0</v>
      </c>
      <c r="AL364">
        <v>0</v>
      </c>
      <c r="AM364" t="s">
        <v>764</v>
      </c>
      <c r="AN364" t="s">
        <v>764</v>
      </c>
      <c r="AO364" t="s">
        <v>764</v>
      </c>
    </row>
    <row r="365" spans="1:41" x14ac:dyDescent="0.35">
      <c r="A365">
        <v>1027144</v>
      </c>
      <c r="B365" t="s">
        <v>740</v>
      </c>
      <c r="C365" t="s">
        <v>741</v>
      </c>
      <c r="D365" t="s">
        <v>580</v>
      </c>
      <c r="E365" t="s">
        <v>153</v>
      </c>
      <c r="F365" t="s">
        <v>834</v>
      </c>
      <c r="G365">
        <v>2021</v>
      </c>
      <c r="H365">
        <v>4</v>
      </c>
      <c r="I365" t="s">
        <v>743</v>
      </c>
      <c r="J365" s="29">
        <v>44313</v>
      </c>
      <c r="K365" t="s">
        <v>744</v>
      </c>
      <c r="L365" t="s">
        <v>847</v>
      </c>
      <c r="M365" t="s">
        <v>848</v>
      </c>
      <c r="N365" t="s">
        <v>849</v>
      </c>
      <c r="O365" t="s">
        <v>850</v>
      </c>
      <c r="P365" t="s">
        <v>673</v>
      </c>
      <c r="Q365" t="s">
        <v>749</v>
      </c>
      <c r="R365" t="s">
        <v>623</v>
      </c>
      <c r="S365" t="s">
        <v>820</v>
      </c>
      <c r="T365" t="s">
        <v>751</v>
      </c>
      <c r="U365" t="s">
        <v>752</v>
      </c>
      <c r="V365" t="s">
        <v>753</v>
      </c>
      <c r="W365" t="s">
        <v>16</v>
      </c>
      <c r="X365" t="s">
        <v>754</v>
      </c>
      <c r="Y365" t="s">
        <v>755</v>
      </c>
      <c r="Z365" t="s">
        <v>380</v>
      </c>
      <c r="AA365" t="s">
        <v>756</v>
      </c>
      <c r="AB365" t="s">
        <v>757</v>
      </c>
      <c r="AC365" t="s">
        <v>758</v>
      </c>
      <c r="AD365" t="s">
        <v>759</v>
      </c>
      <c r="AE365" t="s">
        <v>768</v>
      </c>
      <c r="AF365" t="s">
        <v>760</v>
      </c>
      <c r="AG365" t="s">
        <v>761</v>
      </c>
      <c r="AH365" t="s">
        <v>762</v>
      </c>
      <c r="AI365" t="s">
        <v>763</v>
      </c>
      <c r="AJ365">
        <v>-8380.2800000000007</v>
      </c>
      <c r="AK365">
        <v>0</v>
      </c>
      <c r="AL365">
        <v>0</v>
      </c>
      <c r="AM365" t="s">
        <v>764</v>
      </c>
      <c r="AN365" t="s">
        <v>764</v>
      </c>
      <c r="AO365" t="s">
        <v>764</v>
      </c>
    </row>
    <row r="366" spans="1:41" x14ac:dyDescent="0.35">
      <c r="A366">
        <v>1027267</v>
      </c>
      <c r="B366" t="s">
        <v>740</v>
      </c>
      <c r="C366" t="s">
        <v>741</v>
      </c>
      <c r="D366" t="s">
        <v>580</v>
      </c>
      <c r="E366" t="s">
        <v>105</v>
      </c>
      <c r="F366" t="s">
        <v>834</v>
      </c>
      <c r="G366">
        <v>2021</v>
      </c>
      <c r="H366">
        <v>4</v>
      </c>
      <c r="I366" t="s">
        <v>743</v>
      </c>
      <c r="J366" s="29">
        <v>44313</v>
      </c>
      <c r="K366" t="s">
        <v>744</v>
      </c>
      <c r="L366" t="s">
        <v>847</v>
      </c>
      <c r="M366" t="s">
        <v>848</v>
      </c>
      <c r="N366" t="s">
        <v>849</v>
      </c>
      <c r="O366" t="s">
        <v>850</v>
      </c>
      <c r="P366" t="s">
        <v>673</v>
      </c>
      <c r="Q366" t="s">
        <v>749</v>
      </c>
      <c r="R366" t="s">
        <v>593</v>
      </c>
      <c r="S366" t="s">
        <v>686</v>
      </c>
      <c r="T366" t="s">
        <v>751</v>
      </c>
      <c r="U366" t="s">
        <v>752</v>
      </c>
      <c r="V366" t="s">
        <v>753</v>
      </c>
      <c r="W366" t="s">
        <v>16</v>
      </c>
      <c r="X366" t="s">
        <v>754</v>
      </c>
      <c r="Y366" t="s">
        <v>755</v>
      </c>
      <c r="Z366" t="s">
        <v>380</v>
      </c>
      <c r="AA366" t="s">
        <v>756</v>
      </c>
      <c r="AB366" t="s">
        <v>757</v>
      </c>
      <c r="AC366" t="s">
        <v>758</v>
      </c>
      <c r="AD366" t="s">
        <v>759</v>
      </c>
      <c r="AE366" t="s">
        <v>562</v>
      </c>
      <c r="AF366" t="s">
        <v>760</v>
      </c>
      <c r="AG366" t="s">
        <v>761</v>
      </c>
      <c r="AH366" t="s">
        <v>762</v>
      </c>
      <c r="AI366" t="s">
        <v>763</v>
      </c>
      <c r="AJ366">
        <v>-49019.83</v>
      </c>
      <c r="AK366">
        <v>0</v>
      </c>
      <c r="AL366">
        <v>0</v>
      </c>
      <c r="AM366" t="s">
        <v>764</v>
      </c>
      <c r="AN366" t="s">
        <v>764</v>
      </c>
      <c r="AO366" t="s">
        <v>764</v>
      </c>
    </row>
    <row r="367" spans="1:41" x14ac:dyDescent="0.35">
      <c r="A367">
        <v>1026845</v>
      </c>
      <c r="B367" t="s">
        <v>740</v>
      </c>
      <c r="C367" t="s">
        <v>741</v>
      </c>
      <c r="D367" t="s">
        <v>580</v>
      </c>
      <c r="E367" t="s">
        <v>99</v>
      </c>
      <c r="F367" t="s">
        <v>834</v>
      </c>
      <c r="G367">
        <v>2021</v>
      </c>
      <c r="H367">
        <v>4</v>
      </c>
      <c r="I367" t="s">
        <v>743</v>
      </c>
      <c r="J367" s="29">
        <v>44313</v>
      </c>
      <c r="K367" t="s">
        <v>744</v>
      </c>
      <c r="L367" t="s">
        <v>847</v>
      </c>
      <c r="M367" t="s">
        <v>848</v>
      </c>
      <c r="N367" t="s">
        <v>849</v>
      </c>
      <c r="O367" t="s">
        <v>850</v>
      </c>
      <c r="P367" t="s">
        <v>673</v>
      </c>
      <c r="Q367" t="s">
        <v>749</v>
      </c>
      <c r="R367" t="s">
        <v>589</v>
      </c>
      <c r="S367" t="s">
        <v>798</v>
      </c>
      <c r="T367" t="s">
        <v>751</v>
      </c>
      <c r="U367" t="s">
        <v>752</v>
      </c>
      <c r="V367" t="s">
        <v>753</v>
      </c>
      <c r="W367" t="s">
        <v>16</v>
      </c>
      <c r="X367" t="s">
        <v>754</v>
      </c>
      <c r="Y367" t="s">
        <v>755</v>
      </c>
      <c r="Z367" t="s">
        <v>380</v>
      </c>
      <c r="AA367" t="s">
        <v>756</v>
      </c>
      <c r="AB367" t="s">
        <v>757</v>
      </c>
      <c r="AC367" t="s">
        <v>758</v>
      </c>
      <c r="AD367" t="s">
        <v>759</v>
      </c>
      <c r="AE367" t="s">
        <v>768</v>
      </c>
      <c r="AF367" t="s">
        <v>760</v>
      </c>
      <c r="AG367" t="s">
        <v>761</v>
      </c>
      <c r="AH367" t="s">
        <v>762</v>
      </c>
      <c r="AI367" t="s">
        <v>763</v>
      </c>
      <c r="AJ367">
        <v>-36998.21</v>
      </c>
      <c r="AK367">
        <v>0</v>
      </c>
      <c r="AL367">
        <v>0</v>
      </c>
      <c r="AM367" t="s">
        <v>764</v>
      </c>
      <c r="AN367" t="s">
        <v>764</v>
      </c>
      <c r="AO367" t="s">
        <v>764</v>
      </c>
    </row>
    <row r="368" spans="1:41" x14ac:dyDescent="0.35">
      <c r="A368">
        <v>1028449</v>
      </c>
      <c r="B368" t="s">
        <v>740</v>
      </c>
      <c r="C368" t="s">
        <v>741</v>
      </c>
      <c r="D368" t="s">
        <v>580</v>
      </c>
      <c r="E368" t="s">
        <v>149</v>
      </c>
      <c r="F368" t="s">
        <v>834</v>
      </c>
      <c r="G368">
        <v>2021</v>
      </c>
      <c r="H368">
        <v>4</v>
      </c>
      <c r="I368" t="s">
        <v>743</v>
      </c>
      <c r="J368" s="29">
        <v>44313</v>
      </c>
      <c r="K368" t="s">
        <v>744</v>
      </c>
      <c r="L368" t="s">
        <v>847</v>
      </c>
      <c r="M368" t="s">
        <v>848</v>
      </c>
      <c r="N368" t="s">
        <v>849</v>
      </c>
      <c r="O368" t="s">
        <v>850</v>
      </c>
      <c r="P368" t="s">
        <v>673</v>
      </c>
      <c r="Q368" t="s">
        <v>749</v>
      </c>
      <c r="R368" t="s">
        <v>619</v>
      </c>
      <c r="S368" t="s">
        <v>792</v>
      </c>
      <c r="T368" t="s">
        <v>751</v>
      </c>
      <c r="U368" t="s">
        <v>752</v>
      </c>
      <c r="V368" t="s">
        <v>753</v>
      </c>
      <c r="W368" t="s">
        <v>16</v>
      </c>
      <c r="X368" t="s">
        <v>754</v>
      </c>
      <c r="Y368" t="s">
        <v>755</v>
      </c>
      <c r="Z368" t="s">
        <v>380</v>
      </c>
      <c r="AA368" t="s">
        <v>756</v>
      </c>
      <c r="AB368" t="s">
        <v>757</v>
      </c>
      <c r="AC368" t="s">
        <v>758</v>
      </c>
      <c r="AD368" t="s">
        <v>759</v>
      </c>
      <c r="AE368" t="s">
        <v>562</v>
      </c>
      <c r="AF368" t="s">
        <v>760</v>
      </c>
      <c r="AG368" t="s">
        <v>761</v>
      </c>
      <c r="AH368" t="s">
        <v>762</v>
      </c>
      <c r="AI368" t="s">
        <v>763</v>
      </c>
      <c r="AJ368">
        <v>-24154.44</v>
      </c>
      <c r="AK368">
        <v>0</v>
      </c>
      <c r="AL368">
        <v>0</v>
      </c>
      <c r="AM368" t="s">
        <v>764</v>
      </c>
      <c r="AN368" t="s">
        <v>764</v>
      </c>
      <c r="AO368" t="s">
        <v>764</v>
      </c>
    </row>
    <row r="369" spans="1:41" x14ac:dyDescent="0.35">
      <c r="A369">
        <v>1029044</v>
      </c>
      <c r="B369" t="s">
        <v>740</v>
      </c>
      <c r="C369" t="s">
        <v>741</v>
      </c>
      <c r="D369" t="s">
        <v>580</v>
      </c>
      <c r="E369" t="s">
        <v>111</v>
      </c>
      <c r="F369" t="s">
        <v>834</v>
      </c>
      <c r="G369">
        <v>2021</v>
      </c>
      <c r="H369">
        <v>4</v>
      </c>
      <c r="I369" t="s">
        <v>743</v>
      </c>
      <c r="J369" s="29">
        <v>44313</v>
      </c>
      <c r="K369" t="s">
        <v>744</v>
      </c>
      <c r="L369" t="s">
        <v>847</v>
      </c>
      <c r="M369" t="s">
        <v>848</v>
      </c>
      <c r="N369" t="s">
        <v>849</v>
      </c>
      <c r="O369" t="s">
        <v>850</v>
      </c>
      <c r="P369" t="s">
        <v>673</v>
      </c>
      <c r="Q369" t="s">
        <v>749</v>
      </c>
      <c r="R369" t="s">
        <v>595</v>
      </c>
      <c r="S369" t="s">
        <v>702</v>
      </c>
      <c r="T369" t="s">
        <v>751</v>
      </c>
      <c r="U369" t="s">
        <v>752</v>
      </c>
      <c r="V369" t="s">
        <v>753</v>
      </c>
      <c r="W369" t="s">
        <v>16</v>
      </c>
      <c r="X369" t="s">
        <v>754</v>
      </c>
      <c r="Y369" t="s">
        <v>755</v>
      </c>
      <c r="Z369" t="s">
        <v>380</v>
      </c>
      <c r="AA369" t="s">
        <v>756</v>
      </c>
      <c r="AB369" t="s">
        <v>757</v>
      </c>
      <c r="AC369" t="s">
        <v>758</v>
      </c>
      <c r="AD369" t="s">
        <v>759</v>
      </c>
      <c r="AE369" t="s">
        <v>247</v>
      </c>
      <c r="AF369" t="s">
        <v>760</v>
      </c>
      <c r="AG369" t="s">
        <v>761</v>
      </c>
      <c r="AH369" t="s">
        <v>762</v>
      </c>
      <c r="AI369" t="s">
        <v>763</v>
      </c>
      <c r="AJ369">
        <v>-1464.26</v>
      </c>
      <c r="AK369">
        <v>0</v>
      </c>
      <c r="AL369">
        <v>0</v>
      </c>
      <c r="AM369" t="s">
        <v>764</v>
      </c>
      <c r="AN369" t="s">
        <v>764</v>
      </c>
      <c r="AO369" t="s">
        <v>764</v>
      </c>
    </row>
    <row r="370" spans="1:41" x14ac:dyDescent="0.35">
      <c r="A370">
        <v>1029719</v>
      </c>
      <c r="B370" t="s">
        <v>740</v>
      </c>
      <c r="C370" t="s">
        <v>741</v>
      </c>
      <c r="D370" t="s">
        <v>580</v>
      </c>
      <c r="E370" t="s">
        <v>114</v>
      </c>
      <c r="F370" t="s">
        <v>834</v>
      </c>
      <c r="G370">
        <v>2021</v>
      </c>
      <c r="H370">
        <v>4</v>
      </c>
      <c r="I370" t="s">
        <v>743</v>
      </c>
      <c r="J370" s="29">
        <v>44313</v>
      </c>
      <c r="K370" t="s">
        <v>744</v>
      </c>
      <c r="L370" t="s">
        <v>847</v>
      </c>
      <c r="M370" t="s">
        <v>848</v>
      </c>
      <c r="N370" t="s">
        <v>849</v>
      </c>
      <c r="O370" t="s">
        <v>850</v>
      </c>
      <c r="P370" t="s">
        <v>673</v>
      </c>
      <c r="Q370" t="s">
        <v>749</v>
      </c>
      <c r="R370" t="s">
        <v>597</v>
      </c>
      <c r="S370" t="s">
        <v>691</v>
      </c>
      <c r="T370" t="s">
        <v>751</v>
      </c>
      <c r="U370" t="s">
        <v>752</v>
      </c>
      <c r="V370" t="s">
        <v>753</v>
      </c>
      <c r="W370" t="s">
        <v>16</v>
      </c>
      <c r="X370" t="s">
        <v>754</v>
      </c>
      <c r="Y370" t="s">
        <v>755</v>
      </c>
      <c r="Z370" t="s">
        <v>380</v>
      </c>
      <c r="AA370" t="s">
        <v>756</v>
      </c>
      <c r="AB370" t="s">
        <v>757</v>
      </c>
      <c r="AC370" t="s">
        <v>758</v>
      </c>
      <c r="AD370" t="s">
        <v>759</v>
      </c>
      <c r="AE370" t="s">
        <v>768</v>
      </c>
      <c r="AF370" t="s">
        <v>760</v>
      </c>
      <c r="AG370" t="s">
        <v>761</v>
      </c>
      <c r="AH370" t="s">
        <v>762</v>
      </c>
      <c r="AI370" t="s">
        <v>763</v>
      </c>
      <c r="AJ370">
        <v>-7009.11</v>
      </c>
      <c r="AK370">
        <v>0</v>
      </c>
      <c r="AL370">
        <v>0</v>
      </c>
      <c r="AM370" t="s">
        <v>764</v>
      </c>
      <c r="AN370" t="s">
        <v>764</v>
      </c>
      <c r="AO370" t="s">
        <v>764</v>
      </c>
    </row>
    <row r="371" spans="1:41" x14ac:dyDescent="0.35">
      <c r="A371">
        <v>1029630</v>
      </c>
      <c r="B371" t="s">
        <v>740</v>
      </c>
      <c r="C371" t="s">
        <v>741</v>
      </c>
      <c r="D371" t="s">
        <v>580</v>
      </c>
      <c r="E371" t="s">
        <v>84</v>
      </c>
      <c r="F371" t="s">
        <v>834</v>
      </c>
      <c r="G371">
        <v>2021</v>
      </c>
      <c r="H371">
        <v>4</v>
      </c>
      <c r="I371" t="s">
        <v>743</v>
      </c>
      <c r="J371" s="29">
        <v>44313</v>
      </c>
      <c r="K371" t="s">
        <v>744</v>
      </c>
      <c r="L371" t="s">
        <v>847</v>
      </c>
      <c r="M371" t="s">
        <v>848</v>
      </c>
      <c r="N371" t="s">
        <v>849</v>
      </c>
      <c r="O371" t="s">
        <v>850</v>
      </c>
      <c r="P371" t="s">
        <v>673</v>
      </c>
      <c r="Q371" t="s">
        <v>749</v>
      </c>
      <c r="R371" t="s">
        <v>581</v>
      </c>
      <c r="S371" t="s">
        <v>697</v>
      </c>
      <c r="T371" t="s">
        <v>751</v>
      </c>
      <c r="U371" t="s">
        <v>752</v>
      </c>
      <c r="V371" t="s">
        <v>753</v>
      </c>
      <c r="W371" t="s">
        <v>16</v>
      </c>
      <c r="X371" t="s">
        <v>754</v>
      </c>
      <c r="Y371" t="s">
        <v>755</v>
      </c>
      <c r="Z371" t="s">
        <v>380</v>
      </c>
      <c r="AA371" t="s">
        <v>756</v>
      </c>
      <c r="AB371" t="s">
        <v>757</v>
      </c>
      <c r="AC371" t="s">
        <v>758</v>
      </c>
      <c r="AD371" t="s">
        <v>759</v>
      </c>
      <c r="AE371" t="s">
        <v>472</v>
      </c>
      <c r="AF371" t="s">
        <v>760</v>
      </c>
      <c r="AG371" t="s">
        <v>761</v>
      </c>
      <c r="AH371" t="s">
        <v>762</v>
      </c>
      <c r="AI371" t="s">
        <v>763</v>
      </c>
      <c r="AJ371">
        <v>-5865.54</v>
      </c>
      <c r="AK371">
        <v>0</v>
      </c>
      <c r="AL371">
        <v>0</v>
      </c>
      <c r="AM371" t="s">
        <v>764</v>
      </c>
      <c r="AN371" t="s">
        <v>764</v>
      </c>
      <c r="AO371" t="s">
        <v>764</v>
      </c>
    </row>
    <row r="372" spans="1:41" x14ac:dyDescent="0.35">
      <c r="A372">
        <v>1029381</v>
      </c>
      <c r="B372" t="s">
        <v>740</v>
      </c>
      <c r="C372" t="s">
        <v>741</v>
      </c>
      <c r="D372" t="s">
        <v>580</v>
      </c>
      <c r="E372" t="s">
        <v>127</v>
      </c>
      <c r="F372" t="s">
        <v>834</v>
      </c>
      <c r="G372">
        <v>2021</v>
      </c>
      <c r="H372">
        <v>4</v>
      </c>
      <c r="I372" t="s">
        <v>743</v>
      </c>
      <c r="J372" s="29">
        <v>44313</v>
      </c>
      <c r="K372" t="s">
        <v>744</v>
      </c>
      <c r="L372" t="s">
        <v>847</v>
      </c>
      <c r="M372" t="s">
        <v>848</v>
      </c>
      <c r="N372" t="s">
        <v>849</v>
      </c>
      <c r="O372" t="s">
        <v>850</v>
      </c>
      <c r="P372" t="s">
        <v>673</v>
      </c>
      <c r="Q372" t="s">
        <v>749</v>
      </c>
      <c r="R372" t="s">
        <v>607</v>
      </c>
      <c r="S372" t="s">
        <v>794</v>
      </c>
      <c r="T372" t="s">
        <v>751</v>
      </c>
      <c r="U372" t="s">
        <v>752</v>
      </c>
      <c r="V372" t="s">
        <v>753</v>
      </c>
      <c r="W372" t="s">
        <v>16</v>
      </c>
      <c r="X372" t="s">
        <v>754</v>
      </c>
      <c r="Y372" t="s">
        <v>755</v>
      </c>
      <c r="Z372" t="s">
        <v>380</v>
      </c>
      <c r="AA372" t="s">
        <v>756</v>
      </c>
      <c r="AB372" t="s">
        <v>757</v>
      </c>
      <c r="AC372" t="s">
        <v>758</v>
      </c>
      <c r="AD372" t="s">
        <v>759</v>
      </c>
      <c r="AE372" t="s">
        <v>768</v>
      </c>
      <c r="AF372" t="s">
        <v>760</v>
      </c>
      <c r="AG372" t="s">
        <v>761</v>
      </c>
      <c r="AH372" t="s">
        <v>762</v>
      </c>
      <c r="AI372" t="s">
        <v>763</v>
      </c>
      <c r="AJ372">
        <v>-17863.77</v>
      </c>
      <c r="AK372">
        <v>0</v>
      </c>
      <c r="AL372">
        <v>0</v>
      </c>
      <c r="AM372" t="s">
        <v>764</v>
      </c>
      <c r="AN372" t="s">
        <v>764</v>
      </c>
      <c r="AO372" t="s">
        <v>764</v>
      </c>
    </row>
    <row r="373" spans="1:41" x14ac:dyDescent="0.35">
      <c r="A373">
        <v>1029539</v>
      </c>
      <c r="B373" t="s">
        <v>740</v>
      </c>
      <c r="C373" t="s">
        <v>741</v>
      </c>
      <c r="D373" t="s">
        <v>580</v>
      </c>
      <c r="E373" t="s">
        <v>92</v>
      </c>
      <c r="F373" t="s">
        <v>834</v>
      </c>
      <c r="G373">
        <v>2021</v>
      </c>
      <c r="H373">
        <v>4</v>
      </c>
      <c r="I373" t="s">
        <v>743</v>
      </c>
      <c r="J373" s="29">
        <v>44313</v>
      </c>
      <c r="K373" t="s">
        <v>744</v>
      </c>
      <c r="L373" t="s">
        <v>847</v>
      </c>
      <c r="M373" t="s">
        <v>848</v>
      </c>
      <c r="N373" t="s">
        <v>849</v>
      </c>
      <c r="O373" t="s">
        <v>850</v>
      </c>
      <c r="P373" t="s">
        <v>673</v>
      </c>
      <c r="Q373" t="s">
        <v>749</v>
      </c>
      <c r="R373" t="s">
        <v>585</v>
      </c>
      <c r="S373" t="s">
        <v>706</v>
      </c>
      <c r="T373" t="s">
        <v>751</v>
      </c>
      <c r="U373" t="s">
        <v>752</v>
      </c>
      <c r="V373" t="s">
        <v>753</v>
      </c>
      <c r="W373" t="s">
        <v>16</v>
      </c>
      <c r="X373" t="s">
        <v>754</v>
      </c>
      <c r="Y373" t="s">
        <v>755</v>
      </c>
      <c r="Z373" t="s">
        <v>380</v>
      </c>
      <c r="AA373" t="s">
        <v>756</v>
      </c>
      <c r="AB373" t="s">
        <v>757</v>
      </c>
      <c r="AC373" t="s">
        <v>758</v>
      </c>
      <c r="AD373" t="s">
        <v>759</v>
      </c>
      <c r="AE373" t="s">
        <v>766</v>
      </c>
      <c r="AF373" t="s">
        <v>760</v>
      </c>
      <c r="AG373" t="s">
        <v>761</v>
      </c>
      <c r="AH373" t="s">
        <v>762</v>
      </c>
      <c r="AI373" t="s">
        <v>763</v>
      </c>
      <c r="AJ373">
        <v>-22405.72</v>
      </c>
      <c r="AK373">
        <v>0</v>
      </c>
      <c r="AL373">
        <v>0</v>
      </c>
      <c r="AM373" t="s">
        <v>764</v>
      </c>
      <c r="AN373" t="s">
        <v>764</v>
      </c>
      <c r="AO373" t="s">
        <v>764</v>
      </c>
    </row>
    <row r="374" spans="1:41" x14ac:dyDescent="0.35">
      <c r="A374">
        <v>1030134</v>
      </c>
      <c r="B374" t="s">
        <v>740</v>
      </c>
      <c r="C374" t="s">
        <v>741</v>
      </c>
      <c r="D374" t="s">
        <v>580</v>
      </c>
      <c r="E374" t="s">
        <v>133</v>
      </c>
      <c r="F374" t="s">
        <v>834</v>
      </c>
      <c r="G374">
        <v>2021</v>
      </c>
      <c r="H374">
        <v>4</v>
      </c>
      <c r="I374" t="s">
        <v>743</v>
      </c>
      <c r="J374" s="29">
        <v>44313</v>
      </c>
      <c r="K374" t="s">
        <v>744</v>
      </c>
      <c r="L374" t="s">
        <v>847</v>
      </c>
      <c r="M374" t="s">
        <v>848</v>
      </c>
      <c r="N374" t="s">
        <v>849</v>
      </c>
      <c r="O374" t="s">
        <v>850</v>
      </c>
      <c r="P374" t="s">
        <v>673</v>
      </c>
      <c r="Q374" t="s">
        <v>749</v>
      </c>
      <c r="R374" t="s">
        <v>611</v>
      </c>
      <c r="S374" t="s">
        <v>688</v>
      </c>
      <c r="T374" t="s">
        <v>751</v>
      </c>
      <c r="U374" t="s">
        <v>752</v>
      </c>
      <c r="V374" t="s">
        <v>753</v>
      </c>
      <c r="W374" t="s">
        <v>16</v>
      </c>
      <c r="X374" t="s">
        <v>754</v>
      </c>
      <c r="Y374" t="s">
        <v>755</v>
      </c>
      <c r="Z374" t="s">
        <v>380</v>
      </c>
      <c r="AA374" t="s">
        <v>756</v>
      </c>
      <c r="AB374" t="s">
        <v>757</v>
      </c>
      <c r="AC374" t="s">
        <v>758</v>
      </c>
      <c r="AD374" t="s">
        <v>759</v>
      </c>
      <c r="AE374" t="s">
        <v>768</v>
      </c>
      <c r="AF374" t="s">
        <v>760</v>
      </c>
      <c r="AG374" t="s">
        <v>761</v>
      </c>
      <c r="AH374" t="s">
        <v>762</v>
      </c>
      <c r="AI374" t="s">
        <v>763</v>
      </c>
      <c r="AJ374">
        <v>-12521.68</v>
      </c>
      <c r="AK374">
        <v>0</v>
      </c>
      <c r="AL374">
        <v>0</v>
      </c>
      <c r="AM374" t="s">
        <v>764</v>
      </c>
      <c r="AN374" t="s">
        <v>764</v>
      </c>
      <c r="AO374" t="s">
        <v>764</v>
      </c>
    </row>
    <row r="375" spans="1:41" x14ac:dyDescent="0.35">
      <c r="A375">
        <v>1030780</v>
      </c>
      <c r="B375" t="s">
        <v>740</v>
      </c>
      <c r="C375" t="s">
        <v>741</v>
      </c>
      <c r="D375" t="s">
        <v>580</v>
      </c>
      <c r="E375" t="s">
        <v>95</v>
      </c>
      <c r="F375" t="s">
        <v>834</v>
      </c>
      <c r="G375">
        <v>2021</v>
      </c>
      <c r="H375">
        <v>4</v>
      </c>
      <c r="I375" t="s">
        <v>743</v>
      </c>
      <c r="J375" s="29">
        <v>44313</v>
      </c>
      <c r="K375" t="s">
        <v>744</v>
      </c>
      <c r="L375" t="s">
        <v>847</v>
      </c>
      <c r="M375" t="s">
        <v>848</v>
      </c>
      <c r="N375" t="s">
        <v>849</v>
      </c>
      <c r="O375" t="s">
        <v>850</v>
      </c>
      <c r="P375" t="s">
        <v>673</v>
      </c>
      <c r="Q375" t="s">
        <v>749</v>
      </c>
      <c r="R375" t="s">
        <v>587</v>
      </c>
      <c r="S375" t="s">
        <v>799</v>
      </c>
      <c r="T375" t="s">
        <v>751</v>
      </c>
      <c r="U375" t="s">
        <v>752</v>
      </c>
      <c r="V375" t="s">
        <v>753</v>
      </c>
      <c r="W375" t="s">
        <v>16</v>
      </c>
      <c r="X375" t="s">
        <v>754</v>
      </c>
      <c r="Y375" t="s">
        <v>755</v>
      </c>
      <c r="Z375" t="s">
        <v>380</v>
      </c>
      <c r="AA375" t="s">
        <v>756</v>
      </c>
      <c r="AB375" t="s">
        <v>757</v>
      </c>
      <c r="AC375" t="s">
        <v>758</v>
      </c>
      <c r="AD375" t="s">
        <v>759</v>
      </c>
      <c r="AE375" t="s">
        <v>768</v>
      </c>
      <c r="AF375" t="s">
        <v>760</v>
      </c>
      <c r="AG375" t="s">
        <v>761</v>
      </c>
      <c r="AH375" t="s">
        <v>762</v>
      </c>
      <c r="AI375" t="s">
        <v>763</v>
      </c>
      <c r="AJ375">
        <v>-22478.720000000001</v>
      </c>
      <c r="AK375">
        <v>0</v>
      </c>
      <c r="AL375">
        <v>0</v>
      </c>
      <c r="AM375" t="s">
        <v>764</v>
      </c>
      <c r="AN375" t="s">
        <v>764</v>
      </c>
      <c r="AO375" t="s">
        <v>764</v>
      </c>
    </row>
    <row r="376" spans="1:41" x14ac:dyDescent="0.35">
      <c r="A376">
        <v>1360633</v>
      </c>
      <c r="B376" t="s">
        <v>740</v>
      </c>
      <c r="C376" t="s">
        <v>741</v>
      </c>
      <c r="D376" t="s">
        <v>580</v>
      </c>
      <c r="E376" t="s">
        <v>188</v>
      </c>
      <c r="F376" t="s">
        <v>834</v>
      </c>
      <c r="G376">
        <v>2021</v>
      </c>
      <c r="H376">
        <v>4</v>
      </c>
      <c r="I376" t="s">
        <v>743</v>
      </c>
      <c r="J376" s="29">
        <v>44313</v>
      </c>
      <c r="K376" t="s">
        <v>744</v>
      </c>
      <c r="L376" t="s">
        <v>847</v>
      </c>
      <c r="M376" t="s">
        <v>848</v>
      </c>
      <c r="N376" t="s">
        <v>849</v>
      </c>
      <c r="O376" t="s">
        <v>850</v>
      </c>
      <c r="P376" t="s">
        <v>673</v>
      </c>
      <c r="Q376" t="s">
        <v>749</v>
      </c>
      <c r="R376" t="s">
        <v>645</v>
      </c>
      <c r="S376" t="s">
        <v>841</v>
      </c>
      <c r="T376" t="s">
        <v>751</v>
      </c>
      <c r="U376" t="s">
        <v>752</v>
      </c>
      <c r="V376" t="s">
        <v>753</v>
      </c>
      <c r="W376" t="s">
        <v>16</v>
      </c>
      <c r="X376" t="s">
        <v>754</v>
      </c>
      <c r="Y376" t="s">
        <v>755</v>
      </c>
      <c r="Z376" t="s">
        <v>380</v>
      </c>
      <c r="AA376" t="s">
        <v>756</v>
      </c>
      <c r="AB376" t="s">
        <v>757</v>
      </c>
      <c r="AC376" t="s">
        <v>758</v>
      </c>
      <c r="AD376" t="s">
        <v>759</v>
      </c>
      <c r="AE376" t="s">
        <v>766</v>
      </c>
      <c r="AF376" t="s">
        <v>760</v>
      </c>
      <c r="AG376" t="s">
        <v>761</v>
      </c>
      <c r="AH376" t="s">
        <v>762</v>
      </c>
      <c r="AI376" t="s">
        <v>763</v>
      </c>
      <c r="AJ376">
        <v>-2500.64</v>
      </c>
      <c r="AK376">
        <v>0</v>
      </c>
      <c r="AL376">
        <v>0</v>
      </c>
      <c r="AM376" t="s">
        <v>764</v>
      </c>
      <c r="AN376" t="s">
        <v>764</v>
      </c>
      <c r="AO376" t="s">
        <v>764</v>
      </c>
    </row>
    <row r="377" spans="1:41" x14ac:dyDescent="0.35">
      <c r="A377">
        <v>1199586</v>
      </c>
      <c r="B377" t="s">
        <v>740</v>
      </c>
      <c r="C377" t="s">
        <v>741</v>
      </c>
      <c r="D377" t="s">
        <v>580</v>
      </c>
      <c r="E377" t="s">
        <v>173</v>
      </c>
      <c r="F377" t="s">
        <v>834</v>
      </c>
      <c r="G377">
        <v>2021</v>
      </c>
      <c r="H377">
        <v>4</v>
      </c>
      <c r="I377" t="s">
        <v>743</v>
      </c>
      <c r="J377" s="29">
        <v>44316</v>
      </c>
      <c r="K377" t="s">
        <v>744</v>
      </c>
      <c r="L377" t="s">
        <v>745</v>
      </c>
      <c r="M377" t="s">
        <v>852</v>
      </c>
      <c r="N377" t="s">
        <v>853</v>
      </c>
      <c r="O377" t="s">
        <v>837</v>
      </c>
      <c r="P377" t="s">
        <v>673</v>
      </c>
      <c r="Q377" t="s">
        <v>749</v>
      </c>
      <c r="R377" t="s">
        <v>637</v>
      </c>
      <c r="S377" t="s">
        <v>705</v>
      </c>
      <c r="T377" t="s">
        <v>751</v>
      </c>
      <c r="U377" t="s">
        <v>752</v>
      </c>
      <c r="V377" t="s">
        <v>753</v>
      </c>
      <c r="W377" t="s">
        <v>16</v>
      </c>
      <c r="X377" t="s">
        <v>754</v>
      </c>
      <c r="Y377" t="s">
        <v>755</v>
      </c>
      <c r="Z377" t="s">
        <v>380</v>
      </c>
      <c r="AA377" t="s">
        <v>756</v>
      </c>
      <c r="AB377" t="s">
        <v>757</v>
      </c>
      <c r="AC377" t="s">
        <v>758</v>
      </c>
      <c r="AD377" t="s">
        <v>759</v>
      </c>
      <c r="AE377" t="s">
        <v>766</v>
      </c>
      <c r="AF377" t="s">
        <v>760</v>
      </c>
      <c r="AG377" t="s">
        <v>761</v>
      </c>
      <c r="AH377" t="s">
        <v>762</v>
      </c>
      <c r="AI377" t="s">
        <v>763</v>
      </c>
      <c r="AJ377">
        <v>644.29</v>
      </c>
      <c r="AK377">
        <v>0</v>
      </c>
      <c r="AL377">
        <v>0</v>
      </c>
      <c r="AM377" t="s">
        <v>764</v>
      </c>
      <c r="AN377" t="s">
        <v>764</v>
      </c>
      <c r="AO377" t="s">
        <v>764</v>
      </c>
    </row>
    <row r="378" spans="1:41" x14ac:dyDescent="0.35">
      <c r="A378">
        <v>1199588</v>
      </c>
      <c r="B378" t="s">
        <v>740</v>
      </c>
      <c r="C378" t="s">
        <v>741</v>
      </c>
      <c r="D378" t="s">
        <v>580</v>
      </c>
      <c r="E378" t="s">
        <v>176</v>
      </c>
      <c r="F378" t="s">
        <v>834</v>
      </c>
      <c r="G378">
        <v>2021</v>
      </c>
      <c r="H378">
        <v>4</v>
      </c>
      <c r="I378" t="s">
        <v>743</v>
      </c>
      <c r="J378" s="29">
        <v>44316</v>
      </c>
      <c r="K378" t="s">
        <v>744</v>
      </c>
      <c r="L378" t="s">
        <v>745</v>
      </c>
      <c r="M378" t="s">
        <v>852</v>
      </c>
      <c r="N378" t="s">
        <v>853</v>
      </c>
      <c r="O378" t="s">
        <v>837</v>
      </c>
      <c r="P378" t="s">
        <v>673</v>
      </c>
      <c r="Q378" t="s">
        <v>749</v>
      </c>
      <c r="R378" t="s">
        <v>639</v>
      </c>
      <c r="S378" t="s">
        <v>703</v>
      </c>
      <c r="T378" t="s">
        <v>751</v>
      </c>
      <c r="U378" t="s">
        <v>752</v>
      </c>
      <c r="V378" t="s">
        <v>753</v>
      </c>
      <c r="W378" t="s">
        <v>16</v>
      </c>
      <c r="X378" t="s">
        <v>754</v>
      </c>
      <c r="Y378" t="s">
        <v>755</v>
      </c>
      <c r="Z378" t="s">
        <v>380</v>
      </c>
      <c r="AA378" t="s">
        <v>756</v>
      </c>
      <c r="AB378" t="s">
        <v>757</v>
      </c>
      <c r="AC378" t="s">
        <v>758</v>
      </c>
      <c r="AD378" t="s">
        <v>759</v>
      </c>
      <c r="AE378" t="s">
        <v>766</v>
      </c>
      <c r="AF378" t="s">
        <v>760</v>
      </c>
      <c r="AG378" t="s">
        <v>761</v>
      </c>
      <c r="AH378" t="s">
        <v>762</v>
      </c>
      <c r="AI378" t="s">
        <v>763</v>
      </c>
      <c r="AJ378">
        <v>2229.0100000000002</v>
      </c>
      <c r="AK378">
        <v>0</v>
      </c>
      <c r="AL378">
        <v>0</v>
      </c>
      <c r="AM378" t="s">
        <v>764</v>
      </c>
      <c r="AN378" t="s">
        <v>764</v>
      </c>
      <c r="AO378" t="s">
        <v>764</v>
      </c>
    </row>
    <row r="379" spans="1:41" x14ac:dyDescent="0.35">
      <c r="A379">
        <v>1117774</v>
      </c>
      <c r="B379" t="s">
        <v>740</v>
      </c>
      <c r="C379" t="s">
        <v>741</v>
      </c>
      <c r="D379" t="s">
        <v>580</v>
      </c>
      <c r="E379" t="s">
        <v>167</v>
      </c>
      <c r="F379" t="s">
        <v>834</v>
      </c>
      <c r="G379">
        <v>2021</v>
      </c>
      <c r="H379">
        <v>4</v>
      </c>
      <c r="I379" t="s">
        <v>743</v>
      </c>
      <c r="J379" s="29">
        <v>44316</v>
      </c>
      <c r="K379" t="s">
        <v>744</v>
      </c>
      <c r="L379" t="s">
        <v>745</v>
      </c>
      <c r="M379" t="s">
        <v>852</v>
      </c>
      <c r="N379" t="s">
        <v>853</v>
      </c>
      <c r="O379" t="s">
        <v>837</v>
      </c>
      <c r="P379" t="s">
        <v>673</v>
      </c>
      <c r="Q379" t="s">
        <v>749</v>
      </c>
      <c r="R379" t="s">
        <v>633</v>
      </c>
      <c r="S379" t="s">
        <v>704</v>
      </c>
      <c r="T379" t="s">
        <v>751</v>
      </c>
      <c r="U379" t="s">
        <v>752</v>
      </c>
      <c r="V379" t="s">
        <v>753</v>
      </c>
      <c r="W379" t="s">
        <v>16</v>
      </c>
      <c r="X379" t="s">
        <v>754</v>
      </c>
      <c r="Y379" t="s">
        <v>755</v>
      </c>
      <c r="Z379" t="s">
        <v>380</v>
      </c>
      <c r="AA379" t="s">
        <v>756</v>
      </c>
      <c r="AB379" t="s">
        <v>757</v>
      </c>
      <c r="AC379" t="s">
        <v>758</v>
      </c>
      <c r="AD379" t="s">
        <v>759</v>
      </c>
      <c r="AE379" t="s">
        <v>766</v>
      </c>
      <c r="AF379" t="s">
        <v>760</v>
      </c>
      <c r="AG379" t="s">
        <v>761</v>
      </c>
      <c r="AH379" t="s">
        <v>762</v>
      </c>
      <c r="AI379" t="s">
        <v>763</v>
      </c>
      <c r="AJ379">
        <v>6911.82</v>
      </c>
      <c r="AK379">
        <v>0</v>
      </c>
      <c r="AL379">
        <v>0</v>
      </c>
      <c r="AM379" t="s">
        <v>764</v>
      </c>
      <c r="AN379" t="s">
        <v>764</v>
      </c>
      <c r="AO379" t="s">
        <v>764</v>
      </c>
    </row>
    <row r="380" spans="1:41" x14ac:dyDescent="0.35">
      <c r="A380">
        <v>1204737</v>
      </c>
      <c r="B380" t="s">
        <v>740</v>
      </c>
      <c r="C380" t="s">
        <v>741</v>
      </c>
      <c r="D380" t="s">
        <v>580</v>
      </c>
      <c r="E380" t="s">
        <v>120</v>
      </c>
      <c r="F380" t="s">
        <v>834</v>
      </c>
      <c r="G380">
        <v>2021</v>
      </c>
      <c r="H380">
        <v>4</v>
      </c>
      <c r="I380" t="s">
        <v>743</v>
      </c>
      <c r="J380" s="29">
        <v>44316</v>
      </c>
      <c r="K380" t="s">
        <v>744</v>
      </c>
      <c r="L380" t="s">
        <v>745</v>
      </c>
      <c r="M380" t="s">
        <v>852</v>
      </c>
      <c r="N380" t="s">
        <v>853</v>
      </c>
      <c r="O380" t="s">
        <v>837</v>
      </c>
      <c r="P380" t="s">
        <v>673</v>
      </c>
      <c r="Q380" t="s">
        <v>749</v>
      </c>
      <c r="R380" t="s">
        <v>601</v>
      </c>
      <c r="S380" t="s">
        <v>692</v>
      </c>
      <c r="T380" t="s">
        <v>751</v>
      </c>
      <c r="U380" t="s">
        <v>752</v>
      </c>
      <c r="V380" t="s">
        <v>753</v>
      </c>
      <c r="W380" t="s">
        <v>16</v>
      </c>
      <c r="X380" t="s">
        <v>754</v>
      </c>
      <c r="Y380" t="s">
        <v>755</v>
      </c>
      <c r="Z380" t="s">
        <v>380</v>
      </c>
      <c r="AA380" t="s">
        <v>756</v>
      </c>
      <c r="AB380" t="s">
        <v>757</v>
      </c>
      <c r="AC380" t="s">
        <v>758</v>
      </c>
      <c r="AD380" t="s">
        <v>759</v>
      </c>
      <c r="AE380" t="s">
        <v>768</v>
      </c>
      <c r="AF380" t="s">
        <v>760</v>
      </c>
      <c r="AG380" t="s">
        <v>761</v>
      </c>
      <c r="AH380" t="s">
        <v>762</v>
      </c>
      <c r="AI380" t="s">
        <v>763</v>
      </c>
      <c r="AJ380">
        <v>5681.9</v>
      </c>
      <c r="AK380">
        <v>0</v>
      </c>
      <c r="AL380">
        <v>0</v>
      </c>
      <c r="AM380" t="s">
        <v>764</v>
      </c>
      <c r="AN380" t="s">
        <v>764</v>
      </c>
      <c r="AO380" t="s">
        <v>764</v>
      </c>
    </row>
    <row r="381" spans="1:41" x14ac:dyDescent="0.35">
      <c r="A381">
        <v>1204738</v>
      </c>
      <c r="B381" t="s">
        <v>740</v>
      </c>
      <c r="C381" t="s">
        <v>741</v>
      </c>
      <c r="D381" t="s">
        <v>580</v>
      </c>
      <c r="E381" t="s">
        <v>138</v>
      </c>
      <c r="F381" t="s">
        <v>834</v>
      </c>
      <c r="G381">
        <v>2021</v>
      </c>
      <c r="H381">
        <v>4</v>
      </c>
      <c r="I381" t="s">
        <v>743</v>
      </c>
      <c r="J381" s="29">
        <v>44316</v>
      </c>
      <c r="K381" t="s">
        <v>744</v>
      </c>
      <c r="L381" t="s">
        <v>745</v>
      </c>
      <c r="M381" t="s">
        <v>852</v>
      </c>
      <c r="N381" t="s">
        <v>853</v>
      </c>
      <c r="O381" t="s">
        <v>837</v>
      </c>
      <c r="P381" t="s">
        <v>673</v>
      </c>
      <c r="Q381" t="s">
        <v>749</v>
      </c>
      <c r="R381" t="s">
        <v>613</v>
      </c>
      <c r="S381" t="s">
        <v>690</v>
      </c>
      <c r="T381" t="s">
        <v>751</v>
      </c>
      <c r="U381" t="s">
        <v>752</v>
      </c>
      <c r="V381" t="s">
        <v>753</v>
      </c>
      <c r="W381" t="s">
        <v>16</v>
      </c>
      <c r="X381" t="s">
        <v>754</v>
      </c>
      <c r="Y381" t="s">
        <v>755</v>
      </c>
      <c r="Z381" t="s">
        <v>380</v>
      </c>
      <c r="AA381" t="s">
        <v>756</v>
      </c>
      <c r="AB381" t="s">
        <v>757</v>
      </c>
      <c r="AC381" t="s">
        <v>758</v>
      </c>
      <c r="AD381" t="s">
        <v>759</v>
      </c>
      <c r="AE381" t="s">
        <v>768</v>
      </c>
      <c r="AF381" t="s">
        <v>760</v>
      </c>
      <c r="AG381" t="s">
        <v>761</v>
      </c>
      <c r="AH381" t="s">
        <v>762</v>
      </c>
      <c r="AI381" t="s">
        <v>763</v>
      </c>
      <c r="AJ381">
        <v>5670.61</v>
      </c>
      <c r="AK381">
        <v>0</v>
      </c>
      <c r="AL381">
        <v>0</v>
      </c>
      <c r="AM381" t="s">
        <v>764</v>
      </c>
      <c r="AN381" t="s">
        <v>764</v>
      </c>
      <c r="AO381" t="s">
        <v>764</v>
      </c>
    </row>
    <row r="382" spans="1:41" x14ac:dyDescent="0.35">
      <c r="A382">
        <v>1247367</v>
      </c>
      <c r="B382" t="s">
        <v>740</v>
      </c>
      <c r="C382" t="s">
        <v>741</v>
      </c>
      <c r="D382" t="s">
        <v>580</v>
      </c>
      <c r="E382" t="s">
        <v>185</v>
      </c>
      <c r="F382" t="s">
        <v>834</v>
      </c>
      <c r="G382">
        <v>2021</v>
      </c>
      <c r="H382">
        <v>4</v>
      </c>
      <c r="I382" t="s">
        <v>743</v>
      </c>
      <c r="J382" s="29">
        <v>44316</v>
      </c>
      <c r="K382" t="s">
        <v>744</v>
      </c>
      <c r="L382" t="s">
        <v>745</v>
      </c>
      <c r="M382" t="s">
        <v>852</v>
      </c>
      <c r="N382" t="s">
        <v>853</v>
      </c>
      <c r="O382" t="s">
        <v>837</v>
      </c>
      <c r="P382" t="s">
        <v>673</v>
      </c>
      <c r="Q382" t="s">
        <v>749</v>
      </c>
      <c r="R382" t="s">
        <v>643</v>
      </c>
      <c r="S382" t="s">
        <v>696</v>
      </c>
      <c r="T382" t="s">
        <v>751</v>
      </c>
      <c r="U382" t="s">
        <v>752</v>
      </c>
      <c r="V382" t="s">
        <v>753</v>
      </c>
      <c r="W382" t="s">
        <v>16</v>
      </c>
      <c r="X382" t="s">
        <v>754</v>
      </c>
      <c r="Y382" t="s">
        <v>755</v>
      </c>
      <c r="Z382" t="s">
        <v>380</v>
      </c>
      <c r="AA382" t="s">
        <v>756</v>
      </c>
      <c r="AB382" t="s">
        <v>757</v>
      </c>
      <c r="AC382" t="s">
        <v>758</v>
      </c>
      <c r="AD382" t="s">
        <v>759</v>
      </c>
      <c r="AE382" t="s">
        <v>472</v>
      </c>
      <c r="AF382" t="s">
        <v>760</v>
      </c>
      <c r="AG382" t="s">
        <v>761</v>
      </c>
      <c r="AH382" t="s">
        <v>762</v>
      </c>
      <c r="AI382" t="s">
        <v>763</v>
      </c>
      <c r="AJ382">
        <v>12535.7</v>
      </c>
      <c r="AK382">
        <v>0</v>
      </c>
      <c r="AL382">
        <v>0</v>
      </c>
      <c r="AM382" t="s">
        <v>764</v>
      </c>
      <c r="AN382" t="s">
        <v>764</v>
      </c>
      <c r="AO382" t="s">
        <v>764</v>
      </c>
    </row>
    <row r="383" spans="1:41" x14ac:dyDescent="0.35">
      <c r="A383">
        <v>1698200</v>
      </c>
      <c r="B383" t="s">
        <v>740</v>
      </c>
      <c r="C383" t="s">
        <v>741</v>
      </c>
      <c r="D383" t="s">
        <v>580</v>
      </c>
      <c r="E383" t="s">
        <v>196</v>
      </c>
      <c r="F383" t="s">
        <v>834</v>
      </c>
      <c r="G383">
        <v>2021</v>
      </c>
      <c r="H383">
        <v>4</v>
      </c>
      <c r="I383" t="s">
        <v>743</v>
      </c>
      <c r="J383" s="29">
        <v>44316</v>
      </c>
      <c r="K383" t="s">
        <v>744</v>
      </c>
      <c r="L383" t="s">
        <v>745</v>
      </c>
      <c r="M383" t="s">
        <v>852</v>
      </c>
      <c r="N383" t="s">
        <v>853</v>
      </c>
      <c r="O383" t="s">
        <v>837</v>
      </c>
      <c r="P383" t="s">
        <v>673</v>
      </c>
      <c r="Q383" t="s">
        <v>749</v>
      </c>
      <c r="R383" t="s">
        <v>651</v>
      </c>
      <c r="S383" t="s">
        <v>693</v>
      </c>
      <c r="T383" t="s">
        <v>751</v>
      </c>
      <c r="U383" t="s">
        <v>752</v>
      </c>
      <c r="V383" t="s">
        <v>753</v>
      </c>
      <c r="W383" t="s">
        <v>16</v>
      </c>
      <c r="X383" t="s">
        <v>754</v>
      </c>
      <c r="Y383" t="s">
        <v>755</v>
      </c>
      <c r="Z383" t="s">
        <v>380</v>
      </c>
      <c r="AA383" t="s">
        <v>756</v>
      </c>
      <c r="AB383" t="s">
        <v>757</v>
      </c>
      <c r="AC383" t="s">
        <v>758</v>
      </c>
      <c r="AD383" t="s">
        <v>759</v>
      </c>
      <c r="AE383" t="s">
        <v>768</v>
      </c>
      <c r="AF383" t="s">
        <v>760</v>
      </c>
      <c r="AG383" t="s">
        <v>761</v>
      </c>
      <c r="AH383" t="s">
        <v>762</v>
      </c>
      <c r="AI383" t="s">
        <v>763</v>
      </c>
      <c r="AJ383">
        <v>21159.38</v>
      </c>
      <c r="AK383">
        <v>0</v>
      </c>
      <c r="AL383">
        <v>0</v>
      </c>
      <c r="AM383" t="s">
        <v>764</v>
      </c>
      <c r="AN383" t="s">
        <v>764</v>
      </c>
      <c r="AO383" t="s">
        <v>764</v>
      </c>
    </row>
    <row r="384" spans="1:41" x14ac:dyDescent="0.35">
      <c r="A384">
        <v>1238039</v>
      </c>
      <c r="B384" t="s">
        <v>740</v>
      </c>
      <c r="C384" t="s">
        <v>741</v>
      </c>
      <c r="D384" t="s">
        <v>580</v>
      </c>
      <c r="E384" t="s">
        <v>159</v>
      </c>
      <c r="F384" t="s">
        <v>834</v>
      </c>
      <c r="G384">
        <v>2021</v>
      </c>
      <c r="H384">
        <v>4</v>
      </c>
      <c r="I384" t="s">
        <v>743</v>
      </c>
      <c r="J384" s="29">
        <v>44316</v>
      </c>
      <c r="K384" t="s">
        <v>744</v>
      </c>
      <c r="L384" t="s">
        <v>745</v>
      </c>
      <c r="M384" t="s">
        <v>852</v>
      </c>
      <c r="N384" t="s">
        <v>853</v>
      </c>
      <c r="O384" t="s">
        <v>837</v>
      </c>
      <c r="P384" t="s">
        <v>673</v>
      </c>
      <c r="Q384" t="s">
        <v>749</v>
      </c>
      <c r="R384" t="s">
        <v>627</v>
      </c>
      <c r="S384" t="s">
        <v>786</v>
      </c>
      <c r="T384" t="s">
        <v>751</v>
      </c>
      <c r="U384" t="s">
        <v>752</v>
      </c>
      <c r="V384" t="s">
        <v>753</v>
      </c>
      <c r="W384" t="s">
        <v>16</v>
      </c>
      <c r="X384" t="s">
        <v>754</v>
      </c>
      <c r="Y384" t="s">
        <v>755</v>
      </c>
      <c r="Z384" t="s">
        <v>380</v>
      </c>
      <c r="AA384" t="s">
        <v>756</v>
      </c>
      <c r="AB384" t="s">
        <v>757</v>
      </c>
      <c r="AC384" t="s">
        <v>758</v>
      </c>
      <c r="AD384" t="s">
        <v>759</v>
      </c>
      <c r="AE384" t="s">
        <v>768</v>
      </c>
      <c r="AF384" t="s">
        <v>760</v>
      </c>
      <c r="AG384" t="s">
        <v>761</v>
      </c>
      <c r="AH384" t="s">
        <v>762</v>
      </c>
      <c r="AI384" t="s">
        <v>763</v>
      </c>
      <c r="AJ384">
        <v>3602.37</v>
      </c>
      <c r="AK384">
        <v>0</v>
      </c>
      <c r="AL384">
        <v>0</v>
      </c>
      <c r="AM384" t="s">
        <v>764</v>
      </c>
      <c r="AN384" t="s">
        <v>764</v>
      </c>
      <c r="AO384" t="s">
        <v>764</v>
      </c>
    </row>
    <row r="385" spans="1:41" x14ac:dyDescent="0.35">
      <c r="A385">
        <v>1238042</v>
      </c>
      <c r="B385" t="s">
        <v>740</v>
      </c>
      <c r="C385" t="s">
        <v>741</v>
      </c>
      <c r="D385" t="s">
        <v>580</v>
      </c>
      <c r="E385" t="s">
        <v>180</v>
      </c>
      <c r="F385" t="s">
        <v>834</v>
      </c>
      <c r="G385">
        <v>2021</v>
      </c>
      <c r="H385">
        <v>4</v>
      </c>
      <c r="I385" t="s">
        <v>743</v>
      </c>
      <c r="J385" s="29">
        <v>44316</v>
      </c>
      <c r="K385" t="s">
        <v>744</v>
      </c>
      <c r="L385" t="s">
        <v>745</v>
      </c>
      <c r="M385" t="s">
        <v>852</v>
      </c>
      <c r="N385" t="s">
        <v>853</v>
      </c>
      <c r="O385" t="s">
        <v>837</v>
      </c>
      <c r="P385" t="s">
        <v>673</v>
      </c>
      <c r="Q385" t="s">
        <v>749</v>
      </c>
      <c r="R385" t="s">
        <v>641</v>
      </c>
      <c r="S385" t="s">
        <v>695</v>
      </c>
      <c r="T385" t="s">
        <v>751</v>
      </c>
      <c r="U385" t="s">
        <v>752</v>
      </c>
      <c r="V385" t="s">
        <v>753</v>
      </c>
      <c r="W385" t="s">
        <v>16</v>
      </c>
      <c r="X385" t="s">
        <v>754</v>
      </c>
      <c r="Y385" t="s">
        <v>755</v>
      </c>
      <c r="Z385" t="s">
        <v>380</v>
      </c>
      <c r="AA385" t="s">
        <v>756</v>
      </c>
      <c r="AB385" t="s">
        <v>757</v>
      </c>
      <c r="AC385" t="s">
        <v>758</v>
      </c>
      <c r="AD385" t="s">
        <v>759</v>
      </c>
      <c r="AE385" t="s">
        <v>472</v>
      </c>
      <c r="AF385" t="s">
        <v>760</v>
      </c>
      <c r="AG385" t="s">
        <v>761</v>
      </c>
      <c r="AH385" t="s">
        <v>762</v>
      </c>
      <c r="AI385" t="s">
        <v>763</v>
      </c>
      <c r="AJ385">
        <v>10276.709999999999</v>
      </c>
      <c r="AK385">
        <v>0</v>
      </c>
      <c r="AL385">
        <v>0</v>
      </c>
      <c r="AM385" t="s">
        <v>764</v>
      </c>
      <c r="AN385" t="s">
        <v>764</v>
      </c>
      <c r="AO385" t="s">
        <v>764</v>
      </c>
    </row>
    <row r="386" spans="1:41" x14ac:dyDescent="0.35">
      <c r="A386">
        <v>1336466</v>
      </c>
      <c r="B386" t="s">
        <v>740</v>
      </c>
      <c r="C386" t="s">
        <v>741</v>
      </c>
      <c r="D386" t="s">
        <v>580</v>
      </c>
      <c r="E386" t="s">
        <v>163</v>
      </c>
      <c r="F386" t="s">
        <v>834</v>
      </c>
      <c r="G386">
        <v>2021</v>
      </c>
      <c r="H386">
        <v>4</v>
      </c>
      <c r="I386" t="s">
        <v>743</v>
      </c>
      <c r="J386" s="29">
        <v>44316</v>
      </c>
      <c r="K386" t="s">
        <v>744</v>
      </c>
      <c r="L386" t="s">
        <v>745</v>
      </c>
      <c r="M386" t="s">
        <v>852</v>
      </c>
      <c r="N386" t="s">
        <v>853</v>
      </c>
      <c r="O386" t="s">
        <v>837</v>
      </c>
      <c r="P386" t="s">
        <v>673</v>
      </c>
      <c r="Q386" t="s">
        <v>749</v>
      </c>
      <c r="R386" t="s">
        <v>629</v>
      </c>
      <c r="S386" t="s">
        <v>818</v>
      </c>
      <c r="T386" t="s">
        <v>751</v>
      </c>
      <c r="U386" t="s">
        <v>752</v>
      </c>
      <c r="V386" t="s">
        <v>753</v>
      </c>
      <c r="W386" t="s">
        <v>16</v>
      </c>
      <c r="X386" t="s">
        <v>754</v>
      </c>
      <c r="Y386" t="s">
        <v>755</v>
      </c>
      <c r="Z386" t="s">
        <v>380</v>
      </c>
      <c r="AA386" t="s">
        <v>756</v>
      </c>
      <c r="AB386" t="s">
        <v>757</v>
      </c>
      <c r="AC386" t="s">
        <v>758</v>
      </c>
      <c r="AD386" t="s">
        <v>759</v>
      </c>
      <c r="AE386" t="s">
        <v>766</v>
      </c>
      <c r="AF386" t="s">
        <v>760</v>
      </c>
      <c r="AG386" t="s">
        <v>761</v>
      </c>
      <c r="AH386" t="s">
        <v>762</v>
      </c>
      <c r="AI386" t="s">
        <v>763</v>
      </c>
      <c r="AJ386">
        <v>799.69</v>
      </c>
      <c r="AK386">
        <v>0</v>
      </c>
      <c r="AL386">
        <v>0</v>
      </c>
      <c r="AM386" t="s">
        <v>764</v>
      </c>
      <c r="AN386" t="s">
        <v>764</v>
      </c>
      <c r="AO386" t="s">
        <v>764</v>
      </c>
    </row>
    <row r="387" spans="1:41" x14ac:dyDescent="0.35">
      <c r="A387">
        <v>1026569</v>
      </c>
      <c r="B387" t="s">
        <v>740</v>
      </c>
      <c r="C387" t="s">
        <v>741</v>
      </c>
      <c r="D387" t="s">
        <v>580</v>
      </c>
      <c r="E387" t="s">
        <v>102</v>
      </c>
      <c r="F387" t="s">
        <v>834</v>
      </c>
      <c r="G387">
        <v>2021</v>
      </c>
      <c r="H387">
        <v>4</v>
      </c>
      <c r="I387" t="s">
        <v>743</v>
      </c>
      <c r="J387" s="29">
        <v>44316</v>
      </c>
      <c r="K387" t="s">
        <v>744</v>
      </c>
      <c r="L387" t="s">
        <v>745</v>
      </c>
      <c r="M387" t="s">
        <v>852</v>
      </c>
      <c r="N387" t="s">
        <v>853</v>
      </c>
      <c r="O387" t="s">
        <v>837</v>
      </c>
      <c r="P387" t="s">
        <v>673</v>
      </c>
      <c r="Q387" t="s">
        <v>749</v>
      </c>
      <c r="R387" t="s">
        <v>591</v>
      </c>
      <c r="S387" t="s">
        <v>687</v>
      </c>
      <c r="T387" t="s">
        <v>751</v>
      </c>
      <c r="U387" t="s">
        <v>752</v>
      </c>
      <c r="V387" t="s">
        <v>753</v>
      </c>
      <c r="W387" t="s">
        <v>16</v>
      </c>
      <c r="X387" t="s">
        <v>754</v>
      </c>
      <c r="Y387" t="s">
        <v>755</v>
      </c>
      <c r="Z387" t="s">
        <v>380</v>
      </c>
      <c r="AA387" t="s">
        <v>756</v>
      </c>
      <c r="AB387" t="s">
        <v>757</v>
      </c>
      <c r="AC387" t="s">
        <v>758</v>
      </c>
      <c r="AD387" t="s">
        <v>759</v>
      </c>
      <c r="AE387" t="s">
        <v>768</v>
      </c>
      <c r="AF387" t="s">
        <v>760</v>
      </c>
      <c r="AG387" t="s">
        <v>761</v>
      </c>
      <c r="AH387" t="s">
        <v>762</v>
      </c>
      <c r="AI387" t="s">
        <v>763</v>
      </c>
      <c r="AJ387">
        <v>4855.34</v>
      </c>
      <c r="AK387">
        <v>0</v>
      </c>
      <c r="AL387">
        <v>0</v>
      </c>
      <c r="AM387" t="s">
        <v>764</v>
      </c>
      <c r="AN387" t="s">
        <v>764</v>
      </c>
      <c r="AO387" t="s">
        <v>764</v>
      </c>
    </row>
    <row r="388" spans="1:41" x14ac:dyDescent="0.35">
      <c r="A388">
        <v>1027143</v>
      </c>
      <c r="B388" t="s">
        <v>740</v>
      </c>
      <c r="C388" t="s">
        <v>741</v>
      </c>
      <c r="D388" t="e">
        <v>#N/A</v>
      </c>
      <c r="E388" t="s">
        <v>838</v>
      </c>
      <c r="F388" t="s">
        <v>834</v>
      </c>
      <c r="G388">
        <v>2021</v>
      </c>
      <c r="H388">
        <v>4</v>
      </c>
      <c r="I388" t="s">
        <v>743</v>
      </c>
      <c r="J388" s="29">
        <v>44316</v>
      </c>
      <c r="K388" t="s">
        <v>744</v>
      </c>
      <c r="L388" t="s">
        <v>745</v>
      </c>
      <c r="M388" t="s">
        <v>852</v>
      </c>
      <c r="N388" t="s">
        <v>853</v>
      </c>
      <c r="O388" t="s">
        <v>837</v>
      </c>
      <c r="P388" t="s">
        <v>673</v>
      </c>
      <c r="Q388" t="s">
        <v>749</v>
      </c>
      <c r="R388" t="s">
        <v>623</v>
      </c>
      <c r="S388" t="s">
        <v>820</v>
      </c>
      <c r="T388" t="s">
        <v>751</v>
      </c>
      <c r="U388" t="s">
        <v>752</v>
      </c>
      <c r="V388" t="s">
        <v>753</v>
      </c>
      <c r="W388" t="s">
        <v>788</v>
      </c>
      <c r="X388" t="s">
        <v>789</v>
      </c>
      <c r="Y388" t="s">
        <v>755</v>
      </c>
      <c r="Z388" t="s">
        <v>380</v>
      </c>
      <c r="AA388" t="s">
        <v>756</v>
      </c>
      <c r="AB388" t="s">
        <v>757</v>
      </c>
      <c r="AC388" t="s">
        <v>758</v>
      </c>
      <c r="AD388" t="s">
        <v>759</v>
      </c>
      <c r="AE388" t="s">
        <v>768</v>
      </c>
      <c r="AF388" t="s">
        <v>790</v>
      </c>
      <c r="AG388" t="s">
        <v>761</v>
      </c>
      <c r="AH388" t="s">
        <v>762</v>
      </c>
      <c r="AI388" t="s">
        <v>791</v>
      </c>
      <c r="AJ388">
        <v>3246.69</v>
      </c>
      <c r="AK388">
        <v>0</v>
      </c>
      <c r="AL388">
        <v>0</v>
      </c>
      <c r="AM388" t="s">
        <v>764</v>
      </c>
      <c r="AN388" t="s">
        <v>764</v>
      </c>
      <c r="AO388" t="s">
        <v>764</v>
      </c>
    </row>
    <row r="389" spans="1:41" x14ac:dyDescent="0.35">
      <c r="A389">
        <v>1027144</v>
      </c>
      <c r="B389" t="s">
        <v>740</v>
      </c>
      <c r="C389" t="s">
        <v>741</v>
      </c>
      <c r="D389" t="s">
        <v>580</v>
      </c>
      <c r="E389" t="s">
        <v>153</v>
      </c>
      <c r="F389" t="s">
        <v>834</v>
      </c>
      <c r="G389">
        <v>2021</v>
      </c>
      <c r="H389">
        <v>4</v>
      </c>
      <c r="I389" t="s">
        <v>743</v>
      </c>
      <c r="J389" s="29">
        <v>44316</v>
      </c>
      <c r="K389" t="s">
        <v>744</v>
      </c>
      <c r="L389" t="s">
        <v>745</v>
      </c>
      <c r="M389" t="s">
        <v>852</v>
      </c>
      <c r="N389" t="s">
        <v>853</v>
      </c>
      <c r="O389" t="s">
        <v>837</v>
      </c>
      <c r="P389" t="s">
        <v>673</v>
      </c>
      <c r="Q389" t="s">
        <v>749</v>
      </c>
      <c r="R389" t="s">
        <v>623</v>
      </c>
      <c r="S389" t="s">
        <v>820</v>
      </c>
      <c r="T389" t="s">
        <v>751</v>
      </c>
      <c r="U389" t="s">
        <v>752</v>
      </c>
      <c r="V389" t="s">
        <v>753</v>
      </c>
      <c r="W389" t="s">
        <v>16</v>
      </c>
      <c r="X389" t="s">
        <v>754</v>
      </c>
      <c r="Y389" t="s">
        <v>755</v>
      </c>
      <c r="Z389" t="s">
        <v>380</v>
      </c>
      <c r="AA389" t="s">
        <v>756</v>
      </c>
      <c r="AB389" t="s">
        <v>757</v>
      </c>
      <c r="AC389" t="s">
        <v>758</v>
      </c>
      <c r="AD389" t="s">
        <v>759</v>
      </c>
      <c r="AE389" t="s">
        <v>768</v>
      </c>
      <c r="AF389" t="s">
        <v>760</v>
      </c>
      <c r="AG389" t="s">
        <v>761</v>
      </c>
      <c r="AH389" t="s">
        <v>762</v>
      </c>
      <c r="AI389" t="s">
        <v>763</v>
      </c>
      <c r="AJ389">
        <v>5440.94</v>
      </c>
      <c r="AK389">
        <v>0</v>
      </c>
      <c r="AL389">
        <v>0</v>
      </c>
      <c r="AM389" t="s">
        <v>764</v>
      </c>
      <c r="AN389" t="s">
        <v>764</v>
      </c>
      <c r="AO389" t="s">
        <v>764</v>
      </c>
    </row>
    <row r="390" spans="1:41" x14ac:dyDescent="0.35">
      <c r="A390">
        <v>1027267</v>
      </c>
      <c r="B390" t="s">
        <v>740</v>
      </c>
      <c r="C390" t="s">
        <v>741</v>
      </c>
      <c r="D390" t="s">
        <v>580</v>
      </c>
      <c r="E390" t="s">
        <v>105</v>
      </c>
      <c r="F390" t="s">
        <v>834</v>
      </c>
      <c r="G390">
        <v>2021</v>
      </c>
      <c r="H390">
        <v>4</v>
      </c>
      <c r="I390" t="s">
        <v>743</v>
      </c>
      <c r="J390" s="29">
        <v>44316</v>
      </c>
      <c r="K390" t="s">
        <v>744</v>
      </c>
      <c r="L390" t="s">
        <v>745</v>
      </c>
      <c r="M390" t="s">
        <v>852</v>
      </c>
      <c r="N390" t="s">
        <v>853</v>
      </c>
      <c r="O390" t="s">
        <v>837</v>
      </c>
      <c r="P390" t="s">
        <v>673</v>
      </c>
      <c r="Q390" t="s">
        <v>749</v>
      </c>
      <c r="R390" t="s">
        <v>593</v>
      </c>
      <c r="S390" t="s">
        <v>686</v>
      </c>
      <c r="T390" t="s">
        <v>751</v>
      </c>
      <c r="U390" t="s">
        <v>752</v>
      </c>
      <c r="V390" t="s">
        <v>753</v>
      </c>
      <c r="W390" t="s">
        <v>16</v>
      </c>
      <c r="X390" t="s">
        <v>754</v>
      </c>
      <c r="Y390" t="s">
        <v>755</v>
      </c>
      <c r="Z390" t="s">
        <v>380</v>
      </c>
      <c r="AA390" t="s">
        <v>756</v>
      </c>
      <c r="AB390" t="s">
        <v>757</v>
      </c>
      <c r="AC390" t="s">
        <v>758</v>
      </c>
      <c r="AD390" t="s">
        <v>759</v>
      </c>
      <c r="AE390" t="s">
        <v>562</v>
      </c>
      <c r="AF390" t="s">
        <v>760</v>
      </c>
      <c r="AG390" t="s">
        <v>761</v>
      </c>
      <c r="AH390" t="s">
        <v>762</v>
      </c>
      <c r="AI390" t="s">
        <v>763</v>
      </c>
      <c r="AJ390">
        <v>10354.4</v>
      </c>
      <c r="AK390">
        <v>0</v>
      </c>
      <c r="AL390">
        <v>0</v>
      </c>
      <c r="AM390" t="s">
        <v>764</v>
      </c>
      <c r="AN390" t="s">
        <v>764</v>
      </c>
      <c r="AO390" t="s">
        <v>764</v>
      </c>
    </row>
    <row r="391" spans="1:41" x14ac:dyDescent="0.35">
      <c r="A391">
        <v>1026845</v>
      </c>
      <c r="B391" t="s">
        <v>740</v>
      </c>
      <c r="C391" t="s">
        <v>741</v>
      </c>
      <c r="D391" t="s">
        <v>580</v>
      </c>
      <c r="E391" t="s">
        <v>99</v>
      </c>
      <c r="F391" t="s">
        <v>834</v>
      </c>
      <c r="G391">
        <v>2021</v>
      </c>
      <c r="H391">
        <v>4</v>
      </c>
      <c r="I391" t="s">
        <v>743</v>
      </c>
      <c r="J391" s="29">
        <v>44316</v>
      </c>
      <c r="K391" t="s">
        <v>744</v>
      </c>
      <c r="L391" t="s">
        <v>745</v>
      </c>
      <c r="M391" t="s">
        <v>852</v>
      </c>
      <c r="N391" t="s">
        <v>853</v>
      </c>
      <c r="O391" t="s">
        <v>837</v>
      </c>
      <c r="P391" t="s">
        <v>673</v>
      </c>
      <c r="Q391" t="s">
        <v>749</v>
      </c>
      <c r="R391" t="s">
        <v>589</v>
      </c>
      <c r="S391" t="s">
        <v>798</v>
      </c>
      <c r="T391" t="s">
        <v>751</v>
      </c>
      <c r="U391" t="s">
        <v>752</v>
      </c>
      <c r="V391" t="s">
        <v>753</v>
      </c>
      <c r="W391" t="s">
        <v>16</v>
      </c>
      <c r="X391" t="s">
        <v>754</v>
      </c>
      <c r="Y391" t="s">
        <v>755</v>
      </c>
      <c r="Z391" t="s">
        <v>380</v>
      </c>
      <c r="AA391" t="s">
        <v>756</v>
      </c>
      <c r="AB391" t="s">
        <v>757</v>
      </c>
      <c r="AC391" t="s">
        <v>758</v>
      </c>
      <c r="AD391" t="s">
        <v>759</v>
      </c>
      <c r="AE391" t="s">
        <v>768</v>
      </c>
      <c r="AF391" t="s">
        <v>760</v>
      </c>
      <c r="AG391" t="s">
        <v>761</v>
      </c>
      <c r="AH391" t="s">
        <v>762</v>
      </c>
      <c r="AI391" t="s">
        <v>763</v>
      </c>
      <c r="AJ391">
        <v>4733.3900000000003</v>
      </c>
      <c r="AK391">
        <v>0</v>
      </c>
      <c r="AL391">
        <v>0</v>
      </c>
      <c r="AM391" t="s">
        <v>764</v>
      </c>
      <c r="AN391" t="s">
        <v>764</v>
      </c>
      <c r="AO391" t="s">
        <v>764</v>
      </c>
    </row>
    <row r="392" spans="1:41" x14ac:dyDescent="0.35">
      <c r="A392">
        <v>1069541</v>
      </c>
      <c r="B392" t="s">
        <v>740</v>
      </c>
      <c r="C392" t="s">
        <v>741</v>
      </c>
      <c r="D392" t="s">
        <v>580</v>
      </c>
      <c r="E392" t="s">
        <v>203</v>
      </c>
      <c r="F392" t="s">
        <v>834</v>
      </c>
      <c r="G392">
        <v>2021</v>
      </c>
      <c r="H392">
        <v>4</v>
      </c>
      <c r="I392" t="s">
        <v>743</v>
      </c>
      <c r="J392" s="29">
        <v>44316</v>
      </c>
      <c r="K392" t="s">
        <v>744</v>
      </c>
      <c r="L392" t="s">
        <v>745</v>
      </c>
      <c r="M392" t="s">
        <v>852</v>
      </c>
      <c r="N392" t="s">
        <v>853</v>
      </c>
      <c r="O392" t="s">
        <v>837</v>
      </c>
      <c r="P392" t="s">
        <v>673</v>
      </c>
      <c r="Q392" t="s">
        <v>749</v>
      </c>
      <c r="R392" t="s">
        <v>659</v>
      </c>
      <c r="S392" t="s">
        <v>765</v>
      </c>
      <c r="T392" t="s">
        <v>751</v>
      </c>
      <c r="U392" t="s">
        <v>752</v>
      </c>
      <c r="V392" t="s">
        <v>753</v>
      </c>
      <c r="W392" t="s">
        <v>16</v>
      </c>
      <c r="X392" t="s">
        <v>754</v>
      </c>
      <c r="Y392" t="s">
        <v>755</v>
      </c>
      <c r="Z392" t="s">
        <v>380</v>
      </c>
      <c r="AA392" t="s">
        <v>756</v>
      </c>
      <c r="AB392" t="s">
        <v>757</v>
      </c>
      <c r="AC392" t="s">
        <v>758</v>
      </c>
      <c r="AD392" t="s">
        <v>759</v>
      </c>
      <c r="AE392" t="s">
        <v>766</v>
      </c>
      <c r="AF392" t="s">
        <v>760</v>
      </c>
      <c r="AG392" t="s">
        <v>761</v>
      </c>
      <c r="AH392" t="s">
        <v>762</v>
      </c>
      <c r="AI392" t="s">
        <v>763</v>
      </c>
      <c r="AJ392">
        <v>580.21</v>
      </c>
      <c r="AK392">
        <v>0</v>
      </c>
      <c r="AL392">
        <v>0</v>
      </c>
      <c r="AM392" t="s">
        <v>764</v>
      </c>
      <c r="AN392" t="s">
        <v>764</v>
      </c>
      <c r="AO392" t="s">
        <v>764</v>
      </c>
    </row>
    <row r="393" spans="1:41" x14ac:dyDescent="0.35">
      <c r="A393">
        <v>1028449</v>
      </c>
      <c r="B393" t="s">
        <v>740</v>
      </c>
      <c r="C393" t="s">
        <v>741</v>
      </c>
      <c r="D393" t="s">
        <v>580</v>
      </c>
      <c r="E393" t="s">
        <v>149</v>
      </c>
      <c r="F393" t="s">
        <v>834</v>
      </c>
      <c r="G393">
        <v>2021</v>
      </c>
      <c r="H393">
        <v>4</v>
      </c>
      <c r="I393" t="s">
        <v>743</v>
      </c>
      <c r="J393" s="29">
        <v>44316</v>
      </c>
      <c r="K393" t="s">
        <v>744</v>
      </c>
      <c r="L393" t="s">
        <v>745</v>
      </c>
      <c r="M393" t="s">
        <v>852</v>
      </c>
      <c r="N393" t="s">
        <v>853</v>
      </c>
      <c r="O393" t="s">
        <v>837</v>
      </c>
      <c r="P393" t="s">
        <v>673</v>
      </c>
      <c r="Q393" t="s">
        <v>749</v>
      </c>
      <c r="R393" t="s">
        <v>619</v>
      </c>
      <c r="S393" t="s">
        <v>792</v>
      </c>
      <c r="T393" t="s">
        <v>751</v>
      </c>
      <c r="U393" t="s">
        <v>752</v>
      </c>
      <c r="V393" t="s">
        <v>753</v>
      </c>
      <c r="W393" t="s">
        <v>16</v>
      </c>
      <c r="X393" t="s">
        <v>754</v>
      </c>
      <c r="Y393" t="s">
        <v>755</v>
      </c>
      <c r="Z393" t="s">
        <v>380</v>
      </c>
      <c r="AA393" t="s">
        <v>756</v>
      </c>
      <c r="AB393" t="s">
        <v>757</v>
      </c>
      <c r="AC393" t="s">
        <v>758</v>
      </c>
      <c r="AD393" t="s">
        <v>759</v>
      </c>
      <c r="AE393" t="s">
        <v>562</v>
      </c>
      <c r="AF393" t="s">
        <v>760</v>
      </c>
      <c r="AG393" t="s">
        <v>761</v>
      </c>
      <c r="AH393" t="s">
        <v>762</v>
      </c>
      <c r="AI393" t="s">
        <v>763</v>
      </c>
      <c r="AJ393">
        <v>4509.26</v>
      </c>
      <c r="AK393">
        <v>0</v>
      </c>
      <c r="AL393">
        <v>0</v>
      </c>
      <c r="AM393" t="s">
        <v>764</v>
      </c>
      <c r="AN393" t="s">
        <v>764</v>
      </c>
      <c r="AO393" t="s">
        <v>764</v>
      </c>
    </row>
    <row r="394" spans="1:41" x14ac:dyDescent="0.35">
      <c r="A394">
        <v>1028078</v>
      </c>
      <c r="B394" t="s">
        <v>740</v>
      </c>
      <c r="C394" t="s">
        <v>741</v>
      </c>
      <c r="D394" t="s">
        <v>580</v>
      </c>
      <c r="E394" t="s">
        <v>146</v>
      </c>
      <c r="F394" t="s">
        <v>834</v>
      </c>
      <c r="G394">
        <v>2021</v>
      </c>
      <c r="H394">
        <v>4</v>
      </c>
      <c r="I394" t="s">
        <v>743</v>
      </c>
      <c r="J394" s="29">
        <v>44316</v>
      </c>
      <c r="K394" t="s">
        <v>744</v>
      </c>
      <c r="L394" t="s">
        <v>745</v>
      </c>
      <c r="M394" t="s">
        <v>852</v>
      </c>
      <c r="N394" t="s">
        <v>853</v>
      </c>
      <c r="O394" t="s">
        <v>837</v>
      </c>
      <c r="P394" t="s">
        <v>673</v>
      </c>
      <c r="Q394" t="s">
        <v>749</v>
      </c>
      <c r="R394" t="s">
        <v>617</v>
      </c>
      <c r="S394" t="s">
        <v>694</v>
      </c>
      <c r="T394" t="s">
        <v>751</v>
      </c>
      <c r="U394" t="s">
        <v>752</v>
      </c>
      <c r="V394" t="s">
        <v>753</v>
      </c>
      <c r="W394" t="s">
        <v>16</v>
      </c>
      <c r="X394" t="s">
        <v>754</v>
      </c>
      <c r="Y394" t="s">
        <v>755</v>
      </c>
      <c r="Z394" t="s">
        <v>380</v>
      </c>
      <c r="AA394" t="s">
        <v>756</v>
      </c>
      <c r="AB394" t="s">
        <v>757</v>
      </c>
      <c r="AC394" t="s">
        <v>758</v>
      </c>
      <c r="AD394" t="s">
        <v>759</v>
      </c>
      <c r="AE394" t="s">
        <v>472</v>
      </c>
      <c r="AF394" t="s">
        <v>760</v>
      </c>
      <c r="AG394" t="s">
        <v>761</v>
      </c>
      <c r="AH394" t="s">
        <v>762</v>
      </c>
      <c r="AI394" t="s">
        <v>763</v>
      </c>
      <c r="AJ394">
        <v>25608.79</v>
      </c>
      <c r="AK394">
        <v>0</v>
      </c>
      <c r="AL394">
        <v>0</v>
      </c>
      <c r="AM394" t="s">
        <v>764</v>
      </c>
      <c r="AN394" t="s">
        <v>764</v>
      </c>
      <c r="AO394" t="s">
        <v>764</v>
      </c>
    </row>
    <row r="395" spans="1:41" x14ac:dyDescent="0.35">
      <c r="A395">
        <v>1029043</v>
      </c>
      <c r="B395" t="s">
        <v>740</v>
      </c>
      <c r="C395" t="s">
        <v>741</v>
      </c>
      <c r="D395" t="e">
        <v>#N/A</v>
      </c>
      <c r="E395" t="s">
        <v>797</v>
      </c>
      <c r="F395" t="s">
        <v>834</v>
      </c>
      <c r="G395">
        <v>2021</v>
      </c>
      <c r="H395">
        <v>4</v>
      </c>
      <c r="I395" t="s">
        <v>743</v>
      </c>
      <c r="J395" s="29">
        <v>44316</v>
      </c>
      <c r="K395" t="s">
        <v>744</v>
      </c>
      <c r="L395" t="s">
        <v>745</v>
      </c>
      <c r="M395" t="s">
        <v>852</v>
      </c>
      <c r="N395" t="s">
        <v>853</v>
      </c>
      <c r="O395" t="s">
        <v>837</v>
      </c>
      <c r="P395" t="s">
        <v>673</v>
      </c>
      <c r="Q395" t="s">
        <v>749</v>
      </c>
      <c r="R395" t="s">
        <v>595</v>
      </c>
      <c r="S395" t="s">
        <v>702</v>
      </c>
      <c r="T395" t="s">
        <v>751</v>
      </c>
      <c r="U395" t="s">
        <v>752</v>
      </c>
      <c r="V395" t="s">
        <v>753</v>
      </c>
      <c r="W395" t="s">
        <v>788</v>
      </c>
      <c r="X395" t="s">
        <v>789</v>
      </c>
      <c r="Y395" t="s">
        <v>755</v>
      </c>
      <c r="Z395" t="s">
        <v>380</v>
      </c>
      <c r="AA395" t="s">
        <v>756</v>
      </c>
      <c r="AB395" t="s">
        <v>757</v>
      </c>
      <c r="AC395" t="s">
        <v>758</v>
      </c>
      <c r="AD395" t="s">
        <v>759</v>
      </c>
      <c r="AE395" t="s">
        <v>247</v>
      </c>
      <c r="AF395" t="s">
        <v>790</v>
      </c>
      <c r="AG395" t="s">
        <v>761</v>
      </c>
      <c r="AH395" t="s">
        <v>762</v>
      </c>
      <c r="AI395" t="s">
        <v>791</v>
      </c>
      <c r="AJ395">
        <v>556.20000000000005</v>
      </c>
      <c r="AK395">
        <v>0</v>
      </c>
      <c r="AL395">
        <v>0</v>
      </c>
      <c r="AM395" t="s">
        <v>764</v>
      </c>
      <c r="AN395" t="s">
        <v>764</v>
      </c>
      <c r="AO395" t="s">
        <v>764</v>
      </c>
    </row>
    <row r="396" spans="1:41" x14ac:dyDescent="0.35">
      <c r="A396">
        <v>1029044</v>
      </c>
      <c r="B396" t="s">
        <v>740</v>
      </c>
      <c r="C396" t="s">
        <v>741</v>
      </c>
      <c r="D396" t="s">
        <v>580</v>
      </c>
      <c r="E396" t="s">
        <v>111</v>
      </c>
      <c r="F396" t="s">
        <v>834</v>
      </c>
      <c r="G396">
        <v>2021</v>
      </c>
      <c r="H396">
        <v>4</v>
      </c>
      <c r="I396" t="s">
        <v>743</v>
      </c>
      <c r="J396" s="29">
        <v>44316</v>
      </c>
      <c r="K396" t="s">
        <v>744</v>
      </c>
      <c r="L396" t="s">
        <v>745</v>
      </c>
      <c r="M396" t="s">
        <v>852</v>
      </c>
      <c r="N396" t="s">
        <v>853</v>
      </c>
      <c r="O396" t="s">
        <v>837</v>
      </c>
      <c r="P396" t="s">
        <v>673</v>
      </c>
      <c r="Q396" t="s">
        <v>749</v>
      </c>
      <c r="R396" t="s">
        <v>595</v>
      </c>
      <c r="S396" t="s">
        <v>702</v>
      </c>
      <c r="T396" t="s">
        <v>751</v>
      </c>
      <c r="U396" t="s">
        <v>752</v>
      </c>
      <c r="V396" t="s">
        <v>753</v>
      </c>
      <c r="W396" t="s">
        <v>16</v>
      </c>
      <c r="X396" t="s">
        <v>754</v>
      </c>
      <c r="Y396" t="s">
        <v>755</v>
      </c>
      <c r="Z396" t="s">
        <v>380</v>
      </c>
      <c r="AA396" t="s">
        <v>756</v>
      </c>
      <c r="AB396" t="s">
        <v>757</v>
      </c>
      <c r="AC396" t="s">
        <v>758</v>
      </c>
      <c r="AD396" t="s">
        <v>759</v>
      </c>
      <c r="AE396" t="s">
        <v>247</v>
      </c>
      <c r="AF396" t="s">
        <v>760</v>
      </c>
      <c r="AG396" t="s">
        <v>761</v>
      </c>
      <c r="AH396" t="s">
        <v>762</v>
      </c>
      <c r="AI396" t="s">
        <v>763</v>
      </c>
      <c r="AJ396">
        <v>5195.54</v>
      </c>
      <c r="AK396">
        <v>0</v>
      </c>
      <c r="AL396">
        <v>0</v>
      </c>
      <c r="AM396" t="s">
        <v>764</v>
      </c>
      <c r="AN396" t="s">
        <v>764</v>
      </c>
      <c r="AO396" t="s">
        <v>764</v>
      </c>
    </row>
    <row r="397" spans="1:41" x14ac:dyDescent="0.35">
      <c r="A397">
        <v>1029719</v>
      </c>
      <c r="B397" t="s">
        <v>740</v>
      </c>
      <c r="C397" t="s">
        <v>741</v>
      </c>
      <c r="D397" t="s">
        <v>580</v>
      </c>
      <c r="E397" t="s">
        <v>114</v>
      </c>
      <c r="F397" t="s">
        <v>834</v>
      </c>
      <c r="G397">
        <v>2021</v>
      </c>
      <c r="H397">
        <v>4</v>
      </c>
      <c r="I397" t="s">
        <v>743</v>
      </c>
      <c r="J397" s="29">
        <v>44316</v>
      </c>
      <c r="K397" t="s">
        <v>744</v>
      </c>
      <c r="L397" t="s">
        <v>745</v>
      </c>
      <c r="M397" t="s">
        <v>852</v>
      </c>
      <c r="N397" t="s">
        <v>853</v>
      </c>
      <c r="O397" t="s">
        <v>837</v>
      </c>
      <c r="P397" t="s">
        <v>673</v>
      </c>
      <c r="Q397" t="s">
        <v>749</v>
      </c>
      <c r="R397" t="s">
        <v>597</v>
      </c>
      <c r="S397" t="s">
        <v>691</v>
      </c>
      <c r="T397" t="s">
        <v>751</v>
      </c>
      <c r="U397" t="s">
        <v>752</v>
      </c>
      <c r="V397" t="s">
        <v>753</v>
      </c>
      <c r="W397" t="s">
        <v>16</v>
      </c>
      <c r="X397" t="s">
        <v>754</v>
      </c>
      <c r="Y397" t="s">
        <v>755</v>
      </c>
      <c r="Z397" t="s">
        <v>380</v>
      </c>
      <c r="AA397" t="s">
        <v>756</v>
      </c>
      <c r="AB397" t="s">
        <v>757</v>
      </c>
      <c r="AC397" t="s">
        <v>758</v>
      </c>
      <c r="AD397" t="s">
        <v>759</v>
      </c>
      <c r="AE397" t="s">
        <v>768</v>
      </c>
      <c r="AF397" t="s">
        <v>760</v>
      </c>
      <c r="AG397" t="s">
        <v>761</v>
      </c>
      <c r="AH397" t="s">
        <v>762</v>
      </c>
      <c r="AI397" t="s">
        <v>763</v>
      </c>
      <c r="AJ397">
        <v>1845.73</v>
      </c>
      <c r="AK397">
        <v>0</v>
      </c>
      <c r="AL397">
        <v>0</v>
      </c>
      <c r="AM397" t="s">
        <v>764</v>
      </c>
      <c r="AN397" t="s">
        <v>764</v>
      </c>
      <c r="AO397" t="s">
        <v>764</v>
      </c>
    </row>
    <row r="398" spans="1:41" x14ac:dyDescent="0.35">
      <c r="A398">
        <v>1029772</v>
      </c>
      <c r="B398" t="s">
        <v>740</v>
      </c>
      <c r="C398" t="s">
        <v>741</v>
      </c>
      <c r="D398" t="s">
        <v>580</v>
      </c>
      <c r="E398" t="s">
        <v>130</v>
      </c>
      <c r="F398" t="s">
        <v>834</v>
      </c>
      <c r="G398">
        <v>2021</v>
      </c>
      <c r="H398">
        <v>4</v>
      </c>
      <c r="I398" t="s">
        <v>743</v>
      </c>
      <c r="J398" s="29">
        <v>44316</v>
      </c>
      <c r="K398" t="s">
        <v>744</v>
      </c>
      <c r="L398" t="s">
        <v>745</v>
      </c>
      <c r="M398" t="s">
        <v>852</v>
      </c>
      <c r="N398" t="s">
        <v>853</v>
      </c>
      <c r="O398" t="s">
        <v>837</v>
      </c>
      <c r="P398" t="s">
        <v>673</v>
      </c>
      <c r="Q398" t="s">
        <v>749</v>
      </c>
      <c r="R398" t="s">
        <v>609</v>
      </c>
      <c r="S398" t="s">
        <v>701</v>
      </c>
      <c r="T398" t="s">
        <v>751</v>
      </c>
      <c r="U398" t="s">
        <v>752</v>
      </c>
      <c r="V398" t="s">
        <v>753</v>
      </c>
      <c r="W398" t="s">
        <v>16</v>
      </c>
      <c r="X398" t="s">
        <v>754</v>
      </c>
      <c r="Y398" t="s">
        <v>755</v>
      </c>
      <c r="Z398" t="s">
        <v>380</v>
      </c>
      <c r="AA398" t="s">
        <v>756</v>
      </c>
      <c r="AB398" t="s">
        <v>757</v>
      </c>
      <c r="AC398" t="s">
        <v>758</v>
      </c>
      <c r="AD398" t="s">
        <v>759</v>
      </c>
      <c r="AE398" t="s">
        <v>247</v>
      </c>
      <c r="AF398" t="s">
        <v>760</v>
      </c>
      <c r="AG398" t="s">
        <v>761</v>
      </c>
      <c r="AH398" t="s">
        <v>762</v>
      </c>
      <c r="AI398" t="s">
        <v>763</v>
      </c>
      <c r="AJ398">
        <v>143.27000000000001</v>
      </c>
      <c r="AK398">
        <v>0</v>
      </c>
      <c r="AL398">
        <v>0</v>
      </c>
      <c r="AM398" t="s">
        <v>764</v>
      </c>
      <c r="AN398" t="s">
        <v>764</v>
      </c>
      <c r="AO398" t="s">
        <v>764</v>
      </c>
    </row>
    <row r="399" spans="1:41" x14ac:dyDescent="0.35">
      <c r="A399">
        <v>1029772</v>
      </c>
      <c r="B399" t="s">
        <v>740</v>
      </c>
      <c r="C399" t="s">
        <v>741</v>
      </c>
      <c r="D399" t="s">
        <v>580</v>
      </c>
      <c r="E399" t="s">
        <v>130</v>
      </c>
      <c r="F399" t="s">
        <v>834</v>
      </c>
      <c r="G399">
        <v>2021</v>
      </c>
      <c r="H399">
        <v>4</v>
      </c>
      <c r="I399" t="s">
        <v>743</v>
      </c>
      <c r="J399" s="29">
        <v>44316</v>
      </c>
      <c r="K399" t="s">
        <v>744</v>
      </c>
      <c r="L399" t="s">
        <v>745</v>
      </c>
      <c r="M399" t="s">
        <v>852</v>
      </c>
      <c r="N399" t="s">
        <v>853</v>
      </c>
      <c r="O399" t="s">
        <v>837</v>
      </c>
      <c r="P399" t="s">
        <v>673</v>
      </c>
      <c r="Q399" t="s">
        <v>749</v>
      </c>
      <c r="R399" t="s">
        <v>609</v>
      </c>
      <c r="S399" t="s">
        <v>701</v>
      </c>
      <c r="T399" t="s">
        <v>751</v>
      </c>
      <c r="U399" t="s">
        <v>752</v>
      </c>
      <c r="V399" t="s">
        <v>753</v>
      </c>
      <c r="W399" t="s">
        <v>16</v>
      </c>
      <c r="X399" t="s">
        <v>754</v>
      </c>
      <c r="Y399" t="s">
        <v>755</v>
      </c>
      <c r="Z399" t="s">
        <v>380</v>
      </c>
      <c r="AA399" t="s">
        <v>756</v>
      </c>
      <c r="AB399" t="s">
        <v>757</v>
      </c>
      <c r="AC399" t="s">
        <v>758</v>
      </c>
      <c r="AD399" t="s">
        <v>759</v>
      </c>
      <c r="AE399" t="s">
        <v>247</v>
      </c>
      <c r="AF399" t="s">
        <v>760</v>
      </c>
      <c r="AG399" t="s">
        <v>761</v>
      </c>
      <c r="AH399" t="s">
        <v>762</v>
      </c>
      <c r="AI399" t="s">
        <v>763</v>
      </c>
      <c r="AJ399">
        <v>658.94</v>
      </c>
      <c r="AK399">
        <v>0</v>
      </c>
      <c r="AL399">
        <v>0</v>
      </c>
      <c r="AM399" t="s">
        <v>764</v>
      </c>
      <c r="AN399" t="s">
        <v>764</v>
      </c>
      <c r="AO399" t="s">
        <v>764</v>
      </c>
    </row>
    <row r="400" spans="1:41" x14ac:dyDescent="0.35">
      <c r="A400">
        <v>1029630</v>
      </c>
      <c r="B400" t="s">
        <v>740</v>
      </c>
      <c r="C400" t="s">
        <v>741</v>
      </c>
      <c r="D400" t="s">
        <v>580</v>
      </c>
      <c r="E400" t="s">
        <v>84</v>
      </c>
      <c r="F400" t="s">
        <v>834</v>
      </c>
      <c r="G400">
        <v>2021</v>
      </c>
      <c r="H400">
        <v>4</v>
      </c>
      <c r="I400" t="s">
        <v>743</v>
      </c>
      <c r="J400" s="29">
        <v>44316</v>
      </c>
      <c r="K400" t="s">
        <v>744</v>
      </c>
      <c r="L400" t="s">
        <v>745</v>
      </c>
      <c r="M400" t="s">
        <v>852</v>
      </c>
      <c r="N400" t="s">
        <v>853</v>
      </c>
      <c r="O400" t="s">
        <v>837</v>
      </c>
      <c r="P400" t="s">
        <v>673</v>
      </c>
      <c r="Q400" t="s">
        <v>749</v>
      </c>
      <c r="R400" t="s">
        <v>581</v>
      </c>
      <c r="S400" t="s">
        <v>697</v>
      </c>
      <c r="T400" t="s">
        <v>751</v>
      </c>
      <c r="U400" t="s">
        <v>752</v>
      </c>
      <c r="V400" t="s">
        <v>753</v>
      </c>
      <c r="W400" t="s">
        <v>16</v>
      </c>
      <c r="X400" t="s">
        <v>754</v>
      </c>
      <c r="Y400" t="s">
        <v>755</v>
      </c>
      <c r="Z400" t="s">
        <v>380</v>
      </c>
      <c r="AA400" t="s">
        <v>756</v>
      </c>
      <c r="AB400" t="s">
        <v>757</v>
      </c>
      <c r="AC400" t="s">
        <v>758</v>
      </c>
      <c r="AD400" t="s">
        <v>759</v>
      </c>
      <c r="AE400" t="s">
        <v>472</v>
      </c>
      <c r="AF400" t="s">
        <v>760</v>
      </c>
      <c r="AG400" t="s">
        <v>761</v>
      </c>
      <c r="AH400" t="s">
        <v>762</v>
      </c>
      <c r="AI400" t="s">
        <v>763</v>
      </c>
      <c r="AJ400">
        <v>40555.06</v>
      </c>
      <c r="AK400">
        <v>0</v>
      </c>
      <c r="AL400">
        <v>0</v>
      </c>
      <c r="AM400" t="s">
        <v>764</v>
      </c>
      <c r="AN400" t="s">
        <v>764</v>
      </c>
      <c r="AO400" t="s">
        <v>764</v>
      </c>
    </row>
    <row r="401" spans="1:41" x14ac:dyDescent="0.35">
      <c r="A401">
        <v>1029381</v>
      </c>
      <c r="B401" t="s">
        <v>740</v>
      </c>
      <c r="C401" t="s">
        <v>741</v>
      </c>
      <c r="D401" t="s">
        <v>580</v>
      </c>
      <c r="E401" t="s">
        <v>127</v>
      </c>
      <c r="F401" t="s">
        <v>834</v>
      </c>
      <c r="G401">
        <v>2021</v>
      </c>
      <c r="H401">
        <v>4</v>
      </c>
      <c r="I401" t="s">
        <v>743</v>
      </c>
      <c r="J401" s="29">
        <v>44316</v>
      </c>
      <c r="K401" t="s">
        <v>744</v>
      </c>
      <c r="L401" t="s">
        <v>745</v>
      </c>
      <c r="M401" t="s">
        <v>852</v>
      </c>
      <c r="N401" t="s">
        <v>853</v>
      </c>
      <c r="O401" t="s">
        <v>837</v>
      </c>
      <c r="P401" t="s">
        <v>673</v>
      </c>
      <c r="Q401" t="s">
        <v>749</v>
      </c>
      <c r="R401" t="s">
        <v>607</v>
      </c>
      <c r="S401" t="s">
        <v>794</v>
      </c>
      <c r="T401" t="s">
        <v>751</v>
      </c>
      <c r="U401" t="s">
        <v>752</v>
      </c>
      <c r="V401" t="s">
        <v>753</v>
      </c>
      <c r="W401" t="s">
        <v>16</v>
      </c>
      <c r="X401" t="s">
        <v>754</v>
      </c>
      <c r="Y401" t="s">
        <v>755</v>
      </c>
      <c r="Z401" t="s">
        <v>380</v>
      </c>
      <c r="AA401" t="s">
        <v>756</v>
      </c>
      <c r="AB401" t="s">
        <v>757</v>
      </c>
      <c r="AC401" t="s">
        <v>758</v>
      </c>
      <c r="AD401" t="s">
        <v>759</v>
      </c>
      <c r="AE401" t="s">
        <v>768</v>
      </c>
      <c r="AF401" t="s">
        <v>760</v>
      </c>
      <c r="AG401" t="s">
        <v>761</v>
      </c>
      <c r="AH401" t="s">
        <v>762</v>
      </c>
      <c r="AI401" t="s">
        <v>763</v>
      </c>
      <c r="AJ401">
        <v>70.099999999999994</v>
      </c>
      <c r="AK401">
        <v>0</v>
      </c>
      <c r="AL401">
        <v>0</v>
      </c>
      <c r="AM401" t="s">
        <v>764</v>
      </c>
      <c r="AN401" t="s">
        <v>764</v>
      </c>
      <c r="AO401" t="s">
        <v>764</v>
      </c>
    </row>
    <row r="402" spans="1:41" x14ac:dyDescent="0.35">
      <c r="A402">
        <v>1029538</v>
      </c>
      <c r="B402" t="s">
        <v>740</v>
      </c>
      <c r="C402" t="s">
        <v>741</v>
      </c>
      <c r="D402" t="e">
        <v>#N/A</v>
      </c>
      <c r="E402" t="s">
        <v>831</v>
      </c>
      <c r="F402" t="s">
        <v>834</v>
      </c>
      <c r="G402">
        <v>2021</v>
      </c>
      <c r="H402">
        <v>4</v>
      </c>
      <c r="I402" t="s">
        <v>743</v>
      </c>
      <c r="J402" s="29">
        <v>44316</v>
      </c>
      <c r="K402" t="s">
        <v>744</v>
      </c>
      <c r="L402" t="s">
        <v>745</v>
      </c>
      <c r="M402" t="s">
        <v>852</v>
      </c>
      <c r="N402" t="s">
        <v>853</v>
      </c>
      <c r="O402" t="s">
        <v>837</v>
      </c>
      <c r="P402" t="s">
        <v>673</v>
      </c>
      <c r="Q402" t="s">
        <v>749</v>
      </c>
      <c r="R402" t="s">
        <v>585</v>
      </c>
      <c r="S402" t="s">
        <v>706</v>
      </c>
      <c r="T402" t="s">
        <v>751</v>
      </c>
      <c r="U402" t="s">
        <v>752</v>
      </c>
      <c r="V402" t="s">
        <v>753</v>
      </c>
      <c r="W402" t="s">
        <v>788</v>
      </c>
      <c r="X402" t="s">
        <v>789</v>
      </c>
      <c r="Y402" t="s">
        <v>755</v>
      </c>
      <c r="Z402" t="s">
        <v>380</v>
      </c>
      <c r="AA402" t="s">
        <v>756</v>
      </c>
      <c r="AB402" t="s">
        <v>757</v>
      </c>
      <c r="AC402" t="s">
        <v>758</v>
      </c>
      <c r="AD402" t="s">
        <v>759</v>
      </c>
      <c r="AE402" t="s">
        <v>766</v>
      </c>
      <c r="AF402" t="s">
        <v>790</v>
      </c>
      <c r="AG402" t="s">
        <v>761</v>
      </c>
      <c r="AH402" t="s">
        <v>762</v>
      </c>
      <c r="AI402" t="s">
        <v>791</v>
      </c>
      <c r="AJ402">
        <v>1380.52</v>
      </c>
      <c r="AK402">
        <v>0</v>
      </c>
      <c r="AL402">
        <v>0</v>
      </c>
      <c r="AM402" t="s">
        <v>764</v>
      </c>
      <c r="AN402" t="s">
        <v>764</v>
      </c>
      <c r="AO402" t="s">
        <v>764</v>
      </c>
    </row>
    <row r="403" spans="1:41" x14ac:dyDescent="0.35">
      <c r="A403">
        <v>1029539</v>
      </c>
      <c r="B403" t="s">
        <v>740</v>
      </c>
      <c r="C403" t="s">
        <v>741</v>
      </c>
      <c r="D403" t="s">
        <v>580</v>
      </c>
      <c r="E403" t="s">
        <v>92</v>
      </c>
      <c r="F403" t="s">
        <v>834</v>
      </c>
      <c r="G403">
        <v>2021</v>
      </c>
      <c r="H403">
        <v>4</v>
      </c>
      <c r="I403" t="s">
        <v>743</v>
      </c>
      <c r="J403" s="29">
        <v>44316</v>
      </c>
      <c r="K403" t="s">
        <v>744</v>
      </c>
      <c r="L403" t="s">
        <v>745</v>
      </c>
      <c r="M403" t="s">
        <v>852</v>
      </c>
      <c r="N403" t="s">
        <v>853</v>
      </c>
      <c r="O403" t="s">
        <v>837</v>
      </c>
      <c r="P403" t="s">
        <v>673</v>
      </c>
      <c r="Q403" t="s">
        <v>749</v>
      </c>
      <c r="R403" t="s">
        <v>585</v>
      </c>
      <c r="S403" t="s">
        <v>706</v>
      </c>
      <c r="T403" t="s">
        <v>751</v>
      </c>
      <c r="U403" t="s">
        <v>752</v>
      </c>
      <c r="V403" t="s">
        <v>753</v>
      </c>
      <c r="W403" t="s">
        <v>16</v>
      </c>
      <c r="X403" t="s">
        <v>754</v>
      </c>
      <c r="Y403" t="s">
        <v>755</v>
      </c>
      <c r="Z403" t="s">
        <v>380</v>
      </c>
      <c r="AA403" t="s">
        <v>756</v>
      </c>
      <c r="AB403" t="s">
        <v>757</v>
      </c>
      <c r="AC403" t="s">
        <v>758</v>
      </c>
      <c r="AD403" t="s">
        <v>759</v>
      </c>
      <c r="AE403" t="s">
        <v>766</v>
      </c>
      <c r="AF403" t="s">
        <v>760</v>
      </c>
      <c r="AG403" t="s">
        <v>761</v>
      </c>
      <c r="AH403" t="s">
        <v>762</v>
      </c>
      <c r="AI403" t="s">
        <v>763</v>
      </c>
      <c r="AJ403">
        <v>9674.73</v>
      </c>
      <c r="AK403">
        <v>0</v>
      </c>
      <c r="AL403">
        <v>0</v>
      </c>
      <c r="AM403" t="s">
        <v>764</v>
      </c>
      <c r="AN403" t="s">
        <v>764</v>
      </c>
      <c r="AO403" t="s">
        <v>764</v>
      </c>
    </row>
    <row r="404" spans="1:41" x14ac:dyDescent="0.35">
      <c r="A404">
        <v>1030134</v>
      </c>
      <c r="B404" t="s">
        <v>740</v>
      </c>
      <c r="C404" t="s">
        <v>741</v>
      </c>
      <c r="D404" t="s">
        <v>580</v>
      </c>
      <c r="E404" t="s">
        <v>133</v>
      </c>
      <c r="F404" t="s">
        <v>834</v>
      </c>
      <c r="G404">
        <v>2021</v>
      </c>
      <c r="H404">
        <v>4</v>
      </c>
      <c r="I404" t="s">
        <v>743</v>
      </c>
      <c r="J404" s="29">
        <v>44316</v>
      </c>
      <c r="K404" t="s">
        <v>744</v>
      </c>
      <c r="L404" t="s">
        <v>745</v>
      </c>
      <c r="M404" t="s">
        <v>852</v>
      </c>
      <c r="N404" t="s">
        <v>853</v>
      </c>
      <c r="O404" t="s">
        <v>837</v>
      </c>
      <c r="P404" t="s">
        <v>673</v>
      </c>
      <c r="Q404" t="s">
        <v>749</v>
      </c>
      <c r="R404" t="s">
        <v>611</v>
      </c>
      <c r="S404" t="s">
        <v>688</v>
      </c>
      <c r="T404" t="s">
        <v>751</v>
      </c>
      <c r="U404" t="s">
        <v>752</v>
      </c>
      <c r="V404" t="s">
        <v>753</v>
      </c>
      <c r="W404" t="s">
        <v>16</v>
      </c>
      <c r="X404" t="s">
        <v>754</v>
      </c>
      <c r="Y404" t="s">
        <v>755</v>
      </c>
      <c r="Z404" t="s">
        <v>380</v>
      </c>
      <c r="AA404" t="s">
        <v>756</v>
      </c>
      <c r="AB404" t="s">
        <v>757</v>
      </c>
      <c r="AC404" t="s">
        <v>758</v>
      </c>
      <c r="AD404" t="s">
        <v>759</v>
      </c>
      <c r="AE404" t="s">
        <v>768</v>
      </c>
      <c r="AF404" t="s">
        <v>760</v>
      </c>
      <c r="AG404" t="s">
        <v>761</v>
      </c>
      <c r="AH404" t="s">
        <v>762</v>
      </c>
      <c r="AI404" t="s">
        <v>763</v>
      </c>
      <c r="AJ404">
        <v>388.46</v>
      </c>
      <c r="AK404">
        <v>0</v>
      </c>
      <c r="AL404">
        <v>0</v>
      </c>
      <c r="AM404" t="s">
        <v>764</v>
      </c>
      <c r="AN404" t="s">
        <v>764</v>
      </c>
      <c r="AO404" t="s">
        <v>764</v>
      </c>
    </row>
    <row r="405" spans="1:41" x14ac:dyDescent="0.35">
      <c r="A405">
        <v>1030780</v>
      </c>
      <c r="B405" t="s">
        <v>740</v>
      </c>
      <c r="C405" t="s">
        <v>741</v>
      </c>
      <c r="D405" t="s">
        <v>580</v>
      </c>
      <c r="E405" t="s">
        <v>95</v>
      </c>
      <c r="F405" t="s">
        <v>834</v>
      </c>
      <c r="G405">
        <v>2021</v>
      </c>
      <c r="H405">
        <v>4</v>
      </c>
      <c r="I405" t="s">
        <v>743</v>
      </c>
      <c r="J405" s="29">
        <v>44316</v>
      </c>
      <c r="K405" t="s">
        <v>744</v>
      </c>
      <c r="L405" t="s">
        <v>745</v>
      </c>
      <c r="M405" t="s">
        <v>852</v>
      </c>
      <c r="N405" t="s">
        <v>853</v>
      </c>
      <c r="O405" t="s">
        <v>837</v>
      </c>
      <c r="P405" t="s">
        <v>673</v>
      </c>
      <c r="Q405" t="s">
        <v>749</v>
      </c>
      <c r="R405" t="s">
        <v>587</v>
      </c>
      <c r="S405" t="s">
        <v>799</v>
      </c>
      <c r="T405" t="s">
        <v>751</v>
      </c>
      <c r="U405" t="s">
        <v>752</v>
      </c>
      <c r="V405" t="s">
        <v>753</v>
      </c>
      <c r="W405" t="s">
        <v>16</v>
      </c>
      <c r="X405" t="s">
        <v>754</v>
      </c>
      <c r="Y405" t="s">
        <v>755</v>
      </c>
      <c r="Z405" t="s">
        <v>380</v>
      </c>
      <c r="AA405" t="s">
        <v>756</v>
      </c>
      <c r="AB405" t="s">
        <v>757</v>
      </c>
      <c r="AC405" t="s">
        <v>758</v>
      </c>
      <c r="AD405" t="s">
        <v>759</v>
      </c>
      <c r="AE405" t="s">
        <v>768</v>
      </c>
      <c r="AF405" t="s">
        <v>760</v>
      </c>
      <c r="AG405" t="s">
        <v>761</v>
      </c>
      <c r="AH405" t="s">
        <v>762</v>
      </c>
      <c r="AI405" t="s">
        <v>763</v>
      </c>
      <c r="AJ405">
        <v>5836.27</v>
      </c>
      <c r="AK405">
        <v>0</v>
      </c>
      <c r="AL405">
        <v>0</v>
      </c>
      <c r="AM405" t="s">
        <v>764</v>
      </c>
      <c r="AN405" t="s">
        <v>764</v>
      </c>
      <c r="AO405" t="s">
        <v>764</v>
      </c>
    </row>
    <row r="406" spans="1:41" x14ac:dyDescent="0.35">
      <c r="A406">
        <v>1360642</v>
      </c>
      <c r="B406" t="s">
        <v>740</v>
      </c>
      <c r="C406" t="s">
        <v>741</v>
      </c>
      <c r="D406" t="s">
        <v>580</v>
      </c>
      <c r="E406" t="s">
        <v>124</v>
      </c>
      <c r="F406" t="s">
        <v>834</v>
      </c>
      <c r="G406">
        <v>2021</v>
      </c>
      <c r="H406">
        <v>4</v>
      </c>
      <c r="I406" t="s">
        <v>743</v>
      </c>
      <c r="J406" s="29">
        <v>44316</v>
      </c>
      <c r="K406" t="s">
        <v>744</v>
      </c>
      <c r="L406" t="s">
        <v>745</v>
      </c>
      <c r="M406" t="s">
        <v>852</v>
      </c>
      <c r="N406" t="s">
        <v>853</v>
      </c>
      <c r="O406" t="s">
        <v>837</v>
      </c>
      <c r="P406" t="s">
        <v>673</v>
      </c>
      <c r="Q406" t="s">
        <v>749</v>
      </c>
      <c r="R406" t="s">
        <v>605</v>
      </c>
      <c r="S406" t="s">
        <v>795</v>
      </c>
      <c r="T406" t="s">
        <v>751</v>
      </c>
      <c r="U406" t="s">
        <v>752</v>
      </c>
      <c r="V406" t="s">
        <v>753</v>
      </c>
      <c r="W406" t="s">
        <v>16</v>
      </c>
      <c r="X406" t="s">
        <v>754</v>
      </c>
      <c r="Y406" t="s">
        <v>755</v>
      </c>
      <c r="Z406" t="s">
        <v>380</v>
      </c>
      <c r="AA406" t="s">
        <v>756</v>
      </c>
      <c r="AB406" t="s">
        <v>757</v>
      </c>
      <c r="AC406" t="s">
        <v>758</v>
      </c>
      <c r="AD406" t="s">
        <v>759</v>
      </c>
      <c r="AE406" t="s">
        <v>472</v>
      </c>
      <c r="AF406" t="s">
        <v>760</v>
      </c>
      <c r="AG406" t="s">
        <v>761</v>
      </c>
      <c r="AH406" t="s">
        <v>762</v>
      </c>
      <c r="AI406" t="s">
        <v>763</v>
      </c>
      <c r="AJ406">
        <v>12346.93</v>
      </c>
      <c r="AK406">
        <v>0</v>
      </c>
      <c r="AL406">
        <v>0</v>
      </c>
      <c r="AM406" t="s">
        <v>764</v>
      </c>
      <c r="AN406" t="s">
        <v>764</v>
      </c>
      <c r="AO406" t="s">
        <v>764</v>
      </c>
    </row>
    <row r="407" spans="1:41" x14ac:dyDescent="0.35">
      <c r="A407">
        <v>1392046</v>
      </c>
      <c r="B407" t="s">
        <v>740</v>
      </c>
      <c r="C407" t="s">
        <v>741</v>
      </c>
      <c r="D407" t="e">
        <v>#N/A</v>
      </c>
      <c r="E407" t="s">
        <v>813</v>
      </c>
      <c r="F407" t="s">
        <v>834</v>
      </c>
      <c r="G407">
        <v>2021</v>
      </c>
      <c r="H407">
        <v>4</v>
      </c>
      <c r="I407" t="s">
        <v>743</v>
      </c>
      <c r="J407" s="29">
        <v>44316</v>
      </c>
      <c r="K407" t="s">
        <v>744</v>
      </c>
      <c r="L407" t="s">
        <v>745</v>
      </c>
      <c r="M407" t="s">
        <v>852</v>
      </c>
      <c r="N407" t="s">
        <v>853</v>
      </c>
      <c r="O407" t="s">
        <v>837</v>
      </c>
      <c r="P407" t="s">
        <v>673</v>
      </c>
      <c r="Q407" t="s">
        <v>749</v>
      </c>
      <c r="R407" t="s">
        <v>649</v>
      </c>
      <c r="S407" t="s">
        <v>700</v>
      </c>
      <c r="T407" t="s">
        <v>751</v>
      </c>
      <c r="U407" t="s">
        <v>752</v>
      </c>
      <c r="V407" t="s">
        <v>753</v>
      </c>
      <c r="W407" t="s">
        <v>788</v>
      </c>
      <c r="X407" t="s">
        <v>789</v>
      </c>
      <c r="Y407" t="s">
        <v>755</v>
      </c>
      <c r="Z407" t="s">
        <v>380</v>
      </c>
      <c r="AA407" t="s">
        <v>756</v>
      </c>
      <c r="AB407" t="s">
        <v>757</v>
      </c>
      <c r="AC407" t="s">
        <v>758</v>
      </c>
      <c r="AD407" t="s">
        <v>759</v>
      </c>
      <c r="AE407" t="s">
        <v>247</v>
      </c>
      <c r="AF407" t="s">
        <v>790</v>
      </c>
      <c r="AG407" t="s">
        <v>761</v>
      </c>
      <c r="AH407" t="s">
        <v>762</v>
      </c>
      <c r="AI407" t="s">
        <v>791</v>
      </c>
      <c r="AJ407">
        <v>246.02</v>
      </c>
      <c r="AK407">
        <v>0</v>
      </c>
      <c r="AL407">
        <v>0</v>
      </c>
      <c r="AM407" t="s">
        <v>764</v>
      </c>
      <c r="AN407" t="s">
        <v>764</v>
      </c>
      <c r="AO407" t="s">
        <v>764</v>
      </c>
    </row>
    <row r="408" spans="1:41" x14ac:dyDescent="0.35">
      <c r="A408">
        <v>1392056</v>
      </c>
      <c r="B408" t="s">
        <v>740</v>
      </c>
      <c r="C408" t="s">
        <v>741</v>
      </c>
      <c r="D408" t="s">
        <v>580</v>
      </c>
      <c r="E408" t="s">
        <v>193</v>
      </c>
      <c r="F408" t="s">
        <v>834</v>
      </c>
      <c r="G408">
        <v>2021</v>
      </c>
      <c r="H408">
        <v>4</v>
      </c>
      <c r="I408" t="s">
        <v>743</v>
      </c>
      <c r="J408" s="29">
        <v>44316</v>
      </c>
      <c r="K408" t="s">
        <v>744</v>
      </c>
      <c r="L408" t="s">
        <v>745</v>
      </c>
      <c r="M408" t="s">
        <v>852</v>
      </c>
      <c r="N408" t="s">
        <v>853</v>
      </c>
      <c r="O408" t="s">
        <v>837</v>
      </c>
      <c r="P408" t="s">
        <v>673</v>
      </c>
      <c r="Q408" t="s">
        <v>749</v>
      </c>
      <c r="R408" t="s">
        <v>649</v>
      </c>
      <c r="S408" t="s">
        <v>700</v>
      </c>
      <c r="T408" t="s">
        <v>751</v>
      </c>
      <c r="U408" t="s">
        <v>752</v>
      </c>
      <c r="V408" t="s">
        <v>753</v>
      </c>
      <c r="W408" t="s">
        <v>16</v>
      </c>
      <c r="X408" t="s">
        <v>754</v>
      </c>
      <c r="Y408" t="s">
        <v>755</v>
      </c>
      <c r="Z408" t="s">
        <v>380</v>
      </c>
      <c r="AA408" t="s">
        <v>756</v>
      </c>
      <c r="AB408" t="s">
        <v>757</v>
      </c>
      <c r="AC408" t="s">
        <v>758</v>
      </c>
      <c r="AD408" t="s">
        <v>759</v>
      </c>
      <c r="AE408" t="s">
        <v>247</v>
      </c>
      <c r="AF408" t="s">
        <v>760</v>
      </c>
      <c r="AG408" t="s">
        <v>761</v>
      </c>
      <c r="AH408" t="s">
        <v>762</v>
      </c>
      <c r="AI408" t="s">
        <v>763</v>
      </c>
      <c r="AJ408">
        <v>7566.56</v>
      </c>
      <c r="AK408">
        <v>0</v>
      </c>
      <c r="AL408">
        <v>0</v>
      </c>
      <c r="AM408" t="s">
        <v>764</v>
      </c>
      <c r="AN408" t="s">
        <v>764</v>
      </c>
      <c r="AO408" t="s">
        <v>764</v>
      </c>
    </row>
    <row r="409" spans="1:41" x14ac:dyDescent="0.35">
      <c r="A409">
        <v>1273418</v>
      </c>
      <c r="B409" t="s">
        <v>740</v>
      </c>
      <c r="C409" t="s">
        <v>741</v>
      </c>
      <c r="D409" t="s">
        <v>580</v>
      </c>
      <c r="E409" t="s">
        <v>190</v>
      </c>
      <c r="F409" t="s">
        <v>834</v>
      </c>
      <c r="G409">
        <v>2021</v>
      </c>
      <c r="H409">
        <v>4</v>
      </c>
      <c r="I409" t="s">
        <v>743</v>
      </c>
      <c r="J409" s="29">
        <v>44316</v>
      </c>
      <c r="K409" t="s">
        <v>744</v>
      </c>
      <c r="L409" t="s">
        <v>745</v>
      </c>
      <c r="M409" t="s">
        <v>852</v>
      </c>
      <c r="N409" t="s">
        <v>853</v>
      </c>
      <c r="O409" t="s">
        <v>837</v>
      </c>
      <c r="P409" t="s">
        <v>673</v>
      </c>
      <c r="Q409" t="s">
        <v>749</v>
      </c>
      <c r="R409" t="s">
        <v>647</v>
      </c>
      <c r="S409" t="s">
        <v>778</v>
      </c>
      <c r="T409" t="s">
        <v>751</v>
      </c>
      <c r="U409" t="s">
        <v>752</v>
      </c>
      <c r="V409" t="s">
        <v>753</v>
      </c>
      <c r="W409" t="s">
        <v>16</v>
      </c>
      <c r="X409" t="s">
        <v>754</v>
      </c>
      <c r="Y409" t="s">
        <v>755</v>
      </c>
      <c r="Z409" t="s">
        <v>380</v>
      </c>
      <c r="AA409" t="s">
        <v>756</v>
      </c>
      <c r="AB409" t="s">
        <v>757</v>
      </c>
      <c r="AC409" t="s">
        <v>758</v>
      </c>
      <c r="AD409" t="s">
        <v>759</v>
      </c>
      <c r="AE409" t="s">
        <v>472</v>
      </c>
      <c r="AF409" t="s">
        <v>760</v>
      </c>
      <c r="AG409" t="s">
        <v>761</v>
      </c>
      <c r="AH409" t="s">
        <v>762</v>
      </c>
      <c r="AI409" t="s">
        <v>763</v>
      </c>
      <c r="AJ409">
        <v>15275.84</v>
      </c>
      <c r="AK409">
        <v>0</v>
      </c>
      <c r="AL409">
        <v>0</v>
      </c>
      <c r="AM409" t="s">
        <v>764</v>
      </c>
      <c r="AN409" t="s">
        <v>764</v>
      </c>
      <c r="AO409" t="s">
        <v>764</v>
      </c>
    </row>
    <row r="410" spans="1:41" x14ac:dyDescent="0.35">
      <c r="A410">
        <v>1027143</v>
      </c>
      <c r="B410" t="s">
        <v>740</v>
      </c>
      <c r="C410" t="s">
        <v>741</v>
      </c>
      <c r="D410" t="e">
        <v>#N/A</v>
      </c>
      <c r="E410" t="s">
        <v>838</v>
      </c>
      <c r="F410" t="s">
        <v>834</v>
      </c>
      <c r="G410">
        <v>2021</v>
      </c>
      <c r="H410">
        <v>4</v>
      </c>
      <c r="I410" t="s">
        <v>743</v>
      </c>
      <c r="J410" s="29">
        <v>44316</v>
      </c>
      <c r="K410" t="s">
        <v>744</v>
      </c>
      <c r="L410" t="s">
        <v>782</v>
      </c>
      <c r="M410" t="s">
        <v>854</v>
      </c>
      <c r="N410" t="s">
        <v>855</v>
      </c>
      <c r="O410" t="s">
        <v>856</v>
      </c>
      <c r="P410" t="s">
        <v>673</v>
      </c>
      <c r="Q410" t="s">
        <v>749</v>
      </c>
      <c r="R410" t="s">
        <v>623</v>
      </c>
      <c r="S410" t="s">
        <v>820</v>
      </c>
      <c r="T410" t="s">
        <v>751</v>
      </c>
      <c r="U410" t="s">
        <v>752</v>
      </c>
      <c r="V410" t="s">
        <v>753</v>
      </c>
      <c r="W410" t="s">
        <v>788</v>
      </c>
      <c r="X410" t="s">
        <v>789</v>
      </c>
      <c r="Y410" t="s">
        <v>755</v>
      </c>
      <c r="Z410" t="s">
        <v>380</v>
      </c>
      <c r="AA410" t="s">
        <v>756</v>
      </c>
      <c r="AB410" t="s">
        <v>757</v>
      </c>
      <c r="AC410" t="s">
        <v>758</v>
      </c>
      <c r="AD410" t="s">
        <v>759</v>
      </c>
      <c r="AE410" t="s">
        <v>768</v>
      </c>
      <c r="AF410" t="s">
        <v>790</v>
      </c>
      <c r="AG410" t="s">
        <v>761</v>
      </c>
      <c r="AH410" t="s">
        <v>762</v>
      </c>
      <c r="AI410" t="s">
        <v>791</v>
      </c>
      <c r="AJ410">
        <v>-3246.69</v>
      </c>
      <c r="AK410">
        <v>0</v>
      </c>
      <c r="AL410">
        <v>0</v>
      </c>
      <c r="AM410" t="s">
        <v>764</v>
      </c>
      <c r="AN410" t="s">
        <v>764</v>
      </c>
      <c r="AO410" t="s">
        <v>764</v>
      </c>
    </row>
    <row r="411" spans="1:41" x14ac:dyDescent="0.35">
      <c r="A411">
        <v>1027144</v>
      </c>
      <c r="B411" t="s">
        <v>740</v>
      </c>
      <c r="C411" t="s">
        <v>741</v>
      </c>
      <c r="D411" t="s">
        <v>580</v>
      </c>
      <c r="E411" t="s">
        <v>153</v>
      </c>
      <c r="F411" t="s">
        <v>834</v>
      </c>
      <c r="G411">
        <v>2021</v>
      </c>
      <c r="H411">
        <v>4</v>
      </c>
      <c r="I411" t="s">
        <v>743</v>
      </c>
      <c r="J411" s="29">
        <v>44316</v>
      </c>
      <c r="K411" t="s">
        <v>744</v>
      </c>
      <c r="L411" t="s">
        <v>782</v>
      </c>
      <c r="M411" t="s">
        <v>854</v>
      </c>
      <c r="N411" t="s">
        <v>855</v>
      </c>
      <c r="O411" t="s">
        <v>856</v>
      </c>
      <c r="P411" t="s">
        <v>673</v>
      </c>
      <c r="Q411" t="s">
        <v>749</v>
      </c>
      <c r="R411" t="s">
        <v>623</v>
      </c>
      <c r="S411" t="s">
        <v>820</v>
      </c>
      <c r="T411" t="s">
        <v>751</v>
      </c>
      <c r="U411" t="s">
        <v>752</v>
      </c>
      <c r="V411" t="s">
        <v>753</v>
      </c>
      <c r="W411" t="s">
        <v>16</v>
      </c>
      <c r="X411" t="s">
        <v>754</v>
      </c>
      <c r="Y411" t="s">
        <v>755</v>
      </c>
      <c r="Z411" t="s">
        <v>380</v>
      </c>
      <c r="AA411" t="s">
        <v>756</v>
      </c>
      <c r="AB411" t="s">
        <v>757</v>
      </c>
      <c r="AC411" t="s">
        <v>758</v>
      </c>
      <c r="AD411" t="s">
        <v>759</v>
      </c>
      <c r="AE411" t="s">
        <v>768</v>
      </c>
      <c r="AF411" t="s">
        <v>760</v>
      </c>
      <c r="AG411" t="s">
        <v>761</v>
      </c>
      <c r="AH411" t="s">
        <v>762</v>
      </c>
      <c r="AI411" t="s">
        <v>763</v>
      </c>
      <c r="AJ411">
        <v>-5078.9399999999996</v>
      </c>
      <c r="AK411">
        <v>0</v>
      </c>
      <c r="AL411">
        <v>0</v>
      </c>
      <c r="AM411" t="s">
        <v>764</v>
      </c>
      <c r="AN411" t="s">
        <v>764</v>
      </c>
      <c r="AO411" t="s">
        <v>764</v>
      </c>
    </row>
    <row r="412" spans="1:41" x14ac:dyDescent="0.35">
      <c r="A412">
        <v>1360633</v>
      </c>
      <c r="B412" t="s">
        <v>740</v>
      </c>
      <c r="C412" t="s">
        <v>741</v>
      </c>
      <c r="D412" t="s">
        <v>580</v>
      </c>
      <c r="E412" t="s">
        <v>188</v>
      </c>
      <c r="F412" t="s">
        <v>834</v>
      </c>
      <c r="G412">
        <v>2021</v>
      </c>
      <c r="H412">
        <v>4</v>
      </c>
      <c r="I412" t="s">
        <v>743</v>
      </c>
      <c r="J412" s="29">
        <v>44316</v>
      </c>
      <c r="K412" t="s">
        <v>744</v>
      </c>
      <c r="L412" t="s">
        <v>782</v>
      </c>
      <c r="M412" t="s">
        <v>854</v>
      </c>
      <c r="N412" t="s">
        <v>855</v>
      </c>
      <c r="O412" t="s">
        <v>856</v>
      </c>
      <c r="P412" t="s">
        <v>673</v>
      </c>
      <c r="Q412" t="s">
        <v>749</v>
      </c>
      <c r="R412" t="s">
        <v>645</v>
      </c>
      <c r="S412" t="s">
        <v>841</v>
      </c>
      <c r="T412" t="s">
        <v>751</v>
      </c>
      <c r="U412" t="s">
        <v>752</v>
      </c>
      <c r="V412" t="s">
        <v>753</v>
      </c>
      <c r="W412" t="s">
        <v>16</v>
      </c>
      <c r="X412" t="s">
        <v>754</v>
      </c>
      <c r="Y412" t="s">
        <v>755</v>
      </c>
      <c r="Z412" t="s">
        <v>380</v>
      </c>
      <c r="AA412" t="s">
        <v>756</v>
      </c>
      <c r="AB412" t="s">
        <v>757</v>
      </c>
      <c r="AC412" t="s">
        <v>758</v>
      </c>
      <c r="AD412" t="s">
        <v>759</v>
      </c>
      <c r="AE412" t="s">
        <v>766</v>
      </c>
      <c r="AF412" t="s">
        <v>760</v>
      </c>
      <c r="AG412" t="s">
        <v>761</v>
      </c>
      <c r="AH412" t="s">
        <v>762</v>
      </c>
      <c r="AI412" t="s">
        <v>763</v>
      </c>
      <c r="AJ412">
        <v>-436.97</v>
      </c>
      <c r="AK412">
        <v>0</v>
      </c>
      <c r="AL412">
        <v>0</v>
      </c>
      <c r="AM412" t="s">
        <v>764</v>
      </c>
      <c r="AN412" t="s">
        <v>764</v>
      </c>
      <c r="AO412" t="s">
        <v>764</v>
      </c>
    </row>
    <row r="413" spans="1:41" x14ac:dyDescent="0.35">
      <c r="A413">
        <v>1069541</v>
      </c>
      <c r="B413" t="s">
        <v>740</v>
      </c>
      <c r="C413" t="s">
        <v>741</v>
      </c>
      <c r="D413" t="s">
        <v>580</v>
      </c>
      <c r="E413" t="s">
        <v>203</v>
      </c>
      <c r="F413" t="s">
        <v>857</v>
      </c>
      <c r="G413">
        <v>2021</v>
      </c>
      <c r="H413">
        <v>3</v>
      </c>
      <c r="I413" t="s">
        <v>858</v>
      </c>
      <c r="J413" s="29">
        <v>44286</v>
      </c>
      <c r="K413" t="s">
        <v>744</v>
      </c>
      <c r="L413" t="s">
        <v>745</v>
      </c>
      <c r="M413" t="s">
        <v>859</v>
      </c>
      <c r="N413" t="s">
        <v>860</v>
      </c>
      <c r="O413" t="s">
        <v>861</v>
      </c>
      <c r="P413" t="s">
        <v>673</v>
      </c>
      <c r="Q413" t="s">
        <v>749</v>
      </c>
      <c r="R413" t="s">
        <v>659</v>
      </c>
      <c r="S413" t="s">
        <v>765</v>
      </c>
      <c r="T413" t="s">
        <v>751</v>
      </c>
      <c r="U413" t="s">
        <v>752</v>
      </c>
      <c r="V413" t="s">
        <v>753</v>
      </c>
      <c r="W413" t="s">
        <v>16</v>
      </c>
      <c r="X413" t="s">
        <v>754</v>
      </c>
      <c r="Y413" t="s">
        <v>755</v>
      </c>
      <c r="Z413" t="s">
        <v>380</v>
      </c>
      <c r="AA413" t="s">
        <v>756</v>
      </c>
      <c r="AB413" t="s">
        <v>757</v>
      </c>
      <c r="AC413" t="s">
        <v>758</v>
      </c>
      <c r="AD413" t="s">
        <v>759</v>
      </c>
      <c r="AE413" t="s">
        <v>766</v>
      </c>
      <c r="AF413" t="s">
        <v>760</v>
      </c>
      <c r="AG413" t="s">
        <v>761</v>
      </c>
      <c r="AH413" t="s">
        <v>762</v>
      </c>
      <c r="AI413" t="s">
        <v>763</v>
      </c>
      <c r="AJ413">
        <v>214.6</v>
      </c>
      <c r="AK413">
        <v>0</v>
      </c>
      <c r="AL413">
        <v>0</v>
      </c>
      <c r="AM413" t="s">
        <v>764</v>
      </c>
      <c r="AN413" t="s">
        <v>764</v>
      </c>
      <c r="AO413" t="s">
        <v>764</v>
      </c>
    </row>
    <row r="414" spans="1:41" x14ac:dyDescent="0.35">
      <c r="A414">
        <v>1069460</v>
      </c>
      <c r="B414" t="s">
        <v>740</v>
      </c>
      <c r="C414" t="s">
        <v>741</v>
      </c>
      <c r="D414" t="s">
        <v>580</v>
      </c>
      <c r="E414" t="s">
        <v>199</v>
      </c>
      <c r="F414" t="s">
        <v>857</v>
      </c>
      <c r="G414">
        <v>2021</v>
      </c>
      <c r="H414">
        <v>3</v>
      </c>
      <c r="I414" t="s">
        <v>858</v>
      </c>
      <c r="J414" s="29">
        <v>44286</v>
      </c>
      <c r="K414" t="s">
        <v>744</v>
      </c>
      <c r="L414" t="s">
        <v>745</v>
      </c>
      <c r="M414" t="s">
        <v>862</v>
      </c>
      <c r="N414" t="s">
        <v>863</v>
      </c>
      <c r="O414" t="s">
        <v>844</v>
      </c>
      <c r="P414" t="s">
        <v>673</v>
      </c>
      <c r="Q414" t="s">
        <v>749</v>
      </c>
      <c r="R414" t="s">
        <v>653</v>
      </c>
      <c r="S414" t="s">
        <v>773</v>
      </c>
      <c r="T414" t="s">
        <v>751</v>
      </c>
      <c r="U414" t="s">
        <v>752</v>
      </c>
      <c r="V414" t="s">
        <v>753</v>
      </c>
      <c r="W414" t="s">
        <v>16</v>
      </c>
      <c r="X414" t="s">
        <v>754</v>
      </c>
      <c r="Y414" t="s">
        <v>755</v>
      </c>
      <c r="Z414" t="s">
        <v>380</v>
      </c>
      <c r="AA414" t="s">
        <v>756</v>
      </c>
      <c r="AB414" t="s">
        <v>757</v>
      </c>
      <c r="AC414" t="s">
        <v>758</v>
      </c>
      <c r="AD414" t="s">
        <v>759</v>
      </c>
      <c r="AE414" t="s">
        <v>575</v>
      </c>
      <c r="AF414" t="s">
        <v>760</v>
      </c>
      <c r="AG414" t="s">
        <v>761</v>
      </c>
      <c r="AH414" t="s">
        <v>762</v>
      </c>
      <c r="AI414" t="s">
        <v>763</v>
      </c>
      <c r="AJ414">
        <v>7224.4</v>
      </c>
      <c r="AK414">
        <v>0</v>
      </c>
      <c r="AL414">
        <v>0</v>
      </c>
      <c r="AM414" t="s">
        <v>764</v>
      </c>
      <c r="AN414" t="s">
        <v>764</v>
      </c>
      <c r="AO414" t="s">
        <v>764</v>
      </c>
    </row>
    <row r="415" spans="1:41" x14ac:dyDescent="0.35">
      <c r="A415">
        <v>1698200</v>
      </c>
      <c r="B415" t="s">
        <v>740</v>
      </c>
      <c r="C415" t="s">
        <v>741</v>
      </c>
      <c r="D415" t="s">
        <v>580</v>
      </c>
      <c r="E415" t="s">
        <v>196</v>
      </c>
      <c r="F415" t="s">
        <v>857</v>
      </c>
      <c r="G415">
        <v>2021</v>
      </c>
      <c r="H415">
        <v>3</v>
      </c>
      <c r="I415" t="s">
        <v>858</v>
      </c>
      <c r="J415" s="29">
        <v>44286</v>
      </c>
      <c r="K415" t="s">
        <v>744</v>
      </c>
      <c r="L415" t="s">
        <v>745</v>
      </c>
      <c r="M415" t="s">
        <v>862</v>
      </c>
      <c r="N415" t="s">
        <v>863</v>
      </c>
      <c r="O415" t="s">
        <v>844</v>
      </c>
      <c r="P415" t="s">
        <v>673</v>
      </c>
      <c r="Q415" t="s">
        <v>749</v>
      </c>
      <c r="R415" t="s">
        <v>651</v>
      </c>
      <c r="S415" t="s">
        <v>693</v>
      </c>
      <c r="T415" t="s">
        <v>751</v>
      </c>
      <c r="U415" t="s">
        <v>752</v>
      </c>
      <c r="V415" t="s">
        <v>753</v>
      </c>
      <c r="W415" t="s">
        <v>16</v>
      </c>
      <c r="X415" t="s">
        <v>754</v>
      </c>
      <c r="Y415" t="s">
        <v>755</v>
      </c>
      <c r="Z415" t="s">
        <v>380</v>
      </c>
      <c r="AA415" t="s">
        <v>756</v>
      </c>
      <c r="AB415" t="s">
        <v>757</v>
      </c>
      <c r="AC415" t="s">
        <v>758</v>
      </c>
      <c r="AD415" t="s">
        <v>759</v>
      </c>
      <c r="AE415" t="s">
        <v>768</v>
      </c>
      <c r="AF415" t="s">
        <v>760</v>
      </c>
      <c r="AG415" t="s">
        <v>761</v>
      </c>
      <c r="AH415" t="s">
        <v>762</v>
      </c>
      <c r="AI415" t="s">
        <v>763</v>
      </c>
      <c r="AJ415">
        <v>17915.97</v>
      </c>
      <c r="AK415">
        <v>0</v>
      </c>
      <c r="AL415">
        <v>0</v>
      </c>
      <c r="AM415" t="s">
        <v>764</v>
      </c>
      <c r="AN415" t="s">
        <v>764</v>
      </c>
      <c r="AO415" t="s">
        <v>764</v>
      </c>
    </row>
    <row r="416" spans="1:41" x14ac:dyDescent="0.35">
      <c r="A416">
        <v>1698200</v>
      </c>
      <c r="B416" t="s">
        <v>740</v>
      </c>
      <c r="C416" t="s">
        <v>741</v>
      </c>
      <c r="D416" t="s">
        <v>580</v>
      </c>
      <c r="E416" t="s">
        <v>196</v>
      </c>
      <c r="F416" t="s">
        <v>857</v>
      </c>
      <c r="G416">
        <v>2021</v>
      </c>
      <c r="H416">
        <v>3</v>
      </c>
      <c r="I416" t="s">
        <v>858</v>
      </c>
      <c r="J416" s="29">
        <v>44286</v>
      </c>
      <c r="K416" t="s">
        <v>744</v>
      </c>
      <c r="L416" t="s">
        <v>745</v>
      </c>
      <c r="M416" t="s">
        <v>859</v>
      </c>
      <c r="N416" t="s">
        <v>860</v>
      </c>
      <c r="O416" t="s">
        <v>861</v>
      </c>
      <c r="P416" t="s">
        <v>673</v>
      </c>
      <c r="Q416" t="s">
        <v>749</v>
      </c>
      <c r="R416" t="s">
        <v>651</v>
      </c>
      <c r="S416" t="s">
        <v>693</v>
      </c>
      <c r="T416" t="s">
        <v>751</v>
      </c>
      <c r="U416" t="s">
        <v>752</v>
      </c>
      <c r="V416" t="s">
        <v>753</v>
      </c>
      <c r="W416" t="s">
        <v>16</v>
      </c>
      <c r="X416" t="s">
        <v>754</v>
      </c>
      <c r="Y416" t="s">
        <v>755</v>
      </c>
      <c r="Z416" t="s">
        <v>380</v>
      </c>
      <c r="AA416" t="s">
        <v>756</v>
      </c>
      <c r="AB416" t="s">
        <v>757</v>
      </c>
      <c r="AC416" t="s">
        <v>758</v>
      </c>
      <c r="AD416" t="s">
        <v>759</v>
      </c>
      <c r="AE416" t="s">
        <v>768</v>
      </c>
      <c r="AF416" t="s">
        <v>760</v>
      </c>
      <c r="AG416" t="s">
        <v>761</v>
      </c>
      <c r="AH416" t="s">
        <v>762</v>
      </c>
      <c r="AI416" t="s">
        <v>763</v>
      </c>
      <c r="AJ416">
        <v>6584.07</v>
      </c>
      <c r="AK416">
        <v>0</v>
      </c>
      <c r="AL416">
        <v>0</v>
      </c>
      <c r="AM416" t="s">
        <v>764</v>
      </c>
      <c r="AN416" t="s">
        <v>764</v>
      </c>
      <c r="AO416" t="s">
        <v>764</v>
      </c>
    </row>
    <row r="417" spans="1:41" x14ac:dyDescent="0.35">
      <c r="A417">
        <v>1392056</v>
      </c>
      <c r="B417" t="s">
        <v>740</v>
      </c>
      <c r="C417" t="s">
        <v>741</v>
      </c>
      <c r="D417" t="s">
        <v>580</v>
      </c>
      <c r="E417" t="s">
        <v>193</v>
      </c>
      <c r="F417" t="s">
        <v>857</v>
      </c>
      <c r="G417">
        <v>2021</v>
      </c>
      <c r="H417">
        <v>3</v>
      </c>
      <c r="I417" t="s">
        <v>858</v>
      </c>
      <c r="J417" s="29">
        <v>44286</v>
      </c>
      <c r="K417" t="s">
        <v>744</v>
      </c>
      <c r="L417" t="s">
        <v>745</v>
      </c>
      <c r="M417" t="s">
        <v>862</v>
      </c>
      <c r="N417" t="s">
        <v>863</v>
      </c>
      <c r="O417" t="s">
        <v>844</v>
      </c>
      <c r="P417" t="s">
        <v>673</v>
      </c>
      <c r="Q417" t="s">
        <v>749</v>
      </c>
      <c r="R417" t="s">
        <v>649</v>
      </c>
      <c r="S417" t="s">
        <v>700</v>
      </c>
      <c r="T417" t="s">
        <v>751</v>
      </c>
      <c r="U417" t="s">
        <v>752</v>
      </c>
      <c r="V417" t="s">
        <v>753</v>
      </c>
      <c r="W417" t="s">
        <v>16</v>
      </c>
      <c r="X417" t="s">
        <v>754</v>
      </c>
      <c r="Y417" t="s">
        <v>755</v>
      </c>
      <c r="Z417" t="s">
        <v>380</v>
      </c>
      <c r="AA417" t="s">
        <v>756</v>
      </c>
      <c r="AB417" t="s">
        <v>757</v>
      </c>
      <c r="AC417" t="s">
        <v>758</v>
      </c>
      <c r="AD417" t="s">
        <v>759</v>
      </c>
      <c r="AE417" t="s">
        <v>247</v>
      </c>
      <c r="AF417" t="s">
        <v>760</v>
      </c>
      <c r="AG417" t="s">
        <v>761</v>
      </c>
      <c r="AH417" t="s">
        <v>762</v>
      </c>
      <c r="AI417" t="s">
        <v>763</v>
      </c>
      <c r="AJ417">
        <v>4502.24</v>
      </c>
      <c r="AK417">
        <v>0</v>
      </c>
      <c r="AL417">
        <v>0</v>
      </c>
      <c r="AM417" t="s">
        <v>764</v>
      </c>
      <c r="AN417" t="s">
        <v>764</v>
      </c>
      <c r="AO417" t="s">
        <v>764</v>
      </c>
    </row>
    <row r="418" spans="1:41" x14ac:dyDescent="0.35">
      <c r="A418">
        <v>1392056</v>
      </c>
      <c r="B418" t="s">
        <v>740</v>
      </c>
      <c r="C418" t="s">
        <v>741</v>
      </c>
      <c r="D418" t="s">
        <v>580</v>
      </c>
      <c r="E418" t="s">
        <v>193</v>
      </c>
      <c r="F418" t="s">
        <v>857</v>
      </c>
      <c r="G418">
        <v>2021</v>
      </c>
      <c r="H418">
        <v>3</v>
      </c>
      <c r="I418" t="s">
        <v>858</v>
      </c>
      <c r="J418" s="29">
        <v>44286</v>
      </c>
      <c r="K418" t="s">
        <v>744</v>
      </c>
      <c r="L418" t="s">
        <v>745</v>
      </c>
      <c r="M418" t="s">
        <v>859</v>
      </c>
      <c r="N418" t="s">
        <v>860</v>
      </c>
      <c r="O418" t="s">
        <v>861</v>
      </c>
      <c r="P418" t="s">
        <v>673</v>
      </c>
      <c r="Q418" t="s">
        <v>749</v>
      </c>
      <c r="R418" t="s">
        <v>649</v>
      </c>
      <c r="S418" t="s">
        <v>700</v>
      </c>
      <c r="T418" t="s">
        <v>751</v>
      </c>
      <c r="U418" t="s">
        <v>752</v>
      </c>
      <c r="V418" t="s">
        <v>753</v>
      </c>
      <c r="W418" t="s">
        <v>16</v>
      </c>
      <c r="X418" t="s">
        <v>754</v>
      </c>
      <c r="Y418" t="s">
        <v>755</v>
      </c>
      <c r="Z418" t="s">
        <v>380</v>
      </c>
      <c r="AA418" t="s">
        <v>756</v>
      </c>
      <c r="AB418" t="s">
        <v>757</v>
      </c>
      <c r="AC418" t="s">
        <v>758</v>
      </c>
      <c r="AD418" t="s">
        <v>759</v>
      </c>
      <c r="AE418" t="s">
        <v>247</v>
      </c>
      <c r="AF418" t="s">
        <v>760</v>
      </c>
      <c r="AG418" t="s">
        <v>761</v>
      </c>
      <c r="AH418" t="s">
        <v>762</v>
      </c>
      <c r="AI418" t="s">
        <v>763</v>
      </c>
      <c r="AJ418">
        <v>12755.47</v>
      </c>
      <c r="AK418">
        <v>0</v>
      </c>
      <c r="AL418">
        <v>0</v>
      </c>
      <c r="AM418" t="s">
        <v>764</v>
      </c>
      <c r="AN418" t="s">
        <v>764</v>
      </c>
      <c r="AO418" t="s">
        <v>764</v>
      </c>
    </row>
    <row r="419" spans="1:41" x14ac:dyDescent="0.35">
      <c r="A419">
        <v>1273418</v>
      </c>
      <c r="B419" t="s">
        <v>740</v>
      </c>
      <c r="C419" t="s">
        <v>741</v>
      </c>
      <c r="D419" t="s">
        <v>580</v>
      </c>
      <c r="E419" t="s">
        <v>190</v>
      </c>
      <c r="F419" t="s">
        <v>857</v>
      </c>
      <c r="G419">
        <v>2021</v>
      </c>
      <c r="H419">
        <v>3</v>
      </c>
      <c r="I419" t="s">
        <v>858</v>
      </c>
      <c r="J419" s="29">
        <v>44286</v>
      </c>
      <c r="K419" t="s">
        <v>744</v>
      </c>
      <c r="L419" t="s">
        <v>745</v>
      </c>
      <c r="M419" t="s">
        <v>859</v>
      </c>
      <c r="N419" t="s">
        <v>860</v>
      </c>
      <c r="O419" t="s">
        <v>861</v>
      </c>
      <c r="P419" t="s">
        <v>673</v>
      </c>
      <c r="Q419" t="s">
        <v>749</v>
      </c>
      <c r="R419" t="s">
        <v>647</v>
      </c>
      <c r="S419" t="s">
        <v>778</v>
      </c>
      <c r="T419" t="s">
        <v>751</v>
      </c>
      <c r="U419" t="s">
        <v>752</v>
      </c>
      <c r="V419" t="s">
        <v>753</v>
      </c>
      <c r="W419" t="s">
        <v>16</v>
      </c>
      <c r="X419" t="s">
        <v>754</v>
      </c>
      <c r="Y419" t="s">
        <v>755</v>
      </c>
      <c r="Z419" t="s">
        <v>380</v>
      </c>
      <c r="AA419" t="s">
        <v>756</v>
      </c>
      <c r="AB419" t="s">
        <v>757</v>
      </c>
      <c r="AC419" t="s">
        <v>758</v>
      </c>
      <c r="AD419" t="s">
        <v>759</v>
      </c>
      <c r="AE419" t="s">
        <v>472</v>
      </c>
      <c r="AF419" t="s">
        <v>760</v>
      </c>
      <c r="AG419" t="s">
        <v>761</v>
      </c>
      <c r="AH419" t="s">
        <v>762</v>
      </c>
      <c r="AI419" t="s">
        <v>763</v>
      </c>
      <c r="AJ419">
        <v>1720.52</v>
      </c>
      <c r="AK419">
        <v>0</v>
      </c>
      <c r="AL419">
        <v>0</v>
      </c>
      <c r="AM419" t="s">
        <v>764</v>
      </c>
      <c r="AN419" t="s">
        <v>764</v>
      </c>
      <c r="AO419" t="s">
        <v>764</v>
      </c>
    </row>
    <row r="420" spans="1:41" x14ac:dyDescent="0.35">
      <c r="A420">
        <v>1360633</v>
      </c>
      <c r="B420" t="s">
        <v>740</v>
      </c>
      <c r="C420" t="s">
        <v>741</v>
      </c>
      <c r="D420" t="s">
        <v>580</v>
      </c>
      <c r="E420" t="s">
        <v>188</v>
      </c>
      <c r="F420" t="s">
        <v>857</v>
      </c>
      <c r="G420">
        <v>2021</v>
      </c>
      <c r="H420">
        <v>3</v>
      </c>
      <c r="I420" t="s">
        <v>858</v>
      </c>
      <c r="J420" s="29">
        <v>44286</v>
      </c>
      <c r="K420" t="s">
        <v>744</v>
      </c>
      <c r="L420" t="s">
        <v>745</v>
      </c>
      <c r="M420" t="s">
        <v>862</v>
      </c>
      <c r="N420" t="s">
        <v>863</v>
      </c>
      <c r="O420" t="s">
        <v>844</v>
      </c>
      <c r="P420" t="s">
        <v>673</v>
      </c>
      <c r="Q420" t="s">
        <v>749</v>
      </c>
      <c r="R420" t="s">
        <v>645</v>
      </c>
      <c r="S420" t="s">
        <v>841</v>
      </c>
      <c r="T420" t="s">
        <v>751</v>
      </c>
      <c r="U420" t="s">
        <v>752</v>
      </c>
      <c r="V420" t="s">
        <v>753</v>
      </c>
      <c r="W420" t="s">
        <v>16</v>
      </c>
      <c r="X420" t="s">
        <v>754</v>
      </c>
      <c r="Y420" t="s">
        <v>755</v>
      </c>
      <c r="Z420" t="s">
        <v>380</v>
      </c>
      <c r="AA420" t="s">
        <v>756</v>
      </c>
      <c r="AB420" t="s">
        <v>757</v>
      </c>
      <c r="AC420" t="s">
        <v>758</v>
      </c>
      <c r="AD420" t="s">
        <v>759</v>
      </c>
      <c r="AE420" t="s">
        <v>766</v>
      </c>
      <c r="AF420" t="s">
        <v>760</v>
      </c>
      <c r="AG420" t="s">
        <v>761</v>
      </c>
      <c r="AH420" t="s">
        <v>762</v>
      </c>
      <c r="AI420" t="s">
        <v>763</v>
      </c>
      <c r="AJ420">
        <v>505.1</v>
      </c>
      <c r="AK420">
        <v>0</v>
      </c>
      <c r="AL420">
        <v>0</v>
      </c>
      <c r="AM420" t="s">
        <v>764</v>
      </c>
      <c r="AN420" t="s">
        <v>764</v>
      </c>
      <c r="AO420" t="s">
        <v>764</v>
      </c>
    </row>
    <row r="421" spans="1:41" x14ac:dyDescent="0.35">
      <c r="A421">
        <v>1247367</v>
      </c>
      <c r="B421" t="s">
        <v>740</v>
      </c>
      <c r="C421" t="s">
        <v>741</v>
      </c>
      <c r="D421" t="s">
        <v>580</v>
      </c>
      <c r="E421" t="s">
        <v>185</v>
      </c>
      <c r="F421" t="s">
        <v>857</v>
      </c>
      <c r="G421">
        <v>2021</v>
      </c>
      <c r="H421">
        <v>3</v>
      </c>
      <c r="I421" t="s">
        <v>858</v>
      </c>
      <c r="J421" s="29">
        <v>44286</v>
      </c>
      <c r="K421" t="s">
        <v>744</v>
      </c>
      <c r="L421" t="s">
        <v>745</v>
      </c>
      <c r="M421" t="s">
        <v>859</v>
      </c>
      <c r="N421" t="s">
        <v>860</v>
      </c>
      <c r="O421" t="s">
        <v>861</v>
      </c>
      <c r="P421" t="s">
        <v>673</v>
      </c>
      <c r="Q421" t="s">
        <v>749</v>
      </c>
      <c r="R421" t="s">
        <v>643</v>
      </c>
      <c r="S421" t="s">
        <v>696</v>
      </c>
      <c r="T421" t="s">
        <v>751</v>
      </c>
      <c r="U421" t="s">
        <v>752</v>
      </c>
      <c r="V421" t="s">
        <v>753</v>
      </c>
      <c r="W421" t="s">
        <v>16</v>
      </c>
      <c r="X421" t="s">
        <v>754</v>
      </c>
      <c r="Y421" t="s">
        <v>755</v>
      </c>
      <c r="Z421" t="s">
        <v>380</v>
      </c>
      <c r="AA421" t="s">
        <v>756</v>
      </c>
      <c r="AB421" t="s">
        <v>757</v>
      </c>
      <c r="AC421" t="s">
        <v>758</v>
      </c>
      <c r="AD421" t="s">
        <v>759</v>
      </c>
      <c r="AE421" t="s">
        <v>472</v>
      </c>
      <c r="AF421" t="s">
        <v>760</v>
      </c>
      <c r="AG421" t="s">
        <v>761</v>
      </c>
      <c r="AH421" t="s">
        <v>762</v>
      </c>
      <c r="AI421" t="s">
        <v>763</v>
      </c>
      <c r="AJ421">
        <v>1758.37</v>
      </c>
      <c r="AK421">
        <v>0</v>
      </c>
      <c r="AL421">
        <v>0</v>
      </c>
      <c r="AM421" t="s">
        <v>764</v>
      </c>
      <c r="AN421" t="s">
        <v>764</v>
      </c>
      <c r="AO421" t="s">
        <v>764</v>
      </c>
    </row>
    <row r="422" spans="1:41" x14ac:dyDescent="0.35">
      <c r="A422">
        <v>1265470</v>
      </c>
      <c r="B422" t="s">
        <v>740</v>
      </c>
      <c r="C422" t="s">
        <v>741</v>
      </c>
      <c r="D422" t="e">
        <v>#N/A</v>
      </c>
      <c r="E422" t="s">
        <v>816</v>
      </c>
      <c r="F422" t="s">
        <v>857</v>
      </c>
      <c r="G422">
        <v>2021</v>
      </c>
      <c r="H422">
        <v>3</v>
      </c>
      <c r="I422" t="s">
        <v>858</v>
      </c>
      <c r="J422" s="29">
        <v>44286</v>
      </c>
      <c r="K422" t="s">
        <v>744</v>
      </c>
      <c r="L422" t="s">
        <v>745</v>
      </c>
      <c r="M422" t="s">
        <v>859</v>
      </c>
      <c r="N422" t="s">
        <v>860</v>
      </c>
      <c r="O422" t="s">
        <v>861</v>
      </c>
      <c r="P422" t="s">
        <v>673</v>
      </c>
      <c r="Q422" t="s">
        <v>749</v>
      </c>
      <c r="R422" t="s">
        <v>643</v>
      </c>
      <c r="S422" t="s">
        <v>696</v>
      </c>
      <c r="T422" t="s">
        <v>751</v>
      </c>
      <c r="U422" t="s">
        <v>752</v>
      </c>
      <c r="V422" t="s">
        <v>753</v>
      </c>
      <c r="W422" t="s">
        <v>788</v>
      </c>
      <c r="X422" t="s">
        <v>789</v>
      </c>
      <c r="Y422" t="s">
        <v>755</v>
      </c>
      <c r="Z422" t="s">
        <v>380</v>
      </c>
      <c r="AA422" t="s">
        <v>756</v>
      </c>
      <c r="AB422" t="s">
        <v>757</v>
      </c>
      <c r="AC422" t="s">
        <v>758</v>
      </c>
      <c r="AD422" t="s">
        <v>759</v>
      </c>
      <c r="AE422" t="s">
        <v>472</v>
      </c>
      <c r="AF422" t="s">
        <v>790</v>
      </c>
      <c r="AG422" t="s">
        <v>761</v>
      </c>
      <c r="AH422" t="s">
        <v>762</v>
      </c>
      <c r="AI422" t="s">
        <v>791</v>
      </c>
      <c r="AJ422">
        <v>188.42</v>
      </c>
      <c r="AK422">
        <v>0</v>
      </c>
      <c r="AL422">
        <v>0</v>
      </c>
      <c r="AM422" t="s">
        <v>764</v>
      </c>
      <c r="AN422" t="s">
        <v>764</v>
      </c>
      <c r="AO422" t="s">
        <v>764</v>
      </c>
    </row>
    <row r="423" spans="1:41" x14ac:dyDescent="0.35">
      <c r="A423">
        <v>1238042</v>
      </c>
      <c r="B423" t="s">
        <v>740</v>
      </c>
      <c r="C423" t="s">
        <v>741</v>
      </c>
      <c r="D423" t="s">
        <v>580</v>
      </c>
      <c r="E423" t="s">
        <v>180</v>
      </c>
      <c r="F423" t="s">
        <v>857</v>
      </c>
      <c r="G423">
        <v>2021</v>
      </c>
      <c r="H423">
        <v>3</v>
      </c>
      <c r="I423" t="s">
        <v>858</v>
      </c>
      <c r="J423" s="29">
        <v>44286</v>
      </c>
      <c r="K423" t="s">
        <v>744</v>
      </c>
      <c r="L423" t="s">
        <v>745</v>
      </c>
      <c r="M423" t="s">
        <v>859</v>
      </c>
      <c r="N423" t="s">
        <v>860</v>
      </c>
      <c r="O423" t="s">
        <v>861</v>
      </c>
      <c r="P423" t="s">
        <v>673</v>
      </c>
      <c r="Q423" t="s">
        <v>749</v>
      </c>
      <c r="R423" t="s">
        <v>641</v>
      </c>
      <c r="S423" t="s">
        <v>695</v>
      </c>
      <c r="T423" t="s">
        <v>751</v>
      </c>
      <c r="U423" t="s">
        <v>752</v>
      </c>
      <c r="V423" t="s">
        <v>753</v>
      </c>
      <c r="W423" t="s">
        <v>16</v>
      </c>
      <c r="X423" t="s">
        <v>754</v>
      </c>
      <c r="Y423" t="s">
        <v>755</v>
      </c>
      <c r="Z423" t="s">
        <v>380</v>
      </c>
      <c r="AA423" t="s">
        <v>756</v>
      </c>
      <c r="AB423" t="s">
        <v>757</v>
      </c>
      <c r="AC423" t="s">
        <v>758</v>
      </c>
      <c r="AD423" t="s">
        <v>759</v>
      </c>
      <c r="AE423" t="s">
        <v>472</v>
      </c>
      <c r="AF423" t="s">
        <v>760</v>
      </c>
      <c r="AG423" t="s">
        <v>761</v>
      </c>
      <c r="AH423" t="s">
        <v>762</v>
      </c>
      <c r="AI423" t="s">
        <v>763</v>
      </c>
      <c r="AJ423">
        <v>3066.19</v>
      </c>
      <c r="AK423">
        <v>0</v>
      </c>
      <c r="AL423">
        <v>0</v>
      </c>
      <c r="AM423" t="s">
        <v>764</v>
      </c>
      <c r="AN423" t="s">
        <v>764</v>
      </c>
      <c r="AO423" t="s">
        <v>764</v>
      </c>
    </row>
    <row r="424" spans="1:41" x14ac:dyDescent="0.35">
      <c r="A424">
        <v>1265469</v>
      </c>
      <c r="B424" t="s">
        <v>740</v>
      </c>
      <c r="C424" t="s">
        <v>741</v>
      </c>
      <c r="D424" t="e">
        <v>#N/A</v>
      </c>
      <c r="E424" t="s">
        <v>817</v>
      </c>
      <c r="F424" t="s">
        <v>857</v>
      </c>
      <c r="G424">
        <v>2021</v>
      </c>
      <c r="H424">
        <v>3</v>
      </c>
      <c r="I424" t="s">
        <v>858</v>
      </c>
      <c r="J424" s="29">
        <v>44286</v>
      </c>
      <c r="K424" t="s">
        <v>744</v>
      </c>
      <c r="L424" t="s">
        <v>745</v>
      </c>
      <c r="M424" t="s">
        <v>859</v>
      </c>
      <c r="N424" t="s">
        <v>860</v>
      </c>
      <c r="O424" t="s">
        <v>861</v>
      </c>
      <c r="P424" t="s">
        <v>673</v>
      </c>
      <c r="Q424" t="s">
        <v>749</v>
      </c>
      <c r="R424" t="s">
        <v>641</v>
      </c>
      <c r="S424" t="s">
        <v>695</v>
      </c>
      <c r="T424" t="s">
        <v>751</v>
      </c>
      <c r="U424" t="s">
        <v>752</v>
      </c>
      <c r="V424" t="s">
        <v>753</v>
      </c>
      <c r="W424" t="s">
        <v>788</v>
      </c>
      <c r="X424" t="s">
        <v>789</v>
      </c>
      <c r="Y424" t="s">
        <v>755</v>
      </c>
      <c r="Z424" t="s">
        <v>380</v>
      </c>
      <c r="AA424" t="s">
        <v>756</v>
      </c>
      <c r="AB424" t="s">
        <v>757</v>
      </c>
      <c r="AC424" t="s">
        <v>758</v>
      </c>
      <c r="AD424" t="s">
        <v>759</v>
      </c>
      <c r="AE424" t="s">
        <v>472</v>
      </c>
      <c r="AF424" t="s">
        <v>790</v>
      </c>
      <c r="AG424" t="s">
        <v>761</v>
      </c>
      <c r="AH424" t="s">
        <v>762</v>
      </c>
      <c r="AI424" t="s">
        <v>791</v>
      </c>
      <c r="AJ424">
        <v>134.85</v>
      </c>
      <c r="AK424">
        <v>0</v>
      </c>
      <c r="AL424">
        <v>0</v>
      </c>
      <c r="AM424" t="s">
        <v>764</v>
      </c>
      <c r="AN424" t="s">
        <v>764</v>
      </c>
      <c r="AO424" t="s">
        <v>764</v>
      </c>
    </row>
    <row r="425" spans="1:41" x14ac:dyDescent="0.35">
      <c r="A425">
        <v>1199588</v>
      </c>
      <c r="B425" t="s">
        <v>740</v>
      </c>
      <c r="C425" t="s">
        <v>741</v>
      </c>
      <c r="D425" t="s">
        <v>580</v>
      </c>
      <c r="E425" t="s">
        <v>176</v>
      </c>
      <c r="F425" t="s">
        <v>857</v>
      </c>
      <c r="G425">
        <v>2021</v>
      </c>
      <c r="H425">
        <v>3</v>
      </c>
      <c r="I425" t="s">
        <v>858</v>
      </c>
      <c r="J425" s="29">
        <v>44286</v>
      </c>
      <c r="K425" t="s">
        <v>744</v>
      </c>
      <c r="L425" t="s">
        <v>745</v>
      </c>
      <c r="M425" t="s">
        <v>862</v>
      </c>
      <c r="N425" t="s">
        <v>863</v>
      </c>
      <c r="O425" t="s">
        <v>844</v>
      </c>
      <c r="P425" t="s">
        <v>673</v>
      </c>
      <c r="Q425" t="s">
        <v>749</v>
      </c>
      <c r="R425" t="s">
        <v>639</v>
      </c>
      <c r="S425" t="s">
        <v>703</v>
      </c>
      <c r="T425" t="s">
        <v>751</v>
      </c>
      <c r="U425" t="s">
        <v>752</v>
      </c>
      <c r="V425" t="s">
        <v>753</v>
      </c>
      <c r="W425" t="s">
        <v>16</v>
      </c>
      <c r="X425" t="s">
        <v>754</v>
      </c>
      <c r="Y425" t="s">
        <v>755</v>
      </c>
      <c r="Z425" t="s">
        <v>380</v>
      </c>
      <c r="AA425" t="s">
        <v>756</v>
      </c>
      <c r="AB425" t="s">
        <v>757</v>
      </c>
      <c r="AC425" t="s">
        <v>758</v>
      </c>
      <c r="AD425" t="s">
        <v>759</v>
      </c>
      <c r="AE425" t="s">
        <v>766</v>
      </c>
      <c r="AF425" t="s">
        <v>760</v>
      </c>
      <c r="AG425" t="s">
        <v>761</v>
      </c>
      <c r="AH425" t="s">
        <v>762</v>
      </c>
      <c r="AI425" t="s">
        <v>763</v>
      </c>
      <c r="AJ425">
        <v>4728.6400000000003</v>
      </c>
      <c r="AK425">
        <v>0</v>
      </c>
      <c r="AL425">
        <v>0</v>
      </c>
      <c r="AM425" t="s">
        <v>764</v>
      </c>
      <c r="AN425" t="s">
        <v>764</v>
      </c>
      <c r="AO425" t="s">
        <v>764</v>
      </c>
    </row>
    <row r="426" spans="1:41" x14ac:dyDescent="0.35">
      <c r="A426">
        <v>1199588</v>
      </c>
      <c r="B426" t="s">
        <v>740</v>
      </c>
      <c r="C426" t="s">
        <v>741</v>
      </c>
      <c r="D426" t="s">
        <v>580</v>
      </c>
      <c r="E426" t="s">
        <v>176</v>
      </c>
      <c r="F426" t="s">
        <v>857</v>
      </c>
      <c r="G426">
        <v>2021</v>
      </c>
      <c r="H426">
        <v>3</v>
      </c>
      <c r="I426" t="s">
        <v>858</v>
      </c>
      <c r="J426" s="29">
        <v>44286</v>
      </c>
      <c r="K426" t="s">
        <v>744</v>
      </c>
      <c r="L426" t="s">
        <v>745</v>
      </c>
      <c r="M426" t="s">
        <v>859</v>
      </c>
      <c r="N426" t="s">
        <v>860</v>
      </c>
      <c r="O426" t="s">
        <v>861</v>
      </c>
      <c r="P426" t="s">
        <v>673</v>
      </c>
      <c r="Q426" t="s">
        <v>749</v>
      </c>
      <c r="R426" t="s">
        <v>639</v>
      </c>
      <c r="S426" t="s">
        <v>703</v>
      </c>
      <c r="T426" t="s">
        <v>751</v>
      </c>
      <c r="U426" t="s">
        <v>752</v>
      </c>
      <c r="V426" t="s">
        <v>753</v>
      </c>
      <c r="W426" t="s">
        <v>16</v>
      </c>
      <c r="X426" t="s">
        <v>754</v>
      </c>
      <c r="Y426" t="s">
        <v>755</v>
      </c>
      <c r="Z426" t="s">
        <v>380</v>
      </c>
      <c r="AA426" t="s">
        <v>756</v>
      </c>
      <c r="AB426" t="s">
        <v>757</v>
      </c>
      <c r="AC426" t="s">
        <v>758</v>
      </c>
      <c r="AD426" t="s">
        <v>759</v>
      </c>
      <c r="AE426" t="s">
        <v>766</v>
      </c>
      <c r="AF426" t="s">
        <v>760</v>
      </c>
      <c r="AG426" t="s">
        <v>761</v>
      </c>
      <c r="AH426" t="s">
        <v>762</v>
      </c>
      <c r="AI426" t="s">
        <v>763</v>
      </c>
      <c r="AJ426">
        <v>2125.7399999999998</v>
      </c>
      <c r="AK426">
        <v>0</v>
      </c>
      <c r="AL426">
        <v>0</v>
      </c>
      <c r="AM426" t="s">
        <v>764</v>
      </c>
      <c r="AN426" t="s">
        <v>764</v>
      </c>
      <c r="AO426" t="s">
        <v>764</v>
      </c>
    </row>
    <row r="427" spans="1:41" x14ac:dyDescent="0.35">
      <c r="A427">
        <v>1199586</v>
      </c>
      <c r="B427" t="s">
        <v>740</v>
      </c>
      <c r="C427" t="s">
        <v>741</v>
      </c>
      <c r="D427" t="s">
        <v>580</v>
      </c>
      <c r="E427" t="s">
        <v>173</v>
      </c>
      <c r="F427" t="s">
        <v>857</v>
      </c>
      <c r="G427">
        <v>2021</v>
      </c>
      <c r="H427">
        <v>3</v>
      </c>
      <c r="I427" t="s">
        <v>858</v>
      </c>
      <c r="J427" s="29">
        <v>44286</v>
      </c>
      <c r="K427" t="s">
        <v>744</v>
      </c>
      <c r="L427" t="s">
        <v>745</v>
      </c>
      <c r="M427" t="s">
        <v>862</v>
      </c>
      <c r="N427" t="s">
        <v>863</v>
      </c>
      <c r="O427" t="s">
        <v>844</v>
      </c>
      <c r="P427" t="s">
        <v>673</v>
      </c>
      <c r="Q427" t="s">
        <v>749</v>
      </c>
      <c r="R427" t="s">
        <v>637</v>
      </c>
      <c r="S427" t="s">
        <v>705</v>
      </c>
      <c r="T427" t="s">
        <v>751</v>
      </c>
      <c r="U427" t="s">
        <v>752</v>
      </c>
      <c r="V427" t="s">
        <v>753</v>
      </c>
      <c r="W427" t="s">
        <v>16</v>
      </c>
      <c r="X427" t="s">
        <v>754</v>
      </c>
      <c r="Y427" t="s">
        <v>755</v>
      </c>
      <c r="Z427" t="s">
        <v>380</v>
      </c>
      <c r="AA427" t="s">
        <v>756</v>
      </c>
      <c r="AB427" t="s">
        <v>757</v>
      </c>
      <c r="AC427" t="s">
        <v>758</v>
      </c>
      <c r="AD427" t="s">
        <v>759</v>
      </c>
      <c r="AE427" t="s">
        <v>766</v>
      </c>
      <c r="AF427" t="s">
        <v>760</v>
      </c>
      <c r="AG427" t="s">
        <v>761</v>
      </c>
      <c r="AH427" t="s">
        <v>762</v>
      </c>
      <c r="AI427" t="s">
        <v>763</v>
      </c>
      <c r="AJ427">
        <v>2112.79</v>
      </c>
      <c r="AK427">
        <v>0</v>
      </c>
      <c r="AL427">
        <v>0</v>
      </c>
      <c r="AM427" t="s">
        <v>764</v>
      </c>
      <c r="AN427" t="s">
        <v>764</v>
      </c>
      <c r="AO427" t="s">
        <v>764</v>
      </c>
    </row>
    <row r="428" spans="1:41" x14ac:dyDescent="0.35">
      <c r="A428">
        <v>1199586</v>
      </c>
      <c r="B428" t="s">
        <v>740</v>
      </c>
      <c r="C428" t="s">
        <v>741</v>
      </c>
      <c r="D428" t="s">
        <v>580</v>
      </c>
      <c r="E428" t="s">
        <v>173</v>
      </c>
      <c r="F428" t="s">
        <v>857</v>
      </c>
      <c r="G428">
        <v>2021</v>
      </c>
      <c r="H428">
        <v>3</v>
      </c>
      <c r="I428" t="s">
        <v>858</v>
      </c>
      <c r="J428" s="29">
        <v>44286</v>
      </c>
      <c r="K428" t="s">
        <v>744</v>
      </c>
      <c r="L428" t="s">
        <v>745</v>
      </c>
      <c r="M428" t="s">
        <v>859</v>
      </c>
      <c r="N428" t="s">
        <v>860</v>
      </c>
      <c r="O428" t="s">
        <v>861</v>
      </c>
      <c r="P428" t="s">
        <v>673</v>
      </c>
      <c r="Q428" t="s">
        <v>749</v>
      </c>
      <c r="R428" t="s">
        <v>637</v>
      </c>
      <c r="S428" t="s">
        <v>705</v>
      </c>
      <c r="T428" t="s">
        <v>751</v>
      </c>
      <c r="U428" t="s">
        <v>752</v>
      </c>
      <c r="V428" t="s">
        <v>753</v>
      </c>
      <c r="W428" t="s">
        <v>16</v>
      </c>
      <c r="X428" t="s">
        <v>754</v>
      </c>
      <c r="Y428" t="s">
        <v>755</v>
      </c>
      <c r="Z428" t="s">
        <v>380</v>
      </c>
      <c r="AA428" t="s">
        <v>756</v>
      </c>
      <c r="AB428" t="s">
        <v>757</v>
      </c>
      <c r="AC428" t="s">
        <v>758</v>
      </c>
      <c r="AD428" t="s">
        <v>759</v>
      </c>
      <c r="AE428" t="s">
        <v>766</v>
      </c>
      <c r="AF428" t="s">
        <v>760</v>
      </c>
      <c r="AG428" t="s">
        <v>761</v>
      </c>
      <c r="AH428" t="s">
        <v>762</v>
      </c>
      <c r="AI428" t="s">
        <v>763</v>
      </c>
      <c r="AJ428">
        <v>390.66</v>
      </c>
      <c r="AK428">
        <v>0</v>
      </c>
      <c r="AL428">
        <v>0</v>
      </c>
      <c r="AM428" t="s">
        <v>764</v>
      </c>
      <c r="AN428" t="s">
        <v>764</v>
      </c>
      <c r="AO428" t="s">
        <v>764</v>
      </c>
    </row>
    <row r="429" spans="1:41" x14ac:dyDescent="0.35">
      <c r="A429">
        <v>1117774</v>
      </c>
      <c r="B429" t="s">
        <v>740</v>
      </c>
      <c r="C429" t="s">
        <v>741</v>
      </c>
      <c r="D429" t="s">
        <v>580</v>
      </c>
      <c r="E429" t="s">
        <v>167</v>
      </c>
      <c r="F429" t="s">
        <v>857</v>
      </c>
      <c r="G429">
        <v>2021</v>
      </c>
      <c r="H429">
        <v>3</v>
      </c>
      <c r="I429" t="s">
        <v>858</v>
      </c>
      <c r="J429" s="29">
        <v>44286</v>
      </c>
      <c r="K429" t="s">
        <v>744</v>
      </c>
      <c r="L429" t="s">
        <v>745</v>
      </c>
      <c r="M429" t="s">
        <v>862</v>
      </c>
      <c r="N429" t="s">
        <v>863</v>
      </c>
      <c r="O429" t="s">
        <v>844</v>
      </c>
      <c r="P429" t="s">
        <v>673</v>
      </c>
      <c r="Q429" t="s">
        <v>749</v>
      </c>
      <c r="R429" t="s">
        <v>633</v>
      </c>
      <c r="S429" t="s">
        <v>704</v>
      </c>
      <c r="T429" t="s">
        <v>751</v>
      </c>
      <c r="U429" t="s">
        <v>752</v>
      </c>
      <c r="V429" t="s">
        <v>753</v>
      </c>
      <c r="W429" t="s">
        <v>16</v>
      </c>
      <c r="X429" t="s">
        <v>754</v>
      </c>
      <c r="Y429" t="s">
        <v>755</v>
      </c>
      <c r="Z429" t="s">
        <v>380</v>
      </c>
      <c r="AA429" t="s">
        <v>756</v>
      </c>
      <c r="AB429" t="s">
        <v>757</v>
      </c>
      <c r="AC429" t="s">
        <v>758</v>
      </c>
      <c r="AD429" t="s">
        <v>759</v>
      </c>
      <c r="AE429" t="s">
        <v>766</v>
      </c>
      <c r="AF429" t="s">
        <v>760</v>
      </c>
      <c r="AG429" t="s">
        <v>761</v>
      </c>
      <c r="AH429" t="s">
        <v>762</v>
      </c>
      <c r="AI429" t="s">
        <v>763</v>
      </c>
      <c r="AJ429">
        <v>1331.26</v>
      </c>
      <c r="AK429">
        <v>0</v>
      </c>
      <c r="AL429">
        <v>0</v>
      </c>
      <c r="AM429" t="s">
        <v>764</v>
      </c>
      <c r="AN429" t="s">
        <v>764</v>
      </c>
      <c r="AO429" t="s">
        <v>764</v>
      </c>
    </row>
    <row r="430" spans="1:41" x14ac:dyDescent="0.35">
      <c r="A430">
        <v>1336466</v>
      </c>
      <c r="B430" t="s">
        <v>740</v>
      </c>
      <c r="C430" t="s">
        <v>741</v>
      </c>
      <c r="D430" t="s">
        <v>580</v>
      </c>
      <c r="E430" t="s">
        <v>163</v>
      </c>
      <c r="F430" t="s">
        <v>857</v>
      </c>
      <c r="G430">
        <v>2021</v>
      </c>
      <c r="H430">
        <v>3</v>
      </c>
      <c r="I430" t="s">
        <v>858</v>
      </c>
      <c r="J430" s="29">
        <v>44286</v>
      </c>
      <c r="K430" t="s">
        <v>744</v>
      </c>
      <c r="L430" t="s">
        <v>745</v>
      </c>
      <c r="M430" t="s">
        <v>862</v>
      </c>
      <c r="N430" t="s">
        <v>863</v>
      </c>
      <c r="O430" t="s">
        <v>844</v>
      </c>
      <c r="P430" t="s">
        <v>673</v>
      </c>
      <c r="Q430" t="s">
        <v>749</v>
      </c>
      <c r="R430" t="s">
        <v>629</v>
      </c>
      <c r="S430" t="s">
        <v>818</v>
      </c>
      <c r="T430" t="s">
        <v>751</v>
      </c>
      <c r="U430" t="s">
        <v>752</v>
      </c>
      <c r="V430" t="s">
        <v>753</v>
      </c>
      <c r="W430" t="s">
        <v>16</v>
      </c>
      <c r="X430" t="s">
        <v>754</v>
      </c>
      <c r="Y430" t="s">
        <v>755</v>
      </c>
      <c r="Z430" t="s">
        <v>380</v>
      </c>
      <c r="AA430" t="s">
        <v>756</v>
      </c>
      <c r="AB430" t="s">
        <v>757</v>
      </c>
      <c r="AC430" t="s">
        <v>758</v>
      </c>
      <c r="AD430" t="s">
        <v>759</v>
      </c>
      <c r="AE430" t="s">
        <v>766</v>
      </c>
      <c r="AF430" t="s">
        <v>760</v>
      </c>
      <c r="AG430" t="s">
        <v>761</v>
      </c>
      <c r="AH430" t="s">
        <v>762</v>
      </c>
      <c r="AI430" t="s">
        <v>763</v>
      </c>
      <c r="AJ430">
        <v>1611.68</v>
      </c>
      <c r="AK430">
        <v>0</v>
      </c>
      <c r="AL430">
        <v>0</v>
      </c>
      <c r="AM430" t="s">
        <v>764</v>
      </c>
      <c r="AN430" t="s">
        <v>764</v>
      </c>
      <c r="AO430" t="s">
        <v>764</v>
      </c>
    </row>
    <row r="431" spans="1:41" x14ac:dyDescent="0.35">
      <c r="A431">
        <v>1238039</v>
      </c>
      <c r="B431" t="s">
        <v>740</v>
      </c>
      <c r="C431" t="s">
        <v>741</v>
      </c>
      <c r="D431" t="s">
        <v>580</v>
      </c>
      <c r="E431" t="s">
        <v>159</v>
      </c>
      <c r="F431" t="s">
        <v>857</v>
      </c>
      <c r="G431">
        <v>2021</v>
      </c>
      <c r="H431">
        <v>3</v>
      </c>
      <c r="I431" t="s">
        <v>858</v>
      </c>
      <c r="J431" s="29">
        <v>44286</v>
      </c>
      <c r="K431" t="s">
        <v>744</v>
      </c>
      <c r="L431" t="s">
        <v>745</v>
      </c>
      <c r="M431" t="s">
        <v>862</v>
      </c>
      <c r="N431" t="s">
        <v>863</v>
      </c>
      <c r="O431" t="s">
        <v>844</v>
      </c>
      <c r="P431" t="s">
        <v>673</v>
      </c>
      <c r="Q431" t="s">
        <v>749</v>
      </c>
      <c r="R431" t="s">
        <v>627</v>
      </c>
      <c r="S431" t="s">
        <v>786</v>
      </c>
      <c r="T431" t="s">
        <v>751</v>
      </c>
      <c r="U431" t="s">
        <v>752</v>
      </c>
      <c r="V431" t="s">
        <v>753</v>
      </c>
      <c r="W431" t="s">
        <v>16</v>
      </c>
      <c r="X431" t="s">
        <v>754</v>
      </c>
      <c r="Y431" t="s">
        <v>755</v>
      </c>
      <c r="Z431" t="s">
        <v>380</v>
      </c>
      <c r="AA431" t="s">
        <v>756</v>
      </c>
      <c r="AB431" t="s">
        <v>757</v>
      </c>
      <c r="AC431" t="s">
        <v>758</v>
      </c>
      <c r="AD431" t="s">
        <v>759</v>
      </c>
      <c r="AE431" t="s">
        <v>768</v>
      </c>
      <c r="AF431" t="s">
        <v>760</v>
      </c>
      <c r="AG431" t="s">
        <v>761</v>
      </c>
      <c r="AH431" t="s">
        <v>762</v>
      </c>
      <c r="AI431" t="s">
        <v>763</v>
      </c>
      <c r="AJ431">
        <v>9432.25</v>
      </c>
      <c r="AK431">
        <v>0</v>
      </c>
      <c r="AL431">
        <v>0</v>
      </c>
      <c r="AM431" t="s">
        <v>764</v>
      </c>
      <c r="AN431" t="s">
        <v>764</v>
      </c>
      <c r="AO431" t="s">
        <v>764</v>
      </c>
    </row>
    <row r="432" spans="1:41" x14ac:dyDescent="0.35">
      <c r="A432">
        <v>1238039</v>
      </c>
      <c r="B432" t="s">
        <v>740</v>
      </c>
      <c r="C432" t="s">
        <v>741</v>
      </c>
      <c r="D432" t="s">
        <v>580</v>
      </c>
      <c r="E432" t="s">
        <v>159</v>
      </c>
      <c r="F432" t="s">
        <v>857</v>
      </c>
      <c r="G432">
        <v>2021</v>
      </c>
      <c r="H432">
        <v>3</v>
      </c>
      <c r="I432" t="s">
        <v>858</v>
      </c>
      <c r="J432" s="29">
        <v>44286</v>
      </c>
      <c r="K432" t="s">
        <v>744</v>
      </c>
      <c r="L432" t="s">
        <v>745</v>
      </c>
      <c r="M432" t="s">
        <v>859</v>
      </c>
      <c r="N432" t="s">
        <v>860</v>
      </c>
      <c r="O432" t="s">
        <v>861</v>
      </c>
      <c r="P432" t="s">
        <v>673</v>
      </c>
      <c r="Q432" t="s">
        <v>749</v>
      </c>
      <c r="R432" t="s">
        <v>627</v>
      </c>
      <c r="S432" t="s">
        <v>786</v>
      </c>
      <c r="T432" t="s">
        <v>751</v>
      </c>
      <c r="U432" t="s">
        <v>752</v>
      </c>
      <c r="V432" t="s">
        <v>753</v>
      </c>
      <c r="W432" t="s">
        <v>16</v>
      </c>
      <c r="X432" t="s">
        <v>754</v>
      </c>
      <c r="Y432" t="s">
        <v>755</v>
      </c>
      <c r="Z432" t="s">
        <v>380</v>
      </c>
      <c r="AA432" t="s">
        <v>756</v>
      </c>
      <c r="AB432" t="s">
        <v>757</v>
      </c>
      <c r="AC432" t="s">
        <v>758</v>
      </c>
      <c r="AD432" t="s">
        <v>759</v>
      </c>
      <c r="AE432" t="s">
        <v>768</v>
      </c>
      <c r="AF432" t="s">
        <v>760</v>
      </c>
      <c r="AG432" t="s">
        <v>761</v>
      </c>
      <c r="AH432" t="s">
        <v>762</v>
      </c>
      <c r="AI432" t="s">
        <v>763</v>
      </c>
      <c r="AJ432">
        <v>21.01</v>
      </c>
      <c r="AK432">
        <v>0</v>
      </c>
      <c r="AL432">
        <v>0</v>
      </c>
      <c r="AM432" t="s">
        <v>764</v>
      </c>
      <c r="AN432" t="s">
        <v>764</v>
      </c>
      <c r="AO432" t="s">
        <v>764</v>
      </c>
    </row>
    <row r="433" spans="1:41" x14ac:dyDescent="0.35">
      <c r="A433">
        <v>1031321</v>
      </c>
      <c r="B433" t="s">
        <v>740</v>
      </c>
      <c r="C433" t="s">
        <v>741</v>
      </c>
      <c r="D433" t="s">
        <v>580</v>
      </c>
      <c r="E433" t="s">
        <v>155</v>
      </c>
      <c r="F433" t="s">
        <v>857</v>
      </c>
      <c r="G433">
        <v>2021</v>
      </c>
      <c r="H433">
        <v>3</v>
      </c>
      <c r="I433" t="s">
        <v>858</v>
      </c>
      <c r="J433" s="29">
        <v>44286</v>
      </c>
      <c r="K433" t="s">
        <v>744</v>
      </c>
      <c r="L433" t="s">
        <v>745</v>
      </c>
      <c r="M433" t="s">
        <v>859</v>
      </c>
      <c r="N433" t="s">
        <v>860</v>
      </c>
      <c r="O433" t="s">
        <v>861</v>
      </c>
      <c r="P433" t="s">
        <v>673</v>
      </c>
      <c r="Q433" t="s">
        <v>749</v>
      </c>
      <c r="R433" t="s">
        <v>625</v>
      </c>
      <c r="S433" t="s">
        <v>698</v>
      </c>
      <c r="T433" t="s">
        <v>751</v>
      </c>
      <c r="U433" t="s">
        <v>752</v>
      </c>
      <c r="V433" t="s">
        <v>753</v>
      </c>
      <c r="W433" t="s">
        <v>16</v>
      </c>
      <c r="X433" t="s">
        <v>754</v>
      </c>
      <c r="Y433" t="s">
        <v>755</v>
      </c>
      <c r="Z433" t="s">
        <v>380</v>
      </c>
      <c r="AA433" t="s">
        <v>756</v>
      </c>
      <c r="AB433" t="s">
        <v>757</v>
      </c>
      <c r="AC433" t="s">
        <v>758</v>
      </c>
      <c r="AD433" t="s">
        <v>759</v>
      </c>
      <c r="AE433" t="s">
        <v>472</v>
      </c>
      <c r="AF433" t="s">
        <v>760</v>
      </c>
      <c r="AG433" t="s">
        <v>761</v>
      </c>
      <c r="AH433" t="s">
        <v>762</v>
      </c>
      <c r="AI433" t="s">
        <v>763</v>
      </c>
      <c r="AJ433">
        <v>3581.94</v>
      </c>
      <c r="AK433">
        <v>0</v>
      </c>
      <c r="AL433">
        <v>0</v>
      </c>
      <c r="AM433" t="s">
        <v>764</v>
      </c>
      <c r="AN433" t="s">
        <v>764</v>
      </c>
      <c r="AO433" t="s">
        <v>764</v>
      </c>
    </row>
    <row r="434" spans="1:41" x14ac:dyDescent="0.35">
      <c r="A434">
        <v>1031320</v>
      </c>
      <c r="B434" t="s">
        <v>740</v>
      </c>
      <c r="C434" t="s">
        <v>741</v>
      </c>
      <c r="D434" t="e">
        <v>#N/A</v>
      </c>
      <c r="E434" t="s">
        <v>819</v>
      </c>
      <c r="F434" t="s">
        <v>857</v>
      </c>
      <c r="G434">
        <v>2021</v>
      </c>
      <c r="H434">
        <v>3</v>
      </c>
      <c r="I434" t="s">
        <v>858</v>
      </c>
      <c r="J434" s="29">
        <v>44286</v>
      </c>
      <c r="K434" t="s">
        <v>744</v>
      </c>
      <c r="L434" t="s">
        <v>745</v>
      </c>
      <c r="M434" t="s">
        <v>859</v>
      </c>
      <c r="N434" t="s">
        <v>860</v>
      </c>
      <c r="O434" t="s">
        <v>861</v>
      </c>
      <c r="P434" t="s">
        <v>673</v>
      </c>
      <c r="Q434" t="s">
        <v>749</v>
      </c>
      <c r="R434" t="s">
        <v>625</v>
      </c>
      <c r="S434" t="s">
        <v>698</v>
      </c>
      <c r="T434" t="s">
        <v>751</v>
      </c>
      <c r="U434" t="s">
        <v>752</v>
      </c>
      <c r="V434" t="s">
        <v>753</v>
      </c>
      <c r="W434" t="s">
        <v>788</v>
      </c>
      <c r="X434" t="s">
        <v>789</v>
      </c>
      <c r="Y434" t="s">
        <v>755</v>
      </c>
      <c r="Z434" t="s">
        <v>380</v>
      </c>
      <c r="AA434" t="s">
        <v>756</v>
      </c>
      <c r="AB434" t="s">
        <v>757</v>
      </c>
      <c r="AC434" t="s">
        <v>758</v>
      </c>
      <c r="AD434" t="s">
        <v>759</v>
      </c>
      <c r="AE434" t="s">
        <v>472</v>
      </c>
      <c r="AF434" t="s">
        <v>790</v>
      </c>
      <c r="AG434" t="s">
        <v>761</v>
      </c>
      <c r="AH434" t="s">
        <v>762</v>
      </c>
      <c r="AI434" t="s">
        <v>791</v>
      </c>
      <c r="AJ434">
        <v>179.34</v>
      </c>
      <c r="AK434">
        <v>0</v>
      </c>
      <c r="AL434">
        <v>0</v>
      </c>
      <c r="AM434" t="s">
        <v>764</v>
      </c>
      <c r="AN434" t="s">
        <v>764</v>
      </c>
      <c r="AO434" t="s">
        <v>764</v>
      </c>
    </row>
    <row r="435" spans="1:41" x14ac:dyDescent="0.35">
      <c r="A435">
        <v>1027144</v>
      </c>
      <c r="B435" t="s">
        <v>740</v>
      </c>
      <c r="C435" t="s">
        <v>741</v>
      </c>
      <c r="D435" t="s">
        <v>580</v>
      </c>
      <c r="E435" t="s">
        <v>153</v>
      </c>
      <c r="F435" t="s">
        <v>857</v>
      </c>
      <c r="G435">
        <v>2021</v>
      </c>
      <c r="H435">
        <v>3</v>
      </c>
      <c r="I435" t="s">
        <v>858</v>
      </c>
      <c r="J435" s="29">
        <v>44286</v>
      </c>
      <c r="K435" t="s">
        <v>744</v>
      </c>
      <c r="L435" t="s">
        <v>745</v>
      </c>
      <c r="M435" t="s">
        <v>862</v>
      </c>
      <c r="N435" t="s">
        <v>863</v>
      </c>
      <c r="O435" t="s">
        <v>844</v>
      </c>
      <c r="P435" t="s">
        <v>673</v>
      </c>
      <c r="Q435" t="s">
        <v>749</v>
      </c>
      <c r="R435" t="s">
        <v>623</v>
      </c>
      <c r="S435" t="s">
        <v>820</v>
      </c>
      <c r="T435" t="s">
        <v>751</v>
      </c>
      <c r="U435" t="s">
        <v>752</v>
      </c>
      <c r="V435" t="s">
        <v>753</v>
      </c>
      <c r="W435" t="s">
        <v>16</v>
      </c>
      <c r="X435" t="s">
        <v>754</v>
      </c>
      <c r="Y435" t="s">
        <v>755</v>
      </c>
      <c r="Z435" t="s">
        <v>380</v>
      </c>
      <c r="AA435" t="s">
        <v>756</v>
      </c>
      <c r="AB435" t="s">
        <v>757</v>
      </c>
      <c r="AC435" t="s">
        <v>758</v>
      </c>
      <c r="AD435" t="s">
        <v>759</v>
      </c>
      <c r="AE435" t="s">
        <v>768</v>
      </c>
      <c r="AF435" t="s">
        <v>760</v>
      </c>
      <c r="AG435" t="s">
        <v>761</v>
      </c>
      <c r="AH435" t="s">
        <v>762</v>
      </c>
      <c r="AI435" t="s">
        <v>763</v>
      </c>
      <c r="AJ435">
        <v>4745.2700000000004</v>
      </c>
      <c r="AK435">
        <v>0</v>
      </c>
      <c r="AL435">
        <v>0</v>
      </c>
      <c r="AM435" t="s">
        <v>764</v>
      </c>
      <c r="AN435" t="s">
        <v>764</v>
      </c>
      <c r="AO435" t="s">
        <v>764</v>
      </c>
    </row>
    <row r="436" spans="1:41" x14ac:dyDescent="0.35">
      <c r="A436">
        <v>1027144</v>
      </c>
      <c r="B436" t="s">
        <v>740</v>
      </c>
      <c r="C436" t="s">
        <v>741</v>
      </c>
      <c r="D436" t="s">
        <v>580</v>
      </c>
      <c r="E436" t="s">
        <v>153</v>
      </c>
      <c r="F436" t="s">
        <v>857</v>
      </c>
      <c r="G436">
        <v>2021</v>
      </c>
      <c r="H436">
        <v>3</v>
      </c>
      <c r="I436" t="s">
        <v>858</v>
      </c>
      <c r="J436" s="29">
        <v>44286</v>
      </c>
      <c r="K436" t="s">
        <v>744</v>
      </c>
      <c r="L436" t="s">
        <v>745</v>
      </c>
      <c r="M436" t="s">
        <v>859</v>
      </c>
      <c r="N436" t="s">
        <v>860</v>
      </c>
      <c r="O436" t="s">
        <v>861</v>
      </c>
      <c r="P436" t="s">
        <v>673</v>
      </c>
      <c r="Q436" t="s">
        <v>749</v>
      </c>
      <c r="R436" t="s">
        <v>623</v>
      </c>
      <c r="S436" t="s">
        <v>820</v>
      </c>
      <c r="T436" t="s">
        <v>751</v>
      </c>
      <c r="U436" t="s">
        <v>752</v>
      </c>
      <c r="V436" t="s">
        <v>753</v>
      </c>
      <c r="W436" t="s">
        <v>16</v>
      </c>
      <c r="X436" t="s">
        <v>754</v>
      </c>
      <c r="Y436" t="s">
        <v>755</v>
      </c>
      <c r="Z436" t="s">
        <v>380</v>
      </c>
      <c r="AA436" t="s">
        <v>756</v>
      </c>
      <c r="AB436" t="s">
        <v>757</v>
      </c>
      <c r="AC436" t="s">
        <v>758</v>
      </c>
      <c r="AD436" t="s">
        <v>759</v>
      </c>
      <c r="AE436" t="s">
        <v>768</v>
      </c>
      <c r="AF436" t="s">
        <v>760</v>
      </c>
      <c r="AG436" t="s">
        <v>761</v>
      </c>
      <c r="AH436" t="s">
        <v>762</v>
      </c>
      <c r="AI436" t="s">
        <v>763</v>
      </c>
      <c r="AJ436">
        <v>177.01</v>
      </c>
      <c r="AK436">
        <v>0</v>
      </c>
      <c r="AL436">
        <v>0</v>
      </c>
      <c r="AM436" t="s">
        <v>764</v>
      </c>
      <c r="AN436" t="s">
        <v>764</v>
      </c>
      <c r="AO436" t="s">
        <v>764</v>
      </c>
    </row>
    <row r="437" spans="1:41" x14ac:dyDescent="0.35">
      <c r="A437">
        <v>1027144</v>
      </c>
      <c r="B437" t="s">
        <v>740</v>
      </c>
      <c r="C437" t="s">
        <v>741</v>
      </c>
      <c r="D437" t="s">
        <v>580</v>
      </c>
      <c r="E437" t="s">
        <v>153</v>
      </c>
      <c r="F437" t="s">
        <v>857</v>
      </c>
      <c r="G437">
        <v>2021</v>
      </c>
      <c r="H437">
        <v>3</v>
      </c>
      <c r="I437" t="s">
        <v>858</v>
      </c>
      <c r="J437" s="29">
        <v>44286</v>
      </c>
      <c r="K437" t="s">
        <v>744</v>
      </c>
      <c r="L437" t="s">
        <v>745</v>
      </c>
      <c r="M437" t="s">
        <v>864</v>
      </c>
      <c r="N437" t="s">
        <v>865</v>
      </c>
      <c r="O437" t="s">
        <v>866</v>
      </c>
      <c r="P437" t="s">
        <v>673</v>
      </c>
      <c r="Q437" t="s">
        <v>749</v>
      </c>
      <c r="R437" t="s">
        <v>623</v>
      </c>
      <c r="S437" t="s">
        <v>820</v>
      </c>
      <c r="T437" t="s">
        <v>751</v>
      </c>
      <c r="U437" t="s">
        <v>752</v>
      </c>
      <c r="V437" t="s">
        <v>753</v>
      </c>
      <c r="W437" t="s">
        <v>16</v>
      </c>
      <c r="X437" t="s">
        <v>754</v>
      </c>
      <c r="Y437" t="s">
        <v>755</v>
      </c>
      <c r="Z437" t="s">
        <v>380</v>
      </c>
      <c r="AA437" t="s">
        <v>756</v>
      </c>
      <c r="AB437" t="s">
        <v>757</v>
      </c>
      <c r="AC437" t="s">
        <v>758</v>
      </c>
      <c r="AD437" t="s">
        <v>759</v>
      </c>
      <c r="AE437" t="s">
        <v>768</v>
      </c>
      <c r="AF437" t="s">
        <v>760</v>
      </c>
      <c r="AG437" t="s">
        <v>761</v>
      </c>
      <c r="AH437" t="s">
        <v>762</v>
      </c>
      <c r="AI437" t="s">
        <v>763</v>
      </c>
      <c r="AJ437">
        <v>-170.24</v>
      </c>
      <c r="AK437">
        <v>0</v>
      </c>
      <c r="AL437">
        <v>0</v>
      </c>
      <c r="AM437" t="s">
        <v>764</v>
      </c>
      <c r="AN437" t="s">
        <v>764</v>
      </c>
      <c r="AO437" t="s">
        <v>764</v>
      </c>
    </row>
    <row r="438" spans="1:41" x14ac:dyDescent="0.35">
      <c r="A438">
        <v>1028078</v>
      </c>
      <c r="B438" t="s">
        <v>740</v>
      </c>
      <c r="C438" t="s">
        <v>741</v>
      </c>
      <c r="D438" t="s">
        <v>580</v>
      </c>
      <c r="E438" t="s">
        <v>146</v>
      </c>
      <c r="F438" t="s">
        <v>857</v>
      </c>
      <c r="G438">
        <v>2021</v>
      </c>
      <c r="H438">
        <v>3</v>
      </c>
      <c r="I438" t="s">
        <v>858</v>
      </c>
      <c r="J438" s="29">
        <v>44286</v>
      </c>
      <c r="K438" t="s">
        <v>744</v>
      </c>
      <c r="L438" t="s">
        <v>745</v>
      </c>
      <c r="M438" t="s">
        <v>859</v>
      </c>
      <c r="N438" t="s">
        <v>860</v>
      </c>
      <c r="O438" t="s">
        <v>861</v>
      </c>
      <c r="P438" t="s">
        <v>673</v>
      </c>
      <c r="Q438" t="s">
        <v>749</v>
      </c>
      <c r="R438" t="s">
        <v>617</v>
      </c>
      <c r="S438" t="s">
        <v>694</v>
      </c>
      <c r="T438" t="s">
        <v>751</v>
      </c>
      <c r="U438" t="s">
        <v>752</v>
      </c>
      <c r="V438" t="s">
        <v>753</v>
      </c>
      <c r="W438" t="s">
        <v>16</v>
      </c>
      <c r="X438" t="s">
        <v>754</v>
      </c>
      <c r="Y438" t="s">
        <v>755</v>
      </c>
      <c r="Z438" t="s">
        <v>380</v>
      </c>
      <c r="AA438" t="s">
        <v>756</v>
      </c>
      <c r="AB438" t="s">
        <v>757</v>
      </c>
      <c r="AC438" t="s">
        <v>758</v>
      </c>
      <c r="AD438" t="s">
        <v>759</v>
      </c>
      <c r="AE438" t="s">
        <v>472</v>
      </c>
      <c r="AF438" t="s">
        <v>760</v>
      </c>
      <c r="AG438" t="s">
        <v>761</v>
      </c>
      <c r="AH438" t="s">
        <v>762</v>
      </c>
      <c r="AI438" t="s">
        <v>763</v>
      </c>
      <c r="AJ438">
        <v>6439.36</v>
      </c>
      <c r="AK438">
        <v>0</v>
      </c>
      <c r="AL438">
        <v>0</v>
      </c>
      <c r="AM438" t="s">
        <v>764</v>
      </c>
      <c r="AN438" t="s">
        <v>764</v>
      </c>
      <c r="AO438" t="s">
        <v>764</v>
      </c>
    </row>
    <row r="439" spans="1:41" x14ac:dyDescent="0.35">
      <c r="A439">
        <v>1028077</v>
      </c>
      <c r="B439" t="s">
        <v>740</v>
      </c>
      <c r="C439" t="s">
        <v>741</v>
      </c>
      <c r="D439" t="e">
        <v>#N/A</v>
      </c>
      <c r="E439" t="s">
        <v>822</v>
      </c>
      <c r="F439" t="s">
        <v>857</v>
      </c>
      <c r="G439">
        <v>2021</v>
      </c>
      <c r="H439">
        <v>3</v>
      </c>
      <c r="I439" t="s">
        <v>858</v>
      </c>
      <c r="J439" s="29">
        <v>44286</v>
      </c>
      <c r="K439" t="s">
        <v>744</v>
      </c>
      <c r="L439" t="s">
        <v>745</v>
      </c>
      <c r="M439" t="s">
        <v>859</v>
      </c>
      <c r="N439" t="s">
        <v>860</v>
      </c>
      <c r="O439" t="s">
        <v>861</v>
      </c>
      <c r="P439" t="s">
        <v>673</v>
      </c>
      <c r="Q439" t="s">
        <v>749</v>
      </c>
      <c r="R439" t="s">
        <v>617</v>
      </c>
      <c r="S439" t="s">
        <v>694</v>
      </c>
      <c r="T439" t="s">
        <v>751</v>
      </c>
      <c r="U439" t="s">
        <v>752</v>
      </c>
      <c r="V439" t="s">
        <v>753</v>
      </c>
      <c r="W439" t="s">
        <v>788</v>
      </c>
      <c r="X439" t="s">
        <v>789</v>
      </c>
      <c r="Y439" t="s">
        <v>755</v>
      </c>
      <c r="Z439" t="s">
        <v>380</v>
      </c>
      <c r="AA439" t="s">
        <v>756</v>
      </c>
      <c r="AB439" t="s">
        <v>757</v>
      </c>
      <c r="AC439" t="s">
        <v>758</v>
      </c>
      <c r="AD439" t="s">
        <v>759</v>
      </c>
      <c r="AE439" t="s">
        <v>472</v>
      </c>
      <c r="AF439" t="s">
        <v>790</v>
      </c>
      <c r="AG439" t="s">
        <v>761</v>
      </c>
      <c r="AH439" t="s">
        <v>762</v>
      </c>
      <c r="AI439" t="s">
        <v>791</v>
      </c>
      <c r="AJ439">
        <v>522.79999999999995</v>
      </c>
      <c r="AK439">
        <v>0</v>
      </c>
      <c r="AL439">
        <v>0</v>
      </c>
      <c r="AM439" t="s">
        <v>764</v>
      </c>
      <c r="AN439" t="s">
        <v>764</v>
      </c>
      <c r="AO439" t="s">
        <v>764</v>
      </c>
    </row>
    <row r="440" spans="1:41" x14ac:dyDescent="0.35">
      <c r="A440">
        <v>1026405</v>
      </c>
      <c r="B440" t="s">
        <v>740</v>
      </c>
      <c r="C440" t="s">
        <v>741</v>
      </c>
      <c r="D440" t="s">
        <v>580</v>
      </c>
      <c r="E440" t="s">
        <v>141</v>
      </c>
      <c r="F440" t="s">
        <v>857</v>
      </c>
      <c r="G440">
        <v>2021</v>
      </c>
      <c r="H440">
        <v>3</v>
      </c>
      <c r="I440" t="s">
        <v>858</v>
      </c>
      <c r="J440" s="29">
        <v>44286</v>
      </c>
      <c r="K440" t="s">
        <v>744</v>
      </c>
      <c r="L440" t="s">
        <v>745</v>
      </c>
      <c r="M440" t="s">
        <v>859</v>
      </c>
      <c r="N440" t="s">
        <v>860</v>
      </c>
      <c r="O440" t="s">
        <v>861</v>
      </c>
      <c r="P440" t="s">
        <v>673</v>
      </c>
      <c r="Q440" t="s">
        <v>749</v>
      </c>
      <c r="R440" t="s">
        <v>615</v>
      </c>
      <c r="S440" t="s">
        <v>699</v>
      </c>
      <c r="T440" t="s">
        <v>751</v>
      </c>
      <c r="U440" t="s">
        <v>752</v>
      </c>
      <c r="V440" t="s">
        <v>753</v>
      </c>
      <c r="W440" t="s">
        <v>16</v>
      </c>
      <c r="X440" t="s">
        <v>754</v>
      </c>
      <c r="Y440" t="s">
        <v>755</v>
      </c>
      <c r="Z440" t="s">
        <v>380</v>
      </c>
      <c r="AA440" t="s">
        <v>756</v>
      </c>
      <c r="AB440" t="s">
        <v>757</v>
      </c>
      <c r="AC440" t="s">
        <v>758</v>
      </c>
      <c r="AD440" t="s">
        <v>759</v>
      </c>
      <c r="AE440" t="s">
        <v>472</v>
      </c>
      <c r="AF440" t="s">
        <v>760</v>
      </c>
      <c r="AG440" t="s">
        <v>761</v>
      </c>
      <c r="AH440" t="s">
        <v>762</v>
      </c>
      <c r="AI440" t="s">
        <v>763</v>
      </c>
      <c r="AJ440">
        <v>626.33000000000004</v>
      </c>
      <c r="AK440">
        <v>0</v>
      </c>
      <c r="AL440">
        <v>0</v>
      </c>
      <c r="AM440" t="s">
        <v>764</v>
      </c>
      <c r="AN440" t="s">
        <v>764</v>
      </c>
      <c r="AO440" t="s">
        <v>764</v>
      </c>
    </row>
    <row r="441" spans="1:41" x14ac:dyDescent="0.35">
      <c r="A441">
        <v>1026404</v>
      </c>
      <c r="B441" t="s">
        <v>740</v>
      </c>
      <c r="C441" t="s">
        <v>741</v>
      </c>
      <c r="D441" t="e">
        <v>#N/A</v>
      </c>
      <c r="E441" t="s">
        <v>823</v>
      </c>
      <c r="F441" t="s">
        <v>857</v>
      </c>
      <c r="G441">
        <v>2021</v>
      </c>
      <c r="H441">
        <v>3</v>
      </c>
      <c r="I441" t="s">
        <v>858</v>
      </c>
      <c r="J441" s="29">
        <v>44286</v>
      </c>
      <c r="K441" t="s">
        <v>744</v>
      </c>
      <c r="L441" t="s">
        <v>745</v>
      </c>
      <c r="M441" t="s">
        <v>859</v>
      </c>
      <c r="N441" t="s">
        <v>860</v>
      </c>
      <c r="O441" t="s">
        <v>861</v>
      </c>
      <c r="P441" t="s">
        <v>673</v>
      </c>
      <c r="Q441" t="s">
        <v>749</v>
      </c>
      <c r="R441" t="s">
        <v>615</v>
      </c>
      <c r="S441" t="s">
        <v>699</v>
      </c>
      <c r="T441" t="s">
        <v>751</v>
      </c>
      <c r="U441" t="s">
        <v>752</v>
      </c>
      <c r="V441" t="s">
        <v>753</v>
      </c>
      <c r="W441" t="s">
        <v>788</v>
      </c>
      <c r="X441" t="s">
        <v>789</v>
      </c>
      <c r="Y441" t="s">
        <v>755</v>
      </c>
      <c r="Z441" t="s">
        <v>380</v>
      </c>
      <c r="AA441" t="s">
        <v>756</v>
      </c>
      <c r="AB441" t="s">
        <v>757</v>
      </c>
      <c r="AC441" t="s">
        <v>758</v>
      </c>
      <c r="AD441" t="s">
        <v>759</v>
      </c>
      <c r="AE441" t="s">
        <v>472</v>
      </c>
      <c r="AF441" t="s">
        <v>790</v>
      </c>
      <c r="AG441" t="s">
        <v>761</v>
      </c>
      <c r="AH441" t="s">
        <v>762</v>
      </c>
      <c r="AI441" t="s">
        <v>791</v>
      </c>
      <c r="AJ441">
        <v>167.4</v>
      </c>
      <c r="AK441">
        <v>0</v>
      </c>
      <c r="AL441">
        <v>0</v>
      </c>
      <c r="AM441" t="s">
        <v>764</v>
      </c>
      <c r="AN441" t="s">
        <v>764</v>
      </c>
      <c r="AO441" t="s">
        <v>764</v>
      </c>
    </row>
    <row r="442" spans="1:41" x14ac:dyDescent="0.35">
      <c r="A442">
        <v>1204738</v>
      </c>
      <c r="B442" t="s">
        <v>740</v>
      </c>
      <c r="C442" t="s">
        <v>741</v>
      </c>
      <c r="D442" t="s">
        <v>580</v>
      </c>
      <c r="E442" t="s">
        <v>138</v>
      </c>
      <c r="F442" t="s">
        <v>857</v>
      </c>
      <c r="G442">
        <v>2021</v>
      </c>
      <c r="H442">
        <v>3</v>
      </c>
      <c r="I442" t="s">
        <v>858</v>
      </c>
      <c r="J442" s="29">
        <v>44286</v>
      </c>
      <c r="K442" t="s">
        <v>744</v>
      </c>
      <c r="L442" t="s">
        <v>745</v>
      </c>
      <c r="M442" t="s">
        <v>862</v>
      </c>
      <c r="N442" t="s">
        <v>863</v>
      </c>
      <c r="O442" t="s">
        <v>844</v>
      </c>
      <c r="P442" t="s">
        <v>673</v>
      </c>
      <c r="Q442" t="s">
        <v>749</v>
      </c>
      <c r="R442" t="s">
        <v>613</v>
      </c>
      <c r="S442" t="s">
        <v>690</v>
      </c>
      <c r="T442" t="s">
        <v>751</v>
      </c>
      <c r="U442" t="s">
        <v>752</v>
      </c>
      <c r="V442" t="s">
        <v>753</v>
      </c>
      <c r="W442" t="s">
        <v>16</v>
      </c>
      <c r="X442" t="s">
        <v>754</v>
      </c>
      <c r="Y442" t="s">
        <v>755</v>
      </c>
      <c r="Z442" t="s">
        <v>380</v>
      </c>
      <c r="AA442" t="s">
        <v>756</v>
      </c>
      <c r="AB442" t="s">
        <v>757</v>
      </c>
      <c r="AC442" t="s">
        <v>758</v>
      </c>
      <c r="AD442" t="s">
        <v>759</v>
      </c>
      <c r="AE442" t="s">
        <v>768</v>
      </c>
      <c r="AF442" t="s">
        <v>760</v>
      </c>
      <c r="AG442" t="s">
        <v>761</v>
      </c>
      <c r="AH442" t="s">
        <v>762</v>
      </c>
      <c r="AI442" t="s">
        <v>763</v>
      </c>
      <c r="AJ442">
        <v>11533.72</v>
      </c>
      <c r="AK442">
        <v>0</v>
      </c>
      <c r="AL442">
        <v>0</v>
      </c>
      <c r="AM442" t="s">
        <v>764</v>
      </c>
      <c r="AN442" t="s">
        <v>764</v>
      </c>
      <c r="AO442" t="s">
        <v>764</v>
      </c>
    </row>
    <row r="443" spans="1:41" x14ac:dyDescent="0.35">
      <c r="A443">
        <v>1204738</v>
      </c>
      <c r="B443" t="s">
        <v>740</v>
      </c>
      <c r="C443" t="s">
        <v>741</v>
      </c>
      <c r="D443" t="s">
        <v>580</v>
      </c>
      <c r="E443" t="s">
        <v>138</v>
      </c>
      <c r="F443" t="s">
        <v>857</v>
      </c>
      <c r="G443">
        <v>2021</v>
      </c>
      <c r="H443">
        <v>3</v>
      </c>
      <c r="I443" t="s">
        <v>858</v>
      </c>
      <c r="J443" s="29">
        <v>44286</v>
      </c>
      <c r="K443" t="s">
        <v>744</v>
      </c>
      <c r="L443" t="s">
        <v>745</v>
      </c>
      <c r="M443" t="s">
        <v>859</v>
      </c>
      <c r="N443" t="s">
        <v>860</v>
      </c>
      <c r="O443" t="s">
        <v>861</v>
      </c>
      <c r="P443" t="s">
        <v>673</v>
      </c>
      <c r="Q443" t="s">
        <v>749</v>
      </c>
      <c r="R443" t="s">
        <v>613</v>
      </c>
      <c r="S443" t="s">
        <v>690</v>
      </c>
      <c r="T443" t="s">
        <v>751</v>
      </c>
      <c r="U443" t="s">
        <v>752</v>
      </c>
      <c r="V443" t="s">
        <v>753</v>
      </c>
      <c r="W443" t="s">
        <v>16</v>
      </c>
      <c r="X443" t="s">
        <v>754</v>
      </c>
      <c r="Y443" t="s">
        <v>755</v>
      </c>
      <c r="Z443" t="s">
        <v>380</v>
      </c>
      <c r="AA443" t="s">
        <v>756</v>
      </c>
      <c r="AB443" t="s">
        <v>757</v>
      </c>
      <c r="AC443" t="s">
        <v>758</v>
      </c>
      <c r="AD443" t="s">
        <v>759</v>
      </c>
      <c r="AE443" t="s">
        <v>768</v>
      </c>
      <c r="AF443" t="s">
        <v>760</v>
      </c>
      <c r="AG443" t="s">
        <v>761</v>
      </c>
      <c r="AH443" t="s">
        <v>762</v>
      </c>
      <c r="AI443" t="s">
        <v>763</v>
      </c>
      <c r="AJ443">
        <v>26.05</v>
      </c>
      <c r="AK443">
        <v>0</v>
      </c>
      <c r="AL443">
        <v>0</v>
      </c>
      <c r="AM443" t="s">
        <v>764</v>
      </c>
      <c r="AN443" t="s">
        <v>764</v>
      </c>
      <c r="AO443" t="s">
        <v>764</v>
      </c>
    </row>
    <row r="444" spans="1:41" x14ac:dyDescent="0.35">
      <c r="A444">
        <v>1030134</v>
      </c>
      <c r="B444" t="s">
        <v>740</v>
      </c>
      <c r="C444" t="s">
        <v>741</v>
      </c>
      <c r="D444" t="s">
        <v>580</v>
      </c>
      <c r="E444" t="s">
        <v>133</v>
      </c>
      <c r="F444" t="s">
        <v>857</v>
      </c>
      <c r="G444">
        <v>2021</v>
      </c>
      <c r="H444">
        <v>3</v>
      </c>
      <c r="I444" t="s">
        <v>858</v>
      </c>
      <c r="J444" s="29">
        <v>44286</v>
      </c>
      <c r="K444" t="s">
        <v>744</v>
      </c>
      <c r="L444" t="s">
        <v>745</v>
      </c>
      <c r="M444" t="s">
        <v>862</v>
      </c>
      <c r="N444" t="s">
        <v>863</v>
      </c>
      <c r="O444" t="s">
        <v>844</v>
      </c>
      <c r="P444" t="s">
        <v>673</v>
      </c>
      <c r="Q444" t="s">
        <v>749</v>
      </c>
      <c r="R444" t="s">
        <v>611</v>
      </c>
      <c r="S444" t="s">
        <v>688</v>
      </c>
      <c r="T444" t="s">
        <v>751</v>
      </c>
      <c r="U444" t="s">
        <v>752</v>
      </c>
      <c r="V444" t="s">
        <v>753</v>
      </c>
      <c r="W444" t="s">
        <v>16</v>
      </c>
      <c r="X444" t="s">
        <v>754</v>
      </c>
      <c r="Y444" t="s">
        <v>755</v>
      </c>
      <c r="Z444" t="s">
        <v>380</v>
      </c>
      <c r="AA444" t="s">
        <v>756</v>
      </c>
      <c r="AB444" t="s">
        <v>757</v>
      </c>
      <c r="AC444" t="s">
        <v>758</v>
      </c>
      <c r="AD444" t="s">
        <v>759</v>
      </c>
      <c r="AE444" t="s">
        <v>768</v>
      </c>
      <c r="AF444" t="s">
        <v>760</v>
      </c>
      <c r="AG444" t="s">
        <v>761</v>
      </c>
      <c r="AH444" t="s">
        <v>762</v>
      </c>
      <c r="AI444" t="s">
        <v>763</v>
      </c>
      <c r="AJ444">
        <v>3091.29</v>
      </c>
      <c r="AK444">
        <v>0</v>
      </c>
      <c r="AL444">
        <v>0</v>
      </c>
      <c r="AM444" t="s">
        <v>764</v>
      </c>
      <c r="AN444" t="s">
        <v>764</v>
      </c>
      <c r="AO444" t="s">
        <v>764</v>
      </c>
    </row>
    <row r="445" spans="1:41" x14ac:dyDescent="0.35">
      <c r="A445">
        <v>1030134</v>
      </c>
      <c r="B445" t="s">
        <v>740</v>
      </c>
      <c r="C445" t="s">
        <v>741</v>
      </c>
      <c r="D445" t="s">
        <v>580</v>
      </c>
      <c r="E445" t="s">
        <v>133</v>
      </c>
      <c r="F445" t="s">
        <v>857</v>
      </c>
      <c r="G445">
        <v>2021</v>
      </c>
      <c r="H445">
        <v>3</v>
      </c>
      <c r="I445" t="s">
        <v>858</v>
      </c>
      <c r="J445" s="29">
        <v>44286</v>
      </c>
      <c r="K445" t="s">
        <v>744</v>
      </c>
      <c r="L445" t="s">
        <v>745</v>
      </c>
      <c r="M445" t="s">
        <v>859</v>
      </c>
      <c r="N445" t="s">
        <v>860</v>
      </c>
      <c r="O445" t="s">
        <v>861</v>
      </c>
      <c r="P445" t="s">
        <v>673</v>
      </c>
      <c r="Q445" t="s">
        <v>749</v>
      </c>
      <c r="R445" t="s">
        <v>611</v>
      </c>
      <c r="S445" t="s">
        <v>688</v>
      </c>
      <c r="T445" t="s">
        <v>751</v>
      </c>
      <c r="U445" t="s">
        <v>752</v>
      </c>
      <c r="V445" t="s">
        <v>753</v>
      </c>
      <c r="W445" t="s">
        <v>16</v>
      </c>
      <c r="X445" t="s">
        <v>754</v>
      </c>
      <c r="Y445" t="s">
        <v>755</v>
      </c>
      <c r="Z445" t="s">
        <v>380</v>
      </c>
      <c r="AA445" t="s">
        <v>756</v>
      </c>
      <c r="AB445" t="s">
        <v>757</v>
      </c>
      <c r="AC445" t="s">
        <v>758</v>
      </c>
      <c r="AD445" t="s">
        <v>759</v>
      </c>
      <c r="AE445" t="s">
        <v>768</v>
      </c>
      <c r="AF445" t="s">
        <v>760</v>
      </c>
      <c r="AG445" t="s">
        <v>761</v>
      </c>
      <c r="AH445" t="s">
        <v>762</v>
      </c>
      <c r="AI445" t="s">
        <v>763</v>
      </c>
      <c r="AJ445">
        <v>1145.32</v>
      </c>
      <c r="AK445">
        <v>0</v>
      </c>
      <c r="AL445">
        <v>0</v>
      </c>
      <c r="AM445" t="s">
        <v>764</v>
      </c>
      <c r="AN445" t="s">
        <v>764</v>
      </c>
      <c r="AO445" t="s">
        <v>764</v>
      </c>
    </row>
    <row r="446" spans="1:41" x14ac:dyDescent="0.35">
      <c r="A446">
        <v>1029772</v>
      </c>
      <c r="B446" t="s">
        <v>740</v>
      </c>
      <c r="C446" t="s">
        <v>741</v>
      </c>
      <c r="D446" t="s">
        <v>580</v>
      </c>
      <c r="E446" t="s">
        <v>130</v>
      </c>
      <c r="F446" t="s">
        <v>857</v>
      </c>
      <c r="G446">
        <v>2021</v>
      </c>
      <c r="H446">
        <v>3</v>
      </c>
      <c r="I446" t="s">
        <v>858</v>
      </c>
      <c r="J446" s="29">
        <v>44286</v>
      </c>
      <c r="K446" t="s">
        <v>744</v>
      </c>
      <c r="L446" t="s">
        <v>745</v>
      </c>
      <c r="M446" t="s">
        <v>862</v>
      </c>
      <c r="N446" t="s">
        <v>863</v>
      </c>
      <c r="O446" t="s">
        <v>844</v>
      </c>
      <c r="P446" t="s">
        <v>673</v>
      </c>
      <c r="Q446" t="s">
        <v>749</v>
      </c>
      <c r="R446" t="s">
        <v>609</v>
      </c>
      <c r="S446" t="s">
        <v>701</v>
      </c>
      <c r="T446" t="s">
        <v>751</v>
      </c>
      <c r="U446" t="s">
        <v>752</v>
      </c>
      <c r="V446" t="s">
        <v>753</v>
      </c>
      <c r="W446" t="s">
        <v>16</v>
      </c>
      <c r="X446" t="s">
        <v>754</v>
      </c>
      <c r="Y446" t="s">
        <v>755</v>
      </c>
      <c r="Z446" t="s">
        <v>380</v>
      </c>
      <c r="AA446" t="s">
        <v>756</v>
      </c>
      <c r="AB446" t="s">
        <v>757</v>
      </c>
      <c r="AC446" t="s">
        <v>758</v>
      </c>
      <c r="AD446" t="s">
        <v>759</v>
      </c>
      <c r="AE446" t="s">
        <v>247</v>
      </c>
      <c r="AF446" t="s">
        <v>760</v>
      </c>
      <c r="AG446" t="s">
        <v>761</v>
      </c>
      <c r="AH446" t="s">
        <v>762</v>
      </c>
      <c r="AI446" t="s">
        <v>763</v>
      </c>
      <c r="AJ446">
        <v>4084.27</v>
      </c>
      <c r="AK446">
        <v>0</v>
      </c>
      <c r="AL446">
        <v>0</v>
      </c>
      <c r="AM446" t="s">
        <v>764</v>
      </c>
      <c r="AN446" t="s">
        <v>764</v>
      </c>
      <c r="AO446" t="s">
        <v>764</v>
      </c>
    </row>
    <row r="447" spans="1:41" x14ac:dyDescent="0.35">
      <c r="A447">
        <v>1029772</v>
      </c>
      <c r="B447" t="s">
        <v>740</v>
      </c>
      <c r="C447" t="s">
        <v>741</v>
      </c>
      <c r="D447" t="s">
        <v>580</v>
      </c>
      <c r="E447" t="s">
        <v>130</v>
      </c>
      <c r="F447" t="s">
        <v>857</v>
      </c>
      <c r="G447">
        <v>2021</v>
      </c>
      <c r="H447">
        <v>3</v>
      </c>
      <c r="I447" t="s">
        <v>858</v>
      </c>
      <c r="J447" s="29">
        <v>44286</v>
      </c>
      <c r="K447" t="s">
        <v>744</v>
      </c>
      <c r="L447" t="s">
        <v>745</v>
      </c>
      <c r="M447" t="s">
        <v>859</v>
      </c>
      <c r="N447" t="s">
        <v>860</v>
      </c>
      <c r="O447" t="s">
        <v>861</v>
      </c>
      <c r="P447" t="s">
        <v>673</v>
      </c>
      <c r="Q447" t="s">
        <v>749</v>
      </c>
      <c r="R447" t="s">
        <v>609</v>
      </c>
      <c r="S447" t="s">
        <v>701</v>
      </c>
      <c r="T447" t="s">
        <v>751</v>
      </c>
      <c r="U447" t="s">
        <v>752</v>
      </c>
      <c r="V447" t="s">
        <v>753</v>
      </c>
      <c r="W447" t="s">
        <v>16</v>
      </c>
      <c r="X447" t="s">
        <v>754</v>
      </c>
      <c r="Y447" t="s">
        <v>755</v>
      </c>
      <c r="Z447" t="s">
        <v>380</v>
      </c>
      <c r="AA447" t="s">
        <v>756</v>
      </c>
      <c r="AB447" t="s">
        <v>757</v>
      </c>
      <c r="AC447" t="s">
        <v>758</v>
      </c>
      <c r="AD447" t="s">
        <v>759</v>
      </c>
      <c r="AE447" t="s">
        <v>247</v>
      </c>
      <c r="AF447" t="s">
        <v>760</v>
      </c>
      <c r="AG447" t="s">
        <v>761</v>
      </c>
      <c r="AH447" t="s">
        <v>762</v>
      </c>
      <c r="AI447" t="s">
        <v>763</v>
      </c>
      <c r="AJ447">
        <v>11185.84</v>
      </c>
      <c r="AK447">
        <v>0</v>
      </c>
      <c r="AL447">
        <v>0</v>
      </c>
      <c r="AM447" t="s">
        <v>764</v>
      </c>
      <c r="AN447" t="s">
        <v>764</v>
      </c>
      <c r="AO447" t="s">
        <v>764</v>
      </c>
    </row>
    <row r="448" spans="1:41" x14ac:dyDescent="0.35">
      <c r="A448">
        <v>1029772</v>
      </c>
      <c r="B448" t="s">
        <v>740</v>
      </c>
      <c r="C448" t="s">
        <v>741</v>
      </c>
      <c r="D448" t="s">
        <v>580</v>
      </c>
      <c r="E448" t="s">
        <v>130</v>
      </c>
      <c r="F448" t="s">
        <v>857</v>
      </c>
      <c r="G448">
        <v>2021</v>
      </c>
      <c r="H448">
        <v>3</v>
      </c>
      <c r="I448" t="s">
        <v>858</v>
      </c>
      <c r="J448" s="29">
        <v>44286</v>
      </c>
      <c r="K448" t="s">
        <v>744</v>
      </c>
      <c r="L448" t="s">
        <v>745</v>
      </c>
      <c r="M448" t="s">
        <v>859</v>
      </c>
      <c r="N448" t="s">
        <v>860</v>
      </c>
      <c r="O448" t="s">
        <v>861</v>
      </c>
      <c r="P448" t="s">
        <v>673</v>
      </c>
      <c r="Q448" t="s">
        <v>749</v>
      </c>
      <c r="R448" t="s">
        <v>609</v>
      </c>
      <c r="S448" t="s">
        <v>701</v>
      </c>
      <c r="T448" t="s">
        <v>751</v>
      </c>
      <c r="U448" t="s">
        <v>752</v>
      </c>
      <c r="V448" t="s">
        <v>753</v>
      </c>
      <c r="W448" t="s">
        <v>16</v>
      </c>
      <c r="X448" t="s">
        <v>754</v>
      </c>
      <c r="Y448" t="s">
        <v>755</v>
      </c>
      <c r="Z448" t="s">
        <v>380</v>
      </c>
      <c r="AA448" t="s">
        <v>756</v>
      </c>
      <c r="AB448" t="s">
        <v>757</v>
      </c>
      <c r="AC448" t="s">
        <v>758</v>
      </c>
      <c r="AD448" t="s">
        <v>759</v>
      </c>
      <c r="AE448" t="s">
        <v>247</v>
      </c>
      <c r="AF448" t="s">
        <v>760</v>
      </c>
      <c r="AG448" t="s">
        <v>761</v>
      </c>
      <c r="AH448" t="s">
        <v>762</v>
      </c>
      <c r="AI448" t="s">
        <v>763</v>
      </c>
      <c r="AJ448">
        <v>324.3</v>
      </c>
      <c r="AK448">
        <v>0</v>
      </c>
      <c r="AL448">
        <v>0</v>
      </c>
      <c r="AM448" t="s">
        <v>764</v>
      </c>
      <c r="AN448" t="s">
        <v>764</v>
      </c>
      <c r="AO448" t="s">
        <v>764</v>
      </c>
    </row>
    <row r="449" spans="1:41" x14ac:dyDescent="0.35">
      <c r="A449">
        <v>1029381</v>
      </c>
      <c r="B449" t="s">
        <v>740</v>
      </c>
      <c r="C449" t="s">
        <v>741</v>
      </c>
      <c r="D449" t="s">
        <v>580</v>
      </c>
      <c r="E449" t="s">
        <v>127</v>
      </c>
      <c r="F449" t="s">
        <v>857</v>
      </c>
      <c r="G449">
        <v>2021</v>
      </c>
      <c r="H449">
        <v>3</v>
      </c>
      <c r="I449" t="s">
        <v>858</v>
      </c>
      <c r="J449" s="29">
        <v>44286</v>
      </c>
      <c r="K449" t="s">
        <v>744</v>
      </c>
      <c r="L449" t="s">
        <v>745</v>
      </c>
      <c r="M449" t="s">
        <v>862</v>
      </c>
      <c r="N449" t="s">
        <v>863</v>
      </c>
      <c r="O449" t="s">
        <v>844</v>
      </c>
      <c r="P449" t="s">
        <v>673</v>
      </c>
      <c r="Q449" t="s">
        <v>749</v>
      </c>
      <c r="R449" t="s">
        <v>607</v>
      </c>
      <c r="S449" t="s">
        <v>794</v>
      </c>
      <c r="T449" t="s">
        <v>751</v>
      </c>
      <c r="U449" t="s">
        <v>752</v>
      </c>
      <c r="V449" t="s">
        <v>753</v>
      </c>
      <c r="W449" t="s">
        <v>16</v>
      </c>
      <c r="X449" t="s">
        <v>754</v>
      </c>
      <c r="Y449" t="s">
        <v>755</v>
      </c>
      <c r="Z449" t="s">
        <v>380</v>
      </c>
      <c r="AA449" t="s">
        <v>756</v>
      </c>
      <c r="AB449" t="s">
        <v>757</v>
      </c>
      <c r="AC449" t="s">
        <v>758</v>
      </c>
      <c r="AD449" t="s">
        <v>759</v>
      </c>
      <c r="AE449" t="s">
        <v>768</v>
      </c>
      <c r="AF449" t="s">
        <v>760</v>
      </c>
      <c r="AG449" t="s">
        <v>761</v>
      </c>
      <c r="AH449" t="s">
        <v>762</v>
      </c>
      <c r="AI449" t="s">
        <v>763</v>
      </c>
      <c r="AJ449">
        <v>6352.22</v>
      </c>
      <c r="AK449">
        <v>0</v>
      </c>
      <c r="AL449">
        <v>0</v>
      </c>
      <c r="AM449" t="s">
        <v>764</v>
      </c>
      <c r="AN449" t="s">
        <v>764</v>
      </c>
      <c r="AO449" t="s">
        <v>764</v>
      </c>
    </row>
    <row r="450" spans="1:41" x14ac:dyDescent="0.35">
      <c r="A450">
        <v>1029381</v>
      </c>
      <c r="B450" t="s">
        <v>740</v>
      </c>
      <c r="C450" t="s">
        <v>741</v>
      </c>
      <c r="D450" t="s">
        <v>580</v>
      </c>
      <c r="E450" t="s">
        <v>127</v>
      </c>
      <c r="F450" t="s">
        <v>857</v>
      </c>
      <c r="G450">
        <v>2021</v>
      </c>
      <c r="H450">
        <v>3</v>
      </c>
      <c r="I450" t="s">
        <v>858</v>
      </c>
      <c r="J450" s="29">
        <v>44286</v>
      </c>
      <c r="K450" t="s">
        <v>744</v>
      </c>
      <c r="L450" t="s">
        <v>745</v>
      </c>
      <c r="M450" t="s">
        <v>859</v>
      </c>
      <c r="N450" t="s">
        <v>860</v>
      </c>
      <c r="O450" t="s">
        <v>861</v>
      </c>
      <c r="P450" t="s">
        <v>673</v>
      </c>
      <c r="Q450" t="s">
        <v>749</v>
      </c>
      <c r="R450" t="s">
        <v>607</v>
      </c>
      <c r="S450" t="s">
        <v>794</v>
      </c>
      <c r="T450" t="s">
        <v>751</v>
      </c>
      <c r="U450" t="s">
        <v>752</v>
      </c>
      <c r="V450" t="s">
        <v>753</v>
      </c>
      <c r="W450" t="s">
        <v>16</v>
      </c>
      <c r="X450" t="s">
        <v>754</v>
      </c>
      <c r="Y450" t="s">
        <v>755</v>
      </c>
      <c r="Z450" t="s">
        <v>380</v>
      </c>
      <c r="AA450" t="s">
        <v>756</v>
      </c>
      <c r="AB450" t="s">
        <v>757</v>
      </c>
      <c r="AC450" t="s">
        <v>758</v>
      </c>
      <c r="AD450" t="s">
        <v>759</v>
      </c>
      <c r="AE450" t="s">
        <v>768</v>
      </c>
      <c r="AF450" t="s">
        <v>760</v>
      </c>
      <c r="AG450" t="s">
        <v>761</v>
      </c>
      <c r="AH450" t="s">
        <v>762</v>
      </c>
      <c r="AI450" t="s">
        <v>763</v>
      </c>
      <c r="AJ450">
        <v>26.05</v>
      </c>
      <c r="AK450">
        <v>0</v>
      </c>
      <c r="AL450">
        <v>0</v>
      </c>
      <c r="AM450" t="s">
        <v>764</v>
      </c>
      <c r="AN450" t="s">
        <v>764</v>
      </c>
      <c r="AO450" t="s">
        <v>764</v>
      </c>
    </row>
    <row r="451" spans="1:41" x14ac:dyDescent="0.35">
      <c r="A451">
        <v>1360642</v>
      </c>
      <c r="B451" t="s">
        <v>740</v>
      </c>
      <c r="C451" t="s">
        <v>741</v>
      </c>
      <c r="D451" t="s">
        <v>580</v>
      </c>
      <c r="E451" t="s">
        <v>124</v>
      </c>
      <c r="F451" t="s">
        <v>857</v>
      </c>
      <c r="G451">
        <v>2021</v>
      </c>
      <c r="H451">
        <v>3</v>
      </c>
      <c r="I451" t="s">
        <v>858</v>
      </c>
      <c r="J451" s="29">
        <v>44286</v>
      </c>
      <c r="K451" t="s">
        <v>744</v>
      </c>
      <c r="L451" t="s">
        <v>745</v>
      </c>
      <c r="M451" t="s">
        <v>859</v>
      </c>
      <c r="N451" t="s">
        <v>860</v>
      </c>
      <c r="O451" t="s">
        <v>861</v>
      </c>
      <c r="P451" t="s">
        <v>673</v>
      </c>
      <c r="Q451" t="s">
        <v>749</v>
      </c>
      <c r="R451" t="s">
        <v>605</v>
      </c>
      <c r="S451" t="s">
        <v>795</v>
      </c>
      <c r="T451" t="s">
        <v>751</v>
      </c>
      <c r="U451" t="s">
        <v>752</v>
      </c>
      <c r="V451" t="s">
        <v>753</v>
      </c>
      <c r="W451" t="s">
        <v>16</v>
      </c>
      <c r="X451" t="s">
        <v>754</v>
      </c>
      <c r="Y451" t="s">
        <v>755</v>
      </c>
      <c r="Z451" t="s">
        <v>380</v>
      </c>
      <c r="AA451" t="s">
        <v>756</v>
      </c>
      <c r="AB451" t="s">
        <v>757</v>
      </c>
      <c r="AC451" t="s">
        <v>758</v>
      </c>
      <c r="AD451" t="s">
        <v>759</v>
      </c>
      <c r="AE451" t="s">
        <v>472</v>
      </c>
      <c r="AF451" t="s">
        <v>760</v>
      </c>
      <c r="AG451" t="s">
        <v>761</v>
      </c>
      <c r="AH451" t="s">
        <v>762</v>
      </c>
      <c r="AI451" t="s">
        <v>763</v>
      </c>
      <c r="AJ451">
        <v>1770.41</v>
      </c>
      <c r="AK451">
        <v>0</v>
      </c>
      <c r="AL451">
        <v>0</v>
      </c>
      <c r="AM451" t="s">
        <v>764</v>
      </c>
      <c r="AN451" t="s">
        <v>764</v>
      </c>
      <c r="AO451" t="s">
        <v>764</v>
      </c>
    </row>
    <row r="452" spans="1:41" x14ac:dyDescent="0.35">
      <c r="A452">
        <v>1366449</v>
      </c>
      <c r="B452" t="s">
        <v>740</v>
      </c>
      <c r="C452" t="s">
        <v>741</v>
      </c>
      <c r="D452" t="e">
        <v>#N/A</v>
      </c>
      <c r="E452" t="s">
        <v>867</v>
      </c>
      <c r="F452" t="s">
        <v>857</v>
      </c>
      <c r="G452">
        <v>2021</v>
      </c>
      <c r="H452">
        <v>3</v>
      </c>
      <c r="I452" t="s">
        <v>858</v>
      </c>
      <c r="J452" s="29">
        <v>44286</v>
      </c>
      <c r="K452" t="s">
        <v>744</v>
      </c>
      <c r="L452" t="s">
        <v>745</v>
      </c>
      <c r="M452" t="s">
        <v>859</v>
      </c>
      <c r="N452" t="s">
        <v>860</v>
      </c>
      <c r="O452" t="s">
        <v>861</v>
      </c>
      <c r="P452" t="s">
        <v>673</v>
      </c>
      <c r="Q452" t="s">
        <v>749</v>
      </c>
      <c r="R452" t="s">
        <v>605</v>
      </c>
      <c r="S452" t="s">
        <v>795</v>
      </c>
      <c r="T452" t="s">
        <v>751</v>
      </c>
      <c r="U452" t="s">
        <v>752</v>
      </c>
      <c r="V452" t="s">
        <v>753</v>
      </c>
      <c r="W452" t="s">
        <v>788</v>
      </c>
      <c r="X452" t="s">
        <v>789</v>
      </c>
      <c r="Y452" t="s">
        <v>755</v>
      </c>
      <c r="Z452" t="s">
        <v>380</v>
      </c>
      <c r="AA452" t="s">
        <v>756</v>
      </c>
      <c r="AB452" t="s">
        <v>757</v>
      </c>
      <c r="AC452" t="s">
        <v>758</v>
      </c>
      <c r="AD452" t="s">
        <v>759</v>
      </c>
      <c r="AE452" t="s">
        <v>472</v>
      </c>
      <c r="AF452" t="s">
        <v>790</v>
      </c>
      <c r="AG452" t="s">
        <v>761</v>
      </c>
      <c r="AH452" t="s">
        <v>762</v>
      </c>
      <c r="AI452" t="s">
        <v>791</v>
      </c>
      <c r="AJ452">
        <v>119.84</v>
      </c>
      <c r="AK452">
        <v>0</v>
      </c>
      <c r="AL452">
        <v>0</v>
      </c>
      <c r="AM452" t="s">
        <v>764</v>
      </c>
      <c r="AN452" t="s">
        <v>764</v>
      </c>
      <c r="AO452" t="s">
        <v>764</v>
      </c>
    </row>
    <row r="453" spans="1:41" x14ac:dyDescent="0.35">
      <c r="A453">
        <v>1030970</v>
      </c>
      <c r="B453" t="s">
        <v>740</v>
      </c>
      <c r="C453" t="s">
        <v>741</v>
      </c>
      <c r="D453" t="s">
        <v>580</v>
      </c>
      <c r="E453" t="s">
        <v>123</v>
      </c>
      <c r="F453" t="s">
        <v>857</v>
      </c>
      <c r="G453">
        <v>2021</v>
      </c>
      <c r="H453">
        <v>3</v>
      </c>
      <c r="I453" t="s">
        <v>858</v>
      </c>
      <c r="J453" s="29">
        <v>44286</v>
      </c>
      <c r="K453" t="s">
        <v>744</v>
      </c>
      <c r="L453" t="s">
        <v>745</v>
      </c>
      <c r="M453" t="s">
        <v>859</v>
      </c>
      <c r="N453" t="s">
        <v>860</v>
      </c>
      <c r="O453" t="s">
        <v>861</v>
      </c>
      <c r="P453" t="s">
        <v>673</v>
      </c>
      <c r="Q453" t="s">
        <v>749</v>
      </c>
      <c r="R453" t="s">
        <v>603</v>
      </c>
      <c r="S453" t="s">
        <v>868</v>
      </c>
      <c r="T453" t="s">
        <v>751</v>
      </c>
      <c r="U453" t="s">
        <v>752</v>
      </c>
      <c r="V453" t="s">
        <v>753</v>
      </c>
      <c r="W453" t="s">
        <v>16</v>
      </c>
      <c r="X453" t="s">
        <v>754</v>
      </c>
      <c r="Y453" t="s">
        <v>755</v>
      </c>
      <c r="Z453" t="s">
        <v>380</v>
      </c>
      <c r="AA453" t="s">
        <v>756</v>
      </c>
      <c r="AB453" t="s">
        <v>757</v>
      </c>
      <c r="AC453" t="s">
        <v>758</v>
      </c>
      <c r="AD453" t="s">
        <v>759</v>
      </c>
      <c r="AE453" t="s">
        <v>247</v>
      </c>
      <c r="AF453" t="s">
        <v>760</v>
      </c>
      <c r="AG453" t="s">
        <v>761</v>
      </c>
      <c r="AH453" t="s">
        <v>762</v>
      </c>
      <c r="AI453" t="s">
        <v>763</v>
      </c>
      <c r="AJ453">
        <v>9777.73</v>
      </c>
      <c r="AK453">
        <v>0</v>
      </c>
      <c r="AL453">
        <v>0</v>
      </c>
      <c r="AM453" t="s">
        <v>764</v>
      </c>
      <c r="AN453" t="s">
        <v>764</v>
      </c>
      <c r="AO453" t="s">
        <v>764</v>
      </c>
    </row>
    <row r="454" spans="1:41" x14ac:dyDescent="0.35">
      <c r="A454">
        <v>1030970</v>
      </c>
      <c r="B454" t="s">
        <v>740</v>
      </c>
      <c r="C454" t="s">
        <v>741</v>
      </c>
      <c r="D454" t="s">
        <v>580</v>
      </c>
      <c r="E454" t="s">
        <v>123</v>
      </c>
      <c r="F454" t="s">
        <v>857</v>
      </c>
      <c r="G454">
        <v>2021</v>
      </c>
      <c r="H454">
        <v>3</v>
      </c>
      <c r="I454" t="s">
        <v>858</v>
      </c>
      <c r="J454" s="29">
        <v>44286</v>
      </c>
      <c r="K454" t="s">
        <v>744</v>
      </c>
      <c r="L454" t="s">
        <v>745</v>
      </c>
      <c r="M454" t="s">
        <v>864</v>
      </c>
      <c r="N454" t="s">
        <v>865</v>
      </c>
      <c r="O454" t="s">
        <v>866</v>
      </c>
      <c r="P454" t="s">
        <v>673</v>
      </c>
      <c r="Q454" t="s">
        <v>749</v>
      </c>
      <c r="R454" t="s">
        <v>603</v>
      </c>
      <c r="S454" t="s">
        <v>868</v>
      </c>
      <c r="T454" t="s">
        <v>751</v>
      </c>
      <c r="U454" t="s">
        <v>752</v>
      </c>
      <c r="V454" t="s">
        <v>753</v>
      </c>
      <c r="W454" t="s">
        <v>16</v>
      </c>
      <c r="X454" t="s">
        <v>754</v>
      </c>
      <c r="Y454" t="s">
        <v>755</v>
      </c>
      <c r="Z454" t="s">
        <v>380</v>
      </c>
      <c r="AA454" t="s">
        <v>756</v>
      </c>
      <c r="AB454" t="s">
        <v>757</v>
      </c>
      <c r="AC454" t="s">
        <v>758</v>
      </c>
      <c r="AD454" t="s">
        <v>759</v>
      </c>
      <c r="AE454" t="s">
        <v>247</v>
      </c>
      <c r="AF454" t="s">
        <v>760</v>
      </c>
      <c r="AG454" t="s">
        <v>761</v>
      </c>
      <c r="AH454" t="s">
        <v>762</v>
      </c>
      <c r="AI454" t="s">
        <v>763</v>
      </c>
      <c r="AJ454">
        <v>-8722.6299999999992</v>
      </c>
      <c r="AK454">
        <v>0</v>
      </c>
      <c r="AL454">
        <v>0</v>
      </c>
      <c r="AM454" t="s">
        <v>764</v>
      </c>
      <c r="AN454" t="s">
        <v>764</v>
      </c>
      <c r="AO454" t="s">
        <v>764</v>
      </c>
    </row>
    <row r="455" spans="1:41" x14ac:dyDescent="0.35">
      <c r="A455">
        <v>1204737</v>
      </c>
      <c r="B455" t="s">
        <v>740</v>
      </c>
      <c r="C455" t="s">
        <v>741</v>
      </c>
      <c r="D455" t="s">
        <v>580</v>
      </c>
      <c r="E455" t="s">
        <v>120</v>
      </c>
      <c r="F455" t="s">
        <v>857</v>
      </c>
      <c r="G455">
        <v>2021</v>
      </c>
      <c r="H455">
        <v>3</v>
      </c>
      <c r="I455" t="s">
        <v>858</v>
      </c>
      <c r="J455" s="29">
        <v>44286</v>
      </c>
      <c r="K455" t="s">
        <v>744</v>
      </c>
      <c r="L455" t="s">
        <v>745</v>
      </c>
      <c r="M455" t="s">
        <v>862</v>
      </c>
      <c r="N455" t="s">
        <v>863</v>
      </c>
      <c r="O455" t="s">
        <v>844</v>
      </c>
      <c r="P455" t="s">
        <v>673</v>
      </c>
      <c r="Q455" t="s">
        <v>749</v>
      </c>
      <c r="R455" t="s">
        <v>601</v>
      </c>
      <c r="S455" t="s">
        <v>692</v>
      </c>
      <c r="T455" t="s">
        <v>751</v>
      </c>
      <c r="U455" t="s">
        <v>752</v>
      </c>
      <c r="V455" t="s">
        <v>753</v>
      </c>
      <c r="W455" t="s">
        <v>16</v>
      </c>
      <c r="X455" t="s">
        <v>754</v>
      </c>
      <c r="Y455" t="s">
        <v>755</v>
      </c>
      <c r="Z455" t="s">
        <v>380</v>
      </c>
      <c r="AA455" t="s">
        <v>756</v>
      </c>
      <c r="AB455" t="s">
        <v>757</v>
      </c>
      <c r="AC455" t="s">
        <v>758</v>
      </c>
      <c r="AD455" t="s">
        <v>759</v>
      </c>
      <c r="AE455" t="s">
        <v>768</v>
      </c>
      <c r="AF455" t="s">
        <v>760</v>
      </c>
      <c r="AG455" t="s">
        <v>761</v>
      </c>
      <c r="AH455" t="s">
        <v>762</v>
      </c>
      <c r="AI455" t="s">
        <v>763</v>
      </c>
      <c r="AJ455">
        <v>5147.53</v>
      </c>
      <c r="AK455">
        <v>0</v>
      </c>
      <c r="AL455">
        <v>0</v>
      </c>
      <c r="AM455" t="s">
        <v>764</v>
      </c>
      <c r="AN455" t="s">
        <v>764</v>
      </c>
      <c r="AO455" t="s">
        <v>764</v>
      </c>
    </row>
    <row r="456" spans="1:41" x14ac:dyDescent="0.35">
      <c r="A456">
        <v>1204737</v>
      </c>
      <c r="B456" t="s">
        <v>740</v>
      </c>
      <c r="C456" t="s">
        <v>741</v>
      </c>
      <c r="D456" t="s">
        <v>580</v>
      </c>
      <c r="E456" t="s">
        <v>120</v>
      </c>
      <c r="F456" t="s">
        <v>857</v>
      </c>
      <c r="G456">
        <v>2021</v>
      </c>
      <c r="H456">
        <v>3</v>
      </c>
      <c r="I456" t="s">
        <v>858</v>
      </c>
      <c r="J456" s="29">
        <v>44286</v>
      </c>
      <c r="K456" t="s">
        <v>744</v>
      </c>
      <c r="L456" t="s">
        <v>745</v>
      </c>
      <c r="M456" t="s">
        <v>859</v>
      </c>
      <c r="N456" t="s">
        <v>860</v>
      </c>
      <c r="O456" t="s">
        <v>861</v>
      </c>
      <c r="P456" t="s">
        <v>673</v>
      </c>
      <c r="Q456" t="s">
        <v>749</v>
      </c>
      <c r="R456" t="s">
        <v>601</v>
      </c>
      <c r="S456" t="s">
        <v>692</v>
      </c>
      <c r="T456" t="s">
        <v>751</v>
      </c>
      <c r="U456" t="s">
        <v>752</v>
      </c>
      <c r="V456" t="s">
        <v>753</v>
      </c>
      <c r="W456" t="s">
        <v>16</v>
      </c>
      <c r="X456" t="s">
        <v>754</v>
      </c>
      <c r="Y456" t="s">
        <v>755</v>
      </c>
      <c r="Z456" t="s">
        <v>380</v>
      </c>
      <c r="AA456" t="s">
        <v>756</v>
      </c>
      <c r="AB456" t="s">
        <v>757</v>
      </c>
      <c r="AC456" t="s">
        <v>758</v>
      </c>
      <c r="AD456" t="s">
        <v>759</v>
      </c>
      <c r="AE456" t="s">
        <v>768</v>
      </c>
      <c r="AF456" t="s">
        <v>760</v>
      </c>
      <c r="AG456" t="s">
        <v>761</v>
      </c>
      <c r="AH456" t="s">
        <v>762</v>
      </c>
      <c r="AI456" t="s">
        <v>763</v>
      </c>
      <c r="AJ456">
        <v>91.14</v>
      </c>
      <c r="AK456">
        <v>0</v>
      </c>
      <c r="AL456">
        <v>0</v>
      </c>
      <c r="AM456" t="s">
        <v>764</v>
      </c>
      <c r="AN456" t="s">
        <v>764</v>
      </c>
      <c r="AO456" t="s">
        <v>764</v>
      </c>
    </row>
    <row r="457" spans="1:41" x14ac:dyDescent="0.35">
      <c r="A457">
        <v>1029719</v>
      </c>
      <c r="B457" t="s">
        <v>740</v>
      </c>
      <c r="C457" t="s">
        <v>741</v>
      </c>
      <c r="D457" t="s">
        <v>580</v>
      </c>
      <c r="E457" t="s">
        <v>114</v>
      </c>
      <c r="F457" t="s">
        <v>857</v>
      </c>
      <c r="G457">
        <v>2021</v>
      </c>
      <c r="H457">
        <v>3</v>
      </c>
      <c r="I457" t="s">
        <v>858</v>
      </c>
      <c r="J457" s="29">
        <v>44286</v>
      </c>
      <c r="K457" t="s">
        <v>744</v>
      </c>
      <c r="L457" t="s">
        <v>745</v>
      </c>
      <c r="M457" t="s">
        <v>862</v>
      </c>
      <c r="N457" t="s">
        <v>863</v>
      </c>
      <c r="O457" t="s">
        <v>844</v>
      </c>
      <c r="P457" t="s">
        <v>673</v>
      </c>
      <c r="Q457" t="s">
        <v>749</v>
      </c>
      <c r="R457" t="s">
        <v>597</v>
      </c>
      <c r="S457" t="s">
        <v>691</v>
      </c>
      <c r="T457" t="s">
        <v>751</v>
      </c>
      <c r="U457" t="s">
        <v>752</v>
      </c>
      <c r="V457" t="s">
        <v>753</v>
      </c>
      <c r="W457" t="s">
        <v>16</v>
      </c>
      <c r="X457" t="s">
        <v>754</v>
      </c>
      <c r="Y457" t="s">
        <v>755</v>
      </c>
      <c r="Z457" t="s">
        <v>380</v>
      </c>
      <c r="AA457" t="s">
        <v>756</v>
      </c>
      <c r="AB457" t="s">
        <v>757</v>
      </c>
      <c r="AC457" t="s">
        <v>758</v>
      </c>
      <c r="AD457" t="s">
        <v>759</v>
      </c>
      <c r="AE457" t="s">
        <v>768</v>
      </c>
      <c r="AF457" t="s">
        <v>760</v>
      </c>
      <c r="AG457" t="s">
        <v>761</v>
      </c>
      <c r="AH457" t="s">
        <v>762</v>
      </c>
      <c r="AI457" t="s">
        <v>763</v>
      </c>
      <c r="AJ457">
        <v>1854.25</v>
      </c>
      <c r="AK457">
        <v>0</v>
      </c>
      <c r="AL457">
        <v>0</v>
      </c>
      <c r="AM457" t="s">
        <v>764</v>
      </c>
      <c r="AN457" t="s">
        <v>764</v>
      </c>
      <c r="AO457" t="s">
        <v>764</v>
      </c>
    </row>
    <row r="458" spans="1:41" x14ac:dyDescent="0.35">
      <c r="A458">
        <v>1029719</v>
      </c>
      <c r="B458" t="s">
        <v>740</v>
      </c>
      <c r="C458" t="s">
        <v>741</v>
      </c>
      <c r="D458" t="s">
        <v>580</v>
      </c>
      <c r="E458" t="s">
        <v>114</v>
      </c>
      <c r="F458" t="s">
        <v>857</v>
      </c>
      <c r="G458">
        <v>2021</v>
      </c>
      <c r="H458">
        <v>3</v>
      </c>
      <c r="I458" t="s">
        <v>858</v>
      </c>
      <c r="J458" s="29">
        <v>44286</v>
      </c>
      <c r="K458" t="s">
        <v>744</v>
      </c>
      <c r="L458" t="s">
        <v>745</v>
      </c>
      <c r="M458" t="s">
        <v>859</v>
      </c>
      <c r="N458" t="s">
        <v>860</v>
      </c>
      <c r="O458" t="s">
        <v>861</v>
      </c>
      <c r="P458" t="s">
        <v>673</v>
      </c>
      <c r="Q458" t="s">
        <v>749</v>
      </c>
      <c r="R458" t="s">
        <v>597</v>
      </c>
      <c r="S458" t="s">
        <v>691</v>
      </c>
      <c r="T458" t="s">
        <v>751</v>
      </c>
      <c r="U458" t="s">
        <v>752</v>
      </c>
      <c r="V458" t="s">
        <v>753</v>
      </c>
      <c r="W458" t="s">
        <v>16</v>
      </c>
      <c r="X458" t="s">
        <v>754</v>
      </c>
      <c r="Y458" t="s">
        <v>755</v>
      </c>
      <c r="Z458" t="s">
        <v>380</v>
      </c>
      <c r="AA458" t="s">
        <v>756</v>
      </c>
      <c r="AB458" t="s">
        <v>757</v>
      </c>
      <c r="AC458" t="s">
        <v>758</v>
      </c>
      <c r="AD458" t="s">
        <v>759</v>
      </c>
      <c r="AE458" t="s">
        <v>768</v>
      </c>
      <c r="AF458" t="s">
        <v>760</v>
      </c>
      <c r="AG458" t="s">
        <v>761</v>
      </c>
      <c r="AH458" t="s">
        <v>762</v>
      </c>
      <c r="AI458" t="s">
        <v>763</v>
      </c>
      <c r="AJ458">
        <v>5.21</v>
      </c>
      <c r="AK458">
        <v>0</v>
      </c>
      <c r="AL458">
        <v>0</v>
      </c>
      <c r="AM458" t="s">
        <v>764</v>
      </c>
      <c r="AN458" t="s">
        <v>764</v>
      </c>
      <c r="AO458" t="s">
        <v>764</v>
      </c>
    </row>
    <row r="459" spans="1:41" x14ac:dyDescent="0.35">
      <c r="A459">
        <v>1029044</v>
      </c>
      <c r="B459" t="s">
        <v>740</v>
      </c>
      <c r="C459" t="s">
        <v>741</v>
      </c>
      <c r="D459" t="s">
        <v>580</v>
      </c>
      <c r="E459" t="s">
        <v>111</v>
      </c>
      <c r="F459" t="s">
        <v>857</v>
      </c>
      <c r="G459">
        <v>2021</v>
      </c>
      <c r="H459">
        <v>3</v>
      </c>
      <c r="I459" t="s">
        <v>858</v>
      </c>
      <c r="J459" s="29">
        <v>44286</v>
      </c>
      <c r="K459" t="s">
        <v>744</v>
      </c>
      <c r="L459" t="s">
        <v>745</v>
      </c>
      <c r="M459" t="s">
        <v>862</v>
      </c>
      <c r="N459" t="s">
        <v>863</v>
      </c>
      <c r="O459" t="s">
        <v>844</v>
      </c>
      <c r="P459" t="s">
        <v>673</v>
      </c>
      <c r="Q459" t="s">
        <v>749</v>
      </c>
      <c r="R459" t="s">
        <v>595</v>
      </c>
      <c r="S459" t="s">
        <v>702</v>
      </c>
      <c r="T459" t="s">
        <v>751</v>
      </c>
      <c r="U459" t="s">
        <v>752</v>
      </c>
      <c r="V459" t="s">
        <v>753</v>
      </c>
      <c r="W459" t="s">
        <v>16</v>
      </c>
      <c r="X459" t="s">
        <v>754</v>
      </c>
      <c r="Y459" t="s">
        <v>755</v>
      </c>
      <c r="Z459" t="s">
        <v>380</v>
      </c>
      <c r="AA459" t="s">
        <v>756</v>
      </c>
      <c r="AB459" t="s">
        <v>757</v>
      </c>
      <c r="AC459" t="s">
        <v>758</v>
      </c>
      <c r="AD459" t="s">
        <v>759</v>
      </c>
      <c r="AE459" t="s">
        <v>247</v>
      </c>
      <c r="AF459" t="s">
        <v>760</v>
      </c>
      <c r="AG459" t="s">
        <v>761</v>
      </c>
      <c r="AH459" t="s">
        <v>762</v>
      </c>
      <c r="AI459" t="s">
        <v>763</v>
      </c>
      <c r="AJ459">
        <v>12574.55</v>
      </c>
      <c r="AK459">
        <v>0</v>
      </c>
      <c r="AL459">
        <v>0</v>
      </c>
      <c r="AM459" t="s">
        <v>764</v>
      </c>
      <c r="AN459" t="s">
        <v>764</v>
      </c>
      <c r="AO459" t="s">
        <v>764</v>
      </c>
    </row>
    <row r="460" spans="1:41" x14ac:dyDescent="0.35">
      <c r="A460">
        <v>1029044</v>
      </c>
      <c r="B460" t="s">
        <v>740</v>
      </c>
      <c r="C460" t="s">
        <v>741</v>
      </c>
      <c r="D460" t="s">
        <v>580</v>
      </c>
      <c r="E460" t="s">
        <v>111</v>
      </c>
      <c r="F460" t="s">
        <v>857</v>
      </c>
      <c r="G460">
        <v>2021</v>
      </c>
      <c r="H460">
        <v>3</v>
      </c>
      <c r="I460" t="s">
        <v>858</v>
      </c>
      <c r="J460" s="29">
        <v>44286</v>
      </c>
      <c r="K460" t="s">
        <v>744</v>
      </c>
      <c r="L460" t="s">
        <v>745</v>
      </c>
      <c r="M460" t="s">
        <v>859</v>
      </c>
      <c r="N460" t="s">
        <v>860</v>
      </c>
      <c r="O460" t="s">
        <v>861</v>
      </c>
      <c r="P460" t="s">
        <v>673</v>
      </c>
      <c r="Q460" t="s">
        <v>749</v>
      </c>
      <c r="R460" t="s">
        <v>595</v>
      </c>
      <c r="S460" t="s">
        <v>702</v>
      </c>
      <c r="T460" t="s">
        <v>751</v>
      </c>
      <c r="U460" t="s">
        <v>752</v>
      </c>
      <c r="V460" t="s">
        <v>753</v>
      </c>
      <c r="W460" t="s">
        <v>16</v>
      </c>
      <c r="X460" t="s">
        <v>754</v>
      </c>
      <c r="Y460" t="s">
        <v>755</v>
      </c>
      <c r="Z460" t="s">
        <v>380</v>
      </c>
      <c r="AA460" t="s">
        <v>756</v>
      </c>
      <c r="AB460" t="s">
        <v>757</v>
      </c>
      <c r="AC460" t="s">
        <v>758</v>
      </c>
      <c r="AD460" t="s">
        <v>759</v>
      </c>
      <c r="AE460" t="s">
        <v>247</v>
      </c>
      <c r="AF460" t="s">
        <v>760</v>
      </c>
      <c r="AG460" t="s">
        <v>761</v>
      </c>
      <c r="AH460" t="s">
        <v>762</v>
      </c>
      <c r="AI460" t="s">
        <v>763</v>
      </c>
      <c r="AJ460">
        <v>26189.040000000001</v>
      </c>
      <c r="AK460">
        <v>0</v>
      </c>
      <c r="AL460">
        <v>0</v>
      </c>
      <c r="AM460" t="s">
        <v>764</v>
      </c>
      <c r="AN460" t="s">
        <v>764</v>
      </c>
      <c r="AO460" t="s">
        <v>764</v>
      </c>
    </row>
    <row r="461" spans="1:41" x14ac:dyDescent="0.35">
      <c r="A461">
        <v>1026569</v>
      </c>
      <c r="B461" t="s">
        <v>740</v>
      </c>
      <c r="C461" t="s">
        <v>741</v>
      </c>
      <c r="D461" t="s">
        <v>580</v>
      </c>
      <c r="E461" t="s">
        <v>102</v>
      </c>
      <c r="F461" t="s">
        <v>857</v>
      </c>
      <c r="G461">
        <v>2021</v>
      </c>
      <c r="H461">
        <v>3</v>
      </c>
      <c r="I461" t="s">
        <v>858</v>
      </c>
      <c r="J461" s="29">
        <v>44286</v>
      </c>
      <c r="K461" t="s">
        <v>744</v>
      </c>
      <c r="L461" t="s">
        <v>745</v>
      </c>
      <c r="M461" t="s">
        <v>859</v>
      </c>
      <c r="N461" t="s">
        <v>860</v>
      </c>
      <c r="O461" t="s">
        <v>861</v>
      </c>
      <c r="P461" t="s">
        <v>673</v>
      </c>
      <c r="Q461" t="s">
        <v>749</v>
      </c>
      <c r="R461" t="s">
        <v>591</v>
      </c>
      <c r="S461" t="s">
        <v>687</v>
      </c>
      <c r="T461" t="s">
        <v>751</v>
      </c>
      <c r="U461" t="s">
        <v>752</v>
      </c>
      <c r="V461" t="s">
        <v>753</v>
      </c>
      <c r="W461" t="s">
        <v>16</v>
      </c>
      <c r="X461" t="s">
        <v>754</v>
      </c>
      <c r="Y461" t="s">
        <v>755</v>
      </c>
      <c r="Z461" t="s">
        <v>380</v>
      </c>
      <c r="AA461" t="s">
        <v>756</v>
      </c>
      <c r="AB461" t="s">
        <v>757</v>
      </c>
      <c r="AC461" t="s">
        <v>758</v>
      </c>
      <c r="AD461" t="s">
        <v>759</v>
      </c>
      <c r="AE461" t="s">
        <v>768</v>
      </c>
      <c r="AF461" t="s">
        <v>760</v>
      </c>
      <c r="AG461" t="s">
        <v>761</v>
      </c>
      <c r="AH461" t="s">
        <v>762</v>
      </c>
      <c r="AI461" t="s">
        <v>763</v>
      </c>
      <c r="AJ461">
        <v>6792.31</v>
      </c>
      <c r="AK461">
        <v>0</v>
      </c>
      <c r="AL461">
        <v>0</v>
      </c>
      <c r="AM461" t="s">
        <v>764</v>
      </c>
      <c r="AN461" t="s">
        <v>764</v>
      </c>
      <c r="AO461" t="s">
        <v>764</v>
      </c>
    </row>
    <row r="462" spans="1:41" x14ac:dyDescent="0.35">
      <c r="A462">
        <v>1026568</v>
      </c>
      <c r="B462" t="s">
        <v>740</v>
      </c>
      <c r="C462" t="s">
        <v>741</v>
      </c>
      <c r="D462" t="e">
        <v>#N/A</v>
      </c>
      <c r="E462" t="s">
        <v>829</v>
      </c>
      <c r="F462" t="s">
        <v>857</v>
      </c>
      <c r="G462">
        <v>2021</v>
      </c>
      <c r="H462">
        <v>3</v>
      </c>
      <c r="I462" t="s">
        <v>858</v>
      </c>
      <c r="J462" s="29">
        <v>44286</v>
      </c>
      <c r="K462" t="s">
        <v>744</v>
      </c>
      <c r="L462" t="s">
        <v>745</v>
      </c>
      <c r="M462" t="s">
        <v>859</v>
      </c>
      <c r="N462" t="s">
        <v>860</v>
      </c>
      <c r="O462" t="s">
        <v>861</v>
      </c>
      <c r="P462" t="s">
        <v>673</v>
      </c>
      <c r="Q462" t="s">
        <v>749</v>
      </c>
      <c r="R462" t="s">
        <v>591</v>
      </c>
      <c r="S462" t="s">
        <v>687</v>
      </c>
      <c r="T462" t="s">
        <v>751</v>
      </c>
      <c r="U462" t="s">
        <v>752</v>
      </c>
      <c r="V462" t="s">
        <v>753</v>
      </c>
      <c r="W462" t="s">
        <v>788</v>
      </c>
      <c r="X462" t="s">
        <v>789</v>
      </c>
      <c r="Y462" t="s">
        <v>755</v>
      </c>
      <c r="Z462" t="s">
        <v>380</v>
      </c>
      <c r="AA462" t="s">
        <v>756</v>
      </c>
      <c r="AB462" t="s">
        <v>757</v>
      </c>
      <c r="AC462" t="s">
        <v>758</v>
      </c>
      <c r="AD462" t="s">
        <v>759</v>
      </c>
      <c r="AE462" t="s">
        <v>768</v>
      </c>
      <c r="AF462" t="s">
        <v>790</v>
      </c>
      <c r="AG462" t="s">
        <v>761</v>
      </c>
      <c r="AH462" t="s">
        <v>762</v>
      </c>
      <c r="AI462" t="s">
        <v>791</v>
      </c>
      <c r="AJ462">
        <v>1044.1400000000001</v>
      </c>
      <c r="AK462">
        <v>0</v>
      </c>
      <c r="AL462">
        <v>0</v>
      </c>
      <c r="AM462" t="s">
        <v>764</v>
      </c>
      <c r="AN462" t="s">
        <v>764</v>
      </c>
      <c r="AO462" t="s">
        <v>764</v>
      </c>
    </row>
    <row r="463" spans="1:41" x14ac:dyDescent="0.35">
      <c r="A463">
        <v>1026845</v>
      </c>
      <c r="B463" t="s">
        <v>740</v>
      </c>
      <c r="C463" t="s">
        <v>741</v>
      </c>
      <c r="D463" t="s">
        <v>580</v>
      </c>
      <c r="E463" t="s">
        <v>99</v>
      </c>
      <c r="F463" t="s">
        <v>857</v>
      </c>
      <c r="G463">
        <v>2021</v>
      </c>
      <c r="H463">
        <v>3</v>
      </c>
      <c r="I463" t="s">
        <v>858</v>
      </c>
      <c r="J463" s="29">
        <v>44286</v>
      </c>
      <c r="K463" t="s">
        <v>744</v>
      </c>
      <c r="L463" t="s">
        <v>745</v>
      </c>
      <c r="M463" t="s">
        <v>862</v>
      </c>
      <c r="N463" t="s">
        <v>863</v>
      </c>
      <c r="O463" t="s">
        <v>844</v>
      </c>
      <c r="P463" t="s">
        <v>673</v>
      </c>
      <c r="Q463" t="s">
        <v>749</v>
      </c>
      <c r="R463" t="s">
        <v>589</v>
      </c>
      <c r="S463" t="s">
        <v>798</v>
      </c>
      <c r="T463" t="s">
        <v>751</v>
      </c>
      <c r="U463" t="s">
        <v>752</v>
      </c>
      <c r="V463" t="s">
        <v>753</v>
      </c>
      <c r="W463" t="s">
        <v>16</v>
      </c>
      <c r="X463" t="s">
        <v>754</v>
      </c>
      <c r="Y463" t="s">
        <v>755</v>
      </c>
      <c r="Z463" t="s">
        <v>380</v>
      </c>
      <c r="AA463" t="s">
        <v>756</v>
      </c>
      <c r="AB463" t="s">
        <v>757</v>
      </c>
      <c r="AC463" t="s">
        <v>758</v>
      </c>
      <c r="AD463" t="s">
        <v>759</v>
      </c>
      <c r="AE463" t="s">
        <v>768</v>
      </c>
      <c r="AF463" t="s">
        <v>760</v>
      </c>
      <c r="AG463" t="s">
        <v>761</v>
      </c>
      <c r="AH463" t="s">
        <v>762</v>
      </c>
      <c r="AI463" t="s">
        <v>763</v>
      </c>
      <c r="AJ463">
        <v>13490.49</v>
      </c>
      <c r="AK463">
        <v>0</v>
      </c>
      <c r="AL463">
        <v>0</v>
      </c>
      <c r="AM463" t="s">
        <v>764</v>
      </c>
      <c r="AN463" t="s">
        <v>764</v>
      </c>
      <c r="AO463" t="s">
        <v>764</v>
      </c>
    </row>
    <row r="464" spans="1:41" x14ac:dyDescent="0.35">
      <c r="A464">
        <v>1026845</v>
      </c>
      <c r="B464" t="s">
        <v>740</v>
      </c>
      <c r="C464" t="s">
        <v>741</v>
      </c>
      <c r="D464" t="s">
        <v>580</v>
      </c>
      <c r="E464" t="s">
        <v>99</v>
      </c>
      <c r="F464" t="s">
        <v>857</v>
      </c>
      <c r="G464">
        <v>2021</v>
      </c>
      <c r="H464">
        <v>3</v>
      </c>
      <c r="I464" t="s">
        <v>858</v>
      </c>
      <c r="J464" s="29">
        <v>44286</v>
      </c>
      <c r="K464" t="s">
        <v>744</v>
      </c>
      <c r="L464" t="s">
        <v>745</v>
      </c>
      <c r="M464" t="s">
        <v>859</v>
      </c>
      <c r="N464" t="s">
        <v>860</v>
      </c>
      <c r="O464" t="s">
        <v>861</v>
      </c>
      <c r="P464" t="s">
        <v>673</v>
      </c>
      <c r="Q464" t="s">
        <v>749</v>
      </c>
      <c r="R464" t="s">
        <v>589</v>
      </c>
      <c r="S464" t="s">
        <v>798</v>
      </c>
      <c r="T464" t="s">
        <v>751</v>
      </c>
      <c r="U464" t="s">
        <v>752</v>
      </c>
      <c r="V464" t="s">
        <v>753</v>
      </c>
      <c r="W464" t="s">
        <v>16</v>
      </c>
      <c r="X464" t="s">
        <v>754</v>
      </c>
      <c r="Y464" t="s">
        <v>755</v>
      </c>
      <c r="Z464" t="s">
        <v>380</v>
      </c>
      <c r="AA464" t="s">
        <v>756</v>
      </c>
      <c r="AB464" t="s">
        <v>757</v>
      </c>
      <c r="AC464" t="s">
        <v>758</v>
      </c>
      <c r="AD464" t="s">
        <v>759</v>
      </c>
      <c r="AE464" t="s">
        <v>768</v>
      </c>
      <c r="AF464" t="s">
        <v>760</v>
      </c>
      <c r="AG464" t="s">
        <v>761</v>
      </c>
      <c r="AH464" t="s">
        <v>762</v>
      </c>
      <c r="AI464" t="s">
        <v>763</v>
      </c>
      <c r="AJ464">
        <v>1040.0899999999999</v>
      </c>
      <c r="AK464">
        <v>0</v>
      </c>
      <c r="AL464">
        <v>0</v>
      </c>
      <c r="AM464" t="s">
        <v>764</v>
      </c>
      <c r="AN464" t="s">
        <v>764</v>
      </c>
      <c r="AO464" t="s">
        <v>764</v>
      </c>
    </row>
    <row r="465" spans="1:41" x14ac:dyDescent="0.35">
      <c r="A465">
        <v>1030780</v>
      </c>
      <c r="B465" t="s">
        <v>740</v>
      </c>
      <c r="C465" t="s">
        <v>741</v>
      </c>
      <c r="D465" t="s">
        <v>580</v>
      </c>
      <c r="E465" t="s">
        <v>95</v>
      </c>
      <c r="F465" t="s">
        <v>857</v>
      </c>
      <c r="G465">
        <v>2021</v>
      </c>
      <c r="H465">
        <v>3</v>
      </c>
      <c r="I465" t="s">
        <v>858</v>
      </c>
      <c r="J465" s="29">
        <v>44286</v>
      </c>
      <c r="K465" t="s">
        <v>744</v>
      </c>
      <c r="L465" t="s">
        <v>745</v>
      </c>
      <c r="M465" t="s">
        <v>862</v>
      </c>
      <c r="N465" t="s">
        <v>863</v>
      </c>
      <c r="O465" t="s">
        <v>844</v>
      </c>
      <c r="P465" t="s">
        <v>673</v>
      </c>
      <c r="Q465" t="s">
        <v>749</v>
      </c>
      <c r="R465" t="s">
        <v>587</v>
      </c>
      <c r="S465" t="s">
        <v>799</v>
      </c>
      <c r="T465" t="s">
        <v>751</v>
      </c>
      <c r="U465" t="s">
        <v>752</v>
      </c>
      <c r="V465" t="s">
        <v>753</v>
      </c>
      <c r="W465" t="s">
        <v>16</v>
      </c>
      <c r="X465" t="s">
        <v>754</v>
      </c>
      <c r="Y465" t="s">
        <v>755</v>
      </c>
      <c r="Z465" t="s">
        <v>380</v>
      </c>
      <c r="AA465" t="s">
        <v>756</v>
      </c>
      <c r="AB465" t="s">
        <v>757</v>
      </c>
      <c r="AC465" t="s">
        <v>758</v>
      </c>
      <c r="AD465" t="s">
        <v>759</v>
      </c>
      <c r="AE465" t="s">
        <v>768</v>
      </c>
      <c r="AF465" t="s">
        <v>760</v>
      </c>
      <c r="AG465" t="s">
        <v>761</v>
      </c>
      <c r="AH465" t="s">
        <v>762</v>
      </c>
      <c r="AI465" t="s">
        <v>763</v>
      </c>
      <c r="AJ465">
        <v>6401.49</v>
      </c>
      <c r="AK465">
        <v>0</v>
      </c>
      <c r="AL465">
        <v>0</v>
      </c>
      <c r="AM465" t="s">
        <v>764</v>
      </c>
      <c r="AN465" t="s">
        <v>764</v>
      </c>
      <c r="AO465" t="s">
        <v>764</v>
      </c>
    </row>
    <row r="466" spans="1:41" x14ac:dyDescent="0.35">
      <c r="A466">
        <v>1030780</v>
      </c>
      <c r="B466" t="s">
        <v>740</v>
      </c>
      <c r="C466" t="s">
        <v>741</v>
      </c>
      <c r="D466" t="s">
        <v>580</v>
      </c>
      <c r="E466" t="s">
        <v>95</v>
      </c>
      <c r="F466" t="s">
        <v>857</v>
      </c>
      <c r="G466">
        <v>2021</v>
      </c>
      <c r="H466">
        <v>3</v>
      </c>
      <c r="I466" t="s">
        <v>858</v>
      </c>
      <c r="J466" s="29">
        <v>44286</v>
      </c>
      <c r="K466" t="s">
        <v>744</v>
      </c>
      <c r="L466" t="s">
        <v>745</v>
      </c>
      <c r="M466" t="s">
        <v>859</v>
      </c>
      <c r="N466" t="s">
        <v>860</v>
      </c>
      <c r="O466" t="s">
        <v>861</v>
      </c>
      <c r="P466" t="s">
        <v>673</v>
      </c>
      <c r="Q466" t="s">
        <v>749</v>
      </c>
      <c r="R466" t="s">
        <v>587</v>
      </c>
      <c r="S466" t="s">
        <v>799</v>
      </c>
      <c r="T466" t="s">
        <v>751</v>
      </c>
      <c r="U466" t="s">
        <v>752</v>
      </c>
      <c r="V466" t="s">
        <v>753</v>
      </c>
      <c r="W466" t="s">
        <v>16</v>
      </c>
      <c r="X466" t="s">
        <v>754</v>
      </c>
      <c r="Y466" t="s">
        <v>755</v>
      </c>
      <c r="Z466" t="s">
        <v>380</v>
      </c>
      <c r="AA466" t="s">
        <v>756</v>
      </c>
      <c r="AB466" t="s">
        <v>757</v>
      </c>
      <c r="AC466" t="s">
        <v>758</v>
      </c>
      <c r="AD466" t="s">
        <v>759</v>
      </c>
      <c r="AE466" t="s">
        <v>768</v>
      </c>
      <c r="AF466" t="s">
        <v>760</v>
      </c>
      <c r="AG466" t="s">
        <v>761</v>
      </c>
      <c r="AH466" t="s">
        <v>762</v>
      </c>
      <c r="AI466" t="s">
        <v>763</v>
      </c>
      <c r="AJ466">
        <v>547.08000000000004</v>
      </c>
      <c r="AK466">
        <v>0</v>
      </c>
      <c r="AL466">
        <v>0</v>
      </c>
      <c r="AM466" t="s">
        <v>764</v>
      </c>
      <c r="AN466" t="s">
        <v>764</v>
      </c>
      <c r="AO466" t="s">
        <v>764</v>
      </c>
    </row>
    <row r="467" spans="1:41" x14ac:dyDescent="0.35">
      <c r="A467">
        <v>1029539</v>
      </c>
      <c r="B467" t="s">
        <v>740</v>
      </c>
      <c r="C467" t="s">
        <v>741</v>
      </c>
      <c r="D467" t="s">
        <v>580</v>
      </c>
      <c r="E467" t="s">
        <v>92</v>
      </c>
      <c r="F467" t="s">
        <v>857</v>
      </c>
      <c r="G467">
        <v>2021</v>
      </c>
      <c r="H467">
        <v>3</v>
      </c>
      <c r="I467" t="s">
        <v>858</v>
      </c>
      <c r="J467" s="29">
        <v>44286</v>
      </c>
      <c r="K467" t="s">
        <v>744</v>
      </c>
      <c r="L467" t="s">
        <v>745</v>
      </c>
      <c r="M467" t="s">
        <v>862</v>
      </c>
      <c r="N467" t="s">
        <v>863</v>
      </c>
      <c r="O467" t="s">
        <v>844</v>
      </c>
      <c r="P467" t="s">
        <v>673</v>
      </c>
      <c r="Q467" t="s">
        <v>749</v>
      </c>
      <c r="R467" t="s">
        <v>585</v>
      </c>
      <c r="S467" t="s">
        <v>706</v>
      </c>
      <c r="T467" t="s">
        <v>751</v>
      </c>
      <c r="U467" t="s">
        <v>752</v>
      </c>
      <c r="V467" t="s">
        <v>753</v>
      </c>
      <c r="W467" t="s">
        <v>16</v>
      </c>
      <c r="X467" t="s">
        <v>754</v>
      </c>
      <c r="Y467" t="s">
        <v>755</v>
      </c>
      <c r="Z467" t="s">
        <v>380</v>
      </c>
      <c r="AA467" t="s">
        <v>756</v>
      </c>
      <c r="AB467" t="s">
        <v>757</v>
      </c>
      <c r="AC467" t="s">
        <v>758</v>
      </c>
      <c r="AD467" t="s">
        <v>759</v>
      </c>
      <c r="AE467" t="s">
        <v>766</v>
      </c>
      <c r="AF467" t="s">
        <v>760</v>
      </c>
      <c r="AG467" t="s">
        <v>761</v>
      </c>
      <c r="AH467" t="s">
        <v>762</v>
      </c>
      <c r="AI467" t="s">
        <v>763</v>
      </c>
      <c r="AJ467">
        <v>8980.9599999999991</v>
      </c>
      <c r="AK467">
        <v>0</v>
      </c>
      <c r="AL467">
        <v>0</v>
      </c>
      <c r="AM467" t="s">
        <v>764</v>
      </c>
      <c r="AN467" t="s">
        <v>764</v>
      </c>
      <c r="AO467" t="s">
        <v>764</v>
      </c>
    </row>
    <row r="468" spans="1:41" x14ac:dyDescent="0.35">
      <c r="A468">
        <v>1029539</v>
      </c>
      <c r="B468" t="s">
        <v>740</v>
      </c>
      <c r="C468" t="s">
        <v>741</v>
      </c>
      <c r="D468" t="s">
        <v>580</v>
      </c>
      <c r="E468" t="s">
        <v>92</v>
      </c>
      <c r="F468" t="s">
        <v>857</v>
      </c>
      <c r="G468">
        <v>2021</v>
      </c>
      <c r="H468">
        <v>3</v>
      </c>
      <c r="I468" t="s">
        <v>858</v>
      </c>
      <c r="J468" s="29">
        <v>44286</v>
      </c>
      <c r="K468" t="s">
        <v>744</v>
      </c>
      <c r="L468" t="s">
        <v>745</v>
      </c>
      <c r="M468" t="s">
        <v>859</v>
      </c>
      <c r="N468" t="s">
        <v>860</v>
      </c>
      <c r="O468" t="s">
        <v>861</v>
      </c>
      <c r="P468" t="s">
        <v>673</v>
      </c>
      <c r="Q468" t="s">
        <v>749</v>
      </c>
      <c r="R468" t="s">
        <v>585</v>
      </c>
      <c r="S468" t="s">
        <v>706</v>
      </c>
      <c r="T468" t="s">
        <v>751</v>
      </c>
      <c r="U468" t="s">
        <v>752</v>
      </c>
      <c r="V468" t="s">
        <v>753</v>
      </c>
      <c r="W468" t="s">
        <v>16</v>
      </c>
      <c r="X468" t="s">
        <v>754</v>
      </c>
      <c r="Y468" t="s">
        <v>755</v>
      </c>
      <c r="Z468" t="s">
        <v>380</v>
      </c>
      <c r="AA468" t="s">
        <v>756</v>
      </c>
      <c r="AB468" t="s">
        <v>757</v>
      </c>
      <c r="AC468" t="s">
        <v>758</v>
      </c>
      <c r="AD468" t="s">
        <v>759</v>
      </c>
      <c r="AE468" t="s">
        <v>766</v>
      </c>
      <c r="AF468" t="s">
        <v>760</v>
      </c>
      <c r="AG468" t="s">
        <v>761</v>
      </c>
      <c r="AH468" t="s">
        <v>762</v>
      </c>
      <c r="AI468" t="s">
        <v>763</v>
      </c>
      <c r="AJ468">
        <v>5132.8999999999996</v>
      </c>
      <c r="AK468">
        <v>0</v>
      </c>
      <c r="AL468">
        <v>0</v>
      </c>
      <c r="AM468" t="s">
        <v>764</v>
      </c>
      <c r="AN468" t="s">
        <v>764</v>
      </c>
      <c r="AO468" t="s">
        <v>764</v>
      </c>
    </row>
    <row r="469" spans="1:41" x14ac:dyDescent="0.35">
      <c r="A469">
        <v>1029538</v>
      </c>
      <c r="B469" t="s">
        <v>740</v>
      </c>
      <c r="C469" t="s">
        <v>741</v>
      </c>
      <c r="D469" t="e">
        <v>#N/A</v>
      </c>
      <c r="E469" t="s">
        <v>831</v>
      </c>
      <c r="F469" t="s">
        <v>857</v>
      </c>
      <c r="G469">
        <v>2021</v>
      </c>
      <c r="H469">
        <v>3</v>
      </c>
      <c r="I469" t="s">
        <v>858</v>
      </c>
      <c r="J469" s="29">
        <v>44286</v>
      </c>
      <c r="K469" t="s">
        <v>744</v>
      </c>
      <c r="L469" t="s">
        <v>745</v>
      </c>
      <c r="M469" t="s">
        <v>859</v>
      </c>
      <c r="N469" t="s">
        <v>860</v>
      </c>
      <c r="O469" t="s">
        <v>861</v>
      </c>
      <c r="P469" t="s">
        <v>673</v>
      </c>
      <c r="Q469" t="s">
        <v>749</v>
      </c>
      <c r="R469" t="s">
        <v>585</v>
      </c>
      <c r="S469" t="s">
        <v>706</v>
      </c>
      <c r="T469" t="s">
        <v>751</v>
      </c>
      <c r="U469" t="s">
        <v>752</v>
      </c>
      <c r="V469" t="s">
        <v>753</v>
      </c>
      <c r="W469" t="s">
        <v>788</v>
      </c>
      <c r="X469" t="s">
        <v>789</v>
      </c>
      <c r="Y469" t="s">
        <v>755</v>
      </c>
      <c r="Z469" t="s">
        <v>380</v>
      </c>
      <c r="AA469" t="s">
        <v>756</v>
      </c>
      <c r="AB469" t="s">
        <v>757</v>
      </c>
      <c r="AC469" t="s">
        <v>758</v>
      </c>
      <c r="AD469" t="s">
        <v>759</v>
      </c>
      <c r="AE469" t="s">
        <v>766</v>
      </c>
      <c r="AF469" t="s">
        <v>790</v>
      </c>
      <c r="AG469" t="s">
        <v>761</v>
      </c>
      <c r="AH469" t="s">
        <v>762</v>
      </c>
      <c r="AI469" t="s">
        <v>791</v>
      </c>
      <c r="AJ469">
        <v>700.16</v>
      </c>
      <c r="AK469">
        <v>0</v>
      </c>
      <c r="AL469">
        <v>0</v>
      </c>
      <c r="AM469" t="s">
        <v>764</v>
      </c>
      <c r="AN469" t="s">
        <v>764</v>
      </c>
      <c r="AO469" t="s">
        <v>764</v>
      </c>
    </row>
    <row r="470" spans="1:41" x14ac:dyDescent="0.35">
      <c r="A470">
        <v>1028499</v>
      </c>
      <c r="B470" t="s">
        <v>740</v>
      </c>
      <c r="C470" t="s">
        <v>741</v>
      </c>
      <c r="D470" t="s">
        <v>580</v>
      </c>
      <c r="E470" t="s">
        <v>89</v>
      </c>
      <c r="F470" t="s">
        <v>857</v>
      </c>
      <c r="G470">
        <v>2021</v>
      </c>
      <c r="H470">
        <v>3</v>
      </c>
      <c r="I470" t="s">
        <v>858</v>
      </c>
      <c r="J470" s="29">
        <v>44286</v>
      </c>
      <c r="K470" t="s">
        <v>744</v>
      </c>
      <c r="L470" t="s">
        <v>745</v>
      </c>
      <c r="M470" t="s">
        <v>862</v>
      </c>
      <c r="N470" t="s">
        <v>863</v>
      </c>
      <c r="O470" t="s">
        <v>844</v>
      </c>
      <c r="P470" t="s">
        <v>673</v>
      </c>
      <c r="Q470" t="s">
        <v>749</v>
      </c>
      <c r="R470" t="s">
        <v>583</v>
      </c>
      <c r="S470" t="s">
        <v>689</v>
      </c>
      <c r="T470" t="s">
        <v>751</v>
      </c>
      <c r="U470" t="s">
        <v>752</v>
      </c>
      <c r="V470" t="s">
        <v>753</v>
      </c>
      <c r="W470" t="s">
        <v>16</v>
      </c>
      <c r="X470" t="s">
        <v>754</v>
      </c>
      <c r="Y470" t="s">
        <v>755</v>
      </c>
      <c r="Z470" t="s">
        <v>380</v>
      </c>
      <c r="AA470" t="s">
        <v>756</v>
      </c>
      <c r="AB470" t="s">
        <v>757</v>
      </c>
      <c r="AC470" t="s">
        <v>758</v>
      </c>
      <c r="AD470" t="s">
        <v>759</v>
      </c>
      <c r="AE470" t="s">
        <v>768</v>
      </c>
      <c r="AF470" t="s">
        <v>760</v>
      </c>
      <c r="AG470" t="s">
        <v>761</v>
      </c>
      <c r="AH470" t="s">
        <v>762</v>
      </c>
      <c r="AI470" t="s">
        <v>763</v>
      </c>
      <c r="AJ470">
        <v>286.66000000000003</v>
      </c>
      <c r="AK470">
        <v>0</v>
      </c>
      <c r="AL470">
        <v>0</v>
      </c>
      <c r="AM470" t="s">
        <v>764</v>
      </c>
      <c r="AN470" t="s">
        <v>764</v>
      </c>
      <c r="AO470" t="s">
        <v>764</v>
      </c>
    </row>
    <row r="471" spans="1:41" x14ac:dyDescent="0.35">
      <c r="A471">
        <v>1028499</v>
      </c>
      <c r="B471" t="s">
        <v>740</v>
      </c>
      <c r="C471" t="s">
        <v>741</v>
      </c>
      <c r="D471" t="s">
        <v>580</v>
      </c>
      <c r="E471" t="s">
        <v>89</v>
      </c>
      <c r="F471" t="s">
        <v>857</v>
      </c>
      <c r="G471">
        <v>2021</v>
      </c>
      <c r="H471">
        <v>3</v>
      </c>
      <c r="I471" t="s">
        <v>858</v>
      </c>
      <c r="J471" s="29">
        <v>44286</v>
      </c>
      <c r="K471" t="s">
        <v>744</v>
      </c>
      <c r="L471" t="s">
        <v>745</v>
      </c>
      <c r="M471" t="s">
        <v>859</v>
      </c>
      <c r="N471" t="s">
        <v>860</v>
      </c>
      <c r="O471" t="s">
        <v>861</v>
      </c>
      <c r="P471" t="s">
        <v>673</v>
      </c>
      <c r="Q471" t="s">
        <v>749</v>
      </c>
      <c r="R471" t="s">
        <v>583</v>
      </c>
      <c r="S471" t="s">
        <v>689</v>
      </c>
      <c r="T471" t="s">
        <v>751</v>
      </c>
      <c r="U471" t="s">
        <v>752</v>
      </c>
      <c r="V471" t="s">
        <v>753</v>
      </c>
      <c r="W471" t="s">
        <v>16</v>
      </c>
      <c r="X471" t="s">
        <v>754</v>
      </c>
      <c r="Y471" t="s">
        <v>755</v>
      </c>
      <c r="Z471" t="s">
        <v>380</v>
      </c>
      <c r="AA471" t="s">
        <v>756</v>
      </c>
      <c r="AB471" t="s">
        <v>757</v>
      </c>
      <c r="AC471" t="s">
        <v>758</v>
      </c>
      <c r="AD471" t="s">
        <v>759</v>
      </c>
      <c r="AE471" t="s">
        <v>768</v>
      </c>
      <c r="AF471" t="s">
        <v>760</v>
      </c>
      <c r="AG471" t="s">
        <v>761</v>
      </c>
      <c r="AH471" t="s">
        <v>762</v>
      </c>
      <c r="AI471" t="s">
        <v>763</v>
      </c>
      <c r="AJ471">
        <v>406.64</v>
      </c>
      <c r="AK471">
        <v>0</v>
      </c>
      <c r="AL471">
        <v>0</v>
      </c>
      <c r="AM471" t="s">
        <v>764</v>
      </c>
      <c r="AN471" t="s">
        <v>764</v>
      </c>
      <c r="AO471" t="s">
        <v>764</v>
      </c>
    </row>
    <row r="472" spans="1:41" x14ac:dyDescent="0.35">
      <c r="A472">
        <v>1029630</v>
      </c>
      <c r="B472" t="s">
        <v>740</v>
      </c>
      <c r="C472" t="s">
        <v>741</v>
      </c>
      <c r="D472" t="s">
        <v>580</v>
      </c>
      <c r="E472" t="s">
        <v>84</v>
      </c>
      <c r="F472" t="s">
        <v>857</v>
      </c>
      <c r="G472">
        <v>2021</v>
      </c>
      <c r="H472">
        <v>3</v>
      </c>
      <c r="I472" t="s">
        <v>858</v>
      </c>
      <c r="J472" s="29">
        <v>44286</v>
      </c>
      <c r="K472" t="s">
        <v>744</v>
      </c>
      <c r="L472" t="s">
        <v>745</v>
      </c>
      <c r="M472" t="s">
        <v>859</v>
      </c>
      <c r="N472" t="s">
        <v>860</v>
      </c>
      <c r="O472" t="s">
        <v>861</v>
      </c>
      <c r="P472" t="s">
        <v>673</v>
      </c>
      <c r="Q472" t="s">
        <v>749</v>
      </c>
      <c r="R472" t="s">
        <v>581</v>
      </c>
      <c r="S472" t="s">
        <v>697</v>
      </c>
      <c r="T472" t="s">
        <v>751</v>
      </c>
      <c r="U472" t="s">
        <v>752</v>
      </c>
      <c r="V472" t="s">
        <v>753</v>
      </c>
      <c r="W472" t="s">
        <v>16</v>
      </c>
      <c r="X472" t="s">
        <v>754</v>
      </c>
      <c r="Y472" t="s">
        <v>755</v>
      </c>
      <c r="Z472" t="s">
        <v>380</v>
      </c>
      <c r="AA472" t="s">
        <v>756</v>
      </c>
      <c r="AB472" t="s">
        <v>757</v>
      </c>
      <c r="AC472" t="s">
        <v>758</v>
      </c>
      <c r="AD472" t="s">
        <v>759</v>
      </c>
      <c r="AE472" t="s">
        <v>472</v>
      </c>
      <c r="AF472" t="s">
        <v>760</v>
      </c>
      <c r="AG472" t="s">
        <v>761</v>
      </c>
      <c r="AH472" t="s">
        <v>762</v>
      </c>
      <c r="AI472" t="s">
        <v>763</v>
      </c>
      <c r="AJ472">
        <v>7536.53</v>
      </c>
      <c r="AK472">
        <v>0</v>
      </c>
      <c r="AL472">
        <v>0</v>
      </c>
      <c r="AM472" t="s">
        <v>764</v>
      </c>
      <c r="AN472" t="s">
        <v>764</v>
      </c>
      <c r="AO472" t="s">
        <v>764</v>
      </c>
    </row>
    <row r="473" spans="1:41" x14ac:dyDescent="0.35">
      <c r="A473">
        <v>1029629</v>
      </c>
      <c r="B473" t="s">
        <v>740</v>
      </c>
      <c r="C473" t="s">
        <v>741</v>
      </c>
      <c r="D473" t="e">
        <v>#N/A</v>
      </c>
      <c r="E473" t="s">
        <v>833</v>
      </c>
      <c r="F473" t="s">
        <v>857</v>
      </c>
      <c r="G473">
        <v>2021</v>
      </c>
      <c r="H473">
        <v>3</v>
      </c>
      <c r="I473" t="s">
        <v>858</v>
      </c>
      <c r="J473" s="29">
        <v>44286</v>
      </c>
      <c r="K473" t="s">
        <v>744</v>
      </c>
      <c r="L473" t="s">
        <v>745</v>
      </c>
      <c r="M473" t="s">
        <v>859</v>
      </c>
      <c r="N473" t="s">
        <v>860</v>
      </c>
      <c r="O473" t="s">
        <v>861</v>
      </c>
      <c r="P473" t="s">
        <v>673</v>
      </c>
      <c r="Q473" t="s">
        <v>749</v>
      </c>
      <c r="R473" t="s">
        <v>581</v>
      </c>
      <c r="S473" t="s">
        <v>697</v>
      </c>
      <c r="T473" t="s">
        <v>751</v>
      </c>
      <c r="U473" t="s">
        <v>752</v>
      </c>
      <c r="V473" t="s">
        <v>753</v>
      </c>
      <c r="W473" t="s">
        <v>788</v>
      </c>
      <c r="X473" t="s">
        <v>789</v>
      </c>
      <c r="Y473" t="s">
        <v>755</v>
      </c>
      <c r="Z473" t="s">
        <v>380</v>
      </c>
      <c r="AA473" t="s">
        <v>756</v>
      </c>
      <c r="AB473" t="s">
        <v>757</v>
      </c>
      <c r="AC473" t="s">
        <v>758</v>
      </c>
      <c r="AD473" t="s">
        <v>759</v>
      </c>
      <c r="AE473" t="s">
        <v>472</v>
      </c>
      <c r="AF473" t="s">
        <v>790</v>
      </c>
      <c r="AG473" t="s">
        <v>761</v>
      </c>
      <c r="AH473" t="s">
        <v>762</v>
      </c>
      <c r="AI473" t="s">
        <v>791</v>
      </c>
      <c r="AJ473">
        <v>156.09</v>
      </c>
      <c r="AK473">
        <v>0</v>
      </c>
      <c r="AL473">
        <v>0</v>
      </c>
      <c r="AM473" t="s">
        <v>764</v>
      </c>
      <c r="AN473" t="s">
        <v>764</v>
      </c>
      <c r="AO473" t="s">
        <v>764</v>
      </c>
    </row>
    <row r="474" spans="1:41" x14ac:dyDescent="0.35">
      <c r="A474">
        <v>1199586</v>
      </c>
      <c r="B474" t="s">
        <v>740</v>
      </c>
      <c r="C474" t="s">
        <v>741</v>
      </c>
      <c r="D474" t="s">
        <v>580</v>
      </c>
      <c r="E474" t="s">
        <v>173</v>
      </c>
      <c r="F474" t="s">
        <v>869</v>
      </c>
      <c r="G474">
        <v>2021</v>
      </c>
      <c r="H474">
        <v>2</v>
      </c>
      <c r="I474" t="s">
        <v>858</v>
      </c>
      <c r="J474" s="29">
        <v>44255</v>
      </c>
      <c r="K474" t="s">
        <v>744</v>
      </c>
      <c r="L474" t="s">
        <v>847</v>
      </c>
      <c r="M474" t="s">
        <v>870</v>
      </c>
      <c r="N474" t="s">
        <v>871</v>
      </c>
      <c r="O474" t="s">
        <v>872</v>
      </c>
      <c r="P474" t="s">
        <v>673</v>
      </c>
      <c r="Q474" t="s">
        <v>749</v>
      </c>
      <c r="R474" t="s">
        <v>637</v>
      </c>
      <c r="S474" t="s">
        <v>705</v>
      </c>
      <c r="T474" t="s">
        <v>751</v>
      </c>
      <c r="U474" t="s">
        <v>752</v>
      </c>
      <c r="V474" t="s">
        <v>753</v>
      </c>
      <c r="W474" t="s">
        <v>16</v>
      </c>
      <c r="X474" t="s">
        <v>754</v>
      </c>
      <c r="Y474" t="s">
        <v>755</v>
      </c>
      <c r="Z474" t="s">
        <v>380</v>
      </c>
      <c r="AA474" t="s">
        <v>756</v>
      </c>
      <c r="AB474" t="s">
        <v>757</v>
      </c>
      <c r="AC474" t="s">
        <v>758</v>
      </c>
      <c r="AD474" t="s">
        <v>759</v>
      </c>
      <c r="AE474" t="s">
        <v>766</v>
      </c>
      <c r="AF474" t="s">
        <v>760</v>
      </c>
      <c r="AG474" t="s">
        <v>761</v>
      </c>
      <c r="AH474" t="s">
        <v>762</v>
      </c>
      <c r="AI474" t="s">
        <v>763</v>
      </c>
      <c r="AJ474">
        <v>-1792.38</v>
      </c>
      <c r="AK474">
        <v>0</v>
      </c>
      <c r="AL474">
        <v>0</v>
      </c>
      <c r="AM474" t="s">
        <v>764</v>
      </c>
      <c r="AN474" t="s">
        <v>764</v>
      </c>
      <c r="AO474" t="s">
        <v>764</v>
      </c>
    </row>
    <row r="475" spans="1:41" x14ac:dyDescent="0.35">
      <c r="A475">
        <v>1199588</v>
      </c>
      <c r="B475" t="s">
        <v>740</v>
      </c>
      <c r="C475" t="s">
        <v>741</v>
      </c>
      <c r="D475" t="s">
        <v>580</v>
      </c>
      <c r="E475" t="s">
        <v>176</v>
      </c>
      <c r="F475" t="s">
        <v>869</v>
      </c>
      <c r="G475">
        <v>2021</v>
      </c>
      <c r="H475">
        <v>2</v>
      </c>
      <c r="I475" t="s">
        <v>858</v>
      </c>
      <c r="J475" s="29">
        <v>44255</v>
      </c>
      <c r="K475" t="s">
        <v>744</v>
      </c>
      <c r="L475" t="s">
        <v>847</v>
      </c>
      <c r="M475" t="s">
        <v>870</v>
      </c>
      <c r="N475" t="s">
        <v>871</v>
      </c>
      <c r="O475" t="s">
        <v>872</v>
      </c>
      <c r="P475" t="s">
        <v>673</v>
      </c>
      <c r="Q475" t="s">
        <v>749</v>
      </c>
      <c r="R475" t="s">
        <v>639</v>
      </c>
      <c r="S475" t="s">
        <v>703</v>
      </c>
      <c r="T475" t="s">
        <v>751</v>
      </c>
      <c r="U475" t="s">
        <v>752</v>
      </c>
      <c r="V475" t="s">
        <v>753</v>
      </c>
      <c r="W475" t="s">
        <v>16</v>
      </c>
      <c r="X475" t="s">
        <v>754</v>
      </c>
      <c r="Y475" t="s">
        <v>755</v>
      </c>
      <c r="Z475" t="s">
        <v>380</v>
      </c>
      <c r="AA475" t="s">
        <v>756</v>
      </c>
      <c r="AB475" t="s">
        <v>757</v>
      </c>
      <c r="AC475" t="s">
        <v>758</v>
      </c>
      <c r="AD475" t="s">
        <v>759</v>
      </c>
      <c r="AE475" t="s">
        <v>766</v>
      </c>
      <c r="AF475" t="s">
        <v>760</v>
      </c>
      <c r="AG475" t="s">
        <v>761</v>
      </c>
      <c r="AH475" t="s">
        <v>762</v>
      </c>
      <c r="AI475" t="s">
        <v>763</v>
      </c>
      <c r="AJ475">
        <v>-4715.55</v>
      </c>
      <c r="AK475">
        <v>0</v>
      </c>
      <c r="AL475">
        <v>0</v>
      </c>
      <c r="AM475" t="s">
        <v>764</v>
      </c>
      <c r="AN475" t="s">
        <v>764</v>
      </c>
      <c r="AO475" t="s">
        <v>764</v>
      </c>
    </row>
    <row r="476" spans="1:41" x14ac:dyDescent="0.35">
      <c r="A476">
        <v>1247367</v>
      </c>
      <c r="B476" t="s">
        <v>740</v>
      </c>
      <c r="C476" t="s">
        <v>741</v>
      </c>
      <c r="D476" t="s">
        <v>580</v>
      </c>
      <c r="E476" t="s">
        <v>185</v>
      </c>
      <c r="F476" t="s">
        <v>869</v>
      </c>
      <c r="G476">
        <v>2021</v>
      </c>
      <c r="H476">
        <v>2</v>
      </c>
      <c r="I476" t="s">
        <v>858</v>
      </c>
      <c r="J476" s="29">
        <v>44255</v>
      </c>
      <c r="K476" t="s">
        <v>744</v>
      </c>
      <c r="L476" t="s">
        <v>847</v>
      </c>
      <c r="M476" t="s">
        <v>870</v>
      </c>
      <c r="N476" t="s">
        <v>871</v>
      </c>
      <c r="O476" t="s">
        <v>872</v>
      </c>
      <c r="P476" t="s">
        <v>673</v>
      </c>
      <c r="Q476" t="s">
        <v>749</v>
      </c>
      <c r="R476" t="s">
        <v>643</v>
      </c>
      <c r="S476" t="s">
        <v>696</v>
      </c>
      <c r="T476" t="s">
        <v>751</v>
      </c>
      <c r="U476" t="s">
        <v>752</v>
      </c>
      <c r="V476" t="s">
        <v>753</v>
      </c>
      <c r="W476" t="s">
        <v>16</v>
      </c>
      <c r="X476" t="s">
        <v>754</v>
      </c>
      <c r="Y476" t="s">
        <v>755</v>
      </c>
      <c r="Z476" t="s">
        <v>380</v>
      </c>
      <c r="AA476" t="s">
        <v>756</v>
      </c>
      <c r="AB476" t="s">
        <v>757</v>
      </c>
      <c r="AC476" t="s">
        <v>758</v>
      </c>
      <c r="AD476" t="s">
        <v>759</v>
      </c>
      <c r="AE476" t="s">
        <v>472</v>
      </c>
      <c r="AF476" t="s">
        <v>760</v>
      </c>
      <c r="AG476" t="s">
        <v>761</v>
      </c>
      <c r="AH476" t="s">
        <v>762</v>
      </c>
      <c r="AI476" t="s">
        <v>763</v>
      </c>
      <c r="AJ476">
        <v>-1109.07</v>
      </c>
      <c r="AK476">
        <v>0</v>
      </c>
      <c r="AL476">
        <v>0</v>
      </c>
      <c r="AM476" t="s">
        <v>764</v>
      </c>
      <c r="AN476" t="s">
        <v>764</v>
      </c>
      <c r="AO476" t="s">
        <v>764</v>
      </c>
    </row>
    <row r="477" spans="1:41" x14ac:dyDescent="0.35">
      <c r="A477">
        <v>1698200</v>
      </c>
      <c r="B477" t="s">
        <v>740</v>
      </c>
      <c r="C477" t="s">
        <v>741</v>
      </c>
      <c r="D477" t="s">
        <v>580</v>
      </c>
      <c r="E477" t="s">
        <v>196</v>
      </c>
      <c r="F477" t="s">
        <v>869</v>
      </c>
      <c r="G477">
        <v>2021</v>
      </c>
      <c r="H477">
        <v>2</v>
      </c>
      <c r="I477" t="s">
        <v>858</v>
      </c>
      <c r="J477" s="29">
        <v>44255</v>
      </c>
      <c r="K477" t="s">
        <v>744</v>
      </c>
      <c r="L477" t="s">
        <v>847</v>
      </c>
      <c r="M477" t="s">
        <v>870</v>
      </c>
      <c r="N477" t="s">
        <v>871</v>
      </c>
      <c r="O477" t="s">
        <v>872</v>
      </c>
      <c r="P477" t="s">
        <v>673</v>
      </c>
      <c r="Q477" t="s">
        <v>749</v>
      </c>
      <c r="R477" t="s">
        <v>651</v>
      </c>
      <c r="S477" t="s">
        <v>693</v>
      </c>
      <c r="T477" t="s">
        <v>751</v>
      </c>
      <c r="U477" t="s">
        <v>752</v>
      </c>
      <c r="V477" t="s">
        <v>753</v>
      </c>
      <c r="W477" t="s">
        <v>16</v>
      </c>
      <c r="X477" t="s">
        <v>754</v>
      </c>
      <c r="Y477" t="s">
        <v>755</v>
      </c>
      <c r="Z477" t="s">
        <v>380</v>
      </c>
      <c r="AA477" t="s">
        <v>756</v>
      </c>
      <c r="AB477" t="s">
        <v>757</v>
      </c>
      <c r="AC477" t="s">
        <v>758</v>
      </c>
      <c r="AD477" t="s">
        <v>759</v>
      </c>
      <c r="AE477" t="s">
        <v>768</v>
      </c>
      <c r="AF477" t="s">
        <v>760</v>
      </c>
      <c r="AG477" t="s">
        <v>761</v>
      </c>
      <c r="AH477" t="s">
        <v>762</v>
      </c>
      <c r="AI477" t="s">
        <v>763</v>
      </c>
      <c r="AJ477">
        <v>-3750.77</v>
      </c>
      <c r="AK477">
        <v>0</v>
      </c>
      <c r="AL477">
        <v>0</v>
      </c>
      <c r="AM477" t="s">
        <v>764</v>
      </c>
      <c r="AN477" t="s">
        <v>764</v>
      </c>
      <c r="AO477" t="s">
        <v>764</v>
      </c>
    </row>
    <row r="478" spans="1:41" x14ac:dyDescent="0.35">
      <c r="A478">
        <v>1238039</v>
      </c>
      <c r="B478" t="s">
        <v>740</v>
      </c>
      <c r="C478" t="s">
        <v>741</v>
      </c>
      <c r="D478" t="s">
        <v>580</v>
      </c>
      <c r="E478" t="s">
        <v>159</v>
      </c>
      <c r="F478" t="s">
        <v>869</v>
      </c>
      <c r="G478">
        <v>2021</v>
      </c>
      <c r="H478">
        <v>2</v>
      </c>
      <c r="I478" t="s">
        <v>858</v>
      </c>
      <c r="J478" s="29">
        <v>44255</v>
      </c>
      <c r="K478" t="s">
        <v>744</v>
      </c>
      <c r="L478" t="s">
        <v>847</v>
      </c>
      <c r="M478" t="s">
        <v>870</v>
      </c>
      <c r="N478" t="s">
        <v>871</v>
      </c>
      <c r="O478" t="s">
        <v>872</v>
      </c>
      <c r="P478" t="s">
        <v>673</v>
      </c>
      <c r="Q478" t="s">
        <v>749</v>
      </c>
      <c r="R478" t="s">
        <v>627</v>
      </c>
      <c r="S478" t="s">
        <v>786</v>
      </c>
      <c r="T478" t="s">
        <v>751</v>
      </c>
      <c r="U478" t="s">
        <v>752</v>
      </c>
      <c r="V478" t="s">
        <v>753</v>
      </c>
      <c r="W478" t="s">
        <v>16</v>
      </c>
      <c r="X478" t="s">
        <v>754</v>
      </c>
      <c r="Y478" t="s">
        <v>755</v>
      </c>
      <c r="Z478" t="s">
        <v>380</v>
      </c>
      <c r="AA478" t="s">
        <v>756</v>
      </c>
      <c r="AB478" t="s">
        <v>757</v>
      </c>
      <c r="AC478" t="s">
        <v>758</v>
      </c>
      <c r="AD478" t="s">
        <v>759</v>
      </c>
      <c r="AE478" t="s">
        <v>768</v>
      </c>
      <c r="AF478" t="s">
        <v>760</v>
      </c>
      <c r="AG478" t="s">
        <v>761</v>
      </c>
      <c r="AH478" t="s">
        <v>762</v>
      </c>
      <c r="AI478" t="s">
        <v>763</v>
      </c>
      <c r="AJ478">
        <v>-2705.68</v>
      </c>
      <c r="AK478">
        <v>0</v>
      </c>
      <c r="AL478">
        <v>0</v>
      </c>
      <c r="AM478" t="s">
        <v>764</v>
      </c>
      <c r="AN478" t="s">
        <v>764</v>
      </c>
      <c r="AO478" t="s">
        <v>764</v>
      </c>
    </row>
    <row r="479" spans="1:41" x14ac:dyDescent="0.35">
      <c r="A479">
        <v>1238042</v>
      </c>
      <c r="B479" t="s">
        <v>740</v>
      </c>
      <c r="C479" t="s">
        <v>741</v>
      </c>
      <c r="D479" t="s">
        <v>580</v>
      </c>
      <c r="E479" t="s">
        <v>180</v>
      </c>
      <c r="F479" t="s">
        <v>869</v>
      </c>
      <c r="G479">
        <v>2021</v>
      </c>
      <c r="H479">
        <v>2</v>
      </c>
      <c r="I479" t="s">
        <v>858</v>
      </c>
      <c r="J479" s="29">
        <v>44255</v>
      </c>
      <c r="K479" t="s">
        <v>744</v>
      </c>
      <c r="L479" t="s">
        <v>847</v>
      </c>
      <c r="M479" t="s">
        <v>870</v>
      </c>
      <c r="N479" t="s">
        <v>871</v>
      </c>
      <c r="O479" t="s">
        <v>872</v>
      </c>
      <c r="P479" t="s">
        <v>673</v>
      </c>
      <c r="Q479" t="s">
        <v>749</v>
      </c>
      <c r="R479" t="s">
        <v>641</v>
      </c>
      <c r="S479" t="s">
        <v>695</v>
      </c>
      <c r="T479" t="s">
        <v>751</v>
      </c>
      <c r="U479" t="s">
        <v>752</v>
      </c>
      <c r="V479" t="s">
        <v>753</v>
      </c>
      <c r="W479" t="s">
        <v>16</v>
      </c>
      <c r="X479" t="s">
        <v>754</v>
      </c>
      <c r="Y479" t="s">
        <v>755</v>
      </c>
      <c r="Z479" t="s">
        <v>380</v>
      </c>
      <c r="AA479" t="s">
        <v>756</v>
      </c>
      <c r="AB479" t="s">
        <v>757</v>
      </c>
      <c r="AC479" t="s">
        <v>758</v>
      </c>
      <c r="AD479" t="s">
        <v>759</v>
      </c>
      <c r="AE479" t="s">
        <v>472</v>
      </c>
      <c r="AF479" t="s">
        <v>760</v>
      </c>
      <c r="AG479" t="s">
        <v>761</v>
      </c>
      <c r="AH479" t="s">
        <v>762</v>
      </c>
      <c r="AI479" t="s">
        <v>763</v>
      </c>
      <c r="AJ479">
        <v>-1602.49</v>
      </c>
      <c r="AK479">
        <v>0</v>
      </c>
      <c r="AL479">
        <v>0</v>
      </c>
      <c r="AM479" t="s">
        <v>764</v>
      </c>
      <c r="AN479" t="s">
        <v>764</v>
      </c>
      <c r="AO479" t="s">
        <v>764</v>
      </c>
    </row>
    <row r="480" spans="1:41" x14ac:dyDescent="0.35">
      <c r="A480">
        <v>1238042</v>
      </c>
      <c r="B480" t="s">
        <v>740</v>
      </c>
      <c r="C480" t="s">
        <v>741</v>
      </c>
      <c r="D480" t="s">
        <v>580</v>
      </c>
      <c r="E480" t="s">
        <v>180</v>
      </c>
      <c r="F480" t="s">
        <v>869</v>
      </c>
      <c r="G480">
        <v>2021</v>
      </c>
      <c r="H480">
        <v>2</v>
      </c>
      <c r="I480" t="s">
        <v>858</v>
      </c>
      <c r="J480" s="29">
        <v>44255</v>
      </c>
      <c r="K480" t="s">
        <v>744</v>
      </c>
      <c r="L480" t="s">
        <v>847</v>
      </c>
      <c r="M480" t="s">
        <v>870</v>
      </c>
      <c r="N480" t="s">
        <v>871</v>
      </c>
      <c r="O480" t="s">
        <v>872</v>
      </c>
      <c r="P480" t="s">
        <v>673</v>
      </c>
      <c r="Q480" t="s">
        <v>749</v>
      </c>
      <c r="R480" t="s">
        <v>641</v>
      </c>
      <c r="S480" t="s">
        <v>695</v>
      </c>
      <c r="T480" t="s">
        <v>751</v>
      </c>
      <c r="U480" t="s">
        <v>752</v>
      </c>
      <c r="V480" t="s">
        <v>753</v>
      </c>
      <c r="W480" t="s">
        <v>16</v>
      </c>
      <c r="X480" t="s">
        <v>754</v>
      </c>
      <c r="Y480" t="s">
        <v>755</v>
      </c>
      <c r="Z480" t="s">
        <v>380</v>
      </c>
      <c r="AA480" t="s">
        <v>756</v>
      </c>
      <c r="AB480" t="s">
        <v>757</v>
      </c>
      <c r="AC480" t="s">
        <v>758</v>
      </c>
      <c r="AD480" t="s">
        <v>759</v>
      </c>
      <c r="AE480" t="s">
        <v>472</v>
      </c>
      <c r="AF480" t="s">
        <v>760</v>
      </c>
      <c r="AG480" t="s">
        <v>761</v>
      </c>
      <c r="AH480" t="s">
        <v>762</v>
      </c>
      <c r="AI480" t="s">
        <v>763</v>
      </c>
      <c r="AJ480">
        <v>-1650.66</v>
      </c>
      <c r="AK480">
        <v>0</v>
      </c>
      <c r="AL480">
        <v>0</v>
      </c>
      <c r="AM480" t="s">
        <v>764</v>
      </c>
      <c r="AN480" t="s">
        <v>764</v>
      </c>
      <c r="AO480" t="s">
        <v>764</v>
      </c>
    </row>
    <row r="481" spans="1:41" x14ac:dyDescent="0.35">
      <c r="A481">
        <v>1026404</v>
      </c>
      <c r="B481" t="s">
        <v>740</v>
      </c>
      <c r="C481" t="s">
        <v>741</v>
      </c>
      <c r="D481" t="e">
        <v>#N/A</v>
      </c>
      <c r="E481" t="s">
        <v>823</v>
      </c>
      <c r="F481" t="s">
        <v>869</v>
      </c>
      <c r="G481">
        <v>2021</v>
      </c>
      <c r="H481">
        <v>2</v>
      </c>
      <c r="I481" t="s">
        <v>858</v>
      </c>
      <c r="J481" s="29">
        <v>44255</v>
      </c>
      <c r="K481" t="s">
        <v>744</v>
      </c>
      <c r="L481" t="s">
        <v>847</v>
      </c>
      <c r="M481" t="s">
        <v>870</v>
      </c>
      <c r="N481" t="s">
        <v>871</v>
      </c>
      <c r="O481" t="s">
        <v>872</v>
      </c>
      <c r="P481" t="s">
        <v>673</v>
      </c>
      <c r="Q481" t="s">
        <v>749</v>
      </c>
      <c r="R481" t="s">
        <v>615</v>
      </c>
      <c r="S481" t="s">
        <v>699</v>
      </c>
      <c r="T481" t="s">
        <v>751</v>
      </c>
      <c r="U481" t="s">
        <v>752</v>
      </c>
      <c r="V481" t="s">
        <v>753</v>
      </c>
      <c r="W481" t="s">
        <v>788</v>
      </c>
      <c r="X481" t="s">
        <v>789</v>
      </c>
      <c r="Y481" t="s">
        <v>755</v>
      </c>
      <c r="Z481" t="s">
        <v>380</v>
      </c>
      <c r="AA481" t="s">
        <v>756</v>
      </c>
      <c r="AB481" t="s">
        <v>757</v>
      </c>
      <c r="AC481" t="s">
        <v>758</v>
      </c>
      <c r="AD481" t="s">
        <v>759</v>
      </c>
      <c r="AE481" t="s">
        <v>472</v>
      </c>
      <c r="AF481" t="s">
        <v>790</v>
      </c>
      <c r="AG481" t="s">
        <v>761</v>
      </c>
      <c r="AH481" t="s">
        <v>762</v>
      </c>
      <c r="AI481" t="s">
        <v>791</v>
      </c>
      <c r="AJ481">
        <v>-702.04</v>
      </c>
      <c r="AK481">
        <v>0</v>
      </c>
      <c r="AL481">
        <v>0</v>
      </c>
      <c r="AM481" t="s">
        <v>764</v>
      </c>
      <c r="AN481" t="s">
        <v>764</v>
      </c>
      <c r="AO481" t="s">
        <v>764</v>
      </c>
    </row>
    <row r="482" spans="1:41" x14ac:dyDescent="0.35">
      <c r="A482">
        <v>1026568</v>
      </c>
      <c r="B482" t="s">
        <v>740</v>
      </c>
      <c r="C482" t="s">
        <v>741</v>
      </c>
      <c r="D482" t="e">
        <v>#N/A</v>
      </c>
      <c r="E482" t="s">
        <v>829</v>
      </c>
      <c r="F482" t="s">
        <v>869</v>
      </c>
      <c r="G482">
        <v>2021</v>
      </c>
      <c r="H482">
        <v>2</v>
      </c>
      <c r="I482" t="s">
        <v>858</v>
      </c>
      <c r="J482" s="29">
        <v>44255</v>
      </c>
      <c r="K482" t="s">
        <v>744</v>
      </c>
      <c r="L482" t="s">
        <v>847</v>
      </c>
      <c r="M482" t="s">
        <v>870</v>
      </c>
      <c r="N482" t="s">
        <v>871</v>
      </c>
      <c r="O482" t="s">
        <v>872</v>
      </c>
      <c r="P482" t="s">
        <v>673</v>
      </c>
      <c r="Q482" t="s">
        <v>749</v>
      </c>
      <c r="R482" t="s">
        <v>591</v>
      </c>
      <c r="S482" t="s">
        <v>687</v>
      </c>
      <c r="T482" t="s">
        <v>751</v>
      </c>
      <c r="U482" t="s">
        <v>752</v>
      </c>
      <c r="V482" t="s">
        <v>753</v>
      </c>
      <c r="W482" t="s">
        <v>788</v>
      </c>
      <c r="X482" t="s">
        <v>789</v>
      </c>
      <c r="Y482" t="s">
        <v>755</v>
      </c>
      <c r="Z482" t="s">
        <v>380</v>
      </c>
      <c r="AA482" t="s">
        <v>756</v>
      </c>
      <c r="AB482" t="s">
        <v>757</v>
      </c>
      <c r="AC482" t="s">
        <v>758</v>
      </c>
      <c r="AD482" t="s">
        <v>759</v>
      </c>
      <c r="AE482" t="s">
        <v>768</v>
      </c>
      <c r="AF482" t="s">
        <v>790</v>
      </c>
      <c r="AG482" t="s">
        <v>761</v>
      </c>
      <c r="AH482" t="s">
        <v>762</v>
      </c>
      <c r="AI482" t="s">
        <v>791</v>
      </c>
      <c r="AJ482">
        <v>-1773.37</v>
      </c>
      <c r="AK482">
        <v>0</v>
      </c>
      <c r="AL482">
        <v>0</v>
      </c>
      <c r="AM482" t="s">
        <v>764</v>
      </c>
      <c r="AN482" t="s">
        <v>764</v>
      </c>
      <c r="AO482" t="s">
        <v>764</v>
      </c>
    </row>
    <row r="483" spans="1:41" x14ac:dyDescent="0.35">
      <c r="A483">
        <v>1027143</v>
      </c>
      <c r="B483" t="s">
        <v>740</v>
      </c>
      <c r="C483" t="s">
        <v>741</v>
      </c>
      <c r="D483" t="e">
        <v>#N/A</v>
      </c>
      <c r="E483" t="s">
        <v>838</v>
      </c>
      <c r="F483" t="s">
        <v>869</v>
      </c>
      <c r="G483">
        <v>2021</v>
      </c>
      <c r="H483">
        <v>2</v>
      </c>
      <c r="I483" t="s">
        <v>858</v>
      </c>
      <c r="J483" s="29">
        <v>44255</v>
      </c>
      <c r="K483" t="s">
        <v>744</v>
      </c>
      <c r="L483" t="s">
        <v>847</v>
      </c>
      <c r="M483" t="s">
        <v>870</v>
      </c>
      <c r="N483" t="s">
        <v>871</v>
      </c>
      <c r="O483" t="s">
        <v>872</v>
      </c>
      <c r="P483" t="s">
        <v>673</v>
      </c>
      <c r="Q483" t="s">
        <v>749</v>
      </c>
      <c r="R483" t="s">
        <v>623</v>
      </c>
      <c r="S483" t="s">
        <v>820</v>
      </c>
      <c r="T483" t="s">
        <v>751</v>
      </c>
      <c r="U483" t="s">
        <v>752</v>
      </c>
      <c r="V483" t="s">
        <v>753</v>
      </c>
      <c r="W483" t="s">
        <v>788</v>
      </c>
      <c r="X483" t="s">
        <v>789</v>
      </c>
      <c r="Y483" t="s">
        <v>755</v>
      </c>
      <c r="Z483" t="s">
        <v>380</v>
      </c>
      <c r="AA483" t="s">
        <v>756</v>
      </c>
      <c r="AB483" t="s">
        <v>757</v>
      </c>
      <c r="AC483" t="s">
        <v>758</v>
      </c>
      <c r="AD483" t="s">
        <v>759</v>
      </c>
      <c r="AE483" t="s">
        <v>768</v>
      </c>
      <c r="AF483" t="s">
        <v>790</v>
      </c>
      <c r="AG483" t="s">
        <v>761</v>
      </c>
      <c r="AH483" t="s">
        <v>762</v>
      </c>
      <c r="AI483" t="s">
        <v>791</v>
      </c>
      <c r="AJ483">
        <v>-1498.31</v>
      </c>
      <c r="AK483">
        <v>0</v>
      </c>
      <c r="AL483">
        <v>0</v>
      </c>
      <c r="AM483" t="s">
        <v>764</v>
      </c>
      <c r="AN483" t="s">
        <v>764</v>
      </c>
      <c r="AO483" t="s">
        <v>764</v>
      </c>
    </row>
    <row r="484" spans="1:41" x14ac:dyDescent="0.35">
      <c r="A484">
        <v>1027267</v>
      </c>
      <c r="B484" t="s">
        <v>740</v>
      </c>
      <c r="C484" t="s">
        <v>741</v>
      </c>
      <c r="D484" t="s">
        <v>580</v>
      </c>
      <c r="E484" t="s">
        <v>105</v>
      </c>
      <c r="F484" t="s">
        <v>869</v>
      </c>
      <c r="G484">
        <v>2021</v>
      </c>
      <c r="H484">
        <v>2</v>
      </c>
      <c r="I484" t="s">
        <v>858</v>
      </c>
      <c r="J484" s="29">
        <v>44255</v>
      </c>
      <c r="K484" t="s">
        <v>744</v>
      </c>
      <c r="L484" t="s">
        <v>847</v>
      </c>
      <c r="M484" t="s">
        <v>870</v>
      </c>
      <c r="N484" t="s">
        <v>871</v>
      </c>
      <c r="O484" t="s">
        <v>872</v>
      </c>
      <c r="P484" t="s">
        <v>673</v>
      </c>
      <c r="Q484" t="s">
        <v>749</v>
      </c>
      <c r="R484" t="s">
        <v>593</v>
      </c>
      <c r="S484" t="s">
        <v>686</v>
      </c>
      <c r="T484" t="s">
        <v>751</v>
      </c>
      <c r="U484" t="s">
        <v>752</v>
      </c>
      <c r="V484" t="s">
        <v>753</v>
      </c>
      <c r="W484" t="s">
        <v>16</v>
      </c>
      <c r="X484" t="s">
        <v>754</v>
      </c>
      <c r="Y484" t="s">
        <v>755</v>
      </c>
      <c r="Z484" t="s">
        <v>380</v>
      </c>
      <c r="AA484" t="s">
        <v>756</v>
      </c>
      <c r="AB484" t="s">
        <v>757</v>
      </c>
      <c r="AC484" t="s">
        <v>758</v>
      </c>
      <c r="AD484" t="s">
        <v>759</v>
      </c>
      <c r="AE484" t="s">
        <v>562</v>
      </c>
      <c r="AF484" t="s">
        <v>760</v>
      </c>
      <c r="AG484" t="s">
        <v>761</v>
      </c>
      <c r="AH484" t="s">
        <v>762</v>
      </c>
      <c r="AI484" t="s">
        <v>763</v>
      </c>
      <c r="AJ484">
        <v>-24062.400000000001</v>
      </c>
      <c r="AK484">
        <v>0</v>
      </c>
      <c r="AL484">
        <v>0</v>
      </c>
      <c r="AM484" t="s">
        <v>764</v>
      </c>
      <c r="AN484" t="s">
        <v>764</v>
      </c>
      <c r="AO484" t="s">
        <v>764</v>
      </c>
    </row>
    <row r="485" spans="1:41" x14ac:dyDescent="0.35">
      <c r="A485">
        <v>1069487</v>
      </c>
      <c r="B485" t="s">
        <v>740</v>
      </c>
      <c r="C485" t="s">
        <v>741</v>
      </c>
      <c r="D485" t="s">
        <v>580</v>
      </c>
      <c r="E485" t="s">
        <v>201</v>
      </c>
      <c r="F485" t="s">
        <v>869</v>
      </c>
      <c r="G485">
        <v>2021</v>
      </c>
      <c r="H485">
        <v>2</v>
      </c>
      <c r="I485" t="s">
        <v>858</v>
      </c>
      <c r="J485" s="29">
        <v>44255</v>
      </c>
      <c r="K485" t="s">
        <v>744</v>
      </c>
      <c r="L485" t="s">
        <v>847</v>
      </c>
      <c r="M485" t="s">
        <v>870</v>
      </c>
      <c r="N485" t="s">
        <v>871</v>
      </c>
      <c r="O485" t="s">
        <v>872</v>
      </c>
      <c r="P485" t="s">
        <v>673</v>
      </c>
      <c r="Q485" t="s">
        <v>749</v>
      </c>
      <c r="R485" t="s">
        <v>655</v>
      </c>
      <c r="S485" t="s">
        <v>767</v>
      </c>
      <c r="T485" t="s">
        <v>751</v>
      </c>
      <c r="U485" t="s">
        <v>752</v>
      </c>
      <c r="V485" t="s">
        <v>753</v>
      </c>
      <c r="W485" t="s">
        <v>16</v>
      </c>
      <c r="X485" t="s">
        <v>754</v>
      </c>
      <c r="Y485" t="s">
        <v>755</v>
      </c>
      <c r="Z485" t="s">
        <v>380</v>
      </c>
      <c r="AA485" t="s">
        <v>756</v>
      </c>
      <c r="AB485" t="s">
        <v>757</v>
      </c>
      <c r="AC485" t="s">
        <v>758</v>
      </c>
      <c r="AD485" t="s">
        <v>759</v>
      </c>
      <c r="AE485" t="s">
        <v>768</v>
      </c>
      <c r="AF485" t="s">
        <v>760</v>
      </c>
      <c r="AG485" t="s">
        <v>761</v>
      </c>
      <c r="AH485" t="s">
        <v>762</v>
      </c>
      <c r="AI485" t="s">
        <v>763</v>
      </c>
      <c r="AJ485">
        <v>-90.8</v>
      </c>
      <c r="AK485">
        <v>0</v>
      </c>
      <c r="AL485">
        <v>0</v>
      </c>
      <c r="AM485" t="s">
        <v>764</v>
      </c>
      <c r="AN485" t="s">
        <v>764</v>
      </c>
      <c r="AO485" t="s">
        <v>764</v>
      </c>
    </row>
    <row r="486" spans="1:41" x14ac:dyDescent="0.35">
      <c r="A486">
        <v>1069541</v>
      </c>
      <c r="B486" t="s">
        <v>740</v>
      </c>
      <c r="C486" t="s">
        <v>741</v>
      </c>
      <c r="D486" t="s">
        <v>580</v>
      </c>
      <c r="E486" t="s">
        <v>203</v>
      </c>
      <c r="F486" t="s">
        <v>869</v>
      </c>
      <c r="G486">
        <v>2021</v>
      </c>
      <c r="H486">
        <v>2</v>
      </c>
      <c r="I486" t="s">
        <v>858</v>
      </c>
      <c r="J486" s="29">
        <v>44255</v>
      </c>
      <c r="K486" t="s">
        <v>744</v>
      </c>
      <c r="L486" t="s">
        <v>847</v>
      </c>
      <c r="M486" t="s">
        <v>870</v>
      </c>
      <c r="N486" t="s">
        <v>871</v>
      </c>
      <c r="O486" t="s">
        <v>872</v>
      </c>
      <c r="P486" t="s">
        <v>673</v>
      </c>
      <c r="Q486" t="s">
        <v>749</v>
      </c>
      <c r="R486" t="s">
        <v>659</v>
      </c>
      <c r="S486" t="s">
        <v>765</v>
      </c>
      <c r="T486" t="s">
        <v>751</v>
      </c>
      <c r="U486" t="s">
        <v>752</v>
      </c>
      <c r="V486" t="s">
        <v>753</v>
      </c>
      <c r="W486" t="s">
        <v>16</v>
      </c>
      <c r="X486" t="s">
        <v>754</v>
      </c>
      <c r="Y486" t="s">
        <v>755</v>
      </c>
      <c r="Z486" t="s">
        <v>380</v>
      </c>
      <c r="AA486" t="s">
        <v>756</v>
      </c>
      <c r="AB486" t="s">
        <v>757</v>
      </c>
      <c r="AC486" t="s">
        <v>758</v>
      </c>
      <c r="AD486" t="s">
        <v>759</v>
      </c>
      <c r="AE486" t="s">
        <v>766</v>
      </c>
      <c r="AF486" t="s">
        <v>760</v>
      </c>
      <c r="AG486" t="s">
        <v>761</v>
      </c>
      <c r="AH486" t="s">
        <v>762</v>
      </c>
      <c r="AI486" t="s">
        <v>763</v>
      </c>
      <c r="AJ486">
        <v>-1168.6600000000001</v>
      </c>
      <c r="AK486">
        <v>0</v>
      </c>
      <c r="AL486">
        <v>0</v>
      </c>
      <c r="AM486" t="s">
        <v>764</v>
      </c>
      <c r="AN486" t="s">
        <v>764</v>
      </c>
      <c r="AO486" t="s">
        <v>764</v>
      </c>
    </row>
    <row r="487" spans="1:41" x14ac:dyDescent="0.35">
      <c r="A487">
        <v>1069541</v>
      </c>
      <c r="B487" t="s">
        <v>740</v>
      </c>
      <c r="C487" t="s">
        <v>741</v>
      </c>
      <c r="D487" t="s">
        <v>580</v>
      </c>
      <c r="E487" t="s">
        <v>203</v>
      </c>
      <c r="F487" t="s">
        <v>869</v>
      </c>
      <c r="G487">
        <v>2021</v>
      </c>
      <c r="H487">
        <v>2</v>
      </c>
      <c r="I487" t="s">
        <v>858</v>
      </c>
      <c r="J487" s="29">
        <v>44255</v>
      </c>
      <c r="K487" t="s">
        <v>744</v>
      </c>
      <c r="L487" t="s">
        <v>847</v>
      </c>
      <c r="M487" t="s">
        <v>870</v>
      </c>
      <c r="N487" t="s">
        <v>871</v>
      </c>
      <c r="O487" t="s">
        <v>872</v>
      </c>
      <c r="P487" t="s">
        <v>673</v>
      </c>
      <c r="Q487" t="s">
        <v>749</v>
      </c>
      <c r="R487" t="s">
        <v>659</v>
      </c>
      <c r="S487" t="s">
        <v>765</v>
      </c>
      <c r="T487" t="s">
        <v>751</v>
      </c>
      <c r="U487" t="s">
        <v>752</v>
      </c>
      <c r="V487" t="s">
        <v>753</v>
      </c>
      <c r="W487" t="s">
        <v>16</v>
      </c>
      <c r="X487" t="s">
        <v>754</v>
      </c>
      <c r="Y487" t="s">
        <v>755</v>
      </c>
      <c r="Z487" t="s">
        <v>380</v>
      </c>
      <c r="AA487" t="s">
        <v>756</v>
      </c>
      <c r="AB487" t="s">
        <v>757</v>
      </c>
      <c r="AC487" t="s">
        <v>758</v>
      </c>
      <c r="AD487" t="s">
        <v>759</v>
      </c>
      <c r="AE487" t="s">
        <v>766</v>
      </c>
      <c r="AF487" t="s">
        <v>760</v>
      </c>
      <c r="AG487" t="s">
        <v>761</v>
      </c>
      <c r="AH487" t="s">
        <v>762</v>
      </c>
      <c r="AI487" t="s">
        <v>763</v>
      </c>
      <c r="AJ487">
        <v>-4372.3100000000004</v>
      </c>
      <c r="AK487">
        <v>0</v>
      </c>
      <c r="AL487">
        <v>0</v>
      </c>
      <c r="AM487" t="s">
        <v>764</v>
      </c>
      <c r="AN487" t="s">
        <v>764</v>
      </c>
      <c r="AO487" t="s">
        <v>764</v>
      </c>
    </row>
    <row r="488" spans="1:41" x14ac:dyDescent="0.35">
      <c r="A488">
        <v>1069460</v>
      </c>
      <c r="B488" t="s">
        <v>740</v>
      </c>
      <c r="C488" t="s">
        <v>741</v>
      </c>
      <c r="D488" t="s">
        <v>580</v>
      </c>
      <c r="E488" t="s">
        <v>199</v>
      </c>
      <c r="F488" t="s">
        <v>869</v>
      </c>
      <c r="G488">
        <v>2021</v>
      </c>
      <c r="H488">
        <v>2</v>
      </c>
      <c r="I488" t="s">
        <v>858</v>
      </c>
      <c r="J488" s="29">
        <v>44255</v>
      </c>
      <c r="K488" t="s">
        <v>744</v>
      </c>
      <c r="L488" t="s">
        <v>847</v>
      </c>
      <c r="M488" t="s">
        <v>870</v>
      </c>
      <c r="N488" t="s">
        <v>871</v>
      </c>
      <c r="O488" t="s">
        <v>872</v>
      </c>
      <c r="P488" t="s">
        <v>673</v>
      </c>
      <c r="Q488" t="s">
        <v>749</v>
      </c>
      <c r="R488" t="s">
        <v>653</v>
      </c>
      <c r="S488" t="s">
        <v>773</v>
      </c>
      <c r="T488" t="s">
        <v>751</v>
      </c>
      <c r="U488" t="s">
        <v>752</v>
      </c>
      <c r="V488" t="s">
        <v>753</v>
      </c>
      <c r="W488" t="s">
        <v>16</v>
      </c>
      <c r="X488" t="s">
        <v>754</v>
      </c>
      <c r="Y488" t="s">
        <v>755</v>
      </c>
      <c r="Z488" t="s">
        <v>380</v>
      </c>
      <c r="AA488" t="s">
        <v>756</v>
      </c>
      <c r="AB488" t="s">
        <v>757</v>
      </c>
      <c r="AC488" t="s">
        <v>758</v>
      </c>
      <c r="AD488" t="s">
        <v>759</v>
      </c>
      <c r="AE488" t="s">
        <v>575</v>
      </c>
      <c r="AF488" t="s">
        <v>760</v>
      </c>
      <c r="AG488" t="s">
        <v>761</v>
      </c>
      <c r="AH488" t="s">
        <v>762</v>
      </c>
      <c r="AI488" t="s">
        <v>763</v>
      </c>
      <c r="AJ488">
        <v>-576.98</v>
      </c>
      <c r="AK488">
        <v>0</v>
      </c>
      <c r="AL488">
        <v>0</v>
      </c>
      <c r="AM488" t="s">
        <v>764</v>
      </c>
      <c r="AN488" t="s">
        <v>764</v>
      </c>
      <c r="AO488" t="s">
        <v>764</v>
      </c>
    </row>
    <row r="489" spans="1:41" x14ac:dyDescent="0.35">
      <c r="A489">
        <v>1069460</v>
      </c>
      <c r="B489" t="s">
        <v>740</v>
      </c>
      <c r="C489" t="s">
        <v>741</v>
      </c>
      <c r="D489" t="s">
        <v>580</v>
      </c>
      <c r="E489" t="s">
        <v>199</v>
      </c>
      <c r="F489" t="s">
        <v>869</v>
      </c>
      <c r="G489">
        <v>2021</v>
      </c>
      <c r="H489">
        <v>2</v>
      </c>
      <c r="I489" t="s">
        <v>858</v>
      </c>
      <c r="J489" s="29">
        <v>44255</v>
      </c>
      <c r="K489" t="s">
        <v>744</v>
      </c>
      <c r="L489" t="s">
        <v>847</v>
      </c>
      <c r="M489" t="s">
        <v>870</v>
      </c>
      <c r="N489" t="s">
        <v>871</v>
      </c>
      <c r="O489" t="s">
        <v>872</v>
      </c>
      <c r="P489" t="s">
        <v>673</v>
      </c>
      <c r="Q489" t="s">
        <v>749</v>
      </c>
      <c r="R489" t="s">
        <v>653</v>
      </c>
      <c r="S489" t="s">
        <v>773</v>
      </c>
      <c r="T489" t="s">
        <v>751</v>
      </c>
      <c r="U489" t="s">
        <v>752</v>
      </c>
      <c r="V489" t="s">
        <v>753</v>
      </c>
      <c r="W489" t="s">
        <v>16</v>
      </c>
      <c r="X489" t="s">
        <v>754</v>
      </c>
      <c r="Y489" t="s">
        <v>755</v>
      </c>
      <c r="Z489" t="s">
        <v>380</v>
      </c>
      <c r="AA489" t="s">
        <v>756</v>
      </c>
      <c r="AB489" t="s">
        <v>757</v>
      </c>
      <c r="AC489" t="s">
        <v>758</v>
      </c>
      <c r="AD489" t="s">
        <v>759</v>
      </c>
      <c r="AE489" t="s">
        <v>575</v>
      </c>
      <c r="AF489" t="s">
        <v>760</v>
      </c>
      <c r="AG489" t="s">
        <v>761</v>
      </c>
      <c r="AH489" t="s">
        <v>762</v>
      </c>
      <c r="AI489" t="s">
        <v>763</v>
      </c>
      <c r="AJ489">
        <v>-694.29</v>
      </c>
      <c r="AK489">
        <v>0</v>
      </c>
      <c r="AL489">
        <v>0</v>
      </c>
      <c r="AM489" t="s">
        <v>764</v>
      </c>
      <c r="AN489" t="s">
        <v>764</v>
      </c>
      <c r="AO489" t="s">
        <v>764</v>
      </c>
    </row>
    <row r="490" spans="1:41" x14ac:dyDescent="0.35">
      <c r="A490">
        <v>1069460</v>
      </c>
      <c r="B490" t="s">
        <v>740</v>
      </c>
      <c r="C490" t="s">
        <v>741</v>
      </c>
      <c r="D490" t="s">
        <v>580</v>
      </c>
      <c r="E490" t="s">
        <v>199</v>
      </c>
      <c r="F490" t="s">
        <v>869</v>
      </c>
      <c r="G490">
        <v>2021</v>
      </c>
      <c r="H490">
        <v>2</v>
      </c>
      <c r="I490" t="s">
        <v>858</v>
      </c>
      <c r="J490" s="29">
        <v>44255</v>
      </c>
      <c r="K490" t="s">
        <v>744</v>
      </c>
      <c r="L490" t="s">
        <v>847</v>
      </c>
      <c r="M490" t="s">
        <v>870</v>
      </c>
      <c r="N490" t="s">
        <v>871</v>
      </c>
      <c r="O490" t="s">
        <v>872</v>
      </c>
      <c r="P490" t="s">
        <v>673</v>
      </c>
      <c r="Q490" t="s">
        <v>749</v>
      </c>
      <c r="R490" t="s">
        <v>653</v>
      </c>
      <c r="S490" t="s">
        <v>773</v>
      </c>
      <c r="T490" t="s">
        <v>751</v>
      </c>
      <c r="U490" t="s">
        <v>752</v>
      </c>
      <c r="V490" t="s">
        <v>753</v>
      </c>
      <c r="W490" t="s">
        <v>16</v>
      </c>
      <c r="X490" t="s">
        <v>754</v>
      </c>
      <c r="Y490" t="s">
        <v>755</v>
      </c>
      <c r="Z490" t="s">
        <v>380</v>
      </c>
      <c r="AA490" t="s">
        <v>756</v>
      </c>
      <c r="AB490" t="s">
        <v>757</v>
      </c>
      <c r="AC490" t="s">
        <v>758</v>
      </c>
      <c r="AD490" t="s">
        <v>759</v>
      </c>
      <c r="AE490" t="s">
        <v>575</v>
      </c>
      <c r="AF490" t="s">
        <v>760</v>
      </c>
      <c r="AG490" t="s">
        <v>761</v>
      </c>
      <c r="AH490" t="s">
        <v>762</v>
      </c>
      <c r="AI490" t="s">
        <v>763</v>
      </c>
      <c r="AJ490">
        <v>-3659.48</v>
      </c>
      <c r="AK490">
        <v>0</v>
      </c>
      <c r="AL490">
        <v>0</v>
      </c>
      <c r="AM490" t="s">
        <v>764</v>
      </c>
      <c r="AN490" t="s">
        <v>764</v>
      </c>
      <c r="AO490" t="s">
        <v>764</v>
      </c>
    </row>
    <row r="491" spans="1:41" x14ac:dyDescent="0.35">
      <c r="A491">
        <v>1028449</v>
      </c>
      <c r="B491" t="s">
        <v>740</v>
      </c>
      <c r="C491" t="s">
        <v>741</v>
      </c>
      <c r="D491" t="s">
        <v>580</v>
      </c>
      <c r="E491" t="s">
        <v>149</v>
      </c>
      <c r="F491" t="s">
        <v>869</v>
      </c>
      <c r="G491">
        <v>2021</v>
      </c>
      <c r="H491">
        <v>2</v>
      </c>
      <c r="I491" t="s">
        <v>858</v>
      </c>
      <c r="J491" s="29">
        <v>44255</v>
      </c>
      <c r="K491" t="s">
        <v>744</v>
      </c>
      <c r="L491" t="s">
        <v>847</v>
      </c>
      <c r="M491" t="s">
        <v>870</v>
      </c>
      <c r="N491" t="s">
        <v>871</v>
      </c>
      <c r="O491" t="s">
        <v>872</v>
      </c>
      <c r="P491" t="s">
        <v>673</v>
      </c>
      <c r="Q491" t="s">
        <v>749</v>
      </c>
      <c r="R491" t="s">
        <v>619</v>
      </c>
      <c r="S491" t="s">
        <v>792</v>
      </c>
      <c r="T491" t="s">
        <v>751</v>
      </c>
      <c r="U491" t="s">
        <v>752</v>
      </c>
      <c r="V491" t="s">
        <v>753</v>
      </c>
      <c r="W491" t="s">
        <v>16</v>
      </c>
      <c r="X491" t="s">
        <v>754</v>
      </c>
      <c r="Y491" t="s">
        <v>755</v>
      </c>
      <c r="Z491" t="s">
        <v>380</v>
      </c>
      <c r="AA491" t="s">
        <v>756</v>
      </c>
      <c r="AB491" t="s">
        <v>757</v>
      </c>
      <c r="AC491" t="s">
        <v>758</v>
      </c>
      <c r="AD491" t="s">
        <v>759</v>
      </c>
      <c r="AE491" t="s">
        <v>562</v>
      </c>
      <c r="AF491" t="s">
        <v>760</v>
      </c>
      <c r="AG491" t="s">
        <v>761</v>
      </c>
      <c r="AH491" t="s">
        <v>762</v>
      </c>
      <c r="AI491" t="s">
        <v>763</v>
      </c>
      <c r="AJ491">
        <v>-16.13</v>
      </c>
      <c r="AK491">
        <v>0</v>
      </c>
      <c r="AL491">
        <v>0</v>
      </c>
      <c r="AM491" t="s">
        <v>764</v>
      </c>
      <c r="AN491" t="s">
        <v>764</v>
      </c>
      <c r="AO491" t="s">
        <v>764</v>
      </c>
    </row>
    <row r="492" spans="1:41" x14ac:dyDescent="0.35">
      <c r="A492">
        <v>1029719</v>
      </c>
      <c r="B492" t="s">
        <v>740</v>
      </c>
      <c r="C492" t="s">
        <v>741</v>
      </c>
      <c r="D492" t="s">
        <v>580</v>
      </c>
      <c r="E492" t="s">
        <v>114</v>
      </c>
      <c r="F492" t="s">
        <v>869</v>
      </c>
      <c r="G492">
        <v>2021</v>
      </c>
      <c r="H492">
        <v>2</v>
      </c>
      <c r="I492" t="s">
        <v>858</v>
      </c>
      <c r="J492" s="29">
        <v>44255</v>
      </c>
      <c r="K492" t="s">
        <v>744</v>
      </c>
      <c r="L492" t="s">
        <v>847</v>
      </c>
      <c r="M492" t="s">
        <v>870</v>
      </c>
      <c r="N492" t="s">
        <v>871</v>
      </c>
      <c r="O492" t="s">
        <v>872</v>
      </c>
      <c r="P492" t="s">
        <v>673</v>
      </c>
      <c r="Q492" t="s">
        <v>749</v>
      </c>
      <c r="R492" t="s">
        <v>597</v>
      </c>
      <c r="S492" t="s">
        <v>691</v>
      </c>
      <c r="T492" t="s">
        <v>751</v>
      </c>
      <c r="U492" t="s">
        <v>752</v>
      </c>
      <c r="V492" t="s">
        <v>753</v>
      </c>
      <c r="W492" t="s">
        <v>16</v>
      </c>
      <c r="X492" t="s">
        <v>754</v>
      </c>
      <c r="Y492" t="s">
        <v>755</v>
      </c>
      <c r="Z492" t="s">
        <v>380</v>
      </c>
      <c r="AA492" t="s">
        <v>756</v>
      </c>
      <c r="AB492" t="s">
        <v>757</v>
      </c>
      <c r="AC492" t="s">
        <v>758</v>
      </c>
      <c r="AD492" t="s">
        <v>759</v>
      </c>
      <c r="AE492" t="s">
        <v>768</v>
      </c>
      <c r="AF492" t="s">
        <v>760</v>
      </c>
      <c r="AG492" t="s">
        <v>761</v>
      </c>
      <c r="AH492" t="s">
        <v>762</v>
      </c>
      <c r="AI492" t="s">
        <v>763</v>
      </c>
      <c r="AJ492">
        <v>-2443.42</v>
      </c>
      <c r="AK492">
        <v>0</v>
      </c>
      <c r="AL492">
        <v>0</v>
      </c>
      <c r="AM492" t="s">
        <v>764</v>
      </c>
      <c r="AN492" t="s">
        <v>764</v>
      </c>
      <c r="AO492" t="s">
        <v>764</v>
      </c>
    </row>
    <row r="493" spans="1:41" x14ac:dyDescent="0.35">
      <c r="A493">
        <v>1029772</v>
      </c>
      <c r="B493" t="s">
        <v>740</v>
      </c>
      <c r="C493" t="s">
        <v>741</v>
      </c>
      <c r="D493" t="s">
        <v>580</v>
      </c>
      <c r="E493" t="s">
        <v>130</v>
      </c>
      <c r="F493" t="s">
        <v>869</v>
      </c>
      <c r="G493">
        <v>2021</v>
      </c>
      <c r="H493">
        <v>2</v>
      </c>
      <c r="I493" t="s">
        <v>858</v>
      </c>
      <c r="J493" s="29">
        <v>44255</v>
      </c>
      <c r="K493" t="s">
        <v>744</v>
      </c>
      <c r="L493" t="s">
        <v>847</v>
      </c>
      <c r="M493" t="s">
        <v>870</v>
      </c>
      <c r="N493" t="s">
        <v>871</v>
      </c>
      <c r="O493" t="s">
        <v>872</v>
      </c>
      <c r="P493" t="s">
        <v>673</v>
      </c>
      <c r="Q493" t="s">
        <v>749</v>
      </c>
      <c r="R493" t="s">
        <v>609</v>
      </c>
      <c r="S493" t="s">
        <v>701</v>
      </c>
      <c r="T493" t="s">
        <v>751</v>
      </c>
      <c r="U493" t="s">
        <v>752</v>
      </c>
      <c r="V493" t="s">
        <v>753</v>
      </c>
      <c r="W493" t="s">
        <v>16</v>
      </c>
      <c r="X493" t="s">
        <v>754</v>
      </c>
      <c r="Y493" t="s">
        <v>755</v>
      </c>
      <c r="Z493" t="s">
        <v>380</v>
      </c>
      <c r="AA493" t="s">
        <v>756</v>
      </c>
      <c r="AB493" t="s">
        <v>757</v>
      </c>
      <c r="AC493" t="s">
        <v>758</v>
      </c>
      <c r="AD493" t="s">
        <v>759</v>
      </c>
      <c r="AE493" t="s">
        <v>247</v>
      </c>
      <c r="AF493" t="s">
        <v>760</v>
      </c>
      <c r="AG493" t="s">
        <v>761</v>
      </c>
      <c r="AH493" t="s">
        <v>762</v>
      </c>
      <c r="AI493" t="s">
        <v>763</v>
      </c>
      <c r="AJ493">
        <v>-7630.5</v>
      </c>
      <c r="AK493">
        <v>0</v>
      </c>
      <c r="AL493">
        <v>0</v>
      </c>
      <c r="AM493" t="s">
        <v>764</v>
      </c>
      <c r="AN493" t="s">
        <v>764</v>
      </c>
      <c r="AO493" t="s">
        <v>764</v>
      </c>
    </row>
    <row r="494" spans="1:41" x14ac:dyDescent="0.35">
      <c r="A494">
        <v>1029539</v>
      </c>
      <c r="B494" t="s">
        <v>740</v>
      </c>
      <c r="C494" t="s">
        <v>741</v>
      </c>
      <c r="D494" t="s">
        <v>580</v>
      </c>
      <c r="E494" t="s">
        <v>92</v>
      </c>
      <c r="F494" t="s">
        <v>869</v>
      </c>
      <c r="G494">
        <v>2021</v>
      </c>
      <c r="H494">
        <v>2</v>
      </c>
      <c r="I494" t="s">
        <v>858</v>
      </c>
      <c r="J494" s="29">
        <v>44255</v>
      </c>
      <c r="K494" t="s">
        <v>744</v>
      </c>
      <c r="L494" t="s">
        <v>847</v>
      </c>
      <c r="M494" t="s">
        <v>870</v>
      </c>
      <c r="N494" t="s">
        <v>871</v>
      </c>
      <c r="O494" t="s">
        <v>872</v>
      </c>
      <c r="P494" t="s">
        <v>673</v>
      </c>
      <c r="Q494" t="s">
        <v>749</v>
      </c>
      <c r="R494" t="s">
        <v>585</v>
      </c>
      <c r="S494" t="s">
        <v>706</v>
      </c>
      <c r="T494" t="s">
        <v>751</v>
      </c>
      <c r="U494" t="s">
        <v>752</v>
      </c>
      <c r="V494" t="s">
        <v>753</v>
      </c>
      <c r="W494" t="s">
        <v>16</v>
      </c>
      <c r="X494" t="s">
        <v>754</v>
      </c>
      <c r="Y494" t="s">
        <v>755</v>
      </c>
      <c r="Z494" t="s">
        <v>380</v>
      </c>
      <c r="AA494" t="s">
        <v>756</v>
      </c>
      <c r="AB494" t="s">
        <v>757</v>
      </c>
      <c r="AC494" t="s">
        <v>758</v>
      </c>
      <c r="AD494" t="s">
        <v>759</v>
      </c>
      <c r="AE494" t="s">
        <v>766</v>
      </c>
      <c r="AF494" t="s">
        <v>760</v>
      </c>
      <c r="AG494" t="s">
        <v>761</v>
      </c>
      <c r="AH494" t="s">
        <v>762</v>
      </c>
      <c r="AI494" t="s">
        <v>763</v>
      </c>
      <c r="AJ494">
        <v>-447.29</v>
      </c>
      <c r="AK494">
        <v>0</v>
      </c>
      <c r="AL494">
        <v>0</v>
      </c>
      <c r="AM494" t="s">
        <v>764</v>
      </c>
      <c r="AN494" t="s">
        <v>764</v>
      </c>
      <c r="AO494" t="s">
        <v>764</v>
      </c>
    </row>
    <row r="495" spans="1:41" x14ac:dyDescent="0.35">
      <c r="A495">
        <v>1060755</v>
      </c>
      <c r="B495" t="s">
        <v>740</v>
      </c>
      <c r="C495" t="s">
        <v>741</v>
      </c>
      <c r="D495" t="e">
        <v>#N/A</v>
      </c>
      <c r="E495" t="s">
        <v>828</v>
      </c>
      <c r="F495" t="s">
        <v>869</v>
      </c>
      <c r="G495">
        <v>2021</v>
      </c>
      <c r="H495">
        <v>2</v>
      </c>
      <c r="I495" t="s">
        <v>858</v>
      </c>
      <c r="J495" s="29">
        <v>44255</v>
      </c>
      <c r="K495" t="s">
        <v>744</v>
      </c>
      <c r="L495" t="s">
        <v>847</v>
      </c>
      <c r="M495" t="s">
        <v>870</v>
      </c>
      <c r="N495" t="s">
        <v>871</v>
      </c>
      <c r="O495" t="s">
        <v>872</v>
      </c>
      <c r="P495" t="s">
        <v>673</v>
      </c>
      <c r="Q495" t="s">
        <v>749</v>
      </c>
      <c r="R495" t="s">
        <v>593</v>
      </c>
      <c r="S495" t="s">
        <v>686</v>
      </c>
      <c r="T495" t="s">
        <v>751</v>
      </c>
      <c r="U495" t="s">
        <v>752</v>
      </c>
      <c r="V495" t="s">
        <v>753</v>
      </c>
      <c r="W495" t="s">
        <v>788</v>
      </c>
      <c r="X495" t="s">
        <v>789</v>
      </c>
      <c r="Y495" t="s">
        <v>755</v>
      </c>
      <c r="Z495" t="s">
        <v>380</v>
      </c>
      <c r="AA495" t="s">
        <v>756</v>
      </c>
      <c r="AB495" t="s">
        <v>757</v>
      </c>
      <c r="AC495" t="s">
        <v>758</v>
      </c>
      <c r="AD495" t="s">
        <v>759</v>
      </c>
      <c r="AE495" t="s">
        <v>562</v>
      </c>
      <c r="AF495" t="s">
        <v>790</v>
      </c>
      <c r="AG495" t="s">
        <v>761</v>
      </c>
      <c r="AH495" t="s">
        <v>762</v>
      </c>
      <c r="AI495" t="s">
        <v>791</v>
      </c>
      <c r="AJ495">
        <v>-168.76</v>
      </c>
      <c r="AK495">
        <v>0</v>
      </c>
      <c r="AL495">
        <v>0</v>
      </c>
      <c r="AM495" t="s">
        <v>764</v>
      </c>
      <c r="AN495" t="s">
        <v>764</v>
      </c>
      <c r="AO495" t="s">
        <v>764</v>
      </c>
    </row>
    <row r="496" spans="1:41" x14ac:dyDescent="0.35">
      <c r="A496">
        <v>1360633</v>
      </c>
      <c r="B496" t="s">
        <v>740</v>
      </c>
      <c r="C496" t="s">
        <v>741</v>
      </c>
      <c r="D496" t="s">
        <v>580</v>
      </c>
      <c r="E496" t="s">
        <v>188</v>
      </c>
      <c r="F496" t="s">
        <v>869</v>
      </c>
      <c r="G496">
        <v>2021</v>
      </c>
      <c r="H496">
        <v>2</v>
      </c>
      <c r="I496" t="s">
        <v>858</v>
      </c>
      <c r="J496" s="29">
        <v>44255</v>
      </c>
      <c r="K496" t="s">
        <v>744</v>
      </c>
      <c r="L496" t="s">
        <v>847</v>
      </c>
      <c r="M496" t="s">
        <v>870</v>
      </c>
      <c r="N496" t="s">
        <v>871</v>
      </c>
      <c r="O496" t="s">
        <v>872</v>
      </c>
      <c r="P496" t="s">
        <v>673</v>
      </c>
      <c r="Q496" t="s">
        <v>749</v>
      </c>
      <c r="R496" t="s">
        <v>645</v>
      </c>
      <c r="S496" t="s">
        <v>841</v>
      </c>
      <c r="T496" t="s">
        <v>751</v>
      </c>
      <c r="U496" t="s">
        <v>752</v>
      </c>
      <c r="V496" t="s">
        <v>753</v>
      </c>
      <c r="W496" t="s">
        <v>16</v>
      </c>
      <c r="X496" t="s">
        <v>754</v>
      </c>
      <c r="Y496" t="s">
        <v>755</v>
      </c>
      <c r="Z496" t="s">
        <v>380</v>
      </c>
      <c r="AA496" t="s">
        <v>756</v>
      </c>
      <c r="AB496" t="s">
        <v>757</v>
      </c>
      <c r="AC496" t="s">
        <v>758</v>
      </c>
      <c r="AD496" t="s">
        <v>759</v>
      </c>
      <c r="AE496" t="s">
        <v>766</v>
      </c>
      <c r="AF496" t="s">
        <v>760</v>
      </c>
      <c r="AG496" t="s">
        <v>761</v>
      </c>
      <c r="AH496" t="s">
        <v>762</v>
      </c>
      <c r="AI496" t="s">
        <v>763</v>
      </c>
      <c r="AJ496">
        <v>-231.27</v>
      </c>
      <c r="AK496">
        <v>0</v>
      </c>
      <c r="AL496">
        <v>0</v>
      </c>
      <c r="AM496" t="s">
        <v>764</v>
      </c>
      <c r="AN496" t="s">
        <v>764</v>
      </c>
      <c r="AO496" t="s">
        <v>764</v>
      </c>
    </row>
    <row r="497" spans="1:41" x14ac:dyDescent="0.35">
      <c r="A497">
        <v>1392056</v>
      </c>
      <c r="B497" t="s">
        <v>740</v>
      </c>
      <c r="C497" t="s">
        <v>741</v>
      </c>
      <c r="D497" t="s">
        <v>580</v>
      </c>
      <c r="E497" t="s">
        <v>193</v>
      </c>
      <c r="F497" t="s">
        <v>869</v>
      </c>
      <c r="G497">
        <v>2021</v>
      </c>
      <c r="H497">
        <v>2</v>
      </c>
      <c r="I497" t="s">
        <v>858</v>
      </c>
      <c r="J497" s="29">
        <v>44255</v>
      </c>
      <c r="K497" t="s">
        <v>744</v>
      </c>
      <c r="L497" t="s">
        <v>847</v>
      </c>
      <c r="M497" t="s">
        <v>870</v>
      </c>
      <c r="N497" t="s">
        <v>871</v>
      </c>
      <c r="O497" t="s">
        <v>872</v>
      </c>
      <c r="P497" t="s">
        <v>673</v>
      </c>
      <c r="Q497" t="s">
        <v>749</v>
      </c>
      <c r="R497" t="s">
        <v>649</v>
      </c>
      <c r="S497" t="s">
        <v>700</v>
      </c>
      <c r="T497" t="s">
        <v>751</v>
      </c>
      <c r="U497" t="s">
        <v>752</v>
      </c>
      <c r="V497" t="s">
        <v>753</v>
      </c>
      <c r="W497" t="s">
        <v>16</v>
      </c>
      <c r="X497" t="s">
        <v>754</v>
      </c>
      <c r="Y497" t="s">
        <v>755</v>
      </c>
      <c r="Z497" t="s">
        <v>380</v>
      </c>
      <c r="AA497" t="s">
        <v>756</v>
      </c>
      <c r="AB497" t="s">
        <v>757</v>
      </c>
      <c r="AC497" t="s">
        <v>758</v>
      </c>
      <c r="AD497" t="s">
        <v>759</v>
      </c>
      <c r="AE497" t="s">
        <v>247</v>
      </c>
      <c r="AF497" t="s">
        <v>760</v>
      </c>
      <c r="AG497" t="s">
        <v>761</v>
      </c>
      <c r="AH497" t="s">
        <v>762</v>
      </c>
      <c r="AI497" t="s">
        <v>763</v>
      </c>
      <c r="AJ497">
        <v>-3515.07</v>
      </c>
      <c r="AK497">
        <v>0</v>
      </c>
      <c r="AL497">
        <v>0</v>
      </c>
      <c r="AM497" t="s">
        <v>764</v>
      </c>
      <c r="AN497" t="s">
        <v>764</v>
      </c>
      <c r="AO497" t="s">
        <v>764</v>
      </c>
    </row>
    <row r="498" spans="1:41" x14ac:dyDescent="0.35">
      <c r="A498">
        <v>1153805</v>
      </c>
      <c r="B498" t="s">
        <v>740</v>
      </c>
      <c r="C498" t="s">
        <v>741</v>
      </c>
      <c r="D498" t="e">
        <v>#N/A</v>
      </c>
      <c r="E498" t="s">
        <v>873</v>
      </c>
      <c r="F498" t="s">
        <v>869</v>
      </c>
      <c r="G498">
        <v>2021</v>
      </c>
      <c r="H498">
        <v>2</v>
      </c>
      <c r="I498" t="s">
        <v>858</v>
      </c>
      <c r="J498" s="29">
        <v>44255</v>
      </c>
      <c r="K498" t="s">
        <v>744</v>
      </c>
      <c r="L498" t="s">
        <v>847</v>
      </c>
      <c r="M498" t="s">
        <v>870</v>
      </c>
      <c r="N498" t="s">
        <v>871</v>
      </c>
      <c r="O498" t="s">
        <v>872</v>
      </c>
      <c r="P498" t="s">
        <v>673</v>
      </c>
      <c r="Q498" t="s">
        <v>749</v>
      </c>
      <c r="R498" t="s">
        <v>661</v>
      </c>
      <c r="S498" t="s">
        <v>750</v>
      </c>
      <c r="T498" t="s">
        <v>751</v>
      </c>
      <c r="U498" t="s">
        <v>752</v>
      </c>
      <c r="V498" t="s">
        <v>753</v>
      </c>
      <c r="W498" t="s">
        <v>788</v>
      </c>
      <c r="X498" t="s">
        <v>789</v>
      </c>
      <c r="Y498" t="s">
        <v>755</v>
      </c>
      <c r="Z498" t="s">
        <v>380</v>
      </c>
      <c r="AA498" t="s">
        <v>756</v>
      </c>
      <c r="AB498" t="s">
        <v>757</v>
      </c>
      <c r="AC498" t="s">
        <v>758</v>
      </c>
      <c r="AD498" t="s">
        <v>759</v>
      </c>
      <c r="AE498" t="s">
        <v>247</v>
      </c>
      <c r="AF498" t="s">
        <v>790</v>
      </c>
      <c r="AG498" t="s">
        <v>761</v>
      </c>
      <c r="AH498" t="s">
        <v>762</v>
      </c>
      <c r="AI498" t="s">
        <v>791</v>
      </c>
      <c r="AJ498">
        <v>-31.3</v>
      </c>
      <c r="AK498">
        <v>0</v>
      </c>
      <c r="AL498">
        <v>0</v>
      </c>
      <c r="AM498" t="s">
        <v>764</v>
      </c>
      <c r="AN498" t="s">
        <v>764</v>
      </c>
      <c r="AO498" t="s">
        <v>764</v>
      </c>
    </row>
    <row r="499" spans="1:41" x14ac:dyDescent="0.35">
      <c r="A499">
        <v>1168450</v>
      </c>
      <c r="B499" t="s">
        <v>740</v>
      </c>
      <c r="C499" t="s">
        <v>741</v>
      </c>
      <c r="D499" t="e">
        <v>#N/A</v>
      </c>
      <c r="E499" t="s">
        <v>874</v>
      </c>
      <c r="F499" t="s">
        <v>869</v>
      </c>
      <c r="G499">
        <v>2021</v>
      </c>
      <c r="H499">
        <v>2</v>
      </c>
      <c r="I499" t="s">
        <v>858</v>
      </c>
      <c r="J499" s="29">
        <v>44255</v>
      </c>
      <c r="K499" t="s">
        <v>744</v>
      </c>
      <c r="L499" t="s">
        <v>847</v>
      </c>
      <c r="M499" t="s">
        <v>870</v>
      </c>
      <c r="N499" t="s">
        <v>871</v>
      </c>
      <c r="O499" t="s">
        <v>872</v>
      </c>
      <c r="P499" t="s">
        <v>673</v>
      </c>
      <c r="Q499" t="s">
        <v>749</v>
      </c>
      <c r="R499" t="s">
        <v>657</v>
      </c>
      <c r="S499" t="s">
        <v>875</v>
      </c>
      <c r="T499" t="s">
        <v>751</v>
      </c>
      <c r="U499" t="s">
        <v>752</v>
      </c>
      <c r="V499" t="s">
        <v>753</v>
      </c>
      <c r="W499" t="s">
        <v>788</v>
      </c>
      <c r="X499" t="s">
        <v>789</v>
      </c>
      <c r="Y499" t="s">
        <v>755</v>
      </c>
      <c r="Z499" t="s">
        <v>380</v>
      </c>
      <c r="AA499" t="s">
        <v>756</v>
      </c>
      <c r="AB499" t="s">
        <v>757</v>
      </c>
      <c r="AC499" t="s">
        <v>758</v>
      </c>
      <c r="AD499" t="s">
        <v>759</v>
      </c>
      <c r="AE499" t="s">
        <v>472</v>
      </c>
      <c r="AF499" t="s">
        <v>790</v>
      </c>
      <c r="AG499" t="s">
        <v>761</v>
      </c>
      <c r="AH499" t="s">
        <v>762</v>
      </c>
      <c r="AI499" t="s">
        <v>791</v>
      </c>
      <c r="AJ499">
        <v>-7.03</v>
      </c>
      <c r="AK499">
        <v>0</v>
      </c>
      <c r="AL499">
        <v>0</v>
      </c>
      <c r="AM499" t="s">
        <v>764</v>
      </c>
      <c r="AN499" t="s">
        <v>764</v>
      </c>
      <c r="AO499" t="s">
        <v>764</v>
      </c>
    </row>
    <row r="500" spans="1:41" x14ac:dyDescent="0.35">
      <c r="A500">
        <v>1453648</v>
      </c>
      <c r="B500" t="s">
        <v>740</v>
      </c>
      <c r="C500" t="s">
        <v>741</v>
      </c>
      <c r="D500" t="e">
        <v>#N/A</v>
      </c>
      <c r="E500" t="s">
        <v>876</v>
      </c>
      <c r="F500" t="s">
        <v>869</v>
      </c>
      <c r="G500">
        <v>2021</v>
      </c>
      <c r="H500">
        <v>2</v>
      </c>
      <c r="I500" t="s">
        <v>858</v>
      </c>
      <c r="J500" s="29">
        <v>44255</v>
      </c>
      <c r="K500" t="s">
        <v>744</v>
      </c>
      <c r="L500" t="s">
        <v>847</v>
      </c>
      <c r="M500" t="s">
        <v>870</v>
      </c>
      <c r="N500" t="s">
        <v>871</v>
      </c>
      <c r="O500" t="s">
        <v>872</v>
      </c>
      <c r="P500" t="s">
        <v>673</v>
      </c>
      <c r="Q500" t="s">
        <v>749</v>
      </c>
      <c r="R500" t="s">
        <v>589</v>
      </c>
      <c r="S500" t="s">
        <v>798</v>
      </c>
      <c r="T500" t="s">
        <v>751</v>
      </c>
      <c r="U500" t="s">
        <v>752</v>
      </c>
      <c r="V500" t="s">
        <v>753</v>
      </c>
      <c r="W500" t="s">
        <v>877</v>
      </c>
      <c r="X500" t="s">
        <v>878</v>
      </c>
      <c r="Y500" t="s">
        <v>755</v>
      </c>
      <c r="Z500" t="s">
        <v>380</v>
      </c>
      <c r="AA500" t="s">
        <v>756</v>
      </c>
      <c r="AB500" t="s">
        <v>757</v>
      </c>
      <c r="AC500" t="s">
        <v>758</v>
      </c>
      <c r="AD500" t="s">
        <v>759</v>
      </c>
      <c r="AE500" t="s">
        <v>768</v>
      </c>
      <c r="AF500" t="s">
        <v>790</v>
      </c>
      <c r="AG500" t="s">
        <v>761</v>
      </c>
      <c r="AH500" t="s">
        <v>762</v>
      </c>
      <c r="AI500" t="s">
        <v>879</v>
      </c>
      <c r="AJ500">
        <v>-411.85</v>
      </c>
      <c r="AK500">
        <v>0</v>
      </c>
      <c r="AL500">
        <v>0</v>
      </c>
      <c r="AM500" t="s">
        <v>764</v>
      </c>
      <c r="AN500" t="s">
        <v>764</v>
      </c>
      <c r="AO500" t="s">
        <v>764</v>
      </c>
    </row>
    <row r="501" spans="1:41" x14ac:dyDescent="0.35">
      <c r="A501">
        <v>1265469</v>
      </c>
      <c r="B501" t="s">
        <v>740</v>
      </c>
      <c r="C501" t="s">
        <v>741</v>
      </c>
      <c r="D501" t="e">
        <v>#N/A</v>
      </c>
      <c r="E501" t="s">
        <v>817</v>
      </c>
      <c r="F501" t="s">
        <v>869</v>
      </c>
      <c r="G501">
        <v>2021</v>
      </c>
      <c r="H501">
        <v>2</v>
      </c>
      <c r="I501" t="s">
        <v>858</v>
      </c>
      <c r="J501" s="29">
        <v>44255</v>
      </c>
      <c r="K501" t="s">
        <v>744</v>
      </c>
      <c r="L501" t="s">
        <v>847</v>
      </c>
      <c r="M501" t="s">
        <v>870</v>
      </c>
      <c r="N501" t="s">
        <v>871</v>
      </c>
      <c r="O501" t="s">
        <v>872</v>
      </c>
      <c r="P501" t="s">
        <v>673</v>
      </c>
      <c r="Q501" t="s">
        <v>749</v>
      </c>
      <c r="R501" t="s">
        <v>641</v>
      </c>
      <c r="S501" t="s">
        <v>695</v>
      </c>
      <c r="T501" t="s">
        <v>751</v>
      </c>
      <c r="U501" t="s">
        <v>752</v>
      </c>
      <c r="V501" t="s">
        <v>753</v>
      </c>
      <c r="W501" t="s">
        <v>788</v>
      </c>
      <c r="X501" t="s">
        <v>789</v>
      </c>
      <c r="Y501" t="s">
        <v>755</v>
      </c>
      <c r="Z501" t="s">
        <v>380</v>
      </c>
      <c r="AA501" t="s">
        <v>756</v>
      </c>
      <c r="AB501" t="s">
        <v>757</v>
      </c>
      <c r="AC501" t="s">
        <v>758</v>
      </c>
      <c r="AD501" t="s">
        <v>759</v>
      </c>
      <c r="AE501" t="s">
        <v>472</v>
      </c>
      <c r="AF501" t="s">
        <v>790</v>
      </c>
      <c r="AG501" t="s">
        <v>761</v>
      </c>
      <c r="AH501" t="s">
        <v>762</v>
      </c>
      <c r="AI501" t="s">
        <v>791</v>
      </c>
      <c r="AJ501">
        <v>-1566.12</v>
      </c>
      <c r="AK501">
        <v>0</v>
      </c>
      <c r="AL501">
        <v>0</v>
      </c>
      <c r="AM501" t="s">
        <v>764</v>
      </c>
      <c r="AN501" t="s">
        <v>764</v>
      </c>
      <c r="AO501" t="s">
        <v>764</v>
      </c>
    </row>
    <row r="502" spans="1:41" x14ac:dyDescent="0.35">
      <c r="A502">
        <v>1717752</v>
      </c>
      <c r="B502" t="s">
        <v>740</v>
      </c>
      <c r="C502" t="s">
        <v>741</v>
      </c>
      <c r="D502" t="e">
        <v>#N/A</v>
      </c>
      <c r="E502" t="s">
        <v>812</v>
      </c>
      <c r="F502" t="s">
        <v>869</v>
      </c>
      <c r="G502">
        <v>2021</v>
      </c>
      <c r="H502">
        <v>2</v>
      </c>
      <c r="I502" t="s">
        <v>858</v>
      </c>
      <c r="J502" s="29">
        <v>44255</v>
      </c>
      <c r="K502" t="s">
        <v>744</v>
      </c>
      <c r="L502" t="s">
        <v>847</v>
      </c>
      <c r="M502" t="s">
        <v>870</v>
      </c>
      <c r="N502" t="s">
        <v>871</v>
      </c>
      <c r="O502" t="s">
        <v>872</v>
      </c>
      <c r="P502" t="s">
        <v>673</v>
      </c>
      <c r="Q502" t="s">
        <v>749</v>
      </c>
      <c r="R502" t="s">
        <v>651</v>
      </c>
      <c r="S502" t="s">
        <v>693</v>
      </c>
      <c r="T502" t="s">
        <v>751</v>
      </c>
      <c r="U502" t="s">
        <v>752</v>
      </c>
      <c r="V502" t="s">
        <v>753</v>
      </c>
      <c r="W502" t="s">
        <v>788</v>
      </c>
      <c r="X502" t="s">
        <v>789</v>
      </c>
      <c r="Y502" t="s">
        <v>755</v>
      </c>
      <c r="Z502" t="s">
        <v>380</v>
      </c>
      <c r="AA502" t="s">
        <v>756</v>
      </c>
      <c r="AB502" t="s">
        <v>757</v>
      </c>
      <c r="AC502" t="s">
        <v>758</v>
      </c>
      <c r="AD502" t="s">
        <v>759</v>
      </c>
      <c r="AE502" t="s">
        <v>768</v>
      </c>
      <c r="AF502" t="s">
        <v>790</v>
      </c>
      <c r="AG502" t="s">
        <v>761</v>
      </c>
      <c r="AH502" t="s">
        <v>762</v>
      </c>
      <c r="AI502" t="s">
        <v>791</v>
      </c>
      <c r="AJ502">
        <v>-4921.41</v>
      </c>
      <c r="AK502">
        <v>0</v>
      </c>
      <c r="AL502">
        <v>0</v>
      </c>
      <c r="AM502" t="s">
        <v>764</v>
      </c>
      <c r="AN502" t="s">
        <v>764</v>
      </c>
      <c r="AO502" t="s">
        <v>764</v>
      </c>
    </row>
    <row r="503" spans="1:41" x14ac:dyDescent="0.35">
      <c r="A503">
        <v>1717752</v>
      </c>
      <c r="B503" t="s">
        <v>740</v>
      </c>
      <c r="C503" t="s">
        <v>741</v>
      </c>
      <c r="D503" t="e">
        <v>#N/A</v>
      </c>
      <c r="E503" t="s">
        <v>812</v>
      </c>
      <c r="F503" t="s">
        <v>869</v>
      </c>
      <c r="G503">
        <v>2021</v>
      </c>
      <c r="H503">
        <v>2</v>
      </c>
      <c r="I503" t="s">
        <v>858</v>
      </c>
      <c r="J503" s="29">
        <v>44255</v>
      </c>
      <c r="K503" t="s">
        <v>744</v>
      </c>
      <c r="L503" t="s">
        <v>847</v>
      </c>
      <c r="M503" t="s">
        <v>870</v>
      </c>
      <c r="N503" t="s">
        <v>871</v>
      </c>
      <c r="O503" t="s">
        <v>872</v>
      </c>
      <c r="P503" t="s">
        <v>673</v>
      </c>
      <c r="Q503" t="s">
        <v>749</v>
      </c>
      <c r="R503" t="s">
        <v>651</v>
      </c>
      <c r="S503" t="s">
        <v>693</v>
      </c>
      <c r="T503" t="s">
        <v>751</v>
      </c>
      <c r="U503" t="s">
        <v>752</v>
      </c>
      <c r="V503" t="s">
        <v>753</v>
      </c>
      <c r="W503" t="s">
        <v>788</v>
      </c>
      <c r="X503" t="s">
        <v>789</v>
      </c>
      <c r="Y503" t="s">
        <v>755</v>
      </c>
      <c r="Z503" t="s">
        <v>380</v>
      </c>
      <c r="AA503" t="s">
        <v>756</v>
      </c>
      <c r="AB503" t="s">
        <v>757</v>
      </c>
      <c r="AC503" t="s">
        <v>758</v>
      </c>
      <c r="AD503" t="s">
        <v>759</v>
      </c>
      <c r="AE503" t="s">
        <v>768</v>
      </c>
      <c r="AF503" t="s">
        <v>790</v>
      </c>
      <c r="AG503" t="s">
        <v>761</v>
      </c>
      <c r="AH503" t="s">
        <v>762</v>
      </c>
      <c r="AI503" t="s">
        <v>791</v>
      </c>
      <c r="AJ503">
        <v>-18161.599999999999</v>
      </c>
      <c r="AK503">
        <v>0</v>
      </c>
      <c r="AL503">
        <v>0</v>
      </c>
      <c r="AM503" t="s">
        <v>764</v>
      </c>
      <c r="AN503" t="s">
        <v>764</v>
      </c>
      <c r="AO503" t="s">
        <v>764</v>
      </c>
    </row>
    <row r="504" spans="1:41" x14ac:dyDescent="0.35">
      <c r="A504">
        <v>1720234</v>
      </c>
      <c r="B504" t="s">
        <v>740</v>
      </c>
      <c r="C504" t="s">
        <v>741</v>
      </c>
      <c r="D504" t="e">
        <v>#N/A</v>
      </c>
      <c r="E504" t="s">
        <v>880</v>
      </c>
      <c r="F504" t="s">
        <v>869</v>
      </c>
      <c r="G504">
        <v>2021</v>
      </c>
      <c r="H504">
        <v>2</v>
      </c>
      <c r="I504" t="s">
        <v>858</v>
      </c>
      <c r="J504" s="29">
        <v>44255</v>
      </c>
      <c r="K504" t="s">
        <v>744</v>
      </c>
      <c r="L504" t="s">
        <v>847</v>
      </c>
      <c r="M504" t="s">
        <v>870</v>
      </c>
      <c r="N504" t="s">
        <v>871</v>
      </c>
      <c r="O504" t="s">
        <v>872</v>
      </c>
      <c r="P504" t="s">
        <v>673</v>
      </c>
      <c r="Q504" t="s">
        <v>749</v>
      </c>
      <c r="R504" t="s">
        <v>585</v>
      </c>
      <c r="S504" t="s">
        <v>706</v>
      </c>
      <c r="T504" t="s">
        <v>751</v>
      </c>
      <c r="U504" t="s">
        <v>752</v>
      </c>
      <c r="V504" t="s">
        <v>753</v>
      </c>
      <c r="W504" t="s">
        <v>392</v>
      </c>
      <c r="X504" t="s">
        <v>881</v>
      </c>
      <c r="Y504" t="s">
        <v>755</v>
      </c>
      <c r="Z504" t="s">
        <v>380</v>
      </c>
      <c r="AA504" t="s">
        <v>756</v>
      </c>
      <c r="AB504" t="s">
        <v>757</v>
      </c>
      <c r="AC504" t="s">
        <v>758</v>
      </c>
      <c r="AD504" t="s">
        <v>759</v>
      </c>
      <c r="AE504" t="s">
        <v>766</v>
      </c>
      <c r="AF504" t="s">
        <v>882</v>
      </c>
      <c r="AG504" t="s">
        <v>761</v>
      </c>
      <c r="AH504" t="s">
        <v>762</v>
      </c>
      <c r="AI504" t="s">
        <v>883</v>
      </c>
      <c r="AJ504">
        <v>-68.75</v>
      </c>
      <c r="AK504">
        <v>0</v>
      </c>
      <c r="AL504">
        <v>0</v>
      </c>
      <c r="AM504" t="s">
        <v>764</v>
      </c>
      <c r="AN504" t="s">
        <v>764</v>
      </c>
      <c r="AO504" t="s">
        <v>764</v>
      </c>
    </row>
    <row r="505" spans="1:41" x14ac:dyDescent="0.35">
      <c r="A505">
        <v>1720235</v>
      </c>
      <c r="B505" t="s">
        <v>740</v>
      </c>
      <c r="C505" t="s">
        <v>741</v>
      </c>
      <c r="D505" t="e">
        <v>#N/A</v>
      </c>
      <c r="E505" t="s">
        <v>884</v>
      </c>
      <c r="F505" t="s">
        <v>869</v>
      </c>
      <c r="G505">
        <v>2021</v>
      </c>
      <c r="H505">
        <v>2</v>
      </c>
      <c r="I505" t="s">
        <v>858</v>
      </c>
      <c r="J505" s="29">
        <v>44255</v>
      </c>
      <c r="K505" t="s">
        <v>744</v>
      </c>
      <c r="L505" t="s">
        <v>847</v>
      </c>
      <c r="M505" t="s">
        <v>870</v>
      </c>
      <c r="N505" t="s">
        <v>871</v>
      </c>
      <c r="O505" t="s">
        <v>872</v>
      </c>
      <c r="P505" t="s">
        <v>673</v>
      </c>
      <c r="Q505" t="s">
        <v>749</v>
      </c>
      <c r="R505" t="s">
        <v>593</v>
      </c>
      <c r="S505" t="s">
        <v>686</v>
      </c>
      <c r="T505" t="s">
        <v>751</v>
      </c>
      <c r="U505" t="s">
        <v>752</v>
      </c>
      <c r="V505" t="s">
        <v>753</v>
      </c>
      <c r="W505" t="s">
        <v>877</v>
      </c>
      <c r="X505" t="s">
        <v>878</v>
      </c>
      <c r="Y505" t="s">
        <v>755</v>
      </c>
      <c r="Z505" t="s">
        <v>380</v>
      </c>
      <c r="AA505" t="s">
        <v>756</v>
      </c>
      <c r="AB505" t="s">
        <v>757</v>
      </c>
      <c r="AC505" t="s">
        <v>758</v>
      </c>
      <c r="AD505" t="s">
        <v>759</v>
      </c>
      <c r="AE505" t="s">
        <v>562</v>
      </c>
      <c r="AF505" t="s">
        <v>790</v>
      </c>
      <c r="AG505" t="s">
        <v>761</v>
      </c>
      <c r="AH505" t="s">
        <v>762</v>
      </c>
      <c r="AI505" t="s">
        <v>879</v>
      </c>
      <c r="AJ505">
        <v>-384.49</v>
      </c>
      <c r="AK505">
        <v>0</v>
      </c>
      <c r="AL505">
        <v>0</v>
      </c>
      <c r="AM505" t="s">
        <v>764</v>
      </c>
      <c r="AN505" t="s">
        <v>764</v>
      </c>
      <c r="AO505" t="s">
        <v>764</v>
      </c>
    </row>
    <row r="506" spans="1:41" x14ac:dyDescent="0.35">
      <c r="A506">
        <v>1720235</v>
      </c>
      <c r="B506" t="s">
        <v>740</v>
      </c>
      <c r="C506" t="s">
        <v>741</v>
      </c>
      <c r="D506" t="e">
        <v>#N/A</v>
      </c>
      <c r="E506" t="s">
        <v>884</v>
      </c>
      <c r="F506" t="s">
        <v>869</v>
      </c>
      <c r="G506">
        <v>2021</v>
      </c>
      <c r="H506">
        <v>2</v>
      </c>
      <c r="I506" t="s">
        <v>858</v>
      </c>
      <c r="J506" s="29">
        <v>44255</v>
      </c>
      <c r="K506" t="s">
        <v>744</v>
      </c>
      <c r="L506" t="s">
        <v>847</v>
      </c>
      <c r="M506" t="s">
        <v>870</v>
      </c>
      <c r="N506" t="s">
        <v>871</v>
      </c>
      <c r="O506" t="s">
        <v>872</v>
      </c>
      <c r="P506" t="s">
        <v>673</v>
      </c>
      <c r="Q506" t="s">
        <v>749</v>
      </c>
      <c r="R506" t="s">
        <v>593</v>
      </c>
      <c r="S506" t="s">
        <v>686</v>
      </c>
      <c r="T506" t="s">
        <v>751</v>
      </c>
      <c r="U506" t="s">
        <v>752</v>
      </c>
      <c r="V506" t="s">
        <v>753</v>
      </c>
      <c r="W506" t="s">
        <v>877</v>
      </c>
      <c r="X506" t="s">
        <v>878</v>
      </c>
      <c r="Y506" t="s">
        <v>755</v>
      </c>
      <c r="Z506" t="s">
        <v>380</v>
      </c>
      <c r="AA506" t="s">
        <v>756</v>
      </c>
      <c r="AB506" t="s">
        <v>757</v>
      </c>
      <c r="AC506" t="s">
        <v>758</v>
      </c>
      <c r="AD506" t="s">
        <v>759</v>
      </c>
      <c r="AE506" t="s">
        <v>562</v>
      </c>
      <c r="AF506" t="s">
        <v>790</v>
      </c>
      <c r="AG506" t="s">
        <v>761</v>
      </c>
      <c r="AH506" t="s">
        <v>762</v>
      </c>
      <c r="AI506" t="s">
        <v>879</v>
      </c>
      <c r="AJ506">
        <v>-2461.3200000000002</v>
      </c>
      <c r="AK506">
        <v>0</v>
      </c>
      <c r="AL506">
        <v>0</v>
      </c>
      <c r="AM506" t="s">
        <v>764</v>
      </c>
      <c r="AN506" t="s">
        <v>764</v>
      </c>
      <c r="AO506" t="s">
        <v>764</v>
      </c>
    </row>
    <row r="507" spans="1:41" x14ac:dyDescent="0.35">
      <c r="A507">
        <v>1720236</v>
      </c>
      <c r="B507" t="s">
        <v>740</v>
      </c>
      <c r="C507" t="s">
        <v>741</v>
      </c>
      <c r="D507" t="e">
        <v>#N/A</v>
      </c>
      <c r="E507" t="s">
        <v>885</v>
      </c>
      <c r="F507" t="s">
        <v>869</v>
      </c>
      <c r="G507">
        <v>2021</v>
      </c>
      <c r="H507">
        <v>2</v>
      </c>
      <c r="I507" t="s">
        <v>858</v>
      </c>
      <c r="J507" s="29">
        <v>44255</v>
      </c>
      <c r="K507" t="s">
        <v>744</v>
      </c>
      <c r="L507" t="s">
        <v>847</v>
      </c>
      <c r="M507" t="s">
        <v>870</v>
      </c>
      <c r="N507" t="s">
        <v>871</v>
      </c>
      <c r="O507" t="s">
        <v>872</v>
      </c>
      <c r="P507" t="s">
        <v>673</v>
      </c>
      <c r="Q507" t="s">
        <v>749</v>
      </c>
      <c r="R507" t="s">
        <v>595</v>
      </c>
      <c r="S507" t="s">
        <v>702</v>
      </c>
      <c r="T507" t="s">
        <v>751</v>
      </c>
      <c r="U507" t="s">
        <v>752</v>
      </c>
      <c r="V507" t="s">
        <v>753</v>
      </c>
      <c r="W507" t="s">
        <v>392</v>
      </c>
      <c r="X507" t="s">
        <v>881</v>
      </c>
      <c r="Y507" t="s">
        <v>755</v>
      </c>
      <c r="Z507" t="s">
        <v>380</v>
      </c>
      <c r="AA507" t="s">
        <v>756</v>
      </c>
      <c r="AB507" t="s">
        <v>757</v>
      </c>
      <c r="AC507" t="s">
        <v>758</v>
      </c>
      <c r="AD507" t="s">
        <v>759</v>
      </c>
      <c r="AE507" t="s">
        <v>247</v>
      </c>
      <c r="AF507" t="s">
        <v>882</v>
      </c>
      <c r="AG507" t="s">
        <v>761</v>
      </c>
      <c r="AH507" t="s">
        <v>762</v>
      </c>
      <c r="AI507" t="s">
        <v>883</v>
      </c>
      <c r="AJ507">
        <v>-18748.22</v>
      </c>
      <c r="AK507">
        <v>0</v>
      </c>
      <c r="AL507">
        <v>0</v>
      </c>
      <c r="AM507" t="s">
        <v>764</v>
      </c>
      <c r="AN507" t="s">
        <v>764</v>
      </c>
      <c r="AO507" t="s">
        <v>764</v>
      </c>
    </row>
    <row r="508" spans="1:41" x14ac:dyDescent="0.35">
      <c r="A508">
        <v>1720237</v>
      </c>
      <c r="B508" t="s">
        <v>740</v>
      </c>
      <c r="C508" t="s">
        <v>741</v>
      </c>
      <c r="D508" t="e">
        <v>#N/A</v>
      </c>
      <c r="E508" t="s">
        <v>886</v>
      </c>
      <c r="F508" t="s">
        <v>869</v>
      </c>
      <c r="G508">
        <v>2021</v>
      </c>
      <c r="H508">
        <v>2</v>
      </c>
      <c r="I508" t="s">
        <v>858</v>
      </c>
      <c r="J508" s="29">
        <v>44255</v>
      </c>
      <c r="K508" t="s">
        <v>744</v>
      </c>
      <c r="L508" t="s">
        <v>847</v>
      </c>
      <c r="M508" t="s">
        <v>870</v>
      </c>
      <c r="N508" t="s">
        <v>871</v>
      </c>
      <c r="O508" t="s">
        <v>872</v>
      </c>
      <c r="P508" t="s">
        <v>673</v>
      </c>
      <c r="Q508" t="s">
        <v>749</v>
      </c>
      <c r="R508" t="s">
        <v>605</v>
      </c>
      <c r="S508" t="s">
        <v>795</v>
      </c>
      <c r="T508" t="s">
        <v>751</v>
      </c>
      <c r="U508" t="s">
        <v>752</v>
      </c>
      <c r="V508" t="s">
        <v>753</v>
      </c>
      <c r="W508" t="s">
        <v>877</v>
      </c>
      <c r="X508" t="s">
        <v>878</v>
      </c>
      <c r="Y508" t="s">
        <v>755</v>
      </c>
      <c r="Z508" t="s">
        <v>380</v>
      </c>
      <c r="AA508" t="s">
        <v>756</v>
      </c>
      <c r="AB508" t="s">
        <v>757</v>
      </c>
      <c r="AC508" t="s">
        <v>758</v>
      </c>
      <c r="AD508" t="s">
        <v>759</v>
      </c>
      <c r="AE508" t="s">
        <v>472</v>
      </c>
      <c r="AF508" t="s">
        <v>790</v>
      </c>
      <c r="AG508" t="s">
        <v>761</v>
      </c>
      <c r="AH508" t="s">
        <v>762</v>
      </c>
      <c r="AI508" t="s">
        <v>879</v>
      </c>
      <c r="AJ508">
        <v>-1453.95</v>
      </c>
      <c r="AK508">
        <v>0</v>
      </c>
      <c r="AL508">
        <v>0</v>
      </c>
      <c r="AM508" t="s">
        <v>764</v>
      </c>
      <c r="AN508" t="s">
        <v>764</v>
      </c>
      <c r="AO508" t="s">
        <v>764</v>
      </c>
    </row>
    <row r="509" spans="1:41" x14ac:dyDescent="0.35">
      <c r="A509">
        <v>1720238</v>
      </c>
      <c r="B509" t="s">
        <v>740</v>
      </c>
      <c r="C509" t="s">
        <v>741</v>
      </c>
      <c r="D509" t="e">
        <v>#N/A</v>
      </c>
      <c r="E509" t="s">
        <v>887</v>
      </c>
      <c r="F509" t="s">
        <v>869</v>
      </c>
      <c r="G509">
        <v>2021</v>
      </c>
      <c r="H509">
        <v>2</v>
      </c>
      <c r="I509" t="s">
        <v>858</v>
      </c>
      <c r="J509" s="29">
        <v>44255</v>
      </c>
      <c r="K509" t="s">
        <v>744</v>
      </c>
      <c r="L509" t="s">
        <v>847</v>
      </c>
      <c r="M509" t="s">
        <v>870</v>
      </c>
      <c r="N509" t="s">
        <v>871</v>
      </c>
      <c r="O509" t="s">
        <v>872</v>
      </c>
      <c r="P509" t="s">
        <v>673</v>
      </c>
      <c r="Q509" t="s">
        <v>749</v>
      </c>
      <c r="R509" t="s">
        <v>605</v>
      </c>
      <c r="S509" t="s">
        <v>795</v>
      </c>
      <c r="T509" t="s">
        <v>751</v>
      </c>
      <c r="U509" t="s">
        <v>752</v>
      </c>
      <c r="V509" t="s">
        <v>753</v>
      </c>
      <c r="W509" t="s">
        <v>392</v>
      </c>
      <c r="X509" t="s">
        <v>881</v>
      </c>
      <c r="Y509" t="s">
        <v>755</v>
      </c>
      <c r="Z509" t="s">
        <v>380</v>
      </c>
      <c r="AA509" t="s">
        <v>756</v>
      </c>
      <c r="AB509" t="s">
        <v>757</v>
      </c>
      <c r="AC509" t="s">
        <v>758</v>
      </c>
      <c r="AD509" t="s">
        <v>759</v>
      </c>
      <c r="AE509" t="s">
        <v>472</v>
      </c>
      <c r="AF509" t="s">
        <v>882</v>
      </c>
      <c r="AG509" t="s">
        <v>761</v>
      </c>
      <c r="AH509" t="s">
        <v>762</v>
      </c>
      <c r="AI509" t="s">
        <v>883</v>
      </c>
      <c r="AJ509">
        <v>-386.37</v>
      </c>
      <c r="AK509">
        <v>0</v>
      </c>
      <c r="AL509">
        <v>0</v>
      </c>
      <c r="AM509" t="s">
        <v>764</v>
      </c>
      <c r="AN509" t="s">
        <v>764</v>
      </c>
      <c r="AO509" t="s">
        <v>764</v>
      </c>
    </row>
    <row r="510" spans="1:41" x14ac:dyDescent="0.35">
      <c r="A510">
        <v>1720239</v>
      </c>
      <c r="B510" t="s">
        <v>740</v>
      </c>
      <c r="C510" t="s">
        <v>741</v>
      </c>
      <c r="D510" t="e">
        <v>#N/A</v>
      </c>
      <c r="E510" t="s">
        <v>888</v>
      </c>
      <c r="F510" t="s">
        <v>869</v>
      </c>
      <c r="G510">
        <v>2021</v>
      </c>
      <c r="H510">
        <v>2</v>
      </c>
      <c r="I510" t="s">
        <v>858</v>
      </c>
      <c r="J510" s="29">
        <v>44255</v>
      </c>
      <c r="K510" t="s">
        <v>744</v>
      </c>
      <c r="L510" t="s">
        <v>847</v>
      </c>
      <c r="M510" t="s">
        <v>870</v>
      </c>
      <c r="N510" t="s">
        <v>871</v>
      </c>
      <c r="O510" t="s">
        <v>872</v>
      </c>
      <c r="P510" t="s">
        <v>673</v>
      </c>
      <c r="Q510" t="s">
        <v>749</v>
      </c>
      <c r="R510" t="s">
        <v>615</v>
      </c>
      <c r="S510" t="s">
        <v>699</v>
      </c>
      <c r="T510" t="s">
        <v>751</v>
      </c>
      <c r="U510" t="s">
        <v>752</v>
      </c>
      <c r="V510" t="s">
        <v>753</v>
      </c>
      <c r="W510" t="s">
        <v>877</v>
      </c>
      <c r="X510" t="s">
        <v>878</v>
      </c>
      <c r="Y510" t="s">
        <v>755</v>
      </c>
      <c r="Z510" t="s">
        <v>380</v>
      </c>
      <c r="AA510" t="s">
        <v>756</v>
      </c>
      <c r="AB510" t="s">
        <v>757</v>
      </c>
      <c r="AC510" t="s">
        <v>758</v>
      </c>
      <c r="AD510" t="s">
        <v>759</v>
      </c>
      <c r="AE510" t="s">
        <v>472</v>
      </c>
      <c r="AF510" t="s">
        <v>790</v>
      </c>
      <c r="AG510" t="s">
        <v>761</v>
      </c>
      <c r="AH510" t="s">
        <v>762</v>
      </c>
      <c r="AI510" t="s">
        <v>879</v>
      </c>
      <c r="AJ510">
        <v>-25.39</v>
      </c>
      <c r="AK510">
        <v>0</v>
      </c>
      <c r="AL510">
        <v>0</v>
      </c>
      <c r="AM510" t="s">
        <v>764</v>
      </c>
      <c r="AN510" t="s">
        <v>764</v>
      </c>
      <c r="AO510" t="s">
        <v>764</v>
      </c>
    </row>
    <row r="511" spans="1:41" x14ac:dyDescent="0.35">
      <c r="A511">
        <v>1720239</v>
      </c>
      <c r="B511" t="s">
        <v>740</v>
      </c>
      <c r="C511" t="s">
        <v>741</v>
      </c>
      <c r="D511" t="e">
        <v>#N/A</v>
      </c>
      <c r="E511" t="s">
        <v>888</v>
      </c>
      <c r="F511" t="s">
        <v>869</v>
      </c>
      <c r="G511">
        <v>2021</v>
      </c>
      <c r="H511">
        <v>2</v>
      </c>
      <c r="I511" t="s">
        <v>858</v>
      </c>
      <c r="J511" s="29">
        <v>44255</v>
      </c>
      <c r="K511" t="s">
        <v>744</v>
      </c>
      <c r="L511" t="s">
        <v>847</v>
      </c>
      <c r="M511" t="s">
        <v>870</v>
      </c>
      <c r="N511" t="s">
        <v>871</v>
      </c>
      <c r="O511" t="s">
        <v>872</v>
      </c>
      <c r="P511" t="s">
        <v>673</v>
      </c>
      <c r="Q511" t="s">
        <v>749</v>
      </c>
      <c r="R511" t="s">
        <v>615</v>
      </c>
      <c r="S511" t="s">
        <v>699</v>
      </c>
      <c r="T511" t="s">
        <v>751</v>
      </c>
      <c r="U511" t="s">
        <v>752</v>
      </c>
      <c r="V511" t="s">
        <v>753</v>
      </c>
      <c r="W511" t="s">
        <v>877</v>
      </c>
      <c r="X511" t="s">
        <v>878</v>
      </c>
      <c r="Y511" t="s">
        <v>755</v>
      </c>
      <c r="Z511" t="s">
        <v>380</v>
      </c>
      <c r="AA511" t="s">
        <v>756</v>
      </c>
      <c r="AB511" t="s">
        <v>757</v>
      </c>
      <c r="AC511" t="s">
        <v>758</v>
      </c>
      <c r="AD511" t="s">
        <v>759</v>
      </c>
      <c r="AE511" t="s">
        <v>472</v>
      </c>
      <c r="AF511" t="s">
        <v>790</v>
      </c>
      <c r="AG511" t="s">
        <v>761</v>
      </c>
      <c r="AH511" t="s">
        <v>762</v>
      </c>
      <c r="AI511" t="s">
        <v>879</v>
      </c>
      <c r="AJ511">
        <v>-2697.48</v>
      </c>
      <c r="AK511">
        <v>0</v>
      </c>
      <c r="AL511">
        <v>0</v>
      </c>
      <c r="AM511" t="s">
        <v>764</v>
      </c>
      <c r="AN511" t="s">
        <v>764</v>
      </c>
      <c r="AO511" t="s">
        <v>764</v>
      </c>
    </row>
    <row r="512" spans="1:41" x14ac:dyDescent="0.35">
      <c r="A512">
        <v>1720240</v>
      </c>
      <c r="B512" t="s">
        <v>740</v>
      </c>
      <c r="C512" t="s">
        <v>741</v>
      </c>
      <c r="D512" t="e">
        <v>#N/A</v>
      </c>
      <c r="E512" t="s">
        <v>889</v>
      </c>
      <c r="F512" t="s">
        <v>869</v>
      </c>
      <c r="G512">
        <v>2021</v>
      </c>
      <c r="H512">
        <v>2</v>
      </c>
      <c r="I512" t="s">
        <v>858</v>
      </c>
      <c r="J512" s="29">
        <v>44255</v>
      </c>
      <c r="K512" t="s">
        <v>744</v>
      </c>
      <c r="L512" t="s">
        <v>847</v>
      </c>
      <c r="M512" t="s">
        <v>870</v>
      </c>
      <c r="N512" t="s">
        <v>871</v>
      </c>
      <c r="O512" t="s">
        <v>872</v>
      </c>
      <c r="P512" t="s">
        <v>673</v>
      </c>
      <c r="Q512" t="s">
        <v>749</v>
      </c>
      <c r="R512" t="s">
        <v>617</v>
      </c>
      <c r="S512" t="s">
        <v>694</v>
      </c>
      <c r="T512" t="s">
        <v>751</v>
      </c>
      <c r="U512" t="s">
        <v>752</v>
      </c>
      <c r="V512" t="s">
        <v>753</v>
      </c>
      <c r="W512" t="s">
        <v>392</v>
      </c>
      <c r="X512" t="s">
        <v>881</v>
      </c>
      <c r="Y512" t="s">
        <v>755</v>
      </c>
      <c r="Z512" t="s">
        <v>380</v>
      </c>
      <c r="AA512" t="s">
        <v>756</v>
      </c>
      <c r="AB512" t="s">
        <v>757</v>
      </c>
      <c r="AC512" t="s">
        <v>758</v>
      </c>
      <c r="AD512" t="s">
        <v>759</v>
      </c>
      <c r="AE512" t="s">
        <v>472</v>
      </c>
      <c r="AF512" t="s">
        <v>882</v>
      </c>
      <c r="AG512" t="s">
        <v>761</v>
      </c>
      <c r="AH512" t="s">
        <v>762</v>
      </c>
      <c r="AI512" t="s">
        <v>883</v>
      </c>
      <c r="AJ512">
        <v>-43.03</v>
      </c>
      <c r="AK512">
        <v>0</v>
      </c>
      <c r="AL512">
        <v>0</v>
      </c>
      <c r="AM512" t="s">
        <v>764</v>
      </c>
      <c r="AN512" t="s">
        <v>764</v>
      </c>
      <c r="AO512" t="s">
        <v>764</v>
      </c>
    </row>
    <row r="513" spans="1:41" x14ac:dyDescent="0.35">
      <c r="A513">
        <v>1720241</v>
      </c>
      <c r="B513" t="s">
        <v>740</v>
      </c>
      <c r="C513" t="s">
        <v>741</v>
      </c>
      <c r="D513" t="e">
        <v>#N/A</v>
      </c>
      <c r="E513" t="s">
        <v>890</v>
      </c>
      <c r="F513" t="s">
        <v>869</v>
      </c>
      <c r="G513">
        <v>2021</v>
      </c>
      <c r="H513">
        <v>2</v>
      </c>
      <c r="I513" t="s">
        <v>858</v>
      </c>
      <c r="J513" s="29">
        <v>44255</v>
      </c>
      <c r="K513" t="s">
        <v>744</v>
      </c>
      <c r="L513" t="s">
        <v>847</v>
      </c>
      <c r="M513" t="s">
        <v>870</v>
      </c>
      <c r="N513" t="s">
        <v>871</v>
      </c>
      <c r="O513" t="s">
        <v>872</v>
      </c>
      <c r="P513" t="s">
        <v>673</v>
      </c>
      <c r="Q513" t="s">
        <v>749</v>
      </c>
      <c r="R513" t="s">
        <v>623</v>
      </c>
      <c r="S513" t="s">
        <v>820</v>
      </c>
      <c r="T513" t="s">
        <v>751</v>
      </c>
      <c r="U513" t="s">
        <v>752</v>
      </c>
      <c r="V513" t="s">
        <v>753</v>
      </c>
      <c r="W513" t="s">
        <v>877</v>
      </c>
      <c r="X513" t="s">
        <v>878</v>
      </c>
      <c r="Y513" t="s">
        <v>755</v>
      </c>
      <c r="Z513" t="s">
        <v>380</v>
      </c>
      <c r="AA513" t="s">
        <v>756</v>
      </c>
      <c r="AB513" t="s">
        <v>757</v>
      </c>
      <c r="AC513" t="s">
        <v>758</v>
      </c>
      <c r="AD513" t="s">
        <v>759</v>
      </c>
      <c r="AE513" t="s">
        <v>768</v>
      </c>
      <c r="AF513" t="s">
        <v>790</v>
      </c>
      <c r="AG513" t="s">
        <v>761</v>
      </c>
      <c r="AH513" t="s">
        <v>762</v>
      </c>
      <c r="AI513" t="s">
        <v>879</v>
      </c>
      <c r="AJ513">
        <v>-23.9</v>
      </c>
      <c r="AK513">
        <v>0</v>
      </c>
      <c r="AL513">
        <v>0</v>
      </c>
      <c r="AM513" t="s">
        <v>764</v>
      </c>
      <c r="AN513" t="s">
        <v>764</v>
      </c>
      <c r="AO513" t="s">
        <v>764</v>
      </c>
    </row>
    <row r="514" spans="1:41" x14ac:dyDescent="0.35">
      <c r="A514">
        <v>1720242</v>
      </c>
      <c r="B514" t="s">
        <v>740</v>
      </c>
      <c r="C514" t="s">
        <v>741</v>
      </c>
      <c r="D514" t="e">
        <v>#N/A</v>
      </c>
      <c r="E514" t="s">
        <v>891</v>
      </c>
      <c r="F514" t="s">
        <v>869</v>
      </c>
      <c r="G514">
        <v>2021</v>
      </c>
      <c r="H514">
        <v>2</v>
      </c>
      <c r="I514" t="s">
        <v>858</v>
      </c>
      <c r="J514" s="29">
        <v>44255</v>
      </c>
      <c r="K514" t="s">
        <v>744</v>
      </c>
      <c r="L514" t="s">
        <v>847</v>
      </c>
      <c r="M514" t="s">
        <v>870</v>
      </c>
      <c r="N514" t="s">
        <v>871</v>
      </c>
      <c r="O514" t="s">
        <v>872</v>
      </c>
      <c r="P514" t="s">
        <v>673</v>
      </c>
      <c r="Q514" t="s">
        <v>749</v>
      </c>
      <c r="R514" t="s">
        <v>625</v>
      </c>
      <c r="S514" t="s">
        <v>698</v>
      </c>
      <c r="T514" t="s">
        <v>751</v>
      </c>
      <c r="U514" t="s">
        <v>752</v>
      </c>
      <c r="V514" t="s">
        <v>753</v>
      </c>
      <c r="W514" t="s">
        <v>392</v>
      </c>
      <c r="X514" t="s">
        <v>881</v>
      </c>
      <c r="Y514" t="s">
        <v>755</v>
      </c>
      <c r="Z514" t="s">
        <v>380</v>
      </c>
      <c r="AA514" t="s">
        <v>756</v>
      </c>
      <c r="AB514" t="s">
        <v>757</v>
      </c>
      <c r="AC514" t="s">
        <v>758</v>
      </c>
      <c r="AD514" t="s">
        <v>759</v>
      </c>
      <c r="AE514" t="s">
        <v>472</v>
      </c>
      <c r="AF514" t="s">
        <v>882</v>
      </c>
      <c r="AG514" t="s">
        <v>761</v>
      </c>
      <c r="AH514" t="s">
        <v>762</v>
      </c>
      <c r="AI514" t="s">
        <v>883</v>
      </c>
      <c r="AJ514">
        <v>-2209.35</v>
      </c>
      <c r="AK514">
        <v>0</v>
      </c>
      <c r="AL514">
        <v>0</v>
      </c>
      <c r="AM514" t="s">
        <v>764</v>
      </c>
      <c r="AN514" t="s">
        <v>764</v>
      </c>
      <c r="AO514" t="s">
        <v>764</v>
      </c>
    </row>
    <row r="515" spans="1:41" x14ac:dyDescent="0.35">
      <c r="A515">
        <v>1720243</v>
      </c>
      <c r="B515" t="s">
        <v>740</v>
      </c>
      <c r="C515" t="s">
        <v>741</v>
      </c>
      <c r="D515" t="e">
        <v>#N/A</v>
      </c>
      <c r="E515" t="s">
        <v>892</v>
      </c>
      <c r="F515" t="s">
        <v>869</v>
      </c>
      <c r="G515">
        <v>2021</v>
      </c>
      <c r="H515">
        <v>2</v>
      </c>
      <c r="I515" t="s">
        <v>858</v>
      </c>
      <c r="J515" s="29">
        <v>44255</v>
      </c>
      <c r="K515" t="s">
        <v>744</v>
      </c>
      <c r="L515" t="s">
        <v>847</v>
      </c>
      <c r="M515" t="s">
        <v>870</v>
      </c>
      <c r="N515" t="s">
        <v>871</v>
      </c>
      <c r="O515" t="s">
        <v>872</v>
      </c>
      <c r="P515" t="s">
        <v>673</v>
      </c>
      <c r="Q515" t="s">
        <v>749</v>
      </c>
      <c r="R515" t="s">
        <v>637</v>
      </c>
      <c r="S515" t="s">
        <v>705</v>
      </c>
      <c r="T515" t="s">
        <v>751</v>
      </c>
      <c r="U515" t="s">
        <v>752</v>
      </c>
      <c r="V515" t="s">
        <v>753</v>
      </c>
      <c r="W515" t="s">
        <v>788</v>
      </c>
      <c r="X515" t="s">
        <v>789</v>
      </c>
      <c r="Y515" t="s">
        <v>755</v>
      </c>
      <c r="Z515" t="s">
        <v>380</v>
      </c>
      <c r="AA515" t="s">
        <v>756</v>
      </c>
      <c r="AB515" t="s">
        <v>757</v>
      </c>
      <c r="AC515" t="s">
        <v>758</v>
      </c>
      <c r="AD515" t="s">
        <v>759</v>
      </c>
      <c r="AE515" t="s">
        <v>766</v>
      </c>
      <c r="AF515" t="s">
        <v>790</v>
      </c>
      <c r="AG515" t="s">
        <v>761</v>
      </c>
      <c r="AH515" t="s">
        <v>762</v>
      </c>
      <c r="AI515" t="s">
        <v>791</v>
      </c>
      <c r="AJ515">
        <v>-238.62</v>
      </c>
      <c r="AK515">
        <v>0</v>
      </c>
      <c r="AL515">
        <v>0</v>
      </c>
      <c r="AM515" t="s">
        <v>764</v>
      </c>
      <c r="AN515" t="s">
        <v>764</v>
      </c>
      <c r="AO515" t="s">
        <v>764</v>
      </c>
    </row>
    <row r="516" spans="1:41" x14ac:dyDescent="0.35">
      <c r="A516">
        <v>1720243</v>
      </c>
      <c r="B516" t="s">
        <v>740</v>
      </c>
      <c r="C516" t="s">
        <v>741</v>
      </c>
      <c r="D516" t="e">
        <v>#N/A</v>
      </c>
      <c r="E516" t="s">
        <v>892</v>
      </c>
      <c r="F516" t="s">
        <v>869</v>
      </c>
      <c r="G516">
        <v>2021</v>
      </c>
      <c r="H516">
        <v>2</v>
      </c>
      <c r="I516" t="s">
        <v>858</v>
      </c>
      <c r="J516" s="29">
        <v>44255</v>
      </c>
      <c r="K516" t="s">
        <v>744</v>
      </c>
      <c r="L516" t="s">
        <v>847</v>
      </c>
      <c r="M516" t="s">
        <v>870</v>
      </c>
      <c r="N516" t="s">
        <v>871</v>
      </c>
      <c r="O516" t="s">
        <v>872</v>
      </c>
      <c r="P516" t="s">
        <v>673</v>
      </c>
      <c r="Q516" t="s">
        <v>749</v>
      </c>
      <c r="R516" t="s">
        <v>637</v>
      </c>
      <c r="S516" t="s">
        <v>705</v>
      </c>
      <c r="T516" t="s">
        <v>751</v>
      </c>
      <c r="U516" t="s">
        <v>752</v>
      </c>
      <c r="V516" t="s">
        <v>753</v>
      </c>
      <c r="W516" t="s">
        <v>788</v>
      </c>
      <c r="X516" t="s">
        <v>789</v>
      </c>
      <c r="Y516" t="s">
        <v>755</v>
      </c>
      <c r="Z516" t="s">
        <v>380</v>
      </c>
      <c r="AA516" t="s">
        <v>756</v>
      </c>
      <c r="AB516" t="s">
        <v>757</v>
      </c>
      <c r="AC516" t="s">
        <v>758</v>
      </c>
      <c r="AD516" t="s">
        <v>759</v>
      </c>
      <c r="AE516" t="s">
        <v>766</v>
      </c>
      <c r="AF516" t="s">
        <v>790</v>
      </c>
      <c r="AG516" t="s">
        <v>761</v>
      </c>
      <c r="AH516" t="s">
        <v>762</v>
      </c>
      <c r="AI516" t="s">
        <v>791</v>
      </c>
      <c r="AJ516">
        <v>-501.84</v>
      </c>
      <c r="AK516">
        <v>0</v>
      </c>
      <c r="AL516">
        <v>0</v>
      </c>
      <c r="AM516" t="s">
        <v>764</v>
      </c>
      <c r="AN516" t="s">
        <v>764</v>
      </c>
      <c r="AO516" t="s">
        <v>764</v>
      </c>
    </row>
    <row r="517" spans="1:41" x14ac:dyDescent="0.35">
      <c r="A517">
        <v>1720245</v>
      </c>
      <c r="B517" t="s">
        <v>740</v>
      </c>
      <c r="C517" t="s">
        <v>741</v>
      </c>
      <c r="D517" t="e">
        <v>#N/A</v>
      </c>
      <c r="E517" t="s">
        <v>893</v>
      </c>
      <c r="F517" t="s">
        <v>869</v>
      </c>
      <c r="G517">
        <v>2021</v>
      </c>
      <c r="H517">
        <v>2</v>
      </c>
      <c r="I517" t="s">
        <v>858</v>
      </c>
      <c r="J517" s="29">
        <v>44255</v>
      </c>
      <c r="K517" t="s">
        <v>744</v>
      </c>
      <c r="L517" t="s">
        <v>847</v>
      </c>
      <c r="M517" t="s">
        <v>870</v>
      </c>
      <c r="N517" t="s">
        <v>871</v>
      </c>
      <c r="O517" t="s">
        <v>872</v>
      </c>
      <c r="P517" t="s">
        <v>673</v>
      </c>
      <c r="Q517" t="s">
        <v>749</v>
      </c>
      <c r="R517" t="s">
        <v>645</v>
      </c>
      <c r="S517" t="s">
        <v>841</v>
      </c>
      <c r="T517" t="s">
        <v>751</v>
      </c>
      <c r="U517" t="s">
        <v>752</v>
      </c>
      <c r="V517" t="s">
        <v>753</v>
      </c>
      <c r="W517" t="s">
        <v>788</v>
      </c>
      <c r="X517" t="s">
        <v>789</v>
      </c>
      <c r="Y517" t="s">
        <v>755</v>
      </c>
      <c r="Z517" t="s">
        <v>380</v>
      </c>
      <c r="AA517" t="s">
        <v>756</v>
      </c>
      <c r="AB517" t="s">
        <v>757</v>
      </c>
      <c r="AC517" t="s">
        <v>758</v>
      </c>
      <c r="AD517" t="s">
        <v>759</v>
      </c>
      <c r="AE517" t="s">
        <v>766</v>
      </c>
      <c r="AF517" t="s">
        <v>790</v>
      </c>
      <c r="AG517" t="s">
        <v>761</v>
      </c>
      <c r="AH517" t="s">
        <v>762</v>
      </c>
      <c r="AI517" t="s">
        <v>791</v>
      </c>
      <c r="AJ517">
        <v>-1277.26</v>
      </c>
      <c r="AK517">
        <v>0</v>
      </c>
      <c r="AL517">
        <v>0</v>
      </c>
      <c r="AM517" t="s">
        <v>764</v>
      </c>
      <c r="AN517" t="s">
        <v>764</v>
      </c>
      <c r="AO517" t="s">
        <v>764</v>
      </c>
    </row>
    <row r="518" spans="1:41" x14ac:dyDescent="0.35">
      <c r="A518">
        <v>1720252</v>
      </c>
      <c r="B518" t="s">
        <v>740</v>
      </c>
      <c r="C518" t="s">
        <v>741</v>
      </c>
      <c r="D518" t="e">
        <v>#N/A</v>
      </c>
      <c r="E518" t="s">
        <v>894</v>
      </c>
      <c r="F518" t="s">
        <v>869</v>
      </c>
      <c r="G518">
        <v>2021</v>
      </c>
      <c r="H518">
        <v>2</v>
      </c>
      <c r="I518" t="s">
        <v>858</v>
      </c>
      <c r="J518" s="29">
        <v>44255</v>
      </c>
      <c r="K518" t="s">
        <v>744</v>
      </c>
      <c r="L518" t="s">
        <v>847</v>
      </c>
      <c r="M518" t="s">
        <v>870</v>
      </c>
      <c r="N518" t="s">
        <v>871</v>
      </c>
      <c r="O518" t="s">
        <v>872</v>
      </c>
      <c r="P518" t="s">
        <v>673</v>
      </c>
      <c r="Q518" t="s">
        <v>749</v>
      </c>
      <c r="R518" t="s">
        <v>657</v>
      </c>
      <c r="S518" t="s">
        <v>875</v>
      </c>
      <c r="T518" t="s">
        <v>751</v>
      </c>
      <c r="U518" t="s">
        <v>752</v>
      </c>
      <c r="V518" t="s">
        <v>753</v>
      </c>
      <c r="W518" t="s">
        <v>877</v>
      </c>
      <c r="X518" t="s">
        <v>878</v>
      </c>
      <c r="Y518" t="s">
        <v>755</v>
      </c>
      <c r="Z518" t="s">
        <v>380</v>
      </c>
      <c r="AA518" t="s">
        <v>756</v>
      </c>
      <c r="AB518" t="s">
        <v>757</v>
      </c>
      <c r="AC518" t="s">
        <v>758</v>
      </c>
      <c r="AD518" t="s">
        <v>759</v>
      </c>
      <c r="AE518" t="s">
        <v>472</v>
      </c>
      <c r="AF518" t="s">
        <v>790</v>
      </c>
      <c r="AG518" t="s">
        <v>761</v>
      </c>
      <c r="AH518" t="s">
        <v>762</v>
      </c>
      <c r="AI518" t="s">
        <v>879</v>
      </c>
      <c r="AJ518">
        <v>-155.79</v>
      </c>
      <c r="AK518">
        <v>0</v>
      </c>
      <c r="AL518">
        <v>0</v>
      </c>
      <c r="AM518" t="s">
        <v>764</v>
      </c>
      <c r="AN518" t="s">
        <v>764</v>
      </c>
      <c r="AO518" t="s">
        <v>764</v>
      </c>
    </row>
    <row r="519" spans="1:41" x14ac:dyDescent="0.35">
      <c r="A519">
        <v>1720253</v>
      </c>
      <c r="B519" t="s">
        <v>740</v>
      </c>
      <c r="C519" t="s">
        <v>741</v>
      </c>
      <c r="D519" t="e">
        <v>#N/A</v>
      </c>
      <c r="E519" t="s">
        <v>895</v>
      </c>
      <c r="F519" t="s">
        <v>869</v>
      </c>
      <c r="G519">
        <v>2021</v>
      </c>
      <c r="H519">
        <v>2</v>
      </c>
      <c r="I519" t="s">
        <v>858</v>
      </c>
      <c r="J519" s="29">
        <v>44255</v>
      </c>
      <c r="K519" t="s">
        <v>744</v>
      </c>
      <c r="L519" t="s">
        <v>847</v>
      </c>
      <c r="M519" t="s">
        <v>870</v>
      </c>
      <c r="N519" t="s">
        <v>871</v>
      </c>
      <c r="O519" t="s">
        <v>872</v>
      </c>
      <c r="P519" t="s">
        <v>673</v>
      </c>
      <c r="Q519" t="s">
        <v>749</v>
      </c>
      <c r="R519" t="s">
        <v>659</v>
      </c>
      <c r="S519" t="s">
        <v>765</v>
      </c>
      <c r="T519" t="s">
        <v>751</v>
      </c>
      <c r="U519" t="s">
        <v>752</v>
      </c>
      <c r="V519" t="s">
        <v>753</v>
      </c>
      <c r="W519" t="s">
        <v>788</v>
      </c>
      <c r="X519" t="s">
        <v>789</v>
      </c>
      <c r="Y519" t="s">
        <v>755</v>
      </c>
      <c r="Z519" t="s">
        <v>380</v>
      </c>
      <c r="AA519" t="s">
        <v>756</v>
      </c>
      <c r="AB519" t="s">
        <v>757</v>
      </c>
      <c r="AC519" t="s">
        <v>758</v>
      </c>
      <c r="AD519" t="s">
        <v>759</v>
      </c>
      <c r="AE519" t="s">
        <v>766</v>
      </c>
      <c r="AF519" t="s">
        <v>790</v>
      </c>
      <c r="AG519" t="s">
        <v>761</v>
      </c>
      <c r="AH519" t="s">
        <v>762</v>
      </c>
      <c r="AI519" t="s">
        <v>791</v>
      </c>
      <c r="AJ519">
        <v>-19.09</v>
      </c>
      <c r="AK519">
        <v>0</v>
      </c>
      <c r="AL519">
        <v>0</v>
      </c>
      <c r="AM519" t="s">
        <v>764</v>
      </c>
      <c r="AN519" t="s">
        <v>764</v>
      </c>
      <c r="AO519" t="s">
        <v>764</v>
      </c>
    </row>
    <row r="520" spans="1:41" x14ac:dyDescent="0.35">
      <c r="A520">
        <v>1273418</v>
      </c>
      <c r="B520" t="s">
        <v>740</v>
      </c>
      <c r="C520" t="s">
        <v>741</v>
      </c>
      <c r="D520" t="s">
        <v>580</v>
      </c>
      <c r="E520" t="s">
        <v>190</v>
      </c>
      <c r="F520" t="s">
        <v>869</v>
      </c>
      <c r="G520">
        <v>2021</v>
      </c>
      <c r="H520">
        <v>2</v>
      </c>
      <c r="I520" t="s">
        <v>858</v>
      </c>
      <c r="J520" s="29">
        <v>44255</v>
      </c>
      <c r="K520" t="s">
        <v>744</v>
      </c>
      <c r="L520" t="s">
        <v>847</v>
      </c>
      <c r="M520" t="s">
        <v>870</v>
      </c>
      <c r="N520" t="s">
        <v>871</v>
      </c>
      <c r="O520" t="s">
        <v>872</v>
      </c>
      <c r="P520" t="s">
        <v>673</v>
      </c>
      <c r="Q520" t="s">
        <v>749</v>
      </c>
      <c r="R520" t="s">
        <v>647</v>
      </c>
      <c r="S520" t="s">
        <v>778</v>
      </c>
      <c r="T520" t="s">
        <v>751</v>
      </c>
      <c r="U520" t="s">
        <v>752</v>
      </c>
      <c r="V520" t="s">
        <v>753</v>
      </c>
      <c r="W520" t="s">
        <v>16</v>
      </c>
      <c r="X520" t="s">
        <v>754</v>
      </c>
      <c r="Y520" t="s">
        <v>755</v>
      </c>
      <c r="Z520" t="s">
        <v>380</v>
      </c>
      <c r="AA520" t="s">
        <v>756</v>
      </c>
      <c r="AB520" t="s">
        <v>757</v>
      </c>
      <c r="AC520" t="s">
        <v>758</v>
      </c>
      <c r="AD520" t="s">
        <v>759</v>
      </c>
      <c r="AE520" t="s">
        <v>472</v>
      </c>
      <c r="AF520" t="s">
        <v>760</v>
      </c>
      <c r="AG520" t="s">
        <v>761</v>
      </c>
      <c r="AH520" t="s">
        <v>762</v>
      </c>
      <c r="AI520" t="s">
        <v>763</v>
      </c>
      <c r="AJ520">
        <v>-2926.38</v>
      </c>
      <c r="AK520">
        <v>0</v>
      </c>
      <c r="AL520">
        <v>0</v>
      </c>
      <c r="AM520" t="s">
        <v>764</v>
      </c>
      <c r="AN520" t="s">
        <v>764</v>
      </c>
      <c r="AO520" t="s">
        <v>764</v>
      </c>
    </row>
    <row r="521" spans="1:41" x14ac:dyDescent="0.35">
      <c r="A521">
        <v>1199586</v>
      </c>
      <c r="B521" t="s">
        <v>740</v>
      </c>
      <c r="C521" t="s">
        <v>741</v>
      </c>
      <c r="D521" t="s">
        <v>580</v>
      </c>
      <c r="E521" t="s">
        <v>173</v>
      </c>
      <c r="F521" t="s">
        <v>869</v>
      </c>
      <c r="G521">
        <v>2021</v>
      </c>
      <c r="H521">
        <v>2</v>
      </c>
      <c r="I521" t="s">
        <v>858</v>
      </c>
      <c r="J521" s="29">
        <v>44255</v>
      </c>
      <c r="K521" t="s">
        <v>744</v>
      </c>
      <c r="L521" t="s">
        <v>769</v>
      </c>
      <c r="M521" t="s">
        <v>896</v>
      </c>
      <c r="N521" t="s">
        <v>897</v>
      </c>
      <c r="O521" t="s">
        <v>850</v>
      </c>
      <c r="P521" t="s">
        <v>673</v>
      </c>
      <c r="Q521" t="s">
        <v>749</v>
      </c>
      <c r="R521" t="s">
        <v>637</v>
      </c>
      <c r="S521" t="s">
        <v>705</v>
      </c>
      <c r="T521" t="s">
        <v>751</v>
      </c>
      <c r="U521" t="s">
        <v>752</v>
      </c>
      <c r="V521" t="s">
        <v>753</v>
      </c>
      <c r="W521" t="s">
        <v>16</v>
      </c>
      <c r="X521" t="s">
        <v>754</v>
      </c>
      <c r="Y521" t="s">
        <v>755</v>
      </c>
      <c r="Z521" t="s">
        <v>380</v>
      </c>
      <c r="AA521" t="s">
        <v>756</v>
      </c>
      <c r="AB521" t="s">
        <v>757</v>
      </c>
      <c r="AC521" t="s">
        <v>758</v>
      </c>
      <c r="AD521" t="s">
        <v>759</v>
      </c>
      <c r="AE521" t="s">
        <v>766</v>
      </c>
      <c r="AF521" t="s">
        <v>760</v>
      </c>
      <c r="AG521" t="s">
        <v>761</v>
      </c>
      <c r="AH521" t="s">
        <v>762</v>
      </c>
      <c r="AI521" t="s">
        <v>763</v>
      </c>
      <c r="AJ521">
        <v>-1446.47</v>
      </c>
      <c r="AK521">
        <v>0</v>
      </c>
      <c r="AL521">
        <v>0</v>
      </c>
      <c r="AM521" t="s">
        <v>764</v>
      </c>
      <c r="AN521" t="s">
        <v>764</v>
      </c>
      <c r="AO521" t="s">
        <v>764</v>
      </c>
    </row>
    <row r="522" spans="1:41" x14ac:dyDescent="0.35">
      <c r="A522">
        <v>1199588</v>
      </c>
      <c r="B522" t="s">
        <v>740</v>
      </c>
      <c r="C522" t="s">
        <v>741</v>
      </c>
      <c r="D522" t="s">
        <v>580</v>
      </c>
      <c r="E522" t="s">
        <v>176</v>
      </c>
      <c r="F522" t="s">
        <v>869</v>
      </c>
      <c r="G522">
        <v>2021</v>
      </c>
      <c r="H522">
        <v>2</v>
      </c>
      <c r="I522" t="s">
        <v>858</v>
      </c>
      <c r="J522" s="29">
        <v>44255</v>
      </c>
      <c r="K522" t="s">
        <v>744</v>
      </c>
      <c r="L522" t="s">
        <v>769</v>
      </c>
      <c r="M522" t="s">
        <v>896</v>
      </c>
      <c r="N522" t="s">
        <v>897</v>
      </c>
      <c r="O522" t="s">
        <v>850</v>
      </c>
      <c r="P522" t="s">
        <v>673</v>
      </c>
      <c r="Q522" t="s">
        <v>749</v>
      </c>
      <c r="R522" t="s">
        <v>639</v>
      </c>
      <c r="S522" t="s">
        <v>703</v>
      </c>
      <c r="T522" t="s">
        <v>751</v>
      </c>
      <c r="U522" t="s">
        <v>752</v>
      </c>
      <c r="V522" t="s">
        <v>753</v>
      </c>
      <c r="W522" t="s">
        <v>16</v>
      </c>
      <c r="X522" t="s">
        <v>754</v>
      </c>
      <c r="Y522" t="s">
        <v>755</v>
      </c>
      <c r="Z522" t="s">
        <v>380</v>
      </c>
      <c r="AA522" t="s">
        <v>756</v>
      </c>
      <c r="AB522" t="s">
        <v>757</v>
      </c>
      <c r="AC522" t="s">
        <v>758</v>
      </c>
      <c r="AD522" t="s">
        <v>759</v>
      </c>
      <c r="AE522" t="s">
        <v>766</v>
      </c>
      <c r="AF522" t="s">
        <v>760</v>
      </c>
      <c r="AG522" t="s">
        <v>761</v>
      </c>
      <c r="AH522" t="s">
        <v>762</v>
      </c>
      <c r="AI522" t="s">
        <v>763</v>
      </c>
      <c r="AJ522">
        <v>-3805.51</v>
      </c>
      <c r="AK522">
        <v>0</v>
      </c>
      <c r="AL522">
        <v>0</v>
      </c>
      <c r="AM522" t="s">
        <v>764</v>
      </c>
      <c r="AN522" t="s">
        <v>764</v>
      </c>
      <c r="AO522" t="s">
        <v>764</v>
      </c>
    </row>
    <row r="523" spans="1:41" x14ac:dyDescent="0.35">
      <c r="A523">
        <v>1247367</v>
      </c>
      <c r="B523" t="s">
        <v>740</v>
      </c>
      <c r="C523" t="s">
        <v>741</v>
      </c>
      <c r="D523" t="s">
        <v>580</v>
      </c>
      <c r="E523" t="s">
        <v>185</v>
      </c>
      <c r="F523" t="s">
        <v>869</v>
      </c>
      <c r="G523">
        <v>2021</v>
      </c>
      <c r="H523">
        <v>2</v>
      </c>
      <c r="I523" t="s">
        <v>858</v>
      </c>
      <c r="J523" s="29">
        <v>44255</v>
      </c>
      <c r="K523" t="s">
        <v>744</v>
      </c>
      <c r="L523" t="s">
        <v>769</v>
      </c>
      <c r="M523" t="s">
        <v>896</v>
      </c>
      <c r="N523" t="s">
        <v>897</v>
      </c>
      <c r="O523" t="s">
        <v>850</v>
      </c>
      <c r="P523" t="s">
        <v>673</v>
      </c>
      <c r="Q523" t="s">
        <v>749</v>
      </c>
      <c r="R523" t="s">
        <v>643</v>
      </c>
      <c r="S523" t="s">
        <v>696</v>
      </c>
      <c r="T523" t="s">
        <v>751</v>
      </c>
      <c r="U523" t="s">
        <v>752</v>
      </c>
      <c r="V523" t="s">
        <v>753</v>
      </c>
      <c r="W523" t="s">
        <v>16</v>
      </c>
      <c r="X523" t="s">
        <v>754</v>
      </c>
      <c r="Y523" t="s">
        <v>755</v>
      </c>
      <c r="Z523" t="s">
        <v>380</v>
      </c>
      <c r="AA523" t="s">
        <v>756</v>
      </c>
      <c r="AB523" t="s">
        <v>757</v>
      </c>
      <c r="AC523" t="s">
        <v>758</v>
      </c>
      <c r="AD523" t="s">
        <v>759</v>
      </c>
      <c r="AE523" t="s">
        <v>472</v>
      </c>
      <c r="AF523" t="s">
        <v>760</v>
      </c>
      <c r="AG523" t="s">
        <v>761</v>
      </c>
      <c r="AH523" t="s">
        <v>762</v>
      </c>
      <c r="AI523" t="s">
        <v>763</v>
      </c>
      <c r="AJ523">
        <v>-895.03</v>
      </c>
      <c r="AK523">
        <v>0</v>
      </c>
      <c r="AL523">
        <v>0</v>
      </c>
      <c r="AM523" t="s">
        <v>764</v>
      </c>
      <c r="AN523" t="s">
        <v>764</v>
      </c>
      <c r="AO523" t="s">
        <v>764</v>
      </c>
    </row>
    <row r="524" spans="1:41" x14ac:dyDescent="0.35">
      <c r="A524">
        <v>1698200</v>
      </c>
      <c r="B524" t="s">
        <v>740</v>
      </c>
      <c r="C524" t="s">
        <v>741</v>
      </c>
      <c r="D524" t="s">
        <v>580</v>
      </c>
      <c r="E524" t="s">
        <v>196</v>
      </c>
      <c r="F524" t="s">
        <v>869</v>
      </c>
      <c r="G524">
        <v>2021</v>
      </c>
      <c r="H524">
        <v>2</v>
      </c>
      <c r="I524" t="s">
        <v>858</v>
      </c>
      <c r="J524" s="29">
        <v>44255</v>
      </c>
      <c r="K524" t="s">
        <v>744</v>
      </c>
      <c r="L524" t="s">
        <v>769</v>
      </c>
      <c r="M524" t="s">
        <v>896</v>
      </c>
      <c r="N524" t="s">
        <v>897</v>
      </c>
      <c r="O524" t="s">
        <v>850</v>
      </c>
      <c r="P524" t="s">
        <v>673</v>
      </c>
      <c r="Q524" t="s">
        <v>749</v>
      </c>
      <c r="R524" t="s">
        <v>651</v>
      </c>
      <c r="S524" t="s">
        <v>693</v>
      </c>
      <c r="T524" t="s">
        <v>751</v>
      </c>
      <c r="U524" t="s">
        <v>752</v>
      </c>
      <c r="V524" t="s">
        <v>753</v>
      </c>
      <c r="W524" t="s">
        <v>16</v>
      </c>
      <c r="X524" t="s">
        <v>754</v>
      </c>
      <c r="Y524" t="s">
        <v>755</v>
      </c>
      <c r="Z524" t="s">
        <v>380</v>
      </c>
      <c r="AA524" t="s">
        <v>756</v>
      </c>
      <c r="AB524" t="s">
        <v>757</v>
      </c>
      <c r="AC524" t="s">
        <v>758</v>
      </c>
      <c r="AD524" t="s">
        <v>759</v>
      </c>
      <c r="AE524" t="s">
        <v>768</v>
      </c>
      <c r="AF524" t="s">
        <v>760</v>
      </c>
      <c r="AG524" t="s">
        <v>761</v>
      </c>
      <c r="AH524" t="s">
        <v>762</v>
      </c>
      <c r="AI524" t="s">
        <v>763</v>
      </c>
      <c r="AJ524">
        <v>-3026.92</v>
      </c>
      <c r="AK524">
        <v>0</v>
      </c>
      <c r="AL524">
        <v>0</v>
      </c>
      <c r="AM524" t="s">
        <v>764</v>
      </c>
      <c r="AN524" t="s">
        <v>764</v>
      </c>
      <c r="AO524" t="s">
        <v>764</v>
      </c>
    </row>
    <row r="525" spans="1:41" x14ac:dyDescent="0.35">
      <c r="A525">
        <v>1238039</v>
      </c>
      <c r="B525" t="s">
        <v>740</v>
      </c>
      <c r="C525" t="s">
        <v>741</v>
      </c>
      <c r="D525" t="s">
        <v>580</v>
      </c>
      <c r="E525" t="s">
        <v>159</v>
      </c>
      <c r="F525" t="s">
        <v>869</v>
      </c>
      <c r="G525">
        <v>2021</v>
      </c>
      <c r="H525">
        <v>2</v>
      </c>
      <c r="I525" t="s">
        <v>858</v>
      </c>
      <c r="J525" s="29">
        <v>44255</v>
      </c>
      <c r="K525" t="s">
        <v>744</v>
      </c>
      <c r="L525" t="s">
        <v>769</v>
      </c>
      <c r="M525" t="s">
        <v>896</v>
      </c>
      <c r="N525" t="s">
        <v>897</v>
      </c>
      <c r="O525" t="s">
        <v>850</v>
      </c>
      <c r="P525" t="s">
        <v>673</v>
      </c>
      <c r="Q525" t="s">
        <v>749</v>
      </c>
      <c r="R525" t="s">
        <v>627</v>
      </c>
      <c r="S525" t="s">
        <v>786</v>
      </c>
      <c r="T525" t="s">
        <v>751</v>
      </c>
      <c r="U525" t="s">
        <v>752</v>
      </c>
      <c r="V525" t="s">
        <v>753</v>
      </c>
      <c r="W525" t="s">
        <v>16</v>
      </c>
      <c r="X525" t="s">
        <v>754</v>
      </c>
      <c r="Y525" t="s">
        <v>755</v>
      </c>
      <c r="Z525" t="s">
        <v>380</v>
      </c>
      <c r="AA525" t="s">
        <v>756</v>
      </c>
      <c r="AB525" t="s">
        <v>757</v>
      </c>
      <c r="AC525" t="s">
        <v>758</v>
      </c>
      <c r="AD525" t="s">
        <v>759</v>
      </c>
      <c r="AE525" t="s">
        <v>768</v>
      </c>
      <c r="AF525" t="s">
        <v>760</v>
      </c>
      <c r="AG525" t="s">
        <v>761</v>
      </c>
      <c r="AH525" t="s">
        <v>762</v>
      </c>
      <c r="AI525" t="s">
        <v>763</v>
      </c>
      <c r="AJ525">
        <v>-2183.52</v>
      </c>
      <c r="AK525">
        <v>0</v>
      </c>
      <c r="AL525">
        <v>0</v>
      </c>
      <c r="AM525" t="s">
        <v>764</v>
      </c>
      <c r="AN525" t="s">
        <v>764</v>
      </c>
      <c r="AO525" t="s">
        <v>764</v>
      </c>
    </row>
    <row r="526" spans="1:41" x14ac:dyDescent="0.35">
      <c r="A526">
        <v>1238042</v>
      </c>
      <c r="B526" t="s">
        <v>740</v>
      </c>
      <c r="C526" t="s">
        <v>741</v>
      </c>
      <c r="D526" t="s">
        <v>580</v>
      </c>
      <c r="E526" t="s">
        <v>180</v>
      </c>
      <c r="F526" t="s">
        <v>869</v>
      </c>
      <c r="G526">
        <v>2021</v>
      </c>
      <c r="H526">
        <v>2</v>
      </c>
      <c r="I526" t="s">
        <v>858</v>
      </c>
      <c r="J526" s="29">
        <v>44255</v>
      </c>
      <c r="K526" t="s">
        <v>744</v>
      </c>
      <c r="L526" t="s">
        <v>769</v>
      </c>
      <c r="M526" t="s">
        <v>896</v>
      </c>
      <c r="N526" t="s">
        <v>897</v>
      </c>
      <c r="O526" t="s">
        <v>850</v>
      </c>
      <c r="P526" t="s">
        <v>673</v>
      </c>
      <c r="Q526" t="s">
        <v>749</v>
      </c>
      <c r="R526" t="s">
        <v>641</v>
      </c>
      <c r="S526" t="s">
        <v>695</v>
      </c>
      <c r="T526" t="s">
        <v>751</v>
      </c>
      <c r="U526" t="s">
        <v>752</v>
      </c>
      <c r="V526" t="s">
        <v>753</v>
      </c>
      <c r="W526" t="s">
        <v>16</v>
      </c>
      <c r="X526" t="s">
        <v>754</v>
      </c>
      <c r="Y526" t="s">
        <v>755</v>
      </c>
      <c r="Z526" t="s">
        <v>380</v>
      </c>
      <c r="AA526" t="s">
        <v>756</v>
      </c>
      <c r="AB526" t="s">
        <v>757</v>
      </c>
      <c r="AC526" t="s">
        <v>758</v>
      </c>
      <c r="AD526" t="s">
        <v>759</v>
      </c>
      <c r="AE526" t="s">
        <v>472</v>
      </c>
      <c r="AF526" t="s">
        <v>760</v>
      </c>
      <c r="AG526" t="s">
        <v>761</v>
      </c>
      <c r="AH526" t="s">
        <v>762</v>
      </c>
      <c r="AI526" t="s">
        <v>763</v>
      </c>
      <c r="AJ526">
        <v>-1293.23</v>
      </c>
      <c r="AK526">
        <v>0</v>
      </c>
      <c r="AL526">
        <v>0</v>
      </c>
      <c r="AM526" t="s">
        <v>764</v>
      </c>
      <c r="AN526" t="s">
        <v>764</v>
      </c>
      <c r="AO526" t="s">
        <v>764</v>
      </c>
    </row>
    <row r="527" spans="1:41" x14ac:dyDescent="0.35">
      <c r="A527">
        <v>1238042</v>
      </c>
      <c r="B527" t="s">
        <v>740</v>
      </c>
      <c r="C527" t="s">
        <v>741</v>
      </c>
      <c r="D527" t="s">
        <v>580</v>
      </c>
      <c r="E527" t="s">
        <v>180</v>
      </c>
      <c r="F527" t="s">
        <v>869</v>
      </c>
      <c r="G527">
        <v>2021</v>
      </c>
      <c r="H527">
        <v>2</v>
      </c>
      <c r="I527" t="s">
        <v>858</v>
      </c>
      <c r="J527" s="29">
        <v>44255</v>
      </c>
      <c r="K527" t="s">
        <v>744</v>
      </c>
      <c r="L527" t="s">
        <v>769</v>
      </c>
      <c r="M527" t="s">
        <v>896</v>
      </c>
      <c r="N527" t="s">
        <v>897</v>
      </c>
      <c r="O527" t="s">
        <v>850</v>
      </c>
      <c r="P527" t="s">
        <v>673</v>
      </c>
      <c r="Q527" t="s">
        <v>749</v>
      </c>
      <c r="R527" t="s">
        <v>641</v>
      </c>
      <c r="S527" t="s">
        <v>695</v>
      </c>
      <c r="T527" t="s">
        <v>751</v>
      </c>
      <c r="U527" t="s">
        <v>752</v>
      </c>
      <c r="V527" t="s">
        <v>753</v>
      </c>
      <c r="W527" t="s">
        <v>16</v>
      </c>
      <c r="X527" t="s">
        <v>754</v>
      </c>
      <c r="Y527" t="s">
        <v>755</v>
      </c>
      <c r="Z527" t="s">
        <v>380</v>
      </c>
      <c r="AA527" t="s">
        <v>756</v>
      </c>
      <c r="AB527" t="s">
        <v>757</v>
      </c>
      <c r="AC527" t="s">
        <v>758</v>
      </c>
      <c r="AD527" t="s">
        <v>759</v>
      </c>
      <c r="AE527" t="s">
        <v>472</v>
      </c>
      <c r="AF527" t="s">
        <v>760</v>
      </c>
      <c r="AG527" t="s">
        <v>761</v>
      </c>
      <c r="AH527" t="s">
        <v>762</v>
      </c>
      <c r="AI527" t="s">
        <v>763</v>
      </c>
      <c r="AJ527">
        <v>-1332.1</v>
      </c>
      <c r="AK527">
        <v>0</v>
      </c>
      <c r="AL527">
        <v>0</v>
      </c>
      <c r="AM527" t="s">
        <v>764</v>
      </c>
      <c r="AN527" t="s">
        <v>764</v>
      </c>
      <c r="AO527" t="s">
        <v>764</v>
      </c>
    </row>
    <row r="528" spans="1:41" x14ac:dyDescent="0.35">
      <c r="A528">
        <v>1026404</v>
      </c>
      <c r="B528" t="s">
        <v>740</v>
      </c>
      <c r="C528" t="s">
        <v>741</v>
      </c>
      <c r="D528" t="e">
        <v>#N/A</v>
      </c>
      <c r="E528" t="s">
        <v>823</v>
      </c>
      <c r="F528" t="s">
        <v>869</v>
      </c>
      <c r="G528">
        <v>2021</v>
      </c>
      <c r="H528">
        <v>2</v>
      </c>
      <c r="I528" t="s">
        <v>858</v>
      </c>
      <c r="J528" s="29">
        <v>44255</v>
      </c>
      <c r="K528" t="s">
        <v>744</v>
      </c>
      <c r="L528" t="s">
        <v>769</v>
      </c>
      <c r="M528" t="s">
        <v>896</v>
      </c>
      <c r="N528" t="s">
        <v>897</v>
      </c>
      <c r="O528" t="s">
        <v>850</v>
      </c>
      <c r="P528" t="s">
        <v>673</v>
      </c>
      <c r="Q528" t="s">
        <v>749</v>
      </c>
      <c r="R528" t="s">
        <v>615</v>
      </c>
      <c r="S528" t="s">
        <v>699</v>
      </c>
      <c r="T528" t="s">
        <v>751</v>
      </c>
      <c r="U528" t="s">
        <v>752</v>
      </c>
      <c r="V528" t="s">
        <v>753</v>
      </c>
      <c r="W528" t="s">
        <v>788</v>
      </c>
      <c r="X528" t="s">
        <v>789</v>
      </c>
      <c r="Y528" t="s">
        <v>755</v>
      </c>
      <c r="Z528" t="s">
        <v>380</v>
      </c>
      <c r="AA528" t="s">
        <v>756</v>
      </c>
      <c r="AB528" t="s">
        <v>757</v>
      </c>
      <c r="AC528" t="s">
        <v>758</v>
      </c>
      <c r="AD528" t="s">
        <v>759</v>
      </c>
      <c r="AE528" t="s">
        <v>472</v>
      </c>
      <c r="AF528" t="s">
        <v>790</v>
      </c>
      <c r="AG528" t="s">
        <v>761</v>
      </c>
      <c r="AH528" t="s">
        <v>762</v>
      </c>
      <c r="AI528" t="s">
        <v>791</v>
      </c>
      <c r="AJ528">
        <v>-566.55999999999995</v>
      </c>
      <c r="AK528">
        <v>0</v>
      </c>
      <c r="AL528">
        <v>0</v>
      </c>
      <c r="AM528" t="s">
        <v>764</v>
      </c>
      <c r="AN528" t="s">
        <v>764</v>
      </c>
      <c r="AO528" t="s">
        <v>764</v>
      </c>
    </row>
    <row r="529" spans="1:41" x14ac:dyDescent="0.35">
      <c r="A529">
        <v>1026568</v>
      </c>
      <c r="B529" t="s">
        <v>740</v>
      </c>
      <c r="C529" t="s">
        <v>741</v>
      </c>
      <c r="D529" t="e">
        <v>#N/A</v>
      </c>
      <c r="E529" t="s">
        <v>829</v>
      </c>
      <c r="F529" t="s">
        <v>869</v>
      </c>
      <c r="G529">
        <v>2021</v>
      </c>
      <c r="H529">
        <v>2</v>
      </c>
      <c r="I529" t="s">
        <v>858</v>
      </c>
      <c r="J529" s="29">
        <v>44255</v>
      </c>
      <c r="K529" t="s">
        <v>744</v>
      </c>
      <c r="L529" t="s">
        <v>769</v>
      </c>
      <c r="M529" t="s">
        <v>896</v>
      </c>
      <c r="N529" t="s">
        <v>897</v>
      </c>
      <c r="O529" t="s">
        <v>850</v>
      </c>
      <c r="P529" t="s">
        <v>673</v>
      </c>
      <c r="Q529" t="s">
        <v>749</v>
      </c>
      <c r="R529" t="s">
        <v>591</v>
      </c>
      <c r="S529" t="s">
        <v>687</v>
      </c>
      <c r="T529" t="s">
        <v>751</v>
      </c>
      <c r="U529" t="s">
        <v>752</v>
      </c>
      <c r="V529" t="s">
        <v>753</v>
      </c>
      <c r="W529" t="s">
        <v>788</v>
      </c>
      <c r="X529" t="s">
        <v>789</v>
      </c>
      <c r="Y529" t="s">
        <v>755</v>
      </c>
      <c r="Z529" t="s">
        <v>380</v>
      </c>
      <c r="AA529" t="s">
        <v>756</v>
      </c>
      <c r="AB529" t="s">
        <v>757</v>
      </c>
      <c r="AC529" t="s">
        <v>758</v>
      </c>
      <c r="AD529" t="s">
        <v>759</v>
      </c>
      <c r="AE529" t="s">
        <v>768</v>
      </c>
      <c r="AF529" t="s">
        <v>790</v>
      </c>
      <c r="AG529" t="s">
        <v>761</v>
      </c>
      <c r="AH529" t="s">
        <v>762</v>
      </c>
      <c r="AI529" t="s">
        <v>791</v>
      </c>
      <c r="AJ529">
        <v>-1431.13</v>
      </c>
      <c r="AK529">
        <v>0</v>
      </c>
      <c r="AL529">
        <v>0</v>
      </c>
      <c r="AM529" t="s">
        <v>764</v>
      </c>
      <c r="AN529" t="s">
        <v>764</v>
      </c>
      <c r="AO529" t="s">
        <v>764</v>
      </c>
    </row>
    <row r="530" spans="1:41" x14ac:dyDescent="0.35">
      <c r="A530">
        <v>1027143</v>
      </c>
      <c r="B530" t="s">
        <v>740</v>
      </c>
      <c r="C530" t="s">
        <v>741</v>
      </c>
      <c r="D530" t="e">
        <v>#N/A</v>
      </c>
      <c r="E530" t="s">
        <v>838</v>
      </c>
      <c r="F530" t="s">
        <v>869</v>
      </c>
      <c r="G530">
        <v>2021</v>
      </c>
      <c r="H530">
        <v>2</v>
      </c>
      <c r="I530" t="s">
        <v>858</v>
      </c>
      <c r="J530" s="29">
        <v>44255</v>
      </c>
      <c r="K530" t="s">
        <v>744</v>
      </c>
      <c r="L530" t="s">
        <v>769</v>
      </c>
      <c r="M530" t="s">
        <v>896</v>
      </c>
      <c r="N530" t="s">
        <v>897</v>
      </c>
      <c r="O530" t="s">
        <v>850</v>
      </c>
      <c r="P530" t="s">
        <v>673</v>
      </c>
      <c r="Q530" t="s">
        <v>749</v>
      </c>
      <c r="R530" t="s">
        <v>623</v>
      </c>
      <c r="S530" t="s">
        <v>820</v>
      </c>
      <c r="T530" t="s">
        <v>751</v>
      </c>
      <c r="U530" t="s">
        <v>752</v>
      </c>
      <c r="V530" t="s">
        <v>753</v>
      </c>
      <c r="W530" t="s">
        <v>788</v>
      </c>
      <c r="X530" t="s">
        <v>789</v>
      </c>
      <c r="Y530" t="s">
        <v>755</v>
      </c>
      <c r="Z530" t="s">
        <v>380</v>
      </c>
      <c r="AA530" t="s">
        <v>756</v>
      </c>
      <c r="AB530" t="s">
        <v>757</v>
      </c>
      <c r="AC530" t="s">
        <v>758</v>
      </c>
      <c r="AD530" t="s">
        <v>759</v>
      </c>
      <c r="AE530" t="s">
        <v>768</v>
      </c>
      <c r="AF530" t="s">
        <v>790</v>
      </c>
      <c r="AG530" t="s">
        <v>761</v>
      </c>
      <c r="AH530" t="s">
        <v>762</v>
      </c>
      <c r="AI530" t="s">
        <v>791</v>
      </c>
      <c r="AJ530">
        <v>-1209.1600000000001</v>
      </c>
      <c r="AK530">
        <v>0</v>
      </c>
      <c r="AL530">
        <v>0</v>
      </c>
      <c r="AM530" t="s">
        <v>764</v>
      </c>
      <c r="AN530" t="s">
        <v>764</v>
      </c>
      <c r="AO530" t="s">
        <v>764</v>
      </c>
    </row>
    <row r="531" spans="1:41" x14ac:dyDescent="0.35">
      <c r="A531">
        <v>1027267</v>
      </c>
      <c r="B531" t="s">
        <v>740</v>
      </c>
      <c r="C531" t="s">
        <v>741</v>
      </c>
      <c r="D531" t="s">
        <v>580</v>
      </c>
      <c r="E531" t="s">
        <v>105</v>
      </c>
      <c r="F531" t="s">
        <v>869</v>
      </c>
      <c r="G531">
        <v>2021</v>
      </c>
      <c r="H531">
        <v>2</v>
      </c>
      <c r="I531" t="s">
        <v>858</v>
      </c>
      <c r="J531" s="29">
        <v>44255</v>
      </c>
      <c r="K531" t="s">
        <v>744</v>
      </c>
      <c r="L531" t="s">
        <v>769</v>
      </c>
      <c r="M531" t="s">
        <v>896</v>
      </c>
      <c r="N531" t="s">
        <v>897</v>
      </c>
      <c r="O531" t="s">
        <v>850</v>
      </c>
      <c r="P531" t="s">
        <v>673</v>
      </c>
      <c r="Q531" t="s">
        <v>749</v>
      </c>
      <c r="R531" t="s">
        <v>593</v>
      </c>
      <c r="S531" t="s">
        <v>686</v>
      </c>
      <c r="T531" t="s">
        <v>751</v>
      </c>
      <c r="U531" t="s">
        <v>752</v>
      </c>
      <c r="V531" t="s">
        <v>753</v>
      </c>
      <c r="W531" t="s">
        <v>16</v>
      </c>
      <c r="X531" t="s">
        <v>754</v>
      </c>
      <c r="Y531" t="s">
        <v>755</v>
      </c>
      <c r="Z531" t="s">
        <v>380</v>
      </c>
      <c r="AA531" t="s">
        <v>756</v>
      </c>
      <c r="AB531" t="s">
        <v>757</v>
      </c>
      <c r="AC531" t="s">
        <v>758</v>
      </c>
      <c r="AD531" t="s">
        <v>759</v>
      </c>
      <c r="AE531" t="s">
        <v>562</v>
      </c>
      <c r="AF531" t="s">
        <v>760</v>
      </c>
      <c r="AG531" t="s">
        <v>761</v>
      </c>
      <c r="AH531" t="s">
        <v>762</v>
      </c>
      <c r="AI531" t="s">
        <v>763</v>
      </c>
      <c r="AJ531">
        <v>-19418.68</v>
      </c>
      <c r="AK531">
        <v>0</v>
      </c>
      <c r="AL531">
        <v>0</v>
      </c>
      <c r="AM531" t="s">
        <v>764</v>
      </c>
      <c r="AN531" t="s">
        <v>764</v>
      </c>
      <c r="AO531" t="s">
        <v>764</v>
      </c>
    </row>
    <row r="532" spans="1:41" x14ac:dyDescent="0.35">
      <c r="A532">
        <v>1069487</v>
      </c>
      <c r="B532" t="s">
        <v>740</v>
      </c>
      <c r="C532" t="s">
        <v>741</v>
      </c>
      <c r="D532" t="s">
        <v>580</v>
      </c>
      <c r="E532" t="s">
        <v>201</v>
      </c>
      <c r="F532" t="s">
        <v>869</v>
      </c>
      <c r="G532">
        <v>2021</v>
      </c>
      <c r="H532">
        <v>2</v>
      </c>
      <c r="I532" t="s">
        <v>858</v>
      </c>
      <c r="J532" s="29">
        <v>44255</v>
      </c>
      <c r="K532" t="s">
        <v>744</v>
      </c>
      <c r="L532" t="s">
        <v>769</v>
      </c>
      <c r="M532" t="s">
        <v>896</v>
      </c>
      <c r="N532" t="s">
        <v>897</v>
      </c>
      <c r="O532" t="s">
        <v>850</v>
      </c>
      <c r="P532" t="s">
        <v>673</v>
      </c>
      <c r="Q532" t="s">
        <v>749</v>
      </c>
      <c r="R532" t="s">
        <v>655</v>
      </c>
      <c r="S532" t="s">
        <v>767</v>
      </c>
      <c r="T532" t="s">
        <v>751</v>
      </c>
      <c r="U532" t="s">
        <v>752</v>
      </c>
      <c r="V532" t="s">
        <v>753</v>
      </c>
      <c r="W532" t="s">
        <v>16</v>
      </c>
      <c r="X532" t="s">
        <v>754</v>
      </c>
      <c r="Y532" t="s">
        <v>755</v>
      </c>
      <c r="Z532" t="s">
        <v>380</v>
      </c>
      <c r="AA532" t="s">
        <v>756</v>
      </c>
      <c r="AB532" t="s">
        <v>757</v>
      </c>
      <c r="AC532" t="s">
        <v>758</v>
      </c>
      <c r="AD532" t="s">
        <v>759</v>
      </c>
      <c r="AE532" t="s">
        <v>768</v>
      </c>
      <c r="AF532" t="s">
        <v>760</v>
      </c>
      <c r="AG532" t="s">
        <v>761</v>
      </c>
      <c r="AH532" t="s">
        <v>762</v>
      </c>
      <c r="AI532" t="s">
        <v>763</v>
      </c>
      <c r="AJ532">
        <v>-73.28</v>
      </c>
      <c r="AK532">
        <v>0</v>
      </c>
      <c r="AL532">
        <v>0</v>
      </c>
      <c r="AM532" t="s">
        <v>764</v>
      </c>
      <c r="AN532" t="s">
        <v>764</v>
      </c>
      <c r="AO532" t="s">
        <v>764</v>
      </c>
    </row>
    <row r="533" spans="1:41" x14ac:dyDescent="0.35">
      <c r="A533">
        <v>1069541</v>
      </c>
      <c r="B533" t="s">
        <v>740</v>
      </c>
      <c r="C533" t="s">
        <v>741</v>
      </c>
      <c r="D533" t="s">
        <v>580</v>
      </c>
      <c r="E533" t="s">
        <v>203</v>
      </c>
      <c r="F533" t="s">
        <v>869</v>
      </c>
      <c r="G533">
        <v>2021</v>
      </c>
      <c r="H533">
        <v>2</v>
      </c>
      <c r="I533" t="s">
        <v>858</v>
      </c>
      <c r="J533" s="29">
        <v>44255</v>
      </c>
      <c r="K533" t="s">
        <v>744</v>
      </c>
      <c r="L533" t="s">
        <v>769</v>
      </c>
      <c r="M533" t="s">
        <v>896</v>
      </c>
      <c r="N533" t="s">
        <v>897</v>
      </c>
      <c r="O533" t="s">
        <v>850</v>
      </c>
      <c r="P533" t="s">
        <v>673</v>
      </c>
      <c r="Q533" t="s">
        <v>749</v>
      </c>
      <c r="R533" t="s">
        <v>659</v>
      </c>
      <c r="S533" t="s">
        <v>765</v>
      </c>
      <c r="T533" t="s">
        <v>751</v>
      </c>
      <c r="U533" t="s">
        <v>752</v>
      </c>
      <c r="V533" t="s">
        <v>753</v>
      </c>
      <c r="W533" t="s">
        <v>16</v>
      </c>
      <c r="X533" t="s">
        <v>754</v>
      </c>
      <c r="Y533" t="s">
        <v>755</v>
      </c>
      <c r="Z533" t="s">
        <v>380</v>
      </c>
      <c r="AA533" t="s">
        <v>756</v>
      </c>
      <c r="AB533" t="s">
        <v>757</v>
      </c>
      <c r="AC533" t="s">
        <v>758</v>
      </c>
      <c r="AD533" t="s">
        <v>759</v>
      </c>
      <c r="AE533" t="s">
        <v>766</v>
      </c>
      <c r="AF533" t="s">
        <v>760</v>
      </c>
      <c r="AG533" t="s">
        <v>761</v>
      </c>
      <c r="AH533" t="s">
        <v>762</v>
      </c>
      <c r="AI533" t="s">
        <v>763</v>
      </c>
      <c r="AJ533">
        <v>-943.12</v>
      </c>
      <c r="AK533">
        <v>0</v>
      </c>
      <c r="AL533">
        <v>0</v>
      </c>
      <c r="AM533" t="s">
        <v>764</v>
      </c>
      <c r="AN533" t="s">
        <v>764</v>
      </c>
      <c r="AO533" t="s">
        <v>764</v>
      </c>
    </row>
    <row r="534" spans="1:41" x14ac:dyDescent="0.35">
      <c r="A534">
        <v>1069541</v>
      </c>
      <c r="B534" t="s">
        <v>740</v>
      </c>
      <c r="C534" t="s">
        <v>741</v>
      </c>
      <c r="D534" t="s">
        <v>580</v>
      </c>
      <c r="E534" t="s">
        <v>203</v>
      </c>
      <c r="F534" t="s">
        <v>869</v>
      </c>
      <c r="G534">
        <v>2021</v>
      </c>
      <c r="H534">
        <v>2</v>
      </c>
      <c r="I534" t="s">
        <v>858</v>
      </c>
      <c r="J534" s="29">
        <v>44255</v>
      </c>
      <c r="K534" t="s">
        <v>744</v>
      </c>
      <c r="L534" t="s">
        <v>769</v>
      </c>
      <c r="M534" t="s">
        <v>896</v>
      </c>
      <c r="N534" t="s">
        <v>897</v>
      </c>
      <c r="O534" t="s">
        <v>850</v>
      </c>
      <c r="P534" t="s">
        <v>673</v>
      </c>
      <c r="Q534" t="s">
        <v>749</v>
      </c>
      <c r="R534" t="s">
        <v>659</v>
      </c>
      <c r="S534" t="s">
        <v>765</v>
      </c>
      <c r="T534" t="s">
        <v>751</v>
      </c>
      <c r="U534" t="s">
        <v>752</v>
      </c>
      <c r="V534" t="s">
        <v>753</v>
      </c>
      <c r="W534" t="s">
        <v>16</v>
      </c>
      <c r="X534" t="s">
        <v>754</v>
      </c>
      <c r="Y534" t="s">
        <v>755</v>
      </c>
      <c r="Z534" t="s">
        <v>380</v>
      </c>
      <c r="AA534" t="s">
        <v>756</v>
      </c>
      <c r="AB534" t="s">
        <v>757</v>
      </c>
      <c r="AC534" t="s">
        <v>758</v>
      </c>
      <c r="AD534" t="s">
        <v>759</v>
      </c>
      <c r="AE534" t="s">
        <v>766</v>
      </c>
      <c r="AF534" t="s">
        <v>760</v>
      </c>
      <c r="AG534" t="s">
        <v>761</v>
      </c>
      <c r="AH534" t="s">
        <v>762</v>
      </c>
      <c r="AI534" t="s">
        <v>763</v>
      </c>
      <c r="AJ534">
        <v>-3528.51</v>
      </c>
      <c r="AK534">
        <v>0</v>
      </c>
      <c r="AL534">
        <v>0</v>
      </c>
      <c r="AM534" t="s">
        <v>764</v>
      </c>
      <c r="AN534" t="s">
        <v>764</v>
      </c>
      <c r="AO534" t="s">
        <v>764</v>
      </c>
    </row>
    <row r="535" spans="1:41" x14ac:dyDescent="0.35">
      <c r="A535">
        <v>1069460</v>
      </c>
      <c r="B535" t="s">
        <v>740</v>
      </c>
      <c r="C535" t="s">
        <v>741</v>
      </c>
      <c r="D535" t="s">
        <v>580</v>
      </c>
      <c r="E535" t="s">
        <v>199</v>
      </c>
      <c r="F535" t="s">
        <v>869</v>
      </c>
      <c r="G535">
        <v>2021</v>
      </c>
      <c r="H535">
        <v>2</v>
      </c>
      <c r="I535" t="s">
        <v>858</v>
      </c>
      <c r="J535" s="29">
        <v>44255</v>
      </c>
      <c r="K535" t="s">
        <v>744</v>
      </c>
      <c r="L535" t="s">
        <v>769</v>
      </c>
      <c r="M535" t="s">
        <v>896</v>
      </c>
      <c r="N535" t="s">
        <v>897</v>
      </c>
      <c r="O535" t="s">
        <v>850</v>
      </c>
      <c r="P535" t="s">
        <v>673</v>
      </c>
      <c r="Q535" t="s">
        <v>749</v>
      </c>
      <c r="R535" t="s">
        <v>653</v>
      </c>
      <c r="S535" t="s">
        <v>773</v>
      </c>
      <c r="T535" t="s">
        <v>751</v>
      </c>
      <c r="U535" t="s">
        <v>752</v>
      </c>
      <c r="V535" t="s">
        <v>753</v>
      </c>
      <c r="W535" t="s">
        <v>16</v>
      </c>
      <c r="X535" t="s">
        <v>754</v>
      </c>
      <c r="Y535" t="s">
        <v>755</v>
      </c>
      <c r="Z535" t="s">
        <v>380</v>
      </c>
      <c r="AA535" t="s">
        <v>756</v>
      </c>
      <c r="AB535" t="s">
        <v>757</v>
      </c>
      <c r="AC535" t="s">
        <v>758</v>
      </c>
      <c r="AD535" t="s">
        <v>759</v>
      </c>
      <c r="AE535" t="s">
        <v>575</v>
      </c>
      <c r="AF535" t="s">
        <v>760</v>
      </c>
      <c r="AG535" t="s">
        <v>761</v>
      </c>
      <c r="AH535" t="s">
        <v>762</v>
      </c>
      <c r="AI535" t="s">
        <v>763</v>
      </c>
      <c r="AJ535">
        <v>-465.63</v>
      </c>
      <c r="AK535">
        <v>0</v>
      </c>
      <c r="AL535">
        <v>0</v>
      </c>
      <c r="AM535" t="s">
        <v>764</v>
      </c>
      <c r="AN535" t="s">
        <v>764</v>
      </c>
      <c r="AO535" t="s">
        <v>764</v>
      </c>
    </row>
    <row r="536" spans="1:41" x14ac:dyDescent="0.35">
      <c r="A536">
        <v>1069460</v>
      </c>
      <c r="B536" t="s">
        <v>740</v>
      </c>
      <c r="C536" t="s">
        <v>741</v>
      </c>
      <c r="D536" t="s">
        <v>580</v>
      </c>
      <c r="E536" t="s">
        <v>199</v>
      </c>
      <c r="F536" t="s">
        <v>869</v>
      </c>
      <c r="G536">
        <v>2021</v>
      </c>
      <c r="H536">
        <v>2</v>
      </c>
      <c r="I536" t="s">
        <v>858</v>
      </c>
      <c r="J536" s="29">
        <v>44255</v>
      </c>
      <c r="K536" t="s">
        <v>744</v>
      </c>
      <c r="L536" t="s">
        <v>769</v>
      </c>
      <c r="M536" t="s">
        <v>896</v>
      </c>
      <c r="N536" t="s">
        <v>897</v>
      </c>
      <c r="O536" t="s">
        <v>850</v>
      </c>
      <c r="P536" t="s">
        <v>673</v>
      </c>
      <c r="Q536" t="s">
        <v>749</v>
      </c>
      <c r="R536" t="s">
        <v>653</v>
      </c>
      <c r="S536" t="s">
        <v>773</v>
      </c>
      <c r="T536" t="s">
        <v>751</v>
      </c>
      <c r="U536" t="s">
        <v>752</v>
      </c>
      <c r="V536" t="s">
        <v>753</v>
      </c>
      <c r="W536" t="s">
        <v>16</v>
      </c>
      <c r="X536" t="s">
        <v>754</v>
      </c>
      <c r="Y536" t="s">
        <v>755</v>
      </c>
      <c r="Z536" t="s">
        <v>380</v>
      </c>
      <c r="AA536" t="s">
        <v>756</v>
      </c>
      <c r="AB536" t="s">
        <v>757</v>
      </c>
      <c r="AC536" t="s">
        <v>758</v>
      </c>
      <c r="AD536" t="s">
        <v>759</v>
      </c>
      <c r="AE536" t="s">
        <v>575</v>
      </c>
      <c r="AF536" t="s">
        <v>760</v>
      </c>
      <c r="AG536" t="s">
        <v>761</v>
      </c>
      <c r="AH536" t="s">
        <v>762</v>
      </c>
      <c r="AI536" t="s">
        <v>763</v>
      </c>
      <c r="AJ536">
        <v>-560.29999999999995</v>
      </c>
      <c r="AK536">
        <v>0</v>
      </c>
      <c r="AL536">
        <v>0</v>
      </c>
      <c r="AM536" t="s">
        <v>764</v>
      </c>
      <c r="AN536" t="s">
        <v>764</v>
      </c>
      <c r="AO536" t="s">
        <v>764</v>
      </c>
    </row>
    <row r="537" spans="1:41" x14ac:dyDescent="0.35">
      <c r="A537">
        <v>1069460</v>
      </c>
      <c r="B537" t="s">
        <v>740</v>
      </c>
      <c r="C537" t="s">
        <v>741</v>
      </c>
      <c r="D537" t="s">
        <v>580</v>
      </c>
      <c r="E537" t="s">
        <v>199</v>
      </c>
      <c r="F537" t="s">
        <v>869</v>
      </c>
      <c r="G537">
        <v>2021</v>
      </c>
      <c r="H537">
        <v>2</v>
      </c>
      <c r="I537" t="s">
        <v>858</v>
      </c>
      <c r="J537" s="29">
        <v>44255</v>
      </c>
      <c r="K537" t="s">
        <v>744</v>
      </c>
      <c r="L537" t="s">
        <v>769</v>
      </c>
      <c r="M537" t="s">
        <v>896</v>
      </c>
      <c r="N537" t="s">
        <v>897</v>
      </c>
      <c r="O537" t="s">
        <v>850</v>
      </c>
      <c r="P537" t="s">
        <v>673</v>
      </c>
      <c r="Q537" t="s">
        <v>749</v>
      </c>
      <c r="R537" t="s">
        <v>653</v>
      </c>
      <c r="S537" t="s">
        <v>773</v>
      </c>
      <c r="T537" t="s">
        <v>751</v>
      </c>
      <c r="U537" t="s">
        <v>752</v>
      </c>
      <c r="V537" t="s">
        <v>753</v>
      </c>
      <c r="W537" t="s">
        <v>16</v>
      </c>
      <c r="X537" t="s">
        <v>754</v>
      </c>
      <c r="Y537" t="s">
        <v>755</v>
      </c>
      <c r="Z537" t="s">
        <v>380</v>
      </c>
      <c r="AA537" t="s">
        <v>756</v>
      </c>
      <c r="AB537" t="s">
        <v>757</v>
      </c>
      <c r="AC537" t="s">
        <v>758</v>
      </c>
      <c r="AD537" t="s">
        <v>759</v>
      </c>
      <c r="AE537" t="s">
        <v>575</v>
      </c>
      <c r="AF537" t="s">
        <v>760</v>
      </c>
      <c r="AG537" t="s">
        <v>761</v>
      </c>
      <c r="AH537" t="s">
        <v>762</v>
      </c>
      <c r="AI537" t="s">
        <v>763</v>
      </c>
      <c r="AJ537">
        <v>-2953.25</v>
      </c>
      <c r="AK537">
        <v>0</v>
      </c>
      <c r="AL537">
        <v>0</v>
      </c>
      <c r="AM537" t="s">
        <v>764</v>
      </c>
      <c r="AN537" t="s">
        <v>764</v>
      </c>
      <c r="AO537" t="s">
        <v>764</v>
      </c>
    </row>
    <row r="538" spans="1:41" x14ac:dyDescent="0.35">
      <c r="A538">
        <v>1028449</v>
      </c>
      <c r="B538" t="s">
        <v>740</v>
      </c>
      <c r="C538" t="s">
        <v>741</v>
      </c>
      <c r="D538" t="s">
        <v>580</v>
      </c>
      <c r="E538" t="s">
        <v>149</v>
      </c>
      <c r="F538" t="s">
        <v>869</v>
      </c>
      <c r="G538">
        <v>2021</v>
      </c>
      <c r="H538">
        <v>2</v>
      </c>
      <c r="I538" t="s">
        <v>858</v>
      </c>
      <c r="J538" s="29">
        <v>44255</v>
      </c>
      <c r="K538" t="s">
        <v>744</v>
      </c>
      <c r="L538" t="s">
        <v>769</v>
      </c>
      <c r="M538" t="s">
        <v>896</v>
      </c>
      <c r="N538" t="s">
        <v>897</v>
      </c>
      <c r="O538" t="s">
        <v>850</v>
      </c>
      <c r="P538" t="s">
        <v>673</v>
      </c>
      <c r="Q538" t="s">
        <v>749</v>
      </c>
      <c r="R538" t="s">
        <v>619</v>
      </c>
      <c r="S538" t="s">
        <v>792</v>
      </c>
      <c r="T538" t="s">
        <v>751</v>
      </c>
      <c r="U538" t="s">
        <v>752</v>
      </c>
      <c r="V538" t="s">
        <v>753</v>
      </c>
      <c r="W538" t="s">
        <v>16</v>
      </c>
      <c r="X538" t="s">
        <v>754</v>
      </c>
      <c r="Y538" t="s">
        <v>755</v>
      </c>
      <c r="Z538" t="s">
        <v>380</v>
      </c>
      <c r="AA538" t="s">
        <v>756</v>
      </c>
      <c r="AB538" t="s">
        <v>757</v>
      </c>
      <c r="AC538" t="s">
        <v>758</v>
      </c>
      <c r="AD538" t="s">
        <v>759</v>
      </c>
      <c r="AE538" t="s">
        <v>562</v>
      </c>
      <c r="AF538" t="s">
        <v>760</v>
      </c>
      <c r="AG538" t="s">
        <v>761</v>
      </c>
      <c r="AH538" t="s">
        <v>762</v>
      </c>
      <c r="AI538" t="s">
        <v>763</v>
      </c>
      <c r="AJ538">
        <v>-13.02</v>
      </c>
      <c r="AK538">
        <v>0</v>
      </c>
      <c r="AL538">
        <v>0</v>
      </c>
      <c r="AM538" t="s">
        <v>764</v>
      </c>
      <c r="AN538" t="s">
        <v>764</v>
      </c>
      <c r="AO538" t="s">
        <v>764</v>
      </c>
    </row>
    <row r="539" spans="1:41" x14ac:dyDescent="0.35">
      <c r="A539">
        <v>1029719</v>
      </c>
      <c r="B539" t="s">
        <v>740</v>
      </c>
      <c r="C539" t="s">
        <v>741</v>
      </c>
      <c r="D539" t="s">
        <v>580</v>
      </c>
      <c r="E539" t="s">
        <v>114</v>
      </c>
      <c r="F539" t="s">
        <v>869</v>
      </c>
      <c r="G539">
        <v>2021</v>
      </c>
      <c r="H539">
        <v>2</v>
      </c>
      <c r="I539" t="s">
        <v>858</v>
      </c>
      <c r="J539" s="29">
        <v>44255</v>
      </c>
      <c r="K539" t="s">
        <v>744</v>
      </c>
      <c r="L539" t="s">
        <v>769</v>
      </c>
      <c r="M539" t="s">
        <v>896</v>
      </c>
      <c r="N539" t="s">
        <v>897</v>
      </c>
      <c r="O539" t="s">
        <v>850</v>
      </c>
      <c r="P539" t="s">
        <v>673</v>
      </c>
      <c r="Q539" t="s">
        <v>749</v>
      </c>
      <c r="R539" t="s">
        <v>597</v>
      </c>
      <c r="S539" t="s">
        <v>691</v>
      </c>
      <c r="T539" t="s">
        <v>751</v>
      </c>
      <c r="U539" t="s">
        <v>752</v>
      </c>
      <c r="V539" t="s">
        <v>753</v>
      </c>
      <c r="W539" t="s">
        <v>16</v>
      </c>
      <c r="X539" t="s">
        <v>754</v>
      </c>
      <c r="Y539" t="s">
        <v>755</v>
      </c>
      <c r="Z539" t="s">
        <v>380</v>
      </c>
      <c r="AA539" t="s">
        <v>756</v>
      </c>
      <c r="AB539" t="s">
        <v>757</v>
      </c>
      <c r="AC539" t="s">
        <v>758</v>
      </c>
      <c r="AD539" t="s">
        <v>759</v>
      </c>
      <c r="AE539" t="s">
        <v>768</v>
      </c>
      <c r="AF539" t="s">
        <v>760</v>
      </c>
      <c r="AG539" t="s">
        <v>761</v>
      </c>
      <c r="AH539" t="s">
        <v>762</v>
      </c>
      <c r="AI539" t="s">
        <v>763</v>
      </c>
      <c r="AJ539">
        <v>-1971.87</v>
      </c>
      <c r="AK539">
        <v>0</v>
      </c>
      <c r="AL539">
        <v>0</v>
      </c>
      <c r="AM539" t="s">
        <v>764</v>
      </c>
      <c r="AN539" t="s">
        <v>764</v>
      </c>
      <c r="AO539" t="s">
        <v>764</v>
      </c>
    </row>
    <row r="540" spans="1:41" x14ac:dyDescent="0.35">
      <c r="A540">
        <v>1029772</v>
      </c>
      <c r="B540" t="s">
        <v>740</v>
      </c>
      <c r="C540" t="s">
        <v>741</v>
      </c>
      <c r="D540" t="s">
        <v>580</v>
      </c>
      <c r="E540" t="s">
        <v>130</v>
      </c>
      <c r="F540" t="s">
        <v>869</v>
      </c>
      <c r="G540">
        <v>2021</v>
      </c>
      <c r="H540">
        <v>2</v>
      </c>
      <c r="I540" t="s">
        <v>858</v>
      </c>
      <c r="J540" s="29">
        <v>44255</v>
      </c>
      <c r="K540" t="s">
        <v>744</v>
      </c>
      <c r="L540" t="s">
        <v>769</v>
      </c>
      <c r="M540" t="s">
        <v>896</v>
      </c>
      <c r="N540" t="s">
        <v>897</v>
      </c>
      <c r="O540" t="s">
        <v>850</v>
      </c>
      <c r="P540" t="s">
        <v>673</v>
      </c>
      <c r="Q540" t="s">
        <v>749</v>
      </c>
      <c r="R540" t="s">
        <v>609</v>
      </c>
      <c r="S540" t="s">
        <v>701</v>
      </c>
      <c r="T540" t="s">
        <v>751</v>
      </c>
      <c r="U540" t="s">
        <v>752</v>
      </c>
      <c r="V540" t="s">
        <v>753</v>
      </c>
      <c r="W540" t="s">
        <v>16</v>
      </c>
      <c r="X540" t="s">
        <v>754</v>
      </c>
      <c r="Y540" t="s">
        <v>755</v>
      </c>
      <c r="Z540" t="s">
        <v>380</v>
      </c>
      <c r="AA540" t="s">
        <v>756</v>
      </c>
      <c r="AB540" t="s">
        <v>757</v>
      </c>
      <c r="AC540" t="s">
        <v>758</v>
      </c>
      <c r="AD540" t="s">
        <v>759</v>
      </c>
      <c r="AE540" t="s">
        <v>247</v>
      </c>
      <c r="AF540" t="s">
        <v>760</v>
      </c>
      <c r="AG540" t="s">
        <v>761</v>
      </c>
      <c r="AH540" t="s">
        <v>762</v>
      </c>
      <c r="AI540" t="s">
        <v>763</v>
      </c>
      <c r="AJ540">
        <v>-6157.92</v>
      </c>
      <c r="AK540">
        <v>0</v>
      </c>
      <c r="AL540">
        <v>0</v>
      </c>
      <c r="AM540" t="s">
        <v>764</v>
      </c>
      <c r="AN540" t="s">
        <v>764</v>
      </c>
      <c r="AO540" t="s">
        <v>764</v>
      </c>
    </row>
    <row r="541" spans="1:41" x14ac:dyDescent="0.35">
      <c r="A541">
        <v>1029539</v>
      </c>
      <c r="B541" t="s">
        <v>740</v>
      </c>
      <c r="C541" t="s">
        <v>741</v>
      </c>
      <c r="D541" t="s">
        <v>580</v>
      </c>
      <c r="E541" t="s">
        <v>92</v>
      </c>
      <c r="F541" t="s">
        <v>869</v>
      </c>
      <c r="G541">
        <v>2021</v>
      </c>
      <c r="H541">
        <v>2</v>
      </c>
      <c r="I541" t="s">
        <v>858</v>
      </c>
      <c r="J541" s="29">
        <v>44255</v>
      </c>
      <c r="K541" t="s">
        <v>744</v>
      </c>
      <c r="L541" t="s">
        <v>769</v>
      </c>
      <c r="M541" t="s">
        <v>896</v>
      </c>
      <c r="N541" t="s">
        <v>897</v>
      </c>
      <c r="O541" t="s">
        <v>850</v>
      </c>
      <c r="P541" t="s">
        <v>673</v>
      </c>
      <c r="Q541" t="s">
        <v>749</v>
      </c>
      <c r="R541" t="s">
        <v>585</v>
      </c>
      <c r="S541" t="s">
        <v>706</v>
      </c>
      <c r="T541" t="s">
        <v>751</v>
      </c>
      <c r="U541" t="s">
        <v>752</v>
      </c>
      <c r="V541" t="s">
        <v>753</v>
      </c>
      <c r="W541" t="s">
        <v>16</v>
      </c>
      <c r="X541" t="s">
        <v>754</v>
      </c>
      <c r="Y541" t="s">
        <v>755</v>
      </c>
      <c r="Z541" t="s">
        <v>380</v>
      </c>
      <c r="AA541" t="s">
        <v>756</v>
      </c>
      <c r="AB541" t="s">
        <v>757</v>
      </c>
      <c r="AC541" t="s">
        <v>758</v>
      </c>
      <c r="AD541" t="s">
        <v>759</v>
      </c>
      <c r="AE541" t="s">
        <v>766</v>
      </c>
      <c r="AF541" t="s">
        <v>760</v>
      </c>
      <c r="AG541" t="s">
        <v>761</v>
      </c>
      <c r="AH541" t="s">
        <v>762</v>
      </c>
      <c r="AI541" t="s">
        <v>763</v>
      </c>
      <c r="AJ541">
        <v>-360.97</v>
      </c>
      <c r="AK541">
        <v>0</v>
      </c>
      <c r="AL541">
        <v>0</v>
      </c>
      <c r="AM541" t="s">
        <v>764</v>
      </c>
      <c r="AN541" t="s">
        <v>764</v>
      </c>
      <c r="AO541" t="s">
        <v>764</v>
      </c>
    </row>
    <row r="542" spans="1:41" x14ac:dyDescent="0.35">
      <c r="A542">
        <v>1060755</v>
      </c>
      <c r="B542" t="s">
        <v>740</v>
      </c>
      <c r="C542" t="s">
        <v>741</v>
      </c>
      <c r="D542" t="e">
        <v>#N/A</v>
      </c>
      <c r="E542" t="s">
        <v>828</v>
      </c>
      <c r="F542" t="s">
        <v>869</v>
      </c>
      <c r="G542">
        <v>2021</v>
      </c>
      <c r="H542">
        <v>2</v>
      </c>
      <c r="I542" t="s">
        <v>858</v>
      </c>
      <c r="J542" s="29">
        <v>44255</v>
      </c>
      <c r="K542" t="s">
        <v>744</v>
      </c>
      <c r="L542" t="s">
        <v>769</v>
      </c>
      <c r="M542" t="s">
        <v>896</v>
      </c>
      <c r="N542" t="s">
        <v>897</v>
      </c>
      <c r="O542" t="s">
        <v>850</v>
      </c>
      <c r="P542" t="s">
        <v>673</v>
      </c>
      <c r="Q542" t="s">
        <v>749</v>
      </c>
      <c r="R542" t="s">
        <v>593</v>
      </c>
      <c r="S542" t="s">
        <v>686</v>
      </c>
      <c r="T542" t="s">
        <v>751</v>
      </c>
      <c r="U542" t="s">
        <v>752</v>
      </c>
      <c r="V542" t="s">
        <v>753</v>
      </c>
      <c r="W542" t="s">
        <v>788</v>
      </c>
      <c r="X542" t="s">
        <v>789</v>
      </c>
      <c r="Y542" t="s">
        <v>755</v>
      </c>
      <c r="Z542" t="s">
        <v>380</v>
      </c>
      <c r="AA542" t="s">
        <v>756</v>
      </c>
      <c r="AB542" t="s">
        <v>757</v>
      </c>
      <c r="AC542" t="s">
        <v>758</v>
      </c>
      <c r="AD542" t="s">
        <v>759</v>
      </c>
      <c r="AE542" t="s">
        <v>562</v>
      </c>
      <c r="AF542" t="s">
        <v>790</v>
      </c>
      <c r="AG542" t="s">
        <v>761</v>
      </c>
      <c r="AH542" t="s">
        <v>762</v>
      </c>
      <c r="AI542" t="s">
        <v>791</v>
      </c>
      <c r="AJ542">
        <v>-136.19</v>
      </c>
      <c r="AK542">
        <v>0</v>
      </c>
      <c r="AL542">
        <v>0</v>
      </c>
      <c r="AM542" t="s">
        <v>764</v>
      </c>
      <c r="AN542" t="s">
        <v>764</v>
      </c>
      <c r="AO542" t="s">
        <v>764</v>
      </c>
    </row>
    <row r="543" spans="1:41" x14ac:dyDescent="0.35">
      <c r="A543">
        <v>1360633</v>
      </c>
      <c r="B543" t="s">
        <v>740</v>
      </c>
      <c r="C543" t="s">
        <v>741</v>
      </c>
      <c r="D543" t="s">
        <v>580</v>
      </c>
      <c r="E543" t="s">
        <v>188</v>
      </c>
      <c r="F543" t="s">
        <v>869</v>
      </c>
      <c r="G543">
        <v>2021</v>
      </c>
      <c r="H543">
        <v>2</v>
      </c>
      <c r="I543" t="s">
        <v>858</v>
      </c>
      <c r="J543" s="29">
        <v>44255</v>
      </c>
      <c r="K543" t="s">
        <v>744</v>
      </c>
      <c r="L543" t="s">
        <v>769</v>
      </c>
      <c r="M543" t="s">
        <v>896</v>
      </c>
      <c r="N543" t="s">
        <v>897</v>
      </c>
      <c r="O543" t="s">
        <v>850</v>
      </c>
      <c r="P543" t="s">
        <v>673</v>
      </c>
      <c r="Q543" t="s">
        <v>749</v>
      </c>
      <c r="R543" t="s">
        <v>645</v>
      </c>
      <c r="S543" t="s">
        <v>841</v>
      </c>
      <c r="T543" t="s">
        <v>751</v>
      </c>
      <c r="U543" t="s">
        <v>752</v>
      </c>
      <c r="V543" t="s">
        <v>753</v>
      </c>
      <c r="W543" t="s">
        <v>16</v>
      </c>
      <c r="X543" t="s">
        <v>754</v>
      </c>
      <c r="Y543" t="s">
        <v>755</v>
      </c>
      <c r="Z543" t="s">
        <v>380</v>
      </c>
      <c r="AA543" t="s">
        <v>756</v>
      </c>
      <c r="AB543" t="s">
        <v>757</v>
      </c>
      <c r="AC543" t="s">
        <v>758</v>
      </c>
      <c r="AD543" t="s">
        <v>759</v>
      </c>
      <c r="AE543" t="s">
        <v>766</v>
      </c>
      <c r="AF543" t="s">
        <v>760</v>
      </c>
      <c r="AG543" t="s">
        <v>761</v>
      </c>
      <c r="AH543" t="s">
        <v>762</v>
      </c>
      <c r="AI543" t="s">
        <v>763</v>
      </c>
      <c r="AJ543">
        <v>-186.64</v>
      </c>
      <c r="AK543">
        <v>0</v>
      </c>
      <c r="AL543">
        <v>0</v>
      </c>
      <c r="AM543" t="s">
        <v>764</v>
      </c>
      <c r="AN543" t="s">
        <v>764</v>
      </c>
      <c r="AO543" t="s">
        <v>764</v>
      </c>
    </row>
    <row r="544" spans="1:41" x14ac:dyDescent="0.35">
      <c r="A544">
        <v>1392056</v>
      </c>
      <c r="B544" t="s">
        <v>740</v>
      </c>
      <c r="C544" t="s">
        <v>741</v>
      </c>
      <c r="D544" t="s">
        <v>580</v>
      </c>
      <c r="E544" t="s">
        <v>193</v>
      </c>
      <c r="F544" t="s">
        <v>869</v>
      </c>
      <c r="G544">
        <v>2021</v>
      </c>
      <c r="H544">
        <v>2</v>
      </c>
      <c r="I544" t="s">
        <v>858</v>
      </c>
      <c r="J544" s="29">
        <v>44255</v>
      </c>
      <c r="K544" t="s">
        <v>744</v>
      </c>
      <c r="L544" t="s">
        <v>769</v>
      </c>
      <c r="M544" t="s">
        <v>896</v>
      </c>
      <c r="N544" t="s">
        <v>897</v>
      </c>
      <c r="O544" t="s">
        <v>850</v>
      </c>
      <c r="P544" t="s">
        <v>673</v>
      </c>
      <c r="Q544" t="s">
        <v>749</v>
      </c>
      <c r="R544" t="s">
        <v>649</v>
      </c>
      <c r="S544" t="s">
        <v>700</v>
      </c>
      <c r="T544" t="s">
        <v>751</v>
      </c>
      <c r="U544" t="s">
        <v>752</v>
      </c>
      <c r="V544" t="s">
        <v>753</v>
      </c>
      <c r="W544" t="s">
        <v>16</v>
      </c>
      <c r="X544" t="s">
        <v>754</v>
      </c>
      <c r="Y544" t="s">
        <v>755</v>
      </c>
      <c r="Z544" t="s">
        <v>380</v>
      </c>
      <c r="AA544" t="s">
        <v>756</v>
      </c>
      <c r="AB544" t="s">
        <v>757</v>
      </c>
      <c r="AC544" t="s">
        <v>758</v>
      </c>
      <c r="AD544" t="s">
        <v>759</v>
      </c>
      <c r="AE544" t="s">
        <v>247</v>
      </c>
      <c r="AF544" t="s">
        <v>760</v>
      </c>
      <c r="AG544" t="s">
        <v>761</v>
      </c>
      <c r="AH544" t="s">
        <v>762</v>
      </c>
      <c r="AI544" t="s">
        <v>763</v>
      </c>
      <c r="AJ544">
        <v>-2836.71</v>
      </c>
      <c r="AK544">
        <v>0</v>
      </c>
      <c r="AL544">
        <v>0</v>
      </c>
      <c r="AM544" t="s">
        <v>764</v>
      </c>
      <c r="AN544" t="s">
        <v>764</v>
      </c>
      <c r="AO544" t="s">
        <v>764</v>
      </c>
    </row>
    <row r="545" spans="1:41" x14ac:dyDescent="0.35">
      <c r="A545">
        <v>1153805</v>
      </c>
      <c r="B545" t="s">
        <v>740</v>
      </c>
      <c r="C545" t="s">
        <v>741</v>
      </c>
      <c r="D545" t="e">
        <v>#N/A</v>
      </c>
      <c r="E545" t="s">
        <v>873</v>
      </c>
      <c r="F545" t="s">
        <v>869</v>
      </c>
      <c r="G545">
        <v>2021</v>
      </c>
      <c r="H545">
        <v>2</v>
      </c>
      <c r="I545" t="s">
        <v>858</v>
      </c>
      <c r="J545" s="29">
        <v>44255</v>
      </c>
      <c r="K545" t="s">
        <v>744</v>
      </c>
      <c r="L545" t="s">
        <v>769</v>
      </c>
      <c r="M545" t="s">
        <v>896</v>
      </c>
      <c r="N545" t="s">
        <v>897</v>
      </c>
      <c r="O545" t="s">
        <v>850</v>
      </c>
      <c r="P545" t="s">
        <v>673</v>
      </c>
      <c r="Q545" t="s">
        <v>749</v>
      </c>
      <c r="R545" t="s">
        <v>661</v>
      </c>
      <c r="S545" t="s">
        <v>750</v>
      </c>
      <c r="T545" t="s">
        <v>751</v>
      </c>
      <c r="U545" t="s">
        <v>752</v>
      </c>
      <c r="V545" t="s">
        <v>753</v>
      </c>
      <c r="W545" t="s">
        <v>788</v>
      </c>
      <c r="X545" t="s">
        <v>789</v>
      </c>
      <c r="Y545" t="s">
        <v>755</v>
      </c>
      <c r="Z545" t="s">
        <v>380</v>
      </c>
      <c r="AA545" t="s">
        <v>756</v>
      </c>
      <c r="AB545" t="s">
        <v>757</v>
      </c>
      <c r="AC545" t="s">
        <v>758</v>
      </c>
      <c r="AD545" t="s">
        <v>759</v>
      </c>
      <c r="AE545" t="s">
        <v>247</v>
      </c>
      <c r="AF545" t="s">
        <v>790</v>
      </c>
      <c r="AG545" t="s">
        <v>761</v>
      </c>
      <c r="AH545" t="s">
        <v>762</v>
      </c>
      <c r="AI545" t="s">
        <v>791</v>
      </c>
      <c r="AJ545">
        <v>-25.26</v>
      </c>
      <c r="AK545">
        <v>0</v>
      </c>
      <c r="AL545">
        <v>0</v>
      </c>
      <c r="AM545" t="s">
        <v>764</v>
      </c>
      <c r="AN545" t="s">
        <v>764</v>
      </c>
      <c r="AO545" t="s">
        <v>764</v>
      </c>
    </row>
    <row r="546" spans="1:41" x14ac:dyDescent="0.35">
      <c r="A546">
        <v>1168450</v>
      </c>
      <c r="B546" t="s">
        <v>740</v>
      </c>
      <c r="C546" t="s">
        <v>741</v>
      </c>
      <c r="D546" t="e">
        <v>#N/A</v>
      </c>
      <c r="E546" t="s">
        <v>874</v>
      </c>
      <c r="F546" t="s">
        <v>869</v>
      </c>
      <c r="G546">
        <v>2021</v>
      </c>
      <c r="H546">
        <v>2</v>
      </c>
      <c r="I546" t="s">
        <v>858</v>
      </c>
      <c r="J546" s="29">
        <v>44255</v>
      </c>
      <c r="K546" t="s">
        <v>744</v>
      </c>
      <c r="L546" t="s">
        <v>769</v>
      </c>
      <c r="M546" t="s">
        <v>896</v>
      </c>
      <c r="N546" t="s">
        <v>897</v>
      </c>
      <c r="O546" t="s">
        <v>850</v>
      </c>
      <c r="P546" t="s">
        <v>673</v>
      </c>
      <c r="Q546" t="s">
        <v>749</v>
      </c>
      <c r="R546" t="s">
        <v>657</v>
      </c>
      <c r="S546" t="s">
        <v>875</v>
      </c>
      <c r="T546" t="s">
        <v>751</v>
      </c>
      <c r="U546" t="s">
        <v>752</v>
      </c>
      <c r="V546" t="s">
        <v>753</v>
      </c>
      <c r="W546" t="s">
        <v>788</v>
      </c>
      <c r="X546" t="s">
        <v>789</v>
      </c>
      <c r="Y546" t="s">
        <v>755</v>
      </c>
      <c r="Z546" t="s">
        <v>380</v>
      </c>
      <c r="AA546" t="s">
        <v>756</v>
      </c>
      <c r="AB546" t="s">
        <v>757</v>
      </c>
      <c r="AC546" t="s">
        <v>758</v>
      </c>
      <c r="AD546" t="s">
        <v>759</v>
      </c>
      <c r="AE546" t="s">
        <v>472</v>
      </c>
      <c r="AF546" t="s">
        <v>790</v>
      </c>
      <c r="AG546" t="s">
        <v>761</v>
      </c>
      <c r="AH546" t="s">
        <v>762</v>
      </c>
      <c r="AI546" t="s">
        <v>791</v>
      </c>
      <c r="AJ546">
        <v>-5.67</v>
      </c>
      <c r="AK546">
        <v>0</v>
      </c>
      <c r="AL546">
        <v>0</v>
      </c>
      <c r="AM546" t="s">
        <v>764</v>
      </c>
      <c r="AN546" t="s">
        <v>764</v>
      </c>
      <c r="AO546" t="s">
        <v>764</v>
      </c>
    </row>
    <row r="547" spans="1:41" x14ac:dyDescent="0.35">
      <c r="A547">
        <v>1453648</v>
      </c>
      <c r="B547" t="s">
        <v>740</v>
      </c>
      <c r="C547" t="s">
        <v>741</v>
      </c>
      <c r="D547" t="e">
        <v>#N/A</v>
      </c>
      <c r="E547" t="s">
        <v>876</v>
      </c>
      <c r="F547" t="s">
        <v>869</v>
      </c>
      <c r="G547">
        <v>2021</v>
      </c>
      <c r="H547">
        <v>2</v>
      </c>
      <c r="I547" t="s">
        <v>858</v>
      </c>
      <c r="J547" s="29">
        <v>44255</v>
      </c>
      <c r="K547" t="s">
        <v>744</v>
      </c>
      <c r="L547" t="s">
        <v>769</v>
      </c>
      <c r="M547" t="s">
        <v>896</v>
      </c>
      <c r="N547" t="s">
        <v>897</v>
      </c>
      <c r="O547" t="s">
        <v>850</v>
      </c>
      <c r="P547" t="s">
        <v>673</v>
      </c>
      <c r="Q547" t="s">
        <v>749</v>
      </c>
      <c r="R547" t="s">
        <v>589</v>
      </c>
      <c r="S547" t="s">
        <v>798</v>
      </c>
      <c r="T547" t="s">
        <v>751</v>
      </c>
      <c r="U547" t="s">
        <v>752</v>
      </c>
      <c r="V547" t="s">
        <v>753</v>
      </c>
      <c r="W547" t="s">
        <v>877</v>
      </c>
      <c r="X547" t="s">
        <v>878</v>
      </c>
      <c r="Y547" t="s">
        <v>755</v>
      </c>
      <c r="Z547" t="s">
        <v>380</v>
      </c>
      <c r="AA547" t="s">
        <v>756</v>
      </c>
      <c r="AB547" t="s">
        <v>757</v>
      </c>
      <c r="AC547" t="s">
        <v>758</v>
      </c>
      <c r="AD547" t="s">
        <v>759</v>
      </c>
      <c r="AE547" t="s">
        <v>768</v>
      </c>
      <c r="AF547" t="s">
        <v>790</v>
      </c>
      <c r="AG547" t="s">
        <v>761</v>
      </c>
      <c r="AH547" t="s">
        <v>762</v>
      </c>
      <c r="AI547" t="s">
        <v>879</v>
      </c>
      <c r="AJ547">
        <v>-332.37</v>
      </c>
      <c r="AK547">
        <v>0</v>
      </c>
      <c r="AL547">
        <v>0</v>
      </c>
      <c r="AM547" t="s">
        <v>764</v>
      </c>
      <c r="AN547" t="s">
        <v>764</v>
      </c>
      <c r="AO547" t="s">
        <v>764</v>
      </c>
    </row>
    <row r="548" spans="1:41" x14ac:dyDescent="0.35">
      <c r="A548">
        <v>1265469</v>
      </c>
      <c r="B548" t="s">
        <v>740</v>
      </c>
      <c r="C548" t="s">
        <v>741</v>
      </c>
      <c r="D548" t="e">
        <v>#N/A</v>
      </c>
      <c r="E548" t="s">
        <v>817</v>
      </c>
      <c r="F548" t="s">
        <v>869</v>
      </c>
      <c r="G548">
        <v>2021</v>
      </c>
      <c r="H548">
        <v>2</v>
      </c>
      <c r="I548" t="s">
        <v>858</v>
      </c>
      <c r="J548" s="29">
        <v>44255</v>
      </c>
      <c r="K548" t="s">
        <v>744</v>
      </c>
      <c r="L548" t="s">
        <v>769</v>
      </c>
      <c r="M548" t="s">
        <v>896</v>
      </c>
      <c r="N548" t="s">
        <v>897</v>
      </c>
      <c r="O548" t="s">
        <v>850</v>
      </c>
      <c r="P548" t="s">
        <v>673</v>
      </c>
      <c r="Q548" t="s">
        <v>749</v>
      </c>
      <c r="R548" t="s">
        <v>641</v>
      </c>
      <c r="S548" t="s">
        <v>695</v>
      </c>
      <c r="T548" t="s">
        <v>751</v>
      </c>
      <c r="U548" t="s">
        <v>752</v>
      </c>
      <c r="V548" t="s">
        <v>753</v>
      </c>
      <c r="W548" t="s">
        <v>788</v>
      </c>
      <c r="X548" t="s">
        <v>789</v>
      </c>
      <c r="Y548" t="s">
        <v>755</v>
      </c>
      <c r="Z548" t="s">
        <v>380</v>
      </c>
      <c r="AA548" t="s">
        <v>756</v>
      </c>
      <c r="AB548" t="s">
        <v>757</v>
      </c>
      <c r="AC548" t="s">
        <v>758</v>
      </c>
      <c r="AD548" t="s">
        <v>759</v>
      </c>
      <c r="AE548" t="s">
        <v>472</v>
      </c>
      <c r="AF548" t="s">
        <v>790</v>
      </c>
      <c r="AG548" t="s">
        <v>761</v>
      </c>
      <c r="AH548" t="s">
        <v>762</v>
      </c>
      <c r="AI548" t="s">
        <v>791</v>
      </c>
      <c r="AJ548">
        <v>-1263.8800000000001</v>
      </c>
      <c r="AK548">
        <v>0</v>
      </c>
      <c r="AL548">
        <v>0</v>
      </c>
      <c r="AM548" t="s">
        <v>764</v>
      </c>
      <c r="AN548" t="s">
        <v>764</v>
      </c>
      <c r="AO548" t="s">
        <v>764</v>
      </c>
    </row>
    <row r="549" spans="1:41" x14ac:dyDescent="0.35">
      <c r="A549">
        <v>1717752</v>
      </c>
      <c r="B549" t="s">
        <v>740</v>
      </c>
      <c r="C549" t="s">
        <v>741</v>
      </c>
      <c r="D549" t="e">
        <v>#N/A</v>
      </c>
      <c r="E549" t="s">
        <v>812</v>
      </c>
      <c r="F549" t="s">
        <v>869</v>
      </c>
      <c r="G549">
        <v>2021</v>
      </c>
      <c r="H549">
        <v>2</v>
      </c>
      <c r="I549" t="s">
        <v>858</v>
      </c>
      <c r="J549" s="29">
        <v>44255</v>
      </c>
      <c r="K549" t="s">
        <v>744</v>
      </c>
      <c r="L549" t="s">
        <v>769</v>
      </c>
      <c r="M549" t="s">
        <v>896</v>
      </c>
      <c r="N549" t="s">
        <v>897</v>
      </c>
      <c r="O549" t="s">
        <v>850</v>
      </c>
      <c r="P549" t="s">
        <v>673</v>
      </c>
      <c r="Q549" t="s">
        <v>749</v>
      </c>
      <c r="R549" t="s">
        <v>651</v>
      </c>
      <c r="S549" t="s">
        <v>693</v>
      </c>
      <c r="T549" t="s">
        <v>751</v>
      </c>
      <c r="U549" t="s">
        <v>752</v>
      </c>
      <c r="V549" t="s">
        <v>753</v>
      </c>
      <c r="W549" t="s">
        <v>788</v>
      </c>
      <c r="X549" t="s">
        <v>789</v>
      </c>
      <c r="Y549" t="s">
        <v>755</v>
      </c>
      <c r="Z549" t="s">
        <v>380</v>
      </c>
      <c r="AA549" t="s">
        <v>756</v>
      </c>
      <c r="AB549" t="s">
        <v>757</v>
      </c>
      <c r="AC549" t="s">
        <v>758</v>
      </c>
      <c r="AD549" t="s">
        <v>759</v>
      </c>
      <c r="AE549" t="s">
        <v>768</v>
      </c>
      <c r="AF549" t="s">
        <v>790</v>
      </c>
      <c r="AG549" t="s">
        <v>761</v>
      </c>
      <c r="AH549" t="s">
        <v>762</v>
      </c>
      <c r="AI549" t="s">
        <v>791</v>
      </c>
      <c r="AJ549">
        <v>-3971.64</v>
      </c>
      <c r="AK549">
        <v>0</v>
      </c>
      <c r="AL549">
        <v>0</v>
      </c>
      <c r="AM549" t="s">
        <v>764</v>
      </c>
      <c r="AN549" t="s">
        <v>764</v>
      </c>
      <c r="AO549" t="s">
        <v>764</v>
      </c>
    </row>
    <row r="550" spans="1:41" x14ac:dyDescent="0.35">
      <c r="A550">
        <v>1717752</v>
      </c>
      <c r="B550" t="s">
        <v>740</v>
      </c>
      <c r="C550" t="s">
        <v>741</v>
      </c>
      <c r="D550" t="e">
        <v>#N/A</v>
      </c>
      <c r="E550" t="s">
        <v>812</v>
      </c>
      <c r="F550" t="s">
        <v>869</v>
      </c>
      <c r="G550">
        <v>2021</v>
      </c>
      <c r="H550">
        <v>2</v>
      </c>
      <c r="I550" t="s">
        <v>858</v>
      </c>
      <c r="J550" s="29">
        <v>44255</v>
      </c>
      <c r="K550" t="s">
        <v>744</v>
      </c>
      <c r="L550" t="s">
        <v>769</v>
      </c>
      <c r="M550" t="s">
        <v>896</v>
      </c>
      <c r="N550" t="s">
        <v>897</v>
      </c>
      <c r="O550" t="s">
        <v>850</v>
      </c>
      <c r="P550" t="s">
        <v>673</v>
      </c>
      <c r="Q550" t="s">
        <v>749</v>
      </c>
      <c r="R550" t="s">
        <v>651</v>
      </c>
      <c r="S550" t="s">
        <v>693</v>
      </c>
      <c r="T550" t="s">
        <v>751</v>
      </c>
      <c r="U550" t="s">
        <v>752</v>
      </c>
      <c r="V550" t="s">
        <v>753</v>
      </c>
      <c r="W550" t="s">
        <v>788</v>
      </c>
      <c r="X550" t="s">
        <v>789</v>
      </c>
      <c r="Y550" t="s">
        <v>755</v>
      </c>
      <c r="Z550" t="s">
        <v>380</v>
      </c>
      <c r="AA550" t="s">
        <v>756</v>
      </c>
      <c r="AB550" t="s">
        <v>757</v>
      </c>
      <c r="AC550" t="s">
        <v>758</v>
      </c>
      <c r="AD550" t="s">
        <v>759</v>
      </c>
      <c r="AE550" t="s">
        <v>768</v>
      </c>
      <c r="AF550" t="s">
        <v>790</v>
      </c>
      <c r="AG550" t="s">
        <v>761</v>
      </c>
      <c r="AH550" t="s">
        <v>762</v>
      </c>
      <c r="AI550" t="s">
        <v>791</v>
      </c>
      <c r="AJ550">
        <v>-14656.65</v>
      </c>
      <c r="AK550">
        <v>0</v>
      </c>
      <c r="AL550">
        <v>0</v>
      </c>
      <c r="AM550" t="s">
        <v>764</v>
      </c>
      <c r="AN550" t="s">
        <v>764</v>
      </c>
      <c r="AO550" t="s">
        <v>764</v>
      </c>
    </row>
    <row r="551" spans="1:41" x14ac:dyDescent="0.35">
      <c r="A551">
        <v>1720234</v>
      </c>
      <c r="B551" t="s">
        <v>740</v>
      </c>
      <c r="C551" t="s">
        <v>741</v>
      </c>
      <c r="D551" t="e">
        <v>#N/A</v>
      </c>
      <c r="E551" t="s">
        <v>880</v>
      </c>
      <c r="F551" t="s">
        <v>869</v>
      </c>
      <c r="G551">
        <v>2021</v>
      </c>
      <c r="H551">
        <v>2</v>
      </c>
      <c r="I551" t="s">
        <v>858</v>
      </c>
      <c r="J551" s="29">
        <v>44255</v>
      </c>
      <c r="K551" t="s">
        <v>744</v>
      </c>
      <c r="L551" t="s">
        <v>769</v>
      </c>
      <c r="M551" t="s">
        <v>896</v>
      </c>
      <c r="N551" t="s">
        <v>897</v>
      </c>
      <c r="O551" t="s">
        <v>850</v>
      </c>
      <c r="P551" t="s">
        <v>673</v>
      </c>
      <c r="Q551" t="s">
        <v>749</v>
      </c>
      <c r="R551" t="s">
        <v>585</v>
      </c>
      <c r="S551" t="s">
        <v>706</v>
      </c>
      <c r="T551" t="s">
        <v>751</v>
      </c>
      <c r="U551" t="s">
        <v>752</v>
      </c>
      <c r="V551" t="s">
        <v>753</v>
      </c>
      <c r="W551" t="s">
        <v>392</v>
      </c>
      <c r="X551" t="s">
        <v>881</v>
      </c>
      <c r="Y551" t="s">
        <v>755</v>
      </c>
      <c r="Z551" t="s">
        <v>380</v>
      </c>
      <c r="AA551" t="s">
        <v>756</v>
      </c>
      <c r="AB551" t="s">
        <v>757</v>
      </c>
      <c r="AC551" t="s">
        <v>758</v>
      </c>
      <c r="AD551" t="s">
        <v>759</v>
      </c>
      <c r="AE551" t="s">
        <v>766</v>
      </c>
      <c r="AF551" t="s">
        <v>882</v>
      </c>
      <c r="AG551" t="s">
        <v>761</v>
      </c>
      <c r="AH551" t="s">
        <v>762</v>
      </c>
      <c r="AI551" t="s">
        <v>883</v>
      </c>
      <c r="AJ551">
        <v>-55.48</v>
      </c>
      <c r="AK551">
        <v>0</v>
      </c>
      <c r="AL551">
        <v>0</v>
      </c>
      <c r="AM551" t="s">
        <v>764</v>
      </c>
      <c r="AN551" t="s">
        <v>764</v>
      </c>
      <c r="AO551" t="s">
        <v>764</v>
      </c>
    </row>
    <row r="552" spans="1:41" x14ac:dyDescent="0.35">
      <c r="A552">
        <v>1720235</v>
      </c>
      <c r="B552" t="s">
        <v>740</v>
      </c>
      <c r="C552" t="s">
        <v>741</v>
      </c>
      <c r="D552" t="e">
        <v>#N/A</v>
      </c>
      <c r="E552" t="s">
        <v>884</v>
      </c>
      <c r="F552" t="s">
        <v>869</v>
      </c>
      <c r="G552">
        <v>2021</v>
      </c>
      <c r="H552">
        <v>2</v>
      </c>
      <c r="I552" t="s">
        <v>858</v>
      </c>
      <c r="J552" s="29">
        <v>44255</v>
      </c>
      <c r="K552" t="s">
        <v>744</v>
      </c>
      <c r="L552" t="s">
        <v>769</v>
      </c>
      <c r="M552" t="s">
        <v>896</v>
      </c>
      <c r="N552" t="s">
        <v>897</v>
      </c>
      <c r="O552" t="s">
        <v>850</v>
      </c>
      <c r="P552" t="s">
        <v>673</v>
      </c>
      <c r="Q552" t="s">
        <v>749</v>
      </c>
      <c r="R552" t="s">
        <v>593</v>
      </c>
      <c r="S552" t="s">
        <v>686</v>
      </c>
      <c r="T552" t="s">
        <v>751</v>
      </c>
      <c r="U552" t="s">
        <v>752</v>
      </c>
      <c r="V552" t="s">
        <v>753</v>
      </c>
      <c r="W552" t="s">
        <v>877</v>
      </c>
      <c r="X552" t="s">
        <v>878</v>
      </c>
      <c r="Y552" t="s">
        <v>755</v>
      </c>
      <c r="Z552" t="s">
        <v>380</v>
      </c>
      <c r="AA552" t="s">
        <v>756</v>
      </c>
      <c r="AB552" t="s">
        <v>757</v>
      </c>
      <c r="AC552" t="s">
        <v>758</v>
      </c>
      <c r="AD552" t="s">
        <v>759</v>
      </c>
      <c r="AE552" t="s">
        <v>562</v>
      </c>
      <c r="AF552" t="s">
        <v>790</v>
      </c>
      <c r="AG552" t="s">
        <v>761</v>
      </c>
      <c r="AH552" t="s">
        <v>762</v>
      </c>
      <c r="AI552" t="s">
        <v>879</v>
      </c>
      <c r="AJ552">
        <v>-310.29000000000002</v>
      </c>
      <c r="AK552">
        <v>0</v>
      </c>
      <c r="AL552">
        <v>0</v>
      </c>
      <c r="AM552" t="s">
        <v>764</v>
      </c>
      <c r="AN552" t="s">
        <v>764</v>
      </c>
      <c r="AO552" t="s">
        <v>764</v>
      </c>
    </row>
    <row r="553" spans="1:41" x14ac:dyDescent="0.35">
      <c r="A553">
        <v>1720235</v>
      </c>
      <c r="B553" t="s">
        <v>740</v>
      </c>
      <c r="C553" t="s">
        <v>741</v>
      </c>
      <c r="D553" t="e">
        <v>#N/A</v>
      </c>
      <c r="E553" t="s">
        <v>884</v>
      </c>
      <c r="F553" t="s">
        <v>869</v>
      </c>
      <c r="G553">
        <v>2021</v>
      </c>
      <c r="H553">
        <v>2</v>
      </c>
      <c r="I553" t="s">
        <v>858</v>
      </c>
      <c r="J553" s="29">
        <v>44255</v>
      </c>
      <c r="K553" t="s">
        <v>744</v>
      </c>
      <c r="L553" t="s">
        <v>769</v>
      </c>
      <c r="M553" t="s">
        <v>896</v>
      </c>
      <c r="N553" t="s">
        <v>897</v>
      </c>
      <c r="O553" t="s">
        <v>850</v>
      </c>
      <c r="P553" t="s">
        <v>673</v>
      </c>
      <c r="Q553" t="s">
        <v>749</v>
      </c>
      <c r="R553" t="s">
        <v>593</v>
      </c>
      <c r="S553" t="s">
        <v>686</v>
      </c>
      <c r="T553" t="s">
        <v>751</v>
      </c>
      <c r="U553" t="s">
        <v>752</v>
      </c>
      <c r="V553" t="s">
        <v>753</v>
      </c>
      <c r="W553" t="s">
        <v>877</v>
      </c>
      <c r="X553" t="s">
        <v>878</v>
      </c>
      <c r="Y553" t="s">
        <v>755</v>
      </c>
      <c r="Z553" t="s">
        <v>380</v>
      </c>
      <c r="AA553" t="s">
        <v>756</v>
      </c>
      <c r="AB553" t="s">
        <v>757</v>
      </c>
      <c r="AC553" t="s">
        <v>758</v>
      </c>
      <c r="AD553" t="s">
        <v>759</v>
      </c>
      <c r="AE553" t="s">
        <v>562</v>
      </c>
      <c r="AF553" t="s">
        <v>790</v>
      </c>
      <c r="AG553" t="s">
        <v>761</v>
      </c>
      <c r="AH553" t="s">
        <v>762</v>
      </c>
      <c r="AI553" t="s">
        <v>879</v>
      </c>
      <c r="AJ553">
        <v>-1986.32</v>
      </c>
      <c r="AK553">
        <v>0</v>
      </c>
      <c r="AL553">
        <v>0</v>
      </c>
      <c r="AM553" t="s">
        <v>764</v>
      </c>
      <c r="AN553" t="s">
        <v>764</v>
      </c>
      <c r="AO553" t="s">
        <v>764</v>
      </c>
    </row>
    <row r="554" spans="1:41" x14ac:dyDescent="0.35">
      <c r="A554">
        <v>1720236</v>
      </c>
      <c r="B554" t="s">
        <v>740</v>
      </c>
      <c r="C554" t="s">
        <v>741</v>
      </c>
      <c r="D554" t="e">
        <v>#N/A</v>
      </c>
      <c r="E554" t="s">
        <v>885</v>
      </c>
      <c r="F554" t="s">
        <v>869</v>
      </c>
      <c r="G554">
        <v>2021</v>
      </c>
      <c r="H554">
        <v>2</v>
      </c>
      <c r="I554" t="s">
        <v>858</v>
      </c>
      <c r="J554" s="29">
        <v>44255</v>
      </c>
      <c r="K554" t="s">
        <v>744</v>
      </c>
      <c r="L554" t="s">
        <v>769</v>
      </c>
      <c r="M554" t="s">
        <v>896</v>
      </c>
      <c r="N554" t="s">
        <v>897</v>
      </c>
      <c r="O554" t="s">
        <v>850</v>
      </c>
      <c r="P554" t="s">
        <v>673</v>
      </c>
      <c r="Q554" t="s">
        <v>749</v>
      </c>
      <c r="R554" t="s">
        <v>595</v>
      </c>
      <c r="S554" t="s">
        <v>702</v>
      </c>
      <c r="T554" t="s">
        <v>751</v>
      </c>
      <c r="U554" t="s">
        <v>752</v>
      </c>
      <c r="V554" t="s">
        <v>753</v>
      </c>
      <c r="W554" t="s">
        <v>392</v>
      </c>
      <c r="X554" t="s">
        <v>881</v>
      </c>
      <c r="Y554" t="s">
        <v>755</v>
      </c>
      <c r="Z554" t="s">
        <v>380</v>
      </c>
      <c r="AA554" t="s">
        <v>756</v>
      </c>
      <c r="AB554" t="s">
        <v>757</v>
      </c>
      <c r="AC554" t="s">
        <v>758</v>
      </c>
      <c r="AD554" t="s">
        <v>759</v>
      </c>
      <c r="AE554" t="s">
        <v>247</v>
      </c>
      <c r="AF554" t="s">
        <v>882</v>
      </c>
      <c r="AG554" t="s">
        <v>761</v>
      </c>
      <c r="AH554" t="s">
        <v>762</v>
      </c>
      <c r="AI554" t="s">
        <v>883</v>
      </c>
      <c r="AJ554">
        <v>-15130.06</v>
      </c>
      <c r="AK554">
        <v>0</v>
      </c>
      <c r="AL554">
        <v>0</v>
      </c>
      <c r="AM554" t="s">
        <v>764</v>
      </c>
      <c r="AN554" t="s">
        <v>764</v>
      </c>
      <c r="AO554" t="s">
        <v>764</v>
      </c>
    </row>
    <row r="555" spans="1:41" x14ac:dyDescent="0.35">
      <c r="A555">
        <v>1720237</v>
      </c>
      <c r="B555" t="s">
        <v>740</v>
      </c>
      <c r="C555" t="s">
        <v>741</v>
      </c>
      <c r="D555" t="e">
        <v>#N/A</v>
      </c>
      <c r="E555" t="s">
        <v>886</v>
      </c>
      <c r="F555" t="s">
        <v>869</v>
      </c>
      <c r="G555">
        <v>2021</v>
      </c>
      <c r="H555">
        <v>2</v>
      </c>
      <c r="I555" t="s">
        <v>858</v>
      </c>
      <c r="J555" s="29">
        <v>44255</v>
      </c>
      <c r="K555" t="s">
        <v>744</v>
      </c>
      <c r="L555" t="s">
        <v>769</v>
      </c>
      <c r="M555" t="s">
        <v>896</v>
      </c>
      <c r="N555" t="s">
        <v>897</v>
      </c>
      <c r="O555" t="s">
        <v>850</v>
      </c>
      <c r="P555" t="s">
        <v>673</v>
      </c>
      <c r="Q555" t="s">
        <v>749</v>
      </c>
      <c r="R555" t="s">
        <v>605</v>
      </c>
      <c r="S555" t="s">
        <v>795</v>
      </c>
      <c r="T555" t="s">
        <v>751</v>
      </c>
      <c r="U555" t="s">
        <v>752</v>
      </c>
      <c r="V555" t="s">
        <v>753</v>
      </c>
      <c r="W555" t="s">
        <v>877</v>
      </c>
      <c r="X555" t="s">
        <v>878</v>
      </c>
      <c r="Y555" t="s">
        <v>755</v>
      </c>
      <c r="Z555" t="s">
        <v>380</v>
      </c>
      <c r="AA555" t="s">
        <v>756</v>
      </c>
      <c r="AB555" t="s">
        <v>757</v>
      </c>
      <c r="AC555" t="s">
        <v>758</v>
      </c>
      <c r="AD555" t="s">
        <v>759</v>
      </c>
      <c r="AE555" t="s">
        <v>472</v>
      </c>
      <c r="AF555" t="s">
        <v>790</v>
      </c>
      <c r="AG555" t="s">
        <v>761</v>
      </c>
      <c r="AH555" t="s">
        <v>762</v>
      </c>
      <c r="AI555" t="s">
        <v>879</v>
      </c>
      <c r="AJ555">
        <v>-1173.3599999999999</v>
      </c>
      <c r="AK555">
        <v>0</v>
      </c>
      <c r="AL555">
        <v>0</v>
      </c>
      <c r="AM555" t="s">
        <v>764</v>
      </c>
      <c r="AN555" t="s">
        <v>764</v>
      </c>
      <c r="AO555" t="s">
        <v>764</v>
      </c>
    </row>
    <row r="556" spans="1:41" x14ac:dyDescent="0.35">
      <c r="A556">
        <v>1720238</v>
      </c>
      <c r="B556" t="s">
        <v>740</v>
      </c>
      <c r="C556" t="s">
        <v>741</v>
      </c>
      <c r="D556" t="e">
        <v>#N/A</v>
      </c>
      <c r="E556" t="s">
        <v>887</v>
      </c>
      <c r="F556" t="s">
        <v>869</v>
      </c>
      <c r="G556">
        <v>2021</v>
      </c>
      <c r="H556">
        <v>2</v>
      </c>
      <c r="I556" t="s">
        <v>858</v>
      </c>
      <c r="J556" s="29">
        <v>44255</v>
      </c>
      <c r="K556" t="s">
        <v>744</v>
      </c>
      <c r="L556" t="s">
        <v>769</v>
      </c>
      <c r="M556" t="s">
        <v>896</v>
      </c>
      <c r="N556" t="s">
        <v>897</v>
      </c>
      <c r="O556" t="s">
        <v>850</v>
      </c>
      <c r="P556" t="s">
        <v>673</v>
      </c>
      <c r="Q556" t="s">
        <v>749</v>
      </c>
      <c r="R556" t="s">
        <v>605</v>
      </c>
      <c r="S556" t="s">
        <v>795</v>
      </c>
      <c r="T556" t="s">
        <v>751</v>
      </c>
      <c r="U556" t="s">
        <v>752</v>
      </c>
      <c r="V556" t="s">
        <v>753</v>
      </c>
      <c r="W556" t="s">
        <v>392</v>
      </c>
      <c r="X556" t="s">
        <v>881</v>
      </c>
      <c r="Y556" t="s">
        <v>755</v>
      </c>
      <c r="Z556" t="s">
        <v>380</v>
      </c>
      <c r="AA556" t="s">
        <v>756</v>
      </c>
      <c r="AB556" t="s">
        <v>757</v>
      </c>
      <c r="AC556" t="s">
        <v>758</v>
      </c>
      <c r="AD556" t="s">
        <v>759</v>
      </c>
      <c r="AE556" t="s">
        <v>472</v>
      </c>
      <c r="AF556" t="s">
        <v>882</v>
      </c>
      <c r="AG556" t="s">
        <v>761</v>
      </c>
      <c r="AH556" t="s">
        <v>762</v>
      </c>
      <c r="AI556" t="s">
        <v>883</v>
      </c>
      <c r="AJ556">
        <v>-311.81</v>
      </c>
      <c r="AK556">
        <v>0</v>
      </c>
      <c r="AL556">
        <v>0</v>
      </c>
      <c r="AM556" t="s">
        <v>764</v>
      </c>
      <c r="AN556" t="s">
        <v>764</v>
      </c>
      <c r="AO556" t="s">
        <v>764</v>
      </c>
    </row>
    <row r="557" spans="1:41" x14ac:dyDescent="0.35">
      <c r="A557">
        <v>1720239</v>
      </c>
      <c r="B557" t="s">
        <v>740</v>
      </c>
      <c r="C557" t="s">
        <v>741</v>
      </c>
      <c r="D557" t="e">
        <v>#N/A</v>
      </c>
      <c r="E557" t="s">
        <v>888</v>
      </c>
      <c r="F557" t="s">
        <v>869</v>
      </c>
      <c r="G557">
        <v>2021</v>
      </c>
      <c r="H557">
        <v>2</v>
      </c>
      <c r="I557" t="s">
        <v>858</v>
      </c>
      <c r="J557" s="29">
        <v>44255</v>
      </c>
      <c r="K557" t="s">
        <v>744</v>
      </c>
      <c r="L557" t="s">
        <v>769</v>
      </c>
      <c r="M557" t="s">
        <v>896</v>
      </c>
      <c r="N557" t="s">
        <v>897</v>
      </c>
      <c r="O557" t="s">
        <v>850</v>
      </c>
      <c r="P557" t="s">
        <v>673</v>
      </c>
      <c r="Q557" t="s">
        <v>749</v>
      </c>
      <c r="R557" t="s">
        <v>615</v>
      </c>
      <c r="S557" t="s">
        <v>699</v>
      </c>
      <c r="T557" t="s">
        <v>751</v>
      </c>
      <c r="U557" t="s">
        <v>752</v>
      </c>
      <c r="V557" t="s">
        <v>753</v>
      </c>
      <c r="W557" t="s">
        <v>877</v>
      </c>
      <c r="X557" t="s">
        <v>878</v>
      </c>
      <c r="Y557" t="s">
        <v>755</v>
      </c>
      <c r="Z557" t="s">
        <v>380</v>
      </c>
      <c r="AA557" t="s">
        <v>756</v>
      </c>
      <c r="AB557" t="s">
        <v>757</v>
      </c>
      <c r="AC557" t="s">
        <v>758</v>
      </c>
      <c r="AD557" t="s">
        <v>759</v>
      </c>
      <c r="AE557" t="s">
        <v>472</v>
      </c>
      <c r="AF557" t="s">
        <v>790</v>
      </c>
      <c r="AG557" t="s">
        <v>761</v>
      </c>
      <c r="AH557" t="s">
        <v>762</v>
      </c>
      <c r="AI557" t="s">
        <v>879</v>
      </c>
      <c r="AJ557">
        <v>-20.49</v>
      </c>
      <c r="AK557">
        <v>0</v>
      </c>
      <c r="AL557">
        <v>0</v>
      </c>
      <c r="AM557" t="s">
        <v>764</v>
      </c>
      <c r="AN557" t="s">
        <v>764</v>
      </c>
      <c r="AO557" t="s">
        <v>764</v>
      </c>
    </row>
    <row r="558" spans="1:41" x14ac:dyDescent="0.35">
      <c r="A558">
        <v>1720239</v>
      </c>
      <c r="B558" t="s">
        <v>740</v>
      </c>
      <c r="C558" t="s">
        <v>741</v>
      </c>
      <c r="D558" t="e">
        <v>#N/A</v>
      </c>
      <c r="E558" t="s">
        <v>888</v>
      </c>
      <c r="F558" t="s">
        <v>869</v>
      </c>
      <c r="G558">
        <v>2021</v>
      </c>
      <c r="H558">
        <v>2</v>
      </c>
      <c r="I558" t="s">
        <v>858</v>
      </c>
      <c r="J558" s="29">
        <v>44255</v>
      </c>
      <c r="K558" t="s">
        <v>744</v>
      </c>
      <c r="L558" t="s">
        <v>769</v>
      </c>
      <c r="M558" t="s">
        <v>896</v>
      </c>
      <c r="N558" t="s">
        <v>897</v>
      </c>
      <c r="O558" t="s">
        <v>850</v>
      </c>
      <c r="P558" t="s">
        <v>673</v>
      </c>
      <c r="Q558" t="s">
        <v>749</v>
      </c>
      <c r="R558" t="s">
        <v>615</v>
      </c>
      <c r="S558" t="s">
        <v>699</v>
      </c>
      <c r="T558" t="s">
        <v>751</v>
      </c>
      <c r="U558" t="s">
        <v>752</v>
      </c>
      <c r="V558" t="s">
        <v>753</v>
      </c>
      <c r="W558" t="s">
        <v>877</v>
      </c>
      <c r="X558" t="s">
        <v>878</v>
      </c>
      <c r="Y558" t="s">
        <v>755</v>
      </c>
      <c r="Z558" t="s">
        <v>380</v>
      </c>
      <c r="AA558" t="s">
        <v>756</v>
      </c>
      <c r="AB558" t="s">
        <v>757</v>
      </c>
      <c r="AC558" t="s">
        <v>758</v>
      </c>
      <c r="AD558" t="s">
        <v>759</v>
      </c>
      <c r="AE558" t="s">
        <v>472</v>
      </c>
      <c r="AF558" t="s">
        <v>790</v>
      </c>
      <c r="AG558" t="s">
        <v>761</v>
      </c>
      <c r="AH558" t="s">
        <v>762</v>
      </c>
      <c r="AI558" t="s">
        <v>879</v>
      </c>
      <c r="AJ558">
        <v>-2176.9</v>
      </c>
      <c r="AK558">
        <v>0</v>
      </c>
      <c r="AL558">
        <v>0</v>
      </c>
      <c r="AM558" t="s">
        <v>764</v>
      </c>
      <c r="AN558" t="s">
        <v>764</v>
      </c>
      <c r="AO558" t="s">
        <v>764</v>
      </c>
    </row>
    <row r="559" spans="1:41" x14ac:dyDescent="0.35">
      <c r="A559">
        <v>1720240</v>
      </c>
      <c r="B559" t="s">
        <v>740</v>
      </c>
      <c r="C559" t="s">
        <v>741</v>
      </c>
      <c r="D559" t="e">
        <v>#N/A</v>
      </c>
      <c r="E559" t="s">
        <v>889</v>
      </c>
      <c r="F559" t="s">
        <v>869</v>
      </c>
      <c r="G559">
        <v>2021</v>
      </c>
      <c r="H559">
        <v>2</v>
      </c>
      <c r="I559" t="s">
        <v>858</v>
      </c>
      <c r="J559" s="29">
        <v>44255</v>
      </c>
      <c r="K559" t="s">
        <v>744</v>
      </c>
      <c r="L559" t="s">
        <v>769</v>
      </c>
      <c r="M559" t="s">
        <v>896</v>
      </c>
      <c r="N559" t="s">
        <v>897</v>
      </c>
      <c r="O559" t="s">
        <v>850</v>
      </c>
      <c r="P559" t="s">
        <v>673</v>
      </c>
      <c r="Q559" t="s">
        <v>749</v>
      </c>
      <c r="R559" t="s">
        <v>617</v>
      </c>
      <c r="S559" t="s">
        <v>694</v>
      </c>
      <c r="T559" t="s">
        <v>751</v>
      </c>
      <c r="U559" t="s">
        <v>752</v>
      </c>
      <c r="V559" t="s">
        <v>753</v>
      </c>
      <c r="W559" t="s">
        <v>392</v>
      </c>
      <c r="X559" t="s">
        <v>881</v>
      </c>
      <c r="Y559" t="s">
        <v>755</v>
      </c>
      <c r="Z559" t="s">
        <v>380</v>
      </c>
      <c r="AA559" t="s">
        <v>756</v>
      </c>
      <c r="AB559" t="s">
        <v>757</v>
      </c>
      <c r="AC559" t="s">
        <v>758</v>
      </c>
      <c r="AD559" t="s">
        <v>759</v>
      </c>
      <c r="AE559" t="s">
        <v>472</v>
      </c>
      <c r="AF559" t="s">
        <v>882</v>
      </c>
      <c r="AG559" t="s">
        <v>761</v>
      </c>
      <c r="AH559" t="s">
        <v>762</v>
      </c>
      <c r="AI559" t="s">
        <v>883</v>
      </c>
      <c r="AJ559">
        <v>-34.729999999999997</v>
      </c>
      <c r="AK559">
        <v>0</v>
      </c>
      <c r="AL559">
        <v>0</v>
      </c>
      <c r="AM559" t="s">
        <v>764</v>
      </c>
      <c r="AN559" t="s">
        <v>764</v>
      </c>
      <c r="AO559" t="s">
        <v>764</v>
      </c>
    </row>
    <row r="560" spans="1:41" x14ac:dyDescent="0.35">
      <c r="A560">
        <v>1720241</v>
      </c>
      <c r="B560" t="s">
        <v>740</v>
      </c>
      <c r="C560" t="s">
        <v>741</v>
      </c>
      <c r="D560" t="e">
        <v>#N/A</v>
      </c>
      <c r="E560" t="s">
        <v>890</v>
      </c>
      <c r="F560" t="s">
        <v>869</v>
      </c>
      <c r="G560">
        <v>2021</v>
      </c>
      <c r="H560">
        <v>2</v>
      </c>
      <c r="I560" t="s">
        <v>858</v>
      </c>
      <c r="J560" s="29">
        <v>44255</v>
      </c>
      <c r="K560" t="s">
        <v>744</v>
      </c>
      <c r="L560" t="s">
        <v>769</v>
      </c>
      <c r="M560" t="s">
        <v>896</v>
      </c>
      <c r="N560" t="s">
        <v>897</v>
      </c>
      <c r="O560" t="s">
        <v>850</v>
      </c>
      <c r="P560" t="s">
        <v>673</v>
      </c>
      <c r="Q560" t="s">
        <v>749</v>
      </c>
      <c r="R560" t="s">
        <v>623</v>
      </c>
      <c r="S560" t="s">
        <v>820</v>
      </c>
      <c r="T560" t="s">
        <v>751</v>
      </c>
      <c r="U560" t="s">
        <v>752</v>
      </c>
      <c r="V560" t="s">
        <v>753</v>
      </c>
      <c r="W560" t="s">
        <v>877</v>
      </c>
      <c r="X560" t="s">
        <v>878</v>
      </c>
      <c r="Y560" t="s">
        <v>755</v>
      </c>
      <c r="Z560" t="s">
        <v>380</v>
      </c>
      <c r="AA560" t="s">
        <v>756</v>
      </c>
      <c r="AB560" t="s">
        <v>757</v>
      </c>
      <c r="AC560" t="s">
        <v>758</v>
      </c>
      <c r="AD560" t="s">
        <v>759</v>
      </c>
      <c r="AE560" t="s">
        <v>768</v>
      </c>
      <c r="AF560" t="s">
        <v>790</v>
      </c>
      <c r="AG560" t="s">
        <v>761</v>
      </c>
      <c r="AH560" t="s">
        <v>762</v>
      </c>
      <c r="AI560" t="s">
        <v>879</v>
      </c>
      <c r="AJ560">
        <v>-19.29</v>
      </c>
      <c r="AK560">
        <v>0</v>
      </c>
      <c r="AL560">
        <v>0</v>
      </c>
      <c r="AM560" t="s">
        <v>764</v>
      </c>
      <c r="AN560" t="s">
        <v>764</v>
      </c>
      <c r="AO560" t="s">
        <v>764</v>
      </c>
    </row>
    <row r="561" spans="1:41" x14ac:dyDescent="0.35">
      <c r="A561">
        <v>1720242</v>
      </c>
      <c r="B561" t="s">
        <v>740</v>
      </c>
      <c r="C561" t="s">
        <v>741</v>
      </c>
      <c r="D561" t="e">
        <v>#N/A</v>
      </c>
      <c r="E561" t="s">
        <v>891</v>
      </c>
      <c r="F561" t="s">
        <v>869</v>
      </c>
      <c r="G561">
        <v>2021</v>
      </c>
      <c r="H561">
        <v>2</v>
      </c>
      <c r="I561" t="s">
        <v>858</v>
      </c>
      <c r="J561" s="29">
        <v>44255</v>
      </c>
      <c r="K561" t="s">
        <v>744</v>
      </c>
      <c r="L561" t="s">
        <v>769</v>
      </c>
      <c r="M561" t="s">
        <v>896</v>
      </c>
      <c r="N561" t="s">
        <v>897</v>
      </c>
      <c r="O561" t="s">
        <v>850</v>
      </c>
      <c r="P561" t="s">
        <v>673</v>
      </c>
      <c r="Q561" t="s">
        <v>749</v>
      </c>
      <c r="R561" t="s">
        <v>625</v>
      </c>
      <c r="S561" t="s">
        <v>698</v>
      </c>
      <c r="T561" t="s">
        <v>751</v>
      </c>
      <c r="U561" t="s">
        <v>752</v>
      </c>
      <c r="V561" t="s">
        <v>753</v>
      </c>
      <c r="W561" t="s">
        <v>392</v>
      </c>
      <c r="X561" t="s">
        <v>881</v>
      </c>
      <c r="Y561" t="s">
        <v>755</v>
      </c>
      <c r="Z561" t="s">
        <v>380</v>
      </c>
      <c r="AA561" t="s">
        <v>756</v>
      </c>
      <c r="AB561" t="s">
        <v>757</v>
      </c>
      <c r="AC561" t="s">
        <v>758</v>
      </c>
      <c r="AD561" t="s">
        <v>759</v>
      </c>
      <c r="AE561" t="s">
        <v>472</v>
      </c>
      <c r="AF561" t="s">
        <v>882</v>
      </c>
      <c r="AG561" t="s">
        <v>761</v>
      </c>
      <c r="AH561" t="s">
        <v>762</v>
      </c>
      <c r="AI561" t="s">
        <v>883</v>
      </c>
      <c r="AJ561">
        <v>-1782.98</v>
      </c>
      <c r="AK561">
        <v>0</v>
      </c>
      <c r="AL561">
        <v>0</v>
      </c>
      <c r="AM561" t="s">
        <v>764</v>
      </c>
      <c r="AN561" t="s">
        <v>764</v>
      </c>
      <c r="AO561" t="s">
        <v>764</v>
      </c>
    </row>
    <row r="562" spans="1:41" x14ac:dyDescent="0.35">
      <c r="A562">
        <v>1720243</v>
      </c>
      <c r="B562" t="s">
        <v>740</v>
      </c>
      <c r="C562" t="s">
        <v>741</v>
      </c>
      <c r="D562" t="e">
        <v>#N/A</v>
      </c>
      <c r="E562" t="s">
        <v>892</v>
      </c>
      <c r="F562" t="s">
        <v>869</v>
      </c>
      <c r="G562">
        <v>2021</v>
      </c>
      <c r="H562">
        <v>2</v>
      </c>
      <c r="I562" t="s">
        <v>858</v>
      </c>
      <c r="J562" s="29">
        <v>44255</v>
      </c>
      <c r="K562" t="s">
        <v>744</v>
      </c>
      <c r="L562" t="s">
        <v>769</v>
      </c>
      <c r="M562" t="s">
        <v>896</v>
      </c>
      <c r="N562" t="s">
        <v>897</v>
      </c>
      <c r="O562" t="s">
        <v>850</v>
      </c>
      <c r="P562" t="s">
        <v>673</v>
      </c>
      <c r="Q562" t="s">
        <v>749</v>
      </c>
      <c r="R562" t="s">
        <v>637</v>
      </c>
      <c r="S562" t="s">
        <v>705</v>
      </c>
      <c r="T562" t="s">
        <v>751</v>
      </c>
      <c r="U562" t="s">
        <v>752</v>
      </c>
      <c r="V562" t="s">
        <v>753</v>
      </c>
      <c r="W562" t="s">
        <v>788</v>
      </c>
      <c r="X562" t="s">
        <v>789</v>
      </c>
      <c r="Y562" t="s">
        <v>755</v>
      </c>
      <c r="Z562" t="s">
        <v>380</v>
      </c>
      <c r="AA562" t="s">
        <v>756</v>
      </c>
      <c r="AB562" t="s">
        <v>757</v>
      </c>
      <c r="AC562" t="s">
        <v>758</v>
      </c>
      <c r="AD562" t="s">
        <v>759</v>
      </c>
      <c r="AE562" t="s">
        <v>766</v>
      </c>
      <c r="AF562" t="s">
        <v>790</v>
      </c>
      <c r="AG562" t="s">
        <v>761</v>
      </c>
      <c r="AH562" t="s">
        <v>762</v>
      </c>
      <c r="AI562" t="s">
        <v>791</v>
      </c>
      <c r="AJ562">
        <v>-192.57</v>
      </c>
      <c r="AK562">
        <v>0</v>
      </c>
      <c r="AL562">
        <v>0</v>
      </c>
      <c r="AM562" t="s">
        <v>764</v>
      </c>
      <c r="AN562" t="s">
        <v>764</v>
      </c>
      <c r="AO562" t="s">
        <v>764</v>
      </c>
    </row>
    <row r="563" spans="1:41" x14ac:dyDescent="0.35">
      <c r="A563">
        <v>1720243</v>
      </c>
      <c r="B563" t="s">
        <v>740</v>
      </c>
      <c r="C563" t="s">
        <v>741</v>
      </c>
      <c r="D563" t="e">
        <v>#N/A</v>
      </c>
      <c r="E563" t="s">
        <v>892</v>
      </c>
      <c r="F563" t="s">
        <v>869</v>
      </c>
      <c r="G563">
        <v>2021</v>
      </c>
      <c r="H563">
        <v>2</v>
      </c>
      <c r="I563" t="s">
        <v>858</v>
      </c>
      <c r="J563" s="29">
        <v>44255</v>
      </c>
      <c r="K563" t="s">
        <v>744</v>
      </c>
      <c r="L563" t="s">
        <v>769</v>
      </c>
      <c r="M563" t="s">
        <v>896</v>
      </c>
      <c r="N563" t="s">
        <v>897</v>
      </c>
      <c r="O563" t="s">
        <v>850</v>
      </c>
      <c r="P563" t="s">
        <v>673</v>
      </c>
      <c r="Q563" t="s">
        <v>749</v>
      </c>
      <c r="R563" t="s">
        <v>637</v>
      </c>
      <c r="S563" t="s">
        <v>705</v>
      </c>
      <c r="T563" t="s">
        <v>751</v>
      </c>
      <c r="U563" t="s">
        <v>752</v>
      </c>
      <c r="V563" t="s">
        <v>753</v>
      </c>
      <c r="W563" t="s">
        <v>788</v>
      </c>
      <c r="X563" t="s">
        <v>789</v>
      </c>
      <c r="Y563" t="s">
        <v>755</v>
      </c>
      <c r="Z563" t="s">
        <v>380</v>
      </c>
      <c r="AA563" t="s">
        <v>756</v>
      </c>
      <c r="AB563" t="s">
        <v>757</v>
      </c>
      <c r="AC563" t="s">
        <v>758</v>
      </c>
      <c r="AD563" t="s">
        <v>759</v>
      </c>
      <c r="AE563" t="s">
        <v>766</v>
      </c>
      <c r="AF563" t="s">
        <v>790</v>
      </c>
      <c r="AG563" t="s">
        <v>761</v>
      </c>
      <c r="AH563" t="s">
        <v>762</v>
      </c>
      <c r="AI563" t="s">
        <v>791</v>
      </c>
      <c r="AJ563">
        <v>-404.99</v>
      </c>
      <c r="AK563">
        <v>0</v>
      </c>
      <c r="AL563">
        <v>0</v>
      </c>
      <c r="AM563" t="s">
        <v>764</v>
      </c>
      <c r="AN563" t="s">
        <v>764</v>
      </c>
      <c r="AO563" t="s">
        <v>764</v>
      </c>
    </row>
    <row r="564" spans="1:41" x14ac:dyDescent="0.35">
      <c r="A564">
        <v>1720245</v>
      </c>
      <c r="B564" t="s">
        <v>740</v>
      </c>
      <c r="C564" t="s">
        <v>741</v>
      </c>
      <c r="D564" t="e">
        <v>#N/A</v>
      </c>
      <c r="E564" t="s">
        <v>893</v>
      </c>
      <c r="F564" t="s">
        <v>869</v>
      </c>
      <c r="G564">
        <v>2021</v>
      </c>
      <c r="H564">
        <v>2</v>
      </c>
      <c r="I564" t="s">
        <v>858</v>
      </c>
      <c r="J564" s="29">
        <v>44255</v>
      </c>
      <c r="K564" t="s">
        <v>744</v>
      </c>
      <c r="L564" t="s">
        <v>769</v>
      </c>
      <c r="M564" t="s">
        <v>896</v>
      </c>
      <c r="N564" t="s">
        <v>897</v>
      </c>
      <c r="O564" t="s">
        <v>850</v>
      </c>
      <c r="P564" t="s">
        <v>673</v>
      </c>
      <c r="Q564" t="s">
        <v>749</v>
      </c>
      <c r="R564" t="s">
        <v>645</v>
      </c>
      <c r="S564" t="s">
        <v>841</v>
      </c>
      <c r="T564" t="s">
        <v>751</v>
      </c>
      <c r="U564" t="s">
        <v>752</v>
      </c>
      <c r="V564" t="s">
        <v>753</v>
      </c>
      <c r="W564" t="s">
        <v>788</v>
      </c>
      <c r="X564" t="s">
        <v>789</v>
      </c>
      <c r="Y564" t="s">
        <v>755</v>
      </c>
      <c r="Z564" t="s">
        <v>380</v>
      </c>
      <c r="AA564" t="s">
        <v>756</v>
      </c>
      <c r="AB564" t="s">
        <v>757</v>
      </c>
      <c r="AC564" t="s">
        <v>758</v>
      </c>
      <c r="AD564" t="s">
        <v>759</v>
      </c>
      <c r="AE564" t="s">
        <v>766</v>
      </c>
      <c r="AF564" t="s">
        <v>790</v>
      </c>
      <c r="AG564" t="s">
        <v>761</v>
      </c>
      <c r="AH564" t="s">
        <v>762</v>
      </c>
      <c r="AI564" t="s">
        <v>791</v>
      </c>
      <c r="AJ564">
        <v>-1030.77</v>
      </c>
      <c r="AK564">
        <v>0</v>
      </c>
      <c r="AL564">
        <v>0</v>
      </c>
      <c r="AM564" t="s">
        <v>764</v>
      </c>
      <c r="AN564" t="s">
        <v>764</v>
      </c>
      <c r="AO564" t="s">
        <v>764</v>
      </c>
    </row>
    <row r="565" spans="1:41" x14ac:dyDescent="0.35">
      <c r="A565">
        <v>1720252</v>
      </c>
      <c r="B565" t="s">
        <v>740</v>
      </c>
      <c r="C565" t="s">
        <v>741</v>
      </c>
      <c r="D565" t="e">
        <v>#N/A</v>
      </c>
      <c r="E565" t="s">
        <v>894</v>
      </c>
      <c r="F565" t="s">
        <v>869</v>
      </c>
      <c r="G565">
        <v>2021</v>
      </c>
      <c r="H565">
        <v>2</v>
      </c>
      <c r="I565" t="s">
        <v>858</v>
      </c>
      <c r="J565" s="29">
        <v>44255</v>
      </c>
      <c r="K565" t="s">
        <v>744</v>
      </c>
      <c r="L565" t="s">
        <v>769</v>
      </c>
      <c r="M565" t="s">
        <v>896</v>
      </c>
      <c r="N565" t="s">
        <v>897</v>
      </c>
      <c r="O565" t="s">
        <v>850</v>
      </c>
      <c r="P565" t="s">
        <v>673</v>
      </c>
      <c r="Q565" t="s">
        <v>749</v>
      </c>
      <c r="R565" t="s">
        <v>657</v>
      </c>
      <c r="S565" t="s">
        <v>875</v>
      </c>
      <c r="T565" t="s">
        <v>751</v>
      </c>
      <c r="U565" t="s">
        <v>752</v>
      </c>
      <c r="V565" t="s">
        <v>753</v>
      </c>
      <c r="W565" t="s">
        <v>877</v>
      </c>
      <c r="X565" t="s">
        <v>878</v>
      </c>
      <c r="Y565" t="s">
        <v>755</v>
      </c>
      <c r="Z565" t="s">
        <v>380</v>
      </c>
      <c r="AA565" t="s">
        <v>756</v>
      </c>
      <c r="AB565" t="s">
        <v>757</v>
      </c>
      <c r="AC565" t="s">
        <v>758</v>
      </c>
      <c r="AD565" t="s">
        <v>759</v>
      </c>
      <c r="AE565" t="s">
        <v>472</v>
      </c>
      <c r="AF565" t="s">
        <v>790</v>
      </c>
      <c r="AG565" t="s">
        <v>761</v>
      </c>
      <c r="AH565" t="s">
        <v>762</v>
      </c>
      <c r="AI565" t="s">
        <v>879</v>
      </c>
      <c r="AJ565">
        <v>-125.72</v>
      </c>
      <c r="AK565">
        <v>0</v>
      </c>
      <c r="AL565">
        <v>0</v>
      </c>
      <c r="AM565" t="s">
        <v>764</v>
      </c>
      <c r="AN565" t="s">
        <v>764</v>
      </c>
      <c r="AO565" t="s">
        <v>764</v>
      </c>
    </row>
    <row r="566" spans="1:41" x14ac:dyDescent="0.35">
      <c r="A566">
        <v>1720253</v>
      </c>
      <c r="B566" t="s">
        <v>740</v>
      </c>
      <c r="C566" t="s">
        <v>741</v>
      </c>
      <c r="D566" t="e">
        <v>#N/A</v>
      </c>
      <c r="E566" t="s">
        <v>895</v>
      </c>
      <c r="F566" t="s">
        <v>869</v>
      </c>
      <c r="G566">
        <v>2021</v>
      </c>
      <c r="H566">
        <v>2</v>
      </c>
      <c r="I566" t="s">
        <v>858</v>
      </c>
      <c r="J566" s="29">
        <v>44255</v>
      </c>
      <c r="K566" t="s">
        <v>744</v>
      </c>
      <c r="L566" t="s">
        <v>769</v>
      </c>
      <c r="M566" t="s">
        <v>896</v>
      </c>
      <c r="N566" t="s">
        <v>897</v>
      </c>
      <c r="O566" t="s">
        <v>850</v>
      </c>
      <c r="P566" t="s">
        <v>673</v>
      </c>
      <c r="Q566" t="s">
        <v>749</v>
      </c>
      <c r="R566" t="s">
        <v>659</v>
      </c>
      <c r="S566" t="s">
        <v>765</v>
      </c>
      <c r="T566" t="s">
        <v>751</v>
      </c>
      <c r="U566" t="s">
        <v>752</v>
      </c>
      <c r="V566" t="s">
        <v>753</v>
      </c>
      <c r="W566" t="s">
        <v>788</v>
      </c>
      <c r="X566" t="s">
        <v>789</v>
      </c>
      <c r="Y566" t="s">
        <v>755</v>
      </c>
      <c r="Z566" t="s">
        <v>380</v>
      </c>
      <c r="AA566" t="s">
        <v>756</v>
      </c>
      <c r="AB566" t="s">
        <v>757</v>
      </c>
      <c r="AC566" t="s">
        <v>758</v>
      </c>
      <c r="AD566" t="s">
        <v>759</v>
      </c>
      <c r="AE566" t="s">
        <v>766</v>
      </c>
      <c r="AF566" t="s">
        <v>790</v>
      </c>
      <c r="AG566" t="s">
        <v>761</v>
      </c>
      <c r="AH566" t="s">
        <v>762</v>
      </c>
      <c r="AI566" t="s">
        <v>791</v>
      </c>
      <c r="AJ566">
        <v>-15.41</v>
      </c>
      <c r="AK566">
        <v>0</v>
      </c>
      <c r="AL566">
        <v>0</v>
      </c>
      <c r="AM566" t="s">
        <v>764</v>
      </c>
      <c r="AN566" t="s">
        <v>764</v>
      </c>
      <c r="AO566" t="s">
        <v>764</v>
      </c>
    </row>
    <row r="567" spans="1:41" x14ac:dyDescent="0.35">
      <c r="A567">
        <v>1273418</v>
      </c>
      <c r="B567" t="s">
        <v>740</v>
      </c>
      <c r="C567" t="s">
        <v>741</v>
      </c>
      <c r="D567" t="s">
        <v>580</v>
      </c>
      <c r="E567" t="s">
        <v>190</v>
      </c>
      <c r="F567" t="s">
        <v>869</v>
      </c>
      <c r="G567">
        <v>2021</v>
      </c>
      <c r="H567">
        <v>2</v>
      </c>
      <c r="I567" t="s">
        <v>858</v>
      </c>
      <c r="J567" s="29">
        <v>44255</v>
      </c>
      <c r="K567" t="s">
        <v>744</v>
      </c>
      <c r="L567" t="s">
        <v>769</v>
      </c>
      <c r="M567" t="s">
        <v>896</v>
      </c>
      <c r="N567" t="s">
        <v>897</v>
      </c>
      <c r="O567" t="s">
        <v>850</v>
      </c>
      <c r="P567" t="s">
        <v>673</v>
      </c>
      <c r="Q567" t="s">
        <v>749</v>
      </c>
      <c r="R567" t="s">
        <v>647</v>
      </c>
      <c r="S567" t="s">
        <v>778</v>
      </c>
      <c r="T567" t="s">
        <v>751</v>
      </c>
      <c r="U567" t="s">
        <v>752</v>
      </c>
      <c r="V567" t="s">
        <v>753</v>
      </c>
      <c r="W567" t="s">
        <v>16</v>
      </c>
      <c r="X567" t="s">
        <v>754</v>
      </c>
      <c r="Y567" t="s">
        <v>755</v>
      </c>
      <c r="Z567" t="s">
        <v>380</v>
      </c>
      <c r="AA567" t="s">
        <v>756</v>
      </c>
      <c r="AB567" t="s">
        <v>757</v>
      </c>
      <c r="AC567" t="s">
        <v>758</v>
      </c>
      <c r="AD567" t="s">
        <v>759</v>
      </c>
      <c r="AE567" t="s">
        <v>472</v>
      </c>
      <c r="AF567" t="s">
        <v>760</v>
      </c>
      <c r="AG567" t="s">
        <v>761</v>
      </c>
      <c r="AH567" t="s">
        <v>762</v>
      </c>
      <c r="AI567" t="s">
        <v>763</v>
      </c>
      <c r="AJ567">
        <v>-2361.63</v>
      </c>
      <c r="AK567">
        <v>0</v>
      </c>
      <c r="AL567">
        <v>0</v>
      </c>
      <c r="AM567" t="s">
        <v>764</v>
      </c>
      <c r="AN567" t="s">
        <v>764</v>
      </c>
      <c r="AO567" t="s">
        <v>764</v>
      </c>
    </row>
    <row r="568" spans="1:41" x14ac:dyDescent="0.35">
      <c r="A568">
        <v>1199586</v>
      </c>
      <c r="B568" t="s">
        <v>740</v>
      </c>
      <c r="C568" t="s">
        <v>741</v>
      </c>
      <c r="D568" t="s">
        <v>580</v>
      </c>
      <c r="E568" t="s">
        <v>173</v>
      </c>
      <c r="F568" t="s">
        <v>869</v>
      </c>
      <c r="G568">
        <v>2021</v>
      </c>
      <c r="H568">
        <v>2</v>
      </c>
      <c r="I568" t="s">
        <v>858</v>
      </c>
      <c r="J568" s="29">
        <v>44255</v>
      </c>
      <c r="K568" t="s">
        <v>744</v>
      </c>
      <c r="L568" t="s">
        <v>769</v>
      </c>
      <c r="M568" t="s">
        <v>898</v>
      </c>
      <c r="N568" t="s">
        <v>899</v>
      </c>
      <c r="O568" t="s">
        <v>850</v>
      </c>
      <c r="P568" t="s">
        <v>673</v>
      </c>
      <c r="Q568" t="s">
        <v>749</v>
      </c>
      <c r="R568" t="s">
        <v>637</v>
      </c>
      <c r="S568" t="s">
        <v>705</v>
      </c>
      <c r="T568" t="s">
        <v>751</v>
      </c>
      <c r="U568" t="s">
        <v>752</v>
      </c>
      <c r="V568" t="s">
        <v>753</v>
      </c>
      <c r="W568" t="s">
        <v>16</v>
      </c>
      <c r="X568" t="s">
        <v>754</v>
      </c>
      <c r="Y568" t="s">
        <v>755</v>
      </c>
      <c r="Z568" t="s">
        <v>380</v>
      </c>
      <c r="AA568" t="s">
        <v>756</v>
      </c>
      <c r="AB568" t="s">
        <v>757</v>
      </c>
      <c r="AC568" t="s">
        <v>758</v>
      </c>
      <c r="AD568" t="s">
        <v>759</v>
      </c>
      <c r="AE568" t="s">
        <v>766</v>
      </c>
      <c r="AF568" t="s">
        <v>760</v>
      </c>
      <c r="AG568" t="s">
        <v>761</v>
      </c>
      <c r="AH568" t="s">
        <v>762</v>
      </c>
      <c r="AI568" t="s">
        <v>763</v>
      </c>
      <c r="AJ568">
        <v>1446.47</v>
      </c>
      <c r="AK568">
        <v>0</v>
      </c>
      <c r="AL568">
        <v>0</v>
      </c>
      <c r="AM568" t="s">
        <v>764</v>
      </c>
      <c r="AN568" t="s">
        <v>764</v>
      </c>
      <c r="AO568" t="s">
        <v>764</v>
      </c>
    </row>
    <row r="569" spans="1:41" x14ac:dyDescent="0.35">
      <c r="A569">
        <v>1199588</v>
      </c>
      <c r="B569" t="s">
        <v>740</v>
      </c>
      <c r="C569" t="s">
        <v>741</v>
      </c>
      <c r="D569" t="s">
        <v>580</v>
      </c>
      <c r="E569" t="s">
        <v>176</v>
      </c>
      <c r="F569" t="s">
        <v>869</v>
      </c>
      <c r="G569">
        <v>2021</v>
      </c>
      <c r="H569">
        <v>2</v>
      </c>
      <c r="I569" t="s">
        <v>858</v>
      </c>
      <c r="J569" s="29">
        <v>44255</v>
      </c>
      <c r="K569" t="s">
        <v>744</v>
      </c>
      <c r="L569" t="s">
        <v>769</v>
      </c>
      <c r="M569" t="s">
        <v>898</v>
      </c>
      <c r="N569" t="s">
        <v>899</v>
      </c>
      <c r="O569" t="s">
        <v>850</v>
      </c>
      <c r="P569" t="s">
        <v>673</v>
      </c>
      <c r="Q569" t="s">
        <v>749</v>
      </c>
      <c r="R569" t="s">
        <v>639</v>
      </c>
      <c r="S569" t="s">
        <v>703</v>
      </c>
      <c r="T569" t="s">
        <v>751</v>
      </c>
      <c r="U569" t="s">
        <v>752</v>
      </c>
      <c r="V569" t="s">
        <v>753</v>
      </c>
      <c r="W569" t="s">
        <v>16</v>
      </c>
      <c r="X569" t="s">
        <v>754</v>
      </c>
      <c r="Y569" t="s">
        <v>755</v>
      </c>
      <c r="Z569" t="s">
        <v>380</v>
      </c>
      <c r="AA569" t="s">
        <v>756</v>
      </c>
      <c r="AB569" t="s">
        <v>757</v>
      </c>
      <c r="AC569" t="s">
        <v>758</v>
      </c>
      <c r="AD569" t="s">
        <v>759</v>
      </c>
      <c r="AE569" t="s">
        <v>766</v>
      </c>
      <c r="AF569" t="s">
        <v>760</v>
      </c>
      <c r="AG569" t="s">
        <v>761</v>
      </c>
      <c r="AH569" t="s">
        <v>762</v>
      </c>
      <c r="AI569" t="s">
        <v>763</v>
      </c>
      <c r="AJ569">
        <v>3805.51</v>
      </c>
      <c r="AK569">
        <v>0</v>
      </c>
      <c r="AL569">
        <v>0</v>
      </c>
      <c r="AM569" t="s">
        <v>764</v>
      </c>
      <c r="AN569" t="s">
        <v>764</v>
      </c>
      <c r="AO569" t="s">
        <v>764</v>
      </c>
    </row>
    <row r="570" spans="1:41" x14ac:dyDescent="0.35">
      <c r="A570">
        <v>1247367</v>
      </c>
      <c r="B570" t="s">
        <v>740</v>
      </c>
      <c r="C570" t="s">
        <v>741</v>
      </c>
      <c r="D570" t="s">
        <v>580</v>
      </c>
      <c r="E570" t="s">
        <v>185</v>
      </c>
      <c r="F570" t="s">
        <v>869</v>
      </c>
      <c r="G570">
        <v>2021</v>
      </c>
      <c r="H570">
        <v>2</v>
      </c>
      <c r="I570" t="s">
        <v>858</v>
      </c>
      <c r="J570" s="29">
        <v>44255</v>
      </c>
      <c r="K570" t="s">
        <v>744</v>
      </c>
      <c r="L570" t="s">
        <v>769</v>
      </c>
      <c r="M570" t="s">
        <v>898</v>
      </c>
      <c r="N570" t="s">
        <v>899</v>
      </c>
      <c r="O570" t="s">
        <v>850</v>
      </c>
      <c r="P570" t="s">
        <v>673</v>
      </c>
      <c r="Q570" t="s">
        <v>749</v>
      </c>
      <c r="R570" t="s">
        <v>643</v>
      </c>
      <c r="S570" t="s">
        <v>696</v>
      </c>
      <c r="T570" t="s">
        <v>751</v>
      </c>
      <c r="U570" t="s">
        <v>752</v>
      </c>
      <c r="V570" t="s">
        <v>753</v>
      </c>
      <c r="W570" t="s">
        <v>16</v>
      </c>
      <c r="X570" t="s">
        <v>754</v>
      </c>
      <c r="Y570" t="s">
        <v>755</v>
      </c>
      <c r="Z570" t="s">
        <v>380</v>
      </c>
      <c r="AA570" t="s">
        <v>756</v>
      </c>
      <c r="AB570" t="s">
        <v>757</v>
      </c>
      <c r="AC570" t="s">
        <v>758</v>
      </c>
      <c r="AD570" t="s">
        <v>759</v>
      </c>
      <c r="AE570" t="s">
        <v>472</v>
      </c>
      <c r="AF570" t="s">
        <v>760</v>
      </c>
      <c r="AG570" t="s">
        <v>761</v>
      </c>
      <c r="AH570" t="s">
        <v>762</v>
      </c>
      <c r="AI570" t="s">
        <v>763</v>
      </c>
      <c r="AJ570">
        <v>895.03</v>
      </c>
      <c r="AK570">
        <v>0</v>
      </c>
      <c r="AL570">
        <v>0</v>
      </c>
      <c r="AM570" t="s">
        <v>764</v>
      </c>
      <c r="AN570" t="s">
        <v>764</v>
      </c>
      <c r="AO570" t="s">
        <v>764</v>
      </c>
    </row>
    <row r="571" spans="1:41" x14ac:dyDescent="0.35">
      <c r="A571">
        <v>1698200</v>
      </c>
      <c r="B571" t="s">
        <v>740</v>
      </c>
      <c r="C571" t="s">
        <v>741</v>
      </c>
      <c r="D571" t="s">
        <v>580</v>
      </c>
      <c r="E571" t="s">
        <v>196</v>
      </c>
      <c r="F571" t="s">
        <v>869</v>
      </c>
      <c r="G571">
        <v>2021</v>
      </c>
      <c r="H571">
        <v>2</v>
      </c>
      <c r="I571" t="s">
        <v>858</v>
      </c>
      <c r="J571" s="29">
        <v>44255</v>
      </c>
      <c r="K571" t="s">
        <v>744</v>
      </c>
      <c r="L571" t="s">
        <v>769</v>
      </c>
      <c r="M571" t="s">
        <v>898</v>
      </c>
      <c r="N571" t="s">
        <v>899</v>
      </c>
      <c r="O571" t="s">
        <v>850</v>
      </c>
      <c r="P571" t="s">
        <v>673</v>
      </c>
      <c r="Q571" t="s">
        <v>749</v>
      </c>
      <c r="R571" t="s">
        <v>651</v>
      </c>
      <c r="S571" t="s">
        <v>693</v>
      </c>
      <c r="T571" t="s">
        <v>751</v>
      </c>
      <c r="U571" t="s">
        <v>752</v>
      </c>
      <c r="V571" t="s">
        <v>753</v>
      </c>
      <c r="W571" t="s">
        <v>16</v>
      </c>
      <c r="X571" t="s">
        <v>754</v>
      </c>
      <c r="Y571" t="s">
        <v>755</v>
      </c>
      <c r="Z571" t="s">
        <v>380</v>
      </c>
      <c r="AA571" t="s">
        <v>756</v>
      </c>
      <c r="AB571" t="s">
        <v>757</v>
      </c>
      <c r="AC571" t="s">
        <v>758</v>
      </c>
      <c r="AD571" t="s">
        <v>759</v>
      </c>
      <c r="AE571" t="s">
        <v>768</v>
      </c>
      <c r="AF571" t="s">
        <v>760</v>
      </c>
      <c r="AG571" t="s">
        <v>761</v>
      </c>
      <c r="AH571" t="s">
        <v>762</v>
      </c>
      <c r="AI571" t="s">
        <v>763</v>
      </c>
      <c r="AJ571">
        <v>3026.92</v>
      </c>
      <c r="AK571">
        <v>0</v>
      </c>
      <c r="AL571">
        <v>0</v>
      </c>
      <c r="AM571" t="s">
        <v>764</v>
      </c>
      <c r="AN571" t="s">
        <v>764</v>
      </c>
      <c r="AO571" t="s">
        <v>764</v>
      </c>
    </row>
    <row r="572" spans="1:41" x14ac:dyDescent="0.35">
      <c r="A572">
        <v>1238039</v>
      </c>
      <c r="B572" t="s">
        <v>740</v>
      </c>
      <c r="C572" t="s">
        <v>741</v>
      </c>
      <c r="D572" t="s">
        <v>580</v>
      </c>
      <c r="E572" t="s">
        <v>159</v>
      </c>
      <c r="F572" t="s">
        <v>869</v>
      </c>
      <c r="G572">
        <v>2021</v>
      </c>
      <c r="H572">
        <v>2</v>
      </c>
      <c r="I572" t="s">
        <v>858</v>
      </c>
      <c r="J572" s="29">
        <v>44255</v>
      </c>
      <c r="K572" t="s">
        <v>744</v>
      </c>
      <c r="L572" t="s">
        <v>769</v>
      </c>
      <c r="M572" t="s">
        <v>898</v>
      </c>
      <c r="N572" t="s">
        <v>899</v>
      </c>
      <c r="O572" t="s">
        <v>850</v>
      </c>
      <c r="P572" t="s">
        <v>673</v>
      </c>
      <c r="Q572" t="s">
        <v>749</v>
      </c>
      <c r="R572" t="s">
        <v>627</v>
      </c>
      <c r="S572" t="s">
        <v>786</v>
      </c>
      <c r="T572" t="s">
        <v>751</v>
      </c>
      <c r="U572" t="s">
        <v>752</v>
      </c>
      <c r="V572" t="s">
        <v>753</v>
      </c>
      <c r="W572" t="s">
        <v>16</v>
      </c>
      <c r="X572" t="s">
        <v>754</v>
      </c>
      <c r="Y572" t="s">
        <v>755</v>
      </c>
      <c r="Z572" t="s">
        <v>380</v>
      </c>
      <c r="AA572" t="s">
        <v>756</v>
      </c>
      <c r="AB572" t="s">
        <v>757</v>
      </c>
      <c r="AC572" t="s">
        <v>758</v>
      </c>
      <c r="AD572" t="s">
        <v>759</v>
      </c>
      <c r="AE572" t="s">
        <v>768</v>
      </c>
      <c r="AF572" t="s">
        <v>760</v>
      </c>
      <c r="AG572" t="s">
        <v>761</v>
      </c>
      <c r="AH572" t="s">
        <v>762</v>
      </c>
      <c r="AI572" t="s">
        <v>763</v>
      </c>
      <c r="AJ572">
        <v>2183.52</v>
      </c>
      <c r="AK572">
        <v>0</v>
      </c>
      <c r="AL572">
        <v>0</v>
      </c>
      <c r="AM572" t="s">
        <v>764</v>
      </c>
      <c r="AN572" t="s">
        <v>764</v>
      </c>
      <c r="AO572" t="s">
        <v>764</v>
      </c>
    </row>
    <row r="573" spans="1:41" x14ac:dyDescent="0.35">
      <c r="A573">
        <v>1238042</v>
      </c>
      <c r="B573" t="s">
        <v>740</v>
      </c>
      <c r="C573" t="s">
        <v>741</v>
      </c>
      <c r="D573" t="s">
        <v>580</v>
      </c>
      <c r="E573" t="s">
        <v>180</v>
      </c>
      <c r="F573" t="s">
        <v>869</v>
      </c>
      <c r="G573">
        <v>2021</v>
      </c>
      <c r="H573">
        <v>2</v>
      </c>
      <c r="I573" t="s">
        <v>858</v>
      </c>
      <c r="J573" s="29">
        <v>44255</v>
      </c>
      <c r="K573" t="s">
        <v>744</v>
      </c>
      <c r="L573" t="s">
        <v>769</v>
      </c>
      <c r="M573" t="s">
        <v>898</v>
      </c>
      <c r="N573" t="s">
        <v>899</v>
      </c>
      <c r="O573" t="s">
        <v>850</v>
      </c>
      <c r="P573" t="s">
        <v>673</v>
      </c>
      <c r="Q573" t="s">
        <v>749</v>
      </c>
      <c r="R573" t="s">
        <v>641</v>
      </c>
      <c r="S573" t="s">
        <v>695</v>
      </c>
      <c r="T573" t="s">
        <v>751</v>
      </c>
      <c r="U573" t="s">
        <v>752</v>
      </c>
      <c r="V573" t="s">
        <v>753</v>
      </c>
      <c r="W573" t="s">
        <v>16</v>
      </c>
      <c r="X573" t="s">
        <v>754</v>
      </c>
      <c r="Y573" t="s">
        <v>755</v>
      </c>
      <c r="Z573" t="s">
        <v>380</v>
      </c>
      <c r="AA573" t="s">
        <v>756</v>
      </c>
      <c r="AB573" t="s">
        <v>757</v>
      </c>
      <c r="AC573" t="s">
        <v>758</v>
      </c>
      <c r="AD573" t="s">
        <v>759</v>
      </c>
      <c r="AE573" t="s">
        <v>472</v>
      </c>
      <c r="AF573" t="s">
        <v>760</v>
      </c>
      <c r="AG573" t="s">
        <v>761</v>
      </c>
      <c r="AH573" t="s">
        <v>762</v>
      </c>
      <c r="AI573" t="s">
        <v>763</v>
      </c>
      <c r="AJ573">
        <v>1293.23</v>
      </c>
      <c r="AK573">
        <v>0</v>
      </c>
      <c r="AL573">
        <v>0</v>
      </c>
      <c r="AM573" t="s">
        <v>764</v>
      </c>
      <c r="AN573" t="s">
        <v>764</v>
      </c>
      <c r="AO573" t="s">
        <v>764</v>
      </c>
    </row>
    <row r="574" spans="1:41" x14ac:dyDescent="0.35">
      <c r="A574">
        <v>1238042</v>
      </c>
      <c r="B574" t="s">
        <v>740</v>
      </c>
      <c r="C574" t="s">
        <v>741</v>
      </c>
      <c r="D574" t="s">
        <v>580</v>
      </c>
      <c r="E574" t="s">
        <v>180</v>
      </c>
      <c r="F574" t="s">
        <v>869</v>
      </c>
      <c r="G574">
        <v>2021</v>
      </c>
      <c r="H574">
        <v>2</v>
      </c>
      <c r="I574" t="s">
        <v>858</v>
      </c>
      <c r="J574" s="29">
        <v>44255</v>
      </c>
      <c r="K574" t="s">
        <v>744</v>
      </c>
      <c r="L574" t="s">
        <v>769</v>
      </c>
      <c r="M574" t="s">
        <v>898</v>
      </c>
      <c r="N574" t="s">
        <v>899</v>
      </c>
      <c r="O574" t="s">
        <v>850</v>
      </c>
      <c r="P574" t="s">
        <v>673</v>
      </c>
      <c r="Q574" t="s">
        <v>749</v>
      </c>
      <c r="R574" t="s">
        <v>641</v>
      </c>
      <c r="S574" t="s">
        <v>695</v>
      </c>
      <c r="T574" t="s">
        <v>751</v>
      </c>
      <c r="U574" t="s">
        <v>752</v>
      </c>
      <c r="V574" t="s">
        <v>753</v>
      </c>
      <c r="W574" t="s">
        <v>16</v>
      </c>
      <c r="X574" t="s">
        <v>754</v>
      </c>
      <c r="Y574" t="s">
        <v>755</v>
      </c>
      <c r="Z574" t="s">
        <v>380</v>
      </c>
      <c r="AA574" t="s">
        <v>756</v>
      </c>
      <c r="AB574" t="s">
        <v>757</v>
      </c>
      <c r="AC574" t="s">
        <v>758</v>
      </c>
      <c r="AD574" t="s">
        <v>759</v>
      </c>
      <c r="AE574" t="s">
        <v>472</v>
      </c>
      <c r="AF574" t="s">
        <v>760</v>
      </c>
      <c r="AG574" t="s">
        <v>761</v>
      </c>
      <c r="AH574" t="s">
        <v>762</v>
      </c>
      <c r="AI574" t="s">
        <v>763</v>
      </c>
      <c r="AJ574">
        <v>1332.1</v>
      </c>
      <c r="AK574">
        <v>0</v>
      </c>
      <c r="AL574">
        <v>0</v>
      </c>
      <c r="AM574" t="s">
        <v>764</v>
      </c>
      <c r="AN574" t="s">
        <v>764</v>
      </c>
      <c r="AO574" t="s">
        <v>764</v>
      </c>
    </row>
    <row r="575" spans="1:41" x14ac:dyDescent="0.35">
      <c r="A575">
        <v>1026404</v>
      </c>
      <c r="B575" t="s">
        <v>740</v>
      </c>
      <c r="C575" t="s">
        <v>741</v>
      </c>
      <c r="D575" t="e">
        <v>#N/A</v>
      </c>
      <c r="E575" t="s">
        <v>823</v>
      </c>
      <c r="F575" t="s">
        <v>869</v>
      </c>
      <c r="G575">
        <v>2021</v>
      </c>
      <c r="H575">
        <v>2</v>
      </c>
      <c r="I575" t="s">
        <v>858</v>
      </c>
      <c r="J575" s="29">
        <v>44255</v>
      </c>
      <c r="K575" t="s">
        <v>744</v>
      </c>
      <c r="L575" t="s">
        <v>769</v>
      </c>
      <c r="M575" t="s">
        <v>898</v>
      </c>
      <c r="N575" t="s">
        <v>899</v>
      </c>
      <c r="O575" t="s">
        <v>850</v>
      </c>
      <c r="P575" t="s">
        <v>673</v>
      </c>
      <c r="Q575" t="s">
        <v>749</v>
      </c>
      <c r="R575" t="s">
        <v>615</v>
      </c>
      <c r="S575" t="s">
        <v>699</v>
      </c>
      <c r="T575" t="s">
        <v>751</v>
      </c>
      <c r="U575" t="s">
        <v>752</v>
      </c>
      <c r="V575" t="s">
        <v>753</v>
      </c>
      <c r="W575" t="s">
        <v>788</v>
      </c>
      <c r="X575" t="s">
        <v>789</v>
      </c>
      <c r="Y575" t="s">
        <v>755</v>
      </c>
      <c r="Z575" t="s">
        <v>380</v>
      </c>
      <c r="AA575" t="s">
        <v>756</v>
      </c>
      <c r="AB575" t="s">
        <v>757</v>
      </c>
      <c r="AC575" t="s">
        <v>758</v>
      </c>
      <c r="AD575" t="s">
        <v>759</v>
      </c>
      <c r="AE575" t="s">
        <v>472</v>
      </c>
      <c r="AF575" t="s">
        <v>790</v>
      </c>
      <c r="AG575" t="s">
        <v>761</v>
      </c>
      <c r="AH575" t="s">
        <v>762</v>
      </c>
      <c r="AI575" t="s">
        <v>791</v>
      </c>
      <c r="AJ575">
        <v>566.55999999999995</v>
      </c>
      <c r="AK575">
        <v>0</v>
      </c>
      <c r="AL575">
        <v>0</v>
      </c>
      <c r="AM575" t="s">
        <v>764</v>
      </c>
      <c r="AN575" t="s">
        <v>764</v>
      </c>
      <c r="AO575" t="s">
        <v>764</v>
      </c>
    </row>
    <row r="576" spans="1:41" x14ac:dyDescent="0.35">
      <c r="A576">
        <v>1026568</v>
      </c>
      <c r="B576" t="s">
        <v>740</v>
      </c>
      <c r="C576" t="s">
        <v>741</v>
      </c>
      <c r="D576" t="e">
        <v>#N/A</v>
      </c>
      <c r="E576" t="s">
        <v>829</v>
      </c>
      <c r="F576" t="s">
        <v>869</v>
      </c>
      <c r="G576">
        <v>2021</v>
      </c>
      <c r="H576">
        <v>2</v>
      </c>
      <c r="I576" t="s">
        <v>858</v>
      </c>
      <c r="J576" s="29">
        <v>44255</v>
      </c>
      <c r="K576" t="s">
        <v>744</v>
      </c>
      <c r="L576" t="s">
        <v>769</v>
      </c>
      <c r="M576" t="s">
        <v>898</v>
      </c>
      <c r="N576" t="s">
        <v>899</v>
      </c>
      <c r="O576" t="s">
        <v>850</v>
      </c>
      <c r="P576" t="s">
        <v>673</v>
      </c>
      <c r="Q576" t="s">
        <v>749</v>
      </c>
      <c r="R576" t="s">
        <v>591</v>
      </c>
      <c r="S576" t="s">
        <v>687</v>
      </c>
      <c r="T576" t="s">
        <v>751</v>
      </c>
      <c r="U576" t="s">
        <v>752</v>
      </c>
      <c r="V576" t="s">
        <v>753</v>
      </c>
      <c r="W576" t="s">
        <v>788</v>
      </c>
      <c r="X576" t="s">
        <v>789</v>
      </c>
      <c r="Y576" t="s">
        <v>755</v>
      </c>
      <c r="Z576" t="s">
        <v>380</v>
      </c>
      <c r="AA576" t="s">
        <v>756</v>
      </c>
      <c r="AB576" t="s">
        <v>757</v>
      </c>
      <c r="AC576" t="s">
        <v>758</v>
      </c>
      <c r="AD576" t="s">
        <v>759</v>
      </c>
      <c r="AE576" t="s">
        <v>768</v>
      </c>
      <c r="AF576" t="s">
        <v>790</v>
      </c>
      <c r="AG576" t="s">
        <v>761</v>
      </c>
      <c r="AH576" t="s">
        <v>762</v>
      </c>
      <c r="AI576" t="s">
        <v>791</v>
      </c>
      <c r="AJ576">
        <v>1431.13</v>
      </c>
      <c r="AK576">
        <v>0</v>
      </c>
      <c r="AL576">
        <v>0</v>
      </c>
      <c r="AM576" t="s">
        <v>764</v>
      </c>
      <c r="AN576" t="s">
        <v>764</v>
      </c>
      <c r="AO576" t="s">
        <v>764</v>
      </c>
    </row>
    <row r="577" spans="1:41" x14ac:dyDescent="0.35">
      <c r="A577">
        <v>1027143</v>
      </c>
      <c r="B577" t="s">
        <v>740</v>
      </c>
      <c r="C577" t="s">
        <v>741</v>
      </c>
      <c r="D577" t="e">
        <v>#N/A</v>
      </c>
      <c r="E577" t="s">
        <v>838</v>
      </c>
      <c r="F577" t="s">
        <v>869</v>
      </c>
      <c r="G577">
        <v>2021</v>
      </c>
      <c r="H577">
        <v>2</v>
      </c>
      <c r="I577" t="s">
        <v>858</v>
      </c>
      <c r="J577" s="29">
        <v>44255</v>
      </c>
      <c r="K577" t="s">
        <v>744</v>
      </c>
      <c r="L577" t="s">
        <v>769</v>
      </c>
      <c r="M577" t="s">
        <v>898</v>
      </c>
      <c r="N577" t="s">
        <v>899</v>
      </c>
      <c r="O577" t="s">
        <v>850</v>
      </c>
      <c r="P577" t="s">
        <v>673</v>
      </c>
      <c r="Q577" t="s">
        <v>749</v>
      </c>
      <c r="R577" t="s">
        <v>623</v>
      </c>
      <c r="S577" t="s">
        <v>820</v>
      </c>
      <c r="T577" t="s">
        <v>751</v>
      </c>
      <c r="U577" t="s">
        <v>752</v>
      </c>
      <c r="V577" t="s">
        <v>753</v>
      </c>
      <c r="W577" t="s">
        <v>788</v>
      </c>
      <c r="X577" t="s">
        <v>789</v>
      </c>
      <c r="Y577" t="s">
        <v>755</v>
      </c>
      <c r="Z577" t="s">
        <v>380</v>
      </c>
      <c r="AA577" t="s">
        <v>756</v>
      </c>
      <c r="AB577" t="s">
        <v>757</v>
      </c>
      <c r="AC577" t="s">
        <v>758</v>
      </c>
      <c r="AD577" t="s">
        <v>759</v>
      </c>
      <c r="AE577" t="s">
        <v>768</v>
      </c>
      <c r="AF577" t="s">
        <v>790</v>
      </c>
      <c r="AG577" t="s">
        <v>761</v>
      </c>
      <c r="AH577" t="s">
        <v>762</v>
      </c>
      <c r="AI577" t="s">
        <v>791</v>
      </c>
      <c r="AJ577">
        <v>1209.1600000000001</v>
      </c>
      <c r="AK577">
        <v>0</v>
      </c>
      <c r="AL577">
        <v>0</v>
      </c>
      <c r="AM577" t="s">
        <v>764</v>
      </c>
      <c r="AN577" t="s">
        <v>764</v>
      </c>
      <c r="AO577" t="s">
        <v>764</v>
      </c>
    </row>
    <row r="578" spans="1:41" x14ac:dyDescent="0.35">
      <c r="A578">
        <v>1027267</v>
      </c>
      <c r="B578" t="s">
        <v>740</v>
      </c>
      <c r="C578" t="s">
        <v>741</v>
      </c>
      <c r="D578" t="s">
        <v>580</v>
      </c>
      <c r="E578" t="s">
        <v>105</v>
      </c>
      <c r="F578" t="s">
        <v>869</v>
      </c>
      <c r="G578">
        <v>2021</v>
      </c>
      <c r="H578">
        <v>2</v>
      </c>
      <c r="I578" t="s">
        <v>858</v>
      </c>
      <c r="J578" s="29">
        <v>44255</v>
      </c>
      <c r="K578" t="s">
        <v>744</v>
      </c>
      <c r="L578" t="s">
        <v>769</v>
      </c>
      <c r="M578" t="s">
        <v>898</v>
      </c>
      <c r="N578" t="s">
        <v>899</v>
      </c>
      <c r="O578" t="s">
        <v>850</v>
      </c>
      <c r="P578" t="s">
        <v>673</v>
      </c>
      <c r="Q578" t="s">
        <v>749</v>
      </c>
      <c r="R578" t="s">
        <v>593</v>
      </c>
      <c r="S578" t="s">
        <v>686</v>
      </c>
      <c r="T578" t="s">
        <v>751</v>
      </c>
      <c r="U578" t="s">
        <v>752</v>
      </c>
      <c r="V578" t="s">
        <v>753</v>
      </c>
      <c r="W578" t="s">
        <v>16</v>
      </c>
      <c r="X578" t="s">
        <v>754</v>
      </c>
      <c r="Y578" t="s">
        <v>755</v>
      </c>
      <c r="Z578" t="s">
        <v>380</v>
      </c>
      <c r="AA578" t="s">
        <v>756</v>
      </c>
      <c r="AB578" t="s">
        <v>757</v>
      </c>
      <c r="AC578" t="s">
        <v>758</v>
      </c>
      <c r="AD578" t="s">
        <v>759</v>
      </c>
      <c r="AE578" t="s">
        <v>562</v>
      </c>
      <c r="AF578" t="s">
        <v>760</v>
      </c>
      <c r="AG578" t="s">
        <v>761</v>
      </c>
      <c r="AH578" t="s">
        <v>762</v>
      </c>
      <c r="AI578" t="s">
        <v>763</v>
      </c>
      <c r="AJ578">
        <v>19418.68</v>
      </c>
      <c r="AK578">
        <v>0</v>
      </c>
      <c r="AL578">
        <v>0</v>
      </c>
      <c r="AM578" t="s">
        <v>764</v>
      </c>
      <c r="AN578" t="s">
        <v>764</v>
      </c>
      <c r="AO578" t="s">
        <v>764</v>
      </c>
    </row>
    <row r="579" spans="1:41" x14ac:dyDescent="0.35">
      <c r="A579">
        <v>1069487</v>
      </c>
      <c r="B579" t="s">
        <v>740</v>
      </c>
      <c r="C579" t="s">
        <v>741</v>
      </c>
      <c r="D579" t="s">
        <v>580</v>
      </c>
      <c r="E579" t="s">
        <v>201</v>
      </c>
      <c r="F579" t="s">
        <v>869</v>
      </c>
      <c r="G579">
        <v>2021</v>
      </c>
      <c r="H579">
        <v>2</v>
      </c>
      <c r="I579" t="s">
        <v>858</v>
      </c>
      <c r="J579" s="29">
        <v>44255</v>
      </c>
      <c r="K579" t="s">
        <v>744</v>
      </c>
      <c r="L579" t="s">
        <v>769</v>
      </c>
      <c r="M579" t="s">
        <v>898</v>
      </c>
      <c r="N579" t="s">
        <v>899</v>
      </c>
      <c r="O579" t="s">
        <v>850</v>
      </c>
      <c r="P579" t="s">
        <v>673</v>
      </c>
      <c r="Q579" t="s">
        <v>749</v>
      </c>
      <c r="R579" t="s">
        <v>655</v>
      </c>
      <c r="S579" t="s">
        <v>767</v>
      </c>
      <c r="T579" t="s">
        <v>751</v>
      </c>
      <c r="U579" t="s">
        <v>752</v>
      </c>
      <c r="V579" t="s">
        <v>753</v>
      </c>
      <c r="W579" t="s">
        <v>16</v>
      </c>
      <c r="X579" t="s">
        <v>754</v>
      </c>
      <c r="Y579" t="s">
        <v>755</v>
      </c>
      <c r="Z579" t="s">
        <v>380</v>
      </c>
      <c r="AA579" t="s">
        <v>756</v>
      </c>
      <c r="AB579" t="s">
        <v>757</v>
      </c>
      <c r="AC579" t="s">
        <v>758</v>
      </c>
      <c r="AD579" t="s">
        <v>759</v>
      </c>
      <c r="AE579" t="s">
        <v>768</v>
      </c>
      <c r="AF579" t="s">
        <v>760</v>
      </c>
      <c r="AG579" t="s">
        <v>761</v>
      </c>
      <c r="AH579" t="s">
        <v>762</v>
      </c>
      <c r="AI579" t="s">
        <v>763</v>
      </c>
      <c r="AJ579">
        <v>73.28</v>
      </c>
      <c r="AK579">
        <v>0</v>
      </c>
      <c r="AL579">
        <v>0</v>
      </c>
      <c r="AM579" t="s">
        <v>764</v>
      </c>
      <c r="AN579" t="s">
        <v>764</v>
      </c>
      <c r="AO579" t="s">
        <v>764</v>
      </c>
    </row>
    <row r="580" spans="1:41" x14ac:dyDescent="0.35">
      <c r="A580">
        <v>1069541</v>
      </c>
      <c r="B580" t="s">
        <v>740</v>
      </c>
      <c r="C580" t="s">
        <v>741</v>
      </c>
      <c r="D580" t="s">
        <v>580</v>
      </c>
      <c r="E580" t="s">
        <v>203</v>
      </c>
      <c r="F580" t="s">
        <v>869</v>
      </c>
      <c r="G580">
        <v>2021</v>
      </c>
      <c r="H580">
        <v>2</v>
      </c>
      <c r="I580" t="s">
        <v>858</v>
      </c>
      <c r="J580" s="29">
        <v>44255</v>
      </c>
      <c r="K580" t="s">
        <v>744</v>
      </c>
      <c r="L580" t="s">
        <v>769</v>
      </c>
      <c r="M580" t="s">
        <v>898</v>
      </c>
      <c r="N580" t="s">
        <v>899</v>
      </c>
      <c r="O580" t="s">
        <v>850</v>
      </c>
      <c r="P580" t="s">
        <v>673</v>
      </c>
      <c r="Q580" t="s">
        <v>749</v>
      </c>
      <c r="R580" t="s">
        <v>659</v>
      </c>
      <c r="S580" t="s">
        <v>765</v>
      </c>
      <c r="T580" t="s">
        <v>751</v>
      </c>
      <c r="U580" t="s">
        <v>752</v>
      </c>
      <c r="V580" t="s">
        <v>753</v>
      </c>
      <c r="W580" t="s">
        <v>16</v>
      </c>
      <c r="X580" t="s">
        <v>754</v>
      </c>
      <c r="Y580" t="s">
        <v>755</v>
      </c>
      <c r="Z580" t="s">
        <v>380</v>
      </c>
      <c r="AA580" t="s">
        <v>756</v>
      </c>
      <c r="AB580" t="s">
        <v>757</v>
      </c>
      <c r="AC580" t="s">
        <v>758</v>
      </c>
      <c r="AD580" t="s">
        <v>759</v>
      </c>
      <c r="AE580" t="s">
        <v>766</v>
      </c>
      <c r="AF580" t="s">
        <v>760</v>
      </c>
      <c r="AG580" t="s">
        <v>761</v>
      </c>
      <c r="AH580" t="s">
        <v>762</v>
      </c>
      <c r="AI580" t="s">
        <v>763</v>
      </c>
      <c r="AJ580">
        <v>943.12</v>
      </c>
      <c r="AK580">
        <v>0</v>
      </c>
      <c r="AL580">
        <v>0</v>
      </c>
      <c r="AM580" t="s">
        <v>764</v>
      </c>
      <c r="AN580" t="s">
        <v>764</v>
      </c>
      <c r="AO580" t="s">
        <v>764</v>
      </c>
    </row>
    <row r="581" spans="1:41" x14ac:dyDescent="0.35">
      <c r="A581">
        <v>1069541</v>
      </c>
      <c r="B581" t="s">
        <v>740</v>
      </c>
      <c r="C581" t="s">
        <v>741</v>
      </c>
      <c r="D581" t="s">
        <v>580</v>
      </c>
      <c r="E581" t="s">
        <v>203</v>
      </c>
      <c r="F581" t="s">
        <v>869</v>
      </c>
      <c r="G581">
        <v>2021</v>
      </c>
      <c r="H581">
        <v>2</v>
      </c>
      <c r="I581" t="s">
        <v>858</v>
      </c>
      <c r="J581" s="29">
        <v>44255</v>
      </c>
      <c r="K581" t="s">
        <v>744</v>
      </c>
      <c r="L581" t="s">
        <v>769</v>
      </c>
      <c r="M581" t="s">
        <v>898</v>
      </c>
      <c r="N581" t="s">
        <v>899</v>
      </c>
      <c r="O581" t="s">
        <v>850</v>
      </c>
      <c r="P581" t="s">
        <v>673</v>
      </c>
      <c r="Q581" t="s">
        <v>749</v>
      </c>
      <c r="R581" t="s">
        <v>659</v>
      </c>
      <c r="S581" t="s">
        <v>765</v>
      </c>
      <c r="T581" t="s">
        <v>751</v>
      </c>
      <c r="U581" t="s">
        <v>752</v>
      </c>
      <c r="V581" t="s">
        <v>753</v>
      </c>
      <c r="W581" t="s">
        <v>16</v>
      </c>
      <c r="X581" t="s">
        <v>754</v>
      </c>
      <c r="Y581" t="s">
        <v>755</v>
      </c>
      <c r="Z581" t="s">
        <v>380</v>
      </c>
      <c r="AA581" t="s">
        <v>756</v>
      </c>
      <c r="AB581" t="s">
        <v>757</v>
      </c>
      <c r="AC581" t="s">
        <v>758</v>
      </c>
      <c r="AD581" t="s">
        <v>759</v>
      </c>
      <c r="AE581" t="s">
        <v>766</v>
      </c>
      <c r="AF581" t="s">
        <v>760</v>
      </c>
      <c r="AG581" t="s">
        <v>761</v>
      </c>
      <c r="AH581" t="s">
        <v>762</v>
      </c>
      <c r="AI581" t="s">
        <v>763</v>
      </c>
      <c r="AJ581">
        <v>3528.51</v>
      </c>
      <c r="AK581">
        <v>0</v>
      </c>
      <c r="AL581">
        <v>0</v>
      </c>
      <c r="AM581" t="s">
        <v>764</v>
      </c>
      <c r="AN581" t="s">
        <v>764</v>
      </c>
      <c r="AO581" t="s">
        <v>764</v>
      </c>
    </row>
    <row r="582" spans="1:41" x14ac:dyDescent="0.35">
      <c r="A582">
        <v>1069460</v>
      </c>
      <c r="B582" t="s">
        <v>740</v>
      </c>
      <c r="C582" t="s">
        <v>741</v>
      </c>
      <c r="D582" t="s">
        <v>580</v>
      </c>
      <c r="E582" t="s">
        <v>199</v>
      </c>
      <c r="F582" t="s">
        <v>869</v>
      </c>
      <c r="G582">
        <v>2021</v>
      </c>
      <c r="H582">
        <v>2</v>
      </c>
      <c r="I582" t="s">
        <v>858</v>
      </c>
      <c r="J582" s="29">
        <v>44255</v>
      </c>
      <c r="K582" t="s">
        <v>744</v>
      </c>
      <c r="L582" t="s">
        <v>769</v>
      </c>
      <c r="M582" t="s">
        <v>898</v>
      </c>
      <c r="N582" t="s">
        <v>899</v>
      </c>
      <c r="O582" t="s">
        <v>850</v>
      </c>
      <c r="P582" t="s">
        <v>673</v>
      </c>
      <c r="Q582" t="s">
        <v>749</v>
      </c>
      <c r="R582" t="s">
        <v>653</v>
      </c>
      <c r="S582" t="s">
        <v>773</v>
      </c>
      <c r="T582" t="s">
        <v>751</v>
      </c>
      <c r="U582" t="s">
        <v>752</v>
      </c>
      <c r="V582" t="s">
        <v>753</v>
      </c>
      <c r="W582" t="s">
        <v>16</v>
      </c>
      <c r="X582" t="s">
        <v>754</v>
      </c>
      <c r="Y582" t="s">
        <v>755</v>
      </c>
      <c r="Z582" t="s">
        <v>380</v>
      </c>
      <c r="AA582" t="s">
        <v>756</v>
      </c>
      <c r="AB582" t="s">
        <v>757</v>
      </c>
      <c r="AC582" t="s">
        <v>758</v>
      </c>
      <c r="AD582" t="s">
        <v>759</v>
      </c>
      <c r="AE582" t="s">
        <v>575</v>
      </c>
      <c r="AF582" t="s">
        <v>760</v>
      </c>
      <c r="AG582" t="s">
        <v>761</v>
      </c>
      <c r="AH582" t="s">
        <v>762</v>
      </c>
      <c r="AI582" t="s">
        <v>763</v>
      </c>
      <c r="AJ582">
        <v>465.63</v>
      </c>
      <c r="AK582">
        <v>0</v>
      </c>
      <c r="AL582">
        <v>0</v>
      </c>
      <c r="AM582" t="s">
        <v>764</v>
      </c>
      <c r="AN582" t="s">
        <v>764</v>
      </c>
      <c r="AO582" t="s">
        <v>764</v>
      </c>
    </row>
    <row r="583" spans="1:41" x14ac:dyDescent="0.35">
      <c r="A583">
        <v>1069460</v>
      </c>
      <c r="B583" t="s">
        <v>740</v>
      </c>
      <c r="C583" t="s">
        <v>741</v>
      </c>
      <c r="D583" t="s">
        <v>580</v>
      </c>
      <c r="E583" t="s">
        <v>199</v>
      </c>
      <c r="F583" t="s">
        <v>869</v>
      </c>
      <c r="G583">
        <v>2021</v>
      </c>
      <c r="H583">
        <v>2</v>
      </c>
      <c r="I583" t="s">
        <v>858</v>
      </c>
      <c r="J583" s="29">
        <v>44255</v>
      </c>
      <c r="K583" t="s">
        <v>744</v>
      </c>
      <c r="L583" t="s">
        <v>769</v>
      </c>
      <c r="M583" t="s">
        <v>898</v>
      </c>
      <c r="N583" t="s">
        <v>899</v>
      </c>
      <c r="O583" t="s">
        <v>850</v>
      </c>
      <c r="P583" t="s">
        <v>673</v>
      </c>
      <c r="Q583" t="s">
        <v>749</v>
      </c>
      <c r="R583" t="s">
        <v>653</v>
      </c>
      <c r="S583" t="s">
        <v>773</v>
      </c>
      <c r="T583" t="s">
        <v>751</v>
      </c>
      <c r="U583" t="s">
        <v>752</v>
      </c>
      <c r="V583" t="s">
        <v>753</v>
      </c>
      <c r="W583" t="s">
        <v>16</v>
      </c>
      <c r="X583" t="s">
        <v>754</v>
      </c>
      <c r="Y583" t="s">
        <v>755</v>
      </c>
      <c r="Z583" t="s">
        <v>380</v>
      </c>
      <c r="AA583" t="s">
        <v>756</v>
      </c>
      <c r="AB583" t="s">
        <v>757</v>
      </c>
      <c r="AC583" t="s">
        <v>758</v>
      </c>
      <c r="AD583" t="s">
        <v>759</v>
      </c>
      <c r="AE583" t="s">
        <v>575</v>
      </c>
      <c r="AF583" t="s">
        <v>760</v>
      </c>
      <c r="AG583" t="s">
        <v>761</v>
      </c>
      <c r="AH583" t="s">
        <v>762</v>
      </c>
      <c r="AI583" t="s">
        <v>763</v>
      </c>
      <c r="AJ583">
        <v>560.29999999999995</v>
      </c>
      <c r="AK583">
        <v>0</v>
      </c>
      <c r="AL583">
        <v>0</v>
      </c>
      <c r="AM583" t="s">
        <v>764</v>
      </c>
      <c r="AN583" t="s">
        <v>764</v>
      </c>
      <c r="AO583" t="s">
        <v>764</v>
      </c>
    </row>
    <row r="584" spans="1:41" x14ac:dyDescent="0.35">
      <c r="A584">
        <v>1069460</v>
      </c>
      <c r="B584" t="s">
        <v>740</v>
      </c>
      <c r="C584" t="s">
        <v>741</v>
      </c>
      <c r="D584" t="s">
        <v>580</v>
      </c>
      <c r="E584" t="s">
        <v>199</v>
      </c>
      <c r="F584" t="s">
        <v>869</v>
      </c>
      <c r="G584">
        <v>2021</v>
      </c>
      <c r="H584">
        <v>2</v>
      </c>
      <c r="I584" t="s">
        <v>858</v>
      </c>
      <c r="J584" s="29">
        <v>44255</v>
      </c>
      <c r="K584" t="s">
        <v>744</v>
      </c>
      <c r="L584" t="s">
        <v>769</v>
      </c>
      <c r="M584" t="s">
        <v>898</v>
      </c>
      <c r="N584" t="s">
        <v>899</v>
      </c>
      <c r="O584" t="s">
        <v>850</v>
      </c>
      <c r="P584" t="s">
        <v>673</v>
      </c>
      <c r="Q584" t="s">
        <v>749</v>
      </c>
      <c r="R584" t="s">
        <v>653</v>
      </c>
      <c r="S584" t="s">
        <v>773</v>
      </c>
      <c r="T584" t="s">
        <v>751</v>
      </c>
      <c r="U584" t="s">
        <v>752</v>
      </c>
      <c r="V584" t="s">
        <v>753</v>
      </c>
      <c r="W584" t="s">
        <v>16</v>
      </c>
      <c r="X584" t="s">
        <v>754</v>
      </c>
      <c r="Y584" t="s">
        <v>755</v>
      </c>
      <c r="Z584" t="s">
        <v>380</v>
      </c>
      <c r="AA584" t="s">
        <v>756</v>
      </c>
      <c r="AB584" t="s">
        <v>757</v>
      </c>
      <c r="AC584" t="s">
        <v>758</v>
      </c>
      <c r="AD584" t="s">
        <v>759</v>
      </c>
      <c r="AE584" t="s">
        <v>575</v>
      </c>
      <c r="AF584" t="s">
        <v>760</v>
      </c>
      <c r="AG584" t="s">
        <v>761</v>
      </c>
      <c r="AH584" t="s">
        <v>762</v>
      </c>
      <c r="AI584" t="s">
        <v>763</v>
      </c>
      <c r="AJ584">
        <v>2953.25</v>
      </c>
      <c r="AK584">
        <v>0</v>
      </c>
      <c r="AL584">
        <v>0</v>
      </c>
      <c r="AM584" t="s">
        <v>764</v>
      </c>
      <c r="AN584" t="s">
        <v>764</v>
      </c>
      <c r="AO584" t="s">
        <v>764</v>
      </c>
    </row>
    <row r="585" spans="1:41" x14ac:dyDescent="0.35">
      <c r="A585">
        <v>1028449</v>
      </c>
      <c r="B585" t="s">
        <v>740</v>
      </c>
      <c r="C585" t="s">
        <v>741</v>
      </c>
      <c r="D585" t="s">
        <v>580</v>
      </c>
      <c r="E585" t="s">
        <v>149</v>
      </c>
      <c r="F585" t="s">
        <v>869</v>
      </c>
      <c r="G585">
        <v>2021</v>
      </c>
      <c r="H585">
        <v>2</v>
      </c>
      <c r="I585" t="s">
        <v>858</v>
      </c>
      <c r="J585" s="29">
        <v>44255</v>
      </c>
      <c r="K585" t="s">
        <v>744</v>
      </c>
      <c r="L585" t="s">
        <v>769</v>
      </c>
      <c r="M585" t="s">
        <v>898</v>
      </c>
      <c r="N585" t="s">
        <v>899</v>
      </c>
      <c r="O585" t="s">
        <v>850</v>
      </c>
      <c r="P585" t="s">
        <v>673</v>
      </c>
      <c r="Q585" t="s">
        <v>749</v>
      </c>
      <c r="R585" t="s">
        <v>619</v>
      </c>
      <c r="S585" t="s">
        <v>792</v>
      </c>
      <c r="T585" t="s">
        <v>751</v>
      </c>
      <c r="U585" t="s">
        <v>752</v>
      </c>
      <c r="V585" t="s">
        <v>753</v>
      </c>
      <c r="W585" t="s">
        <v>16</v>
      </c>
      <c r="X585" t="s">
        <v>754</v>
      </c>
      <c r="Y585" t="s">
        <v>755</v>
      </c>
      <c r="Z585" t="s">
        <v>380</v>
      </c>
      <c r="AA585" t="s">
        <v>756</v>
      </c>
      <c r="AB585" t="s">
        <v>757</v>
      </c>
      <c r="AC585" t="s">
        <v>758</v>
      </c>
      <c r="AD585" t="s">
        <v>759</v>
      </c>
      <c r="AE585" t="s">
        <v>562</v>
      </c>
      <c r="AF585" t="s">
        <v>760</v>
      </c>
      <c r="AG585" t="s">
        <v>761</v>
      </c>
      <c r="AH585" t="s">
        <v>762</v>
      </c>
      <c r="AI585" t="s">
        <v>763</v>
      </c>
      <c r="AJ585">
        <v>13.02</v>
      </c>
      <c r="AK585">
        <v>0</v>
      </c>
      <c r="AL585">
        <v>0</v>
      </c>
      <c r="AM585" t="s">
        <v>764</v>
      </c>
      <c r="AN585" t="s">
        <v>764</v>
      </c>
      <c r="AO585" t="s">
        <v>764</v>
      </c>
    </row>
    <row r="586" spans="1:41" x14ac:dyDescent="0.35">
      <c r="A586">
        <v>1029719</v>
      </c>
      <c r="B586" t="s">
        <v>740</v>
      </c>
      <c r="C586" t="s">
        <v>741</v>
      </c>
      <c r="D586" t="s">
        <v>580</v>
      </c>
      <c r="E586" t="s">
        <v>114</v>
      </c>
      <c r="F586" t="s">
        <v>869</v>
      </c>
      <c r="G586">
        <v>2021</v>
      </c>
      <c r="H586">
        <v>2</v>
      </c>
      <c r="I586" t="s">
        <v>858</v>
      </c>
      <c r="J586" s="29">
        <v>44255</v>
      </c>
      <c r="K586" t="s">
        <v>744</v>
      </c>
      <c r="L586" t="s">
        <v>769</v>
      </c>
      <c r="M586" t="s">
        <v>898</v>
      </c>
      <c r="N586" t="s">
        <v>899</v>
      </c>
      <c r="O586" t="s">
        <v>850</v>
      </c>
      <c r="P586" t="s">
        <v>673</v>
      </c>
      <c r="Q586" t="s">
        <v>749</v>
      </c>
      <c r="R586" t="s">
        <v>597</v>
      </c>
      <c r="S586" t="s">
        <v>691</v>
      </c>
      <c r="T586" t="s">
        <v>751</v>
      </c>
      <c r="U586" t="s">
        <v>752</v>
      </c>
      <c r="V586" t="s">
        <v>753</v>
      </c>
      <c r="W586" t="s">
        <v>16</v>
      </c>
      <c r="X586" t="s">
        <v>754</v>
      </c>
      <c r="Y586" t="s">
        <v>755</v>
      </c>
      <c r="Z586" t="s">
        <v>380</v>
      </c>
      <c r="AA586" t="s">
        <v>756</v>
      </c>
      <c r="AB586" t="s">
        <v>757</v>
      </c>
      <c r="AC586" t="s">
        <v>758</v>
      </c>
      <c r="AD586" t="s">
        <v>759</v>
      </c>
      <c r="AE586" t="s">
        <v>768</v>
      </c>
      <c r="AF586" t="s">
        <v>760</v>
      </c>
      <c r="AG586" t="s">
        <v>761</v>
      </c>
      <c r="AH586" t="s">
        <v>762</v>
      </c>
      <c r="AI586" t="s">
        <v>763</v>
      </c>
      <c r="AJ586">
        <v>1971.87</v>
      </c>
      <c r="AK586">
        <v>0</v>
      </c>
      <c r="AL586">
        <v>0</v>
      </c>
      <c r="AM586" t="s">
        <v>764</v>
      </c>
      <c r="AN586" t="s">
        <v>764</v>
      </c>
      <c r="AO586" t="s">
        <v>764</v>
      </c>
    </row>
    <row r="587" spans="1:41" x14ac:dyDescent="0.35">
      <c r="A587">
        <v>1029772</v>
      </c>
      <c r="B587" t="s">
        <v>740</v>
      </c>
      <c r="C587" t="s">
        <v>741</v>
      </c>
      <c r="D587" t="s">
        <v>580</v>
      </c>
      <c r="E587" t="s">
        <v>130</v>
      </c>
      <c r="F587" t="s">
        <v>869</v>
      </c>
      <c r="G587">
        <v>2021</v>
      </c>
      <c r="H587">
        <v>2</v>
      </c>
      <c r="I587" t="s">
        <v>858</v>
      </c>
      <c r="J587" s="29">
        <v>44255</v>
      </c>
      <c r="K587" t="s">
        <v>744</v>
      </c>
      <c r="L587" t="s">
        <v>769</v>
      </c>
      <c r="M587" t="s">
        <v>898</v>
      </c>
      <c r="N587" t="s">
        <v>899</v>
      </c>
      <c r="O587" t="s">
        <v>850</v>
      </c>
      <c r="P587" t="s">
        <v>673</v>
      </c>
      <c r="Q587" t="s">
        <v>749</v>
      </c>
      <c r="R587" t="s">
        <v>609</v>
      </c>
      <c r="S587" t="s">
        <v>701</v>
      </c>
      <c r="T587" t="s">
        <v>751</v>
      </c>
      <c r="U587" t="s">
        <v>752</v>
      </c>
      <c r="V587" t="s">
        <v>753</v>
      </c>
      <c r="W587" t="s">
        <v>16</v>
      </c>
      <c r="X587" t="s">
        <v>754</v>
      </c>
      <c r="Y587" t="s">
        <v>755</v>
      </c>
      <c r="Z587" t="s">
        <v>380</v>
      </c>
      <c r="AA587" t="s">
        <v>756</v>
      </c>
      <c r="AB587" t="s">
        <v>757</v>
      </c>
      <c r="AC587" t="s">
        <v>758</v>
      </c>
      <c r="AD587" t="s">
        <v>759</v>
      </c>
      <c r="AE587" t="s">
        <v>247</v>
      </c>
      <c r="AF587" t="s">
        <v>760</v>
      </c>
      <c r="AG587" t="s">
        <v>761</v>
      </c>
      <c r="AH587" t="s">
        <v>762</v>
      </c>
      <c r="AI587" t="s">
        <v>763</v>
      </c>
      <c r="AJ587">
        <v>6157.92</v>
      </c>
      <c r="AK587">
        <v>0</v>
      </c>
      <c r="AL587">
        <v>0</v>
      </c>
      <c r="AM587" t="s">
        <v>764</v>
      </c>
      <c r="AN587" t="s">
        <v>764</v>
      </c>
      <c r="AO587" t="s">
        <v>764</v>
      </c>
    </row>
    <row r="588" spans="1:41" x14ac:dyDescent="0.35">
      <c r="A588">
        <v>1029539</v>
      </c>
      <c r="B588" t="s">
        <v>740</v>
      </c>
      <c r="C588" t="s">
        <v>741</v>
      </c>
      <c r="D588" t="s">
        <v>580</v>
      </c>
      <c r="E588" t="s">
        <v>92</v>
      </c>
      <c r="F588" t="s">
        <v>869</v>
      </c>
      <c r="G588">
        <v>2021</v>
      </c>
      <c r="H588">
        <v>2</v>
      </c>
      <c r="I588" t="s">
        <v>858</v>
      </c>
      <c r="J588" s="29">
        <v>44255</v>
      </c>
      <c r="K588" t="s">
        <v>744</v>
      </c>
      <c r="L588" t="s">
        <v>769</v>
      </c>
      <c r="M588" t="s">
        <v>898</v>
      </c>
      <c r="N588" t="s">
        <v>899</v>
      </c>
      <c r="O588" t="s">
        <v>850</v>
      </c>
      <c r="P588" t="s">
        <v>673</v>
      </c>
      <c r="Q588" t="s">
        <v>749</v>
      </c>
      <c r="R588" t="s">
        <v>585</v>
      </c>
      <c r="S588" t="s">
        <v>706</v>
      </c>
      <c r="T588" t="s">
        <v>751</v>
      </c>
      <c r="U588" t="s">
        <v>752</v>
      </c>
      <c r="V588" t="s">
        <v>753</v>
      </c>
      <c r="W588" t="s">
        <v>16</v>
      </c>
      <c r="X588" t="s">
        <v>754</v>
      </c>
      <c r="Y588" t="s">
        <v>755</v>
      </c>
      <c r="Z588" t="s">
        <v>380</v>
      </c>
      <c r="AA588" t="s">
        <v>756</v>
      </c>
      <c r="AB588" t="s">
        <v>757</v>
      </c>
      <c r="AC588" t="s">
        <v>758</v>
      </c>
      <c r="AD588" t="s">
        <v>759</v>
      </c>
      <c r="AE588" t="s">
        <v>766</v>
      </c>
      <c r="AF588" t="s">
        <v>760</v>
      </c>
      <c r="AG588" t="s">
        <v>761</v>
      </c>
      <c r="AH588" t="s">
        <v>762</v>
      </c>
      <c r="AI588" t="s">
        <v>763</v>
      </c>
      <c r="AJ588">
        <v>360.97</v>
      </c>
      <c r="AK588">
        <v>0</v>
      </c>
      <c r="AL588">
        <v>0</v>
      </c>
      <c r="AM588" t="s">
        <v>764</v>
      </c>
      <c r="AN588" t="s">
        <v>764</v>
      </c>
      <c r="AO588" t="s">
        <v>764</v>
      </c>
    </row>
    <row r="589" spans="1:41" x14ac:dyDescent="0.35">
      <c r="A589">
        <v>1060755</v>
      </c>
      <c r="B589" t="s">
        <v>740</v>
      </c>
      <c r="C589" t="s">
        <v>741</v>
      </c>
      <c r="D589" t="e">
        <v>#N/A</v>
      </c>
      <c r="E589" t="s">
        <v>828</v>
      </c>
      <c r="F589" t="s">
        <v>869</v>
      </c>
      <c r="G589">
        <v>2021</v>
      </c>
      <c r="H589">
        <v>2</v>
      </c>
      <c r="I589" t="s">
        <v>858</v>
      </c>
      <c r="J589" s="29">
        <v>44255</v>
      </c>
      <c r="K589" t="s">
        <v>744</v>
      </c>
      <c r="L589" t="s">
        <v>769</v>
      </c>
      <c r="M589" t="s">
        <v>898</v>
      </c>
      <c r="N589" t="s">
        <v>899</v>
      </c>
      <c r="O589" t="s">
        <v>850</v>
      </c>
      <c r="P589" t="s">
        <v>673</v>
      </c>
      <c r="Q589" t="s">
        <v>749</v>
      </c>
      <c r="R589" t="s">
        <v>593</v>
      </c>
      <c r="S589" t="s">
        <v>686</v>
      </c>
      <c r="T589" t="s">
        <v>751</v>
      </c>
      <c r="U589" t="s">
        <v>752</v>
      </c>
      <c r="V589" t="s">
        <v>753</v>
      </c>
      <c r="W589" t="s">
        <v>788</v>
      </c>
      <c r="X589" t="s">
        <v>789</v>
      </c>
      <c r="Y589" t="s">
        <v>755</v>
      </c>
      <c r="Z589" t="s">
        <v>380</v>
      </c>
      <c r="AA589" t="s">
        <v>756</v>
      </c>
      <c r="AB589" t="s">
        <v>757</v>
      </c>
      <c r="AC589" t="s">
        <v>758</v>
      </c>
      <c r="AD589" t="s">
        <v>759</v>
      </c>
      <c r="AE589" t="s">
        <v>562</v>
      </c>
      <c r="AF589" t="s">
        <v>790</v>
      </c>
      <c r="AG589" t="s">
        <v>761</v>
      </c>
      <c r="AH589" t="s">
        <v>762</v>
      </c>
      <c r="AI589" t="s">
        <v>791</v>
      </c>
      <c r="AJ589">
        <v>136.19</v>
      </c>
      <c r="AK589">
        <v>0</v>
      </c>
      <c r="AL589">
        <v>0</v>
      </c>
      <c r="AM589" t="s">
        <v>764</v>
      </c>
      <c r="AN589" t="s">
        <v>764</v>
      </c>
      <c r="AO589" t="s">
        <v>764</v>
      </c>
    </row>
    <row r="590" spans="1:41" x14ac:dyDescent="0.35">
      <c r="A590">
        <v>1360633</v>
      </c>
      <c r="B590" t="s">
        <v>740</v>
      </c>
      <c r="C590" t="s">
        <v>741</v>
      </c>
      <c r="D590" t="s">
        <v>580</v>
      </c>
      <c r="E590" t="s">
        <v>188</v>
      </c>
      <c r="F590" t="s">
        <v>869</v>
      </c>
      <c r="G590">
        <v>2021</v>
      </c>
      <c r="H590">
        <v>2</v>
      </c>
      <c r="I590" t="s">
        <v>858</v>
      </c>
      <c r="J590" s="29">
        <v>44255</v>
      </c>
      <c r="K590" t="s">
        <v>744</v>
      </c>
      <c r="L590" t="s">
        <v>769</v>
      </c>
      <c r="M590" t="s">
        <v>898</v>
      </c>
      <c r="N590" t="s">
        <v>899</v>
      </c>
      <c r="O590" t="s">
        <v>850</v>
      </c>
      <c r="P590" t="s">
        <v>673</v>
      </c>
      <c r="Q590" t="s">
        <v>749</v>
      </c>
      <c r="R590" t="s">
        <v>645</v>
      </c>
      <c r="S590" t="s">
        <v>841</v>
      </c>
      <c r="T590" t="s">
        <v>751</v>
      </c>
      <c r="U590" t="s">
        <v>752</v>
      </c>
      <c r="V590" t="s">
        <v>753</v>
      </c>
      <c r="W590" t="s">
        <v>16</v>
      </c>
      <c r="X590" t="s">
        <v>754</v>
      </c>
      <c r="Y590" t="s">
        <v>755</v>
      </c>
      <c r="Z590" t="s">
        <v>380</v>
      </c>
      <c r="AA590" t="s">
        <v>756</v>
      </c>
      <c r="AB590" t="s">
        <v>757</v>
      </c>
      <c r="AC590" t="s">
        <v>758</v>
      </c>
      <c r="AD590" t="s">
        <v>759</v>
      </c>
      <c r="AE590" t="s">
        <v>766</v>
      </c>
      <c r="AF590" t="s">
        <v>760</v>
      </c>
      <c r="AG590" t="s">
        <v>761</v>
      </c>
      <c r="AH590" t="s">
        <v>762</v>
      </c>
      <c r="AI590" t="s">
        <v>763</v>
      </c>
      <c r="AJ590">
        <v>186.64</v>
      </c>
      <c r="AK590">
        <v>0</v>
      </c>
      <c r="AL590">
        <v>0</v>
      </c>
      <c r="AM590" t="s">
        <v>764</v>
      </c>
      <c r="AN590" t="s">
        <v>764</v>
      </c>
      <c r="AO590" t="s">
        <v>764</v>
      </c>
    </row>
    <row r="591" spans="1:41" x14ac:dyDescent="0.35">
      <c r="A591">
        <v>1392056</v>
      </c>
      <c r="B591" t="s">
        <v>740</v>
      </c>
      <c r="C591" t="s">
        <v>741</v>
      </c>
      <c r="D591" t="s">
        <v>580</v>
      </c>
      <c r="E591" t="s">
        <v>193</v>
      </c>
      <c r="F591" t="s">
        <v>869</v>
      </c>
      <c r="G591">
        <v>2021</v>
      </c>
      <c r="H591">
        <v>2</v>
      </c>
      <c r="I591" t="s">
        <v>858</v>
      </c>
      <c r="J591" s="29">
        <v>44255</v>
      </c>
      <c r="K591" t="s">
        <v>744</v>
      </c>
      <c r="L591" t="s">
        <v>769</v>
      </c>
      <c r="M591" t="s">
        <v>898</v>
      </c>
      <c r="N591" t="s">
        <v>899</v>
      </c>
      <c r="O591" t="s">
        <v>850</v>
      </c>
      <c r="P591" t="s">
        <v>673</v>
      </c>
      <c r="Q591" t="s">
        <v>749</v>
      </c>
      <c r="R591" t="s">
        <v>649</v>
      </c>
      <c r="S591" t="s">
        <v>700</v>
      </c>
      <c r="T591" t="s">
        <v>751</v>
      </c>
      <c r="U591" t="s">
        <v>752</v>
      </c>
      <c r="V591" t="s">
        <v>753</v>
      </c>
      <c r="W591" t="s">
        <v>16</v>
      </c>
      <c r="X591" t="s">
        <v>754</v>
      </c>
      <c r="Y591" t="s">
        <v>755</v>
      </c>
      <c r="Z591" t="s">
        <v>380</v>
      </c>
      <c r="AA591" t="s">
        <v>756</v>
      </c>
      <c r="AB591" t="s">
        <v>757</v>
      </c>
      <c r="AC591" t="s">
        <v>758</v>
      </c>
      <c r="AD591" t="s">
        <v>759</v>
      </c>
      <c r="AE591" t="s">
        <v>247</v>
      </c>
      <c r="AF591" t="s">
        <v>760</v>
      </c>
      <c r="AG591" t="s">
        <v>761</v>
      </c>
      <c r="AH591" t="s">
        <v>762</v>
      </c>
      <c r="AI591" t="s">
        <v>763</v>
      </c>
      <c r="AJ591">
        <v>2836.71</v>
      </c>
      <c r="AK591">
        <v>0</v>
      </c>
      <c r="AL591">
        <v>0</v>
      </c>
      <c r="AM591" t="s">
        <v>764</v>
      </c>
      <c r="AN591" t="s">
        <v>764</v>
      </c>
      <c r="AO591" t="s">
        <v>764</v>
      </c>
    </row>
    <row r="592" spans="1:41" x14ac:dyDescent="0.35">
      <c r="A592">
        <v>1153805</v>
      </c>
      <c r="B592" t="s">
        <v>740</v>
      </c>
      <c r="C592" t="s">
        <v>741</v>
      </c>
      <c r="D592" t="e">
        <v>#N/A</v>
      </c>
      <c r="E592" t="s">
        <v>873</v>
      </c>
      <c r="F592" t="s">
        <v>869</v>
      </c>
      <c r="G592">
        <v>2021</v>
      </c>
      <c r="H592">
        <v>2</v>
      </c>
      <c r="I592" t="s">
        <v>858</v>
      </c>
      <c r="J592" s="29">
        <v>44255</v>
      </c>
      <c r="K592" t="s">
        <v>744</v>
      </c>
      <c r="L592" t="s">
        <v>769</v>
      </c>
      <c r="M592" t="s">
        <v>898</v>
      </c>
      <c r="N592" t="s">
        <v>899</v>
      </c>
      <c r="O592" t="s">
        <v>850</v>
      </c>
      <c r="P592" t="s">
        <v>673</v>
      </c>
      <c r="Q592" t="s">
        <v>749</v>
      </c>
      <c r="R592" t="s">
        <v>661</v>
      </c>
      <c r="S592" t="s">
        <v>750</v>
      </c>
      <c r="T592" t="s">
        <v>751</v>
      </c>
      <c r="U592" t="s">
        <v>752</v>
      </c>
      <c r="V592" t="s">
        <v>753</v>
      </c>
      <c r="W592" t="s">
        <v>788</v>
      </c>
      <c r="X592" t="s">
        <v>789</v>
      </c>
      <c r="Y592" t="s">
        <v>755</v>
      </c>
      <c r="Z592" t="s">
        <v>380</v>
      </c>
      <c r="AA592" t="s">
        <v>756</v>
      </c>
      <c r="AB592" t="s">
        <v>757</v>
      </c>
      <c r="AC592" t="s">
        <v>758</v>
      </c>
      <c r="AD592" t="s">
        <v>759</v>
      </c>
      <c r="AE592" t="s">
        <v>247</v>
      </c>
      <c r="AF592" t="s">
        <v>790</v>
      </c>
      <c r="AG592" t="s">
        <v>761</v>
      </c>
      <c r="AH592" t="s">
        <v>762</v>
      </c>
      <c r="AI592" t="s">
        <v>791</v>
      </c>
      <c r="AJ592">
        <v>25.26</v>
      </c>
      <c r="AK592">
        <v>0</v>
      </c>
      <c r="AL592">
        <v>0</v>
      </c>
      <c r="AM592" t="s">
        <v>764</v>
      </c>
      <c r="AN592" t="s">
        <v>764</v>
      </c>
      <c r="AO592" t="s">
        <v>764</v>
      </c>
    </row>
    <row r="593" spans="1:41" x14ac:dyDescent="0.35">
      <c r="A593">
        <v>1168450</v>
      </c>
      <c r="B593" t="s">
        <v>740</v>
      </c>
      <c r="C593" t="s">
        <v>741</v>
      </c>
      <c r="D593" t="e">
        <v>#N/A</v>
      </c>
      <c r="E593" t="s">
        <v>874</v>
      </c>
      <c r="F593" t="s">
        <v>869</v>
      </c>
      <c r="G593">
        <v>2021</v>
      </c>
      <c r="H593">
        <v>2</v>
      </c>
      <c r="I593" t="s">
        <v>858</v>
      </c>
      <c r="J593" s="29">
        <v>44255</v>
      </c>
      <c r="K593" t="s">
        <v>744</v>
      </c>
      <c r="L593" t="s">
        <v>769</v>
      </c>
      <c r="M593" t="s">
        <v>898</v>
      </c>
      <c r="N593" t="s">
        <v>899</v>
      </c>
      <c r="O593" t="s">
        <v>850</v>
      </c>
      <c r="P593" t="s">
        <v>673</v>
      </c>
      <c r="Q593" t="s">
        <v>749</v>
      </c>
      <c r="R593" t="s">
        <v>657</v>
      </c>
      <c r="S593" t="s">
        <v>875</v>
      </c>
      <c r="T593" t="s">
        <v>751</v>
      </c>
      <c r="U593" t="s">
        <v>752</v>
      </c>
      <c r="V593" t="s">
        <v>753</v>
      </c>
      <c r="W593" t="s">
        <v>788</v>
      </c>
      <c r="X593" t="s">
        <v>789</v>
      </c>
      <c r="Y593" t="s">
        <v>755</v>
      </c>
      <c r="Z593" t="s">
        <v>380</v>
      </c>
      <c r="AA593" t="s">
        <v>756</v>
      </c>
      <c r="AB593" t="s">
        <v>757</v>
      </c>
      <c r="AC593" t="s">
        <v>758</v>
      </c>
      <c r="AD593" t="s">
        <v>759</v>
      </c>
      <c r="AE593" t="s">
        <v>472</v>
      </c>
      <c r="AF593" t="s">
        <v>790</v>
      </c>
      <c r="AG593" t="s">
        <v>761</v>
      </c>
      <c r="AH593" t="s">
        <v>762</v>
      </c>
      <c r="AI593" t="s">
        <v>791</v>
      </c>
      <c r="AJ593">
        <v>5.67</v>
      </c>
      <c r="AK593">
        <v>0</v>
      </c>
      <c r="AL593">
        <v>0</v>
      </c>
      <c r="AM593" t="s">
        <v>764</v>
      </c>
      <c r="AN593" t="s">
        <v>764</v>
      </c>
      <c r="AO593" t="s">
        <v>764</v>
      </c>
    </row>
    <row r="594" spans="1:41" x14ac:dyDescent="0.35">
      <c r="A594">
        <v>1453648</v>
      </c>
      <c r="B594" t="s">
        <v>740</v>
      </c>
      <c r="C594" t="s">
        <v>741</v>
      </c>
      <c r="D594" t="e">
        <v>#N/A</v>
      </c>
      <c r="E594" t="s">
        <v>876</v>
      </c>
      <c r="F594" t="s">
        <v>869</v>
      </c>
      <c r="G594">
        <v>2021</v>
      </c>
      <c r="H594">
        <v>2</v>
      </c>
      <c r="I594" t="s">
        <v>858</v>
      </c>
      <c r="J594" s="29">
        <v>44255</v>
      </c>
      <c r="K594" t="s">
        <v>744</v>
      </c>
      <c r="L594" t="s">
        <v>769</v>
      </c>
      <c r="M594" t="s">
        <v>898</v>
      </c>
      <c r="N594" t="s">
        <v>899</v>
      </c>
      <c r="O594" t="s">
        <v>850</v>
      </c>
      <c r="P594" t="s">
        <v>673</v>
      </c>
      <c r="Q594" t="s">
        <v>749</v>
      </c>
      <c r="R594" t="s">
        <v>589</v>
      </c>
      <c r="S594" t="s">
        <v>798</v>
      </c>
      <c r="T594" t="s">
        <v>751</v>
      </c>
      <c r="U594" t="s">
        <v>752</v>
      </c>
      <c r="V594" t="s">
        <v>753</v>
      </c>
      <c r="W594" t="s">
        <v>877</v>
      </c>
      <c r="X594" t="s">
        <v>878</v>
      </c>
      <c r="Y594" t="s">
        <v>755</v>
      </c>
      <c r="Z594" t="s">
        <v>380</v>
      </c>
      <c r="AA594" t="s">
        <v>756</v>
      </c>
      <c r="AB594" t="s">
        <v>757</v>
      </c>
      <c r="AC594" t="s">
        <v>758</v>
      </c>
      <c r="AD594" t="s">
        <v>759</v>
      </c>
      <c r="AE594" t="s">
        <v>768</v>
      </c>
      <c r="AF594" t="s">
        <v>790</v>
      </c>
      <c r="AG594" t="s">
        <v>761</v>
      </c>
      <c r="AH594" t="s">
        <v>762</v>
      </c>
      <c r="AI594" t="s">
        <v>879</v>
      </c>
      <c r="AJ594">
        <v>332.37</v>
      </c>
      <c r="AK594">
        <v>0</v>
      </c>
      <c r="AL594">
        <v>0</v>
      </c>
      <c r="AM594" t="s">
        <v>764</v>
      </c>
      <c r="AN594" t="s">
        <v>764</v>
      </c>
      <c r="AO594" t="s">
        <v>764</v>
      </c>
    </row>
    <row r="595" spans="1:41" x14ac:dyDescent="0.35">
      <c r="A595">
        <v>1265469</v>
      </c>
      <c r="B595" t="s">
        <v>740</v>
      </c>
      <c r="C595" t="s">
        <v>741</v>
      </c>
      <c r="D595" t="e">
        <v>#N/A</v>
      </c>
      <c r="E595" t="s">
        <v>817</v>
      </c>
      <c r="F595" t="s">
        <v>869</v>
      </c>
      <c r="G595">
        <v>2021</v>
      </c>
      <c r="H595">
        <v>2</v>
      </c>
      <c r="I595" t="s">
        <v>858</v>
      </c>
      <c r="J595" s="29">
        <v>44255</v>
      </c>
      <c r="K595" t="s">
        <v>744</v>
      </c>
      <c r="L595" t="s">
        <v>769</v>
      </c>
      <c r="M595" t="s">
        <v>898</v>
      </c>
      <c r="N595" t="s">
        <v>899</v>
      </c>
      <c r="O595" t="s">
        <v>850</v>
      </c>
      <c r="P595" t="s">
        <v>673</v>
      </c>
      <c r="Q595" t="s">
        <v>749</v>
      </c>
      <c r="R595" t="s">
        <v>641</v>
      </c>
      <c r="S595" t="s">
        <v>695</v>
      </c>
      <c r="T595" t="s">
        <v>751</v>
      </c>
      <c r="U595" t="s">
        <v>752</v>
      </c>
      <c r="V595" t="s">
        <v>753</v>
      </c>
      <c r="W595" t="s">
        <v>788</v>
      </c>
      <c r="X595" t="s">
        <v>789</v>
      </c>
      <c r="Y595" t="s">
        <v>755</v>
      </c>
      <c r="Z595" t="s">
        <v>380</v>
      </c>
      <c r="AA595" t="s">
        <v>756</v>
      </c>
      <c r="AB595" t="s">
        <v>757</v>
      </c>
      <c r="AC595" t="s">
        <v>758</v>
      </c>
      <c r="AD595" t="s">
        <v>759</v>
      </c>
      <c r="AE595" t="s">
        <v>472</v>
      </c>
      <c r="AF595" t="s">
        <v>790</v>
      </c>
      <c r="AG595" t="s">
        <v>761</v>
      </c>
      <c r="AH595" t="s">
        <v>762</v>
      </c>
      <c r="AI595" t="s">
        <v>791</v>
      </c>
      <c r="AJ595">
        <v>1263.8800000000001</v>
      </c>
      <c r="AK595">
        <v>0</v>
      </c>
      <c r="AL595">
        <v>0</v>
      </c>
      <c r="AM595" t="s">
        <v>764</v>
      </c>
      <c r="AN595" t="s">
        <v>764</v>
      </c>
      <c r="AO595" t="s">
        <v>764</v>
      </c>
    </row>
    <row r="596" spans="1:41" x14ac:dyDescent="0.35">
      <c r="A596">
        <v>1717752</v>
      </c>
      <c r="B596" t="s">
        <v>740</v>
      </c>
      <c r="C596" t="s">
        <v>741</v>
      </c>
      <c r="D596" t="e">
        <v>#N/A</v>
      </c>
      <c r="E596" t="s">
        <v>812</v>
      </c>
      <c r="F596" t="s">
        <v>869</v>
      </c>
      <c r="G596">
        <v>2021</v>
      </c>
      <c r="H596">
        <v>2</v>
      </c>
      <c r="I596" t="s">
        <v>858</v>
      </c>
      <c r="J596" s="29">
        <v>44255</v>
      </c>
      <c r="K596" t="s">
        <v>744</v>
      </c>
      <c r="L596" t="s">
        <v>769</v>
      </c>
      <c r="M596" t="s">
        <v>898</v>
      </c>
      <c r="N596" t="s">
        <v>899</v>
      </c>
      <c r="O596" t="s">
        <v>850</v>
      </c>
      <c r="P596" t="s">
        <v>673</v>
      </c>
      <c r="Q596" t="s">
        <v>749</v>
      </c>
      <c r="R596" t="s">
        <v>651</v>
      </c>
      <c r="S596" t="s">
        <v>693</v>
      </c>
      <c r="T596" t="s">
        <v>751</v>
      </c>
      <c r="U596" t="s">
        <v>752</v>
      </c>
      <c r="V596" t="s">
        <v>753</v>
      </c>
      <c r="W596" t="s">
        <v>788</v>
      </c>
      <c r="X596" t="s">
        <v>789</v>
      </c>
      <c r="Y596" t="s">
        <v>755</v>
      </c>
      <c r="Z596" t="s">
        <v>380</v>
      </c>
      <c r="AA596" t="s">
        <v>756</v>
      </c>
      <c r="AB596" t="s">
        <v>757</v>
      </c>
      <c r="AC596" t="s">
        <v>758</v>
      </c>
      <c r="AD596" t="s">
        <v>759</v>
      </c>
      <c r="AE596" t="s">
        <v>768</v>
      </c>
      <c r="AF596" t="s">
        <v>790</v>
      </c>
      <c r="AG596" t="s">
        <v>761</v>
      </c>
      <c r="AH596" t="s">
        <v>762</v>
      </c>
      <c r="AI596" t="s">
        <v>791</v>
      </c>
      <c r="AJ596">
        <v>3971.64</v>
      </c>
      <c r="AK596">
        <v>0</v>
      </c>
      <c r="AL596">
        <v>0</v>
      </c>
      <c r="AM596" t="s">
        <v>764</v>
      </c>
      <c r="AN596" t="s">
        <v>764</v>
      </c>
      <c r="AO596" t="s">
        <v>764</v>
      </c>
    </row>
    <row r="597" spans="1:41" x14ac:dyDescent="0.35">
      <c r="A597">
        <v>1717752</v>
      </c>
      <c r="B597" t="s">
        <v>740</v>
      </c>
      <c r="C597" t="s">
        <v>741</v>
      </c>
      <c r="D597" t="e">
        <v>#N/A</v>
      </c>
      <c r="E597" t="s">
        <v>812</v>
      </c>
      <c r="F597" t="s">
        <v>869</v>
      </c>
      <c r="G597">
        <v>2021</v>
      </c>
      <c r="H597">
        <v>2</v>
      </c>
      <c r="I597" t="s">
        <v>858</v>
      </c>
      <c r="J597" s="29">
        <v>44255</v>
      </c>
      <c r="K597" t="s">
        <v>744</v>
      </c>
      <c r="L597" t="s">
        <v>769</v>
      </c>
      <c r="M597" t="s">
        <v>898</v>
      </c>
      <c r="N597" t="s">
        <v>899</v>
      </c>
      <c r="O597" t="s">
        <v>850</v>
      </c>
      <c r="P597" t="s">
        <v>673</v>
      </c>
      <c r="Q597" t="s">
        <v>749</v>
      </c>
      <c r="R597" t="s">
        <v>651</v>
      </c>
      <c r="S597" t="s">
        <v>693</v>
      </c>
      <c r="T597" t="s">
        <v>751</v>
      </c>
      <c r="U597" t="s">
        <v>752</v>
      </c>
      <c r="V597" t="s">
        <v>753</v>
      </c>
      <c r="W597" t="s">
        <v>788</v>
      </c>
      <c r="X597" t="s">
        <v>789</v>
      </c>
      <c r="Y597" t="s">
        <v>755</v>
      </c>
      <c r="Z597" t="s">
        <v>380</v>
      </c>
      <c r="AA597" t="s">
        <v>756</v>
      </c>
      <c r="AB597" t="s">
        <v>757</v>
      </c>
      <c r="AC597" t="s">
        <v>758</v>
      </c>
      <c r="AD597" t="s">
        <v>759</v>
      </c>
      <c r="AE597" t="s">
        <v>768</v>
      </c>
      <c r="AF597" t="s">
        <v>790</v>
      </c>
      <c r="AG597" t="s">
        <v>761</v>
      </c>
      <c r="AH597" t="s">
        <v>762</v>
      </c>
      <c r="AI597" t="s">
        <v>791</v>
      </c>
      <c r="AJ597">
        <v>14656.65</v>
      </c>
      <c r="AK597">
        <v>0</v>
      </c>
      <c r="AL597">
        <v>0</v>
      </c>
      <c r="AM597" t="s">
        <v>764</v>
      </c>
      <c r="AN597" t="s">
        <v>764</v>
      </c>
      <c r="AO597" t="s">
        <v>764</v>
      </c>
    </row>
    <row r="598" spans="1:41" x14ac:dyDescent="0.35">
      <c r="A598">
        <v>1720234</v>
      </c>
      <c r="B598" t="s">
        <v>740</v>
      </c>
      <c r="C598" t="s">
        <v>741</v>
      </c>
      <c r="D598" t="e">
        <v>#N/A</v>
      </c>
      <c r="E598" t="s">
        <v>880</v>
      </c>
      <c r="F598" t="s">
        <v>869</v>
      </c>
      <c r="G598">
        <v>2021</v>
      </c>
      <c r="H598">
        <v>2</v>
      </c>
      <c r="I598" t="s">
        <v>858</v>
      </c>
      <c r="J598" s="29">
        <v>44255</v>
      </c>
      <c r="K598" t="s">
        <v>744</v>
      </c>
      <c r="L598" t="s">
        <v>769</v>
      </c>
      <c r="M598" t="s">
        <v>898</v>
      </c>
      <c r="N598" t="s">
        <v>899</v>
      </c>
      <c r="O598" t="s">
        <v>850</v>
      </c>
      <c r="P598" t="s">
        <v>673</v>
      </c>
      <c r="Q598" t="s">
        <v>749</v>
      </c>
      <c r="R598" t="s">
        <v>585</v>
      </c>
      <c r="S598" t="s">
        <v>706</v>
      </c>
      <c r="T598" t="s">
        <v>751</v>
      </c>
      <c r="U598" t="s">
        <v>752</v>
      </c>
      <c r="V598" t="s">
        <v>753</v>
      </c>
      <c r="W598" t="s">
        <v>392</v>
      </c>
      <c r="X598" t="s">
        <v>881</v>
      </c>
      <c r="Y598" t="s">
        <v>755</v>
      </c>
      <c r="Z598" t="s">
        <v>380</v>
      </c>
      <c r="AA598" t="s">
        <v>756</v>
      </c>
      <c r="AB598" t="s">
        <v>757</v>
      </c>
      <c r="AC598" t="s">
        <v>758</v>
      </c>
      <c r="AD598" t="s">
        <v>759</v>
      </c>
      <c r="AE598" t="s">
        <v>766</v>
      </c>
      <c r="AF598" t="s">
        <v>882</v>
      </c>
      <c r="AG598" t="s">
        <v>761</v>
      </c>
      <c r="AH598" t="s">
        <v>762</v>
      </c>
      <c r="AI598" t="s">
        <v>883</v>
      </c>
      <c r="AJ598">
        <v>55.48</v>
      </c>
      <c r="AK598">
        <v>0</v>
      </c>
      <c r="AL598">
        <v>0</v>
      </c>
      <c r="AM598" t="s">
        <v>764</v>
      </c>
      <c r="AN598" t="s">
        <v>764</v>
      </c>
      <c r="AO598" t="s">
        <v>764</v>
      </c>
    </row>
    <row r="599" spans="1:41" x14ac:dyDescent="0.35">
      <c r="A599">
        <v>1720235</v>
      </c>
      <c r="B599" t="s">
        <v>740</v>
      </c>
      <c r="C599" t="s">
        <v>741</v>
      </c>
      <c r="D599" t="e">
        <v>#N/A</v>
      </c>
      <c r="E599" t="s">
        <v>884</v>
      </c>
      <c r="F599" t="s">
        <v>869</v>
      </c>
      <c r="G599">
        <v>2021</v>
      </c>
      <c r="H599">
        <v>2</v>
      </c>
      <c r="I599" t="s">
        <v>858</v>
      </c>
      <c r="J599" s="29">
        <v>44255</v>
      </c>
      <c r="K599" t="s">
        <v>744</v>
      </c>
      <c r="L599" t="s">
        <v>769</v>
      </c>
      <c r="M599" t="s">
        <v>898</v>
      </c>
      <c r="N599" t="s">
        <v>899</v>
      </c>
      <c r="O599" t="s">
        <v>850</v>
      </c>
      <c r="P599" t="s">
        <v>673</v>
      </c>
      <c r="Q599" t="s">
        <v>749</v>
      </c>
      <c r="R599" t="s">
        <v>593</v>
      </c>
      <c r="S599" t="s">
        <v>686</v>
      </c>
      <c r="T599" t="s">
        <v>751</v>
      </c>
      <c r="U599" t="s">
        <v>752</v>
      </c>
      <c r="V599" t="s">
        <v>753</v>
      </c>
      <c r="W599" t="s">
        <v>877</v>
      </c>
      <c r="X599" t="s">
        <v>878</v>
      </c>
      <c r="Y599" t="s">
        <v>755</v>
      </c>
      <c r="Z599" t="s">
        <v>380</v>
      </c>
      <c r="AA599" t="s">
        <v>756</v>
      </c>
      <c r="AB599" t="s">
        <v>757</v>
      </c>
      <c r="AC599" t="s">
        <v>758</v>
      </c>
      <c r="AD599" t="s">
        <v>759</v>
      </c>
      <c r="AE599" t="s">
        <v>562</v>
      </c>
      <c r="AF599" t="s">
        <v>790</v>
      </c>
      <c r="AG599" t="s">
        <v>761</v>
      </c>
      <c r="AH599" t="s">
        <v>762</v>
      </c>
      <c r="AI599" t="s">
        <v>879</v>
      </c>
      <c r="AJ599">
        <v>310.29000000000002</v>
      </c>
      <c r="AK599">
        <v>0</v>
      </c>
      <c r="AL599">
        <v>0</v>
      </c>
      <c r="AM599" t="s">
        <v>764</v>
      </c>
      <c r="AN599" t="s">
        <v>764</v>
      </c>
      <c r="AO599" t="s">
        <v>764</v>
      </c>
    </row>
    <row r="600" spans="1:41" x14ac:dyDescent="0.35">
      <c r="A600">
        <v>1720235</v>
      </c>
      <c r="B600" t="s">
        <v>740</v>
      </c>
      <c r="C600" t="s">
        <v>741</v>
      </c>
      <c r="D600" t="e">
        <v>#N/A</v>
      </c>
      <c r="E600" t="s">
        <v>884</v>
      </c>
      <c r="F600" t="s">
        <v>869</v>
      </c>
      <c r="G600">
        <v>2021</v>
      </c>
      <c r="H600">
        <v>2</v>
      </c>
      <c r="I600" t="s">
        <v>858</v>
      </c>
      <c r="J600" s="29">
        <v>44255</v>
      </c>
      <c r="K600" t="s">
        <v>744</v>
      </c>
      <c r="L600" t="s">
        <v>769</v>
      </c>
      <c r="M600" t="s">
        <v>898</v>
      </c>
      <c r="N600" t="s">
        <v>899</v>
      </c>
      <c r="O600" t="s">
        <v>850</v>
      </c>
      <c r="P600" t="s">
        <v>673</v>
      </c>
      <c r="Q600" t="s">
        <v>749</v>
      </c>
      <c r="R600" t="s">
        <v>593</v>
      </c>
      <c r="S600" t="s">
        <v>686</v>
      </c>
      <c r="T600" t="s">
        <v>751</v>
      </c>
      <c r="U600" t="s">
        <v>752</v>
      </c>
      <c r="V600" t="s">
        <v>753</v>
      </c>
      <c r="W600" t="s">
        <v>877</v>
      </c>
      <c r="X600" t="s">
        <v>878</v>
      </c>
      <c r="Y600" t="s">
        <v>755</v>
      </c>
      <c r="Z600" t="s">
        <v>380</v>
      </c>
      <c r="AA600" t="s">
        <v>756</v>
      </c>
      <c r="AB600" t="s">
        <v>757</v>
      </c>
      <c r="AC600" t="s">
        <v>758</v>
      </c>
      <c r="AD600" t="s">
        <v>759</v>
      </c>
      <c r="AE600" t="s">
        <v>562</v>
      </c>
      <c r="AF600" t="s">
        <v>790</v>
      </c>
      <c r="AG600" t="s">
        <v>761</v>
      </c>
      <c r="AH600" t="s">
        <v>762</v>
      </c>
      <c r="AI600" t="s">
        <v>879</v>
      </c>
      <c r="AJ600">
        <v>1986.32</v>
      </c>
      <c r="AK600">
        <v>0</v>
      </c>
      <c r="AL600">
        <v>0</v>
      </c>
      <c r="AM600" t="s">
        <v>764</v>
      </c>
      <c r="AN600" t="s">
        <v>764</v>
      </c>
      <c r="AO600" t="s">
        <v>764</v>
      </c>
    </row>
    <row r="601" spans="1:41" x14ac:dyDescent="0.35">
      <c r="A601">
        <v>1720236</v>
      </c>
      <c r="B601" t="s">
        <v>740</v>
      </c>
      <c r="C601" t="s">
        <v>741</v>
      </c>
      <c r="D601" t="e">
        <v>#N/A</v>
      </c>
      <c r="E601" t="s">
        <v>885</v>
      </c>
      <c r="F601" t="s">
        <v>869</v>
      </c>
      <c r="G601">
        <v>2021</v>
      </c>
      <c r="H601">
        <v>2</v>
      </c>
      <c r="I601" t="s">
        <v>858</v>
      </c>
      <c r="J601" s="29">
        <v>44255</v>
      </c>
      <c r="K601" t="s">
        <v>744</v>
      </c>
      <c r="L601" t="s">
        <v>769</v>
      </c>
      <c r="M601" t="s">
        <v>898</v>
      </c>
      <c r="N601" t="s">
        <v>899</v>
      </c>
      <c r="O601" t="s">
        <v>850</v>
      </c>
      <c r="P601" t="s">
        <v>673</v>
      </c>
      <c r="Q601" t="s">
        <v>749</v>
      </c>
      <c r="R601" t="s">
        <v>595</v>
      </c>
      <c r="S601" t="s">
        <v>702</v>
      </c>
      <c r="T601" t="s">
        <v>751</v>
      </c>
      <c r="U601" t="s">
        <v>752</v>
      </c>
      <c r="V601" t="s">
        <v>753</v>
      </c>
      <c r="W601" t="s">
        <v>392</v>
      </c>
      <c r="X601" t="s">
        <v>881</v>
      </c>
      <c r="Y601" t="s">
        <v>755</v>
      </c>
      <c r="Z601" t="s">
        <v>380</v>
      </c>
      <c r="AA601" t="s">
        <v>756</v>
      </c>
      <c r="AB601" t="s">
        <v>757</v>
      </c>
      <c r="AC601" t="s">
        <v>758</v>
      </c>
      <c r="AD601" t="s">
        <v>759</v>
      </c>
      <c r="AE601" t="s">
        <v>247</v>
      </c>
      <c r="AF601" t="s">
        <v>882</v>
      </c>
      <c r="AG601" t="s">
        <v>761</v>
      </c>
      <c r="AH601" t="s">
        <v>762</v>
      </c>
      <c r="AI601" t="s">
        <v>883</v>
      </c>
      <c r="AJ601">
        <v>15130.06</v>
      </c>
      <c r="AK601">
        <v>0</v>
      </c>
      <c r="AL601">
        <v>0</v>
      </c>
      <c r="AM601" t="s">
        <v>764</v>
      </c>
      <c r="AN601" t="s">
        <v>764</v>
      </c>
      <c r="AO601" t="s">
        <v>764</v>
      </c>
    </row>
    <row r="602" spans="1:41" x14ac:dyDescent="0.35">
      <c r="A602">
        <v>1720237</v>
      </c>
      <c r="B602" t="s">
        <v>740</v>
      </c>
      <c r="C602" t="s">
        <v>741</v>
      </c>
      <c r="D602" t="e">
        <v>#N/A</v>
      </c>
      <c r="E602" t="s">
        <v>886</v>
      </c>
      <c r="F602" t="s">
        <v>869</v>
      </c>
      <c r="G602">
        <v>2021</v>
      </c>
      <c r="H602">
        <v>2</v>
      </c>
      <c r="I602" t="s">
        <v>858</v>
      </c>
      <c r="J602" s="29">
        <v>44255</v>
      </c>
      <c r="K602" t="s">
        <v>744</v>
      </c>
      <c r="L602" t="s">
        <v>769</v>
      </c>
      <c r="M602" t="s">
        <v>898</v>
      </c>
      <c r="N602" t="s">
        <v>899</v>
      </c>
      <c r="O602" t="s">
        <v>850</v>
      </c>
      <c r="P602" t="s">
        <v>673</v>
      </c>
      <c r="Q602" t="s">
        <v>749</v>
      </c>
      <c r="R602" t="s">
        <v>605</v>
      </c>
      <c r="S602" t="s">
        <v>795</v>
      </c>
      <c r="T602" t="s">
        <v>751</v>
      </c>
      <c r="U602" t="s">
        <v>752</v>
      </c>
      <c r="V602" t="s">
        <v>753</v>
      </c>
      <c r="W602" t="s">
        <v>877</v>
      </c>
      <c r="X602" t="s">
        <v>878</v>
      </c>
      <c r="Y602" t="s">
        <v>755</v>
      </c>
      <c r="Z602" t="s">
        <v>380</v>
      </c>
      <c r="AA602" t="s">
        <v>756</v>
      </c>
      <c r="AB602" t="s">
        <v>757</v>
      </c>
      <c r="AC602" t="s">
        <v>758</v>
      </c>
      <c r="AD602" t="s">
        <v>759</v>
      </c>
      <c r="AE602" t="s">
        <v>472</v>
      </c>
      <c r="AF602" t="s">
        <v>790</v>
      </c>
      <c r="AG602" t="s">
        <v>761</v>
      </c>
      <c r="AH602" t="s">
        <v>762</v>
      </c>
      <c r="AI602" t="s">
        <v>879</v>
      </c>
      <c r="AJ602">
        <v>1173.3599999999999</v>
      </c>
      <c r="AK602">
        <v>0</v>
      </c>
      <c r="AL602">
        <v>0</v>
      </c>
      <c r="AM602" t="s">
        <v>764</v>
      </c>
      <c r="AN602" t="s">
        <v>764</v>
      </c>
      <c r="AO602" t="s">
        <v>764</v>
      </c>
    </row>
    <row r="603" spans="1:41" x14ac:dyDescent="0.35">
      <c r="A603">
        <v>1720238</v>
      </c>
      <c r="B603" t="s">
        <v>740</v>
      </c>
      <c r="C603" t="s">
        <v>741</v>
      </c>
      <c r="D603" t="e">
        <v>#N/A</v>
      </c>
      <c r="E603" t="s">
        <v>887</v>
      </c>
      <c r="F603" t="s">
        <v>869</v>
      </c>
      <c r="G603">
        <v>2021</v>
      </c>
      <c r="H603">
        <v>2</v>
      </c>
      <c r="I603" t="s">
        <v>858</v>
      </c>
      <c r="J603" s="29">
        <v>44255</v>
      </c>
      <c r="K603" t="s">
        <v>744</v>
      </c>
      <c r="L603" t="s">
        <v>769</v>
      </c>
      <c r="M603" t="s">
        <v>898</v>
      </c>
      <c r="N603" t="s">
        <v>899</v>
      </c>
      <c r="O603" t="s">
        <v>850</v>
      </c>
      <c r="P603" t="s">
        <v>673</v>
      </c>
      <c r="Q603" t="s">
        <v>749</v>
      </c>
      <c r="R603" t="s">
        <v>605</v>
      </c>
      <c r="S603" t="s">
        <v>795</v>
      </c>
      <c r="T603" t="s">
        <v>751</v>
      </c>
      <c r="U603" t="s">
        <v>752</v>
      </c>
      <c r="V603" t="s">
        <v>753</v>
      </c>
      <c r="W603" t="s">
        <v>392</v>
      </c>
      <c r="X603" t="s">
        <v>881</v>
      </c>
      <c r="Y603" t="s">
        <v>755</v>
      </c>
      <c r="Z603" t="s">
        <v>380</v>
      </c>
      <c r="AA603" t="s">
        <v>756</v>
      </c>
      <c r="AB603" t="s">
        <v>757</v>
      </c>
      <c r="AC603" t="s">
        <v>758</v>
      </c>
      <c r="AD603" t="s">
        <v>759</v>
      </c>
      <c r="AE603" t="s">
        <v>472</v>
      </c>
      <c r="AF603" t="s">
        <v>882</v>
      </c>
      <c r="AG603" t="s">
        <v>761</v>
      </c>
      <c r="AH603" t="s">
        <v>762</v>
      </c>
      <c r="AI603" t="s">
        <v>883</v>
      </c>
      <c r="AJ603">
        <v>311.81</v>
      </c>
      <c r="AK603">
        <v>0</v>
      </c>
      <c r="AL603">
        <v>0</v>
      </c>
      <c r="AM603" t="s">
        <v>764</v>
      </c>
      <c r="AN603" t="s">
        <v>764</v>
      </c>
      <c r="AO603" t="s">
        <v>764</v>
      </c>
    </row>
    <row r="604" spans="1:41" x14ac:dyDescent="0.35">
      <c r="A604">
        <v>1720239</v>
      </c>
      <c r="B604" t="s">
        <v>740</v>
      </c>
      <c r="C604" t="s">
        <v>741</v>
      </c>
      <c r="D604" t="e">
        <v>#N/A</v>
      </c>
      <c r="E604" t="s">
        <v>888</v>
      </c>
      <c r="F604" t="s">
        <v>869</v>
      </c>
      <c r="G604">
        <v>2021</v>
      </c>
      <c r="H604">
        <v>2</v>
      </c>
      <c r="I604" t="s">
        <v>858</v>
      </c>
      <c r="J604" s="29">
        <v>44255</v>
      </c>
      <c r="K604" t="s">
        <v>744</v>
      </c>
      <c r="L604" t="s">
        <v>769</v>
      </c>
      <c r="M604" t="s">
        <v>898</v>
      </c>
      <c r="N604" t="s">
        <v>899</v>
      </c>
      <c r="O604" t="s">
        <v>850</v>
      </c>
      <c r="P604" t="s">
        <v>673</v>
      </c>
      <c r="Q604" t="s">
        <v>749</v>
      </c>
      <c r="R604" t="s">
        <v>615</v>
      </c>
      <c r="S604" t="s">
        <v>699</v>
      </c>
      <c r="T604" t="s">
        <v>751</v>
      </c>
      <c r="U604" t="s">
        <v>752</v>
      </c>
      <c r="V604" t="s">
        <v>753</v>
      </c>
      <c r="W604" t="s">
        <v>877</v>
      </c>
      <c r="X604" t="s">
        <v>878</v>
      </c>
      <c r="Y604" t="s">
        <v>755</v>
      </c>
      <c r="Z604" t="s">
        <v>380</v>
      </c>
      <c r="AA604" t="s">
        <v>756</v>
      </c>
      <c r="AB604" t="s">
        <v>757</v>
      </c>
      <c r="AC604" t="s">
        <v>758</v>
      </c>
      <c r="AD604" t="s">
        <v>759</v>
      </c>
      <c r="AE604" t="s">
        <v>472</v>
      </c>
      <c r="AF604" t="s">
        <v>790</v>
      </c>
      <c r="AG604" t="s">
        <v>761</v>
      </c>
      <c r="AH604" t="s">
        <v>762</v>
      </c>
      <c r="AI604" t="s">
        <v>879</v>
      </c>
      <c r="AJ604">
        <v>20.49</v>
      </c>
      <c r="AK604">
        <v>0</v>
      </c>
      <c r="AL604">
        <v>0</v>
      </c>
      <c r="AM604" t="s">
        <v>764</v>
      </c>
      <c r="AN604" t="s">
        <v>764</v>
      </c>
      <c r="AO604" t="s">
        <v>764</v>
      </c>
    </row>
    <row r="605" spans="1:41" x14ac:dyDescent="0.35">
      <c r="A605">
        <v>1720239</v>
      </c>
      <c r="B605" t="s">
        <v>740</v>
      </c>
      <c r="C605" t="s">
        <v>741</v>
      </c>
      <c r="D605" t="e">
        <v>#N/A</v>
      </c>
      <c r="E605" t="s">
        <v>888</v>
      </c>
      <c r="F605" t="s">
        <v>869</v>
      </c>
      <c r="G605">
        <v>2021</v>
      </c>
      <c r="H605">
        <v>2</v>
      </c>
      <c r="I605" t="s">
        <v>858</v>
      </c>
      <c r="J605" s="29">
        <v>44255</v>
      </c>
      <c r="K605" t="s">
        <v>744</v>
      </c>
      <c r="L605" t="s">
        <v>769</v>
      </c>
      <c r="M605" t="s">
        <v>898</v>
      </c>
      <c r="N605" t="s">
        <v>899</v>
      </c>
      <c r="O605" t="s">
        <v>850</v>
      </c>
      <c r="P605" t="s">
        <v>673</v>
      </c>
      <c r="Q605" t="s">
        <v>749</v>
      </c>
      <c r="R605" t="s">
        <v>615</v>
      </c>
      <c r="S605" t="s">
        <v>699</v>
      </c>
      <c r="T605" t="s">
        <v>751</v>
      </c>
      <c r="U605" t="s">
        <v>752</v>
      </c>
      <c r="V605" t="s">
        <v>753</v>
      </c>
      <c r="W605" t="s">
        <v>877</v>
      </c>
      <c r="X605" t="s">
        <v>878</v>
      </c>
      <c r="Y605" t="s">
        <v>755</v>
      </c>
      <c r="Z605" t="s">
        <v>380</v>
      </c>
      <c r="AA605" t="s">
        <v>756</v>
      </c>
      <c r="AB605" t="s">
        <v>757</v>
      </c>
      <c r="AC605" t="s">
        <v>758</v>
      </c>
      <c r="AD605" t="s">
        <v>759</v>
      </c>
      <c r="AE605" t="s">
        <v>472</v>
      </c>
      <c r="AF605" t="s">
        <v>790</v>
      </c>
      <c r="AG605" t="s">
        <v>761</v>
      </c>
      <c r="AH605" t="s">
        <v>762</v>
      </c>
      <c r="AI605" t="s">
        <v>879</v>
      </c>
      <c r="AJ605">
        <v>2176.9</v>
      </c>
      <c r="AK605">
        <v>0</v>
      </c>
      <c r="AL605">
        <v>0</v>
      </c>
      <c r="AM605" t="s">
        <v>764</v>
      </c>
      <c r="AN605" t="s">
        <v>764</v>
      </c>
      <c r="AO605" t="s">
        <v>764</v>
      </c>
    </row>
    <row r="606" spans="1:41" x14ac:dyDescent="0.35">
      <c r="A606">
        <v>1720240</v>
      </c>
      <c r="B606" t="s">
        <v>740</v>
      </c>
      <c r="C606" t="s">
        <v>741</v>
      </c>
      <c r="D606" t="e">
        <v>#N/A</v>
      </c>
      <c r="E606" t="s">
        <v>889</v>
      </c>
      <c r="F606" t="s">
        <v>869</v>
      </c>
      <c r="G606">
        <v>2021</v>
      </c>
      <c r="H606">
        <v>2</v>
      </c>
      <c r="I606" t="s">
        <v>858</v>
      </c>
      <c r="J606" s="29">
        <v>44255</v>
      </c>
      <c r="K606" t="s">
        <v>744</v>
      </c>
      <c r="L606" t="s">
        <v>769</v>
      </c>
      <c r="M606" t="s">
        <v>898</v>
      </c>
      <c r="N606" t="s">
        <v>899</v>
      </c>
      <c r="O606" t="s">
        <v>850</v>
      </c>
      <c r="P606" t="s">
        <v>673</v>
      </c>
      <c r="Q606" t="s">
        <v>749</v>
      </c>
      <c r="R606" t="s">
        <v>617</v>
      </c>
      <c r="S606" t="s">
        <v>694</v>
      </c>
      <c r="T606" t="s">
        <v>751</v>
      </c>
      <c r="U606" t="s">
        <v>752</v>
      </c>
      <c r="V606" t="s">
        <v>753</v>
      </c>
      <c r="W606" t="s">
        <v>392</v>
      </c>
      <c r="X606" t="s">
        <v>881</v>
      </c>
      <c r="Y606" t="s">
        <v>755</v>
      </c>
      <c r="Z606" t="s">
        <v>380</v>
      </c>
      <c r="AA606" t="s">
        <v>756</v>
      </c>
      <c r="AB606" t="s">
        <v>757</v>
      </c>
      <c r="AC606" t="s">
        <v>758</v>
      </c>
      <c r="AD606" t="s">
        <v>759</v>
      </c>
      <c r="AE606" t="s">
        <v>472</v>
      </c>
      <c r="AF606" t="s">
        <v>882</v>
      </c>
      <c r="AG606" t="s">
        <v>761</v>
      </c>
      <c r="AH606" t="s">
        <v>762</v>
      </c>
      <c r="AI606" t="s">
        <v>883</v>
      </c>
      <c r="AJ606">
        <v>34.729999999999997</v>
      </c>
      <c r="AK606">
        <v>0</v>
      </c>
      <c r="AL606">
        <v>0</v>
      </c>
      <c r="AM606" t="s">
        <v>764</v>
      </c>
      <c r="AN606" t="s">
        <v>764</v>
      </c>
      <c r="AO606" t="s">
        <v>764</v>
      </c>
    </row>
    <row r="607" spans="1:41" x14ac:dyDescent="0.35">
      <c r="A607">
        <v>1720241</v>
      </c>
      <c r="B607" t="s">
        <v>740</v>
      </c>
      <c r="C607" t="s">
        <v>741</v>
      </c>
      <c r="D607" t="e">
        <v>#N/A</v>
      </c>
      <c r="E607" t="s">
        <v>890</v>
      </c>
      <c r="F607" t="s">
        <v>869</v>
      </c>
      <c r="G607">
        <v>2021</v>
      </c>
      <c r="H607">
        <v>2</v>
      </c>
      <c r="I607" t="s">
        <v>858</v>
      </c>
      <c r="J607" s="29">
        <v>44255</v>
      </c>
      <c r="K607" t="s">
        <v>744</v>
      </c>
      <c r="L607" t="s">
        <v>769</v>
      </c>
      <c r="M607" t="s">
        <v>898</v>
      </c>
      <c r="N607" t="s">
        <v>899</v>
      </c>
      <c r="O607" t="s">
        <v>850</v>
      </c>
      <c r="P607" t="s">
        <v>673</v>
      </c>
      <c r="Q607" t="s">
        <v>749</v>
      </c>
      <c r="R607" t="s">
        <v>623</v>
      </c>
      <c r="S607" t="s">
        <v>820</v>
      </c>
      <c r="T607" t="s">
        <v>751</v>
      </c>
      <c r="U607" t="s">
        <v>752</v>
      </c>
      <c r="V607" t="s">
        <v>753</v>
      </c>
      <c r="W607" t="s">
        <v>877</v>
      </c>
      <c r="X607" t="s">
        <v>878</v>
      </c>
      <c r="Y607" t="s">
        <v>755</v>
      </c>
      <c r="Z607" t="s">
        <v>380</v>
      </c>
      <c r="AA607" t="s">
        <v>756</v>
      </c>
      <c r="AB607" t="s">
        <v>757</v>
      </c>
      <c r="AC607" t="s">
        <v>758</v>
      </c>
      <c r="AD607" t="s">
        <v>759</v>
      </c>
      <c r="AE607" t="s">
        <v>768</v>
      </c>
      <c r="AF607" t="s">
        <v>790</v>
      </c>
      <c r="AG607" t="s">
        <v>761</v>
      </c>
      <c r="AH607" t="s">
        <v>762</v>
      </c>
      <c r="AI607" t="s">
        <v>879</v>
      </c>
      <c r="AJ607">
        <v>19.29</v>
      </c>
      <c r="AK607">
        <v>0</v>
      </c>
      <c r="AL607">
        <v>0</v>
      </c>
      <c r="AM607" t="s">
        <v>764</v>
      </c>
      <c r="AN607" t="s">
        <v>764</v>
      </c>
      <c r="AO607" t="s">
        <v>764</v>
      </c>
    </row>
    <row r="608" spans="1:41" x14ac:dyDescent="0.35">
      <c r="A608">
        <v>1720242</v>
      </c>
      <c r="B608" t="s">
        <v>740</v>
      </c>
      <c r="C608" t="s">
        <v>741</v>
      </c>
      <c r="D608" t="e">
        <v>#N/A</v>
      </c>
      <c r="E608" t="s">
        <v>891</v>
      </c>
      <c r="F608" t="s">
        <v>869</v>
      </c>
      <c r="G608">
        <v>2021</v>
      </c>
      <c r="H608">
        <v>2</v>
      </c>
      <c r="I608" t="s">
        <v>858</v>
      </c>
      <c r="J608" s="29">
        <v>44255</v>
      </c>
      <c r="K608" t="s">
        <v>744</v>
      </c>
      <c r="L608" t="s">
        <v>769</v>
      </c>
      <c r="M608" t="s">
        <v>898</v>
      </c>
      <c r="N608" t="s">
        <v>899</v>
      </c>
      <c r="O608" t="s">
        <v>850</v>
      </c>
      <c r="P608" t="s">
        <v>673</v>
      </c>
      <c r="Q608" t="s">
        <v>749</v>
      </c>
      <c r="R608" t="s">
        <v>625</v>
      </c>
      <c r="S608" t="s">
        <v>698</v>
      </c>
      <c r="T608" t="s">
        <v>751</v>
      </c>
      <c r="U608" t="s">
        <v>752</v>
      </c>
      <c r="V608" t="s">
        <v>753</v>
      </c>
      <c r="W608" t="s">
        <v>392</v>
      </c>
      <c r="X608" t="s">
        <v>881</v>
      </c>
      <c r="Y608" t="s">
        <v>755</v>
      </c>
      <c r="Z608" t="s">
        <v>380</v>
      </c>
      <c r="AA608" t="s">
        <v>756</v>
      </c>
      <c r="AB608" t="s">
        <v>757</v>
      </c>
      <c r="AC608" t="s">
        <v>758</v>
      </c>
      <c r="AD608" t="s">
        <v>759</v>
      </c>
      <c r="AE608" t="s">
        <v>472</v>
      </c>
      <c r="AF608" t="s">
        <v>882</v>
      </c>
      <c r="AG608" t="s">
        <v>761</v>
      </c>
      <c r="AH608" t="s">
        <v>762</v>
      </c>
      <c r="AI608" t="s">
        <v>883</v>
      </c>
      <c r="AJ608">
        <v>1782.98</v>
      </c>
      <c r="AK608">
        <v>0</v>
      </c>
      <c r="AL608">
        <v>0</v>
      </c>
      <c r="AM608" t="s">
        <v>764</v>
      </c>
      <c r="AN608" t="s">
        <v>764</v>
      </c>
      <c r="AO608" t="s">
        <v>764</v>
      </c>
    </row>
    <row r="609" spans="1:41" x14ac:dyDescent="0.35">
      <c r="A609">
        <v>1720243</v>
      </c>
      <c r="B609" t="s">
        <v>740</v>
      </c>
      <c r="C609" t="s">
        <v>741</v>
      </c>
      <c r="D609" t="e">
        <v>#N/A</v>
      </c>
      <c r="E609" t="s">
        <v>892</v>
      </c>
      <c r="F609" t="s">
        <v>869</v>
      </c>
      <c r="G609">
        <v>2021</v>
      </c>
      <c r="H609">
        <v>2</v>
      </c>
      <c r="I609" t="s">
        <v>858</v>
      </c>
      <c r="J609" s="29">
        <v>44255</v>
      </c>
      <c r="K609" t="s">
        <v>744</v>
      </c>
      <c r="L609" t="s">
        <v>769</v>
      </c>
      <c r="M609" t="s">
        <v>898</v>
      </c>
      <c r="N609" t="s">
        <v>899</v>
      </c>
      <c r="O609" t="s">
        <v>850</v>
      </c>
      <c r="P609" t="s">
        <v>673</v>
      </c>
      <c r="Q609" t="s">
        <v>749</v>
      </c>
      <c r="R609" t="s">
        <v>637</v>
      </c>
      <c r="S609" t="s">
        <v>705</v>
      </c>
      <c r="T609" t="s">
        <v>751</v>
      </c>
      <c r="U609" t="s">
        <v>752</v>
      </c>
      <c r="V609" t="s">
        <v>753</v>
      </c>
      <c r="W609" t="s">
        <v>788</v>
      </c>
      <c r="X609" t="s">
        <v>789</v>
      </c>
      <c r="Y609" t="s">
        <v>755</v>
      </c>
      <c r="Z609" t="s">
        <v>380</v>
      </c>
      <c r="AA609" t="s">
        <v>756</v>
      </c>
      <c r="AB609" t="s">
        <v>757</v>
      </c>
      <c r="AC609" t="s">
        <v>758</v>
      </c>
      <c r="AD609" t="s">
        <v>759</v>
      </c>
      <c r="AE609" t="s">
        <v>766</v>
      </c>
      <c r="AF609" t="s">
        <v>790</v>
      </c>
      <c r="AG609" t="s">
        <v>761</v>
      </c>
      <c r="AH609" t="s">
        <v>762</v>
      </c>
      <c r="AI609" t="s">
        <v>791</v>
      </c>
      <c r="AJ609">
        <v>192.57</v>
      </c>
      <c r="AK609">
        <v>0</v>
      </c>
      <c r="AL609">
        <v>0</v>
      </c>
      <c r="AM609" t="s">
        <v>764</v>
      </c>
      <c r="AN609" t="s">
        <v>764</v>
      </c>
      <c r="AO609" t="s">
        <v>764</v>
      </c>
    </row>
    <row r="610" spans="1:41" x14ac:dyDescent="0.35">
      <c r="A610">
        <v>1720243</v>
      </c>
      <c r="B610" t="s">
        <v>740</v>
      </c>
      <c r="C610" t="s">
        <v>741</v>
      </c>
      <c r="D610" t="e">
        <v>#N/A</v>
      </c>
      <c r="E610" t="s">
        <v>892</v>
      </c>
      <c r="F610" t="s">
        <v>869</v>
      </c>
      <c r="G610">
        <v>2021</v>
      </c>
      <c r="H610">
        <v>2</v>
      </c>
      <c r="I610" t="s">
        <v>858</v>
      </c>
      <c r="J610" s="29">
        <v>44255</v>
      </c>
      <c r="K610" t="s">
        <v>744</v>
      </c>
      <c r="L610" t="s">
        <v>769</v>
      </c>
      <c r="M610" t="s">
        <v>898</v>
      </c>
      <c r="N610" t="s">
        <v>899</v>
      </c>
      <c r="O610" t="s">
        <v>850</v>
      </c>
      <c r="P610" t="s">
        <v>673</v>
      </c>
      <c r="Q610" t="s">
        <v>749</v>
      </c>
      <c r="R610" t="s">
        <v>637</v>
      </c>
      <c r="S610" t="s">
        <v>705</v>
      </c>
      <c r="T610" t="s">
        <v>751</v>
      </c>
      <c r="U610" t="s">
        <v>752</v>
      </c>
      <c r="V610" t="s">
        <v>753</v>
      </c>
      <c r="W610" t="s">
        <v>788</v>
      </c>
      <c r="X610" t="s">
        <v>789</v>
      </c>
      <c r="Y610" t="s">
        <v>755</v>
      </c>
      <c r="Z610" t="s">
        <v>380</v>
      </c>
      <c r="AA610" t="s">
        <v>756</v>
      </c>
      <c r="AB610" t="s">
        <v>757</v>
      </c>
      <c r="AC610" t="s">
        <v>758</v>
      </c>
      <c r="AD610" t="s">
        <v>759</v>
      </c>
      <c r="AE610" t="s">
        <v>766</v>
      </c>
      <c r="AF610" t="s">
        <v>790</v>
      </c>
      <c r="AG610" t="s">
        <v>761</v>
      </c>
      <c r="AH610" t="s">
        <v>762</v>
      </c>
      <c r="AI610" t="s">
        <v>791</v>
      </c>
      <c r="AJ610">
        <v>404.99</v>
      </c>
      <c r="AK610">
        <v>0</v>
      </c>
      <c r="AL610">
        <v>0</v>
      </c>
      <c r="AM610" t="s">
        <v>764</v>
      </c>
      <c r="AN610" t="s">
        <v>764</v>
      </c>
      <c r="AO610" t="s">
        <v>764</v>
      </c>
    </row>
    <row r="611" spans="1:41" x14ac:dyDescent="0.35">
      <c r="A611">
        <v>1720245</v>
      </c>
      <c r="B611" t="s">
        <v>740</v>
      </c>
      <c r="C611" t="s">
        <v>741</v>
      </c>
      <c r="D611" t="e">
        <v>#N/A</v>
      </c>
      <c r="E611" t="s">
        <v>893</v>
      </c>
      <c r="F611" t="s">
        <v>869</v>
      </c>
      <c r="G611">
        <v>2021</v>
      </c>
      <c r="H611">
        <v>2</v>
      </c>
      <c r="I611" t="s">
        <v>858</v>
      </c>
      <c r="J611" s="29">
        <v>44255</v>
      </c>
      <c r="K611" t="s">
        <v>744</v>
      </c>
      <c r="L611" t="s">
        <v>769</v>
      </c>
      <c r="M611" t="s">
        <v>898</v>
      </c>
      <c r="N611" t="s">
        <v>899</v>
      </c>
      <c r="O611" t="s">
        <v>850</v>
      </c>
      <c r="P611" t="s">
        <v>673</v>
      </c>
      <c r="Q611" t="s">
        <v>749</v>
      </c>
      <c r="R611" t="s">
        <v>645</v>
      </c>
      <c r="S611" t="s">
        <v>841</v>
      </c>
      <c r="T611" t="s">
        <v>751</v>
      </c>
      <c r="U611" t="s">
        <v>752</v>
      </c>
      <c r="V611" t="s">
        <v>753</v>
      </c>
      <c r="W611" t="s">
        <v>788</v>
      </c>
      <c r="X611" t="s">
        <v>789</v>
      </c>
      <c r="Y611" t="s">
        <v>755</v>
      </c>
      <c r="Z611" t="s">
        <v>380</v>
      </c>
      <c r="AA611" t="s">
        <v>756</v>
      </c>
      <c r="AB611" t="s">
        <v>757</v>
      </c>
      <c r="AC611" t="s">
        <v>758</v>
      </c>
      <c r="AD611" t="s">
        <v>759</v>
      </c>
      <c r="AE611" t="s">
        <v>766</v>
      </c>
      <c r="AF611" t="s">
        <v>790</v>
      </c>
      <c r="AG611" t="s">
        <v>761</v>
      </c>
      <c r="AH611" t="s">
        <v>762</v>
      </c>
      <c r="AI611" t="s">
        <v>791</v>
      </c>
      <c r="AJ611">
        <v>1030.77</v>
      </c>
      <c r="AK611">
        <v>0</v>
      </c>
      <c r="AL611">
        <v>0</v>
      </c>
      <c r="AM611" t="s">
        <v>764</v>
      </c>
      <c r="AN611" t="s">
        <v>764</v>
      </c>
      <c r="AO611" t="s">
        <v>764</v>
      </c>
    </row>
    <row r="612" spans="1:41" x14ac:dyDescent="0.35">
      <c r="A612">
        <v>1720252</v>
      </c>
      <c r="B612" t="s">
        <v>740</v>
      </c>
      <c r="C612" t="s">
        <v>741</v>
      </c>
      <c r="D612" t="e">
        <v>#N/A</v>
      </c>
      <c r="E612" t="s">
        <v>894</v>
      </c>
      <c r="F612" t="s">
        <v>869</v>
      </c>
      <c r="G612">
        <v>2021</v>
      </c>
      <c r="H612">
        <v>2</v>
      </c>
      <c r="I612" t="s">
        <v>858</v>
      </c>
      <c r="J612" s="29">
        <v>44255</v>
      </c>
      <c r="K612" t="s">
        <v>744</v>
      </c>
      <c r="L612" t="s">
        <v>769</v>
      </c>
      <c r="M612" t="s">
        <v>898</v>
      </c>
      <c r="N612" t="s">
        <v>899</v>
      </c>
      <c r="O612" t="s">
        <v>850</v>
      </c>
      <c r="P612" t="s">
        <v>673</v>
      </c>
      <c r="Q612" t="s">
        <v>749</v>
      </c>
      <c r="R612" t="s">
        <v>657</v>
      </c>
      <c r="S612" t="s">
        <v>875</v>
      </c>
      <c r="T612" t="s">
        <v>751</v>
      </c>
      <c r="U612" t="s">
        <v>752</v>
      </c>
      <c r="V612" t="s">
        <v>753</v>
      </c>
      <c r="W612" t="s">
        <v>877</v>
      </c>
      <c r="X612" t="s">
        <v>878</v>
      </c>
      <c r="Y612" t="s">
        <v>755</v>
      </c>
      <c r="Z612" t="s">
        <v>380</v>
      </c>
      <c r="AA612" t="s">
        <v>756</v>
      </c>
      <c r="AB612" t="s">
        <v>757</v>
      </c>
      <c r="AC612" t="s">
        <v>758</v>
      </c>
      <c r="AD612" t="s">
        <v>759</v>
      </c>
      <c r="AE612" t="s">
        <v>472</v>
      </c>
      <c r="AF612" t="s">
        <v>790</v>
      </c>
      <c r="AG612" t="s">
        <v>761</v>
      </c>
      <c r="AH612" t="s">
        <v>762</v>
      </c>
      <c r="AI612" t="s">
        <v>879</v>
      </c>
      <c r="AJ612">
        <v>125.72</v>
      </c>
      <c r="AK612">
        <v>0</v>
      </c>
      <c r="AL612">
        <v>0</v>
      </c>
      <c r="AM612" t="s">
        <v>764</v>
      </c>
      <c r="AN612" t="s">
        <v>764</v>
      </c>
      <c r="AO612" t="s">
        <v>764</v>
      </c>
    </row>
    <row r="613" spans="1:41" x14ac:dyDescent="0.35">
      <c r="A613">
        <v>1720253</v>
      </c>
      <c r="B613" t="s">
        <v>740</v>
      </c>
      <c r="C613" t="s">
        <v>741</v>
      </c>
      <c r="D613" t="e">
        <v>#N/A</v>
      </c>
      <c r="E613" t="s">
        <v>895</v>
      </c>
      <c r="F613" t="s">
        <v>869</v>
      </c>
      <c r="G613">
        <v>2021</v>
      </c>
      <c r="H613">
        <v>2</v>
      </c>
      <c r="I613" t="s">
        <v>858</v>
      </c>
      <c r="J613" s="29">
        <v>44255</v>
      </c>
      <c r="K613" t="s">
        <v>744</v>
      </c>
      <c r="L613" t="s">
        <v>769</v>
      </c>
      <c r="M613" t="s">
        <v>898</v>
      </c>
      <c r="N613" t="s">
        <v>899</v>
      </c>
      <c r="O613" t="s">
        <v>850</v>
      </c>
      <c r="P613" t="s">
        <v>673</v>
      </c>
      <c r="Q613" t="s">
        <v>749</v>
      </c>
      <c r="R613" t="s">
        <v>659</v>
      </c>
      <c r="S613" t="s">
        <v>765</v>
      </c>
      <c r="T613" t="s">
        <v>751</v>
      </c>
      <c r="U613" t="s">
        <v>752</v>
      </c>
      <c r="V613" t="s">
        <v>753</v>
      </c>
      <c r="W613" t="s">
        <v>788</v>
      </c>
      <c r="X613" t="s">
        <v>789</v>
      </c>
      <c r="Y613" t="s">
        <v>755</v>
      </c>
      <c r="Z613" t="s">
        <v>380</v>
      </c>
      <c r="AA613" t="s">
        <v>756</v>
      </c>
      <c r="AB613" t="s">
        <v>757</v>
      </c>
      <c r="AC613" t="s">
        <v>758</v>
      </c>
      <c r="AD613" t="s">
        <v>759</v>
      </c>
      <c r="AE613" t="s">
        <v>766</v>
      </c>
      <c r="AF613" t="s">
        <v>790</v>
      </c>
      <c r="AG613" t="s">
        <v>761</v>
      </c>
      <c r="AH613" t="s">
        <v>762</v>
      </c>
      <c r="AI613" t="s">
        <v>791</v>
      </c>
      <c r="AJ613">
        <v>15.41</v>
      </c>
      <c r="AK613">
        <v>0</v>
      </c>
      <c r="AL613">
        <v>0</v>
      </c>
      <c r="AM613" t="s">
        <v>764</v>
      </c>
      <c r="AN613" t="s">
        <v>764</v>
      </c>
      <c r="AO613" t="s">
        <v>764</v>
      </c>
    </row>
    <row r="614" spans="1:41" x14ac:dyDescent="0.35">
      <c r="A614">
        <v>1273418</v>
      </c>
      <c r="B614" t="s">
        <v>740</v>
      </c>
      <c r="C614" t="s">
        <v>741</v>
      </c>
      <c r="D614" t="s">
        <v>580</v>
      </c>
      <c r="E614" t="s">
        <v>190</v>
      </c>
      <c r="F614" t="s">
        <v>869</v>
      </c>
      <c r="G614">
        <v>2021</v>
      </c>
      <c r="H614">
        <v>2</v>
      </c>
      <c r="I614" t="s">
        <v>858</v>
      </c>
      <c r="J614" s="29">
        <v>44255</v>
      </c>
      <c r="K614" t="s">
        <v>744</v>
      </c>
      <c r="L614" t="s">
        <v>769</v>
      </c>
      <c r="M614" t="s">
        <v>898</v>
      </c>
      <c r="N614" t="s">
        <v>899</v>
      </c>
      <c r="O614" t="s">
        <v>850</v>
      </c>
      <c r="P614" t="s">
        <v>673</v>
      </c>
      <c r="Q614" t="s">
        <v>749</v>
      </c>
      <c r="R614" t="s">
        <v>647</v>
      </c>
      <c r="S614" t="s">
        <v>778</v>
      </c>
      <c r="T614" t="s">
        <v>751</v>
      </c>
      <c r="U614" t="s">
        <v>752</v>
      </c>
      <c r="V614" t="s">
        <v>753</v>
      </c>
      <c r="W614" t="s">
        <v>16</v>
      </c>
      <c r="X614" t="s">
        <v>754</v>
      </c>
      <c r="Y614" t="s">
        <v>755</v>
      </c>
      <c r="Z614" t="s">
        <v>380</v>
      </c>
      <c r="AA614" t="s">
        <v>756</v>
      </c>
      <c r="AB614" t="s">
        <v>757</v>
      </c>
      <c r="AC614" t="s">
        <v>758</v>
      </c>
      <c r="AD614" t="s">
        <v>759</v>
      </c>
      <c r="AE614" t="s">
        <v>472</v>
      </c>
      <c r="AF614" t="s">
        <v>760</v>
      </c>
      <c r="AG614" t="s">
        <v>761</v>
      </c>
      <c r="AH614" t="s">
        <v>762</v>
      </c>
      <c r="AI614" t="s">
        <v>763</v>
      </c>
      <c r="AJ614">
        <v>2361.63</v>
      </c>
      <c r="AK614">
        <v>0</v>
      </c>
      <c r="AL614">
        <v>0</v>
      </c>
      <c r="AM614" t="s">
        <v>764</v>
      </c>
      <c r="AN614" t="s">
        <v>764</v>
      </c>
      <c r="AO614" t="s">
        <v>764</v>
      </c>
    </row>
    <row r="615" spans="1:41" x14ac:dyDescent="0.35">
      <c r="A615">
        <v>1029630</v>
      </c>
      <c r="B615" t="s">
        <v>740</v>
      </c>
      <c r="C615" t="s">
        <v>741</v>
      </c>
      <c r="D615" t="s">
        <v>580</v>
      </c>
      <c r="E615" t="s">
        <v>84</v>
      </c>
      <c r="F615" t="s">
        <v>869</v>
      </c>
      <c r="G615">
        <v>2021</v>
      </c>
      <c r="H615">
        <v>2</v>
      </c>
      <c r="I615" t="s">
        <v>858</v>
      </c>
      <c r="J615" s="29">
        <v>44255</v>
      </c>
      <c r="K615" t="s">
        <v>744</v>
      </c>
      <c r="L615" t="s">
        <v>782</v>
      </c>
      <c r="M615" t="s">
        <v>900</v>
      </c>
      <c r="N615" t="s">
        <v>901</v>
      </c>
      <c r="O615" t="s">
        <v>902</v>
      </c>
      <c r="P615" t="s">
        <v>673</v>
      </c>
      <c r="Q615" t="s">
        <v>749</v>
      </c>
      <c r="R615" t="s">
        <v>581</v>
      </c>
      <c r="S615" t="s">
        <v>697</v>
      </c>
      <c r="T615" t="s">
        <v>751</v>
      </c>
      <c r="U615" t="s">
        <v>752</v>
      </c>
      <c r="V615" t="s">
        <v>753</v>
      </c>
      <c r="W615" t="s">
        <v>16</v>
      </c>
      <c r="X615" t="s">
        <v>754</v>
      </c>
      <c r="Y615" t="s">
        <v>755</v>
      </c>
      <c r="Z615" t="s">
        <v>380</v>
      </c>
      <c r="AA615" t="s">
        <v>756</v>
      </c>
      <c r="AB615" t="s">
        <v>757</v>
      </c>
      <c r="AC615" t="s">
        <v>758</v>
      </c>
      <c r="AD615" t="s">
        <v>759</v>
      </c>
      <c r="AE615" t="s">
        <v>472</v>
      </c>
      <c r="AF615" t="s">
        <v>760</v>
      </c>
      <c r="AG615" t="s">
        <v>761</v>
      </c>
      <c r="AH615" t="s">
        <v>762</v>
      </c>
      <c r="AI615" t="s">
        <v>763</v>
      </c>
      <c r="AJ615">
        <v>-813.03</v>
      </c>
      <c r="AK615">
        <v>0</v>
      </c>
      <c r="AL615">
        <v>0</v>
      </c>
      <c r="AM615" t="s">
        <v>764</v>
      </c>
      <c r="AN615" t="s">
        <v>764</v>
      </c>
      <c r="AO615" t="s">
        <v>764</v>
      </c>
    </row>
    <row r="616" spans="1:41" x14ac:dyDescent="0.35">
      <c r="A616">
        <v>1199586</v>
      </c>
      <c r="B616" t="s">
        <v>740</v>
      </c>
      <c r="C616" t="s">
        <v>741</v>
      </c>
      <c r="D616" t="s">
        <v>580</v>
      </c>
      <c r="E616" t="s">
        <v>173</v>
      </c>
      <c r="F616" t="s">
        <v>869</v>
      </c>
      <c r="G616">
        <v>2021</v>
      </c>
      <c r="H616">
        <v>2</v>
      </c>
      <c r="I616" t="s">
        <v>858</v>
      </c>
      <c r="J616" s="29">
        <v>44255</v>
      </c>
      <c r="K616" t="s">
        <v>744</v>
      </c>
      <c r="L616" t="s">
        <v>745</v>
      </c>
      <c r="M616" t="s">
        <v>852</v>
      </c>
      <c r="N616" t="s">
        <v>903</v>
      </c>
      <c r="O616" t="s">
        <v>904</v>
      </c>
      <c r="P616" t="s">
        <v>673</v>
      </c>
      <c r="Q616" t="s">
        <v>749</v>
      </c>
      <c r="R616" t="s">
        <v>637</v>
      </c>
      <c r="S616" t="s">
        <v>705</v>
      </c>
      <c r="T616" t="s">
        <v>751</v>
      </c>
      <c r="U616" t="s">
        <v>752</v>
      </c>
      <c r="V616" t="s">
        <v>753</v>
      </c>
      <c r="W616" t="s">
        <v>16</v>
      </c>
      <c r="X616" t="s">
        <v>754</v>
      </c>
      <c r="Y616" t="s">
        <v>755</v>
      </c>
      <c r="Z616" t="s">
        <v>380</v>
      </c>
      <c r="AA616" t="s">
        <v>756</v>
      </c>
      <c r="AB616" t="s">
        <v>757</v>
      </c>
      <c r="AC616" t="s">
        <v>758</v>
      </c>
      <c r="AD616" t="s">
        <v>759</v>
      </c>
      <c r="AE616" t="s">
        <v>766</v>
      </c>
      <c r="AF616" t="s">
        <v>760</v>
      </c>
      <c r="AG616" t="s">
        <v>761</v>
      </c>
      <c r="AH616" t="s">
        <v>762</v>
      </c>
      <c r="AI616" t="s">
        <v>763</v>
      </c>
      <c r="AJ616">
        <v>3180.71</v>
      </c>
      <c r="AK616">
        <v>0</v>
      </c>
      <c r="AL616">
        <v>0</v>
      </c>
      <c r="AM616" t="s">
        <v>764</v>
      </c>
      <c r="AN616" t="s">
        <v>764</v>
      </c>
      <c r="AO616" t="s">
        <v>764</v>
      </c>
    </row>
    <row r="617" spans="1:41" x14ac:dyDescent="0.35">
      <c r="A617">
        <v>1199588</v>
      </c>
      <c r="B617" t="s">
        <v>740</v>
      </c>
      <c r="C617" t="s">
        <v>741</v>
      </c>
      <c r="D617" t="s">
        <v>580</v>
      </c>
      <c r="E617" t="s">
        <v>176</v>
      </c>
      <c r="F617" t="s">
        <v>869</v>
      </c>
      <c r="G617">
        <v>2021</v>
      </c>
      <c r="H617">
        <v>2</v>
      </c>
      <c r="I617" t="s">
        <v>858</v>
      </c>
      <c r="J617" s="29">
        <v>44255</v>
      </c>
      <c r="K617" t="s">
        <v>744</v>
      </c>
      <c r="L617" t="s">
        <v>745</v>
      </c>
      <c r="M617" t="s">
        <v>852</v>
      </c>
      <c r="N617" t="s">
        <v>903</v>
      </c>
      <c r="O617" t="s">
        <v>904</v>
      </c>
      <c r="P617" t="s">
        <v>673</v>
      </c>
      <c r="Q617" t="s">
        <v>749</v>
      </c>
      <c r="R617" t="s">
        <v>639</v>
      </c>
      <c r="S617" t="s">
        <v>703</v>
      </c>
      <c r="T617" t="s">
        <v>751</v>
      </c>
      <c r="U617" t="s">
        <v>752</v>
      </c>
      <c r="V617" t="s">
        <v>753</v>
      </c>
      <c r="W617" t="s">
        <v>16</v>
      </c>
      <c r="X617" t="s">
        <v>754</v>
      </c>
      <c r="Y617" t="s">
        <v>755</v>
      </c>
      <c r="Z617" t="s">
        <v>380</v>
      </c>
      <c r="AA617" t="s">
        <v>756</v>
      </c>
      <c r="AB617" t="s">
        <v>757</v>
      </c>
      <c r="AC617" t="s">
        <v>758</v>
      </c>
      <c r="AD617" t="s">
        <v>759</v>
      </c>
      <c r="AE617" t="s">
        <v>766</v>
      </c>
      <c r="AF617" t="s">
        <v>760</v>
      </c>
      <c r="AG617" t="s">
        <v>761</v>
      </c>
      <c r="AH617" t="s">
        <v>762</v>
      </c>
      <c r="AI617" t="s">
        <v>763</v>
      </c>
      <c r="AJ617">
        <v>7522.45</v>
      </c>
      <c r="AK617">
        <v>0</v>
      </c>
      <c r="AL617">
        <v>0</v>
      </c>
      <c r="AM617" t="s">
        <v>764</v>
      </c>
      <c r="AN617" t="s">
        <v>764</v>
      </c>
      <c r="AO617" t="s">
        <v>764</v>
      </c>
    </row>
    <row r="618" spans="1:41" x14ac:dyDescent="0.35">
      <c r="A618">
        <v>1117774</v>
      </c>
      <c r="B618" t="s">
        <v>740</v>
      </c>
      <c r="C618" t="s">
        <v>741</v>
      </c>
      <c r="D618" t="s">
        <v>580</v>
      </c>
      <c r="E618" t="s">
        <v>167</v>
      </c>
      <c r="F618" t="s">
        <v>869</v>
      </c>
      <c r="G618">
        <v>2021</v>
      </c>
      <c r="H618">
        <v>2</v>
      </c>
      <c r="I618" t="s">
        <v>858</v>
      </c>
      <c r="J618" s="29">
        <v>44255</v>
      </c>
      <c r="K618" t="s">
        <v>744</v>
      </c>
      <c r="L618" t="s">
        <v>745</v>
      </c>
      <c r="M618" t="s">
        <v>852</v>
      </c>
      <c r="N618" t="s">
        <v>903</v>
      </c>
      <c r="O618" t="s">
        <v>904</v>
      </c>
      <c r="P618" t="s">
        <v>673</v>
      </c>
      <c r="Q618" t="s">
        <v>749</v>
      </c>
      <c r="R618" t="s">
        <v>633</v>
      </c>
      <c r="S618" t="s">
        <v>704</v>
      </c>
      <c r="T618" t="s">
        <v>751</v>
      </c>
      <c r="U618" t="s">
        <v>752</v>
      </c>
      <c r="V618" t="s">
        <v>753</v>
      </c>
      <c r="W618" t="s">
        <v>16</v>
      </c>
      <c r="X618" t="s">
        <v>754</v>
      </c>
      <c r="Y618" t="s">
        <v>755</v>
      </c>
      <c r="Z618" t="s">
        <v>380</v>
      </c>
      <c r="AA618" t="s">
        <v>756</v>
      </c>
      <c r="AB618" t="s">
        <v>757</v>
      </c>
      <c r="AC618" t="s">
        <v>758</v>
      </c>
      <c r="AD618" t="s">
        <v>759</v>
      </c>
      <c r="AE618" t="s">
        <v>766</v>
      </c>
      <c r="AF618" t="s">
        <v>760</v>
      </c>
      <c r="AG618" t="s">
        <v>761</v>
      </c>
      <c r="AH618" t="s">
        <v>762</v>
      </c>
      <c r="AI618" t="s">
        <v>763</v>
      </c>
      <c r="AJ618">
        <v>4397.22</v>
      </c>
      <c r="AK618">
        <v>0</v>
      </c>
      <c r="AL618">
        <v>0</v>
      </c>
      <c r="AM618" t="s">
        <v>764</v>
      </c>
      <c r="AN618" t="s">
        <v>764</v>
      </c>
      <c r="AO618" t="s">
        <v>764</v>
      </c>
    </row>
    <row r="619" spans="1:41" x14ac:dyDescent="0.35">
      <c r="A619">
        <v>1204737</v>
      </c>
      <c r="B619" t="s">
        <v>740</v>
      </c>
      <c r="C619" t="s">
        <v>741</v>
      </c>
      <c r="D619" t="s">
        <v>580</v>
      </c>
      <c r="E619" t="s">
        <v>120</v>
      </c>
      <c r="F619" t="s">
        <v>869</v>
      </c>
      <c r="G619">
        <v>2021</v>
      </c>
      <c r="H619">
        <v>2</v>
      </c>
      <c r="I619" t="s">
        <v>858</v>
      </c>
      <c r="J619" s="29">
        <v>44255</v>
      </c>
      <c r="K619" t="s">
        <v>744</v>
      </c>
      <c r="L619" t="s">
        <v>745</v>
      </c>
      <c r="M619" t="s">
        <v>852</v>
      </c>
      <c r="N619" t="s">
        <v>903</v>
      </c>
      <c r="O619" t="s">
        <v>904</v>
      </c>
      <c r="P619" t="s">
        <v>673</v>
      </c>
      <c r="Q619" t="s">
        <v>749</v>
      </c>
      <c r="R619" t="s">
        <v>601</v>
      </c>
      <c r="S619" t="s">
        <v>692</v>
      </c>
      <c r="T619" t="s">
        <v>751</v>
      </c>
      <c r="U619" t="s">
        <v>752</v>
      </c>
      <c r="V619" t="s">
        <v>753</v>
      </c>
      <c r="W619" t="s">
        <v>16</v>
      </c>
      <c r="X619" t="s">
        <v>754</v>
      </c>
      <c r="Y619" t="s">
        <v>755</v>
      </c>
      <c r="Z619" t="s">
        <v>380</v>
      </c>
      <c r="AA619" t="s">
        <v>756</v>
      </c>
      <c r="AB619" t="s">
        <v>757</v>
      </c>
      <c r="AC619" t="s">
        <v>758</v>
      </c>
      <c r="AD619" t="s">
        <v>759</v>
      </c>
      <c r="AE619" t="s">
        <v>768</v>
      </c>
      <c r="AF619" t="s">
        <v>760</v>
      </c>
      <c r="AG619" t="s">
        <v>761</v>
      </c>
      <c r="AH619" t="s">
        <v>762</v>
      </c>
      <c r="AI619" t="s">
        <v>763</v>
      </c>
      <c r="AJ619">
        <v>14154.11</v>
      </c>
      <c r="AK619">
        <v>0</v>
      </c>
      <c r="AL619">
        <v>0</v>
      </c>
      <c r="AM619" t="s">
        <v>764</v>
      </c>
      <c r="AN619" t="s">
        <v>764</v>
      </c>
      <c r="AO619" t="s">
        <v>764</v>
      </c>
    </row>
    <row r="620" spans="1:41" x14ac:dyDescent="0.35">
      <c r="A620">
        <v>1204738</v>
      </c>
      <c r="B620" t="s">
        <v>740</v>
      </c>
      <c r="C620" t="s">
        <v>741</v>
      </c>
      <c r="D620" t="s">
        <v>580</v>
      </c>
      <c r="E620" t="s">
        <v>138</v>
      </c>
      <c r="F620" t="s">
        <v>869</v>
      </c>
      <c r="G620">
        <v>2021</v>
      </c>
      <c r="H620">
        <v>2</v>
      </c>
      <c r="I620" t="s">
        <v>858</v>
      </c>
      <c r="J620" s="29">
        <v>44255</v>
      </c>
      <c r="K620" t="s">
        <v>744</v>
      </c>
      <c r="L620" t="s">
        <v>745</v>
      </c>
      <c r="M620" t="s">
        <v>852</v>
      </c>
      <c r="N620" t="s">
        <v>903</v>
      </c>
      <c r="O620" t="s">
        <v>904</v>
      </c>
      <c r="P620" t="s">
        <v>673</v>
      </c>
      <c r="Q620" t="s">
        <v>749</v>
      </c>
      <c r="R620" t="s">
        <v>613</v>
      </c>
      <c r="S620" t="s">
        <v>690</v>
      </c>
      <c r="T620" t="s">
        <v>751</v>
      </c>
      <c r="U620" t="s">
        <v>752</v>
      </c>
      <c r="V620" t="s">
        <v>753</v>
      </c>
      <c r="W620" t="s">
        <v>16</v>
      </c>
      <c r="X620" t="s">
        <v>754</v>
      </c>
      <c r="Y620" t="s">
        <v>755</v>
      </c>
      <c r="Z620" t="s">
        <v>380</v>
      </c>
      <c r="AA620" t="s">
        <v>756</v>
      </c>
      <c r="AB620" t="s">
        <v>757</v>
      </c>
      <c r="AC620" t="s">
        <v>758</v>
      </c>
      <c r="AD620" t="s">
        <v>759</v>
      </c>
      <c r="AE620" t="s">
        <v>768</v>
      </c>
      <c r="AF620" t="s">
        <v>760</v>
      </c>
      <c r="AG620" t="s">
        <v>761</v>
      </c>
      <c r="AH620" t="s">
        <v>762</v>
      </c>
      <c r="AI620" t="s">
        <v>763</v>
      </c>
      <c r="AJ620">
        <v>19852.91</v>
      </c>
      <c r="AK620">
        <v>0</v>
      </c>
      <c r="AL620">
        <v>0</v>
      </c>
      <c r="AM620" t="s">
        <v>764</v>
      </c>
      <c r="AN620" t="s">
        <v>764</v>
      </c>
      <c r="AO620" t="s">
        <v>764</v>
      </c>
    </row>
    <row r="621" spans="1:41" x14ac:dyDescent="0.35">
      <c r="A621">
        <v>1698200</v>
      </c>
      <c r="B621" t="s">
        <v>740</v>
      </c>
      <c r="C621" t="s">
        <v>741</v>
      </c>
      <c r="D621" t="s">
        <v>580</v>
      </c>
      <c r="E621" t="s">
        <v>196</v>
      </c>
      <c r="F621" t="s">
        <v>869</v>
      </c>
      <c r="G621">
        <v>2021</v>
      </c>
      <c r="H621">
        <v>2</v>
      </c>
      <c r="I621" t="s">
        <v>858</v>
      </c>
      <c r="J621" s="29">
        <v>44255</v>
      </c>
      <c r="K621" t="s">
        <v>744</v>
      </c>
      <c r="L621" t="s">
        <v>745</v>
      </c>
      <c r="M621" t="s">
        <v>852</v>
      </c>
      <c r="N621" t="s">
        <v>903</v>
      </c>
      <c r="O621" t="s">
        <v>904</v>
      </c>
      <c r="P621" t="s">
        <v>673</v>
      </c>
      <c r="Q621" t="s">
        <v>749</v>
      </c>
      <c r="R621" t="s">
        <v>651</v>
      </c>
      <c r="S621" t="s">
        <v>693</v>
      </c>
      <c r="T621" t="s">
        <v>751</v>
      </c>
      <c r="U621" t="s">
        <v>752</v>
      </c>
      <c r="V621" t="s">
        <v>753</v>
      </c>
      <c r="W621" t="s">
        <v>16</v>
      </c>
      <c r="X621" t="s">
        <v>754</v>
      </c>
      <c r="Y621" t="s">
        <v>755</v>
      </c>
      <c r="Z621" t="s">
        <v>380</v>
      </c>
      <c r="AA621" t="s">
        <v>756</v>
      </c>
      <c r="AB621" t="s">
        <v>757</v>
      </c>
      <c r="AC621" t="s">
        <v>758</v>
      </c>
      <c r="AD621" t="s">
        <v>759</v>
      </c>
      <c r="AE621" t="s">
        <v>768</v>
      </c>
      <c r="AF621" t="s">
        <v>760</v>
      </c>
      <c r="AG621" t="s">
        <v>761</v>
      </c>
      <c r="AH621" t="s">
        <v>762</v>
      </c>
      <c r="AI621" t="s">
        <v>763</v>
      </c>
      <c r="AJ621">
        <v>43723.12</v>
      </c>
      <c r="AK621">
        <v>0</v>
      </c>
      <c r="AL621">
        <v>0</v>
      </c>
      <c r="AM621" t="s">
        <v>764</v>
      </c>
      <c r="AN621" t="s">
        <v>764</v>
      </c>
      <c r="AO621" t="s">
        <v>764</v>
      </c>
    </row>
    <row r="622" spans="1:41" x14ac:dyDescent="0.35">
      <c r="A622">
        <v>1238039</v>
      </c>
      <c r="B622" t="s">
        <v>740</v>
      </c>
      <c r="C622" t="s">
        <v>741</v>
      </c>
      <c r="D622" t="s">
        <v>580</v>
      </c>
      <c r="E622" t="s">
        <v>159</v>
      </c>
      <c r="F622" t="s">
        <v>869</v>
      </c>
      <c r="G622">
        <v>2021</v>
      </c>
      <c r="H622">
        <v>2</v>
      </c>
      <c r="I622" t="s">
        <v>858</v>
      </c>
      <c r="J622" s="29">
        <v>44255</v>
      </c>
      <c r="K622" t="s">
        <v>744</v>
      </c>
      <c r="L622" t="s">
        <v>745</v>
      </c>
      <c r="M622" t="s">
        <v>852</v>
      </c>
      <c r="N622" t="s">
        <v>903</v>
      </c>
      <c r="O622" t="s">
        <v>904</v>
      </c>
      <c r="P622" t="s">
        <v>673</v>
      </c>
      <c r="Q622" t="s">
        <v>749</v>
      </c>
      <c r="R622" t="s">
        <v>627</v>
      </c>
      <c r="S622" t="s">
        <v>786</v>
      </c>
      <c r="T622" t="s">
        <v>751</v>
      </c>
      <c r="U622" t="s">
        <v>752</v>
      </c>
      <c r="V622" t="s">
        <v>753</v>
      </c>
      <c r="W622" t="s">
        <v>16</v>
      </c>
      <c r="X622" t="s">
        <v>754</v>
      </c>
      <c r="Y622" t="s">
        <v>755</v>
      </c>
      <c r="Z622" t="s">
        <v>380</v>
      </c>
      <c r="AA622" t="s">
        <v>756</v>
      </c>
      <c r="AB622" t="s">
        <v>757</v>
      </c>
      <c r="AC622" t="s">
        <v>758</v>
      </c>
      <c r="AD622" t="s">
        <v>759</v>
      </c>
      <c r="AE622" t="s">
        <v>768</v>
      </c>
      <c r="AF622" t="s">
        <v>760</v>
      </c>
      <c r="AG622" t="s">
        <v>761</v>
      </c>
      <c r="AH622" t="s">
        <v>762</v>
      </c>
      <c r="AI622" t="s">
        <v>763</v>
      </c>
      <c r="AJ622">
        <v>17444.650000000001</v>
      </c>
      <c r="AK622">
        <v>0</v>
      </c>
      <c r="AL622">
        <v>0</v>
      </c>
      <c r="AM622" t="s">
        <v>764</v>
      </c>
      <c r="AN622" t="s">
        <v>764</v>
      </c>
      <c r="AO622" t="s">
        <v>764</v>
      </c>
    </row>
    <row r="623" spans="1:41" x14ac:dyDescent="0.35">
      <c r="A623">
        <v>1336466</v>
      </c>
      <c r="B623" t="s">
        <v>740</v>
      </c>
      <c r="C623" t="s">
        <v>741</v>
      </c>
      <c r="D623" t="s">
        <v>580</v>
      </c>
      <c r="E623" t="s">
        <v>163</v>
      </c>
      <c r="F623" t="s">
        <v>869</v>
      </c>
      <c r="G623">
        <v>2021</v>
      </c>
      <c r="H623">
        <v>2</v>
      </c>
      <c r="I623" t="s">
        <v>858</v>
      </c>
      <c r="J623" s="29">
        <v>44255</v>
      </c>
      <c r="K623" t="s">
        <v>744</v>
      </c>
      <c r="L623" t="s">
        <v>745</v>
      </c>
      <c r="M623" t="s">
        <v>852</v>
      </c>
      <c r="N623" t="s">
        <v>903</v>
      </c>
      <c r="O623" t="s">
        <v>904</v>
      </c>
      <c r="P623" t="s">
        <v>673</v>
      </c>
      <c r="Q623" t="s">
        <v>749</v>
      </c>
      <c r="R623" t="s">
        <v>629</v>
      </c>
      <c r="S623" t="s">
        <v>818</v>
      </c>
      <c r="T623" t="s">
        <v>751</v>
      </c>
      <c r="U623" t="s">
        <v>752</v>
      </c>
      <c r="V623" t="s">
        <v>753</v>
      </c>
      <c r="W623" t="s">
        <v>16</v>
      </c>
      <c r="X623" t="s">
        <v>754</v>
      </c>
      <c r="Y623" t="s">
        <v>755</v>
      </c>
      <c r="Z623" t="s">
        <v>380</v>
      </c>
      <c r="AA623" t="s">
        <v>756</v>
      </c>
      <c r="AB623" t="s">
        <v>757</v>
      </c>
      <c r="AC623" t="s">
        <v>758</v>
      </c>
      <c r="AD623" t="s">
        <v>759</v>
      </c>
      <c r="AE623" t="s">
        <v>766</v>
      </c>
      <c r="AF623" t="s">
        <v>760</v>
      </c>
      <c r="AG623" t="s">
        <v>761</v>
      </c>
      <c r="AH623" t="s">
        <v>762</v>
      </c>
      <c r="AI623" t="s">
        <v>763</v>
      </c>
      <c r="AJ623">
        <v>4396.7</v>
      </c>
      <c r="AK623">
        <v>0</v>
      </c>
      <c r="AL623">
        <v>0</v>
      </c>
      <c r="AM623" t="s">
        <v>764</v>
      </c>
      <c r="AN623" t="s">
        <v>764</v>
      </c>
      <c r="AO623" t="s">
        <v>764</v>
      </c>
    </row>
    <row r="624" spans="1:41" x14ac:dyDescent="0.35">
      <c r="A624">
        <v>1026569</v>
      </c>
      <c r="B624" t="s">
        <v>740</v>
      </c>
      <c r="C624" t="s">
        <v>741</v>
      </c>
      <c r="D624" t="s">
        <v>580</v>
      </c>
      <c r="E624" t="s">
        <v>102</v>
      </c>
      <c r="F624" t="s">
        <v>869</v>
      </c>
      <c r="G624">
        <v>2021</v>
      </c>
      <c r="H624">
        <v>2</v>
      </c>
      <c r="I624" t="s">
        <v>858</v>
      </c>
      <c r="J624" s="29">
        <v>44255</v>
      </c>
      <c r="K624" t="s">
        <v>744</v>
      </c>
      <c r="L624" t="s">
        <v>745</v>
      </c>
      <c r="M624" t="s">
        <v>852</v>
      </c>
      <c r="N624" t="s">
        <v>903</v>
      </c>
      <c r="O624" t="s">
        <v>904</v>
      </c>
      <c r="P624" t="s">
        <v>673</v>
      </c>
      <c r="Q624" t="s">
        <v>749</v>
      </c>
      <c r="R624" t="s">
        <v>591</v>
      </c>
      <c r="S624" t="s">
        <v>687</v>
      </c>
      <c r="T624" t="s">
        <v>751</v>
      </c>
      <c r="U624" t="s">
        <v>752</v>
      </c>
      <c r="V624" t="s">
        <v>753</v>
      </c>
      <c r="W624" t="s">
        <v>16</v>
      </c>
      <c r="X624" t="s">
        <v>754</v>
      </c>
      <c r="Y624" t="s">
        <v>755</v>
      </c>
      <c r="Z624" t="s">
        <v>380</v>
      </c>
      <c r="AA624" t="s">
        <v>756</v>
      </c>
      <c r="AB624" t="s">
        <v>757</v>
      </c>
      <c r="AC624" t="s">
        <v>758</v>
      </c>
      <c r="AD624" t="s">
        <v>759</v>
      </c>
      <c r="AE624" t="s">
        <v>768</v>
      </c>
      <c r="AF624" t="s">
        <v>760</v>
      </c>
      <c r="AG624" t="s">
        <v>761</v>
      </c>
      <c r="AH624" t="s">
        <v>762</v>
      </c>
      <c r="AI624" t="s">
        <v>763</v>
      </c>
      <c r="AJ624">
        <v>21028.959999999999</v>
      </c>
      <c r="AK624">
        <v>0</v>
      </c>
      <c r="AL624">
        <v>0</v>
      </c>
      <c r="AM624" t="s">
        <v>764</v>
      </c>
      <c r="AN624" t="s">
        <v>764</v>
      </c>
      <c r="AO624" t="s">
        <v>764</v>
      </c>
    </row>
    <row r="625" spans="1:41" x14ac:dyDescent="0.35">
      <c r="A625">
        <v>1026741</v>
      </c>
      <c r="B625" t="s">
        <v>740</v>
      </c>
      <c r="C625" t="s">
        <v>741</v>
      </c>
      <c r="D625" t="s">
        <v>580</v>
      </c>
      <c r="E625" t="s">
        <v>152</v>
      </c>
      <c r="F625" t="s">
        <v>869</v>
      </c>
      <c r="G625">
        <v>2021</v>
      </c>
      <c r="H625">
        <v>2</v>
      </c>
      <c r="I625" t="s">
        <v>858</v>
      </c>
      <c r="J625" s="29">
        <v>44255</v>
      </c>
      <c r="K625" t="s">
        <v>744</v>
      </c>
      <c r="L625" t="s">
        <v>745</v>
      </c>
      <c r="M625" t="s">
        <v>852</v>
      </c>
      <c r="N625" t="s">
        <v>903</v>
      </c>
      <c r="O625" t="s">
        <v>904</v>
      </c>
      <c r="P625" t="s">
        <v>673</v>
      </c>
      <c r="Q625" t="s">
        <v>749</v>
      </c>
      <c r="R625" t="s">
        <v>621</v>
      </c>
      <c r="S625" t="s">
        <v>851</v>
      </c>
      <c r="T625" t="s">
        <v>751</v>
      </c>
      <c r="U625" t="s">
        <v>752</v>
      </c>
      <c r="V625" t="s">
        <v>753</v>
      </c>
      <c r="W625" t="s">
        <v>16</v>
      </c>
      <c r="X625" t="s">
        <v>754</v>
      </c>
      <c r="Y625" t="s">
        <v>755</v>
      </c>
      <c r="Z625" t="s">
        <v>380</v>
      </c>
      <c r="AA625" t="s">
        <v>756</v>
      </c>
      <c r="AB625" t="s">
        <v>757</v>
      </c>
      <c r="AC625" t="s">
        <v>758</v>
      </c>
      <c r="AD625" t="s">
        <v>759</v>
      </c>
      <c r="AE625" t="s">
        <v>768</v>
      </c>
      <c r="AF625" t="s">
        <v>760</v>
      </c>
      <c r="AG625" t="s">
        <v>761</v>
      </c>
      <c r="AH625" t="s">
        <v>762</v>
      </c>
      <c r="AI625" t="s">
        <v>763</v>
      </c>
      <c r="AJ625">
        <v>1734.74</v>
      </c>
      <c r="AK625">
        <v>0</v>
      </c>
      <c r="AL625">
        <v>0</v>
      </c>
      <c r="AM625" t="s">
        <v>764</v>
      </c>
      <c r="AN625" t="s">
        <v>764</v>
      </c>
      <c r="AO625" t="s">
        <v>764</v>
      </c>
    </row>
    <row r="626" spans="1:41" x14ac:dyDescent="0.35">
      <c r="A626">
        <v>1027144</v>
      </c>
      <c r="B626" t="s">
        <v>740</v>
      </c>
      <c r="C626" t="s">
        <v>741</v>
      </c>
      <c r="D626" t="s">
        <v>580</v>
      </c>
      <c r="E626" t="s">
        <v>153</v>
      </c>
      <c r="F626" t="s">
        <v>869</v>
      </c>
      <c r="G626">
        <v>2021</v>
      </c>
      <c r="H626">
        <v>2</v>
      </c>
      <c r="I626" t="s">
        <v>858</v>
      </c>
      <c r="J626" s="29">
        <v>44255</v>
      </c>
      <c r="K626" t="s">
        <v>744</v>
      </c>
      <c r="L626" t="s">
        <v>745</v>
      </c>
      <c r="M626" t="s">
        <v>852</v>
      </c>
      <c r="N626" t="s">
        <v>903</v>
      </c>
      <c r="O626" t="s">
        <v>904</v>
      </c>
      <c r="P626" t="s">
        <v>673</v>
      </c>
      <c r="Q626" t="s">
        <v>749</v>
      </c>
      <c r="R626" t="s">
        <v>623</v>
      </c>
      <c r="S626" t="s">
        <v>820</v>
      </c>
      <c r="T626" t="s">
        <v>751</v>
      </c>
      <c r="U626" t="s">
        <v>752</v>
      </c>
      <c r="V626" t="s">
        <v>753</v>
      </c>
      <c r="W626" t="s">
        <v>16</v>
      </c>
      <c r="X626" t="s">
        <v>754</v>
      </c>
      <c r="Y626" t="s">
        <v>755</v>
      </c>
      <c r="Z626" t="s">
        <v>380</v>
      </c>
      <c r="AA626" t="s">
        <v>756</v>
      </c>
      <c r="AB626" t="s">
        <v>757</v>
      </c>
      <c r="AC626" t="s">
        <v>758</v>
      </c>
      <c r="AD626" t="s">
        <v>759</v>
      </c>
      <c r="AE626" t="s">
        <v>768</v>
      </c>
      <c r="AF626" t="s">
        <v>760</v>
      </c>
      <c r="AG626" t="s">
        <v>761</v>
      </c>
      <c r="AH626" t="s">
        <v>762</v>
      </c>
      <c r="AI626" t="s">
        <v>763</v>
      </c>
      <c r="AJ626">
        <v>6969.9</v>
      </c>
      <c r="AK626">
        <v>0</v>
      </c>
      <c r="AL626">
        <v>0</v>
      </c>
      <c r="AM626" t="s">
        <v>764</v>
      </c>
      <c r="AN626" t="s">
        <v>764</v>
      </c>
      <c r="AO626" t="s">
        <v>764</v>
      </c>
    </row>
    <row r="627" spans="1:41" x14ac:dyDescent="0.35">
      <c r="A627">
        <v>1027267</v>
      </c>
      <c r="B627" t="s">
        <v>740</v>
      </c>
      <c r="C627" t="s">
        <v>741</v>
      </c>
      <c r="D627" t="s">
        <v>580</v>
      </c>
      <c r="E627" t="s">
        <v>105</v>
      </c>
      <c r="F627" t="s">
        <v>869</v>
      </c>
      <c r="G627">
        <v>2021</v>
      </c>
      <c r="H627">
        <v>2</v>
      </c>
      <c r="I627" t="s">
        <v>858</v>
      </c>
      <c r="J627" s="29">
        <v>44255</v>
      </c>
      <c r="K627" t="s">
        <v>744</v>
      </c>
      <c r="L627" t="s">
        <v>745</v>
      </c>
      <c r="M627" t="s">
        <v>852</v>
      </c>
      <c r="N627" t="s">
        <v>903</v>
      </c>
      <c r="O627" t="s">
        <v>904</v>
      </c>
      <c r="P627" t="s">
        <v>673</v>
      </c>
      <c r="Q627" t="s">
        <v>749</v>
      </c>
      <c r="R627" t="s">
        <v>593</v>
      </c>
      <c r="S627" t="s">
        <v>686</v>
      </c>
      <c r="T627" t="s">
        <v>751</v>
      </c>
      <c r="U627" t="s">
        <v>752</v>
      </c>
      <c r="V627" t="s">
        <v>753</v>
      </c>
      <c r="W627" t="s">
        <v>16</v>
      </c>
      <c r="X627" t="s">
        <v>754</v>
      </c>
      <c r="Y627" t="s">
        <v>755</v>
      </c>
      <c r="Z627" t="s">
        <v>380</v>
      </c>
      <c r="AA627" t="s">
        <v>756</v>
      </c>
      <c r="AB627" t="s">
        <v>757</v>
      </c>
      <c r="AC627" t="s">
        <v>758</v>
      </c>
      <c r="AD627" t="s">
        <v>759</v>
      </c>
      <c r="AE627" t="s">
        <v>562</v>
      </c>
      <c r="AF627" t="s">
        <v>760</v>
      </c>
      <c r="AG627" t="s">
        <v>761</v>
      </c>
      <c r="AH627" t="s">
        <v>762</v>
      </c>
      <c r="AI627" t="s">
        <v>763</v>
      </c>
      <c r="AJ627">
        <v>40769.9</v>
      </c>
      <c r="AK627">
        <v>0</v>
      </c>
      <c r="AL627">
        <v>0</v>
      </c>
      <c r="AM627" t="s">
        <v>764</v>
      </c>
      <c r="AN627" t="s">
        <v>764</v>
      </c>
      <c r="AO627" t="s">
        <v>764</v>
      </c>
    </row>
    <row r="628" spans="1:41" x14ac:dyDescent="0.35">
      <c r="A628">
        <v>1026845</v>
      </c>
      <c r="B628" t="s">
        <v>740</v>
      </c>
      <c r="C628" t="s">
        <v>741</v>
      </c>
      <c r="D628" t="s">
        <v>580</v>
      </c>
      <c r="E628" t="s">
        <v>99</v>
      </c>
      <c r="F628" t="s">
        <v>869</v>
      </c>
      <c r="G628">
        <v>2021</v>
      </c>
      <c r="H628">
        <v>2</v>
      </c>
      <c r="I628" t="s">
        <v>858</v>
      </c>
      <c r="J628" s="29">
        <v>44255</v>
      </c>
      <c r="K628" t="s">
        <v>744</v>
      </c>
      <c r="L628" t="s">
        <v>745</v>
      </c>
      <c r="M628" t="s">
        <v>852</v>
      </c>
      <c r="N628" t="s">
        <v>903</v>
      </c>
      <c r="O628" t="s">
        <v>904</v>
      </c>
      <c r="P628" t="s">
        <v>673</v>
      </c>
      <c r="Q628" t="s">
        <v>749</v>
      </c>
      <c r="R628" t="s">
        <v>589</v>
      </c>
      <c r="S628" t="s">
        <v>798</v>
      </c>
      <c r="T628" t="s">
        <v>751</v>
      </c>
      <c r="U628" t="s">
        <v>752</v>
      </c>
      <c r="V628" t="s">
        <v>753</v>
      </c>
      <c r="W628" t="s">
        <v>16</v>
      </c>
      <c r="X628" t="s">
        <v>754</v>
      </c>
      <c r="Y628" t="s">
        <v>755</v>
      </c>
      <c r="Z628" t="s">
        <v>380</v>
      </c>
      <c r="AA628" t="s">
        <v>756</v>
      </c>
      <c r="AB628" t="s">
        <v>757</v>
      </c>
      <c r="AC628" t="s">
        <v>758</v>
      </c>
      <c r="AD628" t="s">
        <v>759</v>
      </c>
      <c r="AE628" t="s">
        <v>768</v>
      </c>
      <c r="AF628" t="s">
        <v>760</v>
      </c>
      <c r="AG628" t="s">
        <v>761</v>
      </c>
      <c r="AH628" t="s">
        <v>762</v>
      </c>
      <c r="AI628" t="s">
        <v>763</v>
      </c>
      <c r="AJ628">
        <v>30771.49</v>
      </c>
      <c r="AK628">
        <v>0</v>
      </c>
      <c r="AL628">
        <v>0</v>
      </c>
      <c r="AM628" t="s">
        <v>764</v>
      </c>
      <c r="AN628" t="s">
        <v>764</v>
      </c>
      <c r="AO628" t="s">
        <v>764</v>
      </c>
    </row>
    <row r="629" spans="1:41" x14ac:dyDescent="0.35">
      <c r="A629">
        <v>1028449</v>
      </c>
      <c r="B629" t="s">
        <v>740</v>
      </c>
      <c r="C629" t="s">
        <v>741</v>
      </c>
      <c r="D629" t="s">
        <v>580</v>
      </c>
      <c r="E629" t="s">
        <v>149</v>
      </c>
      <c r="F629" t="s">
        <v>869</v>
      </c>
      <c r="G629">
        <v>2021</v>
      </c>
      <c r="H629">
        <v>2</v>
      </c>
      <c r="I629" t="s">
        <v>858</v>
      </c>
      <c r="J629" s="29">
        <v>44255</v>
      </c>
      <c r="K629" t="s">
        <v>744</v>
      </c>
      <c r="L629" t="s">
        <v>745</v>
      </c>
      <c r="M629" t="s">
        <v>852</v>
      </c>
      <c r="N629" t="s">
        <v>903</v>
      </c>
      <c r="O629" t="s">
        <v>904</v>
      </c>
      <c r="P629" t="s">
        <v>673</v>
      </c>
      <c r="Q629" t="s">
        <v>749</v>
      </c>
      <c r="R629" t="s">
        <v>619</v>
      </c>
      <c r="S629" t="s">
        <v>792</v>
      </c>
      <c r="T629" t="s">
        <v>751</v>
      </c>
      <c r="U629" t="s">
        <v>752</v>
      </c>
      <c r="V629" t="s">
        <v>753</v>
      </c>
      <c r="W629" t="s">
        <v>16</v>
      </c>
      <c r="X629" t="s">
        <v>754</v>
      </c>
      <c r="Y629" t="s">
        <v>755</v>
      </c>
      <c r="Z629" t="s">
        <v>380</v>
      </c>
      <c r="AA629" t="s">
        <v>756</v>
      </c>
      <c r="AB629" t="s">
        <v>757</v>
      </c>
      <c r="AC629" t="s">
        <v>758</v>
      </c>
      <c r="AD629" t="s">
        <v>759</v>
      </c>
      <c r="AE629" t="s">
        <v>562</v>
      </c>
      <c r="AF629" t="s">
        <v>760</v>
      </c>
      <c r="AG629" t="s">
        <v>761</v>
      </c>
      <c r="AH629" t="s">
        <v>762</v>
      </c>
      <c r="AI629" t="s">
        <v>763</v>
      </c>
      <c r="AJ629">
        <v>20089.3</v>
      </c>
      <c r="AK629">
        <v>0</v>
      </c>
      <c r="AL629">
        <v>0</v>
      </c>
      <c r="AM629" t="s">
        <v>764</v>
      </c>
      <c r="AN629" t="s">
        <v>764</v>
      </c>
      <c r="AO629" t="s">
        <v>764</v>
      </c>
    </row>
    <row r="630" spans="1:41" x14ac:dyDescent="0.35">
      <c r="A630">
        <v>1028499</v>
      </c>
      <c r="B630" t="s">
        <v>740</v>
      </c>
      <c r="C630" t="s">
        <v>741</v>
      </c>
      <c r="D630" t="s">
        <v>580</v>
      </c>
      <c r="E630" t="s">
        <v>89</v>
      </c>
      <c r="F630" t="s">
        <v>869</v>
      </c>
      <c r="G630">
        <v>2021</v>
      </c>
      <c r="H630">
        <v>2</v>
      </c>
      <c r="I630" t="s">
        <v>858</v>
      </c>
      <c r="J630" s="29">
        <v>44255</v>
      </c>
      <c r="K630" t="s">
        <v>744</v>
      </c>
      <c r="L630" t="s">
        <v>745</v>
      </c>
      <c r="M630" t="s">
        <v>852</v>
      </c>
      <c r="N630" t="s">
        <v>903</v>
      </c>
      <c r="O630" t="s">
        <v>904</v>
      </c>
      <c r="P630" t="s">
        <v>673</v>
      </c>
      <c r="Q630" t="s">
        <v>749</v>
      </c>
      <c r="R630" t="s">
        <v>583</v>
      </c>
      <c r="S630" t="s">
        <v>689</v>
      </c>
      <c r="T630" t="s">
        <v>751</v>
      </c>
      <c r="U630" t="s">
        <v>752</v>
      </c>
      <c r="V630" t="s">
        <v>753</v>
      </c>
      <c r="W630" t="s">
        <v>16</v>
      </c>
      <c r="X630" t="s">
        <v>754</v>
      </c>
      <c r="Y630" t="s">
        <v>755</v>
      </c>
      <c r="Z630" t="s">
        <v>380</v>
      </c>
      <c r="AA630" t="s">
        <v>756</v>
      </c>
      <c r="AB630" t="s">
        <v>757</v>
      </c>
      <c r="AC630" t="s">
        <v>758</v>
      </c>
      <c r="AD630" t="s">
        <v>759</v>
      </c>
      <c r="AE630" t="s">
        <v>768</v>
      </c>
      <c r="AF630" t="s">
        <v>760</v>
      </c>
      <c r="AG630" t="s">
        <v>761</v>
      </c>
      <c r="AH630" t="s">
        <v>762</v>
      </c>
      <c r="AI630" t="s">
        <v>763</v>
      </c>
      <c r="AJ630">
        <v>41017.370000000003</v>
      </c>
      <c r="AK630">
        <v>0</v>
      </c>
      <c r="AL630">
        <v>0</v>
      </c>
      <c r="AM630" t="s">
        <v>764</v>
      </c>
      <c r="AN630" t="s">
        <v>764</v>
      </c>
      <c r="AO630" t="s">
        <v>764</v>
      </c>
    </row>
    <row r="631" spans="1:41" x14ac:dyDescent="0.35">
      <c r="A631">
        <v>1029044</v>
      </c>
      <c r="B631" t="s">
        <v>740</v>
      </c>
      <c r="C631" t="s">
        <v>741</v>
      </c>
      <c r="D631" t="s">
        <v>580</v>
      </c>
      <c r="E631" t="s">
        <v>111</v>
      </c>
      <c r="F631" t="s">
        <v>869</v>
      </c>
      <c r="G631">
        <v>2021</v>
      </c>
      <c r="H631">
        <v>2</v>
      </c>
      <c r="I631" t="s">
        <v>858</v>
      </c>
      <c r="J631" s="29">
        <v>44255</v>
      </c>
      <c r="K631" t="s">
        <v>744</v>
      </c>
      <c r="L631" t="s">
        <v>745</v>
      </c>
      <c r="M631" t="s">
        <v>852</v>
      </c>
      <c r="N631" t="s">
        <v>903</v>
      </c>
      <c r="O631" t="s">
        <v>904</v>
      </c>
      <c r="P631" t="s">
        <v>673</v>
      </c>
      <c r="Q631" t="s">
        <v>749</v>
      </c>
      <c r="R631" t="s">
        <v>595</v>
      </c>
      <c r="S631" t="s">
        <v>702</v>
      </c>
      <c r="T631" t="s">
        <v>751</v>
      </c>
      <c r="U631" t="s">
        <v>752</v>
      </c>
      <c r="V631" t="s">
        <v>753</v>
      </c>
      <c r="W631" t="s">
        <v>16</v>
      </c>
      <c r="X631" t="s">
        <v>754</v>
      </c>
      <c r="Y631" t="s">
        <v>755</v>
      </c>
      <c r="Z631" t="s">
        <v>380</v>
      </c>
      <c r="AA631" t="s">
        <v>756</v>
      </c>
      <c r="AB631" t="s">
        <v>757</v>
      </c>
      <c r="AC631" t="s">
        <v>758</v>
      </c>
      <c r="AD631" t="s">
        <v>759</v>
      </c>
      <c r="AE631" t="s">
        <v>247</v>
      </c>
      <c r="AF631" t="s">
        <v>760</v>
      </c>
      <c r="AG631" t="s">
        <v>761</v>
      </c>
      <c r="AH631" t="s">
        <v>762</v>
      </c>
      <c r="AI631" t="s">
        <v>763</v>
      </c>
      <c r="AJ631">
        <v>1217.83</v>
      </c>
      <c r="AK631">
        <v>0</v>
      </c>
      <c r="AL631">
        <v>0</v>
      </c>
      <c r="AM631" t="s">
        <v>764</v>
      </c>
      <c r="AN631" t="s">
        <v>764</v>
      </c>
      <c r="AO631" t="s">
        <v>764</v>
      </c>
    </row>
    <row r="632" spans="1:41" x14ac:dyDescent="0.35">
      <c r="A632">
        <v>1029719</v>
      </c>
      <c r="B632" t="s">
        <v>740</v>
      </c>
      <c r="C632" t="s">
        <v>741</v>
      </c>
      <c r="D632" t="s">
        <v>580</v>
      </c>
      <c r="E632" t="s">
        <v>114</v>
      </c>
      <c r="F632" t="s">
        <v>869</v>
      </c>
      <c r="G632">
        <v>2021</v>
      </c>
      <c r="H632">
        <v>2</v>
      </c>
      <c r="I632" t="s">
        <v>858</v>
      </c>
      <c r="J632" s="29">
        <v>44255</v>
      </c>
      <c r="K632" t="s">
        <v>744</v>
      </c>
      <c r="L632" t="s">
        <v>745</v>
      </c>
      <c r="M632" t="s">
        <v>852</v>
      </c>
      <c r="N632" t="s">
        <v>903</v>
      </c>
      <c r="O632" t="s">
        <v>904</v>
      </c>
      <c r="P632" t="s">
        <v>673</v>
      </c>
      <c r="Q632" t="s">
        <v>749</v>
      </c>
      <c r="R632" t="s">
        <v>597</v>
      </c>
      <c r="S632" t="s">
        <v>691</v>
      </c>
      <c r="T632" t="s">
        <v>751</v>
      </c>
      <c r="U632" t="s">
        <v>752</v>
      </c>
      <c r="V632" t="s">
        <v>753</v>
      </c>
      <c r="W632" t="s">
        <v>16</v>
      </c>
      <c r="X632" t="s">
        <v>754</v>
      </c>
      <c r="Y632" t="s">
        <v>755</v>
      </c>
      <c r="Z632" t="s">
        <v>380</v>
      </c>
      <c r="AA632" t="s">
        <v>756</v>
      </c>
      <c r="AB632" t="s">
        <v>757</v>
      </c>
      <c r="AC632" t="s">
        <v>758</v>
      </c>
      <c r="AD632" t="s">
        <v>759</v>
      </c>
      <c r="AE632" t="s">
        <v>768</v>
      </c>
      <c r="AF632" t="s">
        <v>760</v>
      </c>
      <c r="AG632" t="s">
        <v>761</v>
      </c>
      <c r="AH632" t="s">
        <v>762</v>
      </c>
      <c r="AI632" t="s">
        <v>763</v>
      </c>
      <c r="AJ632">
        <v>5829.49</v>
      </c>
      <c r="AK632">
        <v>0</v>
      </c>
      <c r="AL632">
        <v>0</v>
      </c>
      <c r="AM632" t="s">
        <v>764</v>
      </c>
      <c r="AN632" t="s">
        <v>764</v>
      </c>
      <c r="AO632" t="s">
        <v>764</v>
      </c>
    </row>
    <row r="633" spans="1:41" x14ac:dyDescent="0.35">
      <c r="A633">
        <v>1029630</v>
      </c>
      <c r="B633" t="s">
        <v>740</v>
      </c>
      <c r="C633" t="s">
        <v>741</v>
      </c>
      <c r="D633" t="s">
        <v>580</v>
      </c>
      <c r="E633" t="s">
        <v>84</v>
      </c>
      <c r="F633" t="s">
        <v>869</v>
      </c>
      <c r="G633">
        <v>2021</v>
      </c>
      <c r="H633">
        <v>2</v>
      </c>
      <c r="I633" t="s">
        <v>858</v>
      </c>
      <c r="J633" s="29">
        <v>44255</v>
      </c>
      <c r="K633" t="s">
        <v>744</v>
      </c>
      <c r="L633" t="s">
        <v>745</v>
      </c>
      <c r="M633" t="s">
        <v>852</v>
      </c>
      <c r="N633" t="s">
        <v>903</v>
      </c>
      <c r="O633" t="s">
        <v>904</v>
      </c>
      <c r="P633" t="s">
        <v>673</v>
      </c>
      <c r="Q633" t="s">
        <v>749</v>
      </c>
      <c r="R633" t="s">
        <v>581</v>
      </c>
      <c r="S633" t="s">
        <v>697</v>
      </c>
      <c r="T633" t="s">
        <v>751</v>
      </c>
      <c r="U633" t="s">
        <v>752</v>
      </c>
      <c r="V633" t="s">
        <v>753</v>
      </c>
      <c r="W633" t="s">
        <v>16</v>
      </c>
      <c r="X633" t="s">
        <v>754</v>
      </c>
      <c r="Y633" t="s">
        <v>755</v>
      </c>
      <c r="Z633" t="s">
        <v>380</v>
      </c>
      <c r="AA633" t="s">
        <v>756</v>
      </c>
      <c r="AB633" t="s">
        <v>757</v>
      </c>
      <c r="AC633" t="s">
        <v>758</v>
      </c>
      <c r="AD633" t="s">
        <v>759</v>
      </c>
      <c r="AE633" t="s">
        <v>472</v>
      </c>
      <c r="AF633" t="s">
        <v>760</v>
      </c>
      <c r="AG633" t="s">
        <v>761</v>
      </c>
      <c r="AH633" t="s">
        <v>762</v>
      </c>
      <c r="AI633" t="s">
        <v>763</v>
      </c>
      <c r="AJ633">
        <v>4878.38</v>
      </c>
      <c r="AK633">
        <v>0</v>
      </c>
      <c r="AL633">
        <v>0</v>
      </c>
      <c r="AM633" t="s">
        <v>764</v>
      </c>
      <c r="AN633" t="s">
        <v>764</v>
      </c>
      <c r="AO633" t="s">
        <v>764</v>
      </c>
    </row>
    <row r="634" spans="1:41" x14ac:dyDescent="0.35">
      <c r="A634">
        <v>1029381</v>
      </c>
      <c r="B634" t="s">
        <v>740</v>
      </c>
      <c r="C634" t="s">
        <v>741</v>
      </c>
      <c r="D634" t="s">
        <v>580</v>
      </c>
      <c r="E634" t="s">
        <v>127</v>
      </c>
      <c r="F634" t="s">
        <v>869</v>
      </c>
      <c r="G634">
        <v>2021</v>
      </c>
      <c r="H634">
        <v>2</v>
      </c>
      <c r="I634" t="s">
        <v>858</v>
      </c>
      <c r="J634" s="29">
        <v>44255</v>
      </c>
      <c r="K634" t="s">
        <v>744</v>
      </c>
      <c r="L634" t="s">
        <v>745</v>
      </c>
      <c r="M634" t="s">
        <v>852</v>
      </c>
      <c r="N634" t="s">
        <v>903</v>
      </c>
      <c r="O634" t="s">
        <v>904</v>
      </c>
      <c r="P634" t="s">
        <v>673</v>
      </c>
      <c r="Q634" t="s">
        <v>749</v>
      </c>
      <c r="R634" t="s">
        <v>607</v>
      </c>
      <c r="S634" t="s">
        <v>794</v>
      </c>
      <c r="T634" t="s">
        <v>751</v>
      </c>
      <c r="U634" t="s">
        <v>752</v>
      </c>
      <c r="V634" t="s">
        <v>753</v>
      </c>
      <c r="W634" t="s">
        <v>16</v>
      </c>
      <c r="X634" t="s">
        <v>754</v>
      </c>
      <c r="Y634" t="s">
        <v>755</v>
      </c>
      <c r="Z634" t="s">
        <v>380</v>
      </c>
      <c r="AA634" t="s">
        <v>756</v>
      </c>
      <c r="AB634" t="s">
        <v>757</v>
      </c>
      <c r="AC634" t="s">
        <v>758</v>
      </c>
      <c r="AD634" t="s">
        <v>759</v>
      </c>
      <c r="AE634" t="s">
        <v>768</v>
      </c>
      <c r="AF634" t="s">
        <v>760</v>
      </c>
      <c r="AG634" t="s">
        <v>761</v>
      </c>
      <c r="AH634" t="s">
        <v>762</v>
      </c>
      <c r="AI634" t="s">
        <v>763</v>
      </c>
      <c r="AJ634">
        <v>14857.34</v>
      </c>
      <c r="AK634">
        <v>0</v>
      </c>
      <c r="AL634">
        <v>0</v>
      </c>
      <c r="AM634" t="s">
        <v>764</v>
      </c>
      <c r="AN634" t="s">
        <v>764</v>
      </c>
      <c r="AO634" t="s">
        <v>764</v>
      </c>
    </row>
    <row r="635" spans="1:41" x14ac:dyDescent="0.35">
      <c r="A635">
        <v>1029539</v>
      </c>
      <c r="B635" t="s">
        <v>740</v>
      </c>
      <c r="C635" t="s">
        <v>741</v>
      </c>
      <c r="D635" t="s">
        <v>580</v>
      </c>
      <c r="E635" t="s">
        <v>92</v>
      </c>
      <c r="F635" t="s">
        <v>869</v>
      </c>
      <c r="G635">
        <v>2021</v>
      </c>
      <c r="H635">
        <v>2</v>
      </c>
      <c r="I635" t="s">
        <v>858</v>
      </c>
      <c r="J635" s="29">
        <v>44255</v>
      </c>
      <c r="K635" t="s">
        <v>744</v>
      </c>
      <c r="L635" t="s">
        <v>745</v>
      </c>
      <c r="M635" t="s">
        <v>852</v>
      </c>
      <c r="N635" t="s">
        <v>903</v>
      </c>
      <c r="O635" t="s">
        <v>904</v>
      </c>
      <c r="P635" t="s">
        <v>673</v>
      </c>
      <c r="Q635" t="s">
        <v>749</v>
      </c>
      <c r="R635" t="s">
        <v>585</v>
      </c>
      <c r="S635" t="s">
        <v>706</v>
      </c>
      <c r="T635" t="s">
        <v>751</v>
      </c>
      <c r="U635" t="s">
        <v>752</v>
      </c>
      <c r="V635" t="s">
        <v>753</v>
      </c>
      <c r="W635" t="s">
        <v>16</v>
      </c>
      <c r="X635" t="s">
        <v>754</v>
      </c>
      <c r="Y635" t="s">
        <v>755</v>
      </c>
      <c r="Z635" t="s">
        <v>380</v>
      </c>
      <c r="AA635" t="s">
        <v>756</v>
      </c>
      <c r="AB635" t="s">
        <v>757</v>
      </c>
      <c r="AC635" t="s">
        <v>758</v>
      </c>
      <c r="AD635" t="s">
        <v>759</v>
      </c>
      <c r="AE635" t="s">
        <v>766</v>
      </c>
      <c r="AF635" t="s">
        <v>760</v>
      </c>
      <c r="AG635" t="s">
        <v>761</v>
      </c>
      <c r="AH635" t="s">
        <v>762</v>
      </c>
      <c r="AI635" t="s">
        <v>763</v>
      </c>
      <c r="AJ635">
        <v>18634.89</v>
      </c>
      <c r="AK635">
        <v>0</v>
      </c>
      <c r="AL635">
        <v>0</v>
      </c>
      <c r="AM635" t="s">
        <v>764</v>
      </c>
      <c r="AN635" t="s">
        <v>764</v>
      </c>
      <c r="AO635" t="s">
        <v>764</v>
      </c>
    </row>
    <row r="636" spans="1:41" x14ac:dyDescent="0.35">
      <c r="A636">
        <v>1030134</v>
      </c>
      <c r="B636" t="s">
        <v>740</v>
      </c>
      <c r="C636" t="s">
        <v>741</v>
      </c>
      <c r="D636" t="s">
        <v>580</v>
      </c>
      <c r="E636" t="s">
        <v>133</v>
      </c>
      <c r="F636" t="s">
        <v>869</v>
      </c>
      <c r="G636">
        <v>2021</v>
      </c>
      <c r="H636">
        <v>2</v>
      </c>
      <c r="I636" t="s">
        <v>858</v>
      </c>
      <c r="J636" s="29">
        <v>44255</v>
      </c>
      <c r="K636" t="s">
        <v>744</v>
      </c>
      <c r="L636" t="s">
        <v>745</v>
      </c>
      <c r="M636" t="s">
        <v>852</v>
      </c>
      <c r="N636" t="s">
        <v>903</v>
      </c>
      <c r="O636" t="s">
        <v>904</v>
      </c>
      <c r="P636" t="s">
        <v>673</v>
      </c>
      <c r="Q636" t="s">
        <v>749</v>
      </c>
      <c r="R636" t="s">
        <v>611</v>
      </c>
      <c r="S636" t="s">
        <v>688</v>
      </c>
      <c r="T636" t="s">
        <v>751</v>
      </c>
      <c r="U636" t="s">
        <v>752</v>
      </c>
      <c r="V636" t="s">
        <v>753</v>
      </c>
      <c r="W636" t="s">
        <v>16</v>
      </c>
      <c r="X636" t="s">
        <v>754</v>
      </c>
      <c r="Y636" t="s">
        <v>755</v>
      </c>
      <c r="Z636" t="s">
        <v>380</v>
      </c>
      <c r="AA636" t="s">
        <v>756</v>
      </c>
      <c r="AB636" t="s">
        <v>757</v>
      </c>
      <c r="AC636" t="s">
        <v>758</v>
      </c>
      <c r="AD636" t="s">
        <v>759</v>
      </c>
      <c r="AE636" t="s">
        <v>768</v>
      </c>
      <c r="AF636" t="s">
        <v>760</v>
      </c>
      <c r="AG636" t="s">
        <v>761</v>
      </c>
      <c r="AH636" t="s">
        <v>762</v>
      </c>
      <c r="AI636" t="s">
        <v>763</v>
      </c>
      <c r="AJ636">
        <v>10414.31</v>
      </c>
      <c r="AK636">
        <v>0</v>
      </c>
      <c r="AL636">
        <v>0</v>
      </c>
      <c r="AM636" t="s">
        <v>764</v>
      </c>
      <c r="AN636" t="s">
        <v>764</v>
      </c>
      <c r="AO636" t="s">
        <v>764</v>
      </c>
    </row>
    <row r="637" spans="1:41" x14ac:dyDescent="0.35">
      <c r="A637">
        <v>1030780</v>
      </c>
      <c r="B637" t="s">
        <v>740</v>
      </c>
      <c r="C637" t="s">
        <v>741</v>
      </c>
      <c r="D637" t="s">
        <v>580</v>
      </c>
      <c r="E637" t="s">
        <v>95</v>
      </c>
      <c r="F637" t="s">
        <v>869</v>
      </c>
      <c r="G637">
        <v>2021</v>
      </c>
      <c r="H637">
        <v>2</v>
      </c>
      <c r="I637" t="s">
        <v>858</v>
      </c>
      <c r="J637" s="29">
        <v>44255</v>
      </c>
      <c r="K637" t="s">
        <v>744</v>
      </c>
      <c r="L637" t="s">
        <v>745</v>
      </c>
      <c r="M637" t="s">
        <v>852</v>
      </c>
      <c r="N637" t="s">
        <v>903</v>
      </c>
      <c r="O637" t="s">
        <v>904</v>
      </c>
      <c r="P637" t="s">
        <v>673</v>
      </c>
      <c r="Q637" t="s">
        <v>749</v>
      </c>
      <c r="R637" t="s">
        <v>587</v>
      </c>
      <c r="S637" t="s">
        <v>799</v>
      </c>
      <c r="T637" t="s">
        <v>751</v>
      </c>
      <c r="U637" t="s">
        <v>752</v>
      </c>
      <c r="V637" t="s">
        <v>753</v>
      </c>
      <c r="W637" t="s">
        <v>16</v>
      </c>
      <c r="X637" t="s">
        <v>754</v>
      </c>
      <c r="Y637" t="s">
        <v>755</v>
      </c>
      <c r="Z637" t="s">
        <v>380</v>
      </c>
      <c r="AA637" t="s">
        <v>756</v>
      </c>
      <c r="AB637" t="s">
        <v>757</v>
      </c>
      <c r="AC637" t="s">
        <v>758</v>
      </c>
      <c r="AD637" t="s">
        <v>759</v>
      </c>
      <c r="AE637" t="s">
        <v>768</v>
      </c>
      <c r="AF637" t="s">
        <v>760</v>
      </c>
      <c r="AG637" t="s">
        <v>761</v>
      </c>
      <c r="AH637" t="s">
        <v>762</v>
      </c>
      <c r="AI637" t="s">
        <v>763</v>
      </c>
      <c r="AJ637">
        <v>18695.599999999999</v>
      </c>
      <c r="AK637">
        <v>0</v>
      </c>
      <c r="AL637">
        <v>0</v>
      </c>
      <c r="AM637" t="s">
        <v>764</v>
      </c>
      <c r="AN637" t="s">
        <v>764</v>
      </c>
      <c r="AO637" t="s">
        <v>764</v>
      </c>
    </row>
    <row r="638" spans="1:41" x14ac:dyDescent="0.35">
      <c r="A638">
        <v>1030780</v>
      </c>
      <c r="B638" t="s">
        <v>740</v>
      </c>
      <c r="C638" t="s">
        <v>741</v>
      </c>
      <c r="D638" t="s">
        <v>580</v>
      </c>
      <c r="E638" t="s">
        <v>95</v>
      </c>
      <c r="F638" t="s">
        <v>869</v>
      </c>
      <c r="G638">
        <v>2021</v>
      </c>
      <c r="H638">
        <v>2</v>
      </c>
      <c r="I638" t="s">
        <v>858</v>
      </c>
      <c r="J638" s="29">
        <v>44255</v>
      </c>
      <c r="K638" t="s">
        <v>744</v>
      </c>
      <c r="L638" t="s">
        <v>745</v>
      </c>
      <c r="M638" t="s">
        <v>852</v>
      </c>
      <c r="N638" t="s">
        <v>903</v>
      </c>
      <c r="O638" t="s">
        <v>904</v>
      </c>
      <c r="P638" t="s">
        <v>673</v>
      </c>
      <c r="Q638" t="s">
        <v>749</v>
      </c>
      <c r="R638" t="s">
        <v>587</v>
      </c>
      <c r="S638" t="s">
        <v>799</v>
      </c>
      <c r="T638" t="s">
        <v>751</v>
      </c>
      <c r="U638" t="s">
        <v>752</v>
      </c>
      <c r="V638" t="s">
        <v>753</v>
      </c>
      <c r="W638" t="s">
        <v>16</v>
      </c>
      <c r="X638" t="s">
        <v>754</v>
      </c>
      <c r="Y638" t="s">
        <v>755</v>
      </c>
      <c r="Z638" t="s">
        <v>380</v>
      </c>
      <c r="AA638" t="s">
        <v>756</v>
      </c>
      <c r="AB638" t="s">
        <v>757</v>
      </c>
      <c r="AC638" t="s">
        <v>758</v>
      </c>
      <c r="AD638" t="s">
        <v>759</v>
      </c>
      <c r="AE638" t="s">
        <v>768</v>
      </c>
      <c r="AF638" t="s">
        <v>760</v>
      </c>
      <c r="AG638" t="s">
        <v>761</v>
      </c>
      <c r="AH638" t="s">
        <v>762</v>
      </c>
      <c r="AI638" t="s">
        <v>763</v>
      </c>
      <c r="AJ638">
        <v>-1243.8599999999999</v>
      </c>
      <c r="AK638">
        <v>0</v>
      </c>
      <c r="AL638">
        <v>0</v>
      </c>
      <c r="AM638" t="s">
        <v>764</v>
      </c>
      <c r="AN638" t="s">
        <v>764</v>
      </c>
      <c r="AO638" t="s">
        <v>764</v>
      </c>
    </row>
    <row r="639" spans="1:41" x14ac:dyDescent="0.35">
      <c r="A639">
        <v>1360633</v>
      </c>
      <c r="B639" t="s">
        <v>740</v>
      </c>
      <c r="C639" t="s">
        <v>741</v>
      </c>
      <c r="D639" t="s">
        <v>580</v>
      </c>
      <c r="E639" t="s">
        <v>188</v>
      </c>
      <c r="F639" t="s">
        <v>869</v>
      </c>
      <c r="G639">
        <v>2021</v>
      </c>
      <c r="H639">
        <v>2</v>
      </c>
      <c r="I639" t="s">
        <v>858</v>
      </c>
      <c r="J639" s="29">
        <v>44255</v>
      </c>
      <c r="K639" t="s">
        <v>744</v>
      </c>
      <c r="L639" t="s">
        <v>745</v>
      </c>
      <c r="M639" t="s">
        <v>852</v>
      </c>
      <c r="N639" t="s">
        <v>903</v>
      </c>
      <c r="O639" t="s">
        <v>904</v>
      </c>
      <c r="P639" t="s">
        <v>673</v>
      </c>
      <c r="Q639" t="s">
        <v>749</v>
      </c>
      <c r="R639" t="s">
        <v>645</v>
      </c>
      <c r="S639" t="s">
        <v>841</v>
      </c>
      <c r="T639" t="s">
        <v>751</v>
      </c>
      <c r="U639" t="s">
        <v>752</v>
      </c>
      <c r="V639" t="s">
        <v>753</v>
      </c>
      <c r="W639" t="s">
        <v>16</v>
      </c>
      <c r="X639" t="s">
        <v>754</v>
      </c>
      <c r="Y639" t="s">
        <v>755</v>
      </c>
      <c r="Z639" t="s">
        <v>380</v>
      </c>
      <c r="AA639" t="s">
        <v>756</v>
      </c>
      <c r="AB639" t="s">
        <v>757</v>
      </c>
      <c r="AC639" t="s">
        <v>758</v>
      </c>
      <c r="AD639" t="s">
        <v>759</v>
      </c>
      <c r="AE639" t="s">
        <v>766</v>
      </c>
      <c r="AF639" t="s">
        <v>760</v>
      </c>
      <c r="AG639" t="s">
        <v>761</v>
      </c>
      <c r="AH639" t="s">
        <v>762</v>
      </c>
      <c r="AI639" t="s">
        <v>763</v>
      </c>
      <c r="AJ639">
        <v>2079.79</v>
      </c>
      <c r="AK639">
        <v>0</v>
      </c>
      <c r="AL639">
        <v>0</v>
      </c>
      <c r="AM639" t="s">
        <v>764</v>
      </c>
      <c r="AN639" t="s">
        <v>764</v>
      </c>
      <c r="AO639" t="s">
        <v>764</v>
      </c>
    </row>
    <row r="640" spans="1:41" x14ac:dyDescent="0.35">
      <c r="A640">
        <v>1199586</v>
      </c>
      <c r="B640" t="s">
        <v>740</v>
      </c>
      <c r="C640" t="s">
        <v>741</v>
      </c>
      <c r="D640" t="s">
        <v>580</v>
      </c>
      <c r="E640" t="s">
        <v>173</v>
      </c>
      <c r="F640" t="s">
        <v>869</v>
      </c>
      <c r="G640">
        <v>2021</v>
      </c>
      <c r="H640">
        <v>2</v>
      </c>
      <c r="I640" t="s">
        <v>858</v>
      </c>
      <c r="J640" s="29">
        <v>44255</v>
      </c>
      <c r="K640" t="s">
        <v>744</v>
      </c>
      <c r="L640" t="s">
        <v>847</v>
      </c>
      <c r="M640" t="s">
        <v>905</v>
      </c>
      <c r="N640" t="s">
        <v>906</v>
      </c>
      <c r="O640" t="s">
        <v>850</v>
      </c>
      <c r="P640" t="s">
        <v>673</v>
      </c>
      <c r="Q640" t="s">
        <v>749</v>
      </c>
      <c r="R640" t="s">
        <v>637</v>
      </c>
      <c r="S640" t="s">
        <v>705</v>
      </c>
      <c r="T640" t="s">
        <v>751</v>
      </c>
      <c r="U640" t="s">
        <v>752</v>
      </c>
      <c r="V640" t="s">
        <v>753</v>
      </c>
      <c r="W640" t="s">
        <v>16</v>
      </c>
      <c r="X640" t="s">
        <v>754</v>
      </c>
      <c r="Y640" t="s">
        <v>755</v>
      </c>
      <c r="Z640" t="s">
        <v>380</v>
      </c>
      <c r="AA640" t="s">
        <v>756</v>
      </c>
      <c r="AB640" t="s">
        <v>757</v>
      </c>
      <c r="AC640" t="s">
        <v>758</v>
      </c>
      <c r="AD640" t="s">
        <v>759</v>
      </c>
      <c r="AE640" t="s">
        <v>766</v>
      </c>
      <c r="AF640" t="s">
        <v>760</v>
      </c>
      <c r="AG640" t="s">
        <v>761</v>
      </c>
      <c r="AH640" t="s">
        <v>762</v>
      </c>
      <c r="AI640" t="s">
        <v>763</v>
      </c>
      <c r="AJ640">
        <v>3824.34</v>
      </c>
      <c r="AK640">
        <v>0</v>
      </c>
      <c r="AL640">
        <v>0</v>
      </c>
      <c r="AM640" t="s">
        <v>764</v>
      </c>
      <c r="AN640" t="s">
        <v>764</v>
      </c>
      <c r="AO640" t="s">
        <v>764</v>
      </c>
    </row>
    <row r="641" spans="1:41" x14ac:dyDescent="0.35">
      <c r="A641">
        <v>1199588</v>
      </c>
      <c r="B641" t="s">
        <v>740</v>
      </c>
      <c r="C641" t="s">
        <v>741</v>
      </c>
      <c r="D641" t="s">
        <v>580</v>
      </c>
      <c r="E641" t="s">
        <v>176</v>
      </c>
      <c r="F641" t="s">
        <v>869</v>
      </c>
      <c r="G641">
        <v>2021</v>
      </c>
      <c r="H641">
        <v>2</v>
      </c>
      <c r="I641" t="s">
        <v>858</v>
      </c>
      <c r="J641" s="29">
        <v>44255</v>
      </c>
      <c r="K641" t="s">
        <v>744</v>
      </c>
      <c r="L641" t="s">
        <v>847</v>
      </c>
      <c r="M641" t="s">
        <v>905</v>
      </c>
      <c r="N641" t="s">
        <v>906</v>
      </c>
      <c r="O641" t="s">
        <v>850</v>
      </c>
      <c r="P641" t="s">
        <v>673</v>
      </c>
      <c r="Q641" t="s">
        <v>749</v>
      </c>
      <c r="R641" t="s">
        <v>639</v>
      </c>
      <c r="S641" t="s">
        <v>703</v>
      </c>
      <c r="T641" t="s">
        <v>751</v>
      </c>
      <c r="U641" t="s">
        <v>752</v>
      </c>
      <c r="V641" t="s">
        <v>753</v>
      </c>
      <c r="W641" t="s">
        <v>16</v>
      </c>
      <c r="X641" t="s">
        <v>754</v>
      </c>
      <c r="Y641" t="s">
        <v>755</v>
      </c>
      <c r="Z641" t="s">
        <v>380</v>
      </c>
      <c r="AA641" t="s">
        <v>756</v>
      </c>
      <c r="AB641" t="s">
        <v>757</v>
      </c>
      <c r="AC641" t="s">
        <v>758</v>
      </c>
      <c r="AD641" t="s">
        <v>759</v>
      </c>
      <c r="AE641" t="s">
        <v>766</v>
      </c>
      <c r="AF641" t="s">
        <v>760</v>
      </c>
      <c r="AG641" t="s">
        <v>761</v>
      </c>
      <c r="AH641" t="s">
        <v>762</v>
      </c>
      <c r="AI641" t="s">
        <v>763</v>
      </c>
      <c r="AJ641">
        <v>9044.64</v>
      </c>
      <c r="AK641">
        <v>0</v>
      </c>
      <c r="AL641">
        <v>0</v>
      </c>
      <c r="AM641" t="s">
        <v>764</v>
      </c>
      <c r="AN641" t="s">
        <v>764</v>
      </c>
      <c r="AO641" t="s">
        <v>764</v>
      </c>
    </row>
    <row r="642" spans="1:41" x14ac:dyDescent="0.35">
      <c r="A642">
        <v>1117774</v>
      </c>
      <c r="B642" t="s">
        <v>740</v>
      </c>
      <c r="C642" t="s">
        <v>741</v>
      </c>
      <c r="D642" t="s">
        <v>580</v>
      </c>
      <c r="E642" t="s">
        <v>167</v>
      </c>
      <c r="F642" t="s">
        <v>869</v>
      </c>
      <c r="G642">
        <v>2021</v>
      </c>
      <c r="H642">
        <v>2</v>
      </c>
      <c r="I642" t="s">
        <v>858</v>
      </c>
      <c r="J642" s="29">
        <v>44255</v>
      </c>
      <c r="K642" t="s">
        <v>744</v>
      </c>
      <c r="L642" t="s">
        <v>847</v>
      </c>
      <c r="M642" t="s">
        <v>905</v>
      </c>
      <c r="N642" t="s">
        <v>906</v>
      </c>
      <c r="O642" t="s">
        <v>850</v>
      </c>
      <c r="P642" t="s">
        <v>673</v>
      </c>
      <c r="Q642" t="s">
        <v>749</v>
      </c>
      <c r="R642" t="s">
        <v>633</v>
      </c>
      <c r="S642" t="s">
        <v>704</v>
      </c>
      <c r="T642" t="s">
        <v>751</v>
      </c>
      <c r="U642" t="s">
        <v>752</v>
      </c>
      <c r="V642" t="s">
        <v>753</v>
      </c>
      <c r="W642" t="s">
        <v>16</v>
      </c>
      <c r="X642" t="s">
        <v>754</v>
      </c>
      <c r="Y642" t="s">
        <v>755</v>
      </c>
      <c r="Z642" t="s">
        <v>380</v>
      </c>
      <c r="AA642" t="s">
        <v>756</v>
      </c>
      <c r="AB642" t="s">
        <v>757</v>
      </c>
      <c r="AC642" t="s">
        <v>758</v>
      </c>
      <c r="AD642" t="s">
        <v>759</v>
      </c>
      <c r="AE642" t="s">
        <v>766</v>
      </c>
      <c r="AF642" t="s">
        <v>760</v>
      </c>
      <c r="AG642" t="s">
        <v>761</v>
      </c>
      <c r="AH642" t="s">
        <v>762</v>
      </c>
      <c r="AI642" t="s">
        <v>763</v>
      </c>
      <c r="AJ642">
        <v>5287.01</v>
      </c>
      <c r="AK642">
        <v>0</v>
      </c>
      <c r="AL642">
        <v>0</v>
      </c>
      <c r="AM642" t="s">
        <v>764</v>
      </c>
      <c r="AN642" t="s">
        <v>764</v>
      </c>
      <c r="AO642" t="s">
        <v>764</v>
      </c>
    </row>
    <row r="643" spans="1:41" x14ac:dyDescent="0.35">
      <c r="A643">
        <v>1204737</v>
      </c>
      <c r="B643" t="s">
        <v>740</v>
      </c>
      <c r="C643" t="s">
        <v>741</v>
      </c>
      <c r="D643" t="s">
        <v>580</v>
      </c>
      <c r="E643" t="s">
        <v>120</v>
      </c>
      <c r="F643" t="s">
        <v>869</v>
      </c>
      <c r="G643">
        <v>2021</v>
      </c>
      <c r="H643">
        <v>2</v>
      </c>
      <c r="I643" t="s">
        <v>858</v>
      </c>
      <c r="J643" s="29">
        <v>44255</v>
      </c>
      <c r="K643" t="s">
        <v>744</v>
      </c>
      <c r="L643" t="s">
        <v>847</v>
      </c>
      <c r="M643" t="s">
        <v>905</v>
      </c>
      <c r="N643" t="s">
        <v>906</v>
      </c>
      <c r="O643" t="s">
        <v>850</v>
      </c>
      <c r="P643" t="s">
        <v>673</v>
      </c>
      <c r="Q643" t="s">
        <v>749</v>
      </c>
      <c r="R643" t="s">
        <v>601</v>
      </c>
      <c r="S643" t="s">
        <v>692</v>
      </c>
      <c r="T643" t="s">
        <v>751</v>
      </c>
      <c r="U643" t="s">
        <v>752</v>
      </c>
      <c r="V643" t="s">
        <v>753</v>
      </c>
      <c r="W643" t="s">
        <v>16</v>
      </c>
      <c r="X643" t="s">
        <v>754</v>
      </c>
      <c r="Y643" t="s">
        <v>755</v>
      </c>
      <c r="Z643" t="s">
        <v>380</v>
      </c>
      <c r="AA643" t="s">
        <v>756</v>
      </c>
      <c r="AB643" t="s">
        <v>757</v>
      </c>
      <c r="AC643" t="s">
        <v>758</v>
      </c>
      <c r="AD643" t="s">
        <v>759</v>
      </c>
      <c r="AE643" t="s">
        <v>768</v>
      </c>
      <c r="AF643" t="s">
        <v>760</v>
      </c>
      <c r="AG643" t="s">
        <v>761</v>
      </c>
      <c r="AH643" t="s">
        <v>762</v>
      </c>
      <c r="AI643" t="s">
        <v>763</v>
      </c>
      <c r="AJ643">
        <v>17018.240000000002</v>
      </c>
      <c r="AK643">
        <v>0</v>
      </c>
      <c r="AL643">
        <v>0</v>
      </c>
      <c r="AM643" t="s">
        <v>764</v>
      </c>
      <c r="AN643" t="s">
        <v>764</v>
      </c>
      <c r="AO643" t="s">
        <v>764</v>
      </c>
    </row>
    <row r="644" spans="1:41" x14ac:dyDescent="0.35">
      <c r="A644">
        <v>1204738</v>
      </c>
      <c r="B644" t="s">
        <v>740</v>
      </c>
      <c r="C644" t="s">
        <v>741</v>
      </c>
      <c r="D644" t="s">
        <v>580</v>
      </c>
      <c r="E644" t="s">
        <v>138</v>
      </c>
      <c r="F644" t="s">
        <v>869</v>
      </c>
      <c r="G644">
        <v>2021</v>
      </c>
      <c r="H644">
        <v>2</v>
      </c>
      <c r="I644" t="s">
        <v>858</v>
      </c>
      <c r="J644" s="29">
        <v>44255</v>
      </c>
      <c r="K644" t="s">
        <v>744</v>
      </c>
      <c r="L644" t="s">
        <v>847</v>
      </c>
      <c r="M644" t="s">
        <v>905</v>
      </c>
      <c r="N644" t="s">
        <v>906</v>
      </c>
      <c r="O644" t="s">
        <v>850</v>
      </c>
      <c r="P644" t="s">
        <v>673</v>
      </c>
      <c r="Q644" t="s">
        <v>749</v>
      </c>
      <c r="R644" t="s">
        <v>613</v>
      </c>
      <c r="S644" t="s">
        <v>690</v>
      </c>
      <c r="T644" t="s">
        <v>751</v>
      </c>
      <c r="U644" t="s">
        <v>752</v>
      </c>
      <c r="V644" t="s">
        <v>753</v>
      </c>
      <c r="W644" t="s">
        <v>16</v>
      </c>
      <c r="X644" t="s">
        <v>754</v>
      </c>
      <c r="Y644" t="s">
        <v>755</v>
      </c>
      <c r="Z644" t="s">
        <v>380</v>
      </c>
      <c r="AA644" t="s">
        <v>756</v>
      </c>
      <c r="AB644" t="s">
        <v>757</v>
      </c>
      <c r="AC644" t="s">
        <v>758</v>
      </c>
      <c r="AD644" t="s">
        <v>759</v>
      </c>
      <c r="AE644" t="s">
        <v>768</v>
      </c>
      <c r="AF644" t="s">
        <v>760</v>
      </c>
      <c r="AG644" t="s">
        <v>761</v>
      </c>
      <c r="AH644" t="s">
        <v>762</v>
      </c>
      <c r="AI644" t="s">
        <v>763</v>
      </c>
      <c r="AJ644">
        <v>23870.21</v>
      </c>
      <c r="AK644">
        <v>0</v>
      </c>
      <c r="AL644">
        <v>0</v>
      </c>
      <c r="AM644" t="s">
        <v>764</v>
      </c>
      <c r="AN644" t="s">
        <v>764</v>
      </c>
      <c r="AO644" t="s">
        <v>764</v>
      </c>
    </row>
    <row r="645" spans="1:41" x14ac:dyDescent="0.35">
      <c r="A645">
        <v>1698200</v>
      </c>
      <c r="B645" t="s">
        <v>740</v>
      </c>
      <c r="C645" t="s">
        <v>741</v>
      </c>
      <c r="D645" t="s">
        <v>580</v>
      </c>
      <c r="E645" t="s">
        <v>196</v>
      </c>
      <c r="F645" t="s">
        <v>869</v>
      </c>
      <c r="G645">
        <v>2021</v>
      </c>
      <c r="H645">
        <v>2</v>
      </c>
      <c r="I645" t="s">
        <v>858</v>
      </c>
      <c r="J645" s="29">
        <v>44255</v>
      </c>
      <c r="K645" t="s">
        <v>744</v>
      </c>
      <c r="L645" t="s">
        <v>847</v>
      </c>
      <c r="M645" t="s">
        <v>905</v>
      </c>
      <c r="N645" t="s">
        <v>906</v>
      </c>
      <c r="O645" t="s">
        <v>850</v>
      </c>
      <c r="P645" t="s">
        <v>673</v>
      </c>
      <c r="Q645" t="s">
        <v>749</v>
      </c>
      <c r="R645" t="s">
        <v>651</v>
      </c>
      <c r="S645" t="s">
        <v>693</v>
      </c>
      <c r="T645" t="s">
        <v>751</v>
      </c>
      <c r="U645" t="s">
        <v>752</v>
      </c>
      <c r="V645" t="s">
        <v>753</v>
      </c>
      <c r="W645" t="s">
        <v>16</v>
      </c>
      <c r="X645" t="s">
        <v>754</v>
      </c>
      <c r="Y645" t="s">
        <v>755</v>
      </c>
      <c r="Z645" t="s">
        <v>380</v>
      </c>
      <c r="AA645" t="s">
        <v>756</v>
      </c>
      <c r="AB645" t="s">
        <v>757</v>
      </c>
      <c r="AC645" t="s">
        <v>758</v>
      </c>
      <c r="AD645" t="s">
        <v>759</v>
      </c>
      <c r="AE645" t="s">
        <v>768</v>
      </c>
      <c r="AF645" t="s">
        <v>760</v>
      </c>
      <c r="AG645" t="s">
        <v>761</v>
      </c>
      <c r="AH645" t="s">
        <v>762</v>
      </c>
      <c r="AI645" t="s">
        <v>763</v>
      </c>
      <c r="AJ645">
        <v>52570.64</v>
      </c>
      <c r="AK645">
        <v>0</v>
      </c>
      <c r="AL645">
        <v>0</v>
      </c>
      <c r="AM645" t="s">
        <v>764</v>
      </c>
      <c r="AN645" t="s">
        <v>764</v>
      </c>
      <c r="AO645" t="s">
        <v>764</v>
      </c>
    </row>
    <row r="646" spans="1:41" x14ac:dyDescent="0.35">
      <c r="A646">
        <v>1238039</v>
      </c>
      <c r="B646" t="s">
        <v>740</v>
      </c>
      <c r="C646" t="s">
        <v>741</v>
      </c>
      <c r="D646" t="s">
        <v>580</v>
      </c>
      <c r="E646" t="s">
        <v>159</v>
      </c>
      <c r="F646" t="s">
        <v>869</v>
      </c>
      <c r="G646">
        <v>2021</v>
      </c>
      <c r="H646">
        <v>2</v>
      </c>
      <c r="I646" t="s">
        <v>858</v>
      </c>
      <c r="J646" s="29">
        <v>44255</v>
      </c>
      <c r="K646" t="s">
        <v>744</v>
      </c>
      <c r="L646" t="s">
        <v>847</v>
      </c>
      <c r="M646" t="s">
        <v>905</v>
      </c>
      <c r="N646" t="s">
        <v>906</v>
      </c>
      <c r="O646" t="s">
        <v>850</v>
      </c>
      <c r="P646" t="s">
        <v>673</v>
      </c>
      <c r="Q646" t="s">
        <v>749</v>
      </c>
      <c r="R646" t="s">
        <v>627</v>
      </c>
      <c r="S646" t="s">
        <v>786</v>
      </c>
      <c r="T646" t="s">
        <v>751</v>
      </c>
      <c r="U646" t="s">
        <v>752</v>
      </c>
      <c r="V646" t="s">
        <v>753</v>
      </c>
      <c r="W646" t="s">
        <v>16</v>
      </c>
      <c r="X646" t="s">
        <v>754</v>
      </c>
      <c r="Y646" t="s">
        <v>755</v>
      </c>
      <c r="Z646" t="s">
        <v>380</v>
      </c>
      <c r="AA646" t="s">
        <v>756</v>
      </c>
      <c r="AB646" t="s">
        <v>757</v>
      </c>
      <c r="AC646" t="s">
        <v>758</v>
      </c>
      <c r="AD646" t="s">
        <v>759</v>
      </c>
      <c r="AE646" t="s">
        <v>768</v>
      </c>
      <c r="AF646" t="s">
        <v>760</v>
      </c>
      <c r="AG646" t="s">
        <v>761</v>
      </c>
      <c r="AH646" t="s">
        <v>762</v>
      </c>
      <c r="AI646" t="s">
        <v>763</v>
      </c>
      <c r="AJ646">
        <v>20974.63</v>
      </c>
      <c r="AK646">
        <v>0</v>
      </c>
      <c r="AL646">
        <v>0</v>
      </c>
      <c r="AM646" t="s">
        <v>764</v>
      </c>
      <c r="AN646" t="s">
        <v>764</v>
      </c>
      <c r="AO646" t="s">
        <v>764</v>
      </c>
    </row>
    <row r="647" spans="1:41" x14ac:dyDescent="0.35">
      <c r="A647">
        <v>1336466</v>
      </c>
      <c r="B647" t="s">
        <v>740</v>
      </c>
      <c r="C647" t="s">
        <v>741</v>
      </c>
      <c r="D647" t="s">
        <v>580</v>
      </c>
      <c r="E647" t="s">
        <v>163</v>
      </c>
      <c r="F647" t="s">
        <v>869</v>
      </c>
      <c r="G647">
        <v>2021</v>
      </c>
      <c r="H647">
        <v>2</v>
      </c>
      <c r="I647" t="s">
        <v>858</v>
      </c>
      <c r="J647" s="29">
        <v>44255</v>
      </c>
      <c r="K647" t="s">
        <v>744</v>
      </c>
      <c r="L647" t="s">
        <v>847</v>
      </c>
      <c r="M647" t="s">
        <v>905</v>
      </c>
      <c r="N647" t="s">
        <v>906</v>
      </c>
      <c r="O647" t="s">
        <v>850</v>
      </c>
      <c r="P647" t="s">
        <v>673</v>
      </c>
      <c r="Q647" t="s">
        <v>749</v>
      </c>
      <c r="R647" t="s">
        <v>629</v>
      </c>
      <c r="S647" t="s">
        <v>818</v>
      </c>
      <c r="T647" t="s">
        <v>751</v>
      </c>
      <c r="U647" t="s">
        <v>752</v>
      </c>
      <c r="V647" t="s">
        <v>753</v>
      </c>
      <c r="W647" t="s">
        <v>16</v>
      </c>
      <c r="X647" t="s">
        <v>754</v>
      </c>
      <c r="Y647" t="s">
        <v>755</v>
      </c>
      <c r="Z647" t="s">
        <v>380</v>
      </c>
      <c r="AA647" t="s">
        <v>756</v>
      </c>
      <c r="AB647" t="s">
        <v>757</v>
      </c>
      <c r="AC647" t="s">
        <v>758</v>
      </c>
      <c r="AD647" t="s">
        <v>759</v>
      </c>
      <c r="AE647" t="s">
        <v>766</v>
      </c>
      <c r="AF647" t="s">
        <v>760</v>
      </c>
      <c r="AG647" t="s">
        <v>761</v>
      </c>
      <c r="AH647" t="s">
        <v>762</v>
      </c>
      <c r="AI647" t="s">
        <v>763</v>
      </c>
      <c r="AJ647">
        <v>5286.39</v>
      </c>
      <c r="AK647">
        <v>0</v>
      </c>
      <c r="AL647">
        <v>0</v>
      </c>
      <c r="AM647" t="s">
        <v>764</v>
      </c>
      <c r="AN647" t="s">
        <v>764</v>
      </c>
      <c r="AO647" t="s">
        <v>764</v>
      </c>
    </row>
    <row r="648" spans="1:41" x14ac:dyDescent="0.35">
      <c r="A648">
        <v>1026569</v>
      </c>
      <c r="B648" t="s">
        <v>740</v>
      </c>
      <c r="C648" t="s">
        <v>741</v>
      </c>
      <c r="D648" t="s">
        <v>580</v>
      </c>
      <c r="E648" t="s">
        <v>102</v>
      </c>
      <c r="F648" t="s">
        <v>869</v>
      </c>
      <c r="G648">
        <v>2021</v>
      </c>
      <c r="H648">
        <v>2</v>
      </c>
      <c r="I648" t="s">
        <v>858</v>
      </c>
      <c r="J648" s="29">
        <v>44255</v>
      </c>
      <c r="K648" t="s">
        <v>744</v>
      </c>
      <c r="L648" t="s">
        <v>847</v>
      </c>
      <c r="M648" t="s">
        <v>905</v>
      </c>
      <c r="N648" t="s">
        <v>906</v>
      </c>
      <c r="O648" t="s">
        <v>850</v>
      </c>
      <c r="P648" t="s">
        <v>673</v>
      </c>
      <c r="Q648" t="s">
        <v>749</v>
      </c>
      <c r="R648" t="s">
        <v>591</v>
      </c>
      <c r="S648" t="s">
        <v>687</v>
      </c>
      <c r="T648" t="s">
        <v>751</v>
      </c>
      <c r="U648" t="s">
        <v>752</v>
      </c>
      <c r="V648" t="s">
        <v>753</v>
      </c>
      <c r="W648" t="s">
        <v>16</v>
      </c>
      <c r="X648" t="s">
        <v>754</v>
      </c>
      <c r="Y648" t="s">
        <v>755</v>
      </c>
      <c r="Z648" t="s">
        <v>380</v>
      </c>
      <c r="AA648" t="s">
        <v>756</v>
      </c>
      <c r="AB648" t="s">
        <v>757</v>
      </c>
      <c r="AC648" t="s">
        <v>758</v>
      </c>
      <c r="AD648" t="s">
        <v>759</v>
      </c>
      <c r="AE648" t="s">
        <v>768</v>
      </c>
      <c r="AF648" t="s">
        <v>760</v>
      </c>
      <c r="AG648" t="s">
        <v>761</v>
      </c>
      <c r="AH648" t="s">
        <v>762</v>
      </c>
      <c r="AI648" t="s">
        <v>763</v>
      </c>
      <c r="AJ648">
        <v>25284.240000000002</v>
      </c>
      <c r="AK648">
        <v>0</v>
      </c>
      <c r="AL648">
        <v>0</v>
      </c>
      <c r="AM648" t="s">
        <v>764</v>
      </c>
      <c r="AN648" t="s">
        <v>764</v>
      </c>
      <c r="AO648" t="s">
        <v>764</v>
      </c>
    </row>
    <row r="649" spans="1:41" x14ac:dyDescent="0.35">
      <c r="A649">
        <v>1026741</v>
      </c>
      <c r="B649" t="s">
        <v>740</v>
      </c>
      <c r="C649" t="s">
        <v>741</v>
      </c>
      <c r="D649" t="s">
        <v>580</v>
      </c>
      <c r="E649" t="s">
        <v>152</v>
      </c>
      <c r="F649" t="s">
        <v>869</v>
      </c>
      <c r="G649">
        <v>2021</v>
      </c>
      <c r="H649">
        <v>2</v>
      </c>
      <c r="I649" t="s">
        <v>858</v>
      </c>
      <c r="J649" s="29">
        <v>44255</v>
      </c>
      <c r="K649" t="s">
        <v>744</v>
      </c>
      <c r="L649" t="s">
        <v>847</v>
      </c>
      <c r="M649" t="s">
        <v>905</v>
      </c>
      <c r="N649" t="s">
        <v>906</v>
      </c>
      <c r="O649" t="s">
        <v>850</v>
      </c>
      <c r="P649" t="s">
        <v>673</v>
      </c>
      <c r="Q649" t="s">
        <v>749</v>
      </c>
      <c r="R649" t="s">
        <v>621</v>
      </c>
      <c r="S649" t="s">
        <v>851</v>
      </c>
      <c r="T649" t="s">
        <v>751</v>
      </c>
      <c r="U649" t="s">
        <v>752</v>
      </c>
      <c r="V649" t="s">
        <v>753</v>
      </c>
      <c r="W649" t="s">
        <v>16</v>
      </c>
      <c r="X649" t="s">
        <v>754</v>
      </c>
      <c r="Y649" t="s">
        <v>755</v>
      </c>
      <c r="Z649" t="s">
        <v>380</v>
      </c>
      <c r="AA649" t="s">
        <v>756</v>
      </c>
      <c r="AB649" t="s">
        <v>757</v>
      </c>
      <c r="AC649" t="s">
        <v>758</v>
      </c>
      <c r="AD649" t="s">
        <v>759</v>
      </c>
      <c r="AE649" t="s">
        <v>768</v>
      </c>
      <c r="AF649" t="s">
        <v>760</v>
      </c>
      <c r="AG649" t="s">
        <v>761</v>
      </c>
      <c r="AH649" t="s">
        <v>762</v>
      </c>
      <c r="AI649" t="s">
        <v>763</v>
      </c>
      <c r="AJ649">
        <v>2085.77</v>
      </c>
      <c r="AK649">
        <v>0</v>
      </c>
      <c r="AL649">
        <v>0</v>
      </c>
      <c r="AM649" t="s">
        <v>764</v>
      </c>
      <c r="AN649" t="s">
        <v>764</v>
      </c>
      <c r="AO649" t="s">
        <v>764</v>
      </c>
    </row>
    <row r="650" spans="1:41" x14ac:dyDescent="0.35">
      <c r="A650">
        <v>1027144</v>
      </c>
      <c r="B650" t="s">
        <v>740</v>
      </c>
      <c r="C650" t="s">
        <v>741</v>
      </c>
      <c r="D650" t="s">
        <v>580</v>
      </c>
      <c r="E650" t="s">
        <v>153</v>
      </c>
      <c r="F650" t="s">
        <v>869</v>
      </c>
      <c r="G650">
        <v>2021</v>
      </c>
      <c r="H650">
        <v>2</v>
      </c>
      <c r="I650" t="s">
        <v>858</v>
      </c>
      <c r="J650" s="29">
        <v>44255</v>
      </c>
      <c r="K650" t="s">
        <v>744</v>
      </c>
      <c r="L650" t="s">
        <v>847</v>
      </c>
      <c r="M650" t="s">
        <v>905</v>
      </c>
      <c r="N650" t="s">
        <v>906</v>
      </c>
      <c r="O650" t="s">
        <v>850</v>
      </c>
      <c r="P650" t="s">
        <v>673</v>
      </c>
      <c r="Q650" t="s">
        <v>749</v>
      </c>
      <c r="R650" t="s">
        <v>623</v>
      </c>
      <c r="S650" t="s">
        <v>820</v>
      </c>
      <c r="T650" t="s">
        <v>751</v>
      </c>
      <c r="U650" t="s">
        <v>752</v>
      </c>
      <c r="V650" t="s">
        <v>753</v>
      </c>
      <c r="W650" t="s">
        <v>16</v>
      </c>
      <c r="X650" t="s">
        <v>754</v>
      </c>
      <c r="Y650" t="s">
        <v>755</v>
      </c>
      <c r="Z650" t="s">
        <v>380</v>
      </c>
      <c r="AA650" t="s">
        <v>756</v>
      </c>
      <c r="AB650" t="s">
        <v>757</v>
      </c>
      <c r="AC650" t="s">
        <v>758</v>
      </c>
      <c r="AD650" t="s">
        <v>759</v>
      </c>
      <c r="AE650" t="s">
        <v>768</v>
      </c>
      <c r="AF650" t="s">
        <v>760</v>
      </c>
      <c r="AG650" t="s">
        <v>761</v>
      </c>
      <c r="AH650" t="s">
        <v>762</v>
      </c>
      <c r="AI650" t="s">
        <v>763</v>
      </c>
      <c r="AJ650">
        <v>8380.2800000000007</v>
      </c>
      <c r="AK650">
        <v>0</v>
      </c>
      <c r="AL650">
        <v>0</v>
      </c>
      <c r="AM650" t="s">
        <v>764</v>
      </c>
      <c r="AN650" t="s">
        <v>764</v>
      </c>
      <c r="AO650" t="s">
        <v>764</v>
      </c>
    </row>
    <row r="651" spans="1:41" x14ac:dyDescent="0.35">
      <c r="A651">
        <v>1027267</v>
      </c>
      <c r="B651" t="s">
        <v>740</v>
      </c>
      <c r="C651" t="s">
        <v>741</v>
      </c>
      <c r="D651" t="s">
        <v>580</v>
      </c>
      <c r="E651" t="s">
        <v>105</v>
      </c>
      <c r="F651" t="s">
        <v>869</v>
      </c>
      <c r="G651">
        <v>2021</v>
      </c>
      <c r="H651">
        <v>2</v>
      </c>
      <c r="I651" t="s">
        <v>858</v>
      </c>
      <c r="J651" s="29">
        <v>44255</v>
      </c>
      <c r="K651" t="s">
        <v>744</v>
      </c>
      <c r="L651" t="s">
        <v>847</v>
      </c>
      <c r="M651" t="s">
        <v>905</v>
      </c>
      <c r="N651" t="s">
        <v>906</v>
      </c>
      <c r="O651" t="s">
        <v>850</v>
      </c>
      <c r="P651" t="s">
        <v>673</v>
      </c>
      <c r="Q651" t="s">
        <v>749</v>
      </c>
      <c r="R651" t="s">
        <v>593</v>
      </c>
      <c r="S651" t="s">
        <v>686</v>
      </c>
      <c r="T651" t="s">
        <v>751</v>
      </c>
      <c r="U651" t="s">
        <v>752</v>
      </c>
      <c r="V651" t="s">
        <v>753</v>
      </c>
      <c r="W651" t="s">
        <v>16</v>
      </c>
      <c r="X651" t="s">
        <v>754</v>
      </c>
      <c r="Y651" t="s">
        <v>755</v>
      </c>
      <c r="Z651" t="s">
        <v>380</v>
      </c>
      <c r="AA651" t="s">
        <v>756</v>
      </c>
      <c r="AB651" t="s">
        <v>757</v>
      </c>
      <c r="AC651" t="s">
        <v>758</v>
      </c>
      <c r="AD651" t="s">
        <v>759</v>
      </c>
      <c r="AE651" t="s">
        <v>562</v>
      </c>
      <c r="AF651" t="s">
        <v>760</v>
      </c>
      <c r="AG651" t="s">
        <v>761</v>
      </c>
      <c r="AH651" t="s">
        <v>762</v>
      </c>
      <c r="AI651" t="s">
        <v>763</v>
      </c>
      <c r="AJ651">
        <v>49019.83</v>
      </c>
      <c r="AK651">
        <v>0</v>
      </c>
      <c r="AL651">
        <v>0</v>
      </c>
      <c r="AM651" t="s">
        <v>764</v>
      </c>
      <c r="AN651" t="s">
        <v>764</v>
      </c>
      <c r="AO651" t="s">
        <v>764</v>
      </c>
    </row>
    <row r="652" spans="1:41" x14ac:dyDescent="0.35">
      <c r="A652">
        <v>1026845</v>
      </c>
      <c r="B652" t="s">
        <v>740</v>
      </c>
      <c r="C652" t="s">
        <v>741</v>
      </c>
      <c r="D652" t="s">
        <v>580</v>
      </c>
      <c r="E652" t="s">
        <v>99</v>
      </c>
      <c r="F652" t="s">
        <v>869</v>
      </c>
      <c r="G652">
        <v>2021</v>
      </c>
      <c r="H652">
        <v>2</v>
      </c>
      <c r="I652" t="s">
        <v>858</v>
      </c>
      <c r="J652" s="29">
        <v>44255</v>
      </c>
      <c r="K652" t="s">
        <v>744</v>
      </c>
      <c r="L652" t="s">
        <v>847</v>
      </c>
      <c r="M652" t="s">
        <v>905</v>
      </c>
      <c r="N652" t="s">
        <v>906</v>
      </c>
      <c r="O652" t="s">
        <v>850</v>
      </c>
      <c r="P652" t="s">
        <v>673</v>
      </c>
      <c r="Q652" t="s">
        <v>749</v>
      </c>
      <c r="R652" t="s">
        <v>589</v>
      </c>
      <c r="S652" t="s">
        <v>798</v>
      </c>
      <c r="T652" t="s">
        <v>751</v>
      </c>
      <c r="U652" t="s">
        <v>752</v>
      </c>
      <c r="V652" t="s">
        <v>753</v>
      </c>
      <c r="W652" t="s">
        <v>16</v>
      </c>
      <c r="X652" t="s">
        <v>754</v>
      </c>
      <c r="Y652" t="s">
        <v>755</v>
      </c>
      <c r="Z652" t="s">
        <v>380</v>
      </c>
      <c r="AA652" t="s">
        <v>756</v>
      </c>
      <c r="AB652" t="s">
        <v>757</v>
      </c>
      <c r="AC652" t="s">
        <v>758</v>
      </c>
      <c r="AD652" t="s">
        <v>759</v>
      </c>
      <c r="AE652" t="s">
        <v>768</v>
      </c>
      <c r="AF652" t="s">
        <v>760</v>
      </c>
      <c r="AG652" t="s">
        <v>761</v>
      </c>
      <c r="AH652" t="s">
        <v>762</v>
      </c>
      <c r="AI652" t="s">
        <v>763</v>
      </c>
      <c r="AJ652">
        <v>36998.21</v>
      </c>
      <c r="AK652">
        <v>0</v>
      </c>
      <c r="AL652">
        <v>0</v>
      </c>
      <c r="AM652" t="s">
        <v>764</v>
      </c>
      <c r="AN652" t="s">
        <v>764</v>
      </c>
      <c r="AO652" t="s">
        <v>764</v>
      </c>
    </row>
    <row r="653" spans="1:41" x14ac:dyDescent="0.35">
      <c r="A653">
        <v>1028449</v>
      </c>
      <c r="B653" t="s">
        <v>740</v>
      </c>
      <c r="C653" t="s">
        <v>741</v>
      </c>
      <c r="D653" t="s">
        <v>580</v>
      </c>
      <c r="E653" t="s">
        <v>149</v>
      </c>
      <c r="F653" t="s">
        <v>869</v>
      </c>
      <c r="G653">
        <v>2021</v>
      </c>
      <c r="H653">
        <v>2</v>
      </c>
      <c r="I653" t="s">
        <v>858</v>
      </c>
      <c r="J653" s="29">
        <v>44255</v>
      </c>
      <c r="K653" t="s">
        <v>744</v>
      </c>
      <c r="L653" t="s">
        <v>847</v>
      </c>
      <c r="M653" t="s">
        <v>905</v>
      </c>
      <c r="N653" t="s">
        <v>906</v>
      </c>
      <c r="O653" t="s">
        <v>850</v>
      </c>
      <c r="P653" t="s">
        <v>673</v>
      </c>
      <c r="Q653" t="s">
        <v>749</v>
      </c>
      <c r="R653" t="s">
        <v>619</v>
      </c>
      <c r="S653" t="s">
        <v>792</v>
      </c>
      <c r="T653" t="s">
        <v>751</v>
      </c>
      <c r="U653" t="s">
        <v>752</v>
      </c>
      <c r="V653" t="s">
        <v>753</v>
      </c>
      <c r="W653" t="s">
        <v>16</v>
      </c>
      <c r="X653" t="s">
        <v>754</v>
      </c>
      <c r="Y653" t="s">
        <v>755</v>
      </c>
      <c r="Z653" t="s">
        <v>380</v>
      </c>
      <c r="AA653" t="s">
        <v>756</v>
      </c>
      <c r="AB653" t="s">
        <v>757</v>
      </c>
      <c r="AC653" t="s">
        <v>758</v>
      </c>
      <c r="AD653" t="s">
        <v>759</v>
      </c>
      <c r="AE653" t="s">
        <v>562</v>
      </c>
      <c r="AF653" t="s">
        <v>760</v>
      </c>
      <c r="AG653" t="s">
        <v>761</v>
      </c>
      <c r="AH653" t="s">
        <v>762</v>
      </c>
      <c r="AI653" t="s">
        <v>763</v>
      </c>
      <c r="AJ653">
        <v>24154.44</v>
      </c>
      <c r="AK653">
        <v>0</v>
      </c>
      <c r="AL653">
        <v>0</v>
      </c>
      <c r="AM653" t="s">
        <v>764</v>
      </c>
      <c r="AN653" t="s">
        <v>764</v>
      </c>
      <c r="AO653" t="s">
        <v>764</v>
      </c>
    </row>
    <row r="654" spans="1:41" x14ac:dyDescent="0.35">
      <c r="A654">
        <v>1029044</v>
      </c>
      <c r="B654" t="s">
        <v>740</v>
      </c>
      <c r="C654" t="s">
        <v>741</v>
      </c>
      <c r="D654" t="s">
        <v>580</v>
      </c>
      <c r="E654" t="s">
        <v>111</v>
      </c>
      <c r="F654" t="s">
        <v>869</v>
      </c>
      <c r="G654">
        <v>2021</v>
      </c>
      <c r="H654">
        <v>2</v>
      </c>
      <c r="I654" t="s">
        <v>858</v>
      </c>
      <c r="J654" s="29">
        <v>44255</v>
      </c>
      <c r="K654" t="s">
        <v>744</v>
      </c>
      <c r="L654" t="s">
        <v>847</v>
      </c>
      <c r="M654" t="s">
        <v>905</v>
      </c>
      <c r="N654" t="s">
        <v>906</v>
      </c>
      <c r="O654" t="s">
        <v>850</v>
      </c>
      <c r="P654" t="s">
        <v>673</v>
      </c>
      <c r="Q654" t="s">
        <v>749</v>
      </c>
      <c r="R654" t="s">
        <v>595</v>
      </c>
      <c r="S654" t="s">
        <v>702</v>
      </c>
      <c r="T654" t="s">
        <v>751</v>
      </c>
      <c r="U654" t="s">
        <v>752</v>
      </c>
      <c r="V654" t="s">
        <v>753</v>
      </c>
      <c r="W654" t="s">
        <v>16</v>
      </c>
      <c r="X654" t="s">
        <v>754</v>
      </c>
      <c r="Y654" t="s">
        <v>755</v>
      </c>
      <c r="Z654" t="s">
        <v>380</v>
      </c>
      <c r="AA654" t="s">
        <v>756</v>
      </c>
      <c r="AB654" t="s">
        <v>757</v>
      </c>
      <c r="AC654" t="s">
        <v>758</v>
      </c>
      <c r="AD654" t="s">
        <v>759</v>
      </c>
      <c r="AE654" t="s">
        <v>247</v>
      </c>
      <c r="AF654" t="s">
        <v>760</v>
      </c>
      <c r="AG654" t="s">
        <v>761</v>
      </c>
      <c r="AH654" t="s">
        <v>762</v>
      </c>
      <c r="AI654" t="s">
        <v>763</v>
      </c>
      <c r="AJ654">
        <v>1464.26</v>
      </c>
      <c r="AK654">
        <v>0</v>
      </c>
      <c r="AL654">
        <v>0</v>
      </c>
      <c r="AM654" t="s">
        <v>764</v>
      </c>
      <c r="AN654" t="s">
        <v>764</v>
      </c>
      <c r="AO654" t="s">
        <v>764</v>
      </c>
    </row>
    <row r="655" spans="1:41" x14ac:dyDescent="0.35">
      <c r="A655">
        <v>1029719</v>
      </c>
      <c r="B655" t="s">
        <v>740</v>
      </c>
      <c r="C655" t="s">
        <v>741</v>
      </c>
      <c r="D655" t="s">
        <v>580</v>
      </c>
      <c r="E655" t="s">
        <v>114</v>
      </c>
      <c r="F655" t="s">
        <v>869</v>
      </c>
      <c r="G655">
        <v>2021</v>
      </c>
      <c r="H655">
        <v>2</v>
      </c>
      <c r="I655" t="s">
        <v>858</v>
      </c>
      <c r="J655" s="29">
        <v>44255</v>
      </c>
      <c r="K655" t="s">
        <v>744</v>
      </c>
      <c r="L655" t="s">
        <v>847</v>
      </c>
      <c r="M655" t="s">
        <v>905</v>
      </c>
      <c r="N655" t="s">
        <v>906</v>
      </c>
      <c r="O655" t="s">
        <v>850</v>
      </c>
      <c r="P655" t="s">
        <v>673</v>
      </c>
      <c r="Q655" t="s">
        <v>749</v>
      </c>
      <c r="R655" t="s">
        <v>597</v>
      </c>
      <c r="S655" t="s">
        <v>691</v>
      </c>
      <c r="T655" t="s">
        <v>751</v>
      </c>
      <c r="U655" t="s">
        <v>752</v>
      </c>
      <c r="V655" t="s">
        <v>753</v>
      </c>
      <c r="W655" t="s">
        <v>16</v>
      </c>
      <c r="X655" t="s">
        <v>754</v>
      </c>
      <c r="Y655" t="s">
        <v>755</v>
      </c>
      <c r="Z655" t="s">
        <v>380</v>
      </c>
      <c r="AA655" t="s">
        <v>756</v>
      </c>
      <c r="AB655" t="s">
        <v>757</v>
      </c>
      <c r="AC655" t="s">
        <v>758</v>
      </c>
      <c r="AD655" t="s">
        <v>759</v>
      </c>
      <c r="AE655" t="s">
        <v>768</v>
      </c>
      <c r="AF655" t="s">
        <v>760</v>
      </c>
      <c r="AG655" t="s">
        <v>761</v>
      </c>
      <c r="AH655" t="s">
        <v>762</v>
      </c>
      <c r="AI655" t="s">
        <v>763</v>
      </c>
      <c r="AJ655">
        <v>7009.11</v>
      </c>
      <c r="AK655">
        <v>0</v>
      </c>
      <c r="AL655">
        <v>0</v>
      </c>
      <c r="AM655" t="s">
        <v>764</v>
      </c>
      <c r="AN655" t="s">
        <v>764</v>
      </c>
      <c r="AO655" t="s">
        <v>764</v>
      </c>
    </row>
    <row r="656" spans="1:41" x14ac:dyDescent="0.35">
      <c r="A656">
        <v>1029630</v>
      </c>
      <c r="B656" t="s">
        <v>740</v>
      </c>
      <c r="C656" t="s">
        <v>741</v>
      </c>
      <c r="D656" t="s">
        <v>580</v>
      </c>
      <c r="E656" t="s">
        <v>84</v>
      </c>
      <c r="F656" t="s">
        <v>869</v>
      </c>
      <c r="G656">
        <v>2021</v>
      </c>
      <c r="H656">
        <v>2</v>
      </c>
      <c r="I656" t="s">
        <v>858</v>
      </c>
      <c r="J656" s="29">
        <v>44255</v>
      </c>
      <c r="K656" t="s">
        <v>744</v>
      </c>
      <c r="L656" t="s">
        <v>847</v>
      </c>
      <c r="M656" t="s">
        <v>905</v>
      </c>
      <c r="N656" t="s">
        <v>906</v>
      </c>
      <c r="O656" t="s">
        <v>850</v>
      </c>
      <c r="P656" t="s">
        <v>673</v>
      </c>
      <c r="Q656" t="s">
        <v>749</v>
      </c>
      <c r="R656" t="s">
        <v>581</v>
      </c>
      <c r="S656" t="s">
        <v>697</v>
      </c>
      <c r="T656" t="s">
        <v>751</v>
      </c>
      <c r="U656" t="s">
        <v>752</v>
      </c>
      <c r="V656" t="s">
        <v>753</v>
      </c>
      <c r="W656" t="s">
        <v>16</v>
      </c>
      <c r="X656" t="s">
        <v>754</v>
      </c>
      <c r="Y656" t="s">
        <v>755</v>
      </c>
      <c r="Z656" t="s">
        <v>380</v>
      </c>
      <c r="AA656" t="s">
        <v>756</v>
      </c>
      <c r="AB656" t="s">
        <v>757</v>
      </c>
      <c r="AC656" t="s">
        <v>758</v>
      </c>
      <c r="AD656" t="s">
        <v>759</v>
      </c>
      <c r="AE656" t="s">
        <v>472</v>
      </c>
      <c r="AF656" t="s">
        <v>760</v>
      </c>
      <c r="AG656" t="s">
        <v>761</v>
      </c>
      <c r="AH656" t="s">
        <v>762</v>
      </c>
      <c r="AI656" t="s">
        <v>763</v>
      </c>
      <c r="AJ656">
        <v>5865.54</v>
      </c>
      <c r="AK656">
        <v>0</v>
      </c>
      <c r="AL656">
        <v>0</v>
      </c>
      <c r="AM656" t="s">
        <v>764</v>
      </c>
      <c r="AN656" t="s">
        <v>764</v>
      </c>
      <c r="AO656" t="s">
        <v>764</v>
      </c>
    </row>
    <row r="657" spans="1:41" x14ac:dyDescent="0.35">
      <c r="A657">
        <v>1029381</v>
      </c>
      <c r="B657" t="s">
        <v>740</v>
      </c>
      <c r="C657" t="s">
        <v>741</v>
      </c>
      <c r="D657" t="s">
        <v>580</v>
      </c>
      <c r="E657" t="s">
        <v>127</v>
      </c>
      <c r="F657" t="s">
        <v>869</v>
      </c>
      <c r="G657">
        <v>2021</v>
      </c>
      <c r="H657">
        <v>2</v>
      </c>
      <c r="I657" t="s">
        <v>858</v>
      </c>
      <c r="J657" s="29">
        <v>44255</v>
      </c>
      <c r="K657" t="s">
        <v>744</v>
      </c>
      <c r="L657" t="s">
        <v>847</v>
      </c>
      <c r="M657" t="s">
        <v>905</v>
      </c>
      <c r="N657" t="s">
        <v>906</v>
      </c>
      <c r="O657" t="s">
        <v>850</v>
      </c>
      <c r="P657" t="s">
        <v>673</v>
      </c>
      <c r="Q657" t="s">
        <v>749</v>
      </c>
      <c r="R657" t="s">
        <v>607</v>
      </c>
      <c r="S657" t="s">
        <v>794</v>
      </c>
      <c r="T657" t="s">
        <v>751</v>
      </c>
      <c r="U657" t="s">
        <v>752</v>
      </c>
      <c r="V657" t="s">
        <v>753</v>
      </c>
      <c r="W657" t="s">
        <v>16</v>
      </c>
      <c r="X657" t="s">
        <v>754</v>
      </c>
      <c r="Y657" t="s">
        <v>755</v>
      </c>
      <c r="Z657" t="s">
        <v>380</v>
      </c>
      <c r="AA657" t="s">
        <v>756</v>
      </c>
      <c r="AB657" t="s">
        <v>757</v>
      </c>
      <c r="AC657" t="s">
        <v>758</v>
      </c>
      <c r="AD657" t="s">
        <v>759</v>
      </c>
      <c r="AE657" t="s">
        <v>768</v>
      </c>
      <c r="AF657" t="s">
        <v>760</v>
      </c>
      <c r="AG657" t="s">
        <v>761</v>
      </c>
      <c r="AH657" t="s">
        <v>762</v>
      </c>
      <c r="AI657" t="s">
        <v>763</v>
      </c>
      <c r="AJ657">
        <v>17863.77</v>
      </c>
      <c r="AK657">
        <v>0</v>
      </c>
      <c r="AL657">
        <v>0</v>
      </c>
      <c r="AM657" t="s">
        <v>764</v>
      </c>
      <c r="AN657" t="s">
        <v>764</v>
      </c>
      <c r="AO657" t="s">
        <v>764</v>
      </c>
    </row>
    <row r="658" spans="1:41" x14ac:dyDescent="0.35">
      <c r="A658">
        <v>1029539</v>
      </c>
      <c r="B658" t="s">
        <v>740</v>
      </c>
      <c r="C658" t="s">
        <v>741</v>
      </c>
      <c r="D658" t="s">
        <v>580</v>
      </c>
      <c r="E658" t="s">
        <v>92</v>
      </c>
      <c r="F658" t="s">
        <v>869</v>
      </c>
      <c r="G658">
        <v>2021</v>
      </c>
      <c r="H658">
        <v>2</v>
      </c>
      <c r="I658" t="s">
        <v>858</v>
      </c>
      <c r="J658" s="29">
        <v>44255</v>
      </c>
      <c r="K658" t="s">
        <v>744</v>
      </c>
      <c r="L658" t="s">
        <v>847</v>
      </c>
      <c r="M658" t="s">
        <v>905</v>
      </c>
      <c r="N658" t="s">
        <v>906</v>
      </c>
      <c r="O658" t="s">
        <v>850</v>
      </c>
      <c r="P658" t="s">
        <v>673</v>
      </c>
      <c r="Q658" t="s">
        <v>749</v>
      </c>
      <c r="R658" t="s">
        <v>585</v>
      </c>
      <c r="S658" t="s">
        <v>706</v>
      </c>
      <c r="T658" t="s">
        <v>751</v>
      </c>
      <c r="U658" t="s">
        <v>752</v>
      </c>
      <c r="V658" t="s">
        <v>753</v>
      </c>
      <c r="W658" t="s">
        <v>16</v>
      </c>
      <c r="X658" t="s">
        <v>754</v>
      </c>
      <c r="Y658" t="s">
        <v>755</v>
      </c>
      <c r="Z658" t="s">
        <v>380</v>
      </c>
      <c r="AA658" t="s">
        <v>756</v>
      </c>
      <c r="AB658" t="s">
        <v>757</v>
      </c>
      <c r="AC658" t="s">
        <v>758</v>
      </c>
      <c r="AD658" t="s">
        <v>759</v>
      </c>
      <c r="AE658" t="s">
        <v>766</v>
      </c>
      <c r="AF658" t="s">
        <v>760</v>
      </c>
      <c r="AG658" t="s">
        <v>761</v>
      </c>
      <c r="AH658" t="s">
        <v>762</v>
      </c>
      <c r="AI658" t="s">
        <v>763</v>
      </c>
      <c r="AJ658">
        <v>22405.72</v>
      </c>
      <c r="AK658">
        <v>0</v>
      </c>
      <c r="AL658">
        <v>0</v>
      </c>
      <c r="AM658" t="s">
        <v>764</v>
      </c>
      <c r="AN658" t="s">
        <v>764</v>
      </c>
      <c r="AO658" t="s">
        <v>764</v>
      </c>
    </row>
    <row r="659" spans="1:41" x14ac:dyDescent="0.35">
      <c r="A659">
        <v>1030134</v>
      </c>
      <c r="B659" t="s">
        <v>740</v>
      </c>
      <c r="C659" t="s">
        <v>741</v>
      </c>
      <c r="D659" t="s">
        <v>580</v>
      </c>
      <c r="E659" t="s">
        <v>133</v>
      </c>
      <c r="F659" t="s">
        <v>869</v>
      </c>
      <c r="G659">
        <v>2021</v>
      </c>
      <c r="H659">
        <v>2</v>
      </c>
      <c r="I659" t="s">
        <v>858</v>
      </c>
      <c r="J659" s="29">
        <v>44255</v>
      </c>
      <c r="K659" t="s">
        <v>744</v>
      </c>
      <c r="L659" t="s">
        <v>847</v>
      </c>
      <c r="M659" t="s">
        <v>905</v>
      </c>
      <c r="N659" t="s">
        <v>906</v>
      </c>
      <c r="O659" t="s">
        <v>850</v>
      </c>
      <c r="P659" t="s">
        <v>673</v>
      </c>
      <c r="Q659" t="s">
        <v>749</v>
      </c>
      <c r="R659" t="s">
        <v>611</v>
      </c>
      <c r="S659" t="s">
        <v>688</v>
      </c>
      <c r="T659" t="s">
        <v>751</v>
      </c>
      <c r="U659" t="s">
        <v>752</v>
      </c>
      <c r="V659" t="s">
        <v>753</v>
      </c>
      <c r="W659" t="s">
        <v>16</v>
      </c>
      <c r="X659" t="s">
        <v>754</v>
      </c>
      <c r="Y659" t="s">
        <v>755</v>
      </c>
      <c r="Z659" t="s">
        <v>380</v>
      </c>
      <c r="AA659" t="s">
        <v>756</v>
      </c>
      <c r="AB659" t="s">
        <v>757</v>
      </c>
      <c r="AC659" t="s">
        <v>758</v>
      </c>
      <c r="AD659" t="s">
        <v>759</v>
      </c>
      <c r="AE659" t="s">
        <v>768</v>
      </c>
      <c r="AF659" t="s">
        <v>760</v>
      </c>
      <c r="AG659" t="s">
        <v>761</v>
      </c>
      <c r="AH659" t="s">
        <v>762</v>
      </c>
      <c r="AI659" t="s">
        <v>763</v>
      </c>
      <c r="AJ659">
        <v>12521.68</v>
      </c>
      <c r="AK659">
        <v>0</v>
      </c>
      <c r="AL659">
        <v>0</v>
      </c>
      <c r="AM659" t="s">
        <v>764</v>
      </c>
      <c r="AN659" t="s">
        <v>764</v>
      </c>
      <c r="AO659" t="s">
        <v>764</v>
      </c>
    </row>
    <row r="660" spans="1:41" x14ac:dyDescent="0.35">
      <c r="A660">
        <v>1030780</v>
      </c>
      <c r="B660" t="s">
        <v>740</v>
      </c>
      <c r="C660" t="s">
        <v>741</v>
      </c>
      <c r="D660" t="s">
        <v>580</v>
      </c>
      <c r="E660" t="s">
        <v>95</v>
      </c>
      <c r="F660" t="s">
        <v>869</v>
      </c>
      <c r="G660">
        <v>2021</v>
      </c>
      <c r="H660">
        <v>2</v>
      </c>
      <c r="I660" t="s">
        <v>858</v>
      </c>
      <c r="J660" s="29">
        <v>44255</v>
      </c>
      <c r="K660" t="s">
        <v>744</v>
      </c>
      <c r="L660" t="s">
        <v>847</v>
      </c>
      <c r="M660" t="s">
        <v>905</v>
      </c>
      <c r="N660" t="s">
        <v>906</v>
      </c>
      <c r="O660" t="s">
        <v>850</v>
      </c>
      <c r="P660" t="s">
        <v>673</v>
      </c>
      <c r="Q660" t="s">
        <v>749</v>
      </c>
      <c r="R660" t="s">
        <v>587</v>
      </c>
      <c r="S660" t="s">
        <v>799</v>
      </c>
      <c r="T660" t="s">
        <v>751</v>
      </c>
      <c r="U660" t="s">
        <v>752</v>
      </c>
      <c r="V660" t="s">
        <v>753</v>
      </c>
      <c r="W660" t="s">
        <v>16</v>
      </c>
      <c r="X660" t="s">
        <v>754</v>
      </c>
      <c r="Y660" t="s">
        <v>755</v>
      </c>
      <c r="Z660" t="s">
        <v>380</v>
      </c>
      <c r="AA660" t="s">
        <v>756</v>
      </c>
      <c r="AB660" t="s">
        <v>757</v>
      </c>
      <c r="AC660" t="s">
        <v>758</v>
      </c>
      <c r="AD660" t="s">
        <v>759</v>
      </c>
      <c r="AE660" t="s">
        <v>768</v>
      </c>
      <c r="AF660" t="s">
        <v>760</v>
      </c>
      <c r="AG660" t="s">
        <v>761</v>
      </c>
      <c r="AH660" t="s">
        <v>762</v>
      </c>
      <c r="AI660" t="s">
        <v>763</v>
      </c>
      <c r="AJ660">
        <v>22478.720000000001</v>
      </c>
      <c r="AK660">
        <v>0</v>
      </c>
      <c r="AL660">
        <v>0</v>
      </c>
      <c r="AM660" t="s">
        <v>764</v>
      </c>
      <c r="AN660" t="s">
        <v>764</v>
      </c>
      <c r="AO660" t="s">
        <v>764</v>
      </c>
    </row>
    <row r="661" spans="1:41" x14ac:dyDescent="0.35">
      <c r="A661">
        <v>1360633</v>
      </c>
      <c r="B661" t="s">
        <v>740</v>
      </c>
      <c r="C661" t="s">
        <v>741</v>
      </c>
      <c r="D661" t="s">
        <v>580</v>
      </c>
      <c r="E661" t="s">
        <v>188</v>
      </c>
      <c r="F661" t="s">
        <v>869</v>
      </c>
      <c r="G661">
        <v>2021</v>
      </c>
      <c r="H661">
        <v>2</v>
      </c>
      <c r="I661" t="s">
        <v>858</v>
      </c>
      <c r="J661" s="29">
        <v>44255</v>
      </c>
      <c r="K661" t="s">
        <v>744</v>
      </c>
      <c r="L661" t="s">
        <v>847</v>
      </c>
      <c r="M661" t="s">
        <v>905</v>
      </c>
      <c r="N661" t="s">
        <v>906</v>
      </c>
      <c r="O661" t="s">
        <v>850</v>
      </c>
      <c r="P661" t="s">
        <v>673</v>
      </c>
      <c r="Q661" t="s">
        <v>749</v>
      </c>
      <c r="R661" t="s">
        <v>645</v>
      </c>
      <c r="S661" t="s">
        <v>841</v>
      </c>
      <c r="T661" t="s">
        <v>751</v>
      </c>
      <c r="U661" t="s">
        <v>752</v>
      </c>
      <c r="V661" t="s">
        <v>753</v>
      </c>
      <c r="W661" t="s">
        <v>16</v>
      </c>
      <c r="X661" t="s">
        <v>754</v>
      </c>
      <c r="Y661" t="s">
        <v>755</v>
      </c>
      <c r="Z661" t="s">
        <v>380</v>
      </c>
      <c r="AA661" t="s">
        <v>756</v>
      </c>
      <c r="AB661" t="s">
        <v>757</v>
      </c>
      <c r="AC661" t="s">
        <v>758</v>
      </c>
      <c r="AD661" t="s">
        <v>759</v>
      </c>
      <c r="AE661" t="s">
        <v>766</v>
      </c>
      <c r="AF661" t="s">
        <v>760</v>
      </c>
      <c r="AG661" t="s">
        <v>761</v>
      </c>
      <c r="AH661" t="s">
        <v>762</v>
      </c>
      <c r="AI661" t="s">
        <v>763</v>
      </c>
      <c r="AJ661">
        <v>2500.64</v>
      </c>
      <c r="AK661">
        <v>0</v>
      </c>
      <c r="AL661">
        <v>0</v>
      </c>
      <c r="AM661" t="s">
        <v>764</v>
      </c>
      <c r="AN661" t="s">
        <v>764</v>
      </c>
      <c r="AO661" t="s">
        <v>764</v>
      </c>
    </row>
    <row r="662" spans="1:41" x14ac:dyDescent="0.35">
      <c r="A662">
        <v>1153805</v>
      </c>
      <c r="B662" t="s">
        <v>740</v>
      </c>
      <c r="C662" t="s">
        <v>741</v>
      </c>
      <c r="D662" t="e">
        <v>#N/A</v>
      </c>
      <c r="E662" t="s">
        <v>873</v>
      </c>
      <c r="F662" t="s">
        <v>907</v>
      </c>
      <c r="G662">
        <v>2021</v>
      </c>
      <c r="H662">
        <v>1</v>
      </c>
      <c r="I662" t="s">
        <v>858</v>
      </c>
      <c r="J662" s="29">
        <v>44226</v>
      </c>
      <c r="K662" t="s">
        <v>744</v>
      </c>
      <c r="L662" t="s">
        <v>847</v>
      </c>
      <c r="M662" t="s">
        <v>908</v>
      </c>
      <c r="N662" t="s">
        <v>909</v>
      </c>
      <c r="O662" t="s">
        <v>872</v>
      </c>
      <c r="P662" t="s">
        <v>673</v>
      </c>
      <c r="Q662" t="s">
        <v>749</v>
      </c>
      <c r="R662" t="s">
        <v>661</v>
      </c>
      <c r="S662" t="s">
        <v>750</v>
      </c>
      <c r="T662" t="s">
        <v>751</v>
      </c>
      <c r="U662" t="s">
        <v>752</v>
      </c>
      <c r="V662" t="s">
        <v>753</v>
      </c>
      <c r="W662" t="s">
        <v>788</v>
      </c>
      <c r="X662" t="s">
        <v>789</v>
      </c>
      <c r="Y662" t="s">
        <v>755</v>
      </c>
      <c r="Z662" t="s">
        <v>380</v>
      </c>
      <c r="AA662" t="s">
        <v>756</v>
      </c>
      <c r="AB662" t="s">
        <v>757</v>
      </c>
      <c r="AC662" t="s">
        <v>758</v>
      </c>
      <c r="AD662" t="s">
        <v>759</v>
      </c>
      <c r="AE662" t="s">
        <v>247</v>
      </c>
      <c r="AF662" t="s">
        <v>790</v>
      </c>
      <c r="AG662" t="s">
        <v>761</v>
      </c>
      <c r="AH662" t="s">
        <v>762</v>
      </c>
      <c r="AI662" t="s">
        <v>791</v>
      </c>
      <c r="AJ662">
        <v>31.3</v>
      </c>
      <c r="AK662">
        <v>0</v>
      </c>
      <c r="AL662">
        <v>0</v>
      </c>
      <c r="AM662" t="s">
        <v>764</v>
      </c>
      <c r="AN662" t="s">
        <v>764</v>
      </c>
      <c r="AO662" t="s">
        <v>764</v>
      </c>
    </row>
    <row r="663" spans="1:41" x14ac:dyDescent="0.35">
      <c r="A663">
        <v>1069541</v>
      </c>
      <c r="B663" t="s">
        <v>740</v>
      </c>
      <c r="C663" t="s">
        <v>741</v>
      </c>
      <c r="D663" t="s">
        <v>580</v>
      </c>
      <c r="E663" t="s">
        <v>203</v>
      </c>
      <c r="F663" t="s">
        <v>907</v>
      </c>
      <c r="G663">
        <v>2021</v>
      </c>
      <c r="H663">
        <v>1</v>
      </c>
      <c r="I663" t="s">
        <v>858</v>
      </c>
      <c r="J663" s="29">
        <v>44224</v>
      </c>
      <c r="K663" t="s">
        <v>744</v>
      </c>
      <c r="L663" t="s">
        <v>745</v>
      </c>
      <c r="M663" t="s">
        <v>910</v>
      </c>
      <c r="N663" t="s">
        <v>911</v>
      </c>
      <c r="O663" t="s">
        <v>912</v>
      </c>
      <c r="P663" t="s">
        <v>673</v>
      </c>
      <c r="Q663" t="s">
        <v>749</v>
      </c>
      <c r="R663" t="s">
        <v>659</v>
      </c>
      <c r="S663" t="s">
        <v>765</v>
      </c>
      <c r="T663" t="s">
        <v>751</v>
      </c>
      <c r="U663" t="s">
        <v>752</v>
      </c>
      <c r="V663" t="s">
        <v>753</v>
      </c>
      <c r="W663" t="s">
        <v>16</v>
      </c>
      <c r="X663" t="s">
        <v>754</v>
      </c>
      <c r="Y663" t="s">
        <v>755</v>
      </c>
      <c r="Z663" t="s">
        <v>380</v>
      </c>
      <c r="AA663" t="s">
        <v>756</v>
      </c>
      <c r="AB663" t="s">
        <v>757</v>
      </c>
      <c r="AC663" t="s">
        <v>758</v>
      </c>
      <c r="AD663" t="s">
        <v>759</v>
      </c>
      <c r="AE663" t="s">
        <v>766</v>
      </c>
      <c r="AF663" t="s">
        <v>760</v>
      </c>
      <c r="AG663" t="s">
        <v>761</v>
      </c>
      <c r="AH663" t="s">
        <v>762</v>
      </c>
      <c r="AI663" t="s">
        <v>763</v>
      </c>
      <c r="AJ663">
        <v>266.73</v>
      </c>
      <c r="AK663">
        <v>0</v>
      </c>
      <c r="AL663">
        <v>0</v>
      </c>
      <c r="AM663" t="s">
        <v>764</v>
      </c>
      <c r="AN663" t="s">
        <v>764</v>
      </c>
      <c r="AO663" t="s">
        <v>764</v>
      </c>
    </row>
    <row r="664" spans="1:41" x14ac:dyDescent="0.35">
      <c r="A664">
        <v>1069541</v>
      </c>
      <c r="B664" t="s">
        <v>740</v>
      </c>
      <c r="C664" t="s">
        <v>741</v>
      </c>
      <c r="D664" t="s">
        <v>580</v>
      </c>
      <c r="E664" t="s">
        <v>203</v>
      </c>
      <c r="F664" t="s">
        <v>907</v>
      </c>
      <c r="G664">
        <v>2021</v>
      </c>
      <c r="H664">
        <v>1</v>
      </c>
      <c r="I664" t="s">
        <v>858</v>
      </c>
      <c r="J664" s="29">
        <v>44226</v>
      </c>
      <c r="K664" t="s">
        <v>744</v>
      </c>
      <c r="L664" t="s">
        <v>847</v>
      </c>
      <c r="M664" t="s">
        <v>908</v>
      </c>
      <c r="N664" t="s">
        <v>909</v>
      </c>
      <c r="O664" t="s">
        <v>872</v>
      </c>
      <c r="P664" t="s">
        <v>673</v>
      </c>
      <c r="Q664" t="s">
        <v>749</v>
      </c>
      <c r="R664" t="s">
        <v>659</v>
      </c>
      <c r="S664" t="s">
        <v>765</v>
      </c>
      <c r="T664" t="s">
        <v>751</v>
      </c>
      <c r="U664" t="s">
        <v>752</v>
      </c>
      <c r="V664" t="s">
        <v>753</v>
      </c>
      <c r="W664" t="s">
        <v>16</v>
      </c>
      <c r="X664" t="s">
        <v>754</v>
      </c>
      <c r="Y664" t="s">
        <v>755</v>
      </c>
      <c r="Z664" t="s">
        <v>380</v>
      </c>
      <c r="AA664" t="s">
        <v>756</v>
      </c>
      <c r="AB664" t="s">
        <v>757</v>
      </c>
      <c r="AC664" t="s">
        <v>758</v>
      </c>
      <c r="AD664" t="s">
        <v>759</v>
      </c>
      <c r="AE664" t="s">
        <v>766</v>
      </c>
      <c r="AF664" t="s">
        <v>760</v>
      </c>
      <c r="AG664" t="s">
        <v>761</v>
      </c>
      <c r="AH664" t="s">
        <v>762</v>
      </c>
      <c r="AI664" t="s">
        <v>763</v>
      </c>
      <c r="AJ664">
        <v>4372.3100000000004</v>
      </c>
      <c r="AK664">
        <v>0</v>
      </c>
      <c r="AL664">
        <v>0</v>
      </c>
      <c r="AM664" t="s">
        <v>764</v>
      </c>
      <c r="AN664" t="s">
        <v>764</v>
      </c>
      <c r="AO664" t="s">
        <v>764</v>
      </c>
    </row>
    <row r="665" spans="1:41" x14ac:dyDescent="0.35">
      <c r="A665">
        <v>1069541</v>
      </c>
      <c r="B665" t="s">
        <v>740</v>
      </c>
      <c r="C665" t="s">
        <v>741</v>
      </c>
      <c r="D665" t="s">
        <v>580</v>
      </c>
      <c r="E665" t="s">
        <v>203</v>
      </c>
      <c r="F665" t="s">
        <v>907</v>
      </c>
      <c r="G665">
        <v>2021</v>
      </c>
      <c r="H665">
        <v>1</v>
      </c>
      <c r="I665" t="s">
        <v>858</v>
      </c>
      <c r="J665" s="29">
        <v>44226</v>
      </c>
      <c r="K665" t="s">
        <v>744</v>
      </c>
      <c r="L665" t="s">
        <v>847</v>
      </c>
      <c r="M665" t="s">
        <v>908</v>
      </c>
      <c r="N665" t="s">
        <v>909</v>
      </c>
      <c r="O665" t="s">
        <v>872</v>
      </c>
      <c r="P665" t="s">
        <v>673</v>
      </c>
      <c r="Q665" t="s">
        <v>749</v>
      </c>
      <c r="R665" t="s">
        <v>659</v>
      </c>
      <c r="S665" t="s">
        <v>765</v>
      </c>
      <c r="T665" t="s">
        <v>751</v>
      </c>
      <c r="U665" t="s">
        <v>752</v>
      </c>
      <c r="V665" t="s">
        <v>753</v>
      </c>
      <c r="W665" t="s">
        <v>16</v>
      </c>
      <c r="X665" t="s">
        <v>754</v>
      </c>
      <c r="Y665" t="s">
        <v>755</v>
      </c>
      <c r="Z665" t="s">
        <v>380</v>
      </c>
      <c r="AA665" t="s">
        <v>756</v>
      </c>
      <c r="AB665" t="s">
        <v>757</v>
      </c>
      <c r="AC665" t="s">
        <v>758</v>
      </c>
      <c r="AD665" t="s">
        <v>759</v>
      </c>
      <c r="AE665" t="s">
        <v>766</v>
      </c>
      <c r="AF665" t="s">
        <v>760</v>
      </c>
      <c r="AG665" t="s">
        <v>761</v>
      </c>
      <c r="AH665" t="s">
        <v>762</v>
      </c>
      <c r="AI665" t="s">
        <v>763</v>
      </c>
      <c r="AJ665">
        <v>1168.6600000000001</v>
      </c>
      <c r="AK665">
        <v>0</v>
      </c>
      <c r="AL665">
        <v>0</v>
      </c>
      <c r="AM665" t="s">
        <v>764</v>
      </c>
      <c r="AN665" t="s">
        <v>764</v>
      </c>
      <c r="AO665" t="s">
        <v>764</v>
      </c>
    </row>
    <row r="666" spans="1:41" x14ac:dyDescent="0.35">
      <c r="A666">
        <v>1720253</v>
      </c>
      <c r="B666" t="s">
        <v>740</v>
      </c>
      <c r="C666" t="s">
        <v>741</v>
      </c>
      <c r="D666" t="e">
        <v>#N/A</v>
      </c>
      <c r="E666" t="s">
        <v>895</v>
      </c>
      <c r="F666" t="s">
        <v>907</v>
      </c>
      <c r="G666">
        <v>2021</v>
      </c>
      <c r="H666">
        <v>1</v>
      </c>
      <c r="I666" t="s">
        <v>858</v>
      </c>
      <c r="J666" s="29">
        <v>44226</v>
      </c>
      <c r="K666" t="s">
        <v>744</v>
      </c>
      <c r="L666" t="s">
        <v>847</v>
      </c>
      <c r="M666" t="s">
        <v>908</v>
      </c>
      <c r="N666" t="s">
        <v>909</v>
      </c>
      <c r="O666" t="s">
        <v>872</v>
      </c>
      <c r="P666" t="s">
        <v>673</v>
      </c>
      <c r="Q666" t="s">
        <v>749</v>
      </c>
      <c r="R666" t="s">
        <v>659</v>
      </c>
      <c r="S666" t="s">
        <v>765</v>
      </c>
      <c r="T666" t="s">
        <v>751</v>
      </c>
      <c r="U666" t="s">
        <v>752</v>
      </c>
      <c r="V666" t="s">
        <v>753</v>
      </c>
      <c r="W666" t="s">
        <v>788</v>
      </c>
      <c r="X666" t="s">
        <v>789</v>
      </c>
      <c r="Y666" t="s">
        <v>755</v>
      </c>
      <c r="Z666" t="s">
        <v>380</v>
      </c>
      <c r="AA666" t="s">
        <v>756</v>
      </c>
      <c r="AB666" t="s">
        <v>757</v>
      </c>
      <c r="AC666" t="s">
        <v>758</v>
      </c>
      <c r="AD666" t="s">
        <v>759</v>
      </c>
      <c r="AE666" t="s">
        <v>766</v>
      </c>
      <c r="AF666" t="s">
        <v>790</v>
      </c>
      <c r="AG666" t="s">
        <v>761</v>
      </c>
      <c r="AH666" t="s">
        <v>762</v>
      </c>
      <c r="AI666" t="s">
        <v>791</v>
      </c>
      <c r="AJ666">
        <v>19.09</v>
      </c>
      <c r="AK666">
        <v>0</v>
      </c>
      <c r="AL666">
        <v>0</v>
      </c>
      <c r="AM666" t="s">
        <v>764</v>
      </c>
      <c r="AN666" t="s">
        <v>764</v>
      </c>
      <c r="AO666" t="s">
        <v>764</v>
      </c>
    </row>
    <row r="667" spans="1:41" x14ac:dyDescent="0.35">
      <c r="A667">
        <v>1069514</v>
      </c>
      <c r="B667" t="s">
        <v>740</v>
      </c>
      <c r="C667" t="s">
        <v>741</v>
      </c>
      <c r="D667" t="s">
        <v>580</v>
      </c>
      <c r="E667" t="s">
        <v>202</v>
      </c>
      <c r="F667" t="s">
        <v>907</v>
      </c>
      <c r="G667">
        <v>2021</v>
      </c>
      <c r="H667">
        <v>1</v>
      </c>
      <c r="I667" t="s">
        <v>858</v>
      </c>
      <c r="J667" s="29">
        <v>44224</v>
      </c>
      <c r="K667" t="s">
        <v>744</v>
      </c>
      <c r="L667" t="s">
        <v>745</v>
      </c>
      <c r="M667" t="s">
        <v>910</v>
      </c>
      <c r="N667" t="s">
        <v>911</v>
      </c>
      <c r="O667" t="s">
        <v>912</v>
      </c>
      <c r="P667" t="s">
        <v>673</v>
      </c>
      <c r="Q667" t="s">
        <v>749</v>
      </c>
      <c r="R667" t="s">
        <v>657</v>
      </c>
      <c r="S667" t="s">
        <v>875</v>
      </c>
      <c r="T667" t="s">
        <v>751</v>
      </c>
      <c r="U667" t="s">
        <v>752</v>
      </c>
      <c r="V667" t="s">
        <v>753</v>
      </c>
      <c r="W667" t="s">
        <v>16</v>
      </c>
      <c r="X667" t="s">
        <v>754</v>
      </c>
      <c r="Y667" t="s">
        <v>755</v>
      </c>
      <c r="Z667" t="s">
        <v>380</v>
      </c>
      <c r="AA667" t="s">
        <v>756</v>
      </c>
      <c r="AB667" t="s">
        <v>757</v>
      </c>
      <c r="AC667" t="s">
        <v>758</v>
      </c>
      <c r="AD667" t="s">
        <v>759</v>
      </c>
      <c r="AE667" t="s">
        <v>472</v>
      </c>
      <c r="AF667" t="s">
        <v>760</v>
      </c>
      <c r="AG667" t="s">
        <v>761</v>
      </c>
      <c r="AH667" t="s">
        <v>762</v>
      </c>
      <c r="AI667" t="s">
        <v>763</v>
      </c>
      <c r="AJ667">
        <v>433.21</v>
      </c>
      <c r="AK667">
        <v>0</v>
      </c>
      <c r="AL667">
        <v>0</v>
      </c>
      <c r="AM667" t="s">
        <v>764</v>
      </c>
      <c r="AN667" t="s">
        <v>764</v>
      </c>
      <c r="AO667" t="s">
        <v>764</v>
      </c>
    </row>
    <row r="668" spans="1:41" x14ac:dyDescent="0.35">
      <c r="A668">
        <v>1168450</v>
      </c>
      <c r="B668" t="s">
        <v>740</v>
      </c>
      <c r="C668" t="s">
        <v>741</v>
      </c>
      <c r="D668" t="e">
        <v>#N/A</v>
      </c>
      <c r="E668" t="s">
        <v>874</v>
      </c>
      <c r="F668" t="s">
        <v>907</v>
      </c>
      <c r="G668">
        <v>2021</v>
      </c>
      <c r="H668">
        <v>1</v>
      </c>
      <c r="I668" t="s">
        <v>858</v>
      </c>
      <c r="J668" s="29">
        <v>44226</v>
      </c>
      <c r="K668" t="s">
        <v>744</v>
      </c>
      <c r="L668" t="s">
        <v>847</v>
      </c>
      <c r="M668" t="s">
        <v>908</v>
      </c>
      <c r="N668" t="s">
        <v>909</v>
      </c>
      <c r="O668" t="s">
        <v>872</v>
      </c>
      <c r="P668" t="s">
        <v>673</v>
      </c>
      <c r="Q668" t="s">
        <v>749</v>
      </c>
      <c r="R668" t="s">
        <v>657</v>
      </c>
      <c r="S668" t="s">
        <v>875</v>
      </c>
      <c r="T668" t="s">
        <v>751</v>
      </c>
      <c r="U668" t="s">
        <v>752</v>
      </c>
      <c r="V668" t="s">
        <v>753</v>
      </c>
      <c r="W668" t="s">
        <v>788</v>
      </c>
      <c r="X668" t="s">
        <v>789</v>
      </c>
      <c r="Y668" t="s">
        <v>755</v>
      </c>
      <c r="Z668" t="s">
        <v>380</v>
      </c>
      <c r="AA668" t="s">
        <v>756</v>
      </c>
      <c r="AB668" t="s">
        <v>757</v>
      </c>
      <c r="AC668" t="s">
        <v>758</v>
      </c>
      <c r="AD668" t="s">
        <v>759</v>
      </c>
      <c r="AE668" t="s">
        <v>472</v>
      </c>
      <c r="AF668" t="s">
        <v>790</v>
      </c>
      <c r="AG668" t="s">
        <v>761</v>
      </c>
      <c r="AH668" t="s">
        <v>762</v>
      </c>
      <c r="AI668" t="s">
        <v>791</v>
      </c>
      <c r="AJ668">
        <v>7.03</v>
      </c>
      <c r="AK668">
        <v>0</v>
      </c>
      <c r="AL668">
        <v>0</v>
      </c>
      <c r="AM668" t="s">
        <v>764</v>
      </c>
      <c r="AN668" t="s">
        <v>764</v>
      </c>
      <c r="AO668" t="s">
        <v>764</v>
      </c>
    </row>
    <row r="669" spans="1:41" x14ac:dyDescent="0.35">
      <c r="A669">
        <v>1720252</v>
      </c>
      <c r="B669" t="s">
        <v>740</v>
      </c>
      <c r="C669" t="s">
        <v>741</v>
      </c>
      <c r="D669" t="e">
        <v>#N/A</v>
      </c>
      <c r="E669" t="s">
        <v>894</v>
      </c>
      <c r="F669" t="s">
        <v>907</v>
      </c>
      <c r="G669">
        <v>2021</v>
      </c>
      <c r="H669">
        <v>1</v>
      </c>
      <c r="I669" t="s">
        <v>858</v>
      </c>
      <c r="J669" s="29">
        <v>44226</v>
      </c>
      <c r="K669" t="s">
        <v>744</v>
      </c>
      <c r="L669" t="s">
        <v>847</v>
      </c>
      <c r="M669" t="s">
        <v>908</v>
      </c>
      <c r="N669" t="s">
        <v>909</v>
      </c>
      <c r="O669" t="s">
        <v>872</v>
      </c>
      <c r="P669" t="s">
        <v>673</v>
      </c>
      <c r="Q669" t="s">
        <v>749</v>
      </c>
      <c r="R669" t="s">
        <v>657</v>
      </c>
      <c r="S669" t="s">
        <v>875</v>
      </c>
      <c r="T669" t="s">
        <v>751</v>
      </c>
      <c r="U669" t="s">
        <v>752</v>
      </c>
      <c r="V669" t="s">
        <v>753</v>
      </c>
      <c r="W669" t="s">
        <v>877</v>
      </c>
      <c r="X669" t="s">
        <v>878</v>
      </c>
      <c r="Y669" t="s">
        <v>755</v>
      </c>
      <c r="Z669" t="s">
        <v>380</v>
      </c>
      <c r="AA669" t="s">
        <v>756</v>
      </c>
      <c r="AB669" t="s">
        <v>757</v>
      </c>
      <c r="AC669" t="s">
        <v>758</v>
      </c>
      <c r="AD669" t="s">
        <v>759</v>
      </c>
      <c r="AE669" t="s">
        <v>472</v>
      </c>
      <c r="AF669" t="s">
        <v>790</v>
      </c>
      <c r="AG669" t="s">
        <v>761</v>
      </c>
      <c r="AH669" t="s">
        <v>762</v>
      </c>
      <c r="AI669" t="s">
        <v>879</v>
      </c>
      <c r="AJ669">
        <v>155.79</v>
      </c>
      <c r="AK669">
        <v>0</v>
      </c>
      <c r="AL669">
        <v>0</v>
      </c>
      <c r="AM669" t="s">
        <v>764</v>
      </c>
      <c r="AN669" t="s">
        <v>764</v>
      </c>
      <c r="AO669" t="s">
        <v>764</v>
      </c>
    </row>
    <row r="670" spans="1:41" x14ac:dyDescent="0.35">
      <c r="A670">
        <v>1069487</v>
      </c>
      <c r="B670" t="s">
        <v>740</v>
      </c>
      <c r="C670" t="s">
        <v>741</v>
      </c>
      <c r="D670" t="s">
        <v>580</v>
      </c>
      <c r="E670" t="s">
        <v>201</v>
      </c>
      <c r="F670" t="s">
        <v>907</v>
      </c>
      <c r="G670">
        <v>2021</v>
      </c>
      <c r="H670">
        <v>1</v>
      </c>
      <c r="I670" t="s">
        <v>858</v>
      </c>
      <c r="J670" s="29">
        <v>44226</v>
      </c>
      <c r="K670" t="s">
        <v>744</v>
      </c>
      <c r="L670" t="s">
        <v>847</v>
      </c>
      <c r="M670" t="s">
        <v>908</v>
      </c>
      <c r="N670" t="s">
        <v>909</v>
      </c>
      <c r="O670" t="s">
        <v>872</v>
      </c>
      <c r="P670" t="s">
        <v>673</v>
      </c>
      <c r="Q670" t="s">
        <v>749</v>
      </c>
      <c r="R670" t="s">
        <v>655</v>
      </c>
      <c r="S670" t="s">
        <v>767</v>
      </c>
      <c r="T670" t="s">
        <v>751</v>
      </c>
      <c r="U670" t="s">
        <v>752</v>
      </c>
      <c r="V670" t="s">
        <v>753</v>
      </c>
      <c r="W670" t="s">
        <v>16</v>
      </c>
      <c r="X670" t="s">
        <v>754</v>
      </c>
      <c r="Y670" t="s">
        <v>755</v>
      </c>
      <c r="Z670" t="s">
        <v>380</v>
      </c>
      <c r="AA670" t="s">
        <v>756</v>
      </c>
      <c r="AB670" t="s">
        <v>757</v>
      </c>
      <c r="AC670" t="s">
        <v>758</v>
      </c>
      <c r="AD670" t="s">
        <v>759</v>
      </c>
      <c r="AE670" t="s">
        <v>768</v>
      </c>
      <c r="AF670" t="s">
        <v>760</v>
      </c>
      <c r="AG670" t="s">
        <v>761</v>
      </c>
      <c r="AH670" t="s">
        <v>762</v>
      </c>
      <c r="AI670" t="s">
        <v>763</v>
      </c>
      <c r="AJ670">
        <v>90.8</v>
      </c>
      <c r="AK670">
        <v>0</v>
      </c>
      <c r="AL670">
        <v>0</v>
      </c>
      <c r="AM670" t="s">
        <v>764</v>
      </c>
      <c r="AN670" t="s">
        <v>764</v>
      </c>
      <c r="AO670" t="s">
        <v>764</v>
      </c>
    </row>
    <row r="671" spans="1:41" x14ac:dyDescent="0.35">
      <c r="A671">
        <v>1069460</v>
      </c>
      <c r="B671" t="s">
        <v>740</v>
      </c>
      <c r="C671" t="s">
        <v>741</v>
      </c>
      <c r="D671" t="s">
        <v>580</v>
      </c>
      <c r="E671" t="s">
        <v>199</v>
      </c>
      <c r="F671" t="s">
        <v>907</v>
      </c>
      <c r="G671">
        <v>2021</v>
      </c>
      <c r="H671">
        <v>1</v>
      </c>
      <c r="I671" t="s">
        <v>858</v>
      </c>
      <c r="J671" s="29">
        <v>44226</v>
      </c>
      <c r="K671" t="s">
        <v>744</v>
      </c>
      <c r="L671" t="s">
        <v>847</v>
      </c>
      <c r="M671" t="s">
        <v>908</v>
      </c>
      <c r="N671" t="s">
        <v>909</v>
      </c>
      <c r="O671" t="s">
        <v>872</v>
      </c>
      <c r="P671" t="s">
        <v>673</v>
      </c>
      <c r="Q671" t="s">
        <v>749</v>
      </c>
      <c r="R671" t="s">
        <v>653</v>
      </c>
      <c r="S671" t="s">
        <v>773</v>
      </c>
      <c r="T671" t="s">
        <v>751</v>
      </c>
      <c r="U671" t="s">
        <v>752</v>
      </c>
      <c r="V671" t="s">
        <v>753</v>
      </c>
      <c r="W671" t="s">
        <v>16</v>
      </c>
      <c r="X671" t="s">
        <v>754</v>
      </c>
      <c r="Y671" t="s">
        <v>755</v>
      </c>
      <c r="Z671" t="s">
        <v>380</v>
      </c>
      <c r="AA671" t="s">
        <v>756</v>
      </c>
      <c r="AB671" t="s">
        <v>757</v>
      </c>
      <c r="AC671" t="s">
        <v>758</v>
      </c>
      <c r="AD671" t="s">
        <v>759</v>
      </c>
      <c r="AE671" t="s">
        <v>575</v>
      </c>
      <c r="AF671" t="s">
        <v>760</v>
      </c>
      <c r="AG671" t="s">
        <v>761</v>
      </c>
      <c r="AH671" t="s">
        <v>762</v>
      </c>
      <c r="AI671" t="s">
        <v>763</v>
      </c>
      <c r="AJ671">
        <v>3659.48</v>
      </c>
      <c r="AK671">
        <v>0</v>
      </c>
      <c r="AL671">
        <v>0</v>
      </c>
      <c r="AM671" t="s">
        <v>764</v>
      </c>
      <c r="AN671" t="s">
        <v>764</v>
      </c>
      <c r="AO671" t="s">
        <v>764</v>
      </c>
    </row>
    <row r="672" spans="1:41" x14ac:dyDescent="0.35">
      <c r="A672">
        <v>1069460</v>
      </c>
      <c r="B672" t="s">
        <v>740</v>
      </c>
      <c r="C672" t="s">
        <v>741</v>
      </c>
      <c r="D672" t="s">
        <v>580</v>
      </c>
      <c r="E672" t="s">
        <v>199</v>
      </c>
      <c r="F672" t="s">
        <v>907</v>
      </c>
      <c r="G672">
        <v>2021</v>
      </c>
      <c r="H672">
        <v>1</v>
      </c>
      <c r="I672" t="s">
        <v>858</v>
      </c>
      <c r="J672" s="29">
        <v>44226</v>
      </c>
      <c r="K672" t="s">
        <v>744</v>
      </c>
      <c r="L672" t="s">
        <v>847</v>
      </c>
      <c r="M672" t="s">
        <v>908</v>
      </c>
      <c r="N672" t="s">
        <v>909</v>
      </c>
      <c r="O672" t="s">
        <v>872</v>
      </c>
      <c r="P672" t="s">
        <v>673</v>
      </c>
      <c r="Q672" t="s">
        <v>749</v>
      </c>
      <c r="R672" t="s">
        <v>653</v>
      </c>
      <c r="S672" t="s">
        <v>773</v>
      </c>
      <c r="T672" t="s">
        <v>751</v>
      </c>
      <c r="U672" t="s">
        <v>752</v>
      </c>
      <c r="V672" t="s">
        <v>753</v>
      </c>
      <c r="W672" t="s">
        <v>16</v>
      </c>
      <c r="X672" t="s">
        <v>754</v>
      </c>
      <c r="Y672" t="s">
        <v>755</v>
      </c>
      <c r="Z672" t="s">
        <v>380</v>
      </c>
      <c r="AA672" t="s">
        <v>756</v>
      </c>
      <c r="AB672" t="s">
        <v>757</v>
      </c>
      <c r="AC672" t="s">
        <v>758</v>
      </c>
      <c r="AD672" t="s">
        <v>759</v>
      </c>
      <c r="AE672" t="s">
        <v>575</v>
      </c>
      <c r="AF672" t="s">
        <v>760</v>
      </c>
      <c r="AG672" t="s">
        <v>761</v>
      </c>
      <c r="AH672" t="s">
        <v>762</v>
      </c>
      <c r="AI672" t="s">
        <v>763</v>
      </c>
      <c r="AJ672">
        <v>694.29</v>
      </c>
      <c r="AK672">
        <v>0</v>
      </c>
      <c r="AL672">
        <v>0</v>
      </c>
      <c r="AM672" t="s">
        <v>764</v>
      </c>
      <c r="AN672" t="s">
        <v>764</v>
      </c>
      <c r="AO672" t="s">
        <v>764</v>
      </c>
    </row>
    <row r="673" spans="1:41" x14ac:dyDescent="0.35">
      <c r="A673">
        <v>1069460</v>
      </c>
      <c r="B673" t="s">
        <v>740</v>
      </c>
      <c r="C673" t="s">
        <v>741</v>
      </c>
      <c r="D673" t="s">
        <v>580</v>
      </c>
      <c r="E673" t="s">
        <v>199</v>
      </c>
      <c r="F673" t="s">
        <v>907</v>
      </c>
      <c r="G673">
        <v>2021</v>
      </c>
      <c r="H673">
        <v>1</v>
      </c>
      <c r="I673" t="s">
        <v>858</v>
      </c>
      <c r="J673" s="29">
        <v>44226</v>
      </c>
      <c r="K673" t="s">
        <v>744</v>
      </c>
      <c r="L673" t="s">
        <v>847</v>
      </c>
      <c r="M673" t="s">
        <v>908</v>
      </c>
      <c r="N673" t="s">
        <v>909</v>
      </c>
      <c r="O673" t="s">
        <v>872</v>
      </c>
      <c r="P673" t="s">
        <v>673</v>
      </c>
      <c r="Q673" t="s">
        <v>749</v>
      </c>
      <c r="R673" t="s">
        <v>653</v>
      </c>
      <c r="S673" t="s">
        <v>773</v>
      </c>
      <c r="T673" t="s">
        <v>751</v>
      </c>
      <c r="U673" t="s">
        <v>752</v>
      </c>
      <c r="V673" t="s">
        <v>753</v>
      </c>
      <c r="W673" t="s">
        <v>16</v>
      </c>
      <c r="X673" t="s">
        <v>754</v>
      </c>
      <c r="Y673" t="s">
        <v>755</v>
      </c>
      <c r="Z673" t="s">
        <v>380</v>
      </c>
      <c r="AA673" t="s">
        <v>756</v>
      </c>
      <c r="AB673" t="s">
        <v>757</v>
      </c>
      <c r="AC673" t="s">
        <v>758</v>
      </c>
      <c r="AD673" t="s">
        <v>759</v>
      </c>
      <c r="AE673" t="s">
        <v>575</v>
      </c>
      <c r="AF673" t="s">
        <v>760</v>
      </c>
      <c r="AG673" t="s">
        <v>761</v>
      </c>
      <c r="AH673" t="s">
        <v>762</v>
      </c>
      <c r="AI673" t="s">
        <v>763</v>
      </c>
      <c r="AJ673">
        <v>576.98</v>
      </c>
      <c r="AK673">
        <v>0</v>
      </c>
      <c r="AL673">
        <v>0</v>
      </c>
      <c r="AM673" t="s">
        <v>764</v>
      </c>
      <c r="AN673" t="s">
        <v>764</v>
      </c>
      <c r="AO673" t="s">
        <v>764</v>
      </c>
    </row>
    <row r="674" spans="1:41" x14ac:dyDescent="0.35">
      <c r="A674">
        <v>1698200</v>
      </c>
      <c r="B674" t="s">
        <v>740</v>
      </c>
      <c r="C674" t="s">
        <v>741</v>
      </c>
      <c r="D674" t="s">
        <v>580</v>
      </c>
      <c r="E674" t="s">
        <v>196</v>
      </c>
      <c r="F674" t="s">
        <v>907</v>
      </c>
      <c r="G674">
        <v>2021</v>
      </c>
      <c r="H674">
        <v>1</v>
      </c>
      <c r="I674" t="s">
        <v>858</v>
      </c>
      <c r="J674" s="29">
        <v>44224</v>
      </c>
      <c r="K674" t="s">
        <v>744</v>
      </c>
      <c r="L674" t="s">
        <v>745</v>
      </c>
      <c r="M674" t="s">
        <v>910</v>
      </c>
      <c r="N674" t="s">
        <v>911</v>
      </c>
      <c r="O674" t="s">
        <v>912</v>
      </c>
      <c r="P674" t="s">
        <v>673</v>
      </c>
      <c r="Q674" t="s">
        <v>749</v>
      </c>
      <c r="R674" t="s">
        <v>651</v>
      </c>
      <c r="S674" t="s">
        <v>693</v>
      </c>
      <c r="T674" t="s">
        <v>751</v>
      </c>
      <c r="U674" t="s">
        <v>752</v>
      </c>
      <c r="V674" t="s">
        <v>753</v>
      </c>
      <c r="W674" t="s">
        <v>16</v>
      </c>
      <c r="X674" t="s">
        <v>754</v>
      </c>
      <c r="Y674" t="s">
        <v>755</v>
      </c>
      <c r="Z674" t="s">
        <v>380</v>
      </c>
      <c r="AA674" t="s">
        <v>756</v>
      </c>
      <c r="AB674" t="s">
        <v>757</v>
      </c>
      <c r="AC674" t="s">
        <v>758</v>
      </c>
      <c r="AD674" t="s">
        <v>759</v>
      </c>
      <c r="AE674" t="s">
        <v>768</v>
      </c>
      <c r="AF674" t="s">
        <v>760</v>
      </c>
      <c r="AG674" t="s">
        <v>761</v>
      </c>
      <c r="AH674" t="s">
        <v>762</v>
      </c>
      <c r="AI674" t="s">
        <v>763</v>
      </c>
      <c r="AJ674">
        <v>409.42</v>
      </c>
      <c r="AK674">
        <v>0</v>
      </c>
      <c r="AL674">
        <v>0</v>
      </c>
      <c r="AM674" t="s">
        <v>764</v>
      </c>
      <c r="AN674" t="s">
        <v>764</v>
      </c>
      <c r="AO674" t="s">
        <v>764</v>
      </c>
    </row>
    <row r="675" spans="1:41" x14ac:dyDescent="0.35">
      <c r="A675">
        <v>1698200</v>
      </c>
      <c r="B675" t="s">
        <v>740</v>
      </c>
      <c r="C675" t="s">
        <v>741</v>
      </c>
      <c r="D675" t="s">
        <v>580</v>
      </c>
      <c r="E675" t="s">
        <v>196</v>
      </c>
      <c r="F675" t="s">
        <v>907</v>
      </c>
      <c r="G675">
        <v>2021</v>
      </c>
      <c r="H675">
        <v>1</v>
      </c>
      <c r="I675" t="s">
        <v>858</v>
      </c>
      <c r="J675" s="29">
        <v>44226</v>
      </c>
      <c r="K675" t="s">
        <v>744</v>
      </c>
      <c r="L675" t="s">
        <v>847</v>
      </c>
      <c r="M675" t="s">
        <v>908</v>
      </c>
      <c r="N675" t="s">
        <v>909</v>
      </c>
      <c r="O675" t="s">
        <v>872</v>
      </c>
      <c r="P675" t="s">
        <v>673</v>
      </c>
      <c r="Q675" t="s">
        <v>749</v>
      </c>
      <c r="R675" t="s">
        <v>651</v>
      </c>
      <c r="S675" t="s">
        <v>693</v>
      </c>
      <c r="T675" t="s">
        <v>751</v>
      </c>
      <c r="U675" t="s">
        <v>752</v>
      </c>
      <c r="V675" t="s">
        <v>753</v>
      </c>
      <c r="W675" t="s">
        <v>16</v>
      </c>
      <c r="X675" t="s">
        <v>754</v>
      </c>
      <c r="Y675" t="s">
        <v>755</v>
      </c>
      <c r="Z675" t="s">
        <v>380</v>
      </c>
      <c r="AA675" t="s">
        <v>756</v>
      </c>
      <c r="AB675" t="s">
        <v>757</v>
      </c>
      <c r="AC675" t="s">
        <v>758</v>
      </c>
      <c r="AD675" t="s">
        <v>759</v>
      </c>
      <c r="AE675" t="s">
        <v>768</v>
      </c>
      <c r="AF675" t="s">
        <v>760</v>
      </c>
      <c r="AG675" t="s">
        <v>761</v>
      </c>
      <c r="AH675" t="s">
        <v>762</v>
      </c>
      <c r="AI675" t="s">
        <v>763</v>
      </c>
      <c r="AJ675">
        <v>3750.77</v>
      </c>
      <c r="AK675">
        <v>0</v>
      </c>
      <c r="AL675">
        <v>0</v>
      </c>
      <c r="AM675" t="s">
        <v>764</v>
      </c>
      <c r="AN675" t="s">
        <v>764</v>
      </c>
      <c r="AO675" t="s">
        <v>764</v>
      </c>
    </row>
    <row r="676" spans="1:41" x14ac:dyDescent="0.35">
      <c r="A676">
        <v>1717752</v>
      </c>
      <c r="B676" t="s">
        <v>740</v>
      </c>
      <c r="C676" t="s">
        <v>741</v>
      </c>
      <c r="D676" t="e">
        <v>#N/A</v>
      </c>
      <c r="E676" t="s">
        <v>812</v>
      </c>
      <c r="F676" t="s">
        <v>907</v>
      </c>
      <c r="G676">
        <v>2021</v>
      </c>
      <c r="H676">
        <v>1</v>
      </c>
      <c r="I676" t="s">
        <v>858</v>
      </c>
      <c r="J676" s="29">
        <v>44224</v>
      </c>
      <c r="K676" t="s">
        <v>744</v>
      </c>
      <c r="L676" t="s">
        <v>745</v>
      </c>
      <c r="M676" t="s">
        <v>910</v>
      </c>
      <c r="N676" t="s">
        <v>911</v>
      </c>
      <c r="O676" t="s">
        <v>912</v>
      </c>
      <c r="P676" t="s">
        <v>673</v>
      </c>
      <c r="Q676" t="s">
        <v>749</v>
      </c>
      <c r="R676" t="s">
        <v>651</v>
      </c>
      <c r="S676" t="s">
        <v>693</v>
      </c>
      <c r="T676" t="s">
        <v>751</v>
      </c>
      <c r="U676" t="s">
        <v>752</v>
      </c>
      <c r="V676" t="s">
        <v>753</v>
      </c>
      <c r="W676" t="s">
        <v>788</v>
      </c>
      <c r="X676" t="s">
        <v>789</v>
      </c>
      <c r="Y676" t="s">
        <v>755</v>
      </c>
      <c r="Z676" t="s">
        <v>380</v>
      </c>
      <c r="AA676" t="s">
        <v>756</v>
      </c>
      <c r="AB676" t="s">
        <v>757</v>
      </c>
      <c r="AC676" t="s">
        <v>758</v>
      </c>
      <c r="AD676" t="s">
        <v>759</v>
      </c>
      <c r="AE676" t="s">
        <v>768</v>
      </c>
      <c r="AF676" t="s">
        <v>790</v>
      </c>
      <c r="AG676" t="s">
        <v>761</v>
      </c>
      <c r="AH676" t="s">
        <v>762</v>
      </c>
      <c r="AI676" t="s">
        <v>791</v>
      </c>
      <c r="AJ676">
        <v>-160.5</v>
      </c>
      <c r="AK676">
        <v>0</v>
      </c>
      <c r="AL676">
        <v>0</v>
      </c>
      <c r="AM676" t="s">
        <v>764</v>
      </c>
      <c r="AN676" t="s">
        <v>764</v>
      </c>
      <c r="AO676" t="s">
        <v>764</v>
      </c>
    </row>
    <row r="677" spans="1:41" x14ac:dyDescent="0.35">
      <c r="A677">
        <v>1717752</v>
      </c>
      <c r="B677" t="s">
        <v>740</v>
      </c>
      <c r="C677" t="s">
        <v>741</v>
      </c>
      <c r="D677" t="e">
        <v>#N/A</v>
      </c>
      <c r="E677" t="s">
        <v>812</v>
      </c>
      <c r="F677" t="s">
        <v>907</v>
      </c>
      <c r="G677">
        <v>2021</v>
      </c>
      <c r="H677">
        <v>1</v>
      </c>
      <c r="I677" t="s">
        <v>858</v>
      </c>
      <c r="J677" s="29">
        <v>44226</v>
      </c>
      <c r="K677" t="s">
        <v>744</v>
      </c>
      <c r="L677" t="s">
        <v>847</v>
      </c>
      <c r="M677" t="s">
        <v>908</v>
      </c>
      <c r="N677" t="s">
        <v>909</v>
      </c>
      <c r="O677" t="s">
        <v>872</v>
      </c>
      <c r="P677" t="s">
        <v>673</v>
      </c>
      <c r="Q677" t="s">
        <v>749</v>
      </c>
      <c r="R677" t="s">
        <v>651</v>
      </c>
      <c r="S677" t="s">
        <v>693</v>
      </c>
      <c r="T677" t="s">
        <v>751</v>
      </c>
      <c r="U677" t="s">
        <v>752</v>
      </c>
      <c r="V677" t="s">
        <v>753</v>
      </c>
      <c r="W677" t="s">
        <v>788</v>
      </c>
      <c r="X677" t="s">
        <v>789</v>
      </c>
      <c r="Y677" t="s">
        <v>755</v>
      </c>
      <c r="Z677" t="s">
        <v>380</v>
      </c>
      <c r="AA677" t="s">
        <v>756</v>
      </c>
      <c r="AB677" t="s">
        <v>757</v>
      </c>
      <c r="AC677" t="s">
        <v>758</v>
      </c>
      <c r="AD677" t="s">
        <v>759</v>
      </c>
      <c r="AE677" t="s">
        <v>768</v>
      </c>
      <c r="AF677" t="s">
        <v>790</v>
      </c>
      <c r="AG677" t="s">
        <v>761</v>
      </c>
      <c r="AH677" t="s">
        <v>762</v>
      </c>
      <c r="AI677" t="s">
        <v>791</v>
      </c>
      <c r="AJ677">
        <v>18161.599999999999</v>
      </c>
      <c r="AK677">
        <v>0</v>
      </c>
      <c r="AL677">
        <v>0</v>
      </c>
      <c r="AM677" t="s">
        <v>764</v>
      </c>
      <c r="AN677" t="s">
        <v>764</v>
      </c>
      <c r="AO677" t="s">
        <v>764</v>
      </c>
    </row>
    <row r="678" spans="1:41" x14ac:dyDescent="0.35">
      <c r="A678">
        <v>1717752</v>
      </c>
      <c r="B678" t="s">
        <v>740</v>
      </c>
      <c r="C678" t="s">
        <v>741</v>
      </c>
      <c r="D678" t="e">
        <v>#N/A</v>
      </c>
      <c r="E678" t="s">
        <v>812</v>
      </c>
      <c r="F678" t="s">
        <v>907</v>
      </c>
      <c r="G678">
        <v>2021</v>
      </c>
      <c r="H678">
        <v>1</v>
      </c>
      <c r="I678" t="s">
        <v>858</v>
      </c>
      <c r="J678" s="29">
        <v>44226</v>
      </c>
      <c r="K678" t="s">
        <v>744</v>
      </c>
      <c r="L678" t="s">
        <v>847</v>
      </c>
      <c r="M678" t="s">
        <v>908</v>
      </c>
      <c r="N678" t="s">
        <v>909</v>
      </c>
      <c r="O678" t="s">
        <v>872</v>
      </c>
      <c r="P678" t="s">
        <v>673</v>
      </c>
      <c r="Q678" t="s">
        <v>749</v>
      </c>
      <c r="R678" t="s">
        <v>651</v>
      </c>
      <c r="S678" t="s">
        <v>693</v>
      </c>
      <c r="T678" t="s">
        <v>751</v>
      </c>
      <c r="U678" t="s">
        <v>752</v>
      </c>
      <c r="V678" t="s">
        <v>753</v>
      </c>
      <c r="W678" t="s">
        <v>788</v>
      </c>
      <c r="X678" t="s">
        <v>789</v>
      </c>
      <c r="Y678" t="s">
        <v>755</v>
      </c>
      <c r="Z678" t="s">
        <v>380</v>
      </c>
      <c r="AA678" t="s">
        <v>756</v>
      </c>
      <c r="AB678" t="s">
        <v>757</v>
      </c>
      <c r="AC678" t="s">
        <v>758</v>
      </c>
      <c r="AD678" t="s">
        <v>759</v>
      </c>
      <c r="AE678" t="s">
        <v>768</v>
      </c>
      <c r="AF678" t="s">
        <v>790</v>
      </c>
      <c r="AG678" t="s">
        <v>761</v>
      </c>
      <c r="AH678" t="s">
        <v>762</v>
      </c>
      <c r="AI678" t="s">
        <v>791</v>
      </c>
      <c r="AJ678">
        <v>4921.41</v>
      </c>
      <c r="AK678">
        <v>0</v>
      </c>
      <c r="AL678">
        <v>0</v>
      </c>
      <c r="AM678" t="s">
        <v>764</v>
      </c>
      <c r="AN678" t="s">
        <v>764</v>
      </c>
      <c r="AO678" t="s">
        <v>764</v>
      </c>
    </row>
    <row r="679" spans="1:41" x14ac:dyDescent="0.35">
      <c r="A679">
        <v>1392056</v>
      </c>
      <c r="B679" t="s">
        <v>740</v>
      </c>
      <c r="C679" t="s">
        <v>741</v>
      </c>
      <c r="D679" t="s">
        <v>580</v>
      </c>
      <c r="E679" t="s">
        <v>193</v>
      </c>
      <c r="F679" t="s">
        <v>907</v>
      </c>
      <c r="G679">
        <v>2021</v>
      </c>
      <c r="H679">
        <v>1</v>
      </c>
      <c r="I679" t="s">
        <v>858</v>
      </c>
      <c r="J679" s="29">
        <v>44226</v>
      </c>
      <c r="K679" t="s">
        <v>744</v>
      </c>
      <c r="L679" t="s">
        <v>847</v>
      </c>
      <c r="M679" t="s">
        <v>908</v>
      </c>
      <c r="N679" t="s">
        <v>909</v>
      </c>
      <c r="O679" t="s">
        <v>872</v>
      </c>
      <c r="P679" t="s">
        <v>673</v>
      </c>
      <c r="Q679" t="s">
        <v>749</v>
      </c>
      <c r="R679" t="s">
        <v>649</v>
      </c>
      <c r="S679" t="s">
        <v>700</v>
      </c>
      <c r="T679" t="s">
        <v>751</v>
      </c>
      <c r="U679" t="s">
        <v>752</v>
      </c>
      <c r="V679" t="s">
        <v>753</v>
      </c>
      <c r="W679" t="s">
        <v>16</v>
      </c>
      <c r="X679" t="s">
        <v>754</v>
      </c>
      <c r="Y679" t="s">
        <v>755</v>
      </c>
      <c r="Z679" t="s">
        <v>380</v>
      </c>
      <c r="AA679" t="s">
        <v>756</v>
      </c>
      <c r="AB679" t="s">
        <v>757</v>
      </c>
      <c r="AC679" t="s">
        <v>758</v>
      </c>
      <c r="AD679" t="s">
        <v>759</v>
      </c>
      <c r="AE679" t="s">
        <v>247</v>
      </c>
      <c r="AF679" t="s">
        <v>760</v>
      </c>
      <c r="AG679" t="s">
        <v>761</v>
      </c>
      <c r="AH679" t="s">
        <v>762</v>
      </c>
      <c r="AI679" t="s">
        <v>763</v>
      </c>
      <c r="AJ679">
        <v>3515.07</v>
      </c>
      <c r="AK679">
        <v>0</v>
      </c>
      <c r="AL679">
        <v>0</v>
      </c>
      <c r="AM679" t="s">
        <v>764</v>
      </c>
      <c r="AN679" t="s">
        <v>764</v>
      </c>
      <c r="AO679" t="s">
        <v>764</v>
      </c>
    </row>
    <row r="680" spans="1:41" x14ac:dyDescent="0.35">
      <c r="A680">
        <v>1273418</v>
      </c>
      <c r="B680" t="s">
        <v>740</v>
      </c>
      <c r="C680" t="s">
        <v>741</v>
      </c>
      <c r="D680" t="s">
        <v>580</v>
      </c>
      <c r="E680" t="s">
        <v>190</v>
      </c>
      <c r="F680" t="s">
        <v>907</v>
      </c>
      <c r="G680">
        <v>2021</v>
      </c>
      <c r="H680">
        <v>1</v>
      </c>
      <c r="I680" t="s">
        <v>858</v>
      </c>
      <c r="J680" s="29">
        <v>44224</v>
      </c>
      <c r="K680" t="s">
        <v>744</v>
      </c>
      <c r="L680" t="s">
        <v>745</v>
      </c>
      <c r="M680" t="s">
        <v>910</v>
      </c>
      <c r="N680" t="s">
        <v>911</v>
      </c>
      <c r="O680" t="s">
        <v>912</v>
      </c>
      <c r="P680" t="s">
        <v>673</v>
      </c>
      <c r="Q680" t="s">
        <v>749</v>
      </c>
      <c r="R680" t="s">
        <v>647</v>
      </c>
      <c r="S680" t="s">
        <v>778</v>
      </c>
      <c r="T680" t="s">
        <v>751</v>
      </c>
      <c r="U680" t="s">
        <v>752</v>
      </c>
      <c r="V680" t="s">
        <v>753</v>
      </c>
      <c r="W680" t="s">
        <v>16</v>
      </c>
      <c r="X680" t="s">
        <v>754</v>
      </c>
      <c r="Y680" t="s">
        <v>755</v>
      </c>
      <c r="Z680" t="s">
        <v>380</v>
      </c>
      <c r="AA680" t="s">
        <v>756</v>
      </c>
      <c r="AB680" t="s">
        <v>757</v>
      </c>
      <c r="AC680" t="s">
        <v>758</v>
      </c>
      <c r="AD680" t="s">
        <v>759</v>
      </c>
      <c r="AE680" t="s">
        <v>472</v>
      </c>
      <c r="AF680" t="s">
        <v>760</v>
      </c>
      <c r="AG680" t="s">
        <v>761</v>
      </c>
      <c r="AH680" t="s">
        <v>762</v>
      </c>
      <c r="AI680" t="s">
        <v>763</v>
      </c>
      <c r="AJ680">
        <v>6567.35</v>
      </c>
      <c r="AK680">
        <v>0</v>
      </c>
      <c r="AL680">
        <v>0</v>
      </c>
      <c r="AM680" t="s">
        <v>764</v>
      </c>
      <c r="AN680" t="s">
        <v>764</v>
      </c>
      <c r="AO680" t="s">
        <v>764</v>
      </c>
    </row>
    <row r="681" spans="1:41" x14ac:dyDescent="0.35">
      <c r="A681">
        <v>1273418</v>
      </c>
      <c r="B681" t="s">
        <v>740</v>
      </c>
      <c r="C681" t="s">
        <v>741</v>
      </c>
      <c r="D681" t="s">
        <v>580</v>
      </c>
      <c r="E681" t="s">
        <v>190</v>
      </c>
      <c r="F681" t="s">
        <v>907</v>
      </c>
      <c r="G681">
        <v>2021</v>
      </c>
      <c r="H681">
        <v>1</v>
      </c>
      <c r="I681" t="s">
        <v>858</v>
      </c>
      <c r="J681" s="29">
        <v>44226</v>
      </c>
      <c r="K681" t="s">
        <v>744</v>
      </c>
      <c r="L681" t="s">
        <v>847</v>
      </c>
      <c r="M681" t="s">
        <v>908</v>
      </c>
      <c r="N681" t="s">
        <v>909</v>
      </c>
      <c r="O681" t="s">
        <v>872</v>
      </c>
      <c r="P681" t="s">
        <v>673</v>
      </c>
      <c r="Q681" t="s">
        <v>749</v>
      </c>
      <c r="R681" t="s">
        <v>647</v>
      </c>
      <c r="S681" t="s">
        <v>778</v>
      </c>
      <c r="T681" t="s">
        <v>751</v>
      </c>
      <c r="U681" t="s">
        <v>752</v>
      </c>
      <c r="V681" t="s">
        <v>753</v>
      </c>
      <c r="W681" t="s">
        <v>16</v>
      </c>
      <c r="X681" t="s">
        <v>754</v>
      </c>
      <c r="Y681" t="s">
        <v>755</v>
      </c>
      <c r="Z681" t="s">
        <v>380</v>
      </c>
      <c r="AA681" t="s">
        <v>756</v>
      </c>
      <c r="AB681" t="s">
        <v>757</v>
      </c>
      <c r="AC681" t="s">
        <v>758</v>
      </c>
      <c r="AD681" t="s">
        <v>759</v>
      </c>
      <c r="AE681" t="s">
        <v>472</v>
      </c>
      <c r="AF681" t="s">
        <v>760</v>
      </c>
      <c r="AG681" t="s">
        <v>761</v>
      </c>
      <c r="AH681" t="s">
        <v>762</v>
      </c>
      <c r="AI681" t="s">
        <v>763</v>
      </c>
      <c r="AJ681">
        <v>2926.38</v>
      </c>
      <c r="AK681">
        <v>0</v>
      </c>
      <c r="AL681">
        <v>0</v>
      </c>
      <c r="AM681" t="s">
        <v>764</v>
      </c>
      <c r="AN681" t="s">
        <v>764</v>
      </c>
      <c r="AO681" t="s">
        <v>764</v>
      </c>
    </row>
    <row r="682" spans="1:41" x14ac:dyDescent="0.35">
      <c r="A682">
        <v>1360633</v>
      </c>
      <c r="B682" t="s">
        <v>740</v>
      </c>
      <c r="C682" t="s">
        <v>741</v>
      </c>
      <c r="D682" t="s">
        <v>580</v>
      </c>
      <c r="E682" t="s">
        <v>188</v>
      </c>
      <c r="F682" t="s">
        <v>907</v>
      </c>
      <c r="G682">
        <v>2021</v>
      </c>
      <c r="H682">
        <v>1</v>
      </c>
      <c r="I682" t="s">
        <v>858</v>
      </c>
      <c r="J682" s="29">
        <v>44226</v>
      </c>
      <c r="K682" t="s">
        <v>744</v>
      </c>
      <c r="L682" t="s">
        <v>847</v>
      </c>
      <c r="M682" t="s">
        <v>908</v>
      </c>
      <c r="N682" t="s">
        <v>909</v>
      </c>
      <c r="O682" t="s">
        <v>872</v>
      </c>
      <c r="P682" t="s">
        <v>673</v>
      </c>
      <c r="Q682" t="s">
        <v>749</v>
      </c>
      <c r="R682" t="s">
        <v>645</v>
      </c>
      <c r="S682" t="s">
        <v>841</v>
      </c>
      <c r="T682" t="s">
        <v>751</v>
      </c>
      <c r="U682" t="s">
        <v>752</v>
      </c>
      <c r="V682" t="s">
        <v>753</v>
      </c>
      <c r="W682" t="s">
        <v>16</v>
      </c>
      <c r="X682" t="s">
        <v>754</v>
      </c>
      <c r="Y682" t="s">
        <v>755</v>
      </c>
      <c r="Z682" t="s">
        <v>380</v>
      </c>
      <c r="AA682" t="s">
        <v>756</v>
      </c>
      <c r="AB682" t="s">
        <v>757</v>
      </c>
      <c r="AC682" t="s">
        <v>758</v>
      </c>
      <c r="AD682" t="s">
        <v>759</v>
      </c>
      <c r="AE682" t="s">
        <v>766</v>
      </c>
      <c r="AF682" t="s">
        <v>760</v>
      </c>
      <c r="AG682" t="s">
        <v>761</v>
      </c>
      <c r="AH682" t="s">
        <v>762</v>
      </c>
      <c r="AI682" t="s">
        <v>763</v>
      </c>
      <c r="AJ682">
        <v>231.27</v>
      </c>
      <c r="AK682">
        <v>0</v>
      </c>
      <c r="AL682">
        <v>0</v>
      </c>
      <c r="AM682" t="s">
        <v>764</v>
      </c>
      <c r="AN682" t="s">
        <v>764</v>
      </c>
      <c r="AO682" t="s">
        <v>764</v>
      </c>
    </row>
    <row r="683" spans="1:41" x14ac:dyDescent="0.35">
      <c r="A683">
        <v>1720245</v>
      </c>
      <c r="B683" t="s">
        <v>740</v>
      </c>
      <c r="C683" t="s">
        <v>741</v>
      </c>
      <c r="D683" t="e">
        <v>#N/A</v>
      </c>
      <c r="E683" t="s">
        <v>893</v>
      </c>
      <c r="F683" t="s">
        <v>907</v>
      </c>
      <c r="G683">
        <v>2021</v>
      </c>
      <c r="H683">
        <v>1</v>
      </c>
      <c r="I683" t="s">
        <v>858</v>
      </c>
      <c r="J683" s="29">
        <v>44226</v>
      </c>
      <c r="K683" t="s">
        <v>744</v>
      </c>
      <c r="L683" t="s">
        <v>847</v>
      </c>
      <c r="M683" t="s">
        <v>908</v>
      </c>
      <c r="N683" t="s">
        <v>909</v>
      </c>
      <c r="O683" t="s">
        <v>872</v>
      </c>
      <c r="P683" t="s">
        <v>673</v>
      </c>
      <c r="Q683" t="s">
        <v>749</v>
      </c>
      <c r="R683" t="s">
        <v>645</v>
      </c>
      <c r="S683" t="s">
        <v>841</v>
      </c>
      <c r="T683" t="s">
        <v>751</v>
      </c>
      <c r="U683" t="s">
        <v>752</v>
      </c>
      <c r="V683" t="s">
        <v>753</v>
      </c>
      <c r="W683" t="s">
        <v>788</v>
      </c>
      <c r="X683" t="s">
        <v>789</v>
      </c>
      <c r="Y683" t="s">
        <v>755</v>
      </c>
      <c r="Z683" t="s">
        <v>380</v>
      </c>
      <c r="AA683" t="s">
        <v>756</v>
      </c>
      <c r="AB683" t="s">
        <v>757</v>
      </c>
      <c r="AC683" t="s">
        <v>758</v>
      </c>
      <c r="AD683" t="s">
        <v>759</v>
      </c>
      <c r="AE683" t="s">
        <v>766</v>
      </c>
      <c r="AF683" t="s">
        <v>790</v>
      </c>
      <c r="AG683" t="s">
        <v>761</v>
      </c>
      <c r="AH683" t="s">
        <v>762</v>
      </c>
      <c r="AI683" t="s">
        <v>791</v>
      </c>
      <c r="AJ683">
        <v>1277.26</v>
      </c>
      <c r="AK683">
        <v>0</v>
      </c>
      <c r="AL683">
        <v>0</v>
      </c>
      <c r="AM683" t="s">
        <v>764</v>
      </c>
      <c r="AN683" t="s">
        <v>764</v>
      </c>
      <c r="AO683" t="s">
        <v>764</v>
      </c>
    </row>
    <row r="684" spans="1:41" x14ac:dyDescent="0.35">
      <c r="A684">
        <v>1247367</v>
      </c>
      <c r="B684" t="s">
        <v>740</v>
      </c>
      <c r="C684" t="s">
        <v>741</v>
      </c>
      <c r="D684" t="s">
        <v>580</v>
      </c>
      <c r="E684" t="s">
        <v>185</v>
      </c>
      <c r="F684" t="s">
        <v>907</v>
      </c>
      <c r="G684">
        <v>2021</v>
      </c>
      <c r="H684">
        <v>1</v>
      </c>
      <c r="I684" t="s">
        <v>858</v>
      </c>
      <c r="J684" s="29">
        <v>44224</v>
      </c>
      <c r="K684" t="s">
        <v>744</v>
      </c>
      <c r="L684" t="s">
        <v>745</v>
      </c>
      <c r="M684" t="s">
        <v>910</v>
      </c>
      <c r="N684" t="s">
        <v>911</v>
      </c>
      <c r="O684" t="s">
        <v>912</v>
      </c>
      <c r="P684" t="s">
        <v>673</v>
      </c>
      <c r="Q684" t="s">
        <v>749</v>
      </c>
      <c r="R684" t="s">
        <v>643</v>
      </c>
      <c r="S684" t="s">
        <v>696</v>
      </c>
      <c r="T684" t="s">
        <v>751</v>
      </c>
      <c r="U684" t="s">
        <v>752</v>
      </c>
      <c r="V684" t="s">
        <v>753</v>
      </c>
      <c r="W684" t="s">
        <v>16</v>
      </c>
      <c r="X684" t="s">
        <v>754</v>
      </c>
      <c r="Y684" t="s">
        <v>755</v>
      </c>
      <c r="Z684" t="s">
        <v>380</v>
      </c>
      <c r="AA684" t="s">
        <v>756</v>
      </c>
      <c r="AB684" t="s">
        <v>757</v>
      </c>
      <c r="AC684" t="s">
        <v>758</v>
      </c>
      <c r="AD684" t="s">
        <v>759</v>
      </c>
      <c r="AE684" t="s">
        <v>472</v>
      </c>
      <c r="AF684" t="s">
        <v>760</v>
      </c>
      <c r="AG684" t="s">
        <v>761</v>
      </c>
      <c r="AH684" t="s">
        <v>762</v>
      </c>
      <c r="AI684" t="s">
        <v>763</v>
      </c>
      <c r="AJ684">
        <v>7740.34</v>
      </c>
      <c r="AK684">
        <v>0</v>
      </c>
      <c r="AL684">
        <v>0</v>
      </c>
      <c r="AM684" t="s">
        <v>764</v>
      </c>
      <c r="AN684" t="s">
        <v>764</v>
      </c>
      <c r="AO684" t="s">
        <v>764</v>
      </c>
    </row>
    <row r="685" spans="1:41" x14ac:dyDescent="0.35">
      <c r="A685">
        <v>1247367</v>
      </c>
      <c r="B685" t="s">
        <v>740</v>
      </c>
      <c r="C685" t="s">
        <v>741</v>
      </c>
      <c r="D685" t="s">
        <v>580</v>
      </c>
      <c r="E685" t="s">
        <v>185</v>
      </c>
      <c r="F685" t="s">
        <v>907</v>
      </c>
      <c r="G685">
        <v>2021</v>
      </c>
      <c r="H685">
        <v>1</v>
      </c>
      <c r="I685" t="s">
        <v>858</v>
      </c>
      <c r="J685" s="29">
        <v>44226</v>
      </c>
      <c r="K685" t="s">
        <v>744</v>
      </c>
      <c r="L685" t="s">
        <v>847</v>
      </c>
      <c r="M685" t="s">
        <v>908</v>
      </c>
      <c r="N685" t="s">
        <v>909</v>
      </c>
      <c r="O685" t="s">
        <v>872</v>
      </c>
      <c r="P685" t="s">
        <v>673</v>
      </c>
      <c r="Q685" t="s">
        <v>749</v>
      </c>
      <c r="R685" t="s">
        <v>643</v>
      </c>
      <c r="S685" t="s">
        <v>696</v>
      </c>
      <c r="T685" t="s">
        <v>751</v>
      </c>
      <c r="U685" t="s">
        <v>752</v>
      </c>
      <c r="V685" t="s">
        <v>753</v>
      </c>
      <c r="W685" t="s">
        <v>16</v>
      </c>
      <c r="X685" t="s">
        <v>754</v>
      </c>
      <c r="Y685" t="s">
        <v>755</v>
      </c>
      <c r="Z685" t="s">
        <v>380</v>
      </c>
      <c r="AA685" t="s">
        <v>756</v>
      </c>
      <c r="AB685" t="s">
        <v>757</v>
      </c>
      <c r="AC685" t="s">
        <v>758</v>
      </c>
      <c r="AD685" t="s">
        <v>759</v>
      </c>
      <c r="AE685" t="s">
        <v>472</v>
      </c>
      <c r="AF685" t="s">
        <v>760</v>
      </c>
      <c r="AG685" t="s">
        <v>761</v>
      </c>
      <c r="AH685" t="s">
        <v>762</v>
      </c>
      <c r="AI685" t="s">
        <v>763</v>
      </c>
      <c r="AJ685">
        <v>1109.07</v>
      </c>
      <c r="AK685">
        <v>0</v>
      </c>
      <c r="AL685">
        <v>0</v>
      </c>
      <c r="AM685" t="s">
        <v>764</v>
      </c>
      <c r="AN685" t="s">
        <v>764</v>
      </c>
      <c r="AO685" t="s">
        <v>764</v>
      </c>
    </row>
    <row r="686" spans="1:41" x14ac:dyDescent="0.35">
      <c r="A686">
        <v>1265470</v>
      </c>
      <c r="B686" t="s">
        <v>740</v>
      </c>
      <c r="C686" t="s">
        <v>741</v>
      </c>
      <c r="D686" t="e">
        <v>#N/A</v>
      </c>
      <c r="E686" t="s">
        <v>816</v>
      </c>
      <c r="F686" t="s">
        <v>907</v>
      </c>
      <c r="G686">
        <v>2021</v>
      </c>
      <c r="H686">
        <v>1</v>
      </c>
      <c r="I686" t="s">
        <v>858</v>
      </c>
      <c r="J686" s="29">
        <v>44224</v>
      </c>
      <c r="K686" t="s">
        <v>744</v>
      </c>
      <c r="L686" t="s">
        <v>745</v>
      </c>
      <c r="M686" t="s">
        <v>910</v>
      </c>
      <c r="N686" t="s">
        <v>911</v>
      </c>
      <c r="O686" t="s">
        <v>912</v>
      </c>
      <c r="P686" t="s">
        <v>673</v>
      </c>
      <c r="Q686" t="s">
        <v>749</v>
      </c>
      <c r="R686" t="s">
        <v>643</v>
      </c>
      <c r="S686" t="s">
        <v>696</v>
      </c>
      <c r="T686" t="s">
        <v>751</v>
      </c>
      <c r="U686" t="s">
        <v>752</v>
      </c>
      <c r="V686" t="s">
        <v>753</v>
      </c>
      <c r="W686" t="s">
        <v>788</v>
      </c>
      <c r="X686" t="s">
        <v>789</v>
      </c>
      <c r="Y686" t="s">
        <v>755</v>
      </c>
      <c r="Z686" t="s">
        <v>380</v>
      </c>
      <c r="AA686" t="s">
        <v>756</v>
      </c>
      <c r="AB686" t="s">
        <v>757</v>
      </c>
      <c r="AC686" t="s">
        <v>758</v>
      </c>
      <c r="AD686" t="s">
        <v>759</v>
      </c>
      <c r="AE686" t="s">
        <v>472</v>
      </c>
      <c r="AF686" t="s">
        <v>790</v>
      </c>
      <c r="AG686" t="s">
        <v>761</v>
      </c>
      <c r="AH686" t="s">
        <v>762</v>
      </c>
      <c r="AI686" t="s">
        <v>791</v>
      </c>
      <c r="AJ686">
        <v>4.92</v>
      </c>
      <c r="AK686">
        <v>0</v>
      </c>
      <c r="AL686">
        <v>0</v>
      </c>
      <c r="AM686" t="s">
        <v>764</v>
      </c>
      <c r="AN686" t="s">
        <v>764</v>
      </c>
      <c r="AO686" t="s">
        <v>764</v>
      </c>
    </row>
    <row r="687" spans="1:41" x14ac:dyDescent="0.35">
      <c r="A687">
        <v>1238042</v>
      </c>
      <c r="B687" t="s">
        <v>740</v>
      </c>
      <c r="C687" t="s">
        <v>741</v>
      </c>
      <c r="D687" t="s">
        <v>580</v>
      </c>
      <c r="E687" t="s">
        <v>180</v>
      </c>
      <c r="F687" t="s">
        <v>907</v>
      </c>
      <c r="G687">
        <v>2021</v>
      </c>
      <c r="H687">
        <v>1</v>
      </c>
      <c r="I687" t="s">
        <v>858</v>
      </c>
      <c r="J687" s="29">
        <v>44224</v>
      </c>
      <c r="K687" t="s">
        <v>744</v>
      </c>
      <c r="L687" t="s">
        <v>745</v>
      </c>
      <c r="M687" t="s">
        <v>910</v>
      </c>
      <c r="N687" t="s">
        <v>911</v>
      </c>
      <c r="O687" t="s">
        <v>912</v>
      </c>
      <c r="P687" t="s">
        <v>673</v>
      </c>
      <c r="Q687" t="s">
        <v>749</v>
      </c>
      <c r="R687" t="s">
        <v>641</v>
      </c>
      <c r="S687" t="s">
        <v>695</v>
      </c>
      <c r="T687" t="s">
        <v>751</v>
      </c>
      <c r="U687" t="s">
        <v>752</v>
      </c>
      <c r="V687" t="s">
        <v>753</v>
      </c>
      <c r="W687" t="s">
        <v>16</v>
      </c>
      <c r="X687" t="s">
        <v>754</v>
      </c>
      <c r="Y687" t="s">
        <v>755</v>
      </c>
      <c r="Z687" t="s">
        <v>380</v>
      </c>
      <c r="AA687" t="s">
        <v>756</v>
      </c>
      <c r="AB687" t="s">
        <v>757</v>
      </c>
      <c r="AC687" t="s">
        <v>758</v>
      </c>
      <c r="AD687" t="s">
        <v>759</v>
      </c>
      <c r="AE687" t="s">
        <v>472</v>
      </c>
      <c r="AF687" t="s">
        <v>760</v>
      </c>
      <c r="AG687" t="s">
        <v>761</v>
      </c>
      <c r="AH687" t="s">
        <v>762</v>
      </c>
      <c r="AI687" t="s">
        <v>763</v>
      </c>
      <c r="AJ687">
        <v>4222.08</v>
      </c>
      <c r="AK687">
        <v>0</v>
      </c>
      <c r="AL687">
        <v>0</v>
      </c>
      <c r="AM687" t="s">
        <v>764</v>
      </c>
      <c r="AN687" t="s">
        <v>764</v>
      </c>
      <c r="AO687" t="s">
        <v>764</v>
      </c>
    </row>
    <row r="688" spans="1:41" x14ac:dyDescent="0.35">
      <c r="A688">
        <v>1238042</v>
      </c>
      <c r="B688" t="s">
        <v>740</v>
      </c>
      <c r="C688" t="s">
        <v>741</v>
      </c>
      <c r="D688" t="s">
        <v>580</v>
      </c>
      <c r="E688" t="s">
        <v>180</v>
      </c>
      <c r="F688" t="s">
        <v>907</v>
      </c>
      <c r="G688">
        <v>2021</v>
      </c>
      <c r="H688">
        <v>1</v>
      </c>
      <c r="I688" t="s">
        <v>858</v>
      </c>
      <c r="J688" s="29">
        <v>44226</v>
      </c>
      <c r="K688" t="s">
        <v>744</v>
      </c>
      <c r="L688" t="s">
        <v>847</v>
      </c>
      <c r="M688" t="s">
        <v>908</v>
      </c>
      <c r="N688" t="s">
        <v>909</v>
      </c>
      <c r="O688" t="s">
        <v>872</v>
      </c>
      <c r="P688" t="s">
        <v>673</v>
      </c>
      <c r="Q688" t="s">
        <v>749</v>
      </c>
      <c r="R688" t="s">
        <v>641</v>
      </c>
      <c r="S688" t="s">
        <v>695</v>
      </c>
      <c r="T688" t="s">
        <v>751</v>
      </c>
      <c r="U688" t="s">
        <v>752</v>
      </c>
      <c r="V688" t="s">
        <v>753</v>
      </c>
      <c r="W688" t="s">
        <v>16</v>
      </c>
      <c r="X688" t="s">
        <v>754</v>
      </c>
      <c r="Y688" t="s">
        <v>755</v>
      </c>
      <c r="Z688" t="s">
        <v>380</v>
      </c>
      <c r="AA688" t="s">
        <v>756</v>
      </c>
      <c r="AB688" t="s">
        <v>757</v>
      </c>
      <c r="AC688" t="s">
        <v>758</v>
      </c>
      <c r="AD688" t="s">
        <v>759</v>
      </c>
      <c r="AE688" t="s">
        <v>472</v>
      </c>
      <c r="AF688" t="s">
        <v>760</v>
      </c>
      <c r="AG688" t="s">
        <v>761</v>
      </c>
      <c r="AH688" t="s">
        <v>762</v>
      </c>
      <c r="AI688" t="s">
        <v>763</v>
      </c>
      <c r="AJ688">
        <v>1650.66</v>
      </c>
      <c r="AK688">
        <v>0</v>
      </c>
      <c r="AL688">
        <v>0</v>
      </c>
      <c r="AM688" t="s">
        <v>764</v>
      </c>
      <c r="AN688" t="s">
        <v>764</v>
      </c>
      <c r="AO688" t="s">
        <v>764</v>
      </c>
    </row>
    <row r="689" spans="1:41" x14ac:dyDescent="0.35">
      <c r="A689">
        <v>1238042</v>
      </c>
      <c r="B689" t="s">
        <v>740</v>
      </c>
      <c r="C689" t="s">
        <v>741</v>
      </c>
      <c r="D689" t="s">
        <v>580</v>
      </c>
      <c r="E689" t="s">
        <v>180</v>
      </c>
      <c r="F689" t="s">
        <v>907</v>
      </c>
      <c r="G689">
        <v>2021</v>
      </c>
      <c r="H689">
        <v>1</v>
      </c>
      <c r="I689" t="s">
        <v>858</v>
      </c>
      <c r="J689" s="29">
        <v>44226</v>
      </c>
      <c r="K689" t="s">
        <v>744</v>
      </c>
      <c r="L689" t="s">
        <v>847</v>
      </c>
      <c r="M689" t="s">
        <v>908</v>
      </c>
      <c r="N689" t="s">
        <v>909</v>
      </c>
      <c r="O689" t="s">
        <v>872</v>
      </c>
      <c r="P689" t="s">
        <v>673</v>
      </c>
      <c r="Q689" t="s">
        <v>749</v>
      </c>
      <c r="R689" t="s">
        <v>641</v>
      </c>
      <c r="S689" t="s">
        <v>695</v>
      </c>
      <c r="T689" t="s">
        <v>751</v>
      </c>
      <c r="U689" t="s">
        <v>752</v>
      </c>
      <c r="V689" t="s">
        <v>753</v>
      </c>
      <c r="W689" t="s">
        <v>16</v>
      </c>
      <c r="X689" t="s">
        <v>754</v>
      </c>
      <c r="Y689" t="s">
        <v>755</v>
      </c>
      <c r="Z689" t="s">
        <v>380</v>
      </c>
      <c r="AA689" t="s">
        <v>756</v>
      </c>
      <c r="AB689" t="s">
        <v>757</v>
      </c>
      <c r="AC689" t="s">
        <v>758</v>
      </c>
      <c r="AD689" t="s">
        <v>759</v>
      </c>
      <c r="AE689" t="s">
        <v>472</v>
      </c>
      <c r="AF689" t="s">
        <v>760</v>
      </c>
      <c r="AG689" t="s">
        <v>761</v>
      </c>
      <c r="AH689" t="s">
        <v>762</v>
      </c>
      <c r="AI689" t="s">
        <v>763</v>
      </c>
      <c r="AJ689">
        <v>1602.49</v>
      </c>
      <c r="AK689">
        <v>0</v>
      </c>
      <c r="AL689">
        <v>0</v>
      </c>
      <c r="AM689" t="s">
        <v>764</v>
      </c>
      <c r="AN689" t="s">
        <v>764</v>
      </c>
      <c r="AO689" t="s">
        <v>764</v>
      </c>
    </row>
    <row r="690" spans="1:41" x14ac:dyDescent="0.35">
      <c r="A690">
        <v>1265469</v>
      </c>
      <c r="B690" t="s">
        <v>740</v>
      </c>
      <c r="C690" t="s">
        <v>741</v>
      </c>
      <c r="D690" t="e">
        <v>#N/A</v>
      </c>
      <c r="E690" t="s">
        <v>817</v>
      </c>
      <c r="F690" t="s">
        <v>907</v>
      </c>
      <c r="G690">
        <v>2021</v>
      </c>
      <c r="H690">
        <v>1</v>
      </c>
      <c r="I690" t="s">
        <v>858</v>
      </c>
      <c r="J690" s="29">
        <v>44224</v>
      </c>
      <c r="K690" t="s">
        <v>744</v>
      </c>
      <c r="L690" t="s">
        <v>745</v>
      </c>
      <c r="M690" t="s">
        <v>910</v>
      </c>
      <c r="N690" t="s">
        <v>911</v>
      </c>
      <c r="O690" t="s">
        <v>912</v>
      </c>
      <c r="P690" t="s">
        <v>673</v>
      </c>
      <c r="Q690" t="s">
        <v>749</v>
      </c>
      <c r="R690" t="s">
        <v>641</v>
      </c>
      <c r="S690" t="s">
        <v>695</v>
      </c>
      <c r="T690" t="s">
        <v>751</v>
      </c>
      <c r="U690" t="s">
        <v>752</v>
      </c>
      <c r="V690" t="s">
        <v>753</v>
      </c>
      <c r="W690" t="s">
        <v>788</v>
      </c>
      <c r="X690" t="s">
        <v>789</v>
      </c>
      <c r="Y690" t="s">
        <v>755</v>
      </c>
      <c r="Z690" t="s">
        <v>380</v>
      </c>
      <c r="AA690" t="s">
        <v>756</v>
      </c>
      <c r="AB690" t="s">
        <v>757</v>
      </c>
      <c r="AC690" t="s">
        <v>758</v>
      </c>
      <c r="AD690" t="s">
        <v>759</v>
      </c>
      <c r="AE690" t="s">
        <v>472</v>
      </c>
      <c r="AF690" t="s">
        <v>790</v>
      </c>
      <c r="AG690" t="s">
        <v>761</v>
      </c>
      <c r="AH690" t="s">
        <v>762</v>
      </c>
      <c r="AI690" t="s">
        <v>791</v>
      </c>
      <c r="AJ690">
        <v>5.7</v>
      </c>
      <c r="AK690">
        <v>0</v>
      </c>
      <c r="AL690">
        <v>0</v>
      </c>
      <c r="AM690" t="s">
        <v>764</v>
      </c>
      <c r="AN690" t="s">
        <v>764</v>
      </c>
      <c r="AO690" t="s">
        <v>764</v>
      </c>
    </row>
    <row r="691" spans="1:41" x14ac:dyDescent="0.35">
      <c r="A691">
        <v>1265469</v>
      </c>
      <c r="B691" t="s">
        <v>740</v>
      </c>
      <c r="C691" t="s">
        <v>741</v>
      </c>
      <c r="D691" t="e">
        <v>#N/A</v>
      </c>
      <c r="E691" t="s">
        <v>817</v>
      </c>
      <c r="F691" t="s">
        <v>907</v>
      </c>
      <c r="G691">
        <v>2021</v>
      </c>
      <c r="H691">
        <v>1</v>
      </c>
      <c r="I691" t="s">
        <v>858</v>
      </c>
      <c r="J691" s="29">
        <v>44226</v>
      </c>
      <c r="K691" t="s">
        <v>744</v>
      </c>
      <c r="L691" t="s">
        <v>847</v>
      </c>
      <c r="M691" t="s">
        <v>908</v>
      </c>
      <c r="N691" t="s">
        <v>909</v>
      </c>
      <c r="O691" t="s">
        <v>872</v>
      </c>
      <c r="P691" t="s">
        <v>673</v>
      </c>
      <c r="Q691" t="s">
        <v>749</v>
      </c>
      <c r="R691" t="s">
        <v>641</v>
      </c>
      <c r="S691" t="s">
        <v>695</v>
      </c>
      <c r="T691" t="s">
        <v>751</v>
      </c>
      <c r="U691" t="s">
        <v>752</v>
      </c>
      <c r="V691" t="s">
        <v>753</v>
      </c>
      <c r="W691" t="s">
        <v>788</v>
      </c>
      <c r="X691" t="s">
        <v>789</v>
      </c>
      <c r="Y691" t="s">
        <v>755</v>
      </c>
      <c r="Z691" t="s">
        <v>380</v>
      </c>
      <c r="AA691" t="s">
        <v>756</v>
      </c>
      <c r="AB691" t="s">
        <v>757</v>
      </c>
      <c r="AC691" t="s">
        <v>758</v>
      </c>
      <c r="AD691" t="s">
        <v>759</v>
      </c>
      <c r="AE691" t="s">
        <v>472</v>
      </c>
      <c r="AF691" t="s">
        <v>790</v>
      </c>
      <c r="AG691" t="s">
        <v>761</v>
      </c>
      <c r="AH691" t="s">
        <v>762</v>
      </c>
      <c r="AI691" t="s">
        <v>791</v>
      </c>
      <c r="AJ691">
        <v>1566.12</v>
      </c>
      <c r="AK691">
        <v>0</v>
      </c>
      <c r="AL691">
        <v>0</v>
      </c>
      <c r="AM691" t="s">
        <v>764</v>
      </c>
      <c r="AN691" t="s">
        <v>764</v>
      </c>
      <c r="AO691" t="s">
        <v>764</v>
      </c>
    </row>
    <row r="692" spans="1:41" x14ac:dyDescent="0.35">
      <c r="A692">
        <v>1199588</v>
      </c>
      <c r="B692" t="s">
        <v>740</v>
      </c>
      <c r="C692" t="s">
        <v>741</v>
      </c>
      <c r="D692" t="s">
        <v>580</v>
      </c>
      <c r="E692" t="s">
        <v>176</v>
      </c>
      <c r="F692" t="s">
        <v>907</v>
      </c>
      <c r="G692">
        <v>2021</v>
      </c>
      <c r="H692">
        <v>1</v>
      </c>
      <c r="I692" t="s">
        <v>858</v>
      </c>
      <c r="J692" s="29">
        <v>44224</v>
      </c>
      <c r="K692" t="s">
        <v>744</v>
      </c>
      <c r="L692" t="s">
        <v>745</v>
      </c>
      <c r="M692" t="s">
        <v>910</v>
      </c>
      <c r="N692" t="s">
        <v>911</v>
      </c>
      <c r="O692" t="s">
        <v>912</v>
      </c>
      <c r="P692" t="s">
        <v>673</v>
      </c>
      <c r="Q692" t="s">
        <v>749</v>
      </c>
      <c r="R692" t="s">
        <v>639</v>
      </c>
      <c r="S692" t="s">
        <v>703</v>
      </c>
      <c r="T692" t="s">
        <v>751</v>
      </c>
      <c r="U692" t="s">
        <v>752</v>
      </c>
      <c r="V692" t="s">
        <v>753</v>
      </c>
      <c r="W692" t="s">
        <v>16</v>
      </c>
      <c r="X692" t="s">
        <v>754</v>
      </c>
      <c r="Y692" t="s">
        <v>755</v>
      </c>
      <c r="Z692" t="s">
        <v>380</v>
      </c>
      <c r="AA692" t="s">
        <v>756</v>
      </c>
      <c r="AB692" t="s">
        <v>757</v>
      </c>
      <c r="AC692" t="s">
        <v>758</v>
      </c>
      <c r="AD692" t="s">
        <v>759</v>
      </c>
      <c r="AE692" t="s">
        <v>766</v>
      </c>
      <c r="AF692" t="s">
        <v>760</v>
      </c>
      <c r="AG692" t="s">
        <v>761</v>
      </c>
      <c r="AH692" t="s">
        <v>762</v>
      </c>
      <c r="AI692" t="s">
        <v>763</v>
      </c>
      <c r="AJ692">
        <v>647.84</v>
      </c>
      <c r="AK692">
        <v>0</v>
      </c>
      <c r="AL692">
        <v>0</v>
      </c>
      <c r="AM692" t="s">
        <v>764</v>
      </c>
      <c r="AN692" t="s">
        <v>764</v>
      </c>
      <c r="AO692" t="s">
        <v>764</v>
      </c>
    </row>
    <row r="693" spans="1:41" x14ac:dyDescent="0.35">
      <c r="A693">
        <v>1199588</v>
      </c>
      <c r="B693" t="s">
        <v>740</v>
      </c>
      <c r="C693" t="s">
        <v>741</v>
      </c>
      <c r="D693" t="s">
        <v>580</v>
      </c>
      <c r="E693" t="s">
        <v>176</v>
      </c>
      <c r="F693" t="s">
        <v>907</v>
      </c>
      <c r="G693">
        <v>2021</v>
      </c>
      <c r="H693">
        <v>1</v>
      </c>
      <c r="I693" t="s">
        <v>858</v>
      </c>
      <c r="J693" s="29">
        <v>44226</v>
      </c>
      <c r="K693" t="s">
        <v>744</v>
      </c>
      <c r="L693" t="s">
        <v>847</v>
      </c>
      <c r="M693" t="s">
        <v>908</v>
      </c>
      <c r="N693" t="s">
        <v>909</v>
      </c>
      <c r="O693" t="s">
        <v>872</v>
      </c>
      <c r="P693" t="s">
        <v>673</v>
      </c>
      <c r="Q693" t="s">
        <v>749</v>
      </c>
      <c r="R693" t="s">
        <v>639</v>
      </c>
      <c r="S693" t="s">
        <v>703</v>
      </c>
      <c r="T693" t="s">
        <v>751</v>
      </c>
      <c r="U693" t="s">
        <v>752</v>
      </c>
      <c r="V693" t="s">
        <v>753</v>
      </c>
      <c r="W693" t="s">
        <v>16</v>
      </c>
      <c r="X693" t="s">
        <v>754</v>
      </c>
      <c r="Y693" t="s">
        <v>755</v>
      </c>
      <c r="Z693" t="s">
        <v>380</v>
      </c>
      <c r="AA693" t="s">
        <v>756</v>
      </c>
      <c r="AB693" t="s">
        <v>757</v>
      </c>
      <c r="AC693" t="s">
        <v>758</v>
      </c>
      <c r="AD693" t="s">
        <v>759</v>
      </c>
      <c r="AE693" t="s">
        <v>766</v>
      </c>
      <c r="AF693" t="s">
        <v>760</v>
      </c>
      <c r="AG693" t="s">
        <v>761</v>
      </c>
      <c r="AH693" t="s">
        <v>762</v>
      </c>
      <c r="AI693" t="s">
        <v>763</v>
      </c>
      <c r="AJ693">
        <v>4715.55</v>
      </c>
      <c r="AK693">
        <v>0</v>
      </c>
      <c r="AL693">
        <v>0</v>
      </c>
      <c r="AM693" t="s">
        <v>764</v>
      </c>
      <c r="AN693" t="s">
        <v>764</v>
      </c>
      <c r="AO693" t="s">
        <v>764</v>
      </c>
    </row>
    <row r="694" spans="1:41" x14ac:dyDescent="0.35">
      <c r="A694">
        <v>1199586</v>
      </c>
      <c r="B694" t="s">
        <v>740</v>
      </c>
      <c r="C694" t="s">
        <v>741</v>
      </c>
      <c r="D694" t="s">
        <v>580</v>
      </c>
      <c r="E694" t="s">
        <v>173</v>
      </c>
      <c r="F694" t="s">
        <v>907</v>
      </c>
      <c r="G694">
        <v>2021</v>
      </c>
      <c r="H694">
        <v>1</v>
      </c>
      <c r="I694" t="s">
        <v>858</v>
      </c>
      <c r="J694" s="29">
        <v>44224</v>
      </c>
      <c r="K694" t="s">
        <v>744</v>
      </c>
      <c r="L694" t="s">
        <v>745</v>
      </c>
      <c r="M694" t="s">
        <v>910</v>
      </c>
      <c r="N694" t="s">
        <v>911</v>
      </c>
      <c r="O694" t="s">
        <v>912</v>
      </c>
      <c r="P694" t="s">
        <v>673</v>
      </c>
      <c r="Q694" t="s">
        <v>749</v>
      </c>
      <c r="R694" t="s">
        <v>637</v>
      </c>
      <c r="S694" t="s">
        <v>705</v>
      </c>
      <c r="T694" t="s">
        <v>751</v>
      </c>
      <c r="U694" t="s">
        <v>752</v>
      </c>
      <c r="V694" t="s">
        <v>753</v>
      </c>
      <c r="W694" t="s">
        <v>16</v>
      </c>
      <c r="X694" t="s">
        <v>754</v>
      </c>
      <c r="Y694" t="s">
        <v>755</v>
      </c>
      <c r="Z694" t="s">
        <v>380</v>
      </c>
      <c r="AA694" t="s">
        <v>756</v>
      </c>
      <c r="AB694" t="s">
        <v>757</v>
      </c>
      <c r="AC694" t="s">
        <v>758</v>
      </c>
      <c r="AD694" t="s">
        <v>759</v>
      </c>
      <c r="AE694" t="s">
        <v>766</v>
      </c>
      <c r="AF694" t="s">
        <v>760</v>
      </c>
      <c r="AG694" t="s">
        <v>761</v>
      </c>
      <c r="AH694" t="s">
        <v>762</v>
      </c>
      <c r="AI694" t="s">
        <v>763</v>
      </c>
      <c r="AJ694">
        <v>113.01</v>
      </c>
      <c r="AK694">
        <v>0</v>
      </c>
      <c r="AL694">
        <v>0</v>
      </c>
      <c r="AM694" t="s">
        <v>764</v>
      </c>
      <c r="AN694" t="s">
        <v>764</v>
      </c>
      <c r="AO694" t="s">
        <v>764</v>
      </c>
    </row>
    <row r="695" spans="1:41" x14ac:dyDescent="0.35">
      <c r="A695">
        <v>1199586</v>
      </c>
      <c r="B695" t="s">
        <v>740</v>
      </c>
      <c r="C695" t="s">
        <v>741</v>
      </c>
      <c r="D695" t="s">
        <v>580</v>
      </c>
      <c r="E695" t="s">
        <v>173</v>
      </c>
      <c r="F695" t="s">
        <v>907</v>
      </c>
      <c r="G695">
        <v>2021</v>
      </c>
      <c r="H695">
        <v>1</v>
      </c>
      <c r="I695" t="s">
        <v>858</v>
      </c>
      <c r="J695" s="29">
        <v>44226</v>
      </c>
      <c r="K695" t="s">
        <v>744</v>
      </c>
      <c r="L695" t="s">
        <v>847</v>
      </c>
      <c r="M695" t="s">
        <v>908</v>
      </c>
      <c r="N695" t="s">
        <v>909</v>
      </c>
      <c r="O695" t="s">
        <v>872</v>
      </c>
      <c r="P695" t="s">
        <v>673</v>
      </c>
      <c r="Q695" t="s">
        <v>749</v>
      </c>
      <c r="R695" t="s">
        <v>637</v>
      </c>
      <c r="S695" t="s">
        <v>705</v>
      </c>
      <c r="T695" t="s">
        <v>751</v>
      </c>
      <c r="U695" t="s">
        <v>752</v>
      </c>
      <c r="V695" t="s">
        <v>753</v>
      </c>
      <c r="W695" t="s">
        <v>16</v>
      </c>
      <c r="X695" t="s">
        <v>754</v>
      </c>
      <c r="Y695" t="s">
        <v>755</v>
      </c>
      <c r="Z695" t="s">
        <v>380</v>
      </c>
      <c r="AA695" t="s">
        <v>756</v>
      </c>
      <c r="AB695" t="s">
        <v>757</v>
      </c>
      <c r="AC695" t="s">
        <v>758</v>
      </c>
      <c r="AD695" t="s">
        <v>759</v>
      </c>
      <c r="AE695" t="s">
        <v>766</v>
      </c>
      <c r="AF695" t="s">
        <v>760</v>
      </c>
      <c r="AG695" t="s">
        <v>761</v>
      </c>
      <c r="AH695" t="s">
        <v>762</v>
      </c>
      <c r="AI695" t="s">
        <v>763</v>
      </c>
      <c r="AJ695">
        <v>1792.38</v>
      </c>
      <c r="AK695">
        <v>0</v>
      </c>
      <c r="AL695">
        <v>0</v>
      </c>
      <c r="AM695" t="s">
        <v>764</v>
      </c>
      <c r="AN695" t="s">
        <v>764</v>
      </c>
      <c r="AO695" t="s">
        <v>764</v>
      </c>
    </row>
    <row r="696" spans="1:41" x14ac:dyDescent="0.35">
      <c r="A696">
        <v>1720243</v>
      </c>
      <c r="B696" t="s">
        <v>740</v>
      </c>
      <c r="C696" t="s">
        <v>741</v>
      </c>
      <c r="D696" t="e">
        <v>#N/A</v>
      </c>
      <c r="E696" t="s">
        <v>892</v>
      </c>
      <c r="F696" t="s">
        <v>907</v>
      </c>
      <c r="G696">
        <v>2021</v>
      </c>
      <c r="H696">
        <v>1</v>
      </c>
      <c r="I696" t="s">
        <v>858</v>
      </c>
      <c r="J696" s="29">
        <v>44226</v>
      </c>
      <c r="K696" t="s">
        <v>744</v>
      </c>
      <c r="L696" t="s">
        <v>847</v>
      </c>
      <c r="M696" t="s">
        <v>908</v>
      </c>
      <c r="N696" t="s">
        <v>909</v>
      </c>
      <c r="O696" t="s">
        <v>872</v>
      </c>
      <c r="P696" t="s">
        <v>673</v>
      </c>
      <c r="Q696" t="s">
        <v>749</v>
      </c>
      <c r="R696" t="s">
        <v>637</v>
      </c>
      <c r="S696" t="s">
        <v>705</v>
      </c>
      <c r="T696" t="s">
        <v>751</v>
      </c>
      <c r="U696" t="s">
        <v>752</v>
      </c>
      <c r="V696" t="s">
        <v>753</v>
      </c>
      <c r="W696" t="s">
        <v>788</v>
      </c>
      <c r="X696" t="s">
        <v>789</v>
      </c>
      <c r="Y696" t="s">
        <v>755</v>
      </c>
      <c r="Z696" t="s">
        <v>380</v>
      </c>
      <c r="AA696" t="s">
        <v>756</v>
      </c>
      <c r="AB696" t="s">
        <v>757</v>
      </c>
      <c r="AC696" t="s">
        <v>758</v>
      </c>
      <c r="AD696" t="s">
        <v>759</v>
      </c>
      <c r="AE696" t="s">
        <v>766</v>
      </c>
      <c r="AF696" t="s">
        <v>790</v>
      </c>
      <c r="AG696" t="s">
        <v>761</v>
      </c>
      <c r="AH696" t="s">
        <v>762</v>
      </c>
      <c r="AI696" t="s">
        <v>791</v>
      </c>
      <c r="AJ696">
        <v>501.84</v>
      </c>
      <c r="AK696">
        <v>0</v>
      </c>
      <c r="AL696">
        <v>0</v>
      </c>
      <c r="AM696" t="s">
        <v>764</v>
      </c>
      <c r="AN696" t="s">
        <v>764</v>
      </c>
      <c r="AO696" t="s">
        <v>764</v>
      </c>
    </row>
    <row r="697" spans="1:41" x14ac:dyDescent="0.35">
      <c r="A697">
        <v>1720243</v>
      </c>
      <c r="B697" t="s">
        <v>740</v>
      </c>
      <c r="C697" t="s">
        <v>741</v>
      </c>
      <c r="D697" t="e">
        <v>#N/A</v>
      </c>
      <c r="E697" t="s">
        <v>892</v>
      </c>
      <c r="F697" t="s">
        <v>907</v>
      </c>
      <c r="G697">
        <v>2021</v>
      </c>
      <c r="H697">
        <v>1</v>
      </c>
      <c r="I697" t="s">
        <v>858</v>
      </c>
      <c r="J697" s="29">
        <v>44226</v>
      </c>
      <c r="K697" t="s">
        <v>744</v>
      </c>
      <c r="L697" t="s">
        <v>847</v>
      </c>
      <c r="M697" t="s">
        <v>908</v>
      </c>
      <c r="N697" t="s">
        <v>909</v>
      </c>
      <c r="O697" t="s">
        <v>872</v>
      </c>
      <c r="P697" t="s">
        <v>673</v>
      </c>
      <c r="Q697" t="s">
        <v>749</v>
      </c>
      <c r="R697" t="s">
        <v>637</v>
      </c>
      <c r="S697" t="s">
        <v>705</v>
      </c>
      <c r="T697" t="s">
        <v>751</v>
      </c>
      <c r="U697" t="s">
        <v>752</v>
      </c>
      <c r="V697" t="s">
        <v>753</v>
      </c>
      <c r="W697" t="s">
        <v>788</v>
      </c>
      <c r="X697" t="s">
        <v>789</v>
      </c>
      <c r="Y697" t="s">
        <v>755</v>
      </c>
      <c r="Z697" t="s">
        <v>380</v>
      </c>
      <c r="AA697" t="s">
        <v>756</v>
      </c>
      <c r="AB697" t="s">
        <v>757</v>
      </c>
      <c r="AC697" t="s">
        <v>758</v>
      </c>
      <c r="AD697" t="s">
        <v>759</v>
      </c>
      <c r="AE697" t="s">
        <v>766</v>
      </c>
      <c r="AF697" t="s">
        <v>790</v>
      </c>
      <c r="AG697" t="s">
        <v>761</v>
      </c>
      <c r="AH697" t="s">
        <v>762</v>
      </c>
      <c r="AI697" t="s">
        <v>791</v>
      </c>
      <c r="AJ697">
        <v>238.62</v>
      </c>
      <c r="AK697">
        <v>0</v>
      </c>
      <c r="AL697">
        <v>0</v>
      </c>
      <c r="AM697" t="s">
        <v>764</v>
      </c>
      <c r="AN697" t="s">
        <v>764</v>
      </c>
      <c r="AO697" t="s">
        <v>764</v>
      </c>
    </row>
    <row r="698" spans="1:41" x14ac:dyDescent="0.35">
      <c r="A698">
        <v>1182906</v>
      </c>
      <c r="B698" t="s">
        <v>740</v>
      </c>
      <c r="C698" t="s">
        <v>741</v>
      </c>
      <c r="D698" t="s">
        <v>580</v>
      </c>
      <c r="E698" t="s">
        <v>171</v>
      </c>
      <c r="F698" t="s">
        <v>907</v>
      </c>
      <c r="G698">
        <v>2021</v>
      </c>
      <c r="H698">
        <v>1</v>
      </c>
      <c r="I698" t="s">
        <v>858</v>
      </c>
      <c r="J698" s="29">
        <v>44224</v>
      </c>
      <c r="K698" t="s">
        <v>744</v>
      </c>
      <c r="L698" t="s">
        <v>745</v>
      </c>
      <c r="M698" t="s">
        <v>910</v>
      </c>
      <c r="N698" t="s">
        <v>911</v>
      </c>
      <c r="O698" t="s">
        <v>912</v>
      </c>
      <c r="P698" t="s">
        <v>673</v>
      </c>
      <c r="Q698" t="s">
        <v>749</v>
      </c>
      <c r="R698" t="s">
        <v>635</v>
      </c>
      <c r="S698" t="s">
        <v>913</v>
      </c>
      <c r="T698" t="s">
        <v>751</v>
      </c>
      <c r="U698" t="s">
        <v>752</v>
      </c>
      <c r="V698" t="s">
        <v>753</v>
      </c>
      <c r="W698" t="s">
        <v>16</v>
      </c>
      <c r="X698" t="s">
        <v>754</v>
      </c>
      <c r="Y698" t="s">
        <v>755</v>
      </c>
      <c r="Z698" t="s">
        <v>380</v>
      </c>
      <c r="AA698" t="s">
        <v>756</v>
      </c>
      <c r="AB698" t="s">
        <v>757</v>
      </c>
      <c r="AC698" t="s">
        <v>758</v>
      </c>
      <c r="AD698" t="s">
        <v>759</v>
      </c>
      <c r="AE698" t="s">
        <v>247</v>
      </c>
      <c r="AF698" t="s">
        <v>760</v>
      </c>
      <c r="AG698" t="s">
        <v>761</v>
      </c>
      <c r="AH698" t="s">
        <v>762</v>
      </c>
      <c r="AI698" t="s">
        <v>763</v>
      </c>
      <c r="AJ698">
        <v>46.22</v>
      </c>
      <c r="AK698">
        <v>0</v>
      </c>
      <c r="AL698">
        <v>0</v>
      </c>
      <c r="AM698" t="s">
        <v>764</v>
      </c>
      <c r="AN698" t="s">
        <v>764</v>
      </c>
      <c r="AO698" t="s">
        <v>764</v>
      </c>
    </row>
    <row r="699" spans="1:41" x14ac:dyDescent="0.35">
      <c r="A699">
        <v>1238039</v>
      </c>
      <c r="B699" t="s">
        <v>740</v>
      </c>
      <c r="C699" t="s">
        <v>741</v>
      </c>
      <c r="D699" t="s">
        <v>580</v>
      </c>
      <c r="E699" t="s">
        <v>159</v>
      </c>
      <c r="F699" t="s">
        <v>907</v>
      </c>
      <c r="G699">
        <v>2021</v>
      </c>
      <c r="H699">
        <v>1</v>
      </c>
      <c r="I699" t="s">
        <v>858</v>
      </c>
      <c r="J699" s="29">
        <v>44224</v>
      </c>
      <c r="K699" t="s">
        <v>744</v>
      </c>
      <c r="L699" t="s">
        <v>745</v>
      </c>
      <c r="M699" t="s">
        <v>910</v>
      </c>
      <c r="N699" t="s">
        <v>911</v>
      </c>
      <c r="O699" t="s">
        <v>912</v>
      </c>
      <c r="P699" t="s">
        <v>673</v>
      </c>
      <c r="Q699" t="s">
        <v>749</v>
      </c>
      <c r="R699" t="s">
        <v>627</v>
      </c>
      <c r="S699" t="s">
        <v>786</v>
      </c>
      <c r="T699" t="s">
        <v>751</v>
      </c>
      <c r="U699" t="s">
        <v>752</v>
      </c>
      <c r="V699" t="s">
        <v>753</v>
      </c>
      <c r="W699" t="s">
        <v>16</v>
      </c>
      <c r="X699" t="s">
        <v>754</v>
      </c>
      <c r="Y699" t="s">
        <v>755</v>
      </c>
      <c r="Z699" t="s">
        <v>380</v>
      </c>
      <c r="AA699" t="s">
        <v>756</v>
      </c>
      <c r="AB699" t="s">
        <v>757</v>
      </c>
      <c r="AC699" t="s">
        <v>758</v>
      </c>
      <c r="AD699" t="s">
        <v>759</v>
      </c>
      <c r="AE699" t="s">
        <v>768</v>
      </c>
      <c r="AF699" t="s">
        <v>760</v>
      </c>
      <c r="AG699" t="s">
        <v>761</v>
      </c>
      <c r="AH699" t="s">
        <v>762</v>
      </c>
      <c r="AI699" t="s">
        <v>763</v>
      </c>
      <c r="AJ699">
        <v>1017</v>
      </c>
      <c r="AK699">
        <v>0</v>
      </c>
      <c r="AL699">
        <v>0</v>
      </c>
      <c r="AM699" t="s">
        <v>764</v>
      </c>
      <c r="AN699" t="s">
        <v>764</v>
      </c>
      <c r="AO699" t="s">
        <v>764</v>
      </c>
    </row>
    <row r="700" spans="1:41" x14ac:dyDescent="0.35">
      <c r="A700">
        <v>1238039</v>
      </c>
      <c r="B700" t="s">
        <v>740</v>
      </c>
      <c r="C700" t="s">
        <v>741</v>
      </c>
      <c r="D700" t="s">
        <v>580</v>
      </c>
      <c r="E700" t="s">
        <v>159</v>
      </c>
      <c r="F700" t="s">
        <v>907</v>
      </c>
      <c r="G700">
        <v>2021</v>
      </c>
      <c r="H700">
        <v>1</v>
      </c>
      <c r="I700" t="s">
        <v>858</v>
      </c>
      <c r="J700" s="29">
        <v>44227</v>
      </c>
      <c r="K700" t="s">
        <v>744</v>
      </c>
      <c r="L700" t="s">
        <v>914</v>
      </c>
      <c r="M700" t="s">
        <v>915</v>
      </c>
      <c r="N700" t="s">
        <v>916</v>
      </c>
      <c r="O700" t="s">
        <v>917</v>
      </c>
      <c r="P700" t="s">
        <v>673</v>
      </c>
      <c r="Q700" t="s">
        <v>749</v>
      </c>
      <c r="R700" t="s">
        <v>627</v>
      </c>
      <c r="S700" t="s">
        <v>786</v>
      </c>
      <c r="T700" t="s">
        <v>751</v>
      </c>
      <c r="U700" t="s">
        <v>752</v>
      </c>
      <c r="V700" t="s">
        <v>753</v>
      </c>
      <c r="W700" t="s">
        <v>16</v>
      </c>
      <c r="X700" t="s">
        <v>754</v>
      </c>
      <c r="Y700" t="s">
        <v>755</v>
      </c>
      <c r="Z700" t="s">
        <v>380</v>
      </c>
      <c r="AA700" t="s">
        <v>756</v>
      </c>
      <c r="AB700" t="s">
        <v>757</v>
      </c>
      <c r="AC700" t="s">
        <v>758</v>
      </c>
      <c r="AD700" t="s">
        <v>759</v>
      </c>
      <c r="AE700" t="s">
        <v>768</v>
      </c>
      <c r="AF700" t="s">
        <v>760</v>
      </c>
      <c r="AG700" t="s">
        <v>761</v>
      </c>
      <c r="AH700" t="s">
        <v>762</v>
      </c>
      <c r="AI700" t="s">
        <v>763</v>
      </c>
      <c r="AJ700">
        <v>-974.8</v>
      </c>
      <c r="AK700">
        <v>0</v>
      </c>
      <c r="AL700">
        <v>0</v>
      </c>
      <c r="AM700" t="s">
        <v>764</v>
      </c>
      <c r="AN700" t="s">
        <v>764</v>
      </c>
      <c r="AO700" t="s">
        <v>764</v>
      </c>
    </row>
    <row r="701" spans="1:41" x14ac:dyDescent="0.35">
      <c r="A701">
        <v>1238039</v>
      </c>
      <c r="B701" t="s">
        <v>740</v>
      </c>
      <c r="C701" t="s">
        <v>741</v>
      </c>
      <c r="D701" t="s">
        <v>580</v>
      </c>
      <c r="E701" t="s">
        <v>159</v>
      </c>
      <c r="F701" t="s">
        <v>907</v>
      </c>
      <c r="G701">
        <v>2021</v>
      </c>
      <c r="H701">
        <v>1</v>
      </c>
      <c r="I701" t="s">
        <v>858</v>
      </c>
      <c r="J701" s="29">
        <v>44226</v>
      </c>
      <c r="K701" t="s">
        <v>744</v>
      </c>
      <c r="L701" t="s">
        <v>847</v>
      </c>
      <c r="M701" t="s">
        <v>908</v>
      </c>
      <c r="N701" t="s">
        <v>909</v>
      </c>
      <c r="O701" t="s">
        <v>872</v>
      </c>
      <c r="P701" t="s">
        <v>673</v>
      </c>
      <c r="Q701" t="s">
        <v>749</v>
      </c>
      <c r="R701" t="s">
        <v>627</v>
      </c>
      <c r="S701" t="s">
        <v>786</v>
      </c>
      <c r="T701" t="s">
        <v>751</v>
      </c>
      <c r="U701" t="s">
        <v>752</v>
      </c>
      <c r="V701" t="s">
        <v>753</v>
      </c>
      <c r="W701" t="s">
        <v>16</v>
      </c>
      <c r="X701" t="s">
        <v>754</v>
      </c>
      <c r="Y701" t="s">
        <v>755</v>
      </c>
      <c r="Z701" t="s">
        <v>380</v>
      </c>
      <c r="AA701" t="s">
        <v>756</v>
      </c>
      <c r="AB701" t="s">
        <v>757</v>
      </c>
      <c r="AC701" t="s">
        <v>758</v>
      </c>
      <c r="AD701" t="s">
        <v>759</v>
      </c>
      <c r="AE701" t="s">
        <v>768</v>
      </c>
      <c r="AF701" t="s">
        <v>760</v>
      </c>
      <c r="AG701" t="s">
        <v>761</v>
      </c>
      <c r="AH701" t="s">
        <v>762</v>
      </c>
      <c r="AI701" t="s">
        <v>763</v>
      </c>
      <c r="AJ701">
        <v>2705.68</v>
      </c>
      <c r="AK701">
        <v>0</v>
      </c>
      <c r="AL701">
        <v>0</v>
      </c>
      <c r="AM701" t="s">
        <v>764</v>
      </c>
      <c r="AN701" t="s">
        <v>764</v>
      </c>
      <c r="AO701" t="s">
        <v>764</v>
      </c>
    </row>
    <row r="702" spans="1:41" x14ac:dyDescent="0.35">
      <c r="A702">
        <v>1031321</v>
      </c>
      <c r="B702" t="s">
        <v>740</v>
      </c>
      <c r="C702" t="s">
        <v>741</v>
      </c>
      <c r="D702" t="s">
        <v>580</v>
      </c>
      <c r="E702" t="s">
        <v>155</v>
      </c>
      <c r="F702" t="s">
        <v>907</v>
      </c>
      <c r="G702">
        <v>2021</v>
      </c>
      <c r="H702">
        <v>1</v>
      </c>
      <c r="I702" t="s">
        <v>858</v>
      </c>
      <c r="J702" s="29">
        <v>44224</v>
      </c>
      <c r="K702" t="s">
        <v>744</v>
      </c>
      <c r="L702" t="s">
        <v>745</v>
      </c>
      <c r="M702" t="s">
        <v>910</v>
      </c>
      <c r="N702" t="s">
        <v>911</v>
      </c>
      <c r="O702" t="s">
        <v>912</v>
      </c>
      <c r="P702" t="s">
        <v>673</v>
      </c>
      <c r="Q702" t="s">
        <v>749</v>
      </c>
      <c r="R702" t="s">
        <v>625</v>
      </c>
      <c r="S702" t="s">
        <v>698</v>
      </c>
      <c r="T702" t="s">
        <v>751</v>
      </c>
      <c r="U702" t="s">
        <v>752</v>
      </c>
      <c r="V702" t="s">
        <v>753</v>
      </c>
      <c r="W702" t="s">
        <v>16</v>
      </c>
      <c r="X702" t="s">
        <v>754</v>
      </c>
      <c r="Y702" t="s">
        <v>755</v>
      </c>
      <c r="Z702" t="s">
        <v>380</v>
      </c>
      <c r="AA702" t="s">
        <v>756</v>
      </c>
      <c r="AB702" t="s">
        <v>757</v>
      </c>
      <c r="AC702" t="s">
        <v>758</v>
      </c>
      <c r="AD702" t="s">
        <v>759</v>
      </c>
      <c r="AE702" t="s">
        <v>472</v>
      </c>
      <c r="AF702" t="s">
        <v>760</v>
      </c>
      <c r="AG702" t="s">
        <v>761</v>
      </c>
      <c r="AH702" t="s">
        <v>762</v>
      </c>
      <c r="AI702" t="s">
        <v>763</v>
      </c>
      <c r="AJ702">
        <v>16247.44</v>
      </c>
      <c r="AK702">
        <v>0</v>
      </c>
      <c r="AL702">
        <v>0</v>
      </c>
      <c r="AM702" t="s">
        <v>764</v>
      </c>
      <c r="AN702" t="s">
        <v>764</v>
      </c>
      <c r="AO702" t="s">
        <v>764</v>
      </c>
    </row>
    <row r="703" spans="1:41" x14ac:dyDescent="0.35">
      <c r="A703">
        <v>1031320</v>
      </c>
      <c r="B703" t="s">
        <v>740</v>
      </c>
      <c r="C703" t="s">
        <v>741</v>
      </c>
      <c r="D703" t="e">
        <v>#N/A</v>
      </c>
      <c r="E703" t="s">
        <v>819</v>
      </c>
      <c r="F703" t="s">
        <v>907</v>
      </c>
      <c r="G703">
        <v>2021</v>
      </c>
      <c r="H703">
        <v>1</v>
      </c>
      <c r="I703" t="s">
        <v>858</v>
      </c>
      <c r="J703" s="29">
        <v>44224</v>
      </c>
      <c r="K703" t="s">
        <v>744</v>
      </c>
      <c r="L703" t="s">
        <v>745</v>
      </c>
      <c r="M703" t="s">
        <v>910</v>
      </c>
      <c r="N703" t="s">
        <v>911</v>
      </c>
      <c r="O703" t="s">
        <v>912</v>
      </c>
      <c r="P703" t="s">
        <v>673</v>
      </c>
      <c r="Q703" t="s">
        <v>749</v>
      </c>
      <c r="R703" t="s">
        <v>625</v>
      </c>
      <c r="S703" t="s">
        <v>698</v>
      </c>
      <c r="T703" t="s">
        <v>751</v>
      </c>
      <c r="U703" t="s">
        <v>752</v>
      </c>
      <c r="V703" t="s">
        <v>753</v>
      </c>
      <c r="W703" t="s">
        <v>788</v>
      </c>
      <c r="X703" t="s">
        <v>789</v>
      </c>
      <c r="Y703" t="s">
        <v>755</v>
      </c>
      <c r="Z703" t="s">
        <v>380</v>
      </c>
      <c r="AA703" t="s">
        <v>756</v>
      </c>
      <c r="AB703" t="s">
        <v>757</v>
      </c>
      <c r="AC703" t="s">
        <v>758</v>
      </c>
      <c r="AD703" t="s">
        <v>759</v>
      </c>
      <c r="AE703" t="s">
        <v>472</v>
      </c>
      <c r="AF703" t="s">
        <v>790</v>
      </c>
      <c r="AG703" t="s">
        <v>761</v>
      </c>
      <c r="AH703" t="s">
        <v>762</v>
      </c>
      <c r="AI703" t="s">
        <v>791</v>
      </c>
      <c r="AJ703">
        <v>85.99</v>
      </c>
      <c r="AK703">
        <v>0</v>
      </c>
      <c r="AL703">
        <v>0</v>
      </c>
      <c r="AM703" t="s">
        <v>764</v>
      </c>
      <c r="AN703" t="s">
        <v>764</v>
      </c>
      <c r="AO703" t="s">
        <v>764</v>
      </c>
    </row>
    <row r="704" spans="1:41" x14ac:dyDescent="0.35">
      <c r="A704">
        <v>1720242</v>
      </c>
      <c r="B704" t="s">
        <v>740</v>
      </c>
      <c r="C704" t="s">
        <v>741</v>
      </c>
      <c r="D704" t="e">
        <v>#N/A</v>
      </c>
      <c r="E704" t="s">
        <v>891</v>
      </c>
      <c r="F704" t="s">
        <v>907</v>
      </c>
      <c r="G704">
        <v>2021</v>
      </c>
      <c r="H704">
        <v>1</v>
      </c>
      <c r="I704" t="s">
        <v>858</v>
      </c>
      <c r="J704" s="29">
        <v>44226</v>
      </c>
      <c r="K704" t="s">
        <v>744</v>
      </c>
      <c r="L704" t="s">
        <v>847</v>
      </c>
      <c r="M704" t="s">
        <v>908</v>
      </c>
      <c r="N704" t="s">
        <v>909</v>
      </c>
      <c r="O704" t="s">
        <v>872</v>
      </c>
      <c r="P704" t="s">
        <v>673</v>
      </c>
      <c r="Q704" t="s">
        <v>749</v>
      </c>
      <c r="R704" t="s">
        <v>625</v>
      </c>
      <c r="S704" t="s">
        <v>698</v>
      </c>
      <c r="T704" t="s">
        <v>751</v>
      </c>
      <c r="U704" t="s">
        <v>752</v>
      </c>
      <c r="V704" t="s">
        <v>753</v>
      </c>
      <c r="W704" t="s">
        <v>392</v>
      </c>
      <c r="X704" t="s">
        <v>881</v>
      </c>
      <c r="Y704" t="s">
        <v>755</v>
      </c>
      <c r="Z704" t="s">
        <v>380</v>
      </c>
      <c r="AA704" t="s">
        <v>756</v>
      </c>
      <c r="AB704" t="s">
        <v>757</v>
      </c>
      <c r="AC704" t="s">
        <v>758</v>
      </c>
      <c r="AD704" t="s">
        <v>759</v>
      </c>
      <c r="AE704" t="s">
        <v>472</v>
      </c>
      <c r="AF704" t="s">
        <v>882</v>
      </c>
      <c r="AG704" t="s">
        <v>761</v>
      </c>
      <c r="AH704" t="s">
        <v>762</v>
      </c>
      <c r="AI704" t="s">
        <v>883</v>
      </c>
      <c r="AJ704">
        <v>2209.35</v>
      </c>
      <c r="AK704">
        <v>0</v>
      </c>
      <c r="AL704">
        <v>0</v>
      </c>
      <c r="AM704" t="s">
        <v>764</v>
      </c>
      <c r="AN704" t="s">
        <v>764</v>
      </c>
      <c r="AO704" t="s">
        <v>764</v>
      </c>
    </row>
    <row r="705" spans="1:41" x14ac:dyDescent="0.35">
      <c r="A705">
        <v>1027144</v>
      </c>
      <c r="B705" t="s">
        <v>740</v>
      </c>
      <c r="C705" t="s">
        <v>741</v>
      </c>
      <c r="D705" t="s">
        <v>580</v>
      </c>
      <c r="E705" t="s">
        <v>153</v>
      </c>
      <c r="F705" t="s">
        <v>907</v>
      </c>
      <c r="G705">
        <v>2021</v>
      </c>
      <c r="H705">
        <v>1</v>
      </c>
      <c r="I705" t="s">
        <v>858</v>
      </c>
      <c r="J705" s="29">
        <v>44224</v>
      </c>
      <c r="K705" t="s">
        <v>744</v>
      </c>
      <c r="L705" t="s">
        <v>745</v>
      </c>
      <c r="M705" t="s">
        <v>910</v>
      </c>
      <c r="N705" t="s">
        <v>911</v>
      </c>
      <c r="O705" t="s">
        <v>912</v>
      </c>
      <c r="P705" t="s">
        <v>673</v>
      </c>
      <c r="Q705" t="s">
        <v>749</v>
      </c>
      <c r="R705" t="s">
        <v>623</v>
      </c>
      <c r="S705" t="s">
        <v>820</v>
      </c>
      <c r="T705" t="s">
        <v>751</v>
      </c>
      <c r="U705" t="s">
        <v>752</v>
      </c>
      <c r="V705" t="s">
        <v>753</v>
      </c>
      <c r="W705" t="s">
        <v>16</v>
      </c>
      <c r="X705" t="s">
        <v>754</v>
      </c>
      <c r="Y705" t="s">
        <v>755</v>
      </c>
      <c r="Z705" t="s">
        <v>380</v>
      </c>
      <c r="AA705" t="s">
        <v>756</v>
      </c>
      <c r="AB705" t="s">
        <v>757</v>
      </c>
      <c r="AC705" t="s">
        <v>758</v>
      </c>
      <c r="AD705" t="s">
        <v>759</v>
      </c>
      <c r="AE705" t="s">
        <v>768</v>
      </c>
      <c r="AF705" t="s">
        <v>760</v>
      </c>
      <c r="AG705" t="s">
        <v>761</v>
      </c>
      <c r="AH705" t="s">
        <v>762</v>
      </c>
      <c r="AI705" t="s">
        <v>763</v>
      </c>
      <c r="AJ705">
        <v>14.91</v>
      </c>
      <c r="AK705">
        <v>0</v>
      </c>
      <c r="AL705">
        <v>0</v>
      </c>
      <c r="AM705" t="s">
        <v>764</v>
      </c>
      <c r="AN705" t="s">
        <v>764</v>
      </c>
      <c r="AO705" t="s">
        <v>764</v>
      </c>
    </row>
    <row r="706" spans="1:41" x14ac:dyDescent="0.35">
      <c r="A706">
        <v>1027143</v>
      </c>
      <c r="B706" t="s">
        <v>740</v>
      </c>
      <c r="C706" t="s">
        <v>741</v>
      </c>
      <c r="D706" t="e">
        <v>#N/A</v>
      </c>
      <c r="E706" t="s">
        <v>838</v>
      </c>
      <c r="F706" t="s">
        <v>907</v>
      </c>
      <c r="G706">
        <v>2021</v>
      </c>
      <c r="H706">
        <v>1</v>
      </c>
      <c r="I706" t="s">
        <v>858</v>
      </c>
      <c r="J706" s="29">
        <v>44226</v>
      </c>
      <c r="K706" t="s">
        <v>744</v>
      </c>
      <c r="L706" t="s">
        <v>847</v>
      </c>
      <c r="M706" t="s">
        <v>908</v>
      </c>
      <c r="N706" t="s">
        <v>909</v>
      </c>
      <c r="O706" t="s">
        <v>872</v>
      </c>
      <c r="P706" t="s">
        <v>673</v>
      </c>
      <c r="Q706" t="s">
        <v>749</v>
      </c>
      <c r="R706" t="s">
        <v>623</v>
      </c>
      <c r="S706" t="s">
        <v>820</v>
      </c>
      <c r="T706" t="s">
        <v>751</v>
      </c>
      <c r="U706" t="s">
        <v>752</v>
      </c>
      <c r="V706" t="s">
        <v>753</v>
      </c>
      <c r="W706" t="s">
        <v>788</v>
      </c>
      <c r="X706" t="s">
        <v>789</v>
      </c>
      <c r="Y706" t="s">
        <v>755</v>
      </c>
      <c r="Z706" t="s">
        <v>380</v>
      </c>
      <c r="AA706" t="s">
        <v>756</v>
      </c>
      <c r="AB706" t="s">
        <v>757</v>
      </c>
      <c r="AC706" t="s">
        <v>758</v>
      </c>
      <c r="AD706" t="s">
        <v>759</v>
      </c>
      <c r="AE706" t="s">
        <v>768</v>
      </c>
      <c r="AF706" t="s">
        <v>790</v>
      </c>
      <c r="AG706" t="s">
        <v>761</v>
      </c>
      <c r="AH706" t="s">
        <v>762</v>
      </c>
      <c r="AI706" t="s">
        <v>791</v>
      </c>
      <c r="AJ706">
        <v>1498.31</v>
      </c>
      <c r="AK706">
        <v>0</v>
      </c>
      <c r="AL706">
        <v>0</v>
      </c>
      <c r="AM706" t="s">
        <v>764</v>
      </c>
      <c r="AN706" t="s">
        <v>764</v>
      </c>
      <c r="AO706" t="s">
        <v>764</v>
      </c>
    </row>
    <row r="707" spans="1:41" x14ac:dyDescent="0.35">
      <c r="A707">
        <v>1720241</v>
      </c>
      <c r="B707" t="s">
        <v>740</v>
      </c>
      <c r="C707" t="s">
        <v>741</v>
      </c>
      <c r="D707" t="e">
        <v>#N/A</v>
      </c>
      <c r="E707" t="s">
        <v>890</v>
      </c>
      <c r="F707" t="s">
        <v>907</v>
      </c>
      <c r="G707">
        <v>2021</v>
      </c>
      <c r="H707">
        <v>1</v>
      </c>
      <c r="I707" t="s">
        <v>858</v>
      </c>
      <c r="J707" s="29">
        <v>44226</v>
      </c>
      <c r="K707" t="s">
        <v>744</v>
      </c>
      <c r="L707" t="s">
        <v>847</v>
      </c>
      <c r="M707" t="s">
        <v>908</v>
      </c>
      <c r="N707" t="s">
        <v>909</v>
      </c>
      <c r="O707" t="s">
        <v>872</v>
      </c>
      <c r="P707" t="s">
        <v>673</v>
      </c>
      <c r="Q707" t="s">
        <v>749</v>
      </c>
      <c r="R707" t="s">
        <v>623</v>
      </c>
      <c r="S707" t="s">
        <v>820</v>
      </c>
      <c r="T707" t="s">
        <v>751</v>
      </c>
      <c r="U707" t="s">
        <v>752</v>
      </c>
      <c r="V707" t="s">
        <v>753</v>
      </c>
      <c r="W707" t="s">
        <v>877</v>
      </c>
      <c r="X707" t="s">
        <v>878</v>
      </c>
      <c r="Y707" t="s">
        <v>755</v>
      </c>
      <c r="Z707" t="s">
        <v>380</v>
      </c>
      <c r="AA707" t="s">
        <v>756</v>
      </c>
      <c r="AB707" t="s">
        <v>757</v>
      </c>
      <c r="AC707" t="s">
        <v>758</v>
      </c>
      <c r="AD707" t="s">
        <v>759</v>
      </c>
      <c r="AE707" t="s">
        <v>768</v>
      </c>
      <c r="AF707" t="s">
        <v>790</v>
      </c>
      <c r="AG707" t="s">
        <v>761</v>
      </c>
      <c r="AH707" t="s">
        <v>762</v>
      </c>
      <c r="AI707" t="s">
        <v>879</v>
      </c>
      <c r="AJ707">
        <v>23.9</v>
      </c>
      <c r="AK707">
        <v>0</v>
      </c>
      <c r="AL707">
        <v>0</v>
      </c>
      <c r="AM707" t="s">
        <v>764</v>
      </c>
      <c r="AN707" t="s">
        <v>764</v>
      </c>
      <c r="AO707" t="s">
        <v>764</v>
      </c>
    </row>
    <row r="708" spans="1:41" x14ac:dyDescent="0.35">
      <c r="A708">
        <v>1028449</v>
      </c>
      <c r="B708" t="s">
        <v>740</v>
      </c>
      <c r="C708" t="s">
        <v>741</v>
      </c>
      <c r="D708" t="s">
        <v>580</v>
      </c>
      <c r="E708" t="s">
        <v>149</v>
      </c>
      <c r="F708" t="s">
        <v>907</v>
      </c>
      <c r="G708">
        <v>2021</v>
      </c>
      <c r="H708">
        <v>1</v>
      </c>
      <c r="I708" t="s">
        <v>858</v>
      </c>
      <c r="J708" s="29">
        <v>44224</v>
      </c>
      <c r="K708" t="s">
        <v>744</v>
      </c>
      <c r="L708" t="s">
        <v>745</v>
      </c>
      <c r="M708" t="s">
        <v>910</v>
      </c>
      <c r="N708" t="s">
        <v>911</v>
      </c>
      <c r="O708" t="s">
        <v>912</v>
      </c>
      <c r="P708" t="s">
        <v>673</v>
      </c>
      <c r="Q708" t="s">
        <v>749</v>
      </c>
      <c r="R708" t="s">
        <v>619</v>
      </c>
      <c r="S708" t="s">
        <v>792</v>
      </c>
      <c r="T708" t="s">
        <v>751</v>
      </c>
      <c r="U708" t="s">
        <v>752</v>
      </c>
      <c r="V708" t="s">
        <v>753</v>
      </c>
      <c r="W708" t="s">
        <v>16</v>
      </c>
      <c r="X708" t="s">
        <v>754</v>
      </c>
      <c r="Y708" t="s">
        <v>755</v>
      </c>
      <c r="Z708" t="s">
        <v>380</v>
      </c>
      <c r="AA708" t="s">
        <v>756</v>
      </c>
      <c r="AB708" t="s">
        <v>757</v>
      </c>
      <c r="AC708" t="s">
        <v>758</v>
      </c>
      <c r="AD708" t="s">
        <v>759</v>
      </c>
      <c r="AE708" t="s">
        <v>562</v>
      </c>
      <c r="AF708" t="s">
        <v>760</v>
      </c>
      <c r="AG708" t="s">
        <v>761</v>
      </c>
      <c r="AH708" t="s">
        <v>762</v>
      </c>
      <c r="AI708" t="s">
        <v>763</v>
      </c>
      <c r="AJ708">
        <v>186.24</v>
      </c>
      <c r="AK708">
        <v>0</v>
      </c>
      <c r="AL708">
        <v>0</v>
      </c>
      <c r="AM708" t="s">
        <v>764</v>
      </c>
      <c r="AN708" t="s">
        <v>764</v>
      </c>
      <c r="AO708" t="s">
        <v>764</v>
      </c>
    </row>
    <row r="709" spans="1:41" x14ac:dyDescent="0.35">
      <c r="A709">
        <v>1028449</v>
      </c>
      <c r="B709" t="s">
        <v>740</v>
      </c>
      <c r="C709" t="s">
        <v>741</v>
      </c>
      <c r="D709" t="s">
        <v>580</v>
      </c>
      <c r="E709" t="s">
        <v>149</v>
      </c>
      <c r="F709" t="s">
        <v>907</v>
      </c>
      <c r="G709">
        <v>2021</v>
      </c>
      <c r="H709">
        <v>1</v>
      </c>
      <c r="I709" t="s">
        <v>858</v>
      </c>
      <c r="J709" s="29">
        <v>44226</v>
      </c>
      <c r="K709" t="s">
        <v>744</v>
      </c>
      <c r="L709" t="s">
        <v>847</v>
      </c>
      <c r="M709" t="s">
        <v>908</v>
      </c>
      <c r="N709" t="s">
        <v>909</v>
      </c>
      <c r="O709" t="s">
        <v>872</v>
      </c>
      <c r="P709" t="s">
        <v>673</v>
      </c>
      <c r="Q709" t="s">
        <v>749</v>
      </c>
      <c r="R709" t="s">
        <v>619</v>
      </c>
      <c r="S709" t="s">
        <v>792</v>
      </c>
      <c r="T709" t="s">
        <v>751</v>
      </c>
      <c r="U709" t="s">
        <v>752</v>
      </c>
      <c r="V709" t="s">
        <v>753</v>
      </c>
      <c r="W709" t="s">
        <v>16</v>
      </c>
      <c r="X709" t="s">
        <v>754</v>
      </c>
      <c r="Y709" t="s">
        <v>755</v>
      </c>
      <c r="Z709" t="s">
        <v>380</v>
      </c>
      <c r="AA709" t="s">
        <v>756</v>
      </c>
      <c r="AB709" t="s">
        <v>757</v>
      </c>
      <c r="AC709" t="s">
        <v>758</v>
      </c>
      <c r="AD709" t="s">
        <v>759</v>
      </c>
      <c r="AE709" t="s">
        <v>562</v>
      </c>
      <c r="AF709" t="s">
        <v>760</v>
      </c>
      <c r="AG709" t="s">
        <v>761</v>
      </c>
      <c r="AH709" t="s">
        <v>762</v>
      </c>
      <c r="AI709" t="s">
        <v>763</v>
      </c>
      <c r="AJ709">
        <v>16.13</v>
      </c>
      <c r="AK709">
        <v>0</v>
      </c>
      <c r="AL709">
        <v>0</v>
      </c>
      <c r="AM709" t="s">
        <v>764</v>
      </c>
      <c r="AN709" t="s">
        <v>764</v>
      </c>
      <c r="AO709" t="s">
        <v>764</v>
      </c>
    </row>
    <row r="710" spans="1:41" x14ac:dyDescent="0.35">
      <c r="A710">
        <v>1028078</v>
      </c>
      <c r="B710" t="s">
        <v>740</v>
      </c>
      <c r="C710" t="s">
        <v>741</v>
      </c>
      <c r="D710" t="s">
        <v>580</v>
      </c>
      <c r="E710" t="s">
        <v>146</v>
      </c>
      <c r="F710" t="s">
        <v>907</v>
      </c>
      <c r="G710">
        <v>2021</v>
      </c>
      <c r="H710">
        <v>1</v>
      </c>
      <c r="I710" t="s">
        <v>858</v>
      </c>
      <c r="J710" s="29">
        <v>44224</v>
      </c>
      <c r="K710" t="s">
        <v>744</v>
      </c>
      <c r="L710" t="s">
        <v>745</v>
      </c>
      <c r="M710" t="s">
        <v>910</v>
      </c>
      <c r="N710" t="s">
        <v>911</v>
      </c>
      <c r="O710" t="s">
        <v>912</v>
      </c>
      <c r="P710" t="s">
        <v>673</v>
      </c>
      <c r="Q710" t="s">
        <v>749</v>
      </c>
      <c r="R710" t="s">
        <v>617</v>
      </c>
      <c r="S710" t="s">
        <v>694</v>
      </c>
      <c r="T710" t="s">
        <v>751</v>
      </c>
      <c r="U710" t="s">
        <v>752</v>
      </c>
      <c r="V710" t="s">
        <v>753</v>
      </c>
      <c r="W710" t="s">
        <v>16</v>
      </c>
      <c r="X710" t="s">
        <v>754</v>
      </c>
      <c r="Y710" t="s">
        <v>755</v>
      </c>
      <c r="Z710" t="s">
        <v>380</v>
      </c>
      <c r="AA710" t="s">
        <v>756</v>
      </c>
      <c r="AB710" t="s">
        <v>757</v>
      </c>
      <c r="AC710" t="s">
        <v>758</v>
      </c>
      <c r="AD710" t="s">
        <v>759</v>
      </c>
      <c r="AE710" t="s">
        <v>472</v>
      </c>
      <c r="AF710" t="s">
        <v>760</v>
      </c>
      <c r="AG710" t="s">
        <v>761</v>
      </c>
      <c r="AH710" t="s">
        <v>762</v>
      </c>
      <c r="AI710" t="s">
        <v>763</v>
      </c>
      <c r="AJ710">
        <v>9073.75</v>
      </c>
      <c r="AK710">
        <v>0</v>
      </c>
      <c r="AL710">
        <v>0</v>
      </c>
      <c r="AM710" t="s">
        <v>764</v>
      </c>
      <c r="AN710" t="s">
        <v>764</v>
      </c>
      <c r="AO710" t="s">
        <v>764</v>
      </c>
    </row>
    <row r="711" spans="1:41" x14ac:dyDescent="0.35">
      <c r="A711">
        <v>1028078</v>
      </c>
      <c r="B711" t="s">
        <v>740</v>
      </c>
      <c r="C711" t="s">
        <v>741</v>
      </c>
      <c r="D711" t="s">
        <v>580</v>
      </c>
      <c r="E711" t="s">
        <v>146</v>
      </c>
      <c r="F711" t="s">
        <v>907</v>
      </c>
      <c r="G711">
        <v>2021</v>
      </c>
      <c r="H711">
        <v>1</v>
      </c>
      <c r="I711" t="s">
        <v>858</v>
      </c>
      <c r="J711" s="29">
        <v>44223</v>
      </c>
      <c r="K711" t="s">
        <v>744</v>
      </c>
      <c r="L711" t="s">
        <v>769</v>
      </c>
      <c r="M711" t="s">
        <v>918</v>
      </c>
      <c r="N711" t="s">
        <v>919</v>
      </c>
      <c r="O711" t="s">
        <v>920</v>
      </c>
      <c r="P711" t="s">
        <v>673</v>
      </c>
      <c r="Q711" t="s">
        <v>749</v>
      </c>
      <c r="R711" t="s">
        <v>617</v>
      </c>
      <c r="S711" t="s">
        <v>694</v>
      </c>
      <c r="T711" t="s">
        <v>751</v>
      </c>
      <c r="U711" t="s">
        <v>752</v>
      </c>
      <c r="V711" t="s">
        <v>753</v>
      </c>
      <c r="W711" t="s">
        <v>16</v>
      </c>
      <c r="X711" t="s">
        <v>754</v>
      </c>
      <c r="Y711" t="s">
        <v>755</v>
      </c>
      <c r="Z711" t="s">
        <v>380</v>
      </c>
      <c r="AA711" t="s">
        <v>756</v>
      </c>
      <c r="AB711" t="s">
        <v>757</v>
      </c>
      <c r="AC711" t="s">
        <v>758</v>
      </c>
      <c r="AD711" t="s">
        <v>759</v>
      </c>
      <c r="AE711" t="s">
        <v>472</v>
      </c>
      <c r="AF711" t="s">
        <v>760</v>
      </c>
      <c r="AG711" t="s">
        <v>761</v>
      </c>
      <c r="AH711" t="s">
        <v>762</v>
      </c>
      <c r="AI711" t="s">
        <v>763</v>
      </c>
      <c r="AJ711">
        <v>-136.33000000000001</v>
      </c>
      <c r="AK711">
        <v>0</v>
      </c>
      <c r="AL711">
        <v>0</v>
      </c>
      <c r="AM711" t="s">
        <v>764</v>
      </c>
      <c r="AN711" t="s">
        <v>764</v>
      </c>
      <c r="AO711" t="s">
        <v>764</v>
      </c>
    </row>
    <row r="712" spans="1:41" x14ac:dyDescent="0.35">
      <c r="A712">
        <v>1028077</v>
      </c>
      <c r="B712" t="s">
        <v>740</v>
      </c>
      <c r="C712" t="s">
        <v>741</v>
      </c>
      <c r="D712" t="e">
        <v>#N/A</v>
      </c>
      <c r="E712" t="s">
        <v>822</v>
      </c>
      <c r="F712" t="s">
        <v>907</v>
      </c>
      <c r="G712">
        <v>2021</v>
      </c>
      <c r="H712">
        <v>1</v>
      </c>
      <c r="I712" t="s">
        <v>858</v>
      </c>
      <c r="J712" s="29">
        <v>44224</v>
      </c>
      <c r="K712" t="s">
        <v>744</v>
      </c>
      <c r="L712" t="s">
        <v>745</v>
      </c>
      <c r="M712" t="s">
        <v>910</v>
      </c>
      <c r="N712" t="s">
        <v>911</v>
      </c>
      <c r="O712" t="s">
        <v>912</v>
      </c>
      <c r="P712" t="s">
        <v>673</v>
      </c>
      <c r="Q712" t="s">
        <v>749</v>
      </c>
      <c r="R712" t="s">
        <v>617</v>
      </c>
      <c r="S712" t="s">
        <v>694</v>
      </c>
      <c r="T712" t="s">
        <v>751</v>
      </c>
      <c r="U712" t="s">
        <v>752</v>
      </c>
      <c r="V712" t="s">
        <v>753</v>
      </c>
      <c r="W712" t="s">
        <v>788</v>
      </c>
      <c r="X712" t="s">
        <v>789</v>
      </c>
      <c r="Y712" t="s">
        <v>755</v>
      </c>
      <c r="Z712" t="s">
        <v>380</v>
      </c>
      <c r="AA712" t="s">
        <v>756</v>
      </c>
      <c r="AB712" t="s">
        <v>757</v>
      </c>
      <c r="AC712" t="s">
        <v>758</v>
      </c>
      <c r="AD712" t="s">
        <v>759</v>
      </c>
      <c r="AE712" t="s">
        <v>472</v>
      </c>
      <c r="AF712" t="s">
        <v>790</v>
      </c>
      <c r="AG712" t="s">
        <v>761</v>
      </c>
      <c r="AH712" t="s">
        <v>762</v>
      </c>
      <c r="AI712" t="s">
        <v>791</v>
      </c>
      <c r="AJ712">
        <v>1959.5</v>
      </c>
      <c r="AK712">
        <v>0</v>
      </c>
      <c r="AL712">
        <v>0</v>
      </c>
      <c r="AM712" t="s">
        <v>764</v>
      </c>
      <c r="AN712" t="s">
        <v>764</v>
      </c>
      <c r="AO712" t="s">
        <v>764</v>
      </c>
    </row>
    <row r="713" spans="1:41" x14ac:dyDescent="0.35">
      <c r="A713">
        <v>1720240</v>
      </c>
      <c r="B713" t="s">
        <v>740</v>
      </c>
      <c r="C713" t="s">
        <v>741</v>
      </c>
      <c r="D713" t="e">
        <v>#N/A</v>
      </c>
      <c r="E713" t="s">
        <v>889</v>
      </c>
      <c r="F713" t="s">
        <v>907</v>
      </c>
      <c r="G713">
        <v>2021</v>
      </c>
      <c r="H713">
        <v>1</v>
      </c>
      <c r="I713" t="s">
        <v>858</v>
      </c>
      <c r="J713" s="29">
        <v>44226</v>
      </c>
      <c r="K713" t="s">
        <v>744</v>
      </c>
      <c r="L713" t="s">
        <v>847</v>
      </c>
      <c r="M713" t="s">
        <v>908</v>
      </c>
      <c r="N713" t="s">
        <v>909</v>
      </c>
      <c r="O713" t="s">
        <v>872</v>
      </c>
      <c r="P713" t="s">
        <v>673</v>
      </c>
      <c r="Q713" t="s">
        <v>749</v>
      </c>
      <c r="R713" t="s">
        <v>617</v>
      </c>
      <c r="S713" t="s">
        <v>694</v>
      </c>
      <c r="T713" t="s">
        <v>751</v>
      </c>
      <c r="U713" t="s">
        <v>752</v>
      </c>
      <c r="V713" t="s">
        <v>753</v>
      </c>
      <c r="W713" t="s">
        <v>392</v>
      </c>
      <c r="X713" t="s">
        <v>881</v>
      </c>
      <c r="Y713" t="s">
        <v>755</v>
      </c>
      <c r="Z713" t="s">
        <v>380</v>
      </c>
      <c r="AA713" t="s">
        <v>756</v>
      </c>
      <c r="AB713" t="s">
        <v>757</v>
      </c>
      <c r="AC713" t="s">
        <v>758</v>
      </c>
      <c r="AD713" t="s">
        <v>759</v>
      </c>
      <c r="AE713" t="s">
        <v>472</v>
      </c>
      <c r="AF713" t="s">
        <v>882</v>
      </c>
      <c r="AG713" t="s">
        <v>761</v>
      </c>
      <c r="AH713" t="s">
        <v>762</v>
      </c>
      <c r="AI713" t="s">
        <v>883</v>
      </c>
      <c r="AJ713">
        <v>43.03</v>
      </c>
      <c r="AK713">
        <v>0</v>
      </c>
      <c r="AL713">
        <v>0</v>
      </c>
      <c r="AM713" t="s">
        <v>764</v>
      </c>
      <c r="AN713" t="s">
        <v>764</v>
      </c>
      <c r="AO713" t="s">
        <v>764</v>
      </c>
    </row>
    <row r="714" spans="1:41" x14ac:dyDescent="0.35">
      <c r="A714">
        <v>1026405</v>
      </c>
      <c r="B714" t="s">
        <v>740</v>
      </c>
      <c r="C714" t="s">
        <v>741</v>
      </c>
      <c r="D714" t="s">
        <v>580</v>
      </c>
      <c r="E714" t="s">
        <v>141</v>
      </c>
      <c r="F714" t="s">
        <v>907</v>
      </c>
      <c r="G714">
        <v>2021</v>
      </c>
      <c r="H714">
        <v>1</v>
      </c>
      <c r="I714" t="s">
        <v>858</v>
      </c>
      <c r="J714" s="29">
        <v>44224</v>
      </c>
      <c r="K714" t="s">
        <v>744</v>
      </c>
      <c r="L714" t="s">
        <v>745</v>
      </c>
      <c r="M714" t="s">
        <v>910</v>
      </c>
      <c r="N714" t="s">
        <v>911</v>
      </c>
      <c r="O714" t="s">
        <v>912</v>
      </c>
      <c r="P714" t="s">
        <v>673</v>
      </c>
      <c r="Q714" t="s">
        <v>749</v>
      </c>
      <c r="R714" t="s">
        <v>615</v>
      </c>
      <c r="S714" t="s">
        <v>699</v>
      </c>
      <c r="T714" t="s">
        <v>751</v>
      </c>
      <c r="U714" t="s">
        <v>752</v>
      </c>
      <c r="V714" t="s">
        <v>753</v>
      </c>
      <c r="W714" t="s">
        <v>16</v>
      </c>
      <c r="X714" t="s">
        <v>754</v>
      </c>
      <c r="Y714" t="s">
        <v>755</v>
      </c>
      <c r="Z714" t="s">
        <v>380</v>
      </c>
      <c r="AA714" t="s">
        <v>756</v>
      </c>
      <c r="AB714" t="s">
        <v>757</v>
      </c>
      <c r="AC714" t="s">
        <v>758</v>
      </c>
      <c r="AD714" t="s">
        <v>759</v>
      </c>
      <c r="AE714" t="s">
        <v>472</v>
      </c>
      <c r="AF714" t="s">
        <v>760</v>
      </c>
      <c r="AG714" t="s">
        <v>761</v>
      </c>
      <c r="AH714" t="s">
        <v>762</v>
      </c>
      <c r="AI714" t="s">
        <v>763</v>
      </c>
      <c r="AJ714">
        <v>2392.66</v>
      </c>
      <c r="AK714">
        <v>0</v>
      </c>
      <c r="AL714">
        <v>0</v>
      </c>
      <c r="AM714" t="s">
        <v>764</v>
      </c>
      <c r="AN714" t="s">
        <v>764</v>
      </c>
      <c r="AO714" t="s">
        <v>764</v>
      </c>
    </row>
    <row r="715" spans="1:41" x14ac:dyDescent="0.35">
      <c r="A715">
        <v>1026404</v>
      </c>
      <c r="B715" t="s">
        <v>740</v>
      </c>
      <c r="C715" t="s">
        <v>741</v>
      </c>
      <c r="D715" t="e">
        <v>#N/A</v>
      </c>
      <c r="E715" t="s">
        <v>823</v>
      </c>
      <c r="F715" t="s">
        <v>907</v>
      </c>
      <c r="G715">
        <v>2021</v>
      </c>
      <c r="H715">
        <v>1</v>
      </c>
      <c r="I715" t="s">
        <v>858</v>
      </c>
      <c r="J715" s="29">
        <v>44226</v>
      </c>
      <c r="K715" t="s">
        <v>744</v>
      </c>
      <c r="L715" t="s">
        <v>847</v>
      </c>
      <c r="M715" t="s">
        <v>908</v>
      </c>
      <c r="N715" t="s">
        <v>909</v>
      </c>
      <c r="O715" t="s">
        <v>872</v>
      </c>
      <c r="P715" t="s">
        <v>673</v>
      </c>
      <c r="Q715" t="s">
        <v>749</v>
      </c>
      <c r="R715" t="s">
        <v>615</v>
      </c>
      <c r="S715" t="s">
        <v>699</v>
      </c>
      <c r="T715" t="s">
        <v>751</v>
      </c>
      <c r="U715" t="s">
        <v>752</v>
      </c>
      <c r="V715" t="s">
        <v>753</v>
      </c>
      <c r="W715" t="s">
        <v>788</v>
      </c>
      <c r="X715" t="s">
        <v>789</v>
      </c>
      <c r="Y715" t="s">
        <v>755</v>
      </c>
      <c r="Z715" t="s">
        <v>380</v>
      </c>
      <c r="AA715" t="s">
        <v>756</v>
      </c>
      <c r="AB715" t="s">
        <v>757</v>
      </c>
      <c r="AC715" t="s">
        <v>758</v>
      </c>
      <c r="AD715" t="s">
        <v>759</v>
      </c>
      <c r="AE715" t="s">
        <v>472</v>
      </c>
      <c r="AF715" t="s">
        <v>790</v>
      </c>
      <c r="AG715" t="s">
        <v>761</v>
      </c>
      <c r="AH715" t="s">
        <v>762</v>
      </c>
      <c r="AI715" t="s">
        <v>791</v>
      </c>
      <c r="AJ715">
        <v>702.04</v>
      </c>
      <c r="AK715">
        <v>0</v>
      </c>
      <c r="AL715">
        <v>0</v>
      </c>
      <c r="AM715" t="s">
        <v>764</v>
      </c>
      <c r="AN715" t="s">
        <v>764</v>
      </c>
      <c r="AO715" t="s">
        <v>764</v>
      </c>
    </row>
    <row r="716" spans="1:41" x14ac:dyDescent="0.35">
      <c r="A716">
        <v>1720239</v>
      </c>
      <c r="B716" t="s">
        <v>740</v>
      </c>
      <c r="C716" t="s">
        <v>741</v>
      </c>
      <c r="D716" t="e">
        <v>#N/A</v>
      </c>
      <c r="E716" t="s">
        <v>888</v>
      </c>
      <c r="F716" t="s">
        <v>907</v>
      </c>
      <c r="G716">
        <v>2021</v>
      </c>
      <c r="H716">
        <v>1</v>
      </c>
      <c r="I716" t="s">
        <v>858</v>
      </c>
      <c r="J716" s="29">
        <v>44226</v>
      </c>
      <c r="K716" t="s">
        <v>744</v>
      </c>
      <c r="L716" t="s">
        <v>847</v>
      </c>
      <c r="M716" t="s">
        <v>908</v>
      </c>
      <c r="N716" t="s">
        <v>909</v>
      </c>
      <c r="O716" t="s">
        <v>872</v>
      </c>
      <c r="P716" t="s">
        <v>673</v>
      </c>
      <c r="Q716" t="s">
        <v>749</v>
      </c>
      <c r="R716" t="s">
        <v>615</v>
      </c>
      <c r="S716" t="s">
        <v>699</v>
      </c>
      <c r="T716" t="s">
        <v>751</v>
      </c>
      <c r="U716" t="s">
        <v>752</v>
      </c>
      <c r="V716" t="s">
        <v>753</v>
      </c>
      <c r="W716" t="s">
        <v>877</v>
      </c>
      <c r="X716" t="s">
        <v>878</v>
      </c>
      <c r="Y716" t="s">
        <v>755</v>
      </c>
      <c r="Z716" t="s">
        <v>380</v>
      </c>
      <c r="AA716" t="s">
        <v>756</v>
      </c>
      <c r="AB716" t="s">
        <v>757</v>
      </c>
      <c r="AC716" t="s">
        <v>758</v>
      </c>
      <c r="AD716" t="s">
        <v>759</v>
      </c>
      <c r="AE716" t="s">
        <v>472</v>
      </c>
      <c r="AF716" t="s">
        <v>790</v>
      </c>
      <c r="AG716" t="s">
        <v>761</v>
      </c>
      <c r="AH716" t="s">
        <v>762</v>
      </c>
      <c r="AI716" t="s">
        <v>879</v>
      </c>
      <c r="AJ716">
        <v>2697.48</v>
      </c>
      <c r="AK716">
        <v>0</v>
      </c>
      <c r="AL716">
        <v>0</v>
      </c>
      <c r="AM716" t="s">
        <v>764</v>
      </c>
      <c r="AN716" t="s">
        <v>764</v>
      </c>
      <c r="AO716" t="s">
        <v>764</v>
      </c>
    </row>
    <row r="717" spans="1:41" x14ac:dyDescent="0.35">
      <c r="A717">
        <v>1720239</v>
      </c>
      <c r="B717" t="s">
        <v>740</v>
      </c>
      <c r="C717" t="s">
        <v>741</v>
      </c>
      <c r="D717" t="e">
        <v>#N/A</v>
      </c>
      <c r="E717" t="s">
        <v>888</v>
      </c>
      <c r="F717" t="s">
        <v>907</v>
      </c>
      <c r="G717">
        <v>2021</v>
      </c>
      <c r="H717">
        <v>1</v>
      </c>
      <c r="I717" t="s">
        <v>858</v>
      </c>
      <c r="J717" s="29">
        <v>44226</v>
      </c>
      <c r="K717" t="s">
        <v>744</v>
      </c>
      <c r="L717" t="s">
        <v>847</v>
      </c>
      <c r="M717" t="s">
        <v>908</v>
      </c>
      <c r="N717" t="s">
        <v>909</v>
      </c>
      <c r="O717" t="s">
        <v>872</v>
      </c>
      <c r="P717" t="s">
        <v>673</v>
      </c>
      <c r="Q717" t="s">
        <v>749</v>
      </c>
      <c r="R717" t="s">
        <v>615</v>
      </c>
      <c r="S717" t="s">
        <v>699</v>
      </c>
      <c r="T717" t="s">
        <v>751</v>
      </c>
      <c r="U717" t="s">
        <v>752</v>
      </c>
      <c r="V717" t="s">
        <v>753</v>
      </c>
      <c r="W717" t="s">
        <v>877</v>
      </c>
      <c r="X717" t="s">
        <v>878</v>
      </c>
      <c r="Y717" t="s">
        <v>755</v>
      </c>
      <c r="Z717" t="s">
        <v>380</v>
      </c>
      <c r="AA717" t="s">
        <v>756</v>
      </c>
      <c r="AB717" t="s">
        <v>757</v>
      </c>
      <c r="AC717" t="s">
        <v>758</v>
      </c>
      <c r="AD717" t="s">
        <v>759</v>
      </c>
      <c r="AE717" t="s">
        <v>472</v>
      </c>
      <c r="AF717" t="s">
        <v>790</v>
      </c>
      <c r="AG717" t="s">
        <v>761</v>
      </c>
      <c r="AH717" t="s">
        <v>762</v>
      </c>
      <c r="AI717" t="s">
        <v>879</v>
      </c>
      <c r="AJ717">
        <v>25.39</v>
      </c>
      <c r="AK717">
        <v>0</v>
      </c>
      <c r="AL717">
        <v>0</v>
      </c>
      <c r="AM717" t="s">
        <v>764</v>
      </c>
      <c r="AN717" t="s">
        <v>764</v>
      </c>
      <c r="AO717" t="s">
        <v>764</v>
      </c>
    </row>
    <row r="718" spans="1:41" x14ac:dyDescent="0.35">
      <c r="A718">
        <v>1204738</v>
      </c>
      <c r="B718" t="s">
        <v>740</v>
      </c>
      <c r="C718" t="s">
        <v>741</v>
      </c>
      <c r="D718" t="s">
        <v>580</v>
      </c>
      <c r="E718" t="s">
        <v>138</v>
      </c>
      <c r="F718" t="s">
        <v>907</v>
      </c>
      <c r="G718">
        <v>2021</v>
      </c>
      <c r="H718">
        <v>1</v>
      </c>
      <c r="I718" t="s">
        <v>858</v>
      </c>
      <c r="J718" s="29">
        <v>44224</v>
      </c>
      <c r="K718" t="s">
        <v>744</v>
      </c>
      <c r="L718" t="s">
        <v>745</v>
      </c>
      <c r="M718" t="s">
        <v>910</v>
      </c>
      <c r="N718" t="s">
        <v>911</v>
      </c>
      <c r="O718" t="s">
        <v>912</v>
      </c>
      <c r="P718" t="s">
        <v>673</v>
      </c>
      <c r="Q718" t="s">
        <v>749</v>
      </c>
      <c r="R718" t="s">
        <v>613</v>
      </c>
      <c r="S718" t="s">
        <v>690</v>
      </c>
      <c r="T718" t="s">
        <v>751</v>
      </c>
      <c r="U718" t="s">
        <v>752</v>
      </c>
      <c r="V718" t="s">
        <v>753</v>
      </c>
      <c r="W718" t="s">
        <v>16</v>
      </c>
      <c r="X718" t="s">
        <v>754</v>
      </c>
      <c r="Y718" t="s">
        <v>755</v>
      </c>
      <c r="Z718" t="s">
        <v>380</v>
      </c>
      <c r="AA718" t="s">
        <v>756</v>
      </c>
      <c r="AB718" t="s">
        <v>757</v>
      </c>
      <c r="AC718" t="s">
        <v>758</v>
      </c>
      <c r="AD718" t="s">
        <v>759</v>
      </c>
      <c r="AE718" t="s">
        <v>768</v>
      </c>
      <c r="AF718" t="s">
        <v>760</v>
      </c>
      <c r="AG718" t="s">
        <v>761</v>
      </c>
      <c r="AH718" t="s">
        <v>762</v>
      </c>
      <c r="AI718" t="s">
        <v>763</v>
      </c>
      <c r="AJ718">
        <v>438.76</v>
      </c>
      <c r="AK718">
        <v>0</v>
      </c>
      <c r="AL718">
        <v>0</v>
      </c>
      <c r="AM718" t="s">
        <v>764</v>
      </c>
      <c r="AN718" t="s">
        <v>764</v>
      </c>
      <c r="AO718" t="s">
        <v>764</v>
      </c>
    </row>
    <row r="719" spans="1:41" x14ac:dyDescent="0.35">
      <c r="A719">
        <v>1030134</v>
      </c>
      <c r="B719" t="s">
        <v>740</v>
      </c>
      <c r="C719" t="s">
        <v>741</v>
      </c>
      <c r="D719" t="s">
        <v>580</v>
      </c>
      <c r="E719" t="s">
        <v>133</v>
      </c>
      <c r="F719" t="s">
        <v>907</v>
      </c>
      <c r="G719">
        <v>2021</v>
      </c>
      <c r="H719">
        <v>1</v>
      </c>
      <c r="I719" t="s">
        <v>858</v>
      </c>
      <c r="J719" s="29">
        <v>44224</v>
      </c>
      <c r="K719" t="s">
        <v>744</v>
      </c>
      <c r="L719" t="s">
        <v>745</v>
      </c>
      <c r="M719" t="s">
        <v>910</v>
      </c>
      <c r="N719" t="s">
        <v>911</v>
      </c>
      <c r="O719" t="s">
        <v>912</v>
      </c>
      <c r="P719" t="s">
        <v>673</v>
      </c>
      <c r="Q719" t="s">
        <v>749</v>
      </c>
      <c r="R719" t="s">
        <v>611</v>
      </c>
      <c r="S719" t="s">
        <v>688</v>
      </c>
      <c r="T719" t="s">
        <v>751</v>
      </c>
      <c r="U719" t="s">
        <v>752</v>
      </c>
      <c r="V719" t="s">
        <v>753</v>
      </c>
      <c r="W719" t="s">
        <v>16</v>
      </c>
      <c r="X719" t="s">
        <v>754</v>
      </c>
      <c r="Y719" t="s">
        <v>755</v>
      </c>
      <c r="Z719" t="s">
        <v>380</v>
      </c>
      <c r="AA719" t="s">
        <v>756</v>
      </c>
      <c r="AB719" t="s">
        <v>757</v>
      </c>
      <c r="AC719" t="s">
        <v>758</v>
      </c>
      <c r="AD719" t="s">
        <v>759</v>
      </c>
      <c r="AE719" t="s">
        <v>768</v>
      </c>
      <c r="AF719" t="s">
        <v>760</v>
      </c>
      <c r="AG719" t="s">
        <v>761</v>
      </c>
      <c r="AH719" t="s">
        <v>762</v>
      </c>
      <c r="AI719" t="s">
        <v>763</v>
      </c>
      <c r="AJ719">
        <v>-105.68</v>
      </c>
      <c r="AK719">
        <v>0</v>
      </c>
      <c r="AL719">
        <v>0</v>
      </c>
      <c r="AM719" t="s">
        <v>764</v>
      </c>
      <c r="AN719" t="s">
        <v>764</v>
      </c>
      <c r="AO719" t="s">
        <v>764</v>
      </c>
    </row>
    <row r="720" spans="1:41" x14ac:dyDescent="0.35">
      <c r="A720">
        <v>1030134</v>
      </c>
      <c r="B720" t="s">
        <v>740</v>
      </c>
      <c r="C720" t="s">
        <v>741</v>
      </c>
      <c r="D720" t="s">
        <v>580</v>
      </c>
      <c r="E720" t="s">
        <v>133</v>
      </c>
      <c r="F720" t="s">
        <v>907</v>
      </c>
      <c r="G720">
        <v>2021</v>
      </c>
      <c r="H720">
        <v>1</v>
      </c>
      <c r="I720" t="s">
        <v>858</v>
      </c>
      <c r="J720" s="29">
        <v>44224</v>
      </c>
      <c r="K720" t="s">
        <v>744</v>
      </c>
      <c r="L720" t="s">
        <v>745</v>
      </c>
      <c r="M720" t="s">
        <v>910</v>
      </c>
      <c r="N720" t="s">
        <v>911</v>
      </c>
      <c r="O720" t="s">
        <v>912</v>
      </c>
      <c r="P720" t="s">
        <v>673</v>
      </c>
      <c r="Q720" t="s">
        <v>749</v>
      </c>
      <c r="R720" t="s">
        <v>611</v>
      </c>
      <c r="S720" t="s">
        <v>688</v>
      </c>
      <c r="T720" t="s">
        <v>751</v>
      </c>
      <c r="U720" t="s">
        <v>752</v>
      </c>
      <c r="V720" t="s">
        <v>753</v>
      </c>
      <c r="W720" t="s">
        <v>16</v>
      </c>
      <c r="X720" t="s">
        <v>754</v>
      </c>
      <c r="Y720" t="s">
        <v>755</v>
      </c>
      <c r="Z720" t="s">
        <v>380</v>
      </c>
      <c r="AA720" t="s">
        <v>756</v>
      </c>
      <c r="AB720" t="s">
        <v>757</v>
      </c>
      <c r="AC720" t="s">
        <v>758</v>
      </c>
      <c r="AD720" t="s">
        <v>759</v>
      </c>
      <c r="AE720" t="s">
        <v>768</v>
      </c>
      <c r="AF720" t="s">
        <v>760</v>
      </c>
      <c r="AG720" t="s">
        <v>761</v>
      </c>
      <c r="AH720" t="s">
        <v>762</v>
      </c>
      <c r="AI720" t="s">
        <v>763</v>
      </c>
      <c r="AJ720">
        <v>974.8</v>
      </c>
      <c r="AK720">
        <v>0</v>
      </c>
      <c r="AL720">
        <v>0</v>
      </c>
      <c r="AM720" t="s">
        <v>764</v>
      </c>
      <c r="AN720" t="s">
        <v>764</v>
      </c>
      <c r="AO720" t="s">
        <v>764</v>
      </c>
    </row>
    <row r="721" spans="1:41" x14ac:dyDescent="0.35">
      <c r="A721">
        <v>1030134</v>
      </c>
      <c r="B721" t="s">
        <v>740</v>
      </c>
      <c r="C721" t="s">
        <v>741</v>
      </c>
      <c r="D721" t="s">
        <v>580</v>
      </c>
      <c r="E721" t="s">
        <v>133</v>
      </c>
      <c r="F721" t="s">
        <v>907</v>
      </c>
      <c r="G721">
        <v>2021</v>
      </c>
      <c r="H721">
        <v>1</v>
      </c>
      <c r="I721" t="s">
        <v>858</v>
      </c>
      <c r="J721" s="29">
        <v>44227</v>
      </c>
      <c r="K721" t="s">
        <v>744</v>
      </c>
      <c r="L721" t="s">
        <v>914</v>
      </c>
      <c r="M721" t="s">
        <v>915</v>
      </c>
      <c r="N721" t="s">
        <v>916</v>
      </c>
      <c r="O721" t="s">
        <v>917</v>
      </c>
      <c r="P721" t="s">
        <v>673</v>
      </c>
      <c r="Q721" t="s">
        <v>749</v>
      </c>
      <c r="R721" t="s">
        <v>611</v>
      </c>
      <c r="S721" t="s">
        <v>688</v>
      </c>
      <c r="T721" t="s">
        <v>751</v>
      </c>
      <c r="U721" t="s">
        <v>752</v>
      </c>
      <c r="V721" t="s">
        <v>753</v>
      </c>
      <c r="W721" t="s">
        <v>16</v>
      </c>
      <c r="X721" t="s">
        <v>754</v>
      </c>
      <c r="Y721" t="s">
        <v>755</v>
      </c>
      <c r="Z721" t="s">
        <v>380</v>
      </c>
      <c r="AA721" t="s">
        <v>756</v>
      </c>
      <c r="AB721" t="s">
        <v>757</v>
      </c>
      <c r="AC721" t="s">
        <v>758</v>
      </c>
      <c r="AD721" t="s">
        <v>759</v>
      </c>
      <c r="AE721" t="s">
        <v>768</v>
      </c>
      <c r="AF721" t="s">
        <v>760</v>
      </c>
      <c r="AG721" t="s">
        <v>761</v>
      </c>
      <c r="AH721" t="s">
        <v>762</v>
      </c>
      <c r="AI721" t="s">
        <v>763</v>
      </c>
      <c r="AJ721">
        <v>-974.8</v>
      </c>
      <c r="AK721">
        <v>0</v>
      </c>
      <c r="AL721">
        <v>0</v>
      </c>
      <c r="AM721" t="s">
        <v>764</v>
      </c>
      <c r="AN721" t="s">
        <v>764</v>
      </c>
      <c r="AO721" t="s">
        <v>764</v>
      </c>
    </row>
    <row r="722" spans="1:41" x14ac:dyDescent="0.35">
      <c r="A722">
        <v>1029772</v>
      </c>
      <c r="B722" t="s">
        <v>740</v>
      </c>
      <c r="C722" t="s">
        <v>741</v>
      </c>
      <c r="D722" t="s">
        <v>580</v>
      </c>
      <c r="E722" t="s">
        <v>130</v>
      </c>
      <c r="F722" t="s">
        <v>907</v>
      </c>
      <c r="G722">
        <v>2021</v>
      </c>
      <c r="H722">
        <v>1</v>
      </c>
      <c r="I722" t="s">
        <v>858</v>
      </c>
      <c r="J722" s="29">
        <v>44224</v>
      </c>
      <c r="K722" t="s">
        <v>744</v>
      </c>
      <c r="L722" t="s">
        <v>745</v>
      </c>
      <c r="M722" t="s">
        <v>910</v>
      </c>
      <c r="N722" t="s">
        <v>911</v>
      </c>
      <c r="O722" t="s">
        <v>912</v>
      </c>
      <c r="P722" t="s">
        <v>673</v>
      </c>
      <c r="Q722" t="s">
        <v>749</v>
      </c>
      <c r="R722" t="s">
        <v>609</v>
      </c>
      <c r="S722" t="s">
        <v>701</v>
      </c>
      <c r="T722" t="s">
        <v>751</v>
      </c>
      <c r="U722" t="s">
        <v>752</v>
      </c>
      <c r="V722" t="s">
        <v>753</v>
      </c>
      <c r="W722" t="s">
        <v>16</v>
      </c>
      <c r="X722" t="s">
        <v>754</v>
      </c>
      <c r="Y722" t="s">
        <v>755</v>
      </c>
      <c r="Z722" t="s">
        <v>380</v>
      </c>
      <c r="AA722" t="s">
        <v>756</v>
      </c>
      <c r="AB722" t="s">
        <v>757</v>
      </c>
      <c r="AC722" t="s">
        <v>758</v>
      </c>
      <c r="AD722" t="s">
        <v>759</v>
      </c>
      <c r="AE722" t="s">
        <v>247</v>
      </c>
      <c r="AF722" t="s">
        <v>760</v>
      </c>
      <c r="AG722" t="s">
        <v>761</v>
      </c>
      <c r="AH722" t="s">
        <v>762</v>
      </c>
      <c r="AI722" t="s">
        <v>763</v>
      </c>
      <c r="AJ722">
        <v>798.03</v>
      </c>
      <c r="AK722">
        <v>0</v>
      </c>
      <c r="AL722">
        <v>0</v>
      </c>
      <c r="AM722" t="s">
        <v>764</v>
      </c>
      <c r="AN722" t="s">
        <v>764</v>
      </c>
      <c r="AO722" t="s">
        <v>764</v>
      </c>
    </row>
    <row r="723" spans="1:41" x14ac:dyDescent="0.35">
      <c r="A723">
        <v>1029772</v>
      </c>
      <c r="B723" t="s">
        <v>740</v>
      </c>
      <c r="C723" t="s">
        <v>741</v>
      </c>
      <c r="D723" t="s">
        <v>580</v>
      </c>
      <c r="E723" t="s">
        <v>130</v>
      </c>
      <c r="F723" t="s">
        <v>907</v>
      </c>
      <c r="G723">
        <v>2021</v>
      </c>
      <c r="H723">
        <v>1</v>
      </c>
      <c r="I723" t="s">
        <v>858</v>
      </c>
      <c r="J723" s="29">
        <v>44226</v>
      </c>
      <c r="K723" t="s">
        <v>744</v>
      </c>
      <c r="L723" t="s">
        <v>847</v>
      </c>
      <c r="M723" t="s">
        <v>908</v>
      </c>
      <c r="N723" t="s">
        <v>909</v>
      </c>
      <c r="O723" t="s">
        <v>872</v>
      </c>
      <c r="P723" t="s">
        <v>673</v>
      </c>
      <c r="Q723" t="s">
        <v>749</v>
      </c>
      <c r="R723" t="s">
        <v>609</v>
      </c>
      <c r="S723" t="s">
        <v>701</v>
      </c>
      <c r="T723" t="s">
        <v>751</v>
      </c>
      <c r="U723" t="s">
        <v>752</v>
      </c>
      <c r="V723" t="s">
        <v>753</v>
      </c>
      <c r="W723" t="s">
        <v>16</v>
      </c>
      <c r="X723" t="s">
        <v>754</v>
      </c>
      <c r="Y723" t="s">
        <v>755</v>
      </c>
      <c r="Z723" t="s">
        <v>380</v>
      </c>
      <c r="AA723" t="s">
        <v>756</v>
      </c>
      <c r="AB723" t="s">
        <v>757</v>
      </c>
      <c r="AC723" t="s">
        <v>758</v>
      </c>
      <c r="AD723" t="s">
        <v>759</v>
      </c>
      <c r="AE723" t="s">
        <v>247</v>
      </c>
      <c r="AF723" t="s">
        <v>760</v>
      </c>
      <c r="AG723" t="s">
        <v>761</v>
      </c>
      <c r="AH723" t="s">
        <v>762</v>
      </c>
      <c r="AI723" t="s">
        <v>763</v>
      </c>
      <c r="AJ723">
        <v>7630.5</v>
      </c>
      <c r="AK723">
        <v>0</v>
      </c>
      <c r="AL723">
        <v>0</v>
      </c>
      <c r="AM723" t="s">
        <v>764</v>
      </c>
      <c r="AN723" t="s">
        <v>764</v>
      </c>
      <c r="AO723" t="s">
        <v>764</v>
      </c>
    </row>
    <row r="724" spans="1:41" x14ac:dyDescent="0.35">
      <c r="A724">
        <v>1029381</v>
      </c>
      <c r="B724" t="s">
        <v>740</v>
      </c>
      <c r="C724" t="s">
        <v>741</v>
      </c>
      <c r="D724" t="s">
        <v>580</v>
      </c>
      <c r="E724" t="s">
        <v>127</v>
      </c>
      <c r="F724" t="s">
        <v>907</v>
      </c>
      <c r="G724">
        <v>2021</v>
      </c>
      <c r="H724">
        <v>1</v>
      </c>
      <c r="I724" t="s">
        <v>858</v>
      </c>
      <c r="J724" s="29">
        <v>44224</v>
      </c>
      <c r="K724" t="s">
        <v>744</v>
      </c>
      <c r="L724" t="s">
        <v>745</v>
      </c>
      <c r="M724" t="s">
        <v>910</v>
      </c>
      <c r="N724" t="s">
        <v>911</v>
      </c>
      <c r="O724" t="s">
        <v>912</v>
      </c>
      <c r="P724" t="s">
        <v>673</v>
      </c>
      <c r="Q724" t="s">
        <v>749</v>
      </c>
      <c r="R724" t="s">
        <v>607</v>
      </c>
      <c r="S724" t="s">
        <v>794</v>
      </c>
      <c r="T724" t="s">
        <v>751</v>
      </c>
      <c r="U724" t="s">
        <v>752</v>
      </c>
      <c r="V724" t="s">
        <v>753</v>
      </c>
      <c r="W724" t="s">
        <v>16</v>
      </c>
      <c r="X724" t="s">
        <v>754</v>
      </c>
      <c r="Y724" t="s">
        <v>755</v>
      </c>
      <c r="Z724" t="s">
        <v>380</v>
      </c>
      <c r="AA724" t="s">
        <v>756</v>
      </c>
      <c r="AB724" t="s">
        <v>757</v>
      </c>
      <c r="AC724" t="s">
        <v>758</v>
      </c>
      <c r="AD724" t="s">
        <v>759</v>
      </c>
      <c r="AE724" t="s">
        <v>768</v>
      </c>
      <c r="AF724" t="s">
        <v>760</v>
      </c>
      <c r="AG724" t="s">
        <v>761</v>
      </c>
      <c r="AH724" t="s">
        <v>762</v>
      </c>
      <c r="AI724" t="s">
        <v>763</v>
      </c>
      <c r="AJ724">
        <v>51.3</v>
      </c>
      <c r="AK724">
        <v>0</v>
      </c>
      <c r="AL724">
        <v>0</v>
      </c>
      <c r="AM724" t="s">
        <v>764</v>
      </c>
      <c r="AN724" t="s">
        <v>764</v>
      </c>
      <c r="AO724" t="s">
        <v>764</v>
      </c>
    </row>
    <row r="725" spans="1:41" x14ac:dyDescent="0.35">
      <c r="A725">
        <v>1360642</v>
      </c>
      <c r="B725" t="s">
        <v>740</v>
      </c>
      <c r="C725" t="s">
        <v>741</v>
      </c>
      <c r="D725" t="s">
        <v>580</v>
      </c>
      <c r="E725" t="s">
        <v>124</v>
      </c>
      <c r="F725" t="s">
        <v>907</v>
      </c>
      <c r="G725">
        <v>2021</v>
      </c>
      <c r="H725">
        <v>1</v>
      </c>
      <c r="I725" t="s">
        <v>858</v>
      </c>
      <c r="J725" s="29">
        <v>44224</v>
      </c>
      <c r="K725" t="s">
        <v>744</v>
      </c>
      <c r="L725" t="s">
        <v>745</v>
      </c>
      <c r="M725" t="s">
        <v>910</v>
      </c>
      <c r="N725" t="s">
        <v>911</v>
      </c>
      <c r="O725" t="s">
        <v>912</v>
      </c>
      <c r="P725" t="s">
        <v>673</v>
      </c>
      <c r="Q725" t="s">
        <v>749</v>
      </c>
      <c r="R725" t="s">
        <v>605</v>
      </c>
      <c r="S725" t="s">
        <v>795</v>
      </c>
      <c r="T725" t="s">
        <v>751</v>
      </c>
      <c r="U725" t="s">
        <v>752</v>
      </c>
      <c r="V725" t="s">
        <v>753</v>
      </c>
      <c r="W725" t="s">
        <v>16</v>
      </c>
      <c r="X725" t="s">
        <v>754</v>
      </c>
      <c r="Y725" t="s">
        <v>755</v>
      </c>
      <c r="Z725" t="s">
        <v>380</v>
      </c>
      <c r="AA725" t="s">
        <v>756</v>
      </c>
      <c r="AB725" t="s">
        <v>757</v>
      </c>
      <c r="AC725" t="s">
        <v>758</v>
      </c>
      <c r="AD725" t="s">
        <v>759</v>
      </c>
      <c r="AE725" t="s">
        <v>472</v>
      </c>
      <c r="AF725" t="s">
        <v>760</v>
      </c>
      <c r="AG725" t="s">
        <v>761</v>
      </c>
      <c r="AH725" t="s">
        <v>762</v>
      </c>
      <c r="AI725" t="s">
        <v>763</v>
      </c>
      <c r="AJ725">
        <v>3439.57</v>
      </c>
      <c r="AK725">
        <v>0</v>
      </c>
      <c r="AL725">
        <v>0</v>
      </c>
      <c r="AM725" t="s">
        <v>764</v>
      </c>
      <c r="AN725" t="s">
        <v>764</v>
      </c>
      <c r="AO725" t="s">
        <v>764</v>
      </c>
    </row>
    <row r="726" spans="1:41" x14ac:dyDescent="0.35">
      <c r="A726">
        <v>1720238</v>
      </c>
      <c r="B726" t="s">
        <v>740</v>
      </c>
      <c r="C726" t="s">
        <v>741</v>
      </c>
      <c r="D726" t="e">
        <v>#N/A</v>
      </c>
      <c r="E726" t="s">
        <v>887</v>
      </c>
      <c r="F726" t="s">
        <v>907</v>
      </c>
      <c r="G726">
        <v>2021</v>
      </c>
      <c r="H726">
        <v>1</v>
      </c>
      <c r="I726" t="s">
        <v>858</v>
      </c>
      <c r="J726" s="29">
        <v>44226</v>
      </c>
      <c r="K726" t="s">
        <v>744</v>
      </c>
      <c r="L726" t="s">
        <v>847</v>
      </c>
      <c r="M726" t="s">
        <v>908</v>
      </c>
      <c r="N726" t="s">
        <v>909</v>
      </c>
      <c r="O726" t="s">
        <v>872</v>
      </c>
      <c r="P726" t="s">
        <v>673</v>
      </c>
      <c r="Q726" t="s">
        <v>749</v>
      </c>
      <c r="R726" t="s">
        <v>605</v>
      </c>
      <c r="S726" t="s">
        <v>795</v>
      </c>
      <c r="T726" t="s">
        <v>751</v>
      </c>
      <c r="U726" t="s">
        <v>752</v>
      </c>
      <c r="V726" t="s">
        <v>753</v>
      </c>
      <c r="W726" t="s">
        <v>392</v>
      </c>
      <c r="X726" t="s">
        <v>881</v>
      </c>
      <c r="Y726" t="s">
        <v>755</v>
      </c>
      <c r="Z726" t="s">
        <v>380</v>
      </c>
      <c r="AA726" t="s">
        <v>756</v>
      </c>
      <c r="AB726" t="s">
        <v>757</v>
      </c>
      <c r="AC726" t="s">
        <v>758</v>
      </c>
      <c r="AD726" t="s">
        <v>759</v>
      </c>
      <c r="AE726" t="s">
        <v>472</v>
      </c>
      <c r="AF726" t="s">
        <v>882</v>
      </c>
      <c r="AG726" t="s">
        <v>761</v>
      </c>
      <c r="AH726" t="s">
        <v>762</v>
      </c>
      <c r="AI726" t="s">
        <v>883</v>
      </c>
      <c r="AJ726">
        <v>386.37</v>
      </c>
      <c r="AK726">
        <v>0</v>
      </c>
      <c r="AL726">
        <v>0</v>
      </c>
      <c r="AM726" t="s">
        <v>764</v>
      </c>
      <c r="AN726" t="s">
        <v>764</v>
      </c>
      <c r="AO726" t="s">
        <v>764</v>
      </c>
    </row>
    <row r="727" spans="1:41" x14ac:dyDescent="0.35">
      <c r="A727">
        <v>1366449</v>
      </c>
      <c r="B727" t="s">
        <v>740</v>
      </c>
      <c r="C727" t="s">
        <v>741</v>
      </c>
      <c r="D727" t="e">
        <v>#N/A</v>
      </c>
      <c r="E727" t="s">
        <v>867</v>
      </c>
      <c r="F727" t="s">
        <v>907</v>
      </c>
      <c r="G727">
        <v>2021</v>
      </c>
      <c r="H727">
        <v>1</v>
      </c>
      <c r="I727" t="s">
        <v>858</v>
      </c>
      <c r="J727" s="29">
        <v>44224</v>
      </c>
      <c r="K727" t="s">
        <v>744</v>
      </c>
      <c r="L727" t="s">
        <v>745</v>
      </c>
      <c r="M727" t="s">
        <v>910</v>
      </c>
      <c r="N727" t="s">
        <v>911</v>
      </c>
      <c r="O727" t="s">
        <v>912</v>
      </c>
      <c r="P727" t="s">
        <v>673</v>
      </c>
      <c r="Q727" t="s">
        <v>749</v>
      </c>
      <c r="R727" t="s">
        <v>605</v>
      </c>
      <c r="S727" t="s">
        <v>795</v>
      </c>
      <c r="T727" t="s">
        <v>751</v>
      </c>
      <c r="U727" t="s">
        <v>752</v>
      </c>
      <c r="V727" t="s">
        <v>753</v>
      </c>
      <c r="W727" t="s">
        <v>788</v>
      </c>
      <c r="X727" t="s">
        <v>789</v>
      </c>
      <c r="Y727" t="s">
        <v>755</v>
      </c>
      <c r="Z727" t="s">
        <v>380</v>
      </c>
      <c r="AA727" t="s">
        <v>756</v>
      </c>
      <c r="AB727" t="s">
        <v>757</v>
      </c>
      <c r="AC727" t="s">
        <v>758</v>
      </c>
      <c r="AD727" t="s">
        <v>759</v>
      </c>
      <c r="AE727" t="s">
        <v>472</v>
      </c>
      <c r="AF727" t="s">
        <v>790</v>
      </c>
      <c r="AG727" t="s">
        <v>761</v>
      </c>
      <c r="AH727" t="s">
        <v>762</v>
      </c>
      <c r="AI727" t="s">
        <v>791</v>
      </c>
      <c r="AJ727">
        <v>228.9</v>
      </c>
      <c r="AK727">
        <v>0</v>
      </c>
      <c r="AL727">
        <v>0</v>
      </c>
      <c r="AM727" t="s">
        <v>764</v>
      </c>
      <c r="AN727" t="s">
        <v>764</v>
      </c>
      <c r="AO727" t="s">
        <v>764</v>
      </c>
    </row>
    <row r="728" spans="1:41" x14ac:dyDescent="0.35">
      <c r="A728">
        <v>1720237</v>
      </c>
      <c r="B728" t="s">
        <v>740</v>
      </c>
      <c r="C728" t="s">
        <v>741</v>
      </c>
      <c r="D728" t="e">
        <v>#N/A</v>
      </c>
      <c r="E728" t="s">
        <v>886</v>
      </c>
      <c r="F728" t="s">
        <v>907</v>
      </c>
      <c r="G728">
        <v>2021</v>
      </c>
      <c r="H728">
        <v>1</v>
      </c>
      <c r="I728" t="s">
        <v>858</v>
      </c>
      <c r="J728" s="29">
        <v>44226</v>
      </c>
      <c r="K728" t="s">
        <v>744</v>
      </c>
      <c r="L728" t="s">
        <v>847</v>
      </c>
      <c r="M728" t="s">
        <v>908</v>
      </c>
      <c r="N728" t="s">
        <v>909</v>
      </c>
      <c r="O728" t="s">
        <v>872</v>
      </c>
      <c r="P728" t="s">
        <v>673</v>
      </c>
      <c r="Q728" t="s">
        <v>749</v>
      </c>
      <c r="R728" t="s">
        <v>605</v>
      </c>
      <c r="S728" t="s">
        <v>795</v>
      </c>
      <c r="T728" t="s">
        <v>751</v>
      </c>
      <c r="U728" t="s">
        <v>752</v>
      </c>
      <c r="V728" t="s">
        <v>753</v>
      </c>
      <c r="W728" t="s">
        <v>877</v>
      </c>
      <c r="X728" t="s">
        <v>878</v>
      </c>
      <c r="Y728" t="s">
        <v>755</v>
      </c>
      <c r="Z728" t="s">
        <v>380</v>
      </c>
      <c r="AA728" t="s">
        <v>756</v>
      </c>
      <c r="AB728" t="s">
        <v>757</v>
      </c>
      <c r="AC728" t="s">
        <v>758</v>
      </c>
      <c r="AD728" t="s">
        <v>759</v>
      </c>
      <c r="AE728" t="s">
        <v>472</v>
      </c>
      <c r="AF728" t="s">
        <v>790</v>
      </c>
      <c r="AG728" t="s">
        <v>761</v>
      </c>
      <c r="AH728" t="s">
        <v>762</v>
      </c>
      <c r="AI728" t="s">
        <v>879</v>
      </c>
      <c r="AJ728">
        <v>1453.95</v>
      </c>
      <c r="AK728">
        <v>0</v>
      </c>
      <c r="AL728">
        <v>0</v>
      </c>
      <c r="AM728" t="s">
        <v>764</v>
      </c>
      <c r="AN728" t="s">
        <v>764</v>
      </c>
      <c r="AO728" t="s">
        <v>764</v>
      </c>
    </row>
    <row r="729" spans="1:41" x14ac:dyDescent="0.35">
      <c r="A729">
        <v>1204737</v>
      </c>
      <c r="B729" t="s">
        <v>740</v>
      </c>
      <c r="C729" t="s">
        <v>741</v>
      </c>
      <c r="D729" t="s">
        <v>580</v>
      </c>
      <c r="E729" t="s">
        <v>120</v>
      </c>
      <c r="F729" t="s">
        <v>907</v>
      </c>
      <c r="G729">
        <v>2021</v>
      </c>
      <c r="H729">
        <v>1</v>
      </c>
      <c r="I729" t="s">
        <v>858</v>
      </c>
      <c r="J729" s="29">
        <v>44224</v>
      </c>
      <c r="K729" t="s">
        <v>744</v>
      </c>
      <c r="L729" t="s">
        <v>745</v>
      </c>
      <c r="M729" t="s">
        <v>910</v>
      </c>
      <c r="N729" t="s">
        <v>911</v>
      </c>
      <c r="O729" t="s">
        <v>912</v>
      </c>
      <c r="P729" t="s">
        <v>673</v>
      </c>
      <c r="Q729" t="s">
        <v>749</v>
      </c>
      <c r="R729" t="s">
        <v>601</v>
      </c>
      <c r="S729" t="s">
        <v>692</v>
      </c>
      <c r="T729" t="s">
        <v>751</v>
      </c>
      <c r="U729" t="s">
        <v>752</v>
      </c>
      <c r="V729" t="s">
        <v>753</v>
      </c>
      <c r="W729" t="s">
        <v>16</v>
      </c>
      <c r="X729" t="s">
        <v>754</v>
      </c>
      <c r="Y729" t="s">
        <v>755</v>
      </c>
      <c r="Z729" t="s">
        <v>380</v>
      </c>
      <c r="AA729" t="s">
        <v>756</v>
      </c>
      <c r="AB729" t="s">
        <v>757</v>
      </c>
      <c r="AC729" t="s">
        <v>758</v>
      </c>
      <c r="AD729" t="s">
        <v>759</v>
      </c>
      <c r="AE729" t="s">
        <v>768</v>
      </c>
      <c r="AF729" t="s">
        <v>760</v>
      </c>
      <c r="AG729" t="s">
        <v>761</v>
      </c>
      <c r="AH729" t="s">
        <v>762</v>
      </c>
      <c r="AI729" t="s">
        <v>763</v>
      </c>
      <c r="AJ729">
        <v>-105.68</v>
      </c>
      <c r="AK729">
        <v>0</v>
      </c>
      <c r="AL729">
        <v>0</v>
      </c>
      <c r="AM729" t="s">
        <v>764</v>
      </c>
      <c r="AN729" t="s">
        <v>764</v>
      </c>
      <c r="AO729" t="s">
        <v>764</v>
      </c>
    </row>
    <row r="730" spans="1:41" x14ac:dyDescent="0.35">
      <c r="A730">
        <v>1204737</v>
      </c>
      <c r="B730" t="s">
        <v>740</v>
      </c>
      <c r="C730" t="s">
        <v>741</v>
      </c>
      <c r="D730" t="s">
        <v>580</v>
      </c>
      <c r="E730" t="s">
        <v>120</v>
      </c>
      <c r="F730" t="s">
        <v>907</v>
      </c>
      <c r="G730">
        <v>2021</v>
      </c>
      <c r="H730">
        <v>1</v>
      </c>
      <c r="I730" t="s">
        <v>858</v>
      </c>
      <c r="J730" s="29">
        <v>44224</v>
      </c>
      <c r="K730" t="s">
        <v>744</v>
      </c>
      <c r="L730" t="s">
        <v>745</v>
      </c>
      <c r="M730" t="s">
        <v>910</v>
      </c>
      <c r="N730" t="s">
        <v>911</v>
      </c>
      <c r="O730" t="s">
        <v>912</v>
      </c>
      <c r="P730" t="s">
        <v>673</v>
      </c>
      <c r="Q730" t="s">
        <v>749</v>
      </c>
      <c r="R730" t="s">
        <v>601</v>
      </c>
      <c r="S730" t="s">
        <v>692</v>
      </c>
      <c r="T730" t="s">
        <v>751</v>
      </c>
      <c r="U730" t="s">
        <v>752</v>
      </c>
      <c r="V730" t="s">
        <v>753</v>
      </c>
      <c r="W730" t="s">
        <v>16</v>
      </c>
      <c r="X730" t="s">
        <v>754</v>
      </c>
      <c r="Y730" t="s">
        <v>755</v>
      </c>
      <c r="Z730" t="s">
        <v>380</v>
      </c>
      <c r="AA730" t="s">
        <v>756</v>
      </c>
      <c r="AB730" t="s">
        <v>757</v>
      </c>
      <c r="AC730" t="s">
        <v>758</v>
      </c>
      <c r="AD730" t="s">
        <v>759</v>
      </c>
      <c r="AE730" t="s">
        <v>768</v>
      </c>
      <c r="AF730" t="s">
        <v>760</v>
      </c>
      <c r="AG730" t="s">
        <v>761</v>
      </c>
      <c r="AH730" t="s">
        <v>762</v>
      </c>
      <c r="AI730" t="s">
        <v>763</v>
      </c>
      <c r="AJ730">
        <v>446.79</v>
      </c>
      <c r="AK730">
        <v>0</v>
      </c>
      <c r="AL730">
        <v>0</v>
      </c>
      <c r="AM730" t="s">
        <v>764</v>
      </c>
      <c r="AN730" t="s">
        <v>764</v>
      </c>
      <c r="AO730" t="s">
        <v>764</v>
      </c>
    </row>
    <row r="731" spans="1:41" x14ac:dyDescent="0.35">
      <c r="A731">
        <v>1029719</v>
      </c>
      <c r="B731" t="s">
        <v>740</v>
      </c>
      <c r="C731" t="s">
        <v>741</v>
      </c>
      <c r="D731" t="s">
        <v>580</v>
      </c>
      <c r="E731" t="s">
        <v>114</v>
      </c>
      <c r="F731" t="s">
        <v>907</v>
      </c>
      <c r="G731">
        <v>2021</v>
      </c>
      <c r="H731">
        <v>1</v>
      </c>
      <c r="I731" t="s">
        <v>858</v>
      </c>
      <c r="J731" s="29">
        <v>44224</v>
      </c>
      <c r="K731" t="s">
        <v>744</v>
      </c>
      <c r="L731" t="s">
        <v>745</v>
      </c>
      <c r="M731" t="s">
        <v>910</v>
      </c>
      <c r="N731" t="s">
        <v>911</v>
      </c>
      <c r="O731" t="s">
        <v>912</v>
      </c>
      <c r="P731" t="s">
        <v>673</v>
      </c>
      <c r="Q731" t="s">
        <v>749</v>
      </c>
      <c r="R731" t="s">
        <v>597</v>
      </c>
      <c r="S731" t="s">
        <v>691</v>
      </c>
      <c r="T731" t="s">
        <v>751</v>
      </c>
      <c r="U731" t="s">
        <v>752</v>
      </c>
      <c r="V731" t="s">
        <v>753</v>
      </c>
      <c r="W731" t="s">
        <v>16</v>
      </c>
      <c r="X731" t="s">
        <v>754</v>
      </c>
      <c r="Y731" t="s">
        <v>755</v>
      </c>
      <c r="Z731" t="s">
        <v>380</v>
      </c>
      <c r="AA731" t="s">
        <v>756</v>
      </c>
      <c r="AB731" t="s">
        <v>757</v>
      </c>
      <c r="AC731" t="s">
        <v>758</v>
      </c>
      <c r="AD731" t="s">
        <v>759</v>
      </c>
      <c r="AE731" t="s">
        <v>768</v>
      </c>
      <c r="AF731" t="s">
        <v>760</v>
      </c>
      <c r="AG731" t="s">
        <v>761</v>
      </c>
      <c r="AH731" t="s">
        <v>762</v>
      </c>
      <c r="AI731" t="s">
        <v>763</v>
      </c>
      <c r="AJ731">
        <v>359.35</v>
      </c>
      <c r="AK731">
        <v>0</v>
      </c>
      <c r="AL731">
        <v>0</v>
      </c>
      <c r="AM731" t="s">
        <v>764</v>
      </c>
      <c r="AN731" t="s">
        <v>764</v>
      </c>
      <c r="AO731" t="s">
        <v>764</v>
      </c>
    </row>
    <row r="732" spans="1:41" x14ac:dyDescent="0.35">
      <c r="A732">
        <v>1029719</v>
      </c>
      <c r="B732" t="s">
        <v>740</v>
      </c>
      <c r="C732" t="s">
        <v>741</v>
      </c>
      <c r="D732" t="s">
        <v>580</v>
      </c>
      <c r="E732" t="s">
        <v>114</v>
      </c>
      <c r="F732" t="s">
        <v>907</v>
      </c>
      <c r="G732">
        <v>2021</v>
      </c>
      <c r="H732">
        <v>1</v>
      </c>
      <c r="I732" t="s">
        <v>858</v>
      </c>
      <c r="J732" s="29">
        <v>44226</v>
      </c>
      <c r="K732" t="s">
        <v>744</v>
      </c>
      <c r="L732" t="s">
        <v>847</v>
      </c>
      <c r="M732" t="s">
        <v>908</v>
      </c>
      <c r="N732" t="s">
        <v>909</v>
      </c>
      <c r="O732" t="s">
        <v>872</v>
      </c>
      <c r="P732" t="s">
        <v>673</v>
      </c>
      <c r="Q732" t="s">
        <v>749</v>
      </c>
      <c r="R732" t="s">
        <v>597</v>
      </c>
      <c r="S732" t="s">
        <v>691</v>
      </c>
      <c r="T732" t="s">
        <v>751</v>
      </c>
      <c r="U732" t="s">
        <v>752</v>
      </c>
      <c r="V732" t="s">
        <v>753</v>
      </c>
      <c r="W732" t="s">
        <v>16</v>
      </c>
      <c r="X732" t="s">
        <v>754</v>
      </c>
      <c r="Y732" t="s">
        <v>755</v>
      </c>
      <c r="Z732" t="s">
        <v>380</v>
      </c>
      <c r="AA732" t="s">
        <v>756</v>
      </c>
      <c r="AB732" t="s">
        <v>757</v>
      </c>
      <c r="AC732" t="s">
        <v>758</v>
      </c>
      <c r="AD732" t="s">
        <v>759</v>
      </c>
      <c r="AE732" t="s">
        <v>768</v>
      </c>
      <c r="AF732" t="s">
        <v>760</v>
      </c>
      <c r="AG732" t="s">
        <v>761</v>
      </c>
      <c r="AH732" t="s">
        <v>762</v>
      </c>
      <c r="AI732" t="s">
        <v>763</v>
      </c>
      <c r="AJ732">
        <v>2443.42</v>
      </c>
      <c r="AK732">
        <v>0</v>
      </c>
      <c r="AL732">
        <v>0</v>
      </c>
      <c r="AM732" t="s">
        <v>764</v>
      </c>
      <c r="AN732" t="s">
        <v>764</v>
      </c>
      <c r="AO732" t="s">
        <v>764</v>
      </c>
    </row>
    <row r="733" spans="1:41" x14ac:dyDescent="0.35">
      <c r="A733">
        <v>1029044</v>
      </c>
      <c r="B733" t="s">
        <v>740</v>
      </c>
      <c r="C733" t="s">
        <v>741</v>
      </c>
      <c r="D733" t="s">
        <v>580</v>
      </c>
      <c r="E733" t="s">
        <v>111</v>
      </c>
      <c r="F733" t="s">
        <v>907</v>
      </c>
      <c r="G733">
        <v>2021</v>
      </c>
      <c r="H733">
        <v>1</v>
      </c>
      <c r="I733" t="s">
        <v>858</v>
      </c>
      <c r="J733" s="29">
        <v>44224</v>
      </c>
      <c r="K733" t="s">
        <v>744</v>
      </c>
      <c r="L733" t="s">
        <v>745</v>
      </c>
      <c r="M733" t="s">
        <v>910</v>
      </c>
      <c r="N733" t="s">
        <v>911</v>
      </c>
      <c r="O733" t="s">
        <v>912</v>
      </c>
      <c r="P733" t="s">
        <v>673</v>
      </c>
      <c r="Q733" t="s">
        <v>749</v>
      </c>
      <c r="R733" t="s">
        <v>595</v>
      </c>
      <c r="S733" t="s">
        <v>702</v>
      </c>
      <c r="T733" t="s">
        <v>751</v>
      </c>
      <c r="U733" t="s">
        <v>752</v>
      </c>
      <c r="V733" t="s">
        <v>753</v>
      </c>
      <c r="W733" t="s">
        <v>16</v>
      </c>
      <c r="X733" t="s">
        <v>754</v>
      </c>
      <c r="Y733" t="s">
        <v>755</v>
      </c>
      <c r="Z733" t="s">
        <v>380</v>
      </c>
      <c r="AA733" t="s">
        <v>756</v>
      </c>
      <c r="AB733" t="s">
        <v>757</v>
      </c>
      <c r="AC733" t="s">
        <v>758</v>
      </c>
      <c r="AD733" t="s">
        <v>759</v>
      </c>
      <c r="AE733" t="s">
        <v>247</v>
      </c>
      <c r="AF733" t="s">
        <v>760</v>
      </c>
      <c r="AG733" t="s">
        <v>761</v>
      </c>
      <c r="AH733" t="s">
        <v>762</v>
      </c>
      <c r="AI733" t="s">
        <v>763</v>
      </c>
      <c r="AJ733">
        <v>167.61</v>
      </c>
      <c r="AK733">
        <v>0</v>
      </c>
      <c r="AL733">
        <v>0</v>
      </c>
      <c r="AM733" t="s">
        <v>764</v>
      </c>
      <c r="AN733" t="s">
        <v>764</v>
      </c>
      <c r="AO733" t="s">
        <v>764</v>
      </c>
    </row>
    <row r="734" spans="1:41" x14ac:dyDescent="0.35">
      <c r="A734">
        <v>1720236</v>
      </c>
      <c r="B734" t="s">
        <v>740</v>
      </c>
      <c r="C734" t="s">
        <v>741</v>
      </c>
      <c r="D734" t="e">
        <v>#N/A</v>
      </c>
      <c r="E734" t="s">
        <v>885</v>
      </c>
      <c r="F734" t="s">
        <v>907</v>
      </c>
      <c r="G734">
        <v>2021</v>
      </c>
      <c r="H734">
        <v>1</v>
      </c>
      <c r="I734" t="s">
        <v>858</v>
      </c>
      <c r="J734" s="29">
        <v>44226</v>
      </c>
      <c r="K734" t="s">
        <v>744</v>
      </c>
      <c r="L734" t="s">
        <v>847</v>
      </c>
      <c r="M734" t="s">
        <v>908</v>
      </c>
      <c r="N734" t="s">
        <v>909</v>
      </c>
      <c r="O734" t="s">
        <v>872</v>
      </c>
      <c r="P734" t="s">
        <v>673</v>
      </c>
      <c r="Q734" t="s">
        <v>749</v>
      </c>
      <c r="R734" t="s">
        <v>595</v>
      </c>
      <c r="S734" t="s">
        <v>702</v>
      </c>
      <c r="T734" t="s">
        <v>751</v>
      </c>
      <c r="U734" t="s">
        <v>752</v>
      </c>
      <c r="V734" t="s">
        <v>753</v>
      </c>
      <c r="W734" t="s">
        <v>392</v>
      </c>
      <c r="X734" t="s">
        <v>881</v>
      </c>
      <c r="Y734" t="s">
        <v>755</v>
      </c>
      <c r="Z734" t="s">
        <v>380</v>
      </c>
      <c r="AA734" t="s">
        <v>756</v>
      </c>
      <c r="AB734" t="s">
        <v>757</v>
      </c>
      <c r="AC734" t="s">
        <v>758</v>
      </c>
      <c r="AD734" t="s">
        <v>759</v>
      </c>
      <c r="AE734" t="s">
        <v>247</v>
      </c>
      <c r="AF734" t="s">
        <v>882</v>
      </c>
      <c r="AG734" t="s">
        <v>761</v>
      </c>
      <c r="AH734" t="s">
        <v>762</v>
      </c>
      <c r="AI734" t="s">
        <v>883</v>
      </c>
      <c r="AJ734">
        <v>18748.22</v>
      </c>
      <c r="AK734">
        <v>0</v>
      </c>
      <c r="AL734">
        <v>0</v>
      </c>
      <c r="AM734" t="s">
        <v>764</v>
      </c>
      <c r="AN734" t="s">
        <v>764</v>
      </c>
      <c r="AO734" t="s">
        <v>764</v>
      </c>
    </row>
    <row r="735" spans="1:41" x14ac:dyDescent="0.35">
      <c r="A735">
        <v>1027267</v>
      </c>
      <c r="B735" t="s">
        <v>740</v>
      </c>
      <c r="C735" t="s">
        <v>741</v>
      </c>
      <c r="D735" t="s">
        <v>580</v>
      </c>
      <c r="E735" t="s">
        <v>105</v>
      </c>
      <c r="F735" t="s">
        <v>907</v>
      </c>
      <c r="G735">
        <v>2021</v>
      </c>
      <c r="H735">
        <v>1</v>
      </c>
      <c r="I735" t="s">
        <v>858</v>
      </c>
      <c r="J735" s="29">
        <v>44224</v>
      </c>
      <c r="K735" t="s">
        <v>744</v>
      </c>
      <c r="L735" t="s">
        <v>745</v>
      </c>
      <c r="M735" t="s">
        <v>910</v>
      </c>
      <c r="N735" t="s">
        <v>911</v>
      </c>
      <c r="O735" t="s">
        <v>912</v>
      </c>
      <c r="P735" t="s">
        <v>673</v>
      </c>
      <c r="Q735" t="s">
        <v>749</v>
      </c>
      <c r="R735" t="s">
        <v>593</v>
      </c>
      <c r="S735" t="s">
        <v>686</v>
      </c>
      <c r="T735" t="s">
        <v>751</v>
      </c>
      <c r="U735" t="s">
        <v>752</v>
      </c>
      <c r="V735" t="s">
        <v>753</v>
      </c>
      <c r="W735" t="s">
        <v>16</v>
      </c>
      <c r="X735" t="s">
        <v>754</v>
      </c>
      <c r="Y735" t="s">
        <v>755</v>
      </c>
      <c r="Z735" t="s">
        <v>380</v>
      </c>
      <c r="AA735" t="s">
        <v>756</v>
      </c>
      <c r="AB735" t="s">
        <v>757</v>
      </c>
      <c r="AC735" t="s">
        <v>758</v>
      </c>
      <c r="AD735" t="s">
        <v>759</v>
      </c>
      <c r="AE735" t="s">
        <v>562</v>
      </c>
      <c r="AF735" t="s">
        <v>760</v>
      </c>
      <c r="AG735" t="s">
        <v>761</v>
      </c>
      <c r="AH735" t="s">
        <v>762</v>
      </c>
      <c r="AI735" t="s">
        <v>763</v>
      </c>
      <c r="AJ735">
        <v>827.65</v>
      </c>
      <c r="AK735">
        <v>0</v>
      </c>
      <c r="AL735">
        <v>0</v>
      </c>
      <c r="AM735" t="s">
        <v>764</v>
      </c>
      <c r="AN735" t="s">
        <v>764</v>
      </c>
      <c r="AO735" t="s">
        <v>764</v>
      </c>
    </row>
    <row r="736" spans="1:41" x14ac:dyDescent="0.35">
      <c r="A736">
        <v>1027267</v>
      </c>
      <c r="B736" t="s">
        <v>740</v>
      </c>
      <c r="C736" t="s">
        <v>741</v>
      </c>
      <c r="D736" t="s">
        <v>580</v>
      </c>
      <c r="E736" t="s">
        <v>105</v>
      </c>
      <c r="F736" t="s">
        <v>907</v>
      </c>
      <c r="G736">
        <v>2021</v>
      </c>
      <c r="H736">
        <v>1</v>
      </c>
      <c r="I736" t="s">
        <v>858</v>
      </c>
      <c r="J736" s="29">
        <v>44226</v>
      </c>
      <c r="K736" t="s">
        <v>744</v>
      </c>
      <c r="L736" t="s">
        <v>847</v>
      </c>
      <c r="M736" t="s">
        <v>908</v>
      </c>
      <c r="N736" t="s">
        <v>909</v>
      </c>
      <c r="O736" t="s">
        <v>872</v>
      </c>
      <c r="P736" t="s">
        <v>673</v>
      </c>
      <c r="Q736" t="s">
        <v>749</v>
      </c>
      <c r="R736" t="s">
        <v>593</v>
      </c>
      <c r="S736" t="s">
        <v>686</v>
      </c>
      <c r="T736" t="s">
        <v>751</v>
      </c>
      <c r="U736" t="s">
        <v>752</v>
      </c>
      <c r="V736" t="s">
        <v>753</v>
      </c>
      <c r="W736" t="s">
        <v>16</v>
      </c>
      <c r="X736" t="s">
        <v>754</v>
      </c>
      <c r="Y736" t="s">
        <v>755</v>
      </c>
      <c r="Z736" t="s">
        <v>380</v>
      </c>
      <c r="AA736" t="s">
        <v>756</v>
      </c>
      <c r="AB736" t="s">
        <v>757</v>
      </c>
      <c r="AC736" t="s">
        <v>758</v>
      </c>
      <c r="AD736" t="s">
        <v>759</v>
      </c>
      <c r="AE736" t="s">
        <v>562</v>
      </c>
      <c r="AF736" t="s">
        <v>760</v>
      </c>
      <c r="AG736" t="s">
        <v>761</v>
      </c>
      <c r="AH736" t="s">
        <v>762</v>
      </c>
      <c r="AI736" t="s">
        <v>763</v>
      </c>
      <c r="AJ736">
        <v>24062.400000000001</v>
      </c>
      <c r="AK736">
        <v>0</v>
      </c>
      <c r="AL736">
        <v>0</v>
      </c>
      <c r="AM736" t="s">
        <v>764</v>
      </c>
      <c r="AN736" t="s">
        <v>764</v>
      </c>
      <c r="AO736" t="s">
        <v>764</v>
      </c>
    </row>
    <row r="737" spans="1:41" x14ac:dyDescent="0.35">
      <c r="A737">
        <v>1060755</v>
      </c>
      <c r="B737" t="s">
        <v>740</v>
      </c>
      <c r="C737" t="s">
        <v>741</v>
      </c>
      <c r="D737" t="e">
        <v>#N/A</v>
      </c>
      <c r="E737" t="s">
        <v>828</v>
      </c>
      <c r="F737" t="s">
        <v>907</v>
      </c>
      <c r="G737">
        <v>2021</v>
      </c>
      <c r="H737">
        <v>1</v>
      </c>
      <c r="I737" t="s">
        <v>858</v>
      </c>
      <c r="J737" s="29">
        <v>44226</v>
      </c>
      <c r="K737" t="s">
        <v>744</v>
      </c>
      <c r="L737" t="s">
        <v>847</v>
      </c>
      <c r="M737" t="s">
        <v>908</v>
      </c>
      <c r="N737" t="s">
        <v>909</v>
      </c>
      <c r="O737" t="s">
        <v>872</v>
      </c>
      <c r="P737" t="s">
        <v>673</v>
      </c>
      <c r="Q737" t="s">
        <v>749</v>
      </c>
      <c r="R737" t="s">
        <v>593</v>
      </c>
      <c r="S737" t="s">
        <v>686</v>
      </c>
      <c r="T737" t="s">
        <v>751</v>
      </c>
      <c r="U737" t="s">
        <v>752</v>
      </c>
      <c r="V737" t="s">
        <v>753</v>
      </c>
      <c r="W737" t="s">
        <v>788</v>
      </c>
      <c r="X737" t="s">
        <v>789</v>
      </c>
      <c r="Y737" t="s">
        <v>755</v>
      </c>
      <c r="Z737" t="s">
        <v>380</v>
      </c>
      <c r="AA737" t="s">
        <v>756</v>
      </c>
      <c r="AB737" t="s">
        <v>757</v>
      </c>
      <c r="AC737" t="s">
        <v>758</v>
      </c>
      <c r="AD737" t="s">
        <v>759</v>
      </c>
      <c r="AE737" t="s">
        <v>562</v>
      </c>
      <c r="AF737" t="s">
        <v>790</v>
      </c>
      <c r="AG737" t="s">
        <v>761</v>
      </c>
      <c r="AH737" t="s">
        <v>762</v>
      </c>
      <c r="AI737" t="s">
        <v>791</v>
      </c>
      <c r="AJ737">
        <v>168.76</v>
      </c>
      <c r="AK737">
        <v>0</v>
      </c>
      <c r="AL737">
        <v>0</v>
      </c>
      <c r="AM737" t="s">
        <v>764</v>
      </c>
      <c r="AN737" t="s">
        <v>764</v>
      </c>
      <c r="AO737" t="s">
        <v>764</v>
      </c>
    </row>
    <row r="738" spans="1:41" x14ac:dyDescent="0.35">
      <c r="A738">
        <v>1720235</v>
      </c>
      <c r="B738" t="s">
        <v>740</v>
      </c>
      <c r="C738" t="s">
        <v>741</v>
      </c>
      <c r="D738" t="e">
        <v>#N/A</v>
      </c>
      <c r="E738" t="s">
        <v>884</v>
      </c>
      <c r="F738" t="s">
        <v>907</v>
      </c>
      <c r="G738">
        <v>2021</v>
      </c>
      <c r="H738">
        <v>1</v>
      </c>
      <c r="I738" t="s">
        <v>858</v>
      </c>
      <c r="J738" s="29">
        <v>44226</v>
      </c>
      <c r="K738" t="s">
        <v>744</v>
      </c>
      <c r="L738" t="s">
        <v>847</v>
      </c>
      <c r="M738" t="s">
        <v>908</v>
      </c>
      <c r="N738" t="s">
        <v>909</v>
      </c>
      <c r="O738" t="s">
        <v>872</v>
      </c>
      <c r="P738" t="s">
        <v>673</v>
      </c>
      <c r="Q738" t="s">
        <v>749</v>
      </c>
      <c r="R738" t="s">
        <v>593</v>
      </c>
      <c r="S738" t="s">
        <v>686</v>
      </c>
      <c r="T738" t="s">
        <v>751</v>
      </c>
      <c r="U738" t="s">
        <v>752</v>
      </c>
      <c r="V738" t="s">
        <v>753</v>
      </c>
      <c r="W738" t="s">
        <v>877</v>
      </c>
      <c r="X738" t="s">
        <v>878</v>
      </c>
      <c r="Y738" t="s">
        <v>755</v>
      </c>
      <c r="Z738" t="s">
        <v>380</v>
      </c>
      <c r="AA738" t="s">
        <v>756</v>
      </c>
      <c r="AB738" t="s">
        <v>757</v>
      </c>
      <c r="AC738" t="s">
        <v>758</v>
      </c>
      <c r="AD738" t="s">
        <v>759</v>
      </c>
      <c r="AE738" t="s">
        <v>562</v>
      </c>
      <c r="AF738" t="s">
        <v>790</v>
      </c>
      <c r="AG738" t="s">
        <v>761</v>
      </c>
      <c r="AH738" t="s">
        <v>762</v>
      </c>
      <c r="AI738" t="s">
        <v>879</v>
      </c>
      <c r="AJ738">
        <v>2461.3200000000002</v>
      </c>
      <c r="AK738">
        <v>0</v>
      </c>
      <c r="AL738">
        <v>0</v>
      </c>
      <c r="AM738" t="s">
        <v>764</v>
      </c>
      <c r="AN738" t="s">
        <v>764</v>
      </c>
      <c r="AO738" t="s">
        <v>764</v>
      </c>
    </row>
    <row r="739" spans="1:41" x14ac:dyDescent="0.35">
      <c r="A739">
        <v>1720235</v>
      </c>
      <c r="B739" t="s">
        <v>740</v>
      </c>
      <c r="C739" t="s">
        <v>741</v>
      </c>
      <c r="D739" t="e">
        <v>#N/A</v>
      </c>
      <c r="E739" t="s">
        <v>884</v>
      </c>
      <c r="F739" t="s">
        <v>907</v>
      </c>
      <c r="G739">
        <v>2021</v>
      </c>
      <c r="H739">
        <v>1</v>
      </c>
      <c r="I739" t="s">
        <v>858</v>
      </c>
      <c r="J739" s="29">
        <v>44226</v>
      </c>
      <c r="K739" t="s">
        <v>744</v>
      </c>
      <c r="L739" t="s">
        <v>847</v>
      </c>
      <c r="M739" t="s">
        <v>908</v>
      </c>
      <c r="N739" t="s">
        <v>909</v>
      </c>
      <c r="O739" t="s">
        <v>872</v>
      </c>
      <c r="P739" t="s">
        <v>673</v>
      </c>
      <c r="Q739" t="s">
        <v>749</v>
      </c>
      <c r="R739" t="s">
        <v>593</v>
      </c>
      <c r="S739" t="s">
        <v>686</v>
      </c>
      <c r="T739" t="s">
        <v>751</v>
      </c>
      <c r="U739" t="s">
        <v>752</v>
      </c>
      <c r="V739" t="s">
        <v>753</v>
      </c>
      <c r="W739" t="s">
        <v>877</v>
      </c>
      <c r="X739" t="s">
        <v>878</v>
      </c>
      <c r="Y739" t="s">
        <v>755</v>
      </c>
      <c r="Z739" t="s">
        <v>380</v>
      </c>
      <c r="AA739" t="s">
        <v>756</v>
      </c>
      <c r="AB739" t="s">
        <v>757</v>
      </c>
      <c r="AC739" t="s">
        <v>758</v>
      </c>
      <c r="AD739" t="s">
        <v>759</v>
      </c>
      <c r="AE739" t="s">
        <v>562</v>
      </c>
      <c r="AF739" t="s">
        <v>790</v>
      </c>
      <c r="AG739" t="s">
        <v>761</v>
      </c>
      <c r="AH739" t="s">
        <v>762</v>
      </c>
      <c r="AI739" t="s">
        <v>879</v>
      </c>
      <c r="AJ739">
        <v>384.49</v>
      </c>
      <c r="AK739">
        <v>0</v>
      </c>
      <c r="AL739">
        <v>0</v>
      </c>
      <c r="AM739" t="s">
        <v>764</v>
      </c>
      <c r="AN739" t="s">
        <v>764</v>
      </c>
      <c r="AO739" t="s">
        <v>764</v>
      </c>
    </row>
    <row r="740" spans="1:41" x14ac:dyDescent="0.35">
      <c r="A740">
        <v>1026568</v>
      </c>
      <c r="B740" t="s">
        <v>740</v>
      </c>
      <c r="C740" t="s">
        <v>741</v>
      </c>
      <c r="D740" t="e">
        <v>#N/A</v>
      </c>
      <c r="E740" t="s">
        <v>829</v>
      </c>
      <c r="F740" t="s">
        <v>907</v>
      </c>
      <c r="G740">
        <v>2021</v>
      </c>
      <c r="H740">
        <v>1</v>
      </c>
      <c r="I740" t="s">
        <v>858</v>
      </c>
      <c r="J740" s="29">
        <v>44226</v>
      </c>
      <c r="K740" t="s">
        <v>744</v>
      </c>
      <c r="L740" t="s">
        <v>847</v>
      </c>
      <c r="M740" t="s">
        <v>908</v>
      </c>
      <c r="N740" t="s">
        <v>909</v>
      </c>
      <c r="O740" t="s">
        <v>872</v>
      </c>
      <c r="P740" t="s">
        <v>673</v>
      </c>
      <c r="Q740" t="s">
        <v>749</v>
      </c>
      <c r="R740" t="s">
        <v>591</v>
      </c>
      <c r="S740" t="s">
        <v>687</v>
      </c>
      <c r="T740" t="s">
        <v>751</v>
      </c>
      <c r="U740" t="s">
        <v>752</v>
      </c>
      <c r="V740" t="s">
        <v>753</v>
      </c>
      <c r="W740" t="s">
        <v>788</v>
      </c>
      <c r="X740" t="s">
        <v>789</v>
      </c>
      <c r="Y740" t="s">
        <v>755</v>
      </c>
      <c r="Z740" t="s">
        <v>380</v>
      </c>
      <c r="AA740" t="s">
        <v>756</v>
      </c>
      <c r="AB740" t="s">
        <v>757</v>
      </c>
      <c r="AC740" t="s">
        <v>758</v>
      </c>
      <c r="AD740" t="s">
        <v>759</v>
      </c>
      <c r="AE740" t="s">
        <v>768</v>
      </c>
      <c r="AF740" t="s">
        <v>790</v>
      </c>
      <c r="AG740" t="s">
        <v>761</v>
      </c>
      <c r="AH740" t="s">
        <v>762</v>
      </c>
      <c r="AI740" t="s">
        <v>791</v>
      </c>
      <c r="AJ740">
        <v>1773.37</v>
      </c>
      <c r="AK740">
        <v>0</v>
      </c>
      <c r="AL740">
        <v>0</v>
      </c>
      <c r="AM740" t="s">
        <v>764</v>
      </c>
      <c r="AN740" t="s">
        <v>764</v>
      </c>
      <c r="AO740" t="s">
        <v>764</v>
      </c>
    </row>
    <row r="741" spans="1:41" x14ac:dyDescent="0.35">
      <c r="A741">
        <v>1026569</v>
      </c>
      <c r="B741" t="s">
        <v>740</v>
      </c>
      <c r="C741" t="s">
        <v>741</v>
      </c>
      <c r="D741" t="s">
        <v>580</v>
      </c>
      <c r="E741" t="s">
        <v>102</v>
      </c>
      <c r="F741" t="s">
        <v>907</v>
      </c>
      <c r="G741">
        <v>2021</v>
      </c>
      <c r="H741">
        <v>1</v>
      </c>
      <c r="I741" t="s">
        <v>858</v>
      </c>
      <c r="J741" s="29">
        <v>44224</v>
      </c>
      <c r="K741" t="s">
        <v>744</v>
      </c>
      <c r="L741" t="s">
        <v>745</v>
      </c>
      <c r="M741" t="s">
        <v>910</v>
      </c>
      <c r="N741" t="s">
        <v>911</v>
      </c>
      <c r="O741" t="s">
        <v>912</v>
      </c>
      <c r="P741" t="s">
        <v>673</v>
      </c>
      <c r="Q741" t="s">
        <v>749</v>
      </c>
      <c r="R741" t="s">
        <v>591</v>
      </c>
      <c r="S741" t="s">
        <v>687</v>
      </c>
      <c r="T741" t="s">
        <v>751</v>
      </c>
      <c r="U741" t="s">
        <v>752</v>
      </c>
      <c r="V741" t="s">
        <v>753</v>
      </c>
      <c r="W741" t="s">
        <v>16</v>
      </c>
      <c r="X741" t="s">
        <v>754</v>
      </c>
      <c r="Y741" t="s">
        <v>755</v>
      </c>
      <c r="Z741" t="s">
        <v>380</v>
      </c>
      <c r="AA741" t="s">
        <v>756</v>
      </c>
      <c r="AB741" t="s">
        <v>757</v>
      </c>
      <c r="AC741" t="s">
        <v>758</v>
      </c>
      <c r="AD741" t="s">
        <v>759</v>
      </c>
      <c r="AE741" t="s">
        <v>768</v>
      </c>
      <c r="AF741" t="s">
        <v>760</v>
      </c>
      <c r="AG741" t="s">
        <v>761</v>
      </c>
      <c r="AH741" t="s">
        <v>762</v>
      </c>
      <c r="AI741" t="s">
        <v>763</v>
      </c>
      <c r="AJ741">
        <v>1057.07</v>
      </c>
      <c r="AK741">
        <v>0</v>
      </c>
      <c r="AL741">
        <v>0</v>
      </c>
      <c r="AM741" t="s">
        <v>764</v>
      </c>
      <c r="AN741" t="s">
        <v>764</v>
      </c>
      <c r="AO741" t="s">
        <v>764</v>
      </c>
    </row>
    <row r="742" spans="1:41" x14ac:dyDescent="0.35">
      <c r="A742">
        <v>1026569</v>
      </c>
      <c r="B742" t="s">
        <v>740</v>
      </c>
      <c r="C742" t="s">
        <v>741</v>
      </c>
      <c r="D742" t="s">
        <v>580</v>
      </c>
      <c r="E742" t="s">
        <v>102</v>
      </c>
      <c r="F742" t="s">
        <v>907</v>
      </c>
      <c r="G742">
        <v>2021</v>
      </c>
      <c r="H742">
        <v>1</v>
      </c>
      <c r="I742" t="s">
        <v>858</v>
      </c>
      <c r="J742" s="29">
        <v>44227</v>
      </c>
      <c r="K742" t="s">
        <v>744</v>
      </c>
      <c r="L742" t="s">
        <v>914</v>
      </c>
      <c r="M742" t="s">
        <v>915</v>
      </c>
      <c r="N742" t="s">
        <v>916</v>
      </c>
      <c r="O742" t="s">
        <v>917</v>
      </c>
      <c r="P742" t="s">
        <v>673</v>
      </c>
      <c r="Q742" t="s">
        <v>749</v>
      </c>
      <c r="R742" t="s">
        <v>591</v>
      </c>
      <c r="S742" t="s">
        <v>687</v>
      </c>
      <c r="T742" t="s">
        <v>751</v>
      </c>
      <c r="U742" t="s">
        <v>752</v>
      </c>
      <c r="V742" t="s">
        <v>753</v>
      </c>
      <c r="W742" t="s">
        <v>16</v>
      </c>
      <c r="X742" t="s">
        <v>754</v>
      </c>
      <c r="Y742" t="s">
        <v>755</v>
      </c>
      <c r="Z742" t="s">
        <v>380</v>
      </c>
      <c r="AA742" t="s">
        <v>756</v>
      </c>
      <c r="AB742" t="s">
        <v>757</v>
      </c>
      <c r="AC742" t="s">
        <v>758</v>
      </c>
      <c r="AD742" t="s">
        <v>759</v>
      </c>
      <c r="AE742" t="s">
        <v>768</v>
      </c>
      <c r="AF742" t="s">
        <v>760</v>
      </c>
      <c r="AG742" t="s">
        <v>761</v>
      </c>
      <c r="AH742" t="s">
        <v>762</v>
      </c>
      <c r="AI742" t="s">
        <v>763</v>
      </c>
      <c r="AJ742">
        <v>-974.35</v>
      </c>
      <c r="AK742">
        <v>0</v>
      </c>
      <c r="AL742">
        <v>0</v>
      </c>
      <c r="AM742" t="s">
        <v>764</v>
      </c>
      <c r="AN742" t="s">
        <v>764</v>
      </c>
      <c r="AO742" t="s">
        <v>764</v>
      </c>
    </row>
    <row r="743" spans="1:41" x14ac:dyDescent="0.35">
      <c r="A743">
        <v>1026845</v>
      </c>
      <c r="B743" t="s">
        <v>740</v>
      </c>
      <c r="C743" t="s">
        <v>741</v>
      </c>
      <c r="D743" t="s">
        <v>580</v>
      </c>
      <c r="E743" t="s">
        <v>99</v>
      </c>
      <c r="F743" t="s">
        <v>907</v>
      </c>
      <c r="G743">
        <v>2021</v>
      </c>
      <c r="H743">
        <v>1</v>
      </c>
      <c r="I743" t="s">
        <v>858</v>
      </c>
      <c r="J743" s="29">
        <v>44224</v>
      </c>
      <c r="K743" t="s">
        <v>744</v>
      </c>
      <c r="L743" t="s">
        <v>745</v>
      </c>
      <c r="M743" t="s">
        <v>910</v>
      </c>
      <c r="N743" t="s">
        <v>911</v>
      </c>
      <c r="O743" t="s">
        <v>912</v>
      </c>
      <c r="P743" t="s">
        <v>673</v>
      </c>
      <c r="Q743" t="s">
        <v>749</v>
      </c>
      <c r="R743" t="s">
        <v>589</v>
      </c>
      <c r="S743" t="s">
        <v>798</v>
      </c>
      <c r="T743" t="s">
        <v>751</v>
      </c>
      <c r="U743" t="s">
        <v>752</v>
      </c>
      <c r="V743" t="s">
        <v>753</v>
      </c>
      <c r="W743" t="s">
        <v>16</v>
      </c>
      <c r="X743" t="s">
        <v>754</v>
      </c>
      <c r="Y743" t="s">
        <v>755</v>
      </c>
      <c r="Z743" t="s">
        <v>380</v>
      </c>
      <c r="AA743" t="s">
        <v>756</v>
      </c>
      <c r="AB743" t="s">
        <v>757</v>
      </c>
      <c r="AC743" t="s">
        <v>758</v>
      </c>
      <c r="AD743" t="s">
        <v>759</v>
      </c>
      <c r="AE743" t="s">
        <v>768</v>
      </c>
      <c r="AF743" t="s">
        <v>760</v>
      </c>
      <c r="AG743" t="s">
        <v>761</v>
      </c>
      <c r="AH743" t="s">
        <v>762</v>
      </c>
      <c r="AI743" t="s">
        <v>763</v>
      </c>
      <c r="AJ743">
        <v>56.44</v>
      </c>
      <c r="AK743">
        <v>0</v>
      </c>
      <c r="AL743">
        <v>0</v>
      </c>
      <c r="AM743" t="s">
        <v>764</v>
      </c>
      <c r="AN743" t="s">
        <v>764</v>
      </c>
      <c r="AO743" t="s">
        <v>764</v>
      </c>
    </row>
    <row r="744" spans="1:41" x14ac:dyDescent="0.35">
      <c r="A744">
        <v>1453648</v>
      </c>
      <c r="B744" t="s">
        <v>740</v>
      </c>
      <c r="C744" t="s">
        <v>741</v>
      </c>
      <c r="D744" t="e">
        <v>#N/A</v>
      </c>
      <c r="E744" t="s">
        <v>876</v>
      </c>
      <c r="F744" t="s">
        <v>907</v>
      </c>
      <c r="G744">
        <v>2021</v>
      </c>
      <c r="H744">
        <v>1</v>
      </c>
      <c r="I744" t="s">
        <v>858</v>
      </c>
      <c r="J744" s="29">
        <v>44226</v>
      </c>
      <c r="K744" t="s">
        <v>744</v>
      </c>
      <c r="L744" t="s">
        <v>847</v>
      </c>
      <c r="M744" t="s">
        <v>908</v>
      </c>
      <c r="N744" t="s">
        <v>909</v>
      </c>
      <c r="O744" t="s">
        <v>872</v>
      </c>
      <c r="P744" t="s">
        <v>673</v>
      </c>
      <c r="Q744" t="s">
        <v>749</v>
      </c>
      <c r="R744" t="s">
        <v>589</v>
      </c>
      <c r="S744" t="s">
        <v>798</v>
      </c>
      <c r="T744" t="s">
        <v>751</v>
      </c>
      <c r="U744" t="s">
        <v>752</v>
      </c>
      <c r="V744" t="s">
        <v>753</v>
      </c>
      <c r="W744" t="s">
        <v>877</v>
      </c>
      <c r="X744" t="s">
        <v>878</v>
      </c>
      <c r="Y744" t="s">
        <v>755</v>
      </c>
      <c r="Z744" t="s">
        <v>380</v>
      </c>
      <c r="AA744" t="s">
        <v>756</v>
      </c>
      <c r="AB744" t="s">
        <v>757</v>
      </c>
      <c r="AC744" t="s">
        <v>758</v>
      </c>
      <c r="AD744" t="s">
        <v>759</v>
      </c>
      <c r="AE744" t="s">
        <v>768</v>
      </c>
      <c r="AF744" t="s">
        <v>790</v>
      </c>
      <c r="AG744" t="s">
        <v>761</v>
      </c>
      <c r="AH744" t="s">
        <v>762</v>
      </c>
      <c r="AI744" t="s">
        <v>879</v>
      </c>
      <c r="AJ744">
        <v>411.85</v>
      </c>
      <c r="AK744">
        <v>0</v>
      </c>
      <c r="AL744">
        <v>0</v>
      </c>
      <c r="AM744" t="s">
        <v>764</v>
      </c>
      <c r="AN744" t="s">
        <v>764</v>
      </c>
      <c r="AO744" t="s">
        <v>764</v>
      </c>
    </row>
    <row r="745" spans="1:41" x14ac:dyDescent="0.35">
      <c r="A745">
        <v>1030780</v>
      </c>
      <c r="B745" t="s">
        <v>740</v>
      </c>
      <c r="C745" t="s">
        <v>741</v>
      </c>
      <c r="D745" t="s">
        <v>580</v>
      </c>
      <c r="E745" t="s">
        <v>95</v>
      </c>
      <c r="F745" t="s">
        <v>907</v>
      </c>
      <c r="G745">
        <v>2021</v>
      </c>
      <c r="H745">
        <v>1</v>
      </c>
      <c r="I745" t="s">
        <v>858</v>
      </c>
      <c r="J745" s="29">
        <v>44224</v>
      </c>
      <c r="K745" t="s">
        <v>744</v>
      </c>
      <c r="L745" t="s">
        <v>745</v>
      </c>
      <c r="M745" t="s">
        <v>910</v>
      </c>
      <c r="N745" t="s">
        <v>911</v>
      </c>
      <c r="O745" t="s">
        <v>912</v>
      </c>
      <c r="P745" t="s">
        <v>673</v>
      </c>
      <c r="Q745" t="s">
        <v>749</v>
      </c>
      <c r="R745" t="s">
        <v>587</v>
      </c>
      <c r="S745" t="s">
        <v>799</v>
      </c>
      <c r="T745" t="s">
        <v>751</v>
      </c>
      <c r="U745" t="s">
        <v>752</v>
      </c>
      <c r="V745" t="s">
        <v>753</v>
      </c>
      <c r="W745" t="s">
        <v>16</v>
      </c>
      <c r="X745" t="s">
        <v>754</v>
      </c>
      <c r="Y745" t="s">
        <v>755</v>
      </c>
      <c r="Z745" t="s">
        <v>380</v>
      </c>
      <c r="AA745" t="s">
        <v>756</v>
      </c>
      <c r="AB745" t="s">
        <v>757</v>
      </c>
      <c r="AC745" t="s">
        <v>758</v>
      </c>
      <c r="AD745" t="s">
        <v>759</v>
      </c>
      <c r="AE745" t="s">
        <v>768</v>
      </c>
      <c r="AF745" t="s">
        <v>760</v>
      </c>
      <c r="AG745" t="s">
        <v>761</v>
      </c>
      <c r="AH745" t="s">
        <v>762</v>
      </c>
      <c r="AI745" t="s">
        <v>763</v>
      </c>
      <c r="AJ745">
        <v>-211.39</v>
      </c>
      <c r="AK745">
        <v>0</v>
      </c>
      <c r="AL745">
        <v>0</v>
      </c>
      <c r="AM745" t="s">
        <v>764</v>
      </c>
      <c r="AN745" t="s">
        <v>764</v>
      </c>
      <c r="AO745" t="s">
        <v>764</v>
      </c>
    </row>
    <row r="746" spans="1:41" x14ac:dyDescent="0.35">
      <c r="A746">
        <v>1030780</v>
      </c>
      <c r="B746" t="s">
        <v>740</v>
      </c>
      <c r="C746" t="s">
        <v>741</v>
      </c>
      <c r="D746" t="s">
        <v>580</v>
      </c>
      <c r="E746" t="s">
        <v>95</v>
      </c>
      <c r="F746" t="s">
        <v>907</v>
      </c>
      <c r="G746">
        <v>2021</v>
      </c>
      <c r="H746">
        <v>1</v>
      </c>
      <c r="I746" t="s">
        <v>858</v>
      </c>
      <c r="J746" s="29">
        <v>44224</v>
      </c>
      <c r="K746" t="s">
        <v>744</v>
      </c>
      <c r="L746" t="s">
        <v>745</v>
      </c>
      <c r="M746" t="s">
        <v>910</v>
      </c>
      <c r="N746" t="s">
        <v>911</v>
      </c>
      <c r="O746" t="s">
        <v>912</v>
      </c>
      <c r="P746" t="s">
        <v>673</v>
      </c>
      <c r="Q746" t="s">
        <v>749</v>
      </c>
      <c r="R746" t="s">
        <v>587</v>
      </c>
      <c r="S746" t="s">
        <v>799</v>
      </c>
      <c r="T746" t="s">
        <v>751</v>
      </c>
      <c r="U746" t="s">
        <v>752</v>
      </c>
      <c r="V746" t="s">
        <v>753</v>
      </c>
      <c r="W746" t="s">
        <v>16</v>
      </c>
      <c r="X746" t="s">
        <v>754</v>
      </c>
      <c r="Y746" t="s">
        <v>755</v>
      </c>
      <c r="Z746" t="s">
        <v>380</v>
      </c>
      <c r="AA746" t="s">
        <v>756</v>
      </c>
      <c r="AB746" t="s">
        <v>757</v>
      </c>
      <c r="AC746" t="s">
        <v>758</v>
      </c>
      <c r="AD746" t="s">
        <v>759</v>
      </c>
      <c r="AE746" t="s">
        <v>768</v>
      </c>
      <c r="AF746" t="s">
        <v>760</v>
      </c>
      <c r="AG746" t="s">
        <v>761</v>
      </c>
      <c r="AH746" t="s">
        <v>762</v>
      </c>
      <c r="AI746" t="s">
        <v>763</v>
      </c>
      <c r="AJ746">
        <v>25.32</v>
      </c>
      <c r="AK746">
        <v>0</v>
      </c>
      <c r="AL746">
        <v>0</v>
      </c>
      <c r="AM746" t="s">
        <v>764</v>
      </c>
      <c r="AN746" t="s">
        <v>764</v>
      </c>
      <c r="AO746" t="s">
        <v>764</v>
      </c>
    </row>
    <row r="747" spans="1:41" x14ac:dyDescent="0.35">
      <c r="A747">
        <v>1029539</v>
      </c>
      <c r="B747" t="s">
        <v>740</v>
      </c>
      <c r="C747" t="s">
        <v>741</v>
      </c>
      <c r="D747" t="s">
        <v>580</v>
      </c>
      <c r="E747" t="s">
        <v>92</v>
      </c>
      <c r="F747" t="s">
        <v>907</v>
      </c>
      <c r="G747">
        <v>2021</v>
      </c>
      <c r="H747">
        <v>1</v>
      </c>
      <c r="I747" t="s">
        <v>858</v>
      </c>
      <c r="J747" s="29">
        <v>44224</v>
      </c>
      <c r="K747" t="s">
        <v>744</v>
      </c>
      <c r="L747" t="s">
        <v>745</v>
      </c>
      <c r="M747" t="s">
        <v>910</v>
      </c>
      <c r="N747" t="s">
        <v>911</v>
      </c>
      <c r="O747" t="s">
        <v>912</v>
      </c>
      <c r="P747" t="s">
        <v>673</v>
      </c>
      <c r="Q747" t="s">
        <v>749</v>
      </c>
      <c r="R747" t="s">
        <v>585</v>
      </c>
      <c r="S747" t="s">
        <v>706</v>
      </c>
      <c r="T747" t="s">
        <v>751</v>
      </c>
      <c r="U747" t="s">
        <v>752</v>
      </c>
      <c r="V747" t="s">
        <v>753</v>
      </c>
      <c r="W747" t="s">
        <v>16</v>
      </c>
      <c r="X747" t="s">
        <v>754</v>
      </c>
      <c r="Y747" t="s">
        <v>755</v>
      </c>
      <c r="Z747" t="s">
        <v>380</v>
      </c>
      <c r="AA747" t="s">
        <v>756</v>
      </c>
      <c r="AB747" t="s">
        <v>757</v>
      </c>
      <c r="AC747" t="s">
        <v>758</v>
      </c>
      <c r="AD747" t="s">
        <v>759</v>
      </c>
      <c r="AE747" t="s">
        <v>766</v>
      </c>
      <c r="AF747" t="s">
        <v>760</v>
      </c>
      <c r="AG747" t="s">
        <v>761</v>
      </c>
      <c r="AH747" t="s">
        <v>762</v>
      </c>
      <c r="AI747" t="s">
        <v>763</v>
      </c>
      <c r="AJ747">
        <v>6494.35</v>
      </c>
      <c r="AK747">
        <v>0</v>
      </c>
      <c r="AL747">
        <v>0</v>
      </c>
      <c r="AM747" t="s">
        <v>764</v>
      </c>
      <c r="AN747" t="s">
        <v>764</v>
      </c>
      <c r="AO747" t="s">
        <v>764</v>
      </c>
    </row>
    <row r="748" spans="1:41" x14ac:dyDescent="0.35">
      <c r="A748">
        <v>1029539</v>
      </c>
      <c r="B748" t="s">
        <v>740</v>
      </c>
      <c r="C748" t="s">
        <v>741</v>
      </c>
      <c r="D748" t="s">
        <v>580</v>
      </c>
      <c r="E748" t="s">
        <v>92</v>
      </c>
      <c r="F748" t="s">
        <v>907</v>
      </c>
      <c r="G748">
        <v>2021</v>
      </c>
      <c r="H748">
        <v>1</v>
      </c>
      <c r="I748" t="s">
        <v>858</v>
      </c>
      <c r="J748" s="29">
        <v>44226</v>
      </c>
      <c r="K748" t="s">
        <v>744</v>
      </c>
      <c r="L748" t="s">
        <v>847</v>
      </c>
      <c r="M748" t="s">
        <v>908</v>
      </c>
      <c r="N748" t="s">
        <v>909</v>
      </c>
      <c r="O748" t="s">
        <v>872</v>
      </c>
      <c r="P748" t="s">
        <v>673</v>
      </c>
      <c r="Q748" t="s">
        <v>749</v>
      </c>
      <c r="R748" t="s">
        <v>585</v>
      </c>
      <c r="S748" t="s">
        <v>706</v>
      </c>
      <c r="T748" t="s">
        <v>751</v>
      </c>
      <c r="U748" t="s">
        <v>752</v>
      </c>
      <c r="V748" t="s">
        <v>753</v>
      </c>
      <c r="W748" t="s">
        <v>16</v>
      </c>
      <c r="X748" t="s">
        <v>754</v>
      </c>
      <c r="Y748" t="s">
        <v>755</v>
      </c>
      <c r="Z748" t="s">
        <v>380</v>
      </c>
      <c r="AA748" t="s">
        <v>756</v>
      </c>
      <c r="AB748" t="s">
        <v>757</v>
      </c>
      <c r="AC748" t="s">
        <v>758</v>
      </c>
      <c r="AD748" t="s">
        <v>759</v>
      </c>
      <c r="AE748" t="s">
        <v>766</v>
      </c>
      <c r="AF748" t="s">
        <v>760</v>
      </c>
      <c r="AG748" t="s">
        <v>761</v>
      </c>
      <c r="AH748" t="s">
        <v>762</v>
      </c>
      <c r="AI748" t="s">
        <v>763</v>
      </c>
      <c r="AJ748">
        <v>447.29</v>
      </c>
      <c r="AK748">
        <v>0</v>
      </c>
      <c r="AL748">
        <v>0</v>
      </c>
      <c r="AM748" t="s">
        <v>764</v>
      </c>
      <c r="AN748" t="s">
        <v>764</v>
      </c>
      <c r="AO748" t="s">
        <v>764</v>
      </c>
    </row>
    <row r="749" spans="1:41" x14ac:dyDescent="0.35">
      <c r="A749">
        <v>1029538</v>
      </c>
      <c r="B749" t="s">
        <v>740</v>
      </c>
      <c r="C749" t="s">
        <v>741</v>
      </c>
      <c r="D749" t="e">
        <v>#N/A</v>
      </c>
      <c r="E749" t="s">
        <v>831</v>
      </c>
      <c r="F749" t="s">
        <v>907</v>
      </c>
      <c r="G749">
        <v>2021</v>
      </c>
      <c r="H749">
        <v>1</v>
      </c>
      <c r="I749" t="s">
        <v>858</v>
      </c>
      <c r="J749" s="29">
        <v>44224</v>
      </c>
      <c r="K749" t="s">
        <v>744</v>
      </c>
      <c r="L749" t="s">
        <v>745</v>
      </c>
      <c r="M749" t="s">
        <v>910</v>
      </c>
      <c r="N749" t="s">
        <v>911</v>
      </c>
      <c r="O749" t="s">
        <v>912</v>
      </c>
      <c r="P749" t="s">
        <v>673</v>
      </c>
      <c r="Q749" t="s">
        <v>749</v>
      </c>
      <c r="R749" t="s">
        <v>585</v>
      </c>
      <c r="S749" t="s">
        <v>706</v>
      </c>
      <c r="T749" t="s">
        <v>751</v>
      </c>
      <c r="U749" t="s">
        <v>752</v>
      </c>
      <c r="V749" t="s">
        <v>753</v>
      </c>
      <c r="W749" t="s">
        <v>788</v>
      </c>
      <c r="X749" t="s">
        <v>789</v>
      </c>
      <c r="Y749" t="s">
        <v>755</v>
      </c>
      <c r="Z749" t="s">
        <v>380</v>
      </c>
      <c r="AA749" t="s">
        <v>756</v>
      </c>
      <c r="AB749" t="s">
        <v>757</v>
      </c>
      <c r="AC749" t="s">
        <v>758</v>
      </c>
      <c r="AD749" t="s">
        <v>759</v>
      </c>
      <c r="AE749" t="s">
        <v>766</v>
      </c>
      <c r="AF749" t="s">
        <v>790</v>
      </c>
      <c r="AG749" t="s">
        <v>761</v>
      </c>
      <c r="AH749" t="s">
        <v>762</v>
      </c>
      <c r="AI749" t="s">
        <v>791</v>
      </c>
      <c r="AJ749">
        <v>645.04</v>
      </c>
      <c r="AK749">
        <v>0</v>
      </c>
      <c r="AL749">
        <v>0</v>
      </c>
      <c r="AM749" t="s">
        <v>764</v>
      </c>
      <c r="AN749" t="s">
        <v>764</v>
      </c>
      <c r="AO749" t="s">
        <v>764</v>
      </c>
    </row>
    <row r="750" spans="1:41" x14ac:dyDescent="0.35">
      <c r="A750">
        <v>1720234</v>
      </c>
      <c r="B750" t="s">
        <v>740</v>
      </c>
      <c r="C750" t="s">
        <v>741</v>
      </c>
      <c r="D750" t="e">
        <v>#N/A</v>
      </c>
      <c r="E750" t="s">
        <v>880</v>
      </c>
      <c r="F750" t="s">
        <v>907</v>
      </c>
      <c r="G750">
        <v>2021</v>
      </c>
      <c r="H750">
        <v>1</v>
      </c>
      <c r="I750" t="s">
        <v>858</v>
      </c>
      <c r="J750" s="29">
        <v>44226</v>
      </c>
      <c r="K750" t="s">
        <v>744</v>
      </c>
      <c r="L750" t="s">
        <v>847</v>
      </c>
      <c r="M750" t="s">
        <v>908</v>
      </c>
      <c r="N750" t="s">
        <v>909</v>
      </c>
      <c r="O750" t="s">
        <v>872</v>
      </c>
      <c r="P750" t="s">
        <v>673</v>
      </c>
      <c r="Q750" t="s">
        <v>749</v>
      </c>
      <c r="R750" t="s">
        <v>585</v>
      </c>
      <c r="S750" t="s">
        <v>706</v>
      </c>
      <c r="T750" t="s">
        <v>751</v>
      </c>
      <c r="U750" t="s">
        <v>752</v>
      </c>
      <c r="V750" t="s">
        <v>753</v>
      </c>
      <c r="W750" t="s">
        <v>392</v>
      </c>
      <c r="X750" t="s">
        <v>881</v>
      </c>
      <c r="Y750" t="s">
        <v>755</v>
      </c>
      <c r="Z750" t="s">
        <v>380</v>
      </c>
      <c r="AA750" t="s">
        <v>756</v>
      </c>
      <c r="AB750" t="s">
        <v>757</v>
      </c>
      <c r="AC750" t="s">
        <v>758</v>
      </c>
      <c r="AD750" t="s">
        <v>759</v>
      </c>
      <c r="AE750" t="s">
        <v>766</v>
      </c>
      <c r="AF750" t="s">
        <v>882</v>
      </c>
      <c r="AG750" t="s">
        <v>761</v>
      </c>
      <c r="AH750" t="s">
        <v>762</v>
      </c>
      <c r="AI750" t="s">
        <v>883</v>
      </c>
      <c r="AJ750">
        <v>68.75</v>
      </c>
      <c r="AK750">
        <v>0</v>
      </c>
      <c r="AL750">
        <v>0</v>
      </c>
      <c r="AM750" t="s">
        <v>764</v>
      </c>
      <c r="AN750" t="s">
        <v>764</v>
      </c>
      <c r="AO750" t="s">
        <v>764</v>
      </c>
    </row>
    <row r="751" spans="1:41" x14ac:dyDescent="0.35">
      <c r="A751">
        <v>1028499</v>
      </c>
      <c r="B751" t="s">
        <v>740</v>
      </c>
      <c r="C751" t="s">
        <v>741</v>
      </c>
      <c r="D751" t="s">
        <v>580</v>
      </c>
      <c r="E751" t="s">
        <v>89</v>
      </c>
      <c r="F751" t="s">
        <v>907</v>
      </c>
      <c r="G751">
        <v>2021</v>
      </c>
      <c r="H751">
        <v>1</v>
      </c>
      <c r="I751" t="s">
        <v>858</v>
      </c>
      <c r="J751" s="29">
        <v>44224</v>
      </c>
      <c r="K751" t="s">
        <v>744</v>
      </c>
      <c r="L751" t="s">
        <v>745</v>
      </c>
      <c r="M751" t="s">
        <v>910</v>
      </c>
      <c r="N751" t="s">
        <v>911</v>
      </c>
      <c r="O751" t="s">
        <v>912</v>
      </c>
      <c r="P751" t="s">
        <v>673</v>
      </c>
      <c r="Q751" t="s">
        <v>749</v>
      </c>
      <c r="R751" t="s">
        <v>583</v>
      </c>
      <c r="S751" t="s">
        <v>689</v>
      </c>
      <c r="T751" t="s">
        <v>751</v>
      </c>
      <c r="U751" t="s">
        <v>752</v>
      </c>
      <c r="V751" t="s">
        <v>753</v>
      </c>
      <c r="W751" t="s">
        <v>16</v>
      </c>
      <c r="X751" t="s">
        <v>754</v>
      </c>
      <c r="Y751" t="s">
        <v>755</v>
      </c>
      <c r="Z751" t="s">
        <v>380</v>
      </c>
      <c r="AA751" t="s">
        <v>756</v>
      </c>
      <c r="AB751" t="s">
        <v>757</v>
      </c>
      <c r="AC751" t="s">
        <v>758</v>
      </c>
      <c r="AD751" t="s">
        <v>759</v>
      </c>
      <c r="AE751" t="s">
        <v>768</v>
      </c>
      <c r="AF751" t="s">
        <v>760</v>
      </c>
      <c r="AG751" t="s">
        <v>761</v>
      </c>
      <c r="AH751" t="s">
        <v>762</v>
      </c>
      <c r="AI751" t="s">
        <v>763</v>
      </c>
      <c r="AJ751">
        <v>207.94</v>
      </c>
      <c r="AK751">
        <v>0</v>
      </c>
      <c r="AL751">
        <v>0</v>
      </c>
      <c r="AM751" t="s">
        <v>764</v>
      </c>
      <c r="AN751" t="s">
        <v>764</v>
      </c>
      <c r="AO751" t="s">
        <v>764</v>
      </c>
    </row>
    <row r="752" spans="1:41" x14ac:dyDescent="0.35">
      <c r="A752">
        <v>1029630</v>
      </c>
      <c r="B752" t="s">
        <v>740</v>
      </c>
      <c r="C752" t="s">
        <v>741</v>
      </c>
      <c r="D752" t="s">
        <v>580</v>
      </c>
      <c r="E752" t="s">
        <v>84</v>
      </c>
      <c r="F752" t="s">
        <v>907</v>
      </c>
      <c r="G752">
        <v>2021</v>
      </c>
      <c r="H752">
        <v>1</v>
      </c>
      <c r="I752" t="s">
        <v>858</v>
      </c>
      <c r="J752" s="29">
        <v>44224</v>
      </c>
      <c r="K752" t="s">
        <v>744</v>
      </c>
      <c r="L752" t="s">
        <v>745</v>
      </c>
      <c r="M752" t="s">
        <v>910</v>
      </c>
      <c r="N752" t="s">
        <v>911</v>
      </c>
      <c r="O752" t="s">
        <v>912</v>
      </c>
      <c r="P752" t="s">
        <v>673</v>
      </c>
      <c r="Q752" t="s">
        <v>749</v>
      </c>
      <c r="R752" t="s">
        <v>581</v>
      </c>
      <c r="S752" t="s">
        <v>697</v>
      </c>
      <c r="T752" t="s">
        <v>751</v>
      </c>
      <c r="U752" t="s">
        <v>752</v>
      </c>
      <c r="V752" t="s">
        <v>753</v>
      </c>
      <c r="W752" t="s">
        <v>16</v>
      </c>
      <c r="X752" t="s">
        <v>754</v>
      </c>
      <c r="Y752" t="s">
        <v>755</v>
      </c>
      <c r="Z752" t="s">
        <v>380</v>
      </c>
      <c r="AA752" t="s">
        <v>756</v>
      </c>
      <c r="AB752" t="s">
        <v>757</v>
      </c>
      <c r="AC752" t="s">
        <v>758</v>
      </c>
      <c r="AD752" t="s">
        <v>759</v>
      </c>
      <c r="AE752" t="s">
        <v>472</v>
      </c>
      <c r="AF752" t="s">
        <v>760</v>
      </c>
      <c r="AG752" t="s">
        <v>761</v>
      </c>
      <c r="AH752" t="s">
        <v>762</v>
      </c>
      <c r="AI752" t="s">
        <v>763</v>
      </c>
      <c r="AJ752">
        <v>27757.73</v>
      </c>
      <c r="AK752">
        <v>0</v>
      </c>
      <c r="AL752">
        <v>0</v>
      </c>
      <c r="AM752" t="s">
        <v>764</v>
      </c>
      <c r="AN752" t="s">
        <v>764</v>
      </c>
      <c r="AO752" t="s">
        <v>764</v>
      </c>
    </row>
    <row r="753" spans="1:41" x14ac:dyDescent="0.35">
      <c r="A753">
        <v>1029629</v>
      </c>
      <c r="B753" t="s">
        <v>740</v>
      </c>
      <c r="C753" t="s">
        <v>741</v>
      </c>
      <c r="D753" t="e">
        <v>#N/A</v>
      </c>
      <c r="E753" t="s">
        <v>833</v>
      </c>
      <c r="F753" t="s">
        <v>907</v>
      </c>
      <c r="G753">
        <v>2021</v>
      </c>
      <c r="H753">
        <v>1</v>
      </c>
      <c r="I753" t="s">
        <v>858</v>
      </c>
      <c r="J753" s="29">
        <v>44224</v>
      </c>
      <c r="K753" t="s">
        <v>744</v>
      </c>
      <c r="L753" t="s">
        <v>745</v>
      </c>
      <c r="M753" t="s">
        <v>910</v>
      </c>
      <c r="N753" t="s">
        <v>911</v>
      </c>
      <c r="O753" t="s">
        <v>912</v>
      </c>
      <c r="P753" t="s">
        <v>673</v>
      </c>
      <c r="Q753" t="s">
        <v>749</v>
      </c>
      <c r="R753" t="s">
        <v>581</v>
      </c>
      <c r="S753" t="s">
        <v>697</v>
      </c>
      <c r="T753" t="s">
        <v>751</v>
      </c>
      <c r="U753" t="s">
        <v>752</v>
      </c>
      <c r="V753" t="s">
        <v>753</v>
      </c>
      <c r="W753" t="s">
        <v>788</v>
      </c>
      <c r="X753" t="s">
        <v>789</v>
      </c>
      <c r="Y753" t="s">
        <v>755</v>
      </c>
      <c r="Z753" t="s">
        <v>380</v>
      </c>
      <c r="AA753" t="s">
        <v>756</v>
      </c>
      <c r="AB753" t="s">
        <v>757</v>
      </c>
      <c r="AC753" t="s">
        <v>758</v>
      </c>
      <c r="AD753" t="s">
        <v>759</v>
      </c>
      <c r="AE753" t="s">
        <v>472</v>
      </c>
      <c r="AF753" t="s">
        <v>790</v>
      </c>
      <c r="AG753" t="s">
        <v>761</v>
      </c>
      <c r="AH753" t="s">
        <v>762</v>
      </c>
      <c r="AI753" t="s">
        <v>791</v>
      </c>
      <c r="AJ753">
        <v>614.14</v>
      </c>
      <c r="AK753">
        <v>0</v>
      </c>
      <c r="AL753">
        <v>0</v>
      </c>
      <c r="AM753" t="s">
        <v>764</v>
      </c>
      <c r="AN753" t="s">
        <v>764</v>
      </c>
      <c r="AO753" t="s">
        <v>764</v>
      </c>
    </row>
    <row r="754" spans="1:41" x14ac:dyDescent="0.35">
      <c r="A754">
        <v>1464308</v>
      </c>
      <c r="B754" t="s">
        <v>740</v>
      </c>
      <c r="C754" t="s">
        <v>741</v>
      </c>
      <c r="D754" t="e">
        <v>#N/A</v>
      </c>
      <c r="E754" t="s">
        <v>921</v>
      </c>
      <c r="F754" t="s">
        <v>742</v>
      </c>
      <c r="G754">
        <v>2021</v>
      </c>
      <c r="H754">
        <v>6</v>
      </c>
      <c r="I754" t="s">
        <v>743</v>
      </c>
      <c r="J754" s="29">
        <v>44377</v>
      </c>
      <c r="K754" t="s">
        <v>744</v>
      </c>
      <c r="L754" t="s">
        <v>769</v>
      </c>
      <c r="M754" t="s">
        <v>770</v>
      </c>
      <c r="N754" t="s">
        <v>771</v>
      </c>
      <c r="O754" t="s">
        <v>772</v>
      </c>
      <c r="P754" t="s">
        <v>673</v>
      </c>
      <c r="Q754" t="s">
        <v>749</v>
      </c>
      <c r="R754" t="s">
        <v>661</v>
      </c>
      <c r="S754" t="s">
        <v>750</v>
      </c>
      <c r="T754" t="s">
        <v>751</v>
      </c>
      <c r="U754" t="s">
        <v>752</v>
      </c>
      <c r="V754" t="s">
        <v>753</v>
      </c>
      <c r="W754" t="s">
        <v>922</v>
      </c>
      <c r="X754" t="s">
        <v>923</v>
      </c>
      <c r="Y754" t="s">
        <v>755</v>
      </c>
      <c r="Z754" t="s">
        <v>380</v>
      </c>
      <c r="AA754" t="s">
        <v>756</v>
      </c>
      <c r="AB754" t="s">
        <v>924</v>
      </c>
      <c r="AC754" t="s">
        <v>758</v>
      </c>
      <c r="AD754" t="s">
        <v>759</v>
      </c>
      <c r="AE754" t="s">
        <v>247</v>
      </c>
      <c r="AF754" t="s">
        <v>925</v>
      </c>
      <c r="AG754" t="s">
        <v>761</v>
      </c>
      <c r="AH754" t="s">
        <v>762</v>
      </c>
      <c r="AI754" t="s">
        <v>926</v>
      </c>
      <c r="AJ754">
        <v>412.69</v>
      </c>
      <c r="AK754">
        <v>0</v>
      </c>
      <c r="AL754">
        <v>0</v>
      </c>
      <c r="AM754" t="s">
        <v>764</v>
      </c>
      <c r="AN754" t="s">
        <v>764</v>
      </c>
      <c r="AO754" t="s">
        <v>764</v>
      </c>
    </row>
    <row r="755" spans="1:41" x14ac:dyDescent="0.35">
      <c r="A755">
        <v>1464308</v>
      </c>
      <c r="B755" t="s">
        <v>740</v>
      </c>
      <c r="C755" t="s">
        <v>741</v>
      </c>
      <c r="D755" t="e">
        <v>#N/A</v>
      </c>
      <c r="E755" t="s">
        <v>921</v>
      </c>
      <c r="F755" t="s">
        <v>742</v>
      </c>
      <c r="G755">
        <v>2021</v>
      </c>
      <c r="H755">
        <v>6</v>
      </c>
      <c r="I755" t="s">
        <v>743</v>
      </c>
      <c r="J755" s="29">
        <v>44377</v>
      </c>
      <c r="K755" t="s">
        <v>744</v>
      </c>
      <c r="L755" t="s">
        <v>769</v>
      </c>
      <c r="M755" t="s">
        <v>774</v>
      </c>
      <c r="N755" t="s">
        <v>775</v>
      </c>
      <c r="O755" t="s">
        <v>772</v>
      </c>
      <c r="P755" t="s">
        <v>673</v>
      </c>
      <c r="Q755" t="s">
        <v>749</v>
      </c>
      <c r="R755" t="s">
        <v>661</v>
      </c>
      <c r="S755" t="s">
        <v>750</v>
      </c>
      <c r="T755" t="s">
        <v>751</v>
      </c>
      <c r="U755" t="s">
        <v>752</v>
      </c>
      <c r="V755" t="s">
        <v>753</v>
      </c>
      <c r="W755" t="s">
        <v>922</v>
      </c>
      <c r="X755" t="s">
        <v>923</v>
      </c>
      <c r="Y755" t="s">
        <v>755</v>
      </c>
      <c r="Z755" t="s">
        <v>380</v>
      </c>
      <c r="AA755" t="s">
        <v>756</v>
      </c>
      <c r="AB755" t="s">
        <v>924</v>
      </c>
      <c r="AC755" t="s">
        <v>758</v>
      </c>
      <c r="AD755" t="s">
        <v>759</v>
      </c>
      <c r="AE755" t="s">
        <v>247</v>
      </c>
      <c r="AF755" t="s">
        <v>925</v>
      </c>
      <c r="AG755" t="s">
        <v>761</v>
      </c>
      <c r="AH755" t="s">
        <v>762</v>
      </c>
      <c r="AI755" t="s">
        <v>926</v>
      </c>
      <c r="AJ755">
        <v>-412.69</v>
      </c>
      <c r="AK755">
        <v>0</v>
      </c>
      <c r="AL755">
        <v>0</v>
      </c>
      <c r="AM755" t="s">
        <v>764</v>
      </c>
      <c r="AN755" t="s">
        <v>764</v>
      </c>
      <c r="AO755" t="s">
        <v>764</v>
      </c>
    </row>
    <row r="756" spans="1:41" x14ac:dyDescent="0.35">
      <c r="A756">
        <v>1464308</v>
      </c>
      <c r="B756" t="s">
        <v>740</v>
      </c>
      <c r="C756" t="s">
        <v>741</v>
      </c>
      <c r="D756" t="e">
        <v>#N/A</v>
      </c>
      <c r="E756" t="s">
        <v>921</v>
      </c>
      <c r="F756" t="s">
        <v>742</v>
      </c>
      <c r="G756">
        <v>2021</v>
      </c>
      <c r="H756">
        <v>6</v>
      </c>
      <c r="I756" t="s">
        <v>743</v>
      </c>
      <c r="J756" s="29">
        <v>44377</v>
      </c>
      <c r="K756" t="s">
        <v>744</v>
      </c>
      <c r="L756" t="s">
        <v>769</v>
      </c>
      <c r="M756" t="s">
        <v>776</v>
      </c>
      <c r="N756" t="s">
        <v>777</v>
      </c>
      <c r="O756" t="s">
        <v>772</v>
      </c>
      <c r="P756" t="s">
        <v>673</v>
      </c>
      <c r="Q756" t="s">
        <v>749</v>
      </c>
      <c r="R756" t="s">
        <v>661</v>
      </c>
      <c r="S756" t="s">
        <v>750</v>
      </c>
      <c r="T756" t="s">
        <v>751</v>
      </c>
      <c r="U756" t="s">
        <v>752</v>
      </c>
      <c r="V756" t="s">
        <v>753</v>
      </c>
      <c r="W756" t="s">
        <v>922</v>
      </c>
      <c r="X756" t="s">
        <v>923</v>
      </c>
      <c r="Y756" t="s">
        <v>755</v>
      </c>
      <c r="Z756" t="s">
        <v>380</v>
      </c>
      <c r="AA756" t="s">
        <v>756</v>
      </c>
      <c r="AB756" t="s">
        <v>924</v>
      </c>
      <c r="AC756" t="s">
        <v>758</v>
      </c>
      <c r="AD756" t="s">
        <v>759</v>
      </c>
      <c r="AE756" t="s">
        <v>247</v>
      </c>
      <c r="AF756" t="s">
        <v>925</v>
      </c>
      <c r="AG756" t="s">
        <v>761</v>
      </c>
      <c r="AH756" t="s">
        <v>762</v>
      </c>
      <c r="AI756" t="s">
        <v>926</v>
      </c>
      <c r="AJ756">
        <v>412.69</v>
      </c>
      <c r="AK756">
        <v>0</v>
      </c>
      <c r="AL756">
        <v>0</v>
      </c>
      <c r="AM756" t="s">
        <v>764</v>
      </c>
      <c r="AN756" t="s">
        <v>764</v>
      </c>
      <c r="AO756" t="s">
        <v>764</v>
      </c>
    </row>
    <row r="757" spans="1:41" x14ac:dyDescent="0.35">
      <c r="A757">
        <v>1772703</v>
      </c>
      <c r="B757" t="s">
        <v>740</v>
      </c>
      <c r="C757" t="s">
        <v>741</v>
      </c>
      <c r="D757" t="s">
        <v>580</v>
      </c>
      <c r="E757" t="s">
        <v>198</v>
      </c>
      <c r="F757" t="s">
        <v>742</v>
      </c>
      <c r="G757">
        <v>2021</v>
      </c>
      <c r="H757">
        <v>6</v>
      </c>
      <c r="I757" t="s">
        <v>743</v>
      </c>
      <c r="J757" s="29">
        <v>44377</v>
      </c>
      <c r="K757" t="s">
        <v>744</v>
      </c>
      <c r="L757" t="s">
        <v>769</v>
      </c>
      <c r="M757" t="s">
        <v>770</v>
      </c>
      <c r="N757" t="s">
        <v>771</v>
      </c>
      <c r="O757" t="s">
        <v>772</v>
      </c>
      <c r="P757" t="s">
        <v>673</v>
      </c>
      <c r="Q757" t="s">
        <v>749</v>
      </c>
      <c r="R757" t="s">
        <v>651</v>
      </c>
      <c r="S757" t="s">
        <v>693</v>
      </c>
      <c r="T757" t="s">
        <v>751</v>
      </c>
      <c r="U757" t="s">
        <v>752</v>
      </c>
      <c r="V757" t="s">
        <v>753</v>
      </c>
      <c r="W757" t="s">
        <v>21</v>
      </c>
      <c r="X757" t="s">
        <v>927</v>
      </c>
      <c r="Y757" t="s">
        <v>755</v>
      </c>
      <c r="Z757" t="s">
        <v>380</v>
      </c>
      <c r="AA757" t="s">
        <v>756</v>
      </c>
      <c r="AB757" t="s">
        <v>924</v>
      </c>
      <c r="AC757" t="s">
        <v>758</v>
      </c>
      <c r="AD757" t="s">
        <v>759</v>
      </c>
      <c r="AE757" t="s">
        <v>768</v>
      </c>
      <c r="AF757" t="s">
        <v>790</v>
      </c>
      <c r="AG757" t="s">
        <v>761</v>
      </c>
      <c r="AH757" t="s">
        <v>762</v>
      </c>
      <c r="AI757" t="s">
        <v>791</v>
      </c>
      <c r="AJ757">
        <v>3663.33</v>
      </c>
      <c r="AK757">
        <v>0</v>
      </c>
      <c r="AL757">
        <v>0</v>
      </c>
      <c r="AM757" t="s">
        <v>764</v>
      </c>
      <c r="AN757" t="s">
        <v>764</v>
      </c>
      <c r="AO757" t="s">
        <v>764</v>
      </c>
    </row>
    <row r="758" spans="1:41" x14ac:dyDescent="0.35">
      <c r="A758">
        <v>1772703</v>
      </c>
      <c r="B758" t="s">
        <v>740</v>
      </c>
      <c r="C758" t="s">
        <v>741</v>
      </c>
      <c r="D758" t="s">
        <v>580</v>
      </c>
      <c r="E758" t="s">
        <v>198</v>
      </c>
      <c r="F758" t="s">
        <v>742</v>
      </c>
      <c r="G758">
        <v>2021</v>
      </c>
      <c r="H758">
        <v>6</v>
      </c>
      <c r="I758" t="s">
        <v>743</v>
      </c>
      <c r="J758" s="29">
        <v>44377</v>
      </c>
      <c r="K758" t="s">
        <v>744</v>
      </c>
      <c r="L758" t="s">
        <v>769</v>
      </c>
      <c r="M758" t="s">
        <v>774</v>
      </c>
      <c r="N758" t="s">
        <v>775</v>
      </c>
      <c r="O758" t="s">
        <v>772</v>
      </c>
      <c r="P758" t="s">
        <v>673</v>
      </c>
      <c r="Q758" t="s">
        <v>749</v>
      </c>
      <c r="R758" t="s">
        <v>651</v>
      </c>
      <c r="S758" t="s">
        <v>693</v>
      </c>
      <c r="T758" t="s">
        <v>751</v>
      </c>
      <c r="U758" t="s">
        <v>752</v>
      </c>
      <c r="V758" t="s">
        <v>753</v>
      </c>
      <c r="W758" t="s">
        <v>21</v>
      </c>
      <c r="X758" t="s">
        <v>927</v>
      </c>
      <c r="Y758" t="s">
        <v>755</v>
      </c>
      <c r="Z758" t="s">
        <v>380</v>
      </c>
      <c r="AA758" t="s">
        <v>756</v>
      </c>
      <c r="AB758" t="s">
        <v>924</v>
      </c>
      <c r="AC758" t="s">
        <v>758</v>
      </c>
      <c r="AD758" t="s">
        <v>759</v>
      </c>
      <c r="AE758" t="s">
        <v>768</v>
      </c>
      <c r="AF758" t="s">
        <v>790</v>
      </c>
      <c r="AG758" t="s">
        <v>761</v>
      </c>
      <c r="AH758" t="s">
        <v>762</v>
      </c>
      <c r="AI758" t="s">
        <v>791</v>
      </c>
      <c r="AJ758">
        <v>-3663.33</v>
      </c>
      <c r="AK758">
        <v>0</v>
      </c>
      <c r="AL758">
        <v>0</v>
      </c>
      <c r="AM758" t="s">
        <v>764</v>
      </c>
      <c r="AN758" t="s">
        <v>764</v>
      </c>
      <c r="AO758" t="s">
        <v>764</v>
      </c>
    </row>
    <row r="759" spans="1:41" x14ac:dyDescent="0.35">
      <c r="A759">
        <v>1772703</v>
      </c>
      <c r="B759" t="s">
        <v>740</v>
      </c>
      <c r="C759" t="s">
        <v>741</v>
      </c>
      <c r="D759" t="s">
        <v>580</v>
      </c>
      <c r="E759" t="s">
        <v>198</v>
      </c>
      <c r="F759" t="s">
        <v>742</v>
      </c>
      <c r="G759">
        <v>2021</v>
      </c>
      <c r="H759">
        <v>6</v>
      </c>
      <c r="I759" t="s">
        <v>743</v>
      </c>
      <c r="J759" s="29">
        <v>44377</v>
      </c>
      <c r="K759" t="s">
        <v>744</v>
      </c>
      <c r="L759" t="s">
        <v>745</v>
      </c>
      <c r="M759" t="s">
        <v>746</v>
      </c>
      <c r="N759" t="s">
        <v>747</v>
      </c>
      <c r="O759" t="s">
        <v>748</v>
      </c>
      <c r="P759" t="s">
        <v>673</v>
      </c>
      <c r="Q759" t="s">
        <v>749</v>
      </c>
      <c r="R759" t="s">
        <v>651</v>
      </c>
      <c r="S759" t="s">
        <v>693</v>
      </c>
      <c r="T759" t="s">
        <v>751</v>
      </c>
      <c r="U759" t="s">
        <v>752</v>
      </c>
      <c r="V759" t="s">
        <v>753</v>
      </c>
      <c r="W759" t="s">
        <v>21</v>
      </c>
      <c r="X759" t="s">
        <v>927</v>
      </c>
      <c r="Y759" t="s">
        <v>755</v>
      </c>
      <c r="Z759" t="s">
        <v>380</v>
      </c>
      <c r="AA759" t="s">
        <v>756</v>
      </c>
      <c r="AB759" t="s">
        <v>924</v>
      </c>
      <c r="AC759" t="s">
        <v>758</v>
      </c>
      <c r="AD759" t="s">
        <v>759</v>
      </c>
      <c r="AE759" t="s">
        <v>768</v>
      </c>
      <c r="AF759" t="s">
        <v>790</v>
      </c>
      <c r="AG759" t="s">
        <v>761</v>
      </c>
      <c r="AH759" t="s">
        <v>762</v>
      </c>
      <c r="AI759" t="s">
        <v>791</v>
      </c>
      <c r="AJ759">
        <v>5062.07</v>
      </c>
      <c r="AK759">
        <v>0</v>
      </c>
      <c r="AL759">
        <v>0</v>
      </c>
      <c r="AM759" t="s">
        <v>764</v>
      </c>
      <c r="AN759" t="s">
        <v>764</v>
      </c>
      <c r="AO759" t="s">
        <v>764</v>
      </c>
    </row>
    <row r="760" spans="1:41" x14ac:dyDescent="0.35">
      <c r="A760">
        <v>1772703</v>
      </c>
      <c r="B760" t="s">
        <v>740</v>
      </c>
      <c r="C760" t="s">
        <v>741</v>
      </c>
      <c r="D760" t="s">
        <v>580</v>
      </c>
      <c r="E760" t="s">
        <v>198</v>
      </c>
      <c r="F760" t="s">
        <v>742</v>
      </c>
      <c r="G760">
        <v>2021</v>
      </c>
      <c r="H760">
        <v>6</v>
      </c>
      <c r="I760" t="s">
        <v>743</v>
      </c>
      <c r="J760" s="29">
        <v>44377</v>
      </c>
      <c r="K760" t="s">
        <v>744</v>
      </c>
      <c r="L760" t="s">
        <v>769</v>
      </c>
      <c r="M760" t="s">
        <v>776</v>
      </c>
      <c r="N760" t="s">
        <v>777</v>
      </c>
      <c r="O760" t="s">
        <v>772</v>
      </c>
      <c r="P760" t="s">
        <v>673</v>
      </c>
      <c r="Q760" t="s">
        <v>749</v>
      </c>
      <c r="R760" t="s">
        <v>651</v>
      </c>
      <c r="S760" t="s">
        <v>693</v>
      </c>
      <c r="T760" t="s">
        <v>751</v>
      </c>
      <c r="U760" t="s">
        <v>752</v>
      </c>
      <c r="V760" t="s">
        <v>753</v>
      </c>
      <c r="W760" t="s">
        <v>21</v>
      </c>
      <c r="X760" t="s">
        <v>927</v>
      </c>
      <c r="Y760" t="s">
        <v>755</v>
      </c>
      <c r="Z760" t="s">
        <v>380</v>
      </c>
      <c r="AA760" t="s">
        <v>756</v>
      </c>
      <c r="AB760" t="s">
        <v>924</v>
      </c>
      <c r="AC760" t="s">
        <v>758</v>
      </c>
      <c r="AD760" t="s">
        <v>759</v>
      </c>
      <c r="AE760" t="s">
        <v>768</v>
      </c>
      <c r="AF760" t="s">
        <v>790</v>
      </c>
      <c r="AG760" t="s">
        <v>761</v>
      </c>
      <c r="AH760" t="s">
        <v>762</v>
      </c>
      <c r="AI760" t="s">
        <v>791</v>
      </c>
      <c r="AJ760">
        <v>3663.33</v>
      </c>
      <c r="AK760">
        <v>0</v>
      </c>
      <c r="AL760">
        <v>0</v>
      </c>
      <c r="AM760" t="s">
        <v>764</v>
      </c>
      <c r="AN760" t="s">
        <v>764</v>
      </c>
      <c r="AO760" t="s">
        <v>764</v>
      </c>
    </row>
    <row r="761" spans="1:41" x14ac:dyDescent="0.35">
      <c r="A761">
        <v>1772179</v>
      </c>
      <c r="B761" t="s">
        <v>740</v>
      </c>
      <c r="C761" t="s">
        <v>741</v>
      </c>
      <c r="D761" t="s">
        <v>580</v>
      </c>
      <c r="E761" t="s">
        <v>197</v>
      </c>
      <c r="F761" t="s">
        <v>742</v>
      </c>
      <c r="G761">
        <v>2021</v>
      </c>
      <c r="H761">
        <v>6</v>
      </c>
      <c r="I761" t="s">
        <v>743</v>
      </c>
      <c r="J761" s="29">
        <v>44377</v>
      </c>
      <c r="K761" t="s">
        <v>744</v>
      </c>
      <c r="L761" t="s">
        <v>769</v>
      </c>
      <c r="M761" t="s">
        <v>770</v>
      </c>
      <c r="N761" t="s">
        <v>771</v>
      </c>
      <c r="O761" t="s">
        <v>772</v>
      </c>
      <c r="P761" t="s">
        <v>673</v>
      </c>
      <c r="Q761" t="s">
        <v>749</v>
      </c>
      <c r="R761" t="s">
        <v>651</v>
      </c>
      <c r="S761" t="s">
        <v>693</v>
      </c>
      <c r="T761" t="s">
        <v>751</v>
      </c>
      <c r="U761" t="s">
        <v>752</v>
      </c>
      <c r="V761" t="s">
        <v>753</v>
      </c>
      <c r="W761" t="s">
        <v>20</v>
      </c>
      <c r="X761" t="s">
        <v>928</v>
      </c>
      <c r="Y761" t="s">
        <v>755</v>
      </c>
      <c r="Z761" t="s">
        <v>380</v>
      </c>
      <c r="AA761" t="s">
        <v>756</v>
      </c>
      <c r="AB761" t="s">
        <v>924</v>
      </c>
      <c r="AC761" t="s">
        <v>758</v>
      </c>
      <c r="AD761" t="s">
        <v>759</v>
      </c>
      <c r="AE761" t="s">
        <v>768</v>
      </c>
      <c r="AF761" t="s">
        <v>925</v>
      </c>
      <c r="AG761" t="s">
        <v>761</v>
      </c>
      <c r="AH761" t="s">
        <v>762</v>
      </c>
      <c r="AI761" t="s">
        <v>926</v>
      </c>
      <c r="AJ761">
        <v>2810.8</v>
      </c>
      <c r="AK761">
        <v>0</v>
      </c>
      <c r="AL761">
        <v>0</v>
      </c>
      <c r="AM761" t="s">
        <v>764</v>
      </c>
      <c r="AN761" t="s">
        <v>764</v>
      </c>
      <c r="AO761" t="s">
        <v>764</v>
      </c>
    </row>
    <row r="762" spans="1:41" x14ac:dyDescent="0.35">
      <c r="A762">
        <v>1772179</v>
      </c>
      <c r="B762" t="s">
        <v>740</v>
      </c>
      <c r="C762" t="s">
        <v>741</v>
      </c>
      <c r="D762" t="s">
        <v>580</v>
      </c>
      <c r="E762" t="s">
        <v>197</v>
      </c>
      <c r="F762" t="s">
        <v>742</v>
      </c>
      <c r="G762">
        <v>2021</v>
      </c>
      <c r="H762">
        <v>6</v>
      </c>
      <c r="I762" t="s">
        <v>743</v>
      </c>
      <c r="J762" s="29">
        <v>44377</v>
      </c>
      <c r="K762" t="s">
        <v>744</v>
      </c>
      <c r="L762" t="s">
        <v>769</v>
      </c>
      <c r="M762" t="s">
        <v>774</v>
      </c>
      <c r="N762" t="s">
        <v>775</v>
      </c>
      <c r="O762" t="s">
        <v>772</v>
      </c>
      <c r="P762" t="s">
        <v>673</v>
      </c>
      <c r="Q762" t="s">
        <v>749</v>
      </c>
      <c r="R762" t="s">
        <v>651</v>
      </c>
      <c r="S762" t="s">
        <v>693</v>
      </c>
      <c r="T762" t="s">
        <v>751</v>
      </c>
      <c r="U762" t="s">
        <v>752</v>
      </c>
      <c r="V762" t="s">
        <v>753</v>
      </c>
      <c r="W762" t="s">
        <v>20</v>
      </c>
      <c r="X762" t="s">
        <v>928</v>
      </c>
      <c r="Y762" t="s">
        <v>755</v>
      </c>
      <c r="Z762" t="s">
        <v>380</v>
      </c>
      <c r="AA762" t="s">
        <v>756</v>
      </c>
      <c r="AB762" t="s">
        <v>924</v>
      </c>
      <c r="AC762" t="s">
        <v>758</v>
      </c>
      <c r="AD762" t="s">
        <v>759</v>
      </c>
      <c r="AE762" t="s">
        <v>768</v>
      </c>
      <c r="AF762" t="s">
        <v>925</v>
      </c>
      <c r="AG762" t="s">
        <v>761</v>
      </c>
      <c r="AH762" t="s">
        <v>762</v>
      </c>
      <c r="AI762" t="s">
        <v>926</v>
      </c>
      <c r="AJ762">
        <v>-2810.8</v>
      </c>
      <c r="AK762">
        <v>0</v>
      </c>
      <c r="AL762">
        <v>0</v>
      </c>
      <c r="AM762" t="s">
        <v>764</v>
      </c>
      <c r="AN762" t="s">
        <v>764</v>
      </c>
      <c r="AO762" t="s">
        <v>764</v>
      </c>
    </row>
    <row r="763" spans="1:41" x14ac:dyDescent="0.35">
      <c r="A763">
        <v>1772179</v>
      </c>
      <c r="B763" t="s">
        <v>740</v>
      </c>
      <c r="C763" t="s">
        <v>741</v>
      </c>
      <c r="D763" t="s">
        <v>580</v>
      </c>
      <c r="E763" t="s">
        <v>197</v>
      </c>
      <c r="F763" t="s">
        <v>742</v>
      </c>
      <c r="G763">
        <v>2021</v>
      </c>
      <c r="H763">
        <v>6</v>
      </c>
      <c r="I763" t="s">
        <v>743</v>
      </c>
      <c r="J763" s="29">
        <v>44377</v>
      </c>
      <c r="K763" t="s">
        <v>744</v>
      </c>
      <c r="L763" t="s">
        <v>745</v>
      </c>
      <c r="M763" t="s">
        <v>746</v>
      </c>
      <c r="N763" t="s">
        <v>747</v>
      </c>
      <c r="O763" t="s">
        <v>748</v>
      </c>
      <c r="P763" t="s">
        <v>673</v>
      </c>
      <c r="Q763" t="s">
        <v>749</v>
      </c>
      <c r="R763" t="s">
        <v>651</v>
      </c>
      <c r="S763" t="s">
        <v>693</v>
      </c>
      <c r="T763" t="s">
        <v>751</v>
      </c>
      <c r="U763" t="s">
        <v>752</v>
      </c>
      <c r="V763" t="s">
        <v>753</v>
      </c>
      <c r="W763" t="s">
        <v>20</v>
      </c>
      <c r="X763" t="s">
        <v>928</v>
      </c>
      <c r="Y763" t="s">
        <v>755</v>
      </c>
      <c r="Z763" t="s">
        <v>380</v>
      </c>
      <c r="AA763" t="s">
        <v>756</v>
      </c>
      <c r="AB763" t="s">
        <v>924</v>
      </c>
      <c r="AC763" t="s">
        <v>758</v>
      </c>
      <c r="AD763" t="s">
        <v>759</v>
      </c>
      <c r="AE763" t="s">
        <v>768</v>
      </c>
      <c r="AF763" t="s">
        <v>925</v>
      </c>
      <c r="AG763" t="s">
        <v>761</v>
      </c>
      <c r="AH763" t="s">
        <v>762</v>
      </c>
      <c r="AI763" t="s">
        <v>926</v>
      </c>
      <c r="AJ763">
        <v>7397.26</v>
      </c>
      <c r="AK763">
        <v>0</v>
      </c>
      <c r="AL763">
        <v>0</v>
      </c>
      <c r="AM763" t="s">
        <v>764</v>
      </c>
      <c r="AN763" t="s">
        <v>764</v>
      </c>
      <c r="AO763" t="s">
        <v>764</v>
      </c>
    </row>
    <row r="764" spans="1:41" x14ac:dyDescent="0.35">
      <c r="A764">
        <v>1772179</v>
      </c>
      <c r="B764" t="s">
        <v>740</v>
      </c>
      <c r="C764" t="s">
        <v>741</v>
      </c>
      <c r="D764" t="s">
        <v>580</v>
      </c>
      <c r="E764" t="s">
        <v>197</v>
      </c>
      <c r="F764" t="s">
        <v>742</v>
      </c>
      <c r="G764">
        <v>2021</v>
      </c>
      <c r="H764">
        <v>6</v>
      </c>
      <c r="I764" t="s">
        <v>743</v>
      </c>
      <c r="J764" s="29">
        <v>44377</v>
      </c>
      <c r="K764" t="s">
        <v>744</v>
      </c>
      <c r="L764" t="s">
        <v>769</v>
      </c>
      <c r="M764" t="s">
        <v>776</v>
      </c>
      <c r="N764" t="s">
        <v>777</v>
      </c>
      <c r="O764" t="s">
        <v>772</v>
      </c>
      <c r="P764" t="s">
        <v>673</v>
      </c>
      <c r="Q764" t="s">
        <v>749</v>
      </c>
      <c r="R764" t="s">
        <v>651</v>
      </c>
      <c r="S764" t="s">
        <v>693</v>
      </c>
      <c r="T764" t="s">
        <v>751</v>
      </c>
      <c r="U764" t="s">
        <v>752</v>
      </c>
      <c r="V764" t="s">
        <v>753</v>
      </c>
      <c r="W764" t="s">
        <v>20</v>
      </c>
      <c r="X764" t="s">
        <v>928</v>
      </c>
      <c r="Y764" t="s">
        <v>755</v>
      </c>
      <c r="Z764" t="s">
        <v>380</v>
      </c>
      <c r="AA764" t="s">
        <v>756</v>
      </c>
      <c r="AB764" t="s">
        <v>924</v>
      </c>
      <c r="AC764" t="s">
        <v>758</v>
      </c>
      <c r="AD764" t="s">
        <v>759</v>
      </c>
      <c r="AE764" t="s">
        <v>768</v>
      </c>
      <c r="AF764" t="s">
        <v>925</v>
      </c>
      <c r="AG764" t="s">
        <v>761</v>
      </c>
      <c r="AH764" t="s">
        <v>762</v>
      </c>
      <c r="AI764" t="s">
        <v>926</v>
      </c>
      <c r="AJ764">
        <v>2810.8</v>
      </c>
      <c r="AK764">
        <v>0</v>
      </c>
      <c r="AL764">
        <v>0</v>
      </c>
      <c r="AM764" t="s">
        <v>764</v>
      </c>
      <c r="AN764" t="s">
        <v>764</v>
      </c>
      <c r="AO764" t="s">
        <v>764</v>
      </c>
    </row>
    <row r="765" spans="1:41" x14ac:dyDescent="0.35">
      <c r="A765">
        <v>1698203</v>
      </c>
      <c r="B765" t="s">
        <v>740</v>
      </c>
      <c r="C765" t="s">
        <v>741</v>
      </c>
      <c r="D765" t="e">
        <v>#N/A</v>
      </c>
      <c r="E765" t="s">
        <v>929</v>
      </c>
      <c r="F765" t="s">
        <v>742</v>
      </c>
      <c r="G765">
        <v>2021</v>
      </c>
      <c r="H765">
        <v>6</v>
      </c>
      <c r="I765" t="s">
        <v>743</v>
      </c>
      <c r="J765" s="29">
        <v>44377</v>
      </c>
      <c r="K765" t="s">
        <v>744</v>
      </c>
      <c r="L765" t="s">
        <v>769</v>
      </c>
      <c r="M765" t="s">
        <v>770</v>
      </c>
      <c r="N765" t="s">
        <v>771</v>
      </c>
      <c r="O765" t="s">
        <v>772</v>
      </c>
      <c r="P765" t="s">
        <v>673</v>
      </c>
      <c r="Q765" t="s">
        <v>749</v>
      </c>
      <c r="R765" t="s">
        <v>651</v>
      </c>
      <c r="S765" t="s">
        <v>693</v>
      </c>
      <c r="T765" t="s">
        <v>751</v>
      </c>
      <c r="U765" t="s">
        <v>752</v>
      </c>
      <c r="V765" t="s">
        <v>753</v>
      </c>
      <c r="W765" t="s">
        <v>930</v>
      </c>
      <c r="X765" t="s">
        <v>931</v>
      </c>
      <c r="Y765" t="s">
        <v>755</v>
      </c>
      <c r="Z765" t="s">
        <v>380</v>
      </c>
      <c r="AA765" t="s">
        <v>756</v>
      </c>
      <c r="AB765" t="s">
        <v>924</v>
      </c>
      <c r="AC765" t="s">
        <v>758</v>
      </c>
      <c r="AD765" t="s">
        <v>759</v>
      </c>
      <c r="AE765" t="s">
        <v>768</v>
      </c>
      <c r="AF765" t="s">
        <v>925</v>
      </c>
      <c r="AG765" t="s">
        <v>761</v>
      </c>
      <c r="AH765" t="s">
        <v>762</v>
      </c>
      <c r="AI765" t="s">
        <v>926</v>
      </c>
      <c r="AJ765">
        <v>10555.8</v>
      </c>
      <c r="AK765">
        <v>0</v>
      </c>
      <c r="AL765">
        <v>0</v>
      </c>
      <c r="AM765" t="s">
        <v>764</v>
      </c>
      <c r="AN765" t="s">
        <v>764</v>
      </c>
      <c r="AO765" t="s">
        <v>764</v>
      </c>
    </row>
    <row r="766" spans="1:41" x14ac:dyDescent="0.35">
      <c r="A766">
        <v>1698203</v>
      </c>
      <c r="B766" t="s">
        <v>740</v>
      </c>
      <c r="C766" t="s">
        <v>741</v>
      </c>
      <c r="D766" t="e">
        <v>#N/A</v>
      </c>
      <c r="E766" t="s">
        <v>929</v>
      </c>
      <c r="F766" t="s">
        <v>742</v>
      </c>
      <c r="G766">
        <v>2021</v>
      </c>
      <c r="H766">
        <v>6</v>
      </c>
      <c r="I766" t="s">
        <v>743</v>
      </c>
      <c r="J766" s="29">
        <v>44377</v>
      </c>
      <c r="K766" t="s">
        <v>744</v>
      </c>
      <c r="L766" t="s">
        <v>769</v>
      </c>
      <c r="M766" t="s">
        <v>774</v>
      </c>
      <c r="N766" t="s">
        <v>775</v>
      </c>
      <c r="O766" t="s">
        <v>772</v>
      </c>
      <c r="P766" t="s">
        <v>673</v>
      </c>
      <c r="Q766" t="s">
        <v>749</v>
      </c>
      <c r="R766" t="s">
        <v>651</v>
      </c>
      <c r="S766" t="s">
        <v>693</v>
      </c>
      <c r="T766" t="s">
        <v>751</v>
      </c>
      <c r="U766" t="s">
        <v>752</v>
      </c>
      <c r="V766" t="s">
        <v>753</v>
      </c>
      <c r="W766" t="s">
        <v>930</v>
      </c>
      <c r="X766" t="s">
        <v>931</v>
      </c>
      <c r="Y766" t="s">
        <v>755</v>
      </c>
      <c r="Z766" t="s">
        <v>380</v>
      </c>
      <c r="AA766" t="s">
        <v>756</v>
      </c>
      <c r="AB766" t="s">
        <v>924</v>
      </c>
      <c r="AC766" t="s">
        <v>758</v>
      </c>
      <c r="AD766" t="s">
        <v>759</v>
      </c>
      <c r="AE766" t="s">
        <v>768</v>
      </c>
      <c r="AF766" t="s">
        <v>925</v>
      </c>
      <c r="AG766" t="s">
        <v>761</v>
      </c>
      <c r="AH766" t="s">
        <v>762</v>
      </c>
      <c r="AI766" t="s">
        <v>926</v>
      </c>
      <c r="AJ766">
        <v>-10555.8</v>
      </c>
      <c r="AK766">
        <v>0</v>
      </c>
      <c r="AL766">
        <v>0</v>
      </c>
      <c r="AM766" t="s">
        <v>764</v>
      </c>
      <c r="AN766" t="s">
        <v>764</v>
      </c>
      <c r="AO766" t="s">
        <v>764</v>
      </c>
    </row>
    <row r="767" spans="1:41" x14ac:dyDescent="0.35">
      <c r="A767">
        <v>1698203</v>
      </c>
      <c r="B767" t="s">
        <v>740</v>
      </c>
      <c r="C767" t="s">
        <v>741</v>
      </c>
      <c r="D767" t="e">
        <v>#N/A</v>
      </c>
      <c r="E767" t="s">
        <v>929</v>
      </c>
      <c r="F767" t="s">
        <v>742</v>
      </c>
      <c r="G767">
        <v>2021</v>
      </c>
      <c r="H767">
        <v>6</v>
      </c>
      <c r="I767" t="s">
        <v>743</v>
      </c>
      <c r="J767" s="29">
        <v>44377</v>
      </c>
      <c r="K767" t="s">
        <v>744</v>
      </c>
      <c r="L767" t="s">
        <v>745</v>
      </c>
      <c r="M767" t="s">
        <v>746</v>
      </c>
      <c r="N767" t="s">
        <v>747</v>
      </c>
      <c r="O767" t="s">
        <v>748</v>
      </c>
      <c r="P767" t="s">
        <v>673</v>
      </c>
      <c r="Q767" t="s">
        <v>749</v>
      </c>
      <c r="R767" t="s">
        <v>651</v>
      </c>
      <c r="S767" t="s">
        <v>693</v>
      </c>
      <c r="T767" t="s">
        <v>751</v>
      </c>
      <c r="U767" t="s">
        <v>752</v>
      </c>
      <c r="V767" t="s">
        <v>753</v>
      </c>
      <c r="W767" t="s">
        <v>930</v>
      </c>
      <c r="X767" t="s">
        <v>931</v>
      </c>
      <c r="Y767" t="s">
        <v>755</v>
      </c>
      <c r="Z767" t="s">
        <v>380</v>
      </c>
      <c r="AA767" t="s">
        <v>756</v>
      </c>
      <c r="AB767" t="s">
        <v>924</v>
      </c>
      <c r="AC767" t="s">
        <v>758</v>
      </c>
      <c r="AD767" t="s">
        <v>759</v>
      </c>
      <c r="AE767" t="s">
        <v>768</v>
      </c>
      <c r="AF767" t="s">
        <v>925</v>
      </c>
      <c r="AG767" t="s">
        <v>761</v>
      </c>
      <c r="AH767" t="s">
        <v>762</v>
      </c>
      <c r="AI767" t="s">
        <v>926</v>
      </c>
      <c r="AJ767">
        <v>802.87</v>
      </c>
      <c r="AK767">
        <v>0</v>
      </c>
      <c r="AL767">
        <v>0</v>
      </c>
      <c r="AM767" t="s">
        <v>764</v>
      </c>
      <c r="AN767" t="s">
        <v>764</v>
      </c>
      <c r="AO767" t="s">
        <v>764</v>
      </c>
    </row>
    <row r="768" spans="1:41" x14ac:dyDescent="0.35">
      <c r="A768">
        <v>1698203</v>
      </c>
      <c r="B768" t="s">
        <v>740</v>
      </c>
      <c r="C768" t="s">
        <v>741</v>
      </c>
      <c r="D768" t="e">
        <v>#N/A</v>
      </c>
      <c r="E768" t="s">
        <v>929</v>
      </c>
      <c r="F768" t="s">
        <v>742</v>
      </c>
      <c r="G768">
        <v>2021</v>
      </c>
      <c r="H768">
        <v>6</v>
      </c>
      <c r="I768" t="s">
        <v>743</v>
      </c>
      <c r="J768" s="29">
        <v>44377</v>
      </c>
      <c r="K768" t="s">
        <v>744</v>
      </c>
      <c r="L768" t="s">
        <v>769</v>
      </c>
      <c r="M768" t="s">
        <v>776</v>
      </c>
      <c r="N768" t="s">
        <v>777</v>
      </c>
      <c r="O768" t="s">
        <v>772</v>
      </c>
      <c r="P768" t="s">
        <v>673</v>
      </c>
      <c r="Q768" t="s">
        <v>749</v>
      </c>
      <c r="R768" t="s">
        <v>651</v>
      </c>
      <c r="S768" t="s">
        <v>693</v>
      </c>
      <c r="T768" t="s">
        <v>751</v>
      </c>
      <c r="U768" t="s">
        <v>752</v>
      </c>
      <c r="V768" t="s">
        <v>753</v>
      </c>
      <c r="W768" t="s">
        <v>930</v>
      </c>
      <c r="X768" t="s">
        <v>931</v>
      </c>
      <c r="Y768" t="s">
        <v>755</v>
      </c>
      <c r="Z768" t="s">
        <v>380</v>
      </c>
      <c r="AA768" t="s">
        <v>756</v>
      </c>
      <c r="AB768" t="s">
        <v>924</v>
      </c>
      <c r="AC768" t="s">
        <v>758</v>
      </c>
      <c r="AD768" t="s">
        <v>759</v>
      </c>
      <c r="AE768" t="s">
        <v>768</v>
      </c>
      <c r="AF768" t="s">
        <v>925</v>
      </c>
      <c r="AG768" t="s">
        <v>761</v>
      </c>
      <c r="AH768" t="s">
        <v>762</v>
      </c>
      <c r="AI768" t="s">
        <v>926</v>
      </c>
      <c r="AJ768">
        <v>10555.8</v>
      </c>
      <c r="AK768">
        <v>0</v>
      </c>
      <c r="AL768">
        <v>0</v>
      </c>
      <c r="AM768" t="s">
        <v>764</v>
      </c>
      <c r="AN768" t="s">
        <v>764</v>
      </c>
      <c r="AO768" t="s">
        <v>764</v>
      </c>
    </row>
    <row r="769" spans="1:41" x14ac:dyDescent="0.35">
      <c r="A769">
        <v>1720248</v>
      </c>
      <c r="B769" t="s">
        <v>740</v>
      </c>
      <c r="C769" t="s">
        <v>741</v>
      </c>
      <c r="D769" t="e">
        <v>#N/A</v>
      </c>
      <c r="E769" t="s">
        <v>932</v>
      </c>
      <c r="F769" t="s">
        <v>742</v>
      </c>
      <c r="G769">
        <v>2021</v>
      </c>
      <c r="H769">
        <v>6</v>
      </c>
      <c r="I769" t="s">
        <v>743</v>
      </c>
      <c r="J769" s="29">
        <v>44377</v>
      </c>
      <c r="K769" t="s">
        <v>744</v>
      </c>
      <c r="L769" t="s">
        <v>769</v>
      </c>
      <c r="M769" t="s">
        <v>770</v>
      </c>
      <c r="N769" t="s">
        <v>771</v>
      </c>
      <c r="O769" t="s">
        <v>772</v>
      </c>
      <c r="P769" t="s">
        <v>673</v>
      </c>
      <c r="Q769" t="s">
        <v>749</v>
      </c>
      <c r="R769" t="s">
        <v>651</v>
      </c>
      <c r="S769" t="s">
        <v>693</v>
      </c>
      <c r="T769" t="s">
        <v>751</v>
      </c>
      <c r="U769" t="s">
        <v>752</v>
      </c>
      <c r="V769" t="s">
        <v>753</v>
      </c>
      <c r="W769" t="s">
        <v>933</v>
      </c>
      <c r="X769" t="s">
        <v>934</v>
      </c>
      <c r="Y769" t="s">
        <v>755</v>
      </c>
      <c r="Z769" t="s">
        <v>380</v>
      </c>
      <c r="AA769" t="s">
        <v>756</v>
      </c>
      <c r="AB769" t="s">
        <v>924</v>
      </c>
      <c r="AC769" t="s">
        <v>758</v>
      </c>
      <c r="AD769" t="s">
        <v>759</v>
      </c>
      <c r="AE769" t="s">
        <v>768</v>
      </c>
      <c r="AF769" t="s">
        <v>935</v>
      </c>
      <c r="AG769" t="s">
        <v>761</v>
      </c>
      <c r="AH769" t="s">
        <v>762</v>
      </c>
      <c r="AI769" t="s">
        <v>936</v>
      </c>
      <c r="AJ769">
        <v>1873.39</v>
      </c>
      <c r="AK769">
        <v>0</v>
      </c>
      <c r="AL769">
        <v>0</v>
      </c>
      <c r="AM769" t="s">
        <v>764</v>
      </c>
      <c r="AN769" t="s">
        <v>764</v>
      </c>
      <c r="AO769" t="s">
        <v>764</v>
      </c>
    </row>
    <row r="770" spans="1:41" x14ac:dyDescent="0.35">
      <c r="A770">
        <v>1720248</v>
      </c>
      <c r="B770" t="s">
        <v>740</v>
      </c>
      <c r="C770" t="s">
        <v>741</v>
      </c>
      <c r="D770" t="e">
        <v>#N/A</v>
      </c>
      <c r="E770" t="s">
        <v>932</v>
      </c>
      <c r="F770" t="s">
        <v>742</v>
      </c>
      <c r="G770">
        <v>2021</v>
      </c>
      <c r="H770">
        <v>6</v>
      </c>
      <c r="I770" t="s">
        <v>743</v>
      </c>
      <c r="J770" s="29">
        <v>44377</v>
      </c>
      <c r="K770" t="s">
        <v>744</v>
      </c>
      <c r="L770" t="s">
        <v>769</v>
      </c>
      <c r="M770" t="s">
        <v>774</v>
      </c>
      <c r="N770" t="s">
        <v>775</v>
      </c>
      <c r="O770" t="s">
        <v>772</v>
      </c>
      <c r="P770" t="s">
        <v>673</v>
      </c>
      <c r="Q770" t="s">
        <v>749</v>
      </c>
      <c r="R770" t="s">
        <v>651</v>
      </c>
      <c r="S770" t="s">
        <v>693</v>
      </c>
      <c r="T770" t="s">
        <v>751</v>
      </c>
      <c r="U770" t="s">
        <v>752</v>
      </c>
      <c r="V770" t="s">
        <v>753</v>
      </c>
      <c r="W770" t="s">
        <v>933</v>
      </c>
      <c r="X770" t="s">
        <v>934</v>
      </c>
      <c r="Y770" t="s">
        <v>755</v>
      </c>
      <c r="Z770" t="s">
        <v>380</v>
      </c>
      <c r="AA770" t="s">
        <v>756</v>
      </c>
      <c r="AB770" t="s">
        <v>924</v>
      </c>
      <c r="AC770" t="s">
        <v>758</v>
      </c>
      <c r="AD770" t="s">
        <v>759</v>
      </c>
      <c r="AE770" t="s">
        <v>768</v>
      </c>
      <c r="AF770" t="s">
        <v>935</v>
      </c>
      <c r="AG770" t="s">
        <v>761</v>
      </c>
      <c r="AH770" t="s">
        <v>762</v>
      </c>
      <c r="AI770" t="s">
        <v>936</v>
      </c>
      <c r="AJ770">
        <v>-1873.39</v>
      </c>
      <c r="AK770">
        <v>0</v>
      </c>
      <c r="AL770">
        <v>0</v>
      </c>
      <c r="AM770" t="s">
        <v>764</v>
      </c>
      <c r="AN770" t="s">
        <v>764</v>
      </c>
      <c r="AO770" t="s">
        <v>764</v>
      </c>
    </row>
    <row r="771" spans="1:41" x14ac:dyDescent="0.35">
      <c r="A771">
        <v>1720248</v>
      </c>
      <c r="B771" t="s">
        <v>740</v>
      </c>
      <c r="C771" t="s">
        <v>741</v>
      </c>
      <c r="D771" t="e">
        <v>#N/A</v>
      </c>
      <c r="E771" t="s">
        <v>932</v>
      </c>
      <c r="F771" t="s">
        <v>742</v>
      </c>
      <c r="G771">
        <v>2021</v>
      </c>
      <c r="H771">
        <v>6</v>
      </c>
      <c r="I771" t="s">
        <v>743</v>
      </c>
      <c r="J771" s="29">
        <v>44377</v>
      </c>
      <c r="K771" t="s">
        <v>744</v>
      </c>
      <c r="L771" t="s">
        <v>745</v>
      </c>
      <c r="M771" t="s">
        <v>746</v>
      </c>
      <c r="N771" t="s">
        <v>747</v>
      </c>
      <c r="O771" t="s">
        <v>748</v>
      </c>
      <c r="P771" t="s">
        <v>673</v>
      </c>
      <c r="Q771" t="s">
        <v>749</v>
      </c>
      <c r="R771" t="s">
        <v>651</v>
      </c>
      <c r="S771" t="s">
        <v>693</v>
      </c>
      <c r="T771" t="s">
        <v>751</v>
      </c>
      <c r="U771" t="s">
        <v>752</v>
      </c>
      <c r="V771" t="s">
        <v>753</v>
      </c>
      <c r="W771" t="s">
        <v>933</v>
      </c>
      <c r="X771" t="s">
        <v>934</v>
      </c>
      <c r="Y771" t="s">
        <v>755</v>
      </c>
      <c r="Z771" t="s">
        <v>380</v>
      </c>
      <c r="AA771" t="s">
        <v>756</v>
      </c>
      <c r="AB771" t="s">
        <v>924</v>
      </c>
      <c r="AC771" t="s">
        <v>758</v>
      </c>
      <c r="AD771" t="s">
        <v>759</v>
      </c>
      <c r="AE771" t="s">
        <v>768</v>
      </c>
      <c r="AF771" t="s">
        <v>935</v>
      </c>
      <c r="AG771" t="s">
        <v>761</v>
      </c>
      <c r="AH771" t="s">
        <v>762</v>
      </c>
      <c r="AI771" t="s">
        <v>936</v>
      </c>
      <c r="AJ771">
        <v>853.65</v>
      </c>
      <c r="AK771">
        <v>0</v>
      </c>
      <c r="AL771">
        <v>0</v>
      </c>
      <c r="AM771" t="s">
        <v>764</v>
      </c>
      <c r="AN771" t="s">
        <v>764</v>
      </c>
      <c r="AO771" t="s">
        <v>764</v>
      </c>
    </row>
    <row r="772" spans="1:41" x14ac:dyDescent="0.35">
      <c r="A772">
        <v>1720248</v>
      </c>
      <c r="B772" t="s">
        <v>740</v>
      </c>
      <c r="C772" t="s">
        <v>741</v>
      </c>
      <c r="D772" t="e">
        <v>#N/A</v>
      </c>
      <c r="E772" t="s">
        <v>932</v>
      </c>
      <c r="F772" t="s">
        <v>742</v>
      </c>
      <c r="G772">
        <v>2021</v>
      </c>
      <c r="H772">
        <v>6</v>
      </c>
      <c r="I772" t="s">
        <v>743</v>
      </c>
      <c r="J772" s="29">
        <v>44377</v>
      </c>
      <c r="K772" t="s">
        <v>744</v>
      </c>
      <c r="L772" t="s">
        <v>782</v>
      </c>
      <c r="M772" t="s">
        <v>783</v>
      </c>
      <c r="N772" t="s">
        <v>784</v>
      </c>
      <c r="O772" t="s">
        <v>785</v>
      </c>
      <c r="P772" t="s">
        <v>673</v>
      </c>
      <c r="Q772" t="s">
        <v>749</v>
      </c>
      <c r="R772" t="s">
        <v>651</v>
      </c>
      <c r="S772" t="s">
        <v>693</v>
      </c>
      <c r="T772" t="s">
        <v>751</v>
      </c>
      <c r="U772" t="s">
        <v>752</v>
      </c>
      <c r="V772" t="s">
        <v>753</v>
      </c>
      <c r="W772" t="s">
        <v>933</v>
      </c>
      <c r="X772" t="s">
        <v>934</v>
      </c>
      <c r="Y772" t="s">
        <v>755</v>
      </c>
      <c r="Z772" t="s">
        <v>380</v>
      </c>
      <c r="AA772" t="s">
        <v>756</v>
      </c>
      <c r="AB772" t="s">
        <v>924</v>
      </c>
      <c r="AC772" t="s">
        <v>758</v>
      </c>
      <c r="AD772" t="s">
        <v>759</v>
      </c>
      <c r="AE772" t="s">
        <v>768</v>
      </c>
      <c r="AF772" t="s">
        <v>935</v>
      </c>
      <c r="AG772" t="s">
        <v>761</v>
      </c>
      <c r="AH772" t="s">
        <v>762</v>
      </c>
      <c r="AI772" t="s">
        <v>936</v>
      </c>
      <c r="AJ772">
        <v>-218.19</v>
      </c>
      <c r="AK772">
        <v>0</v>
      </c>
      <c r="AL772">
        <v>0</v>
      </c>
      <c r="AM772" t="s">
        <v>764</v>
      </c>
      <c r="AN772" t="s">
        <v>764</v>
      </c>
      <c r="AO772" t="s">
        <v>764</v>
      </c>
    </row>
    <row r="773" spans="1:41" x14ac:dyDescent="0.35">
      <c r="A773">
        <v>1720248</v>
      </c>
      <c r="B773" t="s">
        <v>740</v>
      </c>
      <c r="C773" t="s">
        <v>741</v>
      </c>
      <c r="D773" t="e">
        <v>#N/A</v>
      </c>
      <c r="E773" t="s">
        <v>932</v>
      </c>
      <c r="F773" t="s">
        <v>742</v>
      </c>
      <c r="G773">
        <v>2021</v>
      </c>
      <c r="H773">
        <v>6</v>
      </c>
      <c r="I773" t="s">
        <v>743</v>
      </c>
      <c r="J773" s="29">
        <v>44377</v>
      </c>
      <c r="K773" t="s">
        <v>744</v>
      </c>
      <c r="L773" t="s">
        <v>769</v>
      </c>
      <c r="M773" t="s">
        <v>776</v>
      </c>
      <c r="N773" t="s">
        <v>777</v>
      </c>
      <c r="O773" t="s">
        <v>772</v>
      </c>
      <c r="P773" t="s">
        <v>673</v>
      </c>
      <c r="Q773" t="s">
        <v>749</v>
      </c>
      <c r="R773" t="s">
        <v>651</v>
      </c>
      <c r="S773" t="s">
        <v>693</v>
      </c>
      <c r="T773" t="s">
        <v>751</v>
      </c>
      <c r="U773" t="s">
        <v>752</v>
      </c>
      <c r="V773" t="s">
        <v>753</v>
      </c>
      <c r="W773" t="s">
        <v>933</v>
      </c>
      <c r="X773" t="s">
        <v>934</v>
      </c>
      <c r="Y773" t="s">
        <v>755</v>
      </c>
      <c r="Z773" t="s">
        <v>380</v>
      </c>
      <c r="AA773" t="s">
        <v>756</v>
      </c>
      <c r="AB773" t="s">
        <v>924</v>
      </c>
      <c r="AC773" t="s">
        <v>758</v>
      </c>
      <c r="AD773" t="s">
        <v>759</v>
      </c>
      <c r="AE773" t="s">
        <v>768</v>
      </c>
      <c r="AF773" t="s">
        <v>935</v>
      </c>
      <c r="AG773" t="s">
        <v>761</v>
      </c>
      <c r="AH773" t="s">
        <v>762</v>
      </c>
      <c r="AI773" t="s">
        <v>936</v>
      </c>
      <c r="AJ773">
        <v>1873.39</v>
      </c>
      <c r="AK773">
        <v>0</v>
      </c>
      <c r="AL773">
        <v>0</v>
      </c>
      <c r="AM773" t="s">
        <v>764</v>
      </c>
      <c r="AN773" t="s">
        <v>764</v>
      </c>
      <c r="AO773" t="s">
        <v>764</v>
      </c>
    </row>
    <row r="774" spans="1:41" x14ac:dyDescent="0.35">
      <c r="A774">
        <v>1392038</v>
      </c>
      <c r="B774" t="s">
        <v>740</v>
      </c>
      <c r="C774" t="s">
        <v>741</v>
      </c>
      <c r="D774" t="e">
        <v>#N/A</v>
      </c>
      <c r="E774" t="s">
        <v>937</v>
      </c>
      <c r="F774" t="s">
        <v>742</v>
      </c>
      <c r="G774">
        <v>2021</v>
      </c>
      <c r="H774">
        <v>6</v>
      </c>
      <c r="I774" t="s">
        <v>743</v>
      </c>
      <c r="J774" s="29">
        <v>44377</v>
      </c>
      <c r="K774" t="s">
        <v>744</v>
      </c>
      <c r="L774" t="s">
        <v>769</v>
      </c>
      <c r="M774" t="s">
        <v>770</v>
      </c>
      <c r="N774" t="s">
        <v>771</v>
      </c>
      <c r="O774" t="s">
        <v>772</v>
      </c>
      <c r="P774" t="s">
        <v>673</v>
      </c>
      <c r="Q774" t="s">
        <v>749</v>
      </c>
      <c r="R774" t="s">
        <v>649</v>
      </c>
      <c r="S774" t="s">
        <v>700</v>
      </c>
      <c r="T774" t="s">
        <v>751</v>
      </c>
      <c r="U774" t="s">
        <v>752</v>
      </c>
      <c r="V774" t="s">
        <v>753</v>
      </c>
      <c r="W774" t="s">
        <v>930</v>
      </c>
      <c r="X774" t="s">
        <v>931</v>
      </c>
      <c r="Y774" t="s">
        <v>755</v>
      </c>
      <c r="Z774" t="s">
        <v>380</v>
      </c>
      <c r="AA774" t="s">
        <v>756</v>
      </c>
      <c r="AB774" t="s">
        <v>924</v>
      </c>
      <c r="AC774" t="s">
        <v>758</v>
      </c>
      <c r="AD774" t="s">
        <v>759</v>
      </c>
      <c r="AE774" t="s">
        <v>247</v>
      </c>
      <c r="AF774" t="s">
        <v>925</v>
      </c>
      <c r="AG774" t="s">
        <v>761</v>
      </c>
      <c r="AH774" t="s">
        <v>762</v>
      </c>
      <c r="AI774" t="s">
        <v>926</v>
      </c>
      <c r="AJ774">
        <v>3216.03</v>
      </c>
      <c r="AK774">
        <v>0</v>
      </c>
      <c r="AL774">
        <v>0</v>
      </c>
      <c r="AM774" t="s">
        <v>764</v>
      </c>
      <c r="AN774" t="s">
        <v>764</v>
      </c>
      <c r="AO774" t="s">
        <v>764</v>
      </c>
    </row>
    <row r="775" spans="1:41" x14ac:dyDescent="0.35">
      <c r="A775">
        <v>1392038</v>
      </c>
      <c r="B775" t="s">
        <v>740</v>
      </c>
      <c r="C775" t="s">
        <v>741</v>
      </c>
      <c r="D775" t="e">
        <v>#N/A</v>
      </c>
      <c r="E775" t="s">
        <v>937</v>
      </c>
      <c r="F775" t="s">
        <v>742</v>
      </c>
      <c r="G775">
        <v>2021</v>
      </c>
      <c r="H775">
        <v>6</v>
      </c>
      <c r="I775" t="s">
        <v>743</v>
      </c>
      <c r="J775" s="29">
        <v>44377</v>
      </c>
      <c r="K775" t="s">
        <v>744</v>
      </c>
      <c r="L775" t="s">
        <v>769</v>
      </c>
      <c r="M775" t="s">
        <v>774</v>
      </c>
      <c r="N775" t="s">
        <v>775</v>
      </c>
      <c r="O775" t="s">
        <v>772</v>
      </c>
      <c r="P775" t="s">
        <v>673</v>
      </c>
      <c r="Q775" t="s">
        <v>749</v>
      </c>
      <c r="R775" t="s">
        <v>649</v>
      </c>
      <c r="S775" t="s">
        <v>700</v>
      </c>
      <c r="T775" t="s">
        <v>751</v>
      </c>
      <c r="U775" t="s">
        <v>752</v>
      </c>
      <c r="V775" t="s">
        <v>753</v>
      </c>
      <c r="W775" t="s">
        <v>930</v>
      </c>
      <c r="X775" t="s">
        <v>931</v>
      </c>
      <c r="Y775" t="s">
        <v>755</v>
      </c>
      <c r="Z775" t="s">
        <v>380</v>
      </c>
      <c r="AA775" t="s">
        <v>756</v>
      </c>
      <c r="AB775" t="s">
        <v>924</v>
      </c>
      <c r="AC775" t="s">
        <v>758</v>
      </c>
      <c r="AD775" t="s">
        <v>759</v>
      </c>
      <c r="AE775" t="s">
        <v>247</v>
      </c>
      <c r="AF775" t="s">
        <v>925</v>
      </c>
      <c r="AG775" t="s">
        <v>761</v>
      </c>
      <c r="AH775" t="s">
        <v>762</v>
      </c>
      <c r="AI775" t="s">
        <v>926</v>
      </c>
      <c r="AJ775">
        <v>-3216.03</v>
      </c>
      <c r="AK775">
        <v>0</v>
      </c>
      <c r="AL775">
        <v>0</v>
      </c>
      <c r="AM775" t="s">
        <v>764</v>
      </c>
      <c r="AN775" t="s">
        <v>764</v>
      </c>
      <c r="AO775" t="s">
        <v>764</v>
      </c>
    </row>
    <row r="776" spans="1:41" x14ac:dyDescent="0.35">
      <c r="A776">
        <v>1392038</v>
      </c>
      <c r="B776" t="s">
        <v>740</v>
      </c>
      <c r="C776" t="s">
        <v>741</v>
      </c>
      <c r="D776" t="e">
        <v>#N/A</v>
      </c>
      <c r="E776" t="s">
        <v>937</v>
      </c>
      <c r="F776" t="s">
        <v>742</v>
      </c>
      <c r="G776">
        <v>2021</v>
      </c>
      <c r="H776">
        <v>6</v>
      </c>
      <c r="I776" t="s">
        <v>743</v>
      </c>
      <c r="J776" s="29">
        <v>44377</v>
      </c>
      <c r="K776" t="s">
        <v>744</v>
      </c>
      <c r="L776" t="s">
        <v>745</v>
      </c>
      <c r="M776" t="s">
        <v>746</v>
      </c>
      <c r="N776" t="s">
        <v>747</v>
      </c>
      <c r="O776" t="s">
        <v>748</v>
      </c>
      <c r="P776" t="s">
        <v>673</v>
      </c>
      <c r="Q776" t="s">
        <v>749</v>
      </c>
      <c r="R776" t="s">
        <v>649</v>
      </c>
      <c r="S776" t="s">
        <v>700</v>
      </c>
      <c r="T776" t="s">
        <v>751</v>
      </c>
      <c r="U776" t="s">
        <v>752</v>
      </c>
      <c r="V776" t="s">
        <v>753</v>
      </c>
      <c r="W776" t="s">
        <v>930</v>
      </c>
      <c r="X776" t="s">
        <v>931</v>
      </c>
      <c r="Y776" t="s">
        <v>755</v>
      </c>
      <c r="Z776" t="s">
        <v>380</v>
      </c>
      <c r="AA776" t="s">
        <v>756</v>
      </c>
      <c r="AB776" t="s">
        <v>924</v>
      </c>
      <c r="AC776" t="s">
        <v>758</v>
      </c>
      <c r="AD776" t="s">
        <v>759</v>
      </c>
      <c r="AE776" t="s">
        <v>247</v>
      </c>
      <c r="AF776" t="s">
        <v>925</v>
      </c>
      <c r="AG776" t="s">
        <v>761</v>
      </c>
      <c r="AH776" t="s">
        <v>762</v>
      </c>
      <c r="AI776" t="s">
        <v>926</v>
      </c>
      <c r="AJ776">
        <v>1243.81</v>
      </c>
      <c r="AK776">
        <v>0</v>
      </c>
      <c r="AL776">
        <v>0</v>
      </c>
      <c r="AM776" t="s">
        <v>764</v>
      </c>
      <c r="AN776" t="s">
        <v>764</v>
      </c>
      <c r="AO776" t="s">
        <v>764</v>
      </c>
    </row>
    <row r="777" spans="1:41" x14ac:dyDescent="0.35">
      <c r="A777">
        <v>1392038</v>
      </c>
      <c r="B777" t="s">
        <v>740</v>
      </c>
      <c r="C777" t="s">
        <v>741</v>
      </c>
      <c r="D777" t="e">
        <v>#N/A</v>
      </c>
      <c r="E777" t="s">
        <v>937</v>
      </c>
      <c r="F777" t="s">
        <v>742</v>
      </c>
      <c r="G777">
        <v>2021</v>
      </c>
      <c r="H777">
        <v>6</v>
      </c>
      <c r="I777" t="s">
        <v>743</v>
      </c>
      <c r="J777" s="29">
        <v>44377</v>
      </c>
      <c r="K777" t="s">
        <v>744</v>
      </c>
      <c r="L777" t="s">
        <v>769</v>
      </c>
      <c r="M777" t="s">
        <v>776</v>
      </c>
      <c r="N777" t="s">
        <v>777</v>
      </c>
      <c r="O777" t="s">
        <v>772</v>
      </c>
      <c r="P777" t="s">
        <v>673</v>
      </c>
      <c r="Q777" t="s">
        <v>749</v>
      </c>
      <c r="R777" t="s">
        <v>649</v>
      </c>
      <c r="S777" t="s">
        <v>700</v>
      </c>
      <c r="T777" t="s">
        <v>751</v>
      </c>
      <c r="U777" t="s">
        <v>752</v>
      </c>
      <c r="V777" t="s">
        <v>753</v>
      </c>
      <c r="W777" t="s">
        <v>930</v>
      </c>
      <c r="X777" t="s">
        <v>931</v>
      </c>
      <c r="Y777" t="s">
        <v>755</v>
      </c>
      <c r="Z777" t="s">
        <v>380</v>
      </c>
      <c r="AA777" t="s">
        <v>756</v>
      </c>
      <c r="AB777" t="s">
        <v>924</v>
      </c>
      <c r="AC777" t="s">
        <v>758</v>
      </c>
      <c r="AD777" t="s">
        <v>759</v>
      </c>
      <c r="AE777" t="s">
        <v>247</v>
      </c>
      <c r="AF777" t="s">
        <v>925</v>
      </c>
      <c r="AG777" t="s">
        <v>761</v>
      </c>
      <c r="AH777" t="s">
        <v>762</v>
      </c>
      <c r="AI777" t="s">
        <v>926</v>
      </c>
      <c r="AJ777">
        <v>3216.03</v>
      </c>
      <c r="AK777">
        <v>0</v>
      </c>
      <c r="AL777">
        <v>0</v>
      </c>
      <c r="AM777" t="s">
        <v>764</v>
      </c>
      <c r="AN777" t="s">
        <v>764</v>
      </c>
      <c r="AO777" t="s">
        <v>764</v>
      </c>
    </row>
    <row r="778" spans="1:41" x14ac:dyDescent="0.35">
      <c r="A778">
        <v>1392029</v>
      </c>
      <c r="B778" t="s">
        <v>740</v>
      </c>
      <c r="C778" t="s">
        <v>741</v>
      </c>
      <c r="D778" t="e">
        <v>#N/A</v>
      </c>
      <c r="E778" t="s">
        <v>938</v>
      </c>
      <c r="F778" t="s">
        <v>742</v>
      </c>
      <c r="G778">
        <v>2021</v>
      </c>
      <c r="H778">
        <v>6</v>
      </c>
      <c r="I778" t="s">
        <v>743</v>
      </c>
      <c r="J778" s="29">
        <v>44377</v>
      </c>
      <c r="K778" t="s">
        <v>744</v>
      </c>
      <c r="L778" t="s">
        <v>769</v>
      </c>
      <c r="M778" t="s">
        <v>770</v>
      </c>
      <c r="N778" t="s">
        <v>771</v>
      </c>
      <c r="O778" t="s">
        <v>772</v>
      </c>
      <c r="P778" t="s">
        <v>673</v>
      </c>
      <c r="Q778" t="s">
        <v>749</v>
      </c>
      <c r="R778" t="s">
        <v>649</v>
      </c>
      <c r="S778" t="s">
        <v>700</v>
      </c>
      <c r="T778" t="s">
        <v>751</v>
      </c>
      <c r="U778" t="s">
        <v>752</v>
      </c>
      <c r="V778" t="s">
        <v>753</v>
      </c>
      <c r="W778" t="s">
        <v>933</v>
      </c>
      <c r="X778" t="s">
        <v>934</v>
      </c>
      <c r="Y778" t="s">
        <v>755</v>
      </c>
      <c r="Z778" t="s">
        <v>380</v>
      </c>
      <c r="AA778" t="s">
        <v>756</v>
      </c>
      <c r="AB778" t="s">
        <v>924</v>
      </c>
      <c r="AC778" t="s">
        <v>758</v>
      </c>
      <c r="AD778" t="s">
        <v>759</v>
      </c>
      <c r="AE778" t="s">
        <v>247</v>
      </c>
      <c r="AF778" t="s">
        <v>935</v>
      </c>
      <c r="AG778" t="s">
        <v>761</v>
      </c>
      <c r="AH778" t="s">
        <v>762</v>
      </c>
      <c r="AI778" t="s">
        <v>936</v>
      </c>
      <c r="AJ778">
        <v>1195.22</v>
      </c>
      <c r="AK778">
        <v>0</v>
      </c>
      <c r="AL778">
        <v>0</v>
      </c>
      <c r="AM778" t="s">
        <v>764</v>
      </c>
      <c r="AN778" t="s">
        <v>764</v>
      </c>
      <c r="AO778" t="s">
        <v>764</v>
      </c>
    </row>
    <row r="779" spans="1:41" x14ac:dyDescent="0.35">
      <c r="A779">
        <v>1392029</v>
      </c>
      <c r="B779" t="s">
        <v>740</v>
      </c>
      <c r="C779" t="s">
        <v>741</v>
      </c>
      <c r="D779" t="e">
        <v>#N/A</v>
      </c>
      <c r="E779" t="s">
        <v>938</v>
      </c>
      <c r="F779" t="s">
        <v>742</v>
      </c>
      <c r="G779">
        <v>2021</v>
      </c>
      <c r="H779">
        <v>6</v>
      </c>
      <c r="I779" t="s">
        <v>743</v>
      </c>
      <c r="J779" s="29">
        <v>44377</v>
      </c>
      <c r="K779" t="s">
        <v>744</v>
      </c>
      <c r="L779" t="s">
        <v>769</v>
      </c>
      <c r="M779" t="s">
        <v>774</v>
      </c>
      <c r="N779" t="s">
        <v>775</v>
      </c>
      <c r="O779" t="s">
        <v>772</v>
      </c>
      <c r="P779" t="s">
        <v>673</v>
      </c>
      <c r="Q779" t="s">
        <v>749</v>
      </c>
      <c r="R779" t="s">
        <v>649</v>
      </c>
      <c r="S779" t="s">
        <v>700</v>
      </c>
      <c r="T779" t="s">
        <v>751</v>
      </c>
      <c r="U779" t="s">
        <v>752</v>
      </c>
      <c r="V779" t="s">
        <v>753</v>
      </c>
      <c r="W779" t="s">
        <v>933</v>
      </c>
      <c r="X779" t="s">
        <v>934</v>
      </c>
      <c r="Y779" t="s">
        <v>755</v>
      </c>
      <c r="Z779" t="s">
        <v>380</v>
      </c>
      <c r="AA779" t="s">
        <v>756</v>
      </c>
      <c r="AB779" t="s">
        <v>924</v>
      </c>
      <c r="AC779" t="s">
        <v>758</v>
      </c>
      <c r="AD779" t="s">
        <v>759</v>
      </c>
      <c r="AE779" t="s">
        <v>247</v>
      </c>
      <c r="AF779" t="s">
        <v>935</v>
      </c>
      <c r="AG779" t="s">
        <v>761</v>
      </c>
      <c r="AH779" t="s">
        <v>762</v>
      </c>
      <c r="AI779" t="s">
        <v>936</v>
      </c>
      <c r="AJ779">
        <v>-1195.22</v>
      </c>
      <c r="AK779">
        <v>0</v>
      </c>
      <c r="AL779">
        <v>0</v>
      </c>
      <c r="AM779" t="s">
        <v>764</v>
      </c>
      <c r="AN779" t="s">
        <v>764</v>
      </c>
      <c r="AO779" t="s">
        <v>764</v>
      </c>
    </row>
    <row r="780" spans="1:41" x14ac:dyDescent="0.35">
      <c r="A780">
        <v>1392029</v>
      </c>
      <c r="B780" t="s">
        <v>740</v>
      </c>
      <c r="C780" t="s">
        <v>741</v>
      </c>
      <c r="D780" t="e">
        <v>#N/A</v>
      </c>
      <c r="E780" t="s">
        <v>938</v>
      </c>
      <c r="F780" t="s">
        <v>742</v>
      </c>
      <c r="G780">
        <v>2021</v>
      </c>
      <c r="H780">
        <v>6</v>
      </c>
      <c r="I780" t="s">
        <v>743</v>
      </c>
      <c r="J780" s="29">
        <v>44377</v>
      </c>
      <c r="K780" t="s">
        <v>744</v>
      </c>
      <c r="L780" t="s">
        <v>745</v>
      </c>
      <c r="M780" t="s">
        <v>746</v>
      </c>
      <c r="N780" t="s">
        <v>747</v>
      </c>
      <c r="O780" t="s">
        <v>748</v>
      </c>
      <c r="P780" t="s">
        <v>673</v>
      </c>
      <c r="Q780" t="s">
        <v>749</v>
      </c>
      <c r="R780" t="s">
        <v>649</v>
      </c>
      <c r="S780" t="s">
        <v>700</v>
      </c>
      <c r="T780" t="s">
        <v>751</v>
      </c>
      <c r="U780" t="s">
        <v>752</v>
      </c>
      <c r="V780" t="s">
        <v>753</v>
      </c>
      <c r="W780" t="s">
        <v>933</v>
      </c>
      <c r="X780" t="s">
        <v>934</v>
      </c>
      <c r="Y780" t="s">
        <v>755</v>
      </c>
      <c r="Z780" t="s">
        <v>380</v>
      </c>
      <c r="AA780" t="s">
        <v>756</v>
      </c>
      <c r="AB780" t="s">
        <v>924</v>
      </c>
      <c r="AC780" t="s">
        <v>758</v>
      </c>
      <c r="AD780" t="s">
        <v>759</v>
      </c>
      <c r="AE780" t="s">
        <v>247</v>
      </c>
      <c r="AF780" t="s">
        <v>935</v>
      </c>
      <c r="AG780" t="s">
        <v>761</v>
      </c>
      <c r="AH780" t="s">
        <v>762</v>
      </c>
      <c r="AI780" t="s">
        <v>936</v>
      </c>
      <c r="AJ780">
        <v>1166.73</v>
      </c>
      <c r="AK780">
        <v>0</v>
      </c>
      <c r="AL780">
        <v>0</v>
      </c>
      <c r="AM780" t="s">
        <v>764</v>
      </c>
      <c r="AN780" t="s">
        <v>764</v>
      </c>
      <c r="AO780" t="s">
        <v>764</v>
      </c>
    </row>
    <row r="781" spans="1:41" x14ac:dyDescent="0.35">
      <c r="A781">
        <v>1392029</v>
      </c>
      <c r="B781" t="s">
        <v>740</v>
      </c>
      <c r="C781" t="s">
        <v>741</v>
      </c>
      <c r="D781" t="e">
        <v>#N/A</v>
      </c>
      <c r="E781" t="s">
        <v>938</v>
      </c>
      <c r="F781" t="s">
        <v>742</v>
      </c>
      <c r="G781">
        <v>2021</v>
      </c>
      <c r="H781">
        <v>6</v>
      </c>
      <c r="I781" t="s">
        <v>743</v>
      </c>
      <c r="J781" s="29">
        <v>44377</v>
      </c>
      <c r="K781" t="s">
        <v>744</v>
      </c>
      <c r="L781" t="s">
        <v>769</v>
      </c>
      <c r="M781" t="s">
        <v>776</v>
      </c>
      <c r="N781" t="s">
        <v>777</v>
      </c>
      <c r="O781" t="s">
        <v>772</v>
      </c>
      <c r="P781" t="s">
        <v>673</v>
      </c>
      <c r="Q781" t="s">
        <v>749</v>
      </c>
      <c r="R781" t="s">
        <v>649</v>
      </c>
      <c r="S781" t="s">
        <v>700</v>
      </c>
      <c r="T781" t="s">
        <v>751</v>
      </c>
      <c r="U781" t="s">
        <v>752</v>
      </c>
      <c r="V781" t="s">
        <v>753</v>
      </c>
      <c r="W781" t="s">
        <v>933</v>
      </c>
      <c r="X781" t="s">
        <v>934</v>
      </c>
      <c r="Y781" t="s">
        <v>755</v>
      </c>
      <c r="Z781" t="s">
        <v>380</v>
      </c>
      <c r="AA781" t="s">
        <v>756</v>
      </c>
      <c r="AB781" t="s">
        <v>924</v>
      </c>
      <c r="AC781" t="s">
        <v>758</v>
      </c>
      <c r="AD781" t="s">
        <v>759</v>
      </c>
      <c r="AE781" t="s">
        <v>247</v>
      </c>
      <c r="AF781" t="s">
        <v>935</v>
      </c>
      <c r="AG781" t="s">
        <v>761</v>
      </c>
      <c r="AH781" t="s">
        <v>762</v>
      </c>
      <c r="AI781" t="s">
        <v>936</v>
      </c>
      <c r="AJ781">
        <v>1195.22</v>
      </c>
      <c r="AK781">
        <v>0</v>
      </c>
      <c r="AL781">
        <v>0</v>
      </c>
      <c r="AM781" t="s">
        <v>764</v>
      </c>
      <c r="AN781" t="s">
        <v>764</v>
      </c>
      <c r="AO781" t="s">
        <v>764</v>
      </c>
    </row>
    <row r="782" spans="1:41" x14ac:dyDescent="0.35">
      <c r="A782">
        <v>1772532</v>
      </c>
      <c r="B782" t="s">
        <v>740</v>
      </c>
      <c r="C782" t="s">
        <v>741</v>
      </c>
      <c r="D782" t="s">
        <v>580</v>
      </c>
      <c r="E782" t="s">
        <v>195</v>
      </c>
      <c r="F782" t="s">
        <v>742</v>
      </c>
      <c r="G782">
        <v>2021</v>
      </c>
      <c r="H782">
        <v>6</v>
      </c>
      <c r="I782" t="s">
        <v>743</v>
      </c>
      <c r="J782" s="29">
        <v>44377</v>
      </c>
      <c r="K782" t="s">
        <v>744</v>
      </c>
      <c r="L782" t="s">
        <v>769</v>
      </c>
      <c r="M782" t="s">
        <v>770</v>
      </c>
      <c r="N782" t="s">
        <v>771</v>
      </c>
      <c r="O782" t="s">
        <v>772</v>
      </c>
      <c r="P782" t="s">
        <v>673</v>
      </c>
      <c r="Q782" t="s">
        <v>749</v>
      </c>
      <c r="R782" t="s">
        <v>649</v>
      </c>
      <c r="S782" t="s">
        <v>700</v>
      </c>
      <c r="T782" t="s">
        <v>751</v>
      </c>
      <c r="U782" t="s">
        <v>752</v>
      </c>
      <c r="V782" t="s">
        <v>753</v>
      </c>
      <c r="W782" t="s">
        <v>21</v>
      </c>
      <c r="X782" t="s">
        <v>927</v>
      </c>
      <c r="Y782" t="s">
        <v>755</v>
      </c>
      <c r="Z782" t="s">
        <v>380</v>
      </c>
      <c r="AA782" t="s">
        <v>756</v>
      </c>
      <c r="AB782" t="s">
        <v>924</v>
      </c>
      <c r="AC782" t="s">
        <v>758</v>
      </c>
      <c r="AD782" t="s">
        <v>759</v>
      </c>
      <c r="AE782" t="s">
        <v>247</v>
      </c>
      <c r="AF782" t="s">
        <v>790</v>
      </c>
      <c r="AG782" t="s">
        <v>761</v>
      </c>
      <c r="AH782" t="s">
        <v>762</v>
      </c>
      <c r="AI782" t="s">
        <v>791</v>
      </c>
      <c r="AJ782">
        <v>1133.58</v>
      </c>
      <c r="AK782">
        <v>0</v>
      </c>
      <c r="AL782">
        <v>0</v>
      </c>
      <c r="AM782" t="s">
        <v>764</v>
      </c>
      <c r="AN782" t="s">
        <v>764</v>
      </c>
      <c r="AO782" t="s">
        <v>764</v>
      </c>
    </row>
    <row r="783" spans="1:41" x14ac:dyDescent="0.35">
      <c r="A783">
        <v>1772532</v>
      </c>
      <c r="B783" t="s">
        <v>740</v>
      </c>
      <c r="C783" t="s">
        <v>741</v>
      </c>
      <c r="D783" t="s">
        <v>580</v>
      </c>
      <c r="E783" t="s">
        <v>195</v>
      </c>
      <c r="F783" t="s">
        <v>742</v>
      </c>
      <c r="G783">
        <v>2021</v>
      </c>
      <c r="H783">
        <v>6</v>
      </c>
      <c r="I783" t="s">
        <v>743</v>
      </c>
      <c r="J783" s="29">
        <v>44377</v>
      </c>
      <c r="K783" t="s">
        <v>744</v>
      </c>
      <c r="L783" t="s">
        <v>769</v>
      </c>
      <c r="M783" t="s">
        <v>770</v>
      </c>
      <c r="N783" t="s">
        <v>771</v>
      </c>
      <c r="O783" t="s">
        <v>772</v>
      </c>
      <c r="P783" t="s">
        <v>673</v>
      </c>
      <c r="Q783" t="s">
        <v>749</v>
      </c>
      <c r="R783" t="s">
        <v>649</v>
      </c>
      <c r="S783" t="s">
        <v>700</v>
      </c>
      <c r="T783" t="s">
        <v>751</v>
      </c>
      <c r="U783" t="s">
        <v>752</v>
      </c>
      <c r="V783" t="s">
        <v>753</v>
      </c>
      <c r="W783" t="s">
        <v>21</v>
      </c>
      <c r="X783" t="s">
        <v>927</v>
      </c>
      <c r="Y783" t="s">
        <v>755</v>
      </c>
      <c r="Z783" t="s">
        <v>380</v>
      </c>
      <c r="AA783" t="s">
        <v>756</v>
      </c>
      <c r="AB783" t="s">
        <v>924</v>
      </c>
      <c r="AC783" t="s">
        <v>758</v>
      </c>
      <c r="AD783" t="s">
        <v>759</v>
      </c>
      <c r="AE783" t="s">
        <v>247</v>
      </c>
      <c r="AF783" t="s">
        <v>790</v>
      </c>
      <c r="AG783" t="s">
        <v>761</v>
      </c>
      <c r="AH783" t="s">
        <v>762</v>
      </c>
      <c r="AI783" t="s">
        <v>791</v>
      </c>
      <c r="AJ783">
        <v>239.5</v>
      </c>
      <c r="AK783">
        <v>0</v>
      </c>
      <c r="AL783">
        <v>0</v>
      </c>
      <c r="AM783" t="s">
        <v>764</v>
      </c>
      <c r="AN783" t="s">
        <v>764</v>
      </c>
      <c r="AO783" t="s">
        <v>764</v>
      </c>
    </row>
    <row r="784" spans="1:41" x14ac:dyDescent="0.35">
      <c r="A784">
        <v>1772532</v>
      </c>
      <c r="B784" t="s">
        <v>740</v>
      </c>
      <c r="C784" t="s">
        <v>741</v>
      </c>
      <c r="D784" t="s">
        <v>580</v>
      </c>
      <c r="E784" t="s">
        <v>195</v>
      </c>
      <c r="F784" t="s">
        <v>742</v>
      </c>
      <c r="G784">
        <v>2021</v>
      </c>
      <c r="H784">
        <v>6</v>
      </c>
      <c r="I784" t="s">
        <v>743</v>
      </c>
      <c r="J784" s="29">
        <v>44377</v>
      </c>
      <c r="K784" t="s">
        <v>744</v>
      </c>
      <c r="L784" t="s">
        <v>769</v>
      </c>
      <c r="M784" t="s">
        <v>774</v>
      </c>
      <c r="N784" t="s">
        <v>775</v>
      </c>
      <c r="O784" t="s">
        <v>772</v>
      </c>
      <c r="P784" t="s">
        <v>673</v>
      </c>
      <c r="Q784" t="s">
        <v>749</v>
      </c>
      <c r="R784" t="s">
        <v>649</v>
      </c>
      <c r="S784" t="s">
        <v>700</v>
      </c>
      <c r="T784" t="s">
        <v>751</v>
      </c>
      <c r="U784" t="s">
        <v>752</v>
      </c>
      <c r="V784" t="s">
        <v>753</v>
      </c>
      <c r="W784" t="s">
        <v>21</v>
      </c>
      <c r="X784" t="s">
        <v>927</v>
      </c>
      <c r="Y784" t="s">
        <v>755</v>
      </c>
      <c r="Z784" t="s">
        <v>380</v>
      </c>
      <c r="AA784" t="s">
        <v>756</v>
      </c>
      <c r="AB784" t="s">
        <v>924</v>
      </c>
      <c r="AC784" t="s">
        <v>758</v>
      </c>
      <c r="AD784" t="s">
        <v>759</v>
      </c>
      <c r="AE784" t="s">
        <v>247</v>
      </c>
      <c r="AF784" t="s">
        <v>790</v>
      </c>
      <c r="AG784" t="s">
        <v>761</v>
      </c>
      <c r="AH784" t="s">
        <v>762</v>
      </c>
      <c r="AI784" t="s">
        <v>791</v>
      </c>
      <c r="AJ784">
        <v>-1133.58</v>
      </c>
      <c r="AK784">
        <v>0</v>
      </c>
      <c r="AL784">
        <v>0</v>
      </c>
      <c r="AM784" t="s">
        <v>764</v>
      </c>
      <c r="AN784" t="s">
        <v>764</v>
      </c>
      <c r="AO784" t="s">
        <v>764</v>
      </c>
    </row>
    <row r="785" spans="1:41" x14ac:dyDescent="0.35">
      <c r="A785">
        <v>1772532</v>
      </c>
      <c r="B785" t="s">
        <v>740</v>
      </c>
      <c r="C785" t="s">
        <v>741</v>
      </c>
      <c r="D785" t="s">
        <v>580</v>
      </c>
      <c r="E785" t="s">
        <v>195</v>
      </c>
      <c r="F785" t="s">
        <v>742</v>
      </c>
      <c r="G785">
        <v>2021</v>
      </c>
      <c r="H785">
        <v>6</v>
      </c>
      <c r="I785" t="s">
        <v>743</v>
      </c>
      <c r="J785" s="29">
        <v>44377</v>
      </c>
      <c r="K785" t="s">
        <v>744</v>
      </c>
      <c r="L785" t="s">
        <v>769</v>
      </c>
      <c r="M785" t="s">
        <v>774</v>
      </c>
      <c r="N785" t="s">
        <v>775</v>
      </c>
      <c r="O785" t="s">
        <v>772</v>
      </c>
      <c r="P785" t="s">
        <v>673</v>
      </c>
      <c r="Q785" t="s">
        <v>749</v>
      </c>
      <c r="R785" t="s">
        <v>649</v>
      </c>
      <c r="S785" t="s">
        <v>700</v>
      </c>
      <c r="T785" t="s">
        <v>751</v>
      </c>
      <c r="U785" t="s">
        <v>752</v>
      </c>
      <c r="V785" t="s">
        <v>753</v>
      </c>
      <c r="W785" t="s">
        <v>21</v>
      </c>
      <c r="X785" t="s">
        <v>927</v>
      </c>
      <c r="Y785" t="s">
        <v>755</v>
      </c>
      <c r="Z785" t="s">
        <v>380</v>
      </c>
      <c r="AA785" t="s">
        <v>756</v>
      </c>
      <c r="AB785" t="s">
        <v>924</v>
      </c>
      <c r="AC785" t="s">
        <v>758</v>
      </c>
      <c r="AD785" t="s">
        <v>759</v>
      </c>
      <c r="AE785" t="s">
        <v>247</v>
      </c>
      <c r="AF785" t="s">
        <v>790</v>
      </c>
      <c r="AG785" t="s">
        <v>761</v>
      </c>
      <c r="AH785" t="s">
        <v>762</v>
      </c>
      <c r="AI785" t="s">
        <v>791</v>
      </c>
      <c r="AJ785">
        <v>-239.5</v>
      </c>
      <c r="AK785">
        <v>0</v>
      </c>
      <c r="AL785">
        <v>0</v>
      </c>
      <c r="AM785" t="s">
        <v>764</v>
      </c>
      <c r="AN785" t="s">
        <v>764</v>
      </c>
      <c r="AO785" t="s">
        <v>764</v>
      </c>
    </row>
    <row r="786" spans="1:41" x14ac:dyDescent="0.35">
      <c r="A786">
        <v>1772532</v>
      </c>
      <c r="B786" t="s">
        <v>740</v>
      </c>
      <c r="C786" t="s">
        <v>741</v>
      </c>
      <c r="D786" t="s">
        <v>580</v>
      </c>
      <c r="E786" t="s">
        <v>195</v>
      </c>
      <c r="F786" t="s">
        <v>742</v>
      </c>
      <c r="G786">
        <v>2021</v>
      </c>
      <c r="H786">
        <v>6</v>
      </c>
      <c r="I786" t="s">
        <v>743</v>
      </c>
      <c r="J786" s="29">
        <v>44377</v>
      </c>
      <c r="K786" t="s">
        <v>744</v>
      </c>
      <c r="L786" t="s">
        <v>745</v>
      </c>
      <c r="M786" t="s">
        <v>746</v>
      </c>
      <c r="N786" t="s">
        <v>747</v>
      </c>
      <c r="O786" t="s">
        <v>748</v>
      </c>
      <c r="P786" t="s">
        <v>673</v>
      </c>
      <c r="Q786" t="s">
        <v>749</v>
      </c>
      <c r="R786" t="s">
        <v>649</v>
      </c>
      <c r="S786" t="s">
        <v>700</v>
      </c>
      <c r="T786" t="s">
        <v>751</v>
      </c>
      <c r="U786" t="s">
        <v>752</v>
      </c>
      <c r="V786" t="s">
        <v>753</v>
      </c>
      <c r="W786" t="s">
        <v>21</v>
      </c>
      <c r="X786" t="s">
        <v>927</v>
      </c>
      <c r="Y786" t="s">
        <v>755</v>
      </c>
      <c r="Z786" t="s">
        <v>380</v>
      </c>
      <c r="AA786" t="s">
        <v>756</v>
      </c>
      <c r="AB786" t="s">
        <v>924</v>
      </c>
      <c r="AC786" t="s">
        <v>758</v>
      </c>
      <c r="AD786" t="s">
        <v>759</v>
      </c>
      <c r="AE786" t="s">
        <v>247</v>
      </c>
      <c r="AF786" t="s">
        <v>790</v>
      </c>
      <c r="AG786" t="s">
        <v>761</v>
      </c>
      <c r="AH786" t="s">
        <v>762</v>
      </c>
      <c r="AI786" t="s">
        <v>791</v>
      </c>
      <c r="AJ786">
        <v>2470.52</v>
      </c>
      <c r="AK786">
        <v>0</v>
      </c>
      <c r="AL786">
        <v>0</v>
      </c>
      <c r="AM786" t="s">
        <v>764</v>
      </c>
      <c r="AN786" t="s">
        <v>764</v>
      </c>
      <c r="AO786" t="s">
        <v>764</v>
      </c>
    </row>
    <row r="787" spans="1:41" x14ac:dyDescent="0.35">
      <c r="A787">
        <v>1772532</v>
      </c>
      <c r="B787" t="s">
        <v>740</v>
      </c>
      <c r="C787" t="s">
        <v>741</v>
      </c>
      <c r="D787" t="s">
        <v>580</v>
      </c>
      <c r="E787" t="s">
        <v>195</v>
      </c>
      <c r="F787" t="s">
        <v>742</v>
      </c>
      <c r="G787">
        <v>2021</v>
      </c>
      <c r="H787">
        <v>6</v>
      </c>
      <c r="I787" t="s">
        <v>743</v>
      </c>
      <c r="J787" s="29">
        <v>44377</v>
      </c>
      <c r="K787" t="s">
        <v>744</v>
      </c>
      <c r="L787" t="s">
        <v>769</v>
      </c>
      <c r="M787" t="s">
        <v>776</v>
      </c>
      <c r="N787" t="s">
        <v>777</v>
      </c>
      <c r="O787" t="s">
        <v>772</v>
      </c>
      <c r="P787" t="s">
        <v>673</v>
      </c>
      <c r="Q787" t="s">
        <v>749</v>
      </c>
      <c r="R787" t="s">
        <v>649</v>
      </c>
      <c r="S787" t="s">
        <v>700</v>
      </c>
      <c r="T787" t="s">
        <v>751</v>
      </c>
      <c r="U787" t="s">
        <v>752</v>
      </c>
      <c r="V787" t="s">
        <v>753</v>
      </c>
      <c r="W787" t="s">
        <v>21</v>
      </c>
      <c r="X787" t="s">
        <v>927</v>
      </c>
      <c r="Y787" t="s">
        <v>755</v>
      </c>
      <c r="Z787" t="s">
        <v>380</v>
      </c>
      <c r="AA787" t="s">
        <v>756</v>
      </c>
      <c r="AB787" t="s">
        <v>924</v>
      </c>
      <c r="AC787" t="s">
        <v>758</v>
      </c>
      <c r="AD787" t="s">
        <v>759</v>
      </c>
      <c r="AE787" t="s">
        <v>247</v>
      </c>
      <c r="AF787" t="s">
        <v>790</v>
      </c>
      <c r="AG787" t="s">
        <v>761</v>
      </c>
      <c r="AH787" t="s">
        <v>762</v>
      </c>
      <c r="AI787" t="s">
        <v>791</v>
      </c>
      <c r="AJ787">
        <v>1133.58</v>
      </c>
      <c r="AK787">
        <v>0</v>
      </c>
      <c r="AL787">
        <v>0</v>
      </c>
      <c r="AM787" t="s">
        <v>764</v>
      </c>
      <c r="AN787" t="s">
        <v>764</v>
      </c>
      <c r="AO787" t="s">
        <v>764</v>
      </c>
    </row>
    <row r="788" spans="1:41" x14ac:dyDescent="0.35">
      <c r="A788">
        <v>1772532</v>
      </c>
      <c r="B788" t="s">
        <v>740</v>
      </c>
      <c r="C788" t="s">
        <v>741</v>
      </c>
      <c r="D788" t="s">
        <v>580</v>
      </c>
      <c r="E788" t="s">
        <v>195</v>
      </c>
      <c r="F788" t="s">
        <v>742</v>
      </c>
      <c r="G788">
        <v>2021</v>
      </c>
      <c r="H788">
        <v>6</v>
      </c>
      <c r="I788" t="s">
        <v>743</v>
      </c>
      <c r="J788" s="29">
        <v>44377</v>
      </c>
      <c r="K788" t="s">
        <v>744</v>
      </c>
      <c r="L788" t="s">
        <v>769</v>
      </c>
      <c r="M788" t="s">
        <v>776</v>
      </c>
      <c r="N788" t="s">
        <v>777</v>
      </c>
      <c r="O788" t="s">
        <v>772</v>
      </c>
      <c r="P788" t="s">
        <v>673</v>
      </c>
      <c r="Q788" t="s">
        <v>749</v>
      </c>
      <c r="R788" t="s">
        <v>649</v>
      </c>
      <c r="S788" t="s">
        <v>700</v>
      </c>
      <c r="T788" t="s">
        <v>751</v>
      </c>
      <c r="U788" t="s">
        <v>752</v>
      </c>
      <c r="V788" t="s">
        <v>753</v>
      </c>
      <c r="W788" t="s">
        <v>21</v>
      </c>
      <c r="X788" t="s">
        <v>927</v>
      </c>
      <c r="Y788" t="s">
        <v>755</v>
      </c>
      <c r="Z788" t="s">
        <v>380</v>
      </c>
      <c r="AA788" t="s">
        <v>756</v>
      </c>
      <c r="AB788" t="s">
        <v>924</v>
      </c>
      <c r="AC788" t="s">
        <v>758</v>
      </c>
      <c r="AD788" t="s">
        <v>759</v>
      </c>
      <c r="AE788" t="s">
        <v>247</v>
      </c>
      <c r="AF788" t="s">
        <v>790</v>
      </c>
      <c r="AG788" t="s">
        <v>761</v>
      </c>
      <c r="AH788" t="s">
        <v>762</v>
      </c>
      <c r="AI788" t="s">
        <v>791</v>
      </c>
      <c r="AJ788">
        <v>239.5</v>
      </c>
      <c r="AK788">
        <v>0</v>
      </c>
      <c r="AL788">
        <v>0</v>
      </c>
      <c r="AM788" t="s">
        <v>764</v>
      </c>
      <c r="AN788" t="s">
        <v>764</v>
      </c>
      <c r="AO788" t="s">
        <v>764</v>
      </c>
    </row>
    <row r="789" spans="1:41" x14ac:dyDescent="0.35">
      <c r="A789">
        <v>1772189</v>
      </c>
      <c r="B789" t="s">
        <v>740</v>
      </c>
      <c r="C789" t="s">
        <v>741</v>
      </c>
      <c r="D789" t="s">
        <v>580</v>
      </c>
      <c r="E789" t="s">
        <v>194</v>
      </c>
      <c r="F789" t="s">
        <v>742</v>
      </c>
      <c r="G789">
        <v>2021</v>
      </c>
      <c r="H789">
        <v>6</v>
      </c>
      <c r="I789" t="s">
        <v>743</v>
      </c>
      <c r="J789" s="29">
        <v>44377</v>
      </c>
      <c r="K789" t="s">
        <v>744</v>
      </c>
      <c r="L789" t="s">
        <v>769</v>
      </c>
      <c r="M789" t="s">
        <v>770</v>
      </c>
      <c r="N789" t="s">
        <v>771</v>
      </c>
      <c r="O789" t="s">
        <v>772</v>
      </c>
      <c r="P789" t="s">
        <v>673</v>
      </c>
      <c r="Q789" t="s">
        <v>749</v>
      </c>
      <c r="R789" t="s">
        <v>649</v>
      </c>
      <c r="S789" t="s">
        <v>700</v>
      </c>
      <c r="T789" t="s">
        <v>751</v>
      </c>
      <c r="U789" t="s">
        <v>752</v>
      </c>
      <c r="V789" t="s">
        <v>753</v>
      </c>
      <c r="W789" t="s">
        <v>20</v>
      </c>
      <c r="X789" t="s">
        <v>928</v>
      </c>
      <c r="Y789" t="s">
        <v>755</v>
      </c>
      <c r="Z789" t="s">
        <v>380</v>
      </c>
      <c r="AA789" t="s">
        <v>756</v>
      </c>
      <c r="AB789" t="s">
        <v>924</v>
      </c>
      <c r="AC789" t="s">
        <v>758</v>
      </c>
      <c r="AD789" t="s">
        <v>759</v>
      </c>
      <c r="AE789" t="s">
        <v>247</v>
      </c>
      <c r="AF789" t="s">
        <v>925</v>
      </c>
      <c r="AG789" t="s">
        <v>761</v>
      </c>
      <c r="AH789" t="s">
        <v>762</v>
      </c>
      <c r="AI789" t="s">
        <v>926</v>
      </c>
      <c r="AJ789">
        <v>311.75</v>
      </c>
      <c r="AK789">
        <v>0</v>
      </c>
      <c r="AL789">
        <v>0</v>
      </c>
      <c r="AM789" t="s">
        <v>764</v>
      </c>
      <c r="AN789" t="s">
        <v>764</v>
      </c>
      <c r="AO789" t="s">
        <v>764</v>
      </c>
    </row>
    <row r="790" spans="1:41" x14ac:dyDescent="0.35">
      <c r="A790">
        <v>1772189</v>
      </c>
      <c r="B790" t="s">
        <v>740</v>
      </c>
      <c r="C790" t="s">
        <v>741</v>
      </c>
      <c r="D790" t="s">
        <v>580</v>
      </c>
      <c r="E790" t="s">
        <v>194</v>
      </c>
      <c r="F790" t="s">
        <v>742</v>
      </c>
      <c r="G790">
        <v>2021</v>
      </c>
      <c r="H790">
        <v>6</v>
      </c>
      <c r="I790" t="s">
        <v>743</v>
      </c>
      <c r="J790" s="29">
        <v>44377</v>
      </c>
      <c r="K790" t="s">
        <v>744</v>
      </c>
      <c r="L790" t="s">
        <v>769</v>
      </c>
      <c r="M790" t="s">
        <v>774</v>
      </c>
      <c r="N790" t="s">
        <v>775</v>
      </c>
      <c r="O790" t="s">
        <v>772</v>
      </c>
      <c r="P790" t="s">
        <v>673</v>
      </c>
      <c r="Q790" t="s">
        <v>749</v>
      </c>
      <c r="R790" t="s">
        <v>649</v>
      </c>
      <c r="S790" t="s">
        <v>700</v>
      </c>
      <c r="T790" t="s">
        <v>751</v>
      </c>
      <c r="U790" t="s">
        <v>752</v>
      </c>
      <c r="V790" t="s">
        <v>753</v>
      </c>
      <c r="W790" t="s">
        <v>20</v>
      </c>
      <c r="X790" t="s">
        <v>928</v>
      </c>
      <c r="Y790" t="s">
        <v>755</v>
      </c>
      <c r="Z790" t="s">
        <v>380</v>
      </c>
      <c r="AA790" t="s">
        <v>756</v>
      </c>
      <c r="AB790" t="s">
        <v>924</v>
      </c>
      <c r="AC790" t="s">
        <v>758</v>
      </c>
      <c r="AD790" t="s">
        <v>759</v>
      </c>
      <c r="AE790" t="s">
        <v>247</v>
      </c>
      <c r="AF790" t="s">
        <v>925</v>
      </c>
      <c r="AG790" t="s">
        <v>761</v>
      </c>
      <c r="AH790" t="s">
        <v>762</v>
      </c>
      <c r="AI790" t="s">
        <v>926</v>
      </c>
      <c r="AJ790">
        <v>-311.75</v>
      </c>
      <c r="AK790">
        <v>0</v>
      </c>
      <c r="AL790">
        <v>0</v>
      </c>
      <c r="AM790" t="s">
        <v>764</v>
      </c>
      <c r="AN790" t="s">
        <v>764</v>
      </c>
      <c r="AO790" t="s">
        <v>764</v>
      </c>
    </row>
    <row r="791" spans="1:41" x14ac:dyDescent="0.35">
      <c r="A791">
        <v>1772189</v>
      </c>
      <c r="B791" t="s">
        <v>740</v>
      </c>
      <c r="C791" t="s">
        <v>741</v>
      </c>
      <c r="D791" t="s">
        <v>580</v>
      </c>
      <c r="E791" t="s">
        <v>194</v>
      </c>
      <c r="F791" t="s">
        <v>742</v>
      </c>
      <c r="G791">
        <v>2021</v>
      </c>
      <c r="H791">
        <v>6</v>
      </c>
      <c r="I791" t="s">
        <v>743</v>
      </c>
      <c r="J791" s="29">
        <v>44377</v>
      </c>
      <c r="K791" t="s">
        <v>744</v>
      </c>
      <c r="L791" t="s">
        <v>745</v>
      </c>
      <c r="M791" t="s">
        <v>746</v>
      </c>
      <c r="N791" t="s">
        <v>747</v>
      </c>
      <c r="O791" t="s">
        <v>748</v>
      </c>
      <c r="P791" t="s">
        <v>673</v>
      </c>
      <c r="Q791" t="s">
        <v>749</v>
      </c>
      <c r="R791" t="s">
        <v>649</v>
      </c>
      <c r="S791" t="s">
        <v>700</v>
      </c>
      <c r="T791" t="s">
        <v>751</v>
      </c>
      <c r="U791" t="s">
        <v>752</v>
      </c>
      <c r="V791" t="s">
        <v>753</v>
      </c>
      <c r="W791" t="s">
        <v>20</v>
      </c>
      <c r="X791" t="s">
        <v>928</v>
      </c>
      <c r="Y791" t="s">
        <v>755</v>
      </c>
      <c r="Z791" t="s">
        <v>380</v>
      </c>
      <c r="AA791" t="s">
        <v>756</v>
      </c>
      <c r="AB791" t="s">
        <v>924</v>
      </c>
      <c r="AC791" t="s">
        <v>758</v>
      </c>
      <c r="AD791" t="s">
        <v>759</v>
      </c>
      <c r="AE791" t="s">
        <v>247</v>
      </c>
      <c r="AF791" t="s">
        <v>925</v>
      </c>
      <c r="AG791" t="s">
        <v>761</v>
      </c>
      <c r="AH791" t="s">
        <v>762</v>
      </c>
      <c r="AI791" t="s">
        <v>926</v>
      </c>
      <c r="AJ791">
        <v>677.48</v>
      </c>
      <c r="AK791">
        <v>0</v>
      </c>
      <c r="AL791">
        <v>0</v>
      </c>
      <c r="AM791" t="s">
        <v>764</v>
      </c>
      <c r="AN791" t="s">
        <v>764</v>
      </c>
      <c r="AO791" t="s">
        <v>764</v>
      </c>
    </row>
    <row r="792" spans="1:41" x14ac:dyDescent="0.35">
      <c r="A792">
        <v>1772189</v>
      </c>
      <c r="B792" t="s">
        <v>740</v>
      </c>
      <c r="C792" t="s">
        <v>741</v>
      </c>
      <c r="D792" t="s">
        <v>580</v>
      </c>
      <c r="E792" t="s">
        <v>194</v>
      </c>
      <c r="F792" t="s">
        <v>742</v>
      </c>
      <c r="G792">
        <v>2021</v>
      </c>
      <c r="H792">
        <v>6</v>
      </c>
      <c r="I792" t="s">
        <v>743</v>
      </c>
      <c r="J792" s="29">
        <v>44377</v>
      </c>
      <c r="K792" t="s">
        <v>744</v>
      </c>
      <c r="L792" t="s">
        <v>769</v>
      </c>
      <c r="M792" t="s">
        <v>776</v>
      </c>
      <c r="N792" t="s">
        <v>777</v>
      </c>
      <c r="O792" t="s">
        <v>772</v>
      </c>
      <c r="P792" t="s">
        <v>673</v>
      </c>
      <c r="Q792" t="s">
        <v>749</v>
      </c>
      <c r="R792" t="s">
        <v>649</v>
      </c>
      <c r="S792" t="s">
        <v>700</v>
      </c>
      <c r="T792" t="s">
        <v>751</v>
      </c>
      <c r="U792" t="s">
        <v>752</v>
      </c>
      <c r="V792" t="s">
        <v>753</v>
      </c>
      <c r="W792" t="s">
        <v>20</v>
      </c>
      <c r="X792" t="s">
        <v>928</v>
      </c>
      <c r="Y792" t="s">
        <v>755</v>
      </c>
      <c r="Z792" t="s">
        <v>380</v>
      </c>
      <c r="AA792" t="s">
        <v>756</v>
      </c>
      <c r="AB792" t="s">
        <v>924</v>
      </c>
      <c r="AC792" t="s">
        <v>758</v>
      </c>
      <c r="AD792" t="s">
        <v>759</v>
      </c>
      <c r="AE792" t="s">
        <v>247</v>
      </c>
      <c r="AF792" t="s">
        <v>925</v>
      </c>
      <c r="AG792" t="s">
        <v>761</v>
      </c>
      <c r="AH792" t="s">
        <v>762</v>
      </c>
      <c r="AI792" t="s">
        <v>926</v>
      </c>
      <c r="AJ792">
        <v>311.75</v>
      </c>
      <c r="AK792">
        <v>0</v>
      </c>
      <c r="AL792">
        <v>0</v>
      </c>
      <c r="AM792" t="s">
        <v>764</v>
      </c>
      <c r="AN792" t="s">
        <v>764</v>
      </c>
      <c r="AO792" t="s">
        <v>764</v>
      </c>
    </row>
    <row r="793" spans="1:41" x14ac:dyDescent="0.35">
      <c r="A793">
        <v>1273420</v>
      </c>
      <c r="B793" t="s">
        <v>740</v>
      </c>
      <c r="C793" t="s">
        <v>741</v>
      </c>
      <c r="D793" t="e">
        <v>#N/A</v>
      </c>
      <c r="E793" t="s">
        <v>939</v>
      </c>
      <c r="F793" t="s">
        <v>742</v>
      </c>
      <c r="G793">
        <v>2021</v>
      </c>
      <c r="H793">
        <v>6</v>
      </c>
      <c r="I793" t="s">
        <v>743</v>
      </c>
      <c r="J793" s="29">
        <v>44372</v>
      </c>
      <c r="K793" t="s">
        <v>744</v>
      </c>
      <c r="L793" t="s">
        <v>745</v>
      </c>
      <c r="M793" t="s">
        <v>779</v>
      </c>
      <c r="N793" t="s">
        <v>780</v>
      </c>
      <c r="O793" t="s">
        <v>781</v>
      </c>
      <c r="P793" t="s">
        <v>673</v>
      </c>
      <c r="Q793" t="s">
        <v>749</v>
      </c>
      <c r="R793" t="s">
        <v>647</v>
      </c>
      <c r="S793" t="s">
        <v>778</v>
      </c>
      <c r="T793" t="s">
        <v>751</v>
      </c>
      <c r="U793" t="s">
        <v>752</v>
      </c>
      <c r="V793" t="s">
        <v>753</v>
      </c>
      <c r="W793" t="s">
        <v>930</v>
      </c>
      <c r="X793" t="s">
        <v>931</v>
      </c>
      <c r="Y793" t="s">
        <v>755</v>
      </c>
      <c r="Z793" t="s">
        <v>380</v>
      </c>
      <c r="AA793" t="s">
        <v>756</v>
      </c>
      <c r="AB793" t="s">
        <v>924</v>
      </c>
      <c r="AC793" t="s">
        <v>758</v>
      </c>
      <c r="AD793" t="s">
        <v>759</v>
      </c>
      <c r="AE793" t="s">
        <v>472</v>
      </c>
      <c r="AF793" t="s">
        <v>925</v>
      </c>
      <c r="AG793" t="s">
        <v>761</v>
      </c>
      <c r="AH793" t="s">
        <v>762</v>
      </c>
      <c r="AI793" t="s">
        <v>926</v>
      </c>
      <c r="AJ793">
        <v>-60.38</v>
      </c>
      <c r="AK793">
        <v>0</v>
      </c>
      <c r="AL793">
        <v>0</v>
      </c>
      <c r="AM793" t="s">
        <v>764</v>
      </c>
      <c r="AN793" t="s">
        <v>764</v>
      </c>
      <c r="AO793" t="s">
        <v>764</v>
      </c>
    </row>
    <row r="794" spans="1:41" x14ac:dyDescent="0.35">
      <c r="A794">
        <v>1273419</v>
      </c>
      <c r="B794" t="s">
        <v>740</v>
      </c>
      <c r="C794" t="s">
        <v>741</v>
      </c>
      <c r="D794" t="e">
        <v>#N/A</v>
      </c>
      <c r="E794" t="s">
        <v>940</v>
      </c>
      <c r="F794" t="s">
        <v>742</v>
      </c>
      <c r="G794">
        <v>2021</v>
      </c>
      <c r="H794">
        <v>6</v>
      </c>
      <c r="I794" t="s">
        <v>743</v>
      </c>
      <c r="J794" s="29">
        <v>44372</v>
      </c>
      <c r="K794" t="s">
        <v>744</v>
      </c>
      <c r="L794" t="s">
        <v>745</v>
      </c>
      <c r="M794" t="s">
        <v>779</v>
      </c>
      <c r="N794" t="s">
        <v>780</v>
      </c>
      <c r="O794" t="s">
        <v>781</v>
      </c>
      <c r="P794" t="s">
        <v>673</v>
      </c>
      <c r="Q794" t="s">
        <v>749</v>
      </c>
      <c r="R794" t="s">
        <v>647</v>
      </c>
      <c r="S794" t="s">
        <v>778</v>
      </c>
      <c r="T794" t="s">
        <v>751</v>
      </c>
      <c r="U794" t="s">
        <v>752</v>
      </c>
      <c r="V794" t="s">
        <v>753</v>
      </c>
      <c r="W794" t="s">
        <v>933</v>
      </c>
      <c r="X794" t="s">
        <v>934</v>
      </c>
      <c r="Y794" t="s">
        <v>755</v>
      </c>
      <c r="Z794" t="s">
        <v>380</v>
      </c>
      <c r="AA794" t="s">
        <v>756</v>
      </c>
      <c r="AB794" t="s">
        <v>924</v>
      </c>
      <c r="AC794" t="s">
        <v>758</v>
      </c>
      <c r="AD794" t="s">
        <v>759</v>
      </c>
      <c r="AE794" t="s">
        <v>472</v>
      </c>
      <c r="AF794" t="s">
        <v>935</v>
      </c>
      <c r="AG794" t="s">
        <v>761</v>
      </c>
      <c r="AH794" t="s">
        <v>762</v>
      </c>
      <c r="AI794" t="s">
        <v>936</v>
      </c>
      <c r="AJ794">
        <v>-100.55</v>
      </c>
      <c r="AK794">
        <v>0</v>
      </c>
      <c r="AL794">
        <v>0</v>
      </c>
      <c r="AM794" t="s">
        <v>764</v>
      </c>
      <c r="AN794" t="s">
        <v>764</v>
      </c>
      <c r="AO794" t="s">
        <v>764</v>
      </c>
    </row>
    <row r="795" spans="1:41" x14ac:dyDescent="0.35">
      <c r="A795">
        <v>1772616</v>
      </c>
      <c r="B795" t="s">
        <v>740</v>
      </c>
      <c r="C795" t="s">
        <v>741</v>
      </c>
      <c r="D795" t="s">
        <v>580</v>
      </c>
      <c r="E795" t="s">
        <v>192</v>
      </c>
      <c r="F795" t="s">
        <v>742</v>
      </c>
      <c r="G795">
        <v>2021</v>
      </c>
      <c r="H795">
        <v>6</v>
      </c>
      <c r="I795" t="s">
        <v>743</v>
      </c>
      <c r="J795" s="29">
        <v>44372</v>
      </c>
      <c r="K795" t="s">
        <v>744</v>
      </c>
      <c r="L795" t="s">
        <v>745</v>
      </c>
      <c r="M795" t="s">
        <v>779</v>
      </c>
      <c r="N795" t="s">
        <v>780</v>
      </c>
      <c r="O795" t="s">
        <v>781</v>
      </c>
      <c r="P795" t="s">
        <v>673</v>
      </c>
      <c r="Q795" t="s">
        <v>749</v>
      </c>
      <c r="R795" t="s">
        <v>647</v>
      </c>
      <c r="S795" t="s">
        <v>778</v>
      </c>
      <c r="T795" t="s">
        <v>751</v>
      </c>
      <c r="U795" t="s">
        <v>752</v>
      </c>
      <c r="V795" t="s">
        <v>753</v>
      </c>
      <c r="W795" t="s">
        <v>21</v>
      </c>
      <c r="X795" t="s">
        <v>927</v>
      </c>
      <c r="Y795" t="s">
        <v>755</v>
      </c>
      <c r="Z795" t="s">
        <v>380</v>
      </c>
      <c r="AA795" t="s">
        <v>756</v>
      </c>
      <c r="AB795" t="s">
        <v>924</v>
      </c>
      <c r="AC795" t="s">
        <v>758</v>
      </c>
      <c r="AD795" t="s">
        <v>759</v>
      </c>
      <c r="AE795" t="s">
        <v>472</v>
      </c>
      <c r="AF795" t="s">
        <v>790</v>
      </c>
      <c r="AG795" t="s">
        <v>761</v>
      </c>
      <c r="AH795" t="s">
        <v>762</v>
      </c>
      <c r="AI795" t="s">
        <v>791</v>
      </c>
      <c r="AJ795">
        <v>-1071.6199999999999</v>
      </c>
      <c r="AK795">
        <v>0</v>
      </c>
      <c r="AL795">
        <v>0</v>
      </c>
      <c r="AM795" t="s">
        <v>764</v>
      </c>
      <c r="AN795" t="s">
        <v>764</v>
      </c>
      <c r="AO795" t="s">
        <v>764</v>
      </c>
    </row>
    <row r="796" spans="1:41" x14ac:dyDescent="0.35">
      <c r="A796">
        <v>1772061</v>
      </c>
      <c r="B796" t="s">
        <v>740</v>
      </c>
      <c r="C796" t="s">
        <v>741</v>
      </c>
      <c r="D796" t="s">
        <v>580</v>
      </c>
      <c r="E796" t="s">
        <v>191</v>
      </c>
      <c r="F796" t="s">
        <v>742</v>
      </c>
      <c r="G796">
        <v>2021</v>
      </c>
      <c r="H796">
        <v>6</v>
      </c>
      <c r="I796" t="s">
        <v>743</v>
      </c>
      <c r="J796" s="29">
        <v>44372</v>
      </c>
      <c r="K796" t="s">
        <v>744</v>
      </c>
      <c r="L796" t="s">
        <v>745</v>
      </c>
      <c r="M796" t="s">
        <v>779</v>
      </c>
      <c r="N796" t="s">
        <v>780</v>
      </c>
      <c r="O796" t="s">
        <v>781</v>
      </c>
      <c r="P796" t="s">
        <v>673</v>
      </c>
      <c r="Q796" t="s">
        <v>749</v>
      </c>
      <c r="R796" t="s">
        <v>647</v>
      </c>
      <c r="S796" t="s">
        <v>778</v>
      </c>
      <c r="T796" t="s">
        <v>751</v>
      </c>
      <c r="U796" t="s">
        <v>752</v>
      </c>
      <c r="V796" t="s">
        <v>753</v>
      </c>
      <c r="W796" t="s">
        <v>20</v>
      </c>
      <c r="X796" t="s">
        <v>928</v>
      </c>
      <c r="Y796" t="s">
        <v>755</v>
      </c>
      <c r="Z796" t="s">
        <v>380</v>
      </c>
      <c r="AA796" t="s">
        <v>756</v>
      </c>
      <c r="AB796" t="s">
        <v>924</v>
      </c>
      <c r="AC796" t="s">
        <v>758</v>
      </c>
      <c r="AD796" t="s">
        <v>759</v>
      </c>
      <c r="AE796" t="s">
        <v>472</v>
      </c>
      <c r="AF796" t="s">
        <v>925</v>
      </c>
      <c r="AG796" t="s">
        <v>761</v>
      </c>
      <c r="AH796" t="s">
        <v>762</v>
      </c>
      <c r="AI796" t="s">
        <v>926</v>
      </c>
      <c r="AJ796">
        <v>-172.99</v>
      </c>
      <c r="AK796">
        <v>0</v>
      </c>
      <c r="AL796">
        <v>0</v>
      </c>
      <c r="AM796" t="s">
        <v>764</v>
      </c>
      <c r="AN796" t="s">
        <v>764</v>
      </c>
      <c r="AO796" t="s">
        <v>764</v>
      </c>
    </row>
    <row r="797" spans="1:41" x14ac:dyDescent="0.35">
      <c r="A797">
        <v>1772514</v>
      </c>
      <c r="B797" t="s">
        <v>740</v>
      </c>
      <c r="C797" t="s">
        <v>741</v>
      </c>
      <c r="D797" t="s">
        <v>580</v>
      </c>
      <c r="E797" t="s">
        <v>187</v>
      </c>
      <c r="F797" t="s">
        <v>742</v>
      </c>
      <c r="G797">
        <v>2021</v>
      </c>
      <c r="H797">
        <v>6</v>
      </c>
      <c r="I797" t="s">
        <v>743</v>
      </c>
      <c r="J797" s="29">
        <v>44377</v>
      </c>
      <c r="K797" t="s">
        <v>744</v>
      </c>
      <c r="L797" t="s">
        <v>769</v>
      </c>
      <c r="M797" t="s">
        <v>770</v>
      </c>
      <c r="N797" t="s">
        <v>771</v>
      </c>
      <c r="O797" t="s">
        <v>772</v>
      </c>
      <c r="P797" t="s">
        <v>673</v>
      </c>
      <c r="Q797" t="s">
        <v>749</v>
      </c>
      <c r="R797" t="s">
        <v>643</v>
      </c>
      <c r="S797" t="s">
        <v>696</v>
      </c>
      <c r="T797" t="s">
        <v>751</v>
      </c>
      <c r="U797" t="s">
        <v>752</v>
      </c>
      <c r="V797" t="s">
        <v>753</v>
      </c>
      <c r="W797" t="s">
        <v>21</v>
      </c>
      <c r="X797" t="s">
        <v>927</v>
      </c>
      <c r="Y797" t="s">
        <v>755</v>
      </c>
      <c r="Z797" t="s">
        <v>380</v>
      </c>
      <c r="AA797" t="s">
        <v>756</v>
      </c>
      <c r="AB797" t="s">
        <v>924</v>
      </c>
      <c r="AC797" t="s">
        <v>758</v>
      </c>
      <c r="AD797" t="s">
        <v>759</v>
      </c>
      <c r="AE797" t="s">
        <v>472</v>
      </c>
      <c r="AF797" t="s">
        <v>790</v>
      </c>
      <c r="AG797" t="s">
        <v>761</v>
      </c>
      <c r="AH797" t="s">
        <v>762</v>
      </c>
      <c r="AI797" t="s">
        <v>791</v>
      </c>
      <c r="AJ797">
        <v>902.45</v>
      </c>
      <c r="AK797">
        <v>0</v>
      </c>
      <c r="AL797">
        <v>0</v>
      </c>
      <c r="AM797" t="s">
        <v>764</v>
      </c>
      <c r="AN797" t="s">
        <v>764</v>
      </c>
      <c r="AO797" t="s">
        <v>764</v>
      </c>
    </row>
    <row r="798" spans="1:41" x14ac:dyDescent="0.35">
      <c r="A798">
        <v>1772514</v>
      </c>
      <c r="B798" t="s">
        <v>740</v>
      </c>
      <c r="C798" t="s">
        <v>741</v>
      </c>
      <c r="D798" t="s">
        <v>580</v>
      </c>
      <c r="E798" t="s">
        <v>187</v>
      </c>
      <c r="F798" t="s">
        <v>742</v>
      </c>
      <c r="G798">
        <v>2021</v>
      </c>
      <c r="H798">
        <v>6</v>
      </c>
      <c r="I798" t="s">
        <v>743</v>
      </c>
      <c r="J798" s="29">
        <v>44377</v>
      </c>
      <c r="K798" t="s">
        <v>744</v>
      </c>
      <c r="L798" t="s">
        <v>769</v>
      </c>
      <c r="M798" t="s">
        <v>774</v>
      </c>
      <c r="N798" t="s">
        <v>775</v>
      </c>
      <c r="O798" t="s">
        <v>772</v>
      </c>
      <c r="P798" t="s">
        <v>673</v>
      </c>
      <c r="Q798" t="s">
        <v>749</v>
      </c>
      <c r="R798" t="s">
        <v>643</v>
      </c>
      <c r="S798" t="s">
        <v>696</v>
      </c>
      <c r="T798" t="s">
        <v>751</v>
      </c>
      <c r="U798" t="s">
        <v>752</v>
      </c>
      <c r="V798" t="s">
        <v>753</v>
      </c>
      <c r="W798" t="s">
        <v>21</v>
      </c>
      <c r="X798" t="s">
        <v>927</v>
      </c>
      <c r="Y798" t="s">
        <v>755</v>
      </c>
      <c r="Z798" t="s">
        <v>380</v>
      </c>
      <c r="AA798" t="s">
        <v>756</v>
      </c>
      <c r="AB798" t="s">
        <v>924</v>
      </c>
      <c r="AC798" t="s">
        <v>758</v>
      </c>
      <c r="AD798" t="s">
        <v>759</v>
      </c>
      <c r="AE798" t="s">
        <v>472</v>
      </c>
      <c r="AF798" t="s">
        <v>790</v>
      </c>
      <c r="AG798" t="s">
        <v>761</v>
      </c>
      <c r="AH798" t="s">
        <v>762</v>
      </c>
      <c r="AI798" t="s">
        <v>791</v>
      </c>
      <c r="AJ798">
        <v>-902.45</v>
      </c>
      <c r="AK798">
        <v>0</v>
      </c>
      <c r="AL798">
        <v>0</v>
      </c>
      <c r="AM798" t="s">
        <v>764</v>
      </c>
      <c r="AN798" t="s">
        <v>764</v>
      </c>
      <c r="AO798" t="s">
        <v>764</v>
      </c>
    </row>
    <row r="799" spans="1:41" x14ac:dyDescent="0.35">
      <c r="A799">
        <v>1772514</v>
      </c>
      <c r="B799" t="s">
        <v>740</v>
      </c>
      <c r="C799" t="s">
        <v>741</v>
      </c>
      <c r="D799" t="s">
        <v>580</v>
      </c>
      <c r="E799" t="s">
        <v>187</v>
      </c>
      <c r="F799" t="s">
        <v>742</v>
      </c>
      <c r="G799">
        <v>2021</v>
      </c>
      <c r="H799">
        <v>6</v>
      </c>
      <c r="I799" t="s">
        <v>743</v>
      </c>
      <c r="J799" s="29">
        <v>44372</v>
      </c>
      <c r="K799" t="s">
        <v>744</v>
      </c>
      <c r="L799" t="s">
        <v>745</v>
      </c>
      <c r="M799" t="s">
        <v>779</v>
      </c>
      <c r="N799" t="s">
        <v>780</v>
      </c>
      <c r="O799" t="s">
        <v>781</v>
      </c>
      <c r="P799" t="s">
        <v>673</v>
      </c>
      <c r="Q799" t="s">
        <v>749</v>
      </c>
      <c r="R799" t="s">
        <v>643</v>
      </c>
      <c r="S799" t="s">
        <v>696</v>
      </c>
      <c r="T799" t="s">
        <v>751</v>
      </c>
      <c r="U799" t="s">
        <v>752</v>
      </c>
      <c r="V799" t="s">
        <v>753</v>
      </c>
      <c r="W799" t="s">
        <v>21</v>
      </c>
      <c r="X799" t="s">
        <v>927</v>
      </c>
      <c r="Y799" t="s">
        <v>755</v>
      </c>
      <c r="Z799" t="s">
        <v>380</v>
      </c>
      <c r="AA799" t="s">
        <v>756</v>
      </c>
      <c r="AB799" t="s">
        <v>924</v>
      </c>
      <c r="AC799" t="s">
        <v>758</v>
      </c>
      <c r="AD799" t="s">
        <v>759</v>
      </c>
      <c r="AE799" t="s">
        <v>472</v>
      </c>
      <c r="AF799" t="s">
        <v>790</v>
      </c>
      <c r="AG799" t="s">
        <v>761</v>
      </c>
      <c r="AH799" t="s">
        <v>762</v>
      </c>
      <c r="AI799" t="s">
        <v>791</v>
      </c>
      <c r="AJ799">
        <v>-385.85</v>
      </c>
      <c r="AK799">
        <v>0</v>
      </c>
      <c r="AL799">
        <v>0</v>
      </c>
      <c r="AM799" t="s">
        <v>764</v>
      </c>
      <c r="AN799" t="s">
        <v>764</v>
      </c>
      <c r="AO799" t="s">
        <v>764</v>
      </c>
    </row>
    <row r="800" spans="1:41" x14ac:dyDescent="0.35">
      <c r="A800">
        <v>1772514</v>
      </c>
      <c r="B800" t="s">
        <v>740</v>
      </c>
      <c r="C800" t="s">
        <v>741</v>
      </c>
      <c r="D800" t="s">
        <v>580</v>
      </c>
      <c r="E800" t="s">
        <v>187</v>
      </c>
      <c r="F800" t="s">
        <v>742</v>
      </c>
      <c r="G800">
        <v>2021</v>
      </c>
      <c r="H800">
        <v>6</v>
      </c>
      <c r="I800" t="s">
        <v>743</v>
      </c>
      <c r="J800" s="29">
        <v>44377</v>
      </c>
      <c r="K800" t="s">
        <v>744</v>
      </c>
      <c r="L800" t="s">
        <v>769</v>
      </c>
      <c r="M800" t="s">
        <v>776</v>
      </c>
      <c r="N800" t="s">
        <v>777</v>
      </c>
      <c r="O800" t="s">
        <v>772</v>
      </c>
      <c r="P800" t="s">
        <v>673</v>
      </c>
      <c r="Q800" t="s">
        <v>749</v>
      </c>
      <c r="R800" t="s">
        <v>643</v>
      </c>
      <c r="S800" t="s">
        <v>696</v>
      </c>
      <c r="T800" t="s">
        <v>751</v>
      </c>
      <c r="U800" t="s">
        <v>752</v>
      </c>
      <c r="V800" t="s">
        <v>753</v>
      </c>
      <c r="W800" t="s">
        <v>21</v>
      </c>
      <c r="X800" t="s">
        <v>927</v>
      </c>
      <c r="Y800" t="s">
        <v>755</v>
      </c>
      <c r="Z800" t="s">
        <v>380</v>
      </c>
      <c r="AA800" t="s">
        <v>756</v>
      </c>
      <c r="AB800" t="s">
        <v>924</v>
      </c>
      <c r="AC800" t="s">
        <v>758</v>
      </c>
      <c r="AD800" t="s">
        <v>759</v>
      </c>
      <c r="AE800" t="s">
        <v>472</v>
      </c>
      <c r="AF800" t="s">
        <v>790</v>
      </c>
      <c r="AG800" t="s">
        <v>761</v>
      </c>
      <c r="AH800" t="s">
        <v>762</v>
      </c>
      <c r="AI800" t="s">
        <v>791</v>
      </c>
      <c r="AJ800">
        <v>902.45</v>
      </c>
      <c r="AK800">
        <v>0</v>
      </c>
      <c r="AL800">
        <v>0</v>
      </c>
      <c r="AM800" t="s">
        <v>764</v>
      </c>
      <c r="AN800" t="s">
        <v>764</v>
      </c>
      <c r="AO800" t="s">
        <v>764</v>
      </c>
    </row>
    <row r="801" spans="1:41" x14ac:dyDescent="0.35">
      <c r="A801">
        <v>1772057</v>
      </c>
      <c r="B801" t="s">
        <v>740</v>
      </c>
      <c r="C801" t="s">
        <v>741</v>
      </c>
      <c r="D801" t="s">
        <v>580</v>
      </c>
      <c r="E801" t="s">
        <v>186</v>
      </c>
      <c r="F801" t="s">
        <v>742</v>
      </c>
      <c r="G801">
        <v>2021</v>
      </c>
      <c r="H801">
        <v>6</v>
      </c>
      <c r="I801" t="s">
        <v>743</v>
      </c>
      <c r="J801" s="29">
        <v>44377</v>
      </c>
      <c r="K801" t="s">
        <v>744</v>
      </c>
      <c r="L801" t="s">
        <v>769</v>
      </c>
      <c r="M801" t="s">
        <v>770</v>
      </c>
      <c r="N801" t="s">
        <v>771</v>
      </c>
      <c r="O801" t="s">
        <v>772</v>
      </c>
      <c r="P801" t="s">
        <v>673</v>
      </c>
      <c r="Q801" t="s">
        <v>749</v>
      </c>
      <c r="R801" t="s">
        <v>643</v>
      </c>
      <c r="S801" t="s">
        <v>696</v>
      </c>
      <c r="T801" t="s">
        <v>751</v>
      </c>
      <c r="U801" t="s">
        <v>752</v>
      </c>
      <c r="V801" t="s">
        <v>753</v>
      </c>
      <c r="W801" t="s">
        <v>20</v>
      </c>
      <c r="X801" t="s">
        <v>928</v>
      </c>
      <c r="Y801" t="s">
        <v>755</v>
      </c>
      <c r="Z801" t="s">
        <v>380</v>
      </c>
      <c r="AA801" t="s">
        <v>756</v>
      </c>
      <c r="AB801" t="s">
        <v>924</v>
      </c>
      <c r="AC801" t="s">
        <v>758</v>
      </c>
      <c r="AD801" t="s">
        <v>759</v>
      </c>
      <c r="AE801" t="s">
        <v>472</v>
      </c>
      <c r="AF801" t="s">
        <v>925</v>
      </c>
      <c r="AG801" t="s">
        <v>761</v>
      </c>
      <c r="AH801" t="s">
        <v>762</v>
      </c>
      <c r="AI801" t="s">
        <v>926</v>
      </c>
      <c r="AJ801">
        <v>849.01</v>
      </c>
      <c r="AK801">
        <v>0</v>
      </c>
      <c r="AL801">
        <v>0</v>
      </c>
      <c r="AM801" t="s">
        <v>764</v>
      </c>
      <c r="AN801" t="s">
        <v>764</v>
      </c>
      <c r="AO801" t="s">
        <v>764</v>
      </c>
    </row>
    <row r="802" spans="1:41" x14ac:dyDescent="0.35">
      <c r="A802">
        <v>1772057</v>
      </c>
      <c r="B802" t="s">
        <v>740</v>
      </c>
      <c r="C802" t="s">
        <v>741</v>
      </c>
      <c r="D802" t="s">
        <v>580</v>
      </c>
      <c r="E802" t="s">
        <v>186</v>
      </c>
      <c r="F802" t="s">
        <v>742</v>
      </c>
      <c r="G802">
        <v>2021</v>
      </c>
      <c r="H802">
        <v>6</v>
      </c>
      <c r="I802" t="s">
        <v>743</v>
      </c>
      <c r="J802" s="29">
        <v>44377</v>
      </c>
      <c r="K802" t="s">
        <v>744</v>
      </c>
      <c r="L802" t="s">
        <v>769</v>
      </c>
      <c r="M802" t="s">
        <v>774</v>
      </c>
      <c r="N802" t="s">
        <v>775</v>
      </c>
      <c r="O802" t="s">
        <v>772</v>
      </c>
      <c r="P802" t="s">
        <v>673</v>
      </c>
      <c r="Q802" t="s">
        <v>749</v>
      </c>
      <c r="R802" t="s">
        <v>643</v>
      </c>
      <c r="S802" t="s">
        <v>696</v>
      </c>
      <c r="T802" t="s">
        <v>751</v>
      </c>
      <c r="U802" t="s">
        <v>752</v>
      </c>
      <c r="V802" t="s">
        <v>753</v>
      </c>
      <c r="W802" t="s">
        <v>20</v>
      </c>
      <c r="X802" t="s">
        <v>928</v>
      </c>
      <c r="Y802" t="s">
        <v>755</v>
      </c>
      <c r="Z802" t="s">
        <v>380</v>
      </c>
      <c r="AA802" t="s">
        <v>756</v>
      </c>
      <c r="AB802" t="s">
        <v>924</v>
      </c>
      <c r="AC802" t="s">
        <v>758</v>
      </c>
      <c r="AD802" t="s">
        <v>759</v>
      </c>
      <c r="AE802" t="s">
        <v>472</v>
      </c>
      <c r="AF802" t="s">
        <v>925</v>
      </c>
      <c r="AG802" t="s">
        <v>761</v>
      </c>
      <c r="AH802" t="s">
        <v>762</v>
      </c>
      <c r="AI802" t="s">
        <v>926</v>
      </c>
      <c r="AJ802">
        <v>-849.01</v>
      </c>
      <c r="AK802">
        <v>0</v>
      </c>
      <c r="AL802">
        <v>0</v>
      </c>
      <c r="AM802" t="s">
        <v>764</v>
      </c>
      <c r="AN802" t="s">
        <v>764</v>
      </c>
      <c r="AO802" t="s">
        <v>764</v>
      </c>
    </row>
    <row r="803" spans="1:41" x14ac:dyDescent="0.35">
      <c r="A803">
        <v>1772057</v>
      </c>
      <c r="B803" t="s">
        <v>740</v>
      </c>
      <c r="C803" t="s">
        <v>741</v>
      </c>
      <c r="D803" t="s">
        <v>580</v>
      </c>
      <c r="E803" t="s">
        <v>186</v>
      </c>
      <c r="F803" t="s">
        <v>742</v>
      </c>
      <c r="G803">
        <v>2021</v>
      </c>
      <c r="H803">
        <v>6</v>
      </c>
      <c r="I803" t="s">
        <v>743</v>
      </c>
      <c r="J803" s="29">
        <v>44372</v>
      </c>
      <c r="K803" t="s">
        <v>744</v>
      </c>
      <c r="L803" t="s">
        <v>745</v>
      </c>
      <c r="M803" t="s">
        <v>779</v>
      </c>
      <c r="N803" t="s">
        <v>780</v>
      </c>
      <c r="O803" t="s">
        <v>781</v>
      </c>
      <c r="P803" t="s">
        <v>673</v>
      </c>
      <c r="Q803" t="s">
        <v>749</v>
      </c>
      <c r="R803" t="s">
        <v>643</v>
      </c>
      <c r="S803" t="s">
        <v>696</v>
      </c>
      <c r="T803" t="s">
        <v>751</v>
      </c>
      <c r="U803" t="s">
        <v>752</v>
      </c>
      <c r="V803" t="s">
        <v>753</v>
      </c>
      <c r="W803" t="s">
        <v>20</v>
      </c>
      <c r="X803" t="s">
        <v>928</v>
      </c>
      <c r="Y803" t="s">
        <v>755</v>
      </c>
      <c r="Z803" t="s">
        <v>380</v>
      </c>
      <c r="AA803" t="s">
        <v>756</v>
      </c>
      <c r="AB803" t="s">
        <v>924</v>
      </c>
      <c r="AC803" t="s">
        <v>758</v>
      </c>
      <c r="AD803" t="s">
        <v>759</v>
      </c>
      <c r="AE803" t="s">
        <v>472</v>
      </c>
      <c r="AF803" t="s">
        <v>925</v>
      </c>
      <c r="AG803" t="s">
        <v>761</v>
      </c>
      <c r="AH803" t="s">
        <v>762</v>
      </c>
      <c r="AI803" t="s">
        <v>926</v>
      </c>
      <c r="AJ803">
        <v>-1814.01</v>
      </c>
      <c r="AK803">
        <v>0</v>
      </c>
      <c r="AL803">
        <v>0</v>
      </c>
      <c r="AM803" t="s">
        <v>764</v>
      </c>
      <c r="AN803" t="s">
        <v>764</v>
      </c>
      <c r="AO803" t="s">
        <v>764</v>
      </c>
    </row>
    <row r="804" spans="1:41" x14ac:dyDescent="0.35">
      <c r="A804">
        <v>1772057</v>
      </c>
      <c r="B804" t="s">
        <v>740</v>
      </c>
      <c r="C804" t="s">
        <v>741</v>
      </c>
      <c r="D804" t="s">
        <v>580</v>
      </c>
      <c r="E804" t="s">
        <v>186</v>
      </c>
      <c r="F804" t="s">
        <v>742</v>
      </c>
      <c r="G804">
        <v>2021</v>
      </c>
      <c r="H804">
        <v>6</v>
      </c>
      <c r="I804" t="s">
        <v>743</v>
      </c>
      <c r="J804" s="29">
        <v>44377</v>
      </c>
      <c r="K804" t="s">
        <v>744</v>
      </c>
      <c r="L804" t="s">
        <v>769</v>
      </c>
      <c r="M804" t="s">
        <v>776</v>
      </c>
      <c r="N804" t="s">
        <v>777</v>
      </c>
      <c r="O804" t="s">
        <v>772</v>
      </c>
      <c r="P804" t="s">
        <v>673</v>
      </c>
      <c r="Q804" t="s">
        <v>749</v>
      </c>
      <c r="R804" t="s">
        <v>643</v>
      </c>
      <c r="S804" t="s">
        <v>696</v>
      </c>
      <c r="T804" t="s">
        <v>751</v>
      </c>
      <c r="U804" t="s">
        <v>752</v>
      </c>
      <c r="V804" t="s">
        <v>753</v>
      </c>
      <c r="W804" t="s">
        <v>20</v>
      </c>
      <c r="X804" t="s">
        <v>928</v>
      </c>
      <c r="Y804" t="s">
        <v>755</v>
      </c>
      <c r="Z804" t="s">
        <v>380</v>
      </c>
      <c r="AA804" t="s">
        <v>756</v>
      </c>
      <c r="AB804" t="s">
        <v>924</v>
      </c>
      <c r="AC804" t="s">
        <v>758</v>
      </c>
      <c r="AD804" t="s">
        <v>759</v>
      </c>
      <c r="AE804" t="s">
        <v>472</v>
      </c>
      <c r="AF804" t="s">
        <v>925</v>
      </c>
      <c r="AG804" t="s">
        <v>761</v>
      </c>
      <c r="AH804" t="s">
        <v>762</v>
      </c>
      <c r="AI804" t="s">
        <v>926</v>
      </c>
      <c r="AJ804">
        <v>849.01</v>
      </c>
      <c r="AK804">
        <v>0</v>
      </c>
      <c r="AL804">
        <v>0</v>
      </c>
      <c r="AM804" t="s">
        <v>764</v>
      </c>
      <c r="AN804" t="s">
        <v>764</v>
      </c>
      <c r="AO804" t="s">
        <v>764</v>
      </c>
    </row>
    <row r="805" spans="1:41" x14ac:dyDescent="0.35">
      <c r="A805">
        <v>1254406</v>
      </c>
      <c r="B805" t="s">
        <v>740</v>
      </c>
      <c r="C805" t="s">
        <v>741</v>
      </c>
      <c r="D805" t="e">
        <v>#N/A</v>
      </c>
      <c r="E805" t="s">
        <v>941</v>
      </c>
      <c r="F805" t="s">
        <v>742</v>
      </c>
      <c r="G805">
        <v>2021</v>
      </c>
      <c r="H805">
        <v>6</v>
      </c>
      <c r="I805" t="s">
        <v>743</v>
      </c>
      <c r="J805" s="29">
        <v>44377</v>
      </c>
      <c r="K805" t="s">
        <v>744</v>
      </c>
      <c r="L805" t="s">
        <v>769</v>
      </c>
      <c r="M805" t="s">
        <v>770</v>
      </c>
      <c r="N805" t="s">
        <v>771</v>
      </c>
      <c r="O805" t="s">
        <v>772</v>
      </c>
      <c r="P805" t="s">
        <v>673</v>
      </c>
      <c r="Q805" t="s">
        <v>749</v>
      </c>
      <c r="R805" t="s">
        <v>643</v>
      </c>
      <c r="S805" t="s">
        <v>696</v>
      </c>
      <c r="T805" t="s">
        <v>751</v>
      </c>
      <c r="U805" t="s">
        <v>752</v>
      </c>
      <c r="V805" t="s">
        <v>753</v>
      </c>
      <c r="W805" t="s">
        <v>930</v>
      </c>
      <c r="X805" t="s">
        <v>931</v>
      </c>
      <c r="Y805" t="s">
        <v>755</v>
      </c>
      <c r="Z805" t="s">
        <v>380</v>
      </c>
      <c r="AA805" t="s">
        <v>756</v>
      </c>
      <c r="AB805" t="s">
        <v>924</v>
      </c>
      <c r="AC805" t="s">
        <v>758</v>
      </c>
      <c r="AD805" t="s">
        <v>759</v>
      </c>
      <c r="AE805" t="s">
        <v>472</v>
      </c>
      <c r="AF805" t="s">
        <v>925</v>
      </c>
      <c r="AG805" t="s">
        <v>761</v>
      </c>
      <c r="AH805" t="s">
        <v>762</v>
      </c>
      <c r="AI805" t="s">
        <v>926</v>
      </c>
      <c r="AJ805">
        <v>2895.38</v>
      </c>
      <c r="AK805">
        <v>0</v>
      </c>
      <c r="AL805">
        <v>0</v>
      </c>
      <c r="AM805" t="s">
        <v>764</v>
      </c>
      <c r="AN805" t="s">
        <v>764</v>
      </c>
      <c r="AO805" t="s">
        <v>764</v>
      </c>
    </row>
    <row r="806" spans="1:41" x14ac:dyDescent="0.35">
      <c r="A806">
        <v>1254406</v>
      </c>
      <c r="B806" t="s">
        <v>740</v>
      </c>
      <c r="C806" t="s">
        <v>741</v>
      </c>
      <c r="D806" t="e">
        <v>#N/A</v>
      </c>
      <c r="E806" t="s">
        <v>941</v>
      </c>
      <c r="F806" t="s">
        <v>742</v>
      </c>
      <c r="G806">
        <v>2021</v>
      </c>
      <c r="H806">
        <v>6</v>
      </c>
      <c r="I806" t="s">
        <v>743</v>
      </c>
      <c r="J806" s="29">
        <v>44377</v>
      </c>
      <c r="K806" t="s">
        <v>744</v>
      </c>
      <c r="L806" t="s">
        <v>769</v>
      </c>
      <c r="M806" t="s">
        <v>774</v>
      </c>
      <c r="N806" t="s">
        <v>775</v>
      </c>
      <c r="O806" t="s">
        <v>772</v>
      </c>
      <c r="P806" t="s">
        <v>673</v>
      </c>
      <c r="Q806" t="s">
        <v>749</v>
      </c>
      <c r="R806" t="s">
        <v>643</v>
      </c>
      <c r="S806" t="s">
        <v>696</v>
      </c>
      <c r="T806" t="s">
        <v>751</v>
      </c>
      <c r="U806" t="s">
        <v>752</v>
      </c>
      <c r="V806" t="s">
        <v>753</v>
      </c>
      <c r="W806" t="s">
        <v>930</v>
      </c>
      <c r="X806" t="s">
        <v>931</v>
      </c>
      <c r="Y806" t="s">
        <v>755</v>
      </c>
      <c r="Z806" t="s">
        <v>380</v>
      </c>
      <c r="AA806" t="s">
        <v>756</v>
      </c>
      <c r="AB806" t="s">
        <v>924</v>
      </c>
      <c r="AC806" t="s">
        <v>758</v>
      </c>
      <c r="AD806" t="s">
        <v>759</v>
      </c>
      <c r="AE806" t="s">
        <v>472</v>
      </c>
      <c r="AF806" t="s">
        <v>925</v>
      </c>
      <c r="AG806" t="s">
        <v>761</v>
      </c>
      <c r="AH806" t="s">
        <v>762</v>
      </c>
      <c r="AI806" t="s">
        <v>926</v>
      </c>
      <c r="AJ806">
        <v>-2895.38</v>
      </c>
      <c r="AK806">
        <v>0</v>
      </c>
      <c r="AL806">
        <v>0</v>
      </c>
      <c r="AM806" t="s">
        <v>764</v>
      </c>
      <c r="AN806" t="s">
        <v>764</v>
      </c>
      <c r="AO806" t="s">
        <v>764</v>
      </c>
    </row>
    <row r="807" spans="1:41" x14ac:dyDescent="0.35">
      <c r="A807">
        <v>1254406</v>
      </c>
      <c r="B807" t="s">
        <v>740</v>
      </c>
      <c r="C807" t="s">
        <v>741</v>
      </c>
      <c r="D807" t="e">
        <v>#N/A</v>
      </c>
      <c r="E807" t="s">
        <v>941</v>
      </c>
      <c r="F807" t="s">
        <v>742</v>
      </c>
      <c r="G807">
        <v>2021</v>
      </c>
      <c r="H807">
        <v>6</v>
      </c>
      <c r="I807" t="s">
        <v>743</v>
      </c>
      <c r="J807" s="29">
        <v>44372</v>
      </c>
      <c r="K807" t="s">
        <v>744</v>
      </c>
      <c r="L807" t="s">
        <v>745</v>
      </c>
      <c r="M807" t="s">
        <v>779</v>
      </c>
      <c r="N807" t="s">
        <v>780</v>
      </c>
      <c r="O807" t="s">
        <v>781</v>
      </c>
      <c r="P807" t="s">
        <v>673</v>
      </c>
      <c r="Q807" t="s">
        <v>749</v>
      </c>
      <c r="R807" t="s">
        <v>643</v>
      </c>
      <c r="S807" t="s">
        <v>696</v>
      </c>
      <c r="T807" t="s">
        <v>751</v>
      </c>
      <c r="U807" t="s">
        <v>752</v>
      </c>
      <c r="V807" t="s">
        <v>753</v>
      </c>
      <c r="W807" t="s">
        <v>930</v>
      </c>
      <c r="X807" t="s">
        <v>931</v>
      </c>
      <c r="Y807" t="s">
        <v>755</v>
      </c>
      <c r="Z807" t="s">
        <v>380</v>
      </c>
      <c r="AA807" t="s">
        <v>756</v>
      </c>
      <c r="AB807" t="s">
        <v>924</v>
      </c>
      <c r="AC807" t="s">
        <v>758</v>
      </c>
      <c r="AD807" t="s">
        <v>759</v>
      </c>
      <c r="AE807" t="s">
        <v>472</v>
      </c>
      <c r="AF807" t="s">
        <v>925</v>
      </c>
      <c r="AG807" t="s">
        <v>761</v>
      </c>
      <c r="AH807" t="s">
        <v>762</v>
      </c>
      <c r="AI807" t="s">
        <v>926</v>
      </c>
      <c r="AJ807">
        <v>-1178.95</v>
      </c>
      <c r="AK807">
        <v>0</v>
      </c>
      <c r="AL807">
        <v>0</v>
      </c>
      <c r="AM807" t="s">
        <v>764</v>
      </c>
      <c r="AN807" t="s">
        <v>764</v>
      </c>
      <c r="AO807" t="s">
        <v>764</v>
      </c>
    </row>
    <row r="808" spans="1:41" x14ac:dyDescent="0.35">
      <c r="A808">
        <v>1254406</v>
      </c>
      <c r="B808" t="s">
        <v>740</v>
      </c>
      <c r="C808" t="s">
        <v>741</v>
      </c>
      <c r="D808" t="e">
        <v>#N/A</v>
      </c>
      <c r="E808" t="s">
        <v>941</v>
      </c>
      <c r="F808" t="s">
        <v>742</v>
      </c>
      <c r="G808">
        <v>2021</v>
      </c>
      <c r="H808">
        <v>6</v>
      </c>
      <c r="I808" t="s">
        <v>743</v>
      </c>
      <c r="J808" s="29">
        <v>44377</v>
      </c>
      <c r="K808" t="s">
        <v>744</v>
      </c>
      <c r="L808" t="s">
        <v>769</v>
      </c>
      <c r="M808" t="s">
        <v>776</v>
      </c>
      <c r="N808" t="s">
        <v>777</v>
      </c>
      <c r="O808" t="s">
        <v>772</v>
      </c>
      <c r="P808" t="s">
        <v>673</v>
      </c>
      <c r="Q808" t="s">
        <v>749</v>
      </c>
      <c r="R808" t="s">
        <v>643</v>
      </c>
      <c r="S808" t="s">
        <v>696</v>
      </c>
      <c r="T808" t="s">
        <v>751</v>
      </c>
      <c r="U808" t="s">
        <v>752</v>
      </c>
      <c r="V808" t="s">
        <v>753</v>
      </c>
      <c r="W808" t="s">
        <v>930</v>
      </c>
      <c r="X808" t="s">
        <v>931</v>
      </c>
      <c r="Y808" t="s">
        <v>755</v>
      </c>
      <c r="Z808" t="s">
        <v>380</v>
      </c>
      <c r="AA808" t="s">
        <v>756</v>
      </c>
      <c r="AB808" t="s">
        <v>924</v>
      </c>
      <c r="AC808" t="s">
        <v>758</v>
      </c>
      <c r="AD808" t="s">
        <v>759</v>
      </c>
      <c r="AE808" t="s">
        <v>472</v>
      </c>
      <c r="AF808" t="s">
        <v>925</v>
      </c>
      <c r="AG808" t="s">
        <v>761</v>
      </c>
      <c r="AH808" t="s">
        <v>762</v>
      </c>
      <c r="AI808" t="s">
        <v>926</v>
      </c>
      <c r="AJ808">
        <v>2895.38</v>
      </c>
      <c r="AK808">
        <v>0</v>
      </c>
      <c r="AL808">
        <v>0</v>
      </c>
      <c r="AM808" t="s">
        <v>764</v>
      </c>
      <c r="AN808" t="s">
        <v>764</v>
      </c>
      <c r="AO808" t="s">
        <v>764</v>
      </c>
    </row>
    <row r="809" spans="1:41" x14ac:dyDescent="0.35">
      <c r="A809">
        <v>1247811</v>
      </c>
      <c r="B809" t="s">
        <v>740</v>
      </c>
      <c r="C809" t="s">
        <v>741</v>
      </c>
      <c r="D809" t="e">
        <v>#N/A</v>
      </c>
      <c r="E809" t="s">
        <v>942</v>
      </c>
      <c r="F809" t="s">
        <v>742</v>
      </c>
      <c r="G809">
        <v>2021</v>
      </c>
      <c r="H809">
        <v>6</v>
      </c>
      <c r="I809" t="s">
        <v>743</v>
      </c>
      <c r="J809" s="29">
        <v>44377</v>
      </c>
      <c r="K809" t="s">
        <v>744</v>
      </c>
      <c r="L809" t="s">
        <v>769</v>
      </c>
      <c r="M809" t="s">
        <v>770</v>
      </c>
      <c r="N809" t="s">
        <v>771</v>
      </c>
      <c r="O809" t="s">
        <v>772</v>
      </c>
      <c r="P809" t="s">
        <v>673</v>
      </c>
      <c r="Q809" t="s">
        <v>749</v>
      </c>
      <c r="R809" t="s">
        <v>643</v>
      </c>
      <c r="S809" t="s">
        <v>696</v>
      </c>
      <c r="T809" t="s">
        <v>751</v>
      </c>
      <c r="U809" t="s">
        <v>752</v>
      </c>
      <c r="V809" t="s">
        <v>753</v>
      </c>
      <c r="W809" t="s">
        <v>933</v>
      </c>
      <c r="X809" t="s">
        <v>934</v>
      </c>
      <c r="Y809" t="s">
        <v>755</v>
      </c>
      <c r="Z809" t="s">
        <v>380</v>
      </c>
      <c r="AA809" t="s">
        <v>756</v>
      </c>
      <c r="AB809" t="s">
        <v>924</v>
      </c>
      <c r="AC809" t="s">
        <v>758</v>
      </c>
      <c r="AD809" t="s">
        <v>759</v>
      </c>
      <c r="AE809" t="s">
        <v>472</v>
      </c>
      <c r="AF809" t="s">
        <v>935</v>
      </c>
      <c r="AG809" t="s">
        <v>761</v>
      </c>
      <c r="AH809" t="s">
        <v>762</v>
      </c>
      <c r="AI809" t="s">
        <v>936</v>
      </c>
      <c r="AJ809">
        <v>715.57</v>
      </c>
      <c r="AK809">
        <v>0</v>
      </c>
      <c r="AL809">
        <v>0</v>
      </c>
      <c r="AM809" t="s">
        <v>764</v>
      </c>
      <c r="AN809" t="s">
        <v>764</v>
      </c>
      <c r="AO809" t="s">
        <v>764</v>
      </c>
    </row>
    <row r="810" spans="1:41" x14ac:dyDescent="0.35">
      <c r="A810">
        <v>1247811</v>
      </c>
      <c r="B810" t="s">
        <v>740</v>
      </c>
      <c r="C810" t="s">
        <v>741</v>
      </c>
      <c r="D810" t="e">
        <v>#N/A</v>
      </c>
      <c r="E810" t="s">
        <v>942</v>
      </c>
      <c r="F810" t="s">
        <v>742</v>
      </c>
      <c r="G810">
        <v>2021</v>
      </c>
      <c r="H810">
        <v>6</v>
      </c>
      <c r="I810" t="s">
        <v>743</v>
      </c>
      <c r="J810" s="29">
        <v>44377</v>
      </c>
      <c r="K810" t="s">
        <v>744</v>
      </c>
      <c r="L810" t="s">
        <v>769</v>
      </c>
      <c r="M810" t="s">
        <v>774</v>
      </c>
      <c r="N810" t="s">
        <v>775</v>
      </c>
      <c r="O810" t="s">
        <v>772</v>
      </c>
      <c r="P810" t="s">
        <v>673</v>
      </c>
      <c r="Q810" t="s">
        <v>749</v>
      </c>
      <c r="R810" t="s">
        <v>643</v>
      </c>
      <c r="S810" t="s">
        <v>696</v>
      </c>
      <c r="T810" t="s">
        <v>751</v>
      </c>
      <c r="U810" t="s">
        <v>752</v>
      </c>
      <c r="V810" t="s">
        <v>753</v>
      </c>
      <c r="W810" t="s">
        <v>933</v>
      </c>
      <c r="X810" t="s">
        <v>934</v>
      </c>
      <c r="Y810" t="s">
        <v>755</v>
      </c>
      <c r="Z810" t="s">
        <v>380</v>
      </c>
      <c r="AA810" t="s">
        <v>756</v>
      </c>
      <c r="AB810" t="s">
        <v>924</v>
      </c>
      <c r="AC810" t="s">
        <v>758</v>
      </c>
      <c r="AD810" t="s">
        <v>759</v>
      </c>
      <c r="AE810" t="s">
        <v>472</v>
      </c>
      <c r="AF810" t="s">
        <v>935</v>
      </c>
      <c r="AG810" t="s">
        <v>761</v>
      </c>
      <c r="AH810" t="s">
        <v>762</v>
      </c>
      <c r="AI810" t="s">
        <v>936</v>
      </c>
      <c r="AJ810">
        <v>-715.57</v>
      </c>
      <c r="AK810">
        <v>0</v>
      </c>
      <c r="AL810">
        <v>0</v>
      </c>
      <c r="AM810" t="s">
        <v>764</v>
      </c>
      <c r="AN810" t="s">
        <v>764</v>
      </c>
      <c r="AO810" t="s">
        <v>764</v>
      </c>
    </row>
    <row r="811" spans="1:41" x14ac:dyDescent="0.35">
      <c r="A811">
        <v>1247811</v>
      </c>
      <c r="B811" t="s">
        <v>740</v>
      </c>
      <c r="C811" t="s">
        <v>741</v>
      </c>
      <c r="D811" t="e">
        <v>#N/A</v>
      </c>
      <c r="E811" t="s">
        <v>942</v>
      </c>
      <c r="F811" t="s">
        <v>742</v>
      </c>
      <c r="G811">
        <v>2021</v>
      </c>
      <c r="H811">
        <v>6</v>
      </c>
      <c r="I811" t="s">
        <v>743</v>
      </c>
      <c r="J811" s="29">
        <v>44377</v>
      </c>
      <c r="K811" t="s">
        <v>744</v>
      </c>
      <c r="L811" t="s">
        <v>769</v>
      </c>
      <c r="M811" t="s">
        <v>776</v>
      </c>
      <c r="N811" t="s">
        <v>777</v>
      </c>
      <c r="O811" t="s">
        <v>772</v>
      </c>
      <c r="P811" t="s">
        <v>673</v>
      </c>
      <c r="Q811" t="s">
        <v>749</v>
      </c>
      <c r="R811" t="s">
        <v>643</v>
      </c>
      <c r="S811" t="s">
        <v>696</v>
      </c>
      <c r="T811" t="s">
        <v>751</v>
      </c>
      <c r="U811" t="s">
        <v>752</v>
      </c>
      <c r="V811" t="s">
        <v>753</v>
      </c>
      <c r="W811" t="s">
        <v>933</v>
      </c>
      <c r="X811" t="s">
        <v>934</v>
      </c>
      <c r="Y811" t="s">
        <v>755</v>
      </c>
      <c r="Z811" t="s">
        <v>380</v>
      </c>
      <c r="AA811" t="s">
        <v>756</v>
      </c>
      <c r="AB811" t="s">
        <v>924</v>
      </c>
      <c r="AC811" t="s">
        <v>758</v>
      </c>
      <c r="AD811" t="s">
        <v>759</v>
      </c>
      <c r="AE811" t="s">
        <v>472</v>
      </c>
      <c r="AF811" t="s">
        <v>935</v>
      </c>
      <c r="AG811" t="s">
        <v>761</v>
      </c>
      <c r="AH811" t="s">
        <v>762</v>
      </c>
      <c r="AI811" t="s">
        <v>936</v>
      </c>
      <c r="AJ811">
        <v>715.57</v>
      </c>
      <c r="AK811">
        <v>0</v>
      </c>
      <c r="AL811">
        <v>0</v>
      </c>
      <c r="AM811" t="s">
        <v>764</v>
      </c>
      <c r="AN811" t="s">
        <v>764</v>
      </c>
      <c r="AO811" t="s">
        <v>764</v>
      </c>
    </row>
    <row r="812" spans="1:41" x14ac:dyDescent="0.35">
      <c r="A812">
        <v>1238044</v>
      </c>
      <c r="B812" t="s">
        <v>740</v>
      </c>
      <c r="C812" t="s">
        <v>741</v>
      </c>
      <c r="D812" t="e">
        <v>#N/A</v>
      </c>
      <c r="E812" t="s">
        <v>943</v>
      </c>
      <c r="F812" t="s">
        <v>742</v>
      </c>
      <c r="G812">
        <v>2021</v>
      </c>
      <c r="H812">
        <v>6</v>
      </c>
      <c r="I812" t="s">
        <v>743</v>
      </c>
      <c r="J812" s="29">
        <v>44377</v>
      </c>
      <c r="K812" t="s">
        <v>744</v>
      </c>
      <c r="L812" t="s">
        <v>769</v>
      </c>
      <c r="M812" t="s">
        <v>770</v>
      </c>
      <c r="N812" t="s">
        <v>771</v>
      </c>
      <c r="O812" t="s">
        <v>772</v>
      </c>
      <c r="P812" t="s">
        <v>673</v>
      </c>
      <c r="Q812" t="s">
        <v>749</v>
      </c>
      <c r="R812" t="s">
        <v>641</v>
      </c>
      <c r="S812" t="s">
        <v>695</v>
      </c>
      <c r="T812" t="s">
        <v>751</v>
      </c>
      <c r="U812" t="s">
        <v>752</v>
      </c>
      <c r="V812" t="s">
        <v>753</v>
      </c>
      <c r="W812" t="s">
        <v>930</v>
      </c>
      <c r="X812" t="s">
        <v>931</v>
      </c>
      <c r="Y812" t="s">
        <v>755</v>
      </c>
      <c r="Z812" t="s">
        <v>380</v>
      </c>
      <c r="AA812" t="s">
        <v>756</v>
      </c>
      <c r="AB812" t="s">
        <v>924</v>
      </c>
      <c r="AC812" t="s">
        <v>758</v>
      </c>
      <c r="AD812" t="s">
        <v>759</v>
      </c>
      <c r="AE812" t="s">
        <v>472</v>
      </c>
      <c r="AF812" t="s">
        <v>925</v>
      </c>
      <c r="AG812" t="s">
        <v>761</v>
      </c>
      <c r="AH812" t="s">
        <v>762</v>
      </c>
      <c r="AI812" t="s">
        <v>926</v>
      </c>
      <c r="AJ812">
        <v>265.95999999999998</v>
      </c>
      <c r="AK812">
        <v>0</v>
      </c>
      <c r="AL812">
        <v>0</v>
      </c>
      <c r="AM812" t="s">
        <v>764</v>
      </c>
      <c r="AN812" t="s">
        <v>764</v>
      </c>
      <c r="AO812" t="s">
        <v>764</v>
      </c>
    </row>
    <row r="813" spans="1:41" x14ac:dyDescent="0.35">
      <c r="A813">
        <v>1238044</v>
      </c>
      <c r="B813" t="s">
        <v>740</v>
      </c>
      <c r="C813" t="s">
        <v>741</v>
      </c>
      <c r="D813" t="e">
        <v>#N/A</v>
      </c>
      <c r="E813" t="s">
        <v>943</v>
      </c>
      <c r="F813" t="s">
        <v>742</v>
      </c>
      <c r="G813">
        <v>2021</v>
      </c>
      <c r="H813">
        <v>6</v>
      </c>
      <c r="I813" t="s">
        <v>743</v>
      </c>
      <c r="J813" s="29">
        <v>44377</v>
      </c>
      <c r="K813" t="s">
        <v>744</v>
      </c>
      <c r="L813" t="s">
        <v>769</v>
      </c>
      <c r="M813" t="s">
        <v>774</v>
      </c>
      <c r="N813" t="s">
        <v>775</v>
      </c>
      <c r="O813" t="s">
        <v>772</v>
      </c>
      <c r="P813" t="s">
        <v>673</v>
      </c>
      <c r="Q813" t="s">
        <v>749</v>
      </c>
      <c r="R813" t="s">
        <v>641</v>
      </c>
      <c r="S813" t="s">
        <v>695</v>
      </c>
      <c r="T813" t="s">
        <v>751</v>
      </c>
      <c r="U813" t="s">
        <v>752</v>
      </c>
      <c r="V813" t="s">
        <v>753</v>
      </c>
      <c r="W813" t="s">
        <v>930</v>
      </c>
      <c r="X813" t="s">
        <v>931</v>
      </c>
      <c r="Y813" t="s">
        <v>755</v>
      </c>
      <c r="Z813" t="s">
        <v>380</v>
      </c>
      <c r="AA813" t="s">
        <v>756</v>
      </c>
      <c r="AB813" t="s">
        <v>924</v>
      </c>
      <c r="AC813" t="s">
        <v>758</v>
      </c>
      <c r="AD813" t="s">
        <v>759</v>
      </c>
      <c r="AE813" t="s">
        <v>472</v>
      </c>
      <c r="AF813" t="s">
        <v>925</v>
      </c>
      <c r="AG813" t="s">
        <v>761</v>
      </c>
      <c r="AH813" t="s">
        <v>762</v>
      </c>
      <c r="AI813" t="s">
        <v>926</v>
      </c>
      <c r="AJ813">
        <v>-265.95999999999998</v>
      </c>
      <c r="AK813">
        <v>0</v>
      </c>
      <c r="AL813">
        <v>0</v>
      </c>
      <c r="AM813" t="s">
        <v>764</v>
      </c>
      <c r="AN813" t="s">
        <v>764</v>
      </c>
      <c r="AO813" t="s">
        <v>764</v>
      </c>
    </row>
    <row r="814" spans="1:41" x14ac:dyDescent="0.35">
      <c r="A814">
        <v>1238044</v>
      </c>
      <c r="B814" t="s">
        <v>740</v>
      </c>
      <c r="C814" t="s">
        <v>741</v>
      </c>
      <c r="D814" t="e">
        <v>#N/A</v>
      </c>
      <c r="E814" t="s">
        <v>943</v>
      </c>
      <c r="F814" t="s">
        <v>742</v>
      </c>
      <c r="G814">
        <v>2021</v>
      </c>
      <c r="H814">
        <v>6</v>
      </c>
      <c r="I814" t="s">
        <v>743</v>
      </c>
      <c r="J814" s="29">
        <v>44372</v>
      </c>
      <c r="K814" t="s">
        <v>744</v>
      </c>
      <c r="L814" t="s">
        <v>745</v>
      </c>
      <c r="M814" t="s">
        <v>779</v>
      </c>
      <c r="N814" t="s">
        <v>780</v>
      </c>
      <c r="O814" t="s">
        <v>781</v>
      </c>
      <c r="P814" t="s">
        <v>673</v>
      </c>
      <c r="Q814" t="s">
        <v>749</v>
      </c>
      <c r="R814" t="s">
        <v>641</v>
      </c>
      <c r="S814" t="s">
        <v>695</v>
      </c>
      <c r="T814" t="s">
        <v>751</v>
      </c>
      <c r="U814" t="s">
        <v>752</v>
      </c>
      <c r="V814" t="s">
        <v>753</v>
      </c>
      <c r="W814" t="s">
        <v>930</v>
      </c>
      <c r="X814" t="s">
        <v>931</v>
      </c>
      <c r="Y814" t="s">
        <v>755</v>
      </c>
      <c r="Z814" t="s">
        <v>380</v>
      </c>
      <c r="AA814" t="s">
        <v>756</v>
      </c>
      <c r="AB814" t="s">
        <v>924</v>
      </c>
      <c r="AC814" t="s">
        <v>758</v>
      </c>
      <c r="AD814" t="s">
        <v>759</v>
      </c>
      <c r="AE814" t="s">
        <v>472</v>
      </c>
      <c r="AF814" t="s">
        <v>925</v>
      </c>
      <c r="AG814" t="s">
        <v>761</v>
      </c>
      <c r="AH814" t="s">
        <v>762</v>
      </c>
      <c r="AI814" t="s">
        <v>926</v>
      </c>
      <c r="AJ814">
        <v>-693.92</v>
      </c>
      <c r="AK814">
        <v>0</v>
      </c>
      <c r="AL814">
        <v>0</v>
      </c>
      <c r="AM814" t="s">
        <v>764</v>
      </c>
      <c r="AN814" t="s">
        <v>764</v>
      </c>
      <c r="AO814" t="s">
        <v>764</v>
      </c>
    </row>
    <row r="815" spans="1:41" x14ac:dyDescent="0.35">
      <c r="A815">
        <v>1238044</v>
      </c>
      <c r="B815" t="s">
        <v>740</v>
      </c>
      <c r="C815" t="s">
        <v>741</v>
      </c>
      <c r="D815" t="e">
        <v>#N/A</v>
      </c>
      <c r="E815" t="s">
        <v>943</v>
      </c>
      <c r="F815" t="s">
        <v>742</v>
      </c>
      <c r="G815">
        <v>2021</v>
      </c>
      <c r="H815">
        <v>6</v>
      </c>
      <c r="I815" t="s">
        <v>743</v>
      </c>
      <c r="J815" s="29">
        <v>44377</v>
      </c>
      <c r="K815" t="s">
        <v>744</v>
      </c>
      <c r="L815" t="s">
        <v>769</v>
      </c>
      <c r="M815" t="s">
        <v>776</v>
      </c>
      <c r="N815" t="s">
        <v>777</v>
      </c>
      <c r="O815" t="s">
        <v>772</v>
      </c>
      <c r="P815" t="s">
        <v>673</v>
      </c>
      <c r="Q815" t="s">
        <v>749</v>
      </c>
      <c r="R815" t="s">
        <v>641</v>
      </c>
      <c r="S815" t="s">
        <v>695</v>
      </c>
      <c r="T815" t="s">
        <v>751</v>
      </c>
      <c r="U815" t="s">
        <v>752</v>
      </c>
      <c r="V815" t="s">
        <v>753</v>
      </c>
      <c r="W815" t="s">
        <v>930</v>
      </c>
      <c r="X815" t="s">
        <v>931</v>
      </c>
      <c r="Y815" t="s">
        <v>755</v>
      </c>
      <c r="Z815" t="s">
        <v>380</v>
      </c>
      <c r="AA815" t="s">
        <v>756</v>
      </c>
      <c r="AB815" t="s">
        <v>924</v>
      </c>
      <c r="AC815" t="s">
        <v>758</v>
      </c>
      <c r="AD815" t="s">
        <v>759</v>
      </c>
      <c r="AE815" t="s">
        <v>472</v>
      </c>
      <c r="AF815" t="s">
        <v>925</v>
      </c>
      <c r="AG815" t="s">
        <v>761</v>
      </c>
      <c r="AH815" t="s">
        <v>762</v>
      </c>
      <c r="AI815" t="s">
        <v>926</v>
      </c>
      <c r="AJ815">
        <v>265.95999999999998</v>
      </c>
      <c r="AK815">
        <v>0</v>
      </c>
      <c r="AL815">
        <v>0</v>
      </c>
      <c r="AM815" t="s">
        <v>764</v>
      </c>
      <c r="AN815" t="s">
        <v>764</v>
      </c>
      <c r="AO815" t="s">
        <v>764</v>
      </c>
    </row>
    <row r="816" spans="1:41" x14ac:dyDescent="0.35">
      <c r="A816">
        <v>1238043</v>
      </c>
      <c r="B816" t="s">
        <v>740</v>
      </c>
      <c r="C816" t="s">
        <v>741</v>
      </c>
      <c r="D816" t="e">
        <v>#N/A</v>
      </c>
      <c r="E816" t="s">
        <v>944</v>
      </c>
      <c r="F816" t="s">
        <v>742</v>
      </c>
      <c r="G816">
        <v>2021</v>
      </c>
      <c r="H816">
        <v>6</v>
      </c>
      <c r="I816" t="s">
        <v>743</v>
      </c>
      <c r="J816" s="29">
        <v>44372</v>
      </c>
      <c r="K816" t="s">
        <v>744</v>
      </c>
      <c r="L816" t="s">
        <v>745</v>
      </c>
      <c r="M816" t="s">
        <v>779</v>
      </c>
      <c r="N816" t="s">
        <v>780</v>
      </c>
      <c r="O816" t="s">
        <v>781</v>
      </c>
      <c r="P816" t="s">
        <v>673</v>
      </c>
      <c r="Q816" t="s">
        <v>749</v>
      </c>
      <c r="R816" t="s">
        <v>641</v>
      </c>
      <c r="S816" t="s">
        <v>695</v>
      </c>
      <c r="T816" t="s">
        <v>751</v>
      </c>
      <c r="U816" t="s">
        <v>752</v>
      </c>
      <c r="V816" t="s">
        <v>753</v>
      </c>
      <c r="W816" t="s">
        <v>933</v>
      </c>
      <c r="X816" t="s">
        <v>934</v>
      </c>
      <c r="Y816" t="s">
        <v>755</v>
      </c>
      <c r="Z816" t="s">
        <v>380</v>
      </c>
      <c r="AA816" t="s">
        <v>756</v>
      </c>
      <c r="AB816" t="s">
        <v>924</v>
      </c>
      <c r="AC816" t="s">
        <v>758</v>
      </c>
      <c r="AD816" t="s">
        <v>759</v>
      </c>
      <c r="AE816" t="s">
        <v>472</v>
      </c>
      <c r="AF816" t="s">
        <v>935</v>
      </c>
      <c r="AG816" t="s">
        <v>761</v>
      </c>
      <c r="AH816" t="s">
        <v>762</v>
      </c>
      <c r="AI816" t="s">
        <v>936</v>
      </c>
      <c r="AJ816">
        <v>-260.60000000000002</v>
      </c>
      <c r="AK816">
        <v>0</v>
      </c>
      <c r="AL816">
        <v>0</v>
      </c>
      <c r="AM816" t="s">
        <v>764</v>
      </c>
      <c r="AN816" t="s">
        <v>764</v>
      </c>
      <c r="AO816" t="s">
        <v>764</v>
      </c>
    </row>
    <row r="817" spans="1:41" x14ac:dyDescent="0.35">
      <c r="A817">
        <v>1772614</v>
      </c>
      <c r="B817" t="s">
        <v>740</v>
      </c>
      <c r="C817" t="s">
        <v>741</v>
      </c>
      <c r="D817" t="s">
        <v>580</v>
      </c>
      <c r="E817" t="s">
        <v>182</v>
      </c>
      <c r="F817" t="s">
        <v>742</v>
      </c>
      <c r="G817">
        <v>2021</v>
      </c>
      <c r="H817">
        <v>6</v>
      </c>
      <c r="I817" t="s">
        <v>743</v>
      </c>
      <c r="J817" s="29">
        <v>44377</v>
      </c>
      <c r="K817" t="s">
        <v>744</v>
      </c>
      <c r="L817" t="s">
        <v>769</v>
      </c>
      <c r="M817" t="s">
        <v>770</v>
      </c>
      <c r="N817" t="s">
        <v>771</v>
      </c>
      <c r="O817" t="s">
        <v>772</v>
      </c>
      <c r="P817" t="s">
        <v>673</v>
      </c>
      <c r="Q817" t="s">
        <v>749</v>
      </c>
      <c r="R817" t="s">
        <v>641</v>
      </c>
      <c r="S817" t="s">
        <v>695</v>
      </c>
      <c r="T817" t="s">
        <v>751</v>
      </c>
      <c r="U817" t="s">
        <v>752</v>
      </c>
      <c r="V817" t="s">
        <v>753</v>
      </c>
      <c r="W817" t="s">
        <v>21</v>
      </c>
      <c r="X817" t="s">
        <v>927</v>
      </c>
      <c r="Y817" t="s">
        <v>755</v>
      </c>
      <c r="Z817" t="s">
        <v>380</v>
      </c>
      <c r="AA817" t="s">
        <v>756</v>
      </c>
      <c r="AB817" t="s">
        <v>924</v>
      </c>
      <c r="AC817" t="s">
        <v>758</v>
      </c>
      <c r="AD817" t="s">
        <v>759</v>
      </c>
      <c r="AE817" t="s">
        <v>472</v>
      </c>
      <c r="AF817" t="s">
        <v>790</v>
      </c>
      <c r="AG817" t="s">
        <v>761</v>
      </c>
      <c r="AH817" t="s">
        <v>762</v>
      </c>
      <c r="AI817" t="s">
        <v>791</v>
      </c>
      <c r="AJ817">
        <v>1748.42</v>
      </c>
      <c r="AK817">
        <v>0</v>
      </c>
      <c r="AL817">
        <v>0</v>
      </c>
      <c r="AM817" t="s">
        <v>764</v>
      </c>
      <c r="AN817" t="s">
        <v>764</v>
      </c>
      <c r="AO817" t="s">
        <v>764</v>
      </c>
    </row>
    <row r="818" spans="1:41" x14ac:dyDescent="0.35">
      <c r="A818">
        <v>1772614</v>
      </c>
      <c r="B818" t="s">
        <v>740</v>
      </c>
      <c r="C818" t="s">
        <v>741</v>
      </c>
      <c r="D818" t="s">
        <v>580</v>
      </c>
      <c r="E818" t="s">
        <v>182</v>
      </c>
      <c r="F818" t="s">
        <v>742</v>
      </c>
      <c r="G818">
        <v>2021</v>
      </c>
      <c r="H818">
        <v>6</v>
      </c>
      <c r="I818" t="s">
        <v>743</v>
      </c>
      <c r="J818" s="29">
        <v>44377</v>
      </c>
      <c r="K818" t="s">
        <v>744</v>
      </c>
      <c r="L818" t="s">
        <v>769</v>
      </c>
      <c r="M818" t="s">
        <v>774</v>
      </c>
      <c r="N818" t="s">
        <v>775</v>
      </c>
      <c r="O818" t="s">
        <v>772</v>
      </c>
      <c r="P818" t="s">
        <v>673</v>
      </c>
      <c r="Q818" t="s">
        <v>749</v>
      </c>
      <c r="R818" t="s">
        <v>641</v>
      </c>
      <c r="S818" t="s">
        <v>695</v>
      </c>
      <c r="T818" t="s">
        <v>751</v>
      </c>
      <c r="U818" t="s">
        <v>752</v>
      </c>
      <c r="V818" t="s">
        <v>753</v>
      </c>
      <c r="W818" t="s">
        <v>21</v>
      </c>
      <c r="X818" t="s">
        <v>927</v>
      </c>
      <c r="Y818" t="s">
        <v>755</v>
      </c>
      <c r="Z818" t="s">
        <v>380</v>
      </c>
      <c r="AA818" t="s">
        <v>756</v>
      </c>
      <c r="AB818" t="s">
        <v>924</v>
      </c>
      <c r="AC818" t="s">
        <v>758</v>
      </c>
      <c r="AD818" t="s">
        <v>759</v>
      </c>
      <c r="AE818" t="s">
        <v>472</v>
      </c>
      <c r="AF818" t="s">
        <v>790</v>
      </c>
      <c r="AG818" t="s">
        <v>761</v>
      </c>
      <c r="AH818" t="s">
        <v>762</v>
      </c>
      <c r="AI818" t="s">
        <v>791</v>
      </c>
      <c r="AJ818">
        <v>-1748.42</v>
      </c>
      <c r="AK818">
        <v>0</v>
      </c>
      <c r="AL818">
        <v>0</v>
      </c>
      <c r="AM818" t="s">
        <v>764</v>
      </c>
      <c r="AN818" t="s">
        <v>764</v>
      </c>
      <c r="AO818" t="s">
        <v>764</v>
      </c>
    </row>
    <row r="819" spans="1:41" x14ac:dyDescent="0.35">
      <c r="A819">
        <v>1772614</v>
      </c>
      <c r="B819" t="s">
        <v>740</v>
      </c>
      <c r="C819" t="s">
        <v>741</v>
      </c>
      <c r="D819" t="s">
        <v>580</v>
      </c>
      <c r="E819" t="s">
        <v>182</v>
      </c>
      <c r="F819" t="s">
        <v>742</v>
      </c>
      <c r="G819">
        <v>2021</v>
      </c>
      <c r="H819">
        <v>6</v>
      </c>
      <c r="I819" t="s">
        <v>743</v>
      </c>
      <c r="J819" s="29">
        <v>44372</v>
      </c>
      <c r="K819" t="s">
        <v>744</v>
      </c>
      <c r="L819" t="s">
        <v>745</v>
      </c>
      <c r="M819" t="s">
        <v>779</v>
      </c>
      <c r="N819" t="s">
        <v>780</v>
      </c>
      <c r="O819" t="s">
        <v>781</v>
      </c>
      <c r="P819" t="s">
        <v>673</v>
      </c>
      <c r="Q819" t="s">
        <v>749</v>
      </c>
      <c r="R819" t="s">
        <v>641</v>
      </c>
      <c r="S819" t="s">
        <v>695</v>
      </c>
      <c r="T819" t="s">
        <v>751</v>
      </c>
      <c r="U819" t="s">
        <v>752</v>
      </c>
      <c r="V819" t="s">
        <v>753</v>
      </c>
      <c r="W819" t="s">
        <v>21</v>
      </c>
      <c r="X819" t="s">
        <v>927</v>
      </c>
      <c r="Y819" t="s">
        <v>755</v>
      </c>
      <c r="Z819" t="s">
        <v>380</v>
      </c>
      <c r="AA819" t="s">
        <v>756</v>
      </c>
      <c r="AB819" t="s">
        <v>924</v>
      </c>
      <c r="AC819" t="s">
        <v>758</v>
      </c>
      <c r="AD819" t="s">
        <v>759</v>
      </c>
      <c r="AE819" t="s">
        <v>472</v>
      </c>
      <c r="AF819" t="s">
        <v>790</v>
      </c>
      <c r="AG819" t="s">
        <v>761</v>
      </c>
      <c r="AH819" t="s">
        <v>762</v>
      </c>
      <c r="AI819" t="s">
        <v>791</v>
      </c>
      <c r="AJ819">
        <v>-998.95</v>
      </c>
      <c r="AK819">
        <v>0</v>
      </c>
      <c r="AL819">
        <v>0</v>
      </c>
      <c r="AM819" t="s">
        <v>764</v>
      </c>
      <c r="AN819" t="s">
        <v>764</v>
      </c>
      <c r="AO819" t="s">
        <v>764</v>
      </c>
    </row>
    <row r="820" spans="1:41" x14ac:dyDescent="0.35">
      <c r="A820">
        <v>1772614</v>
      </c>
      <c r="B820" t="s">
        <v>740</v>
      </c>
      <c r="C820" t="s">
        <v>741</v>
      </c>
      <c r="D820" t="s">
        <v>580</v>
      </c>
      <c r="E820" t="s">
        <v>182</v>
      </c>
      <c r="F820" t="s">
        <v>742</v>
      </c>
      <c r="G820">
        <v>2021</v>
      </c>
      <c r="H820">
        <v>6</v>
      </c>
      <c r="I820" t="s">
        <v>743</v>
      </c>
      <c r="J820" s="29">
        <v>44377</v>
      </c>
      <c r="K820" t="s">
        <v>744</v>
      </c>
      <c r="L820" t="s">
        <v>769</v>
      </c>
      <c r="M820" t="s">
        <v>776</v>
      </c>
      <c r="N820" t="s">
        <v>777</v>
      </c>
      <c r="O820" t="s">
        <v>772</v>
      </c>
      <c r="P820" t="s">
        <v>673</v>
      </c>
      <c r="Q820" t="s">
        <v>749</v>
      </c>
      <c r="R820" t="s">
        <v>641</v>
      </c>
      <c r="S820" t="s">
        <v>695</v>
      </c>
      <c r="T820" t="s">
        <v>751</v>
      </c>
      <c r="U820" t="s">
        <v>752</v>
      </c>
      <c r="V820" t="s">
        <v>753</v>
      </c>
      <c r="W820" t="s">
        <v>21</v>
      </c>
      <c r="X820" t="s">
        <v>927</v>
      </c>
      <c r="Y820" t="s">
        <v>755</v>
      </c>
      <c r="Z820" t="s">
        <v>380</v>
      </c>
      <c r="AA820" t="s">
        <v>756</v>
      </c>
      <c r="AB820" t="s">
        <v>924</v>
      </c>
      <c r="AC820" t="s">
        <v>758</v>
      </c>
      <c r="AD820" t="s">
        <v>759</v>
      </c>
      <c r="AE820" t="s">
        <v>472</v>
      </c>
      <c r="AF820" t="s">
        <v>790</v>
      </c>
      <c r="AG820" t="s">
        <v>761</v>
      </c>
      <c r="AH820" t="s">
        <v>762</v>
      </c>
      <c r="AI820" t="s">
        <v>791</v>
      </c>
      <c r="AJ820">
        <v>1748.42</v>
      </c>
      <c r="AK820">
        <v>0</v>
      </c>
      <c r="AL820">
        <v>0</v>
      </c>
      <c r="AM820" t="s">
        <v>764</v>
      </c>
      <c r="AN820" t="s">
        <v>764</v>
      </c>
      <c r="AO820" t="s">
        <v>764</v>
      </c>
    </row>
    <row r="821" spans="1:41" x14ac:dyDescent="0.35">
      <c r="A821">
        <v>1772172</v>
      </c>
      <c r="B821" t="s">
        <v>740</v>
      </c>
      <c r="C821" t="s">
        <v>741</v>
      </c>
      <c r="D821" t="s">
        <v>580</v>
      </c>
      <c r="E821" t="s">
        <v>181</v>
      </c>
      <c r="F821" t="s">
        <v>742</v>
      </c>
      <c r="G821">
        <v>2021</v>
      </c>
      <c r="H821">
        <v>6</v>
      </c>
      <c r="I821" t="s">
        <v>743</v>
      </c>
      <c r="J821" s="29">
        <v>44377</v>
      </c>
      <c r="K821" t="s">
        <v>744</v>
      </c>
      <c r="L821" t="s">
        <v>769</v>
      </c>
      <c r="M821" t="s">
        <v>770</v>
      </c>
      <c r="N821" t="s">
        <v>771</v>
      </c>
      <c r="O821" t="s">
        <v>772</v>
      </c>
      <c r="P821" t="s">
        <v>673</v>
      </c>
      <c r="Q821" t="s">
        <v>749</v>
      </c>
      <c r="R821" t="s">
        <v>641</v>
      </c>
      <c r="S821" t="s">
        <v>695</v>
      </c>
      <c r="T821" t="s">
        <v>751</v>
      </c>
      <c r="U821" t="s">
        <v>752</v>
      </c>
      <c r="V821" t="s">
        <v>753</v>
      </c>
      <c r="W821" t="s">
        <v>20</v>
      </c>
      <c r="X821" t="s">
        <v>928</v>
      </c>
      <c r="Y821" t="s">
        <v>755</v>
      </c>
      <c r="Z821" t="s">
        <v>380</v>
      </c>
      <c r="AA821" t="s">
        <v>756</v>
      </c>
      <c r="AB821" t="s">
        <v>924</v>
      </c>
      <c r="AC821" t="s">
        <v>758</v>
      </c>
      <c r="AD821" t="s">
        <v>759</v>
      </c>
      <c r="AE821" t="s">
        <v>472</v>
      </c>
      <c r="AF821" t="s">
        <v>925</v>
      </c>
      <c r="AG821" t="s">
        <v>761</v>
      </c>
      <c r="AH821" t="s">
        <v>762</v>
      </c>
      <c r="AI821" t="s">
        <v>926</v>
      </c>
      <c r="AJ821">
        <v>289.92</v>
      </c>
      <c r="AK821">
        <v>0</v>
      </c>
      <c r="AL821">
        <v>0</v>
      </c>
      <c r="AM821" t="s">
        <v>764</v>
      </c>
      <c r="AN821" t="s">
        <v>764</v>
      </c>
      <c r="AO821" t="s">
        <v>764</v>
      </c>
    </row>
    <row r="822" spans="1:41" x14ac:dyDescent="0.35">
      <c r="A822">
        <v>1772172</v>
      </c>
      <c r="B822" t="s">
        <v>740</v>
      </c>
      <c r="C822" t="s">
        <v>741</v>
      </c>
      <c r="D822" t="s">
        <v>580</v>
      </c>
      <c r="E822" t="s">
        <v>181</v>
      </c>
      <c r="F822" t="s">
        <v>742</v>
      </c>
      <c r="G822">
        <v>2021</v>
      </c>
      <c r="H822">
        <v>6</v>
      </c>
      <c r="I822" t="s">
        <v>743</v>
      </c>
      <c r="J822" s="29">
        <v>44377</v>
      </c>
      <c r="K822" t="s">
        <v>744</v>
      </c>
      <c r="L822" t="s">
        <v>769</v>
      </c>
      <c r="M822" t="s">
        <v>774</v>
      </c>
      <c r="N822" t="s">
        <v>775</v>
      </c>
      <c r="O822" t="s">
        <v>772</v>
      </c>
      <c r="P822" t="s">
        <v>673</v>
      </c>
      <c r="Q822" t="s">
        <v>749</v>
      </c>
      <c r="R822" t="s">
        <v>641</v>
      </c>
      <c r="S822" t="s">
        <v>695</v>
      </c>
      <c r="T822" t="s">
        <v>751</v>
      </c>
      <c r="U822" t="s">
        <v>752</v>
      </c>
      <c r="V822" t="s">
        <v>753</v>
      </c>
      <c r="W822" t="s">
        <v>20</v>
      </c>
      <c r="X822" t="s">
        <v>928</v>
      </c>
      <c r="Y822" t="s">
        <v>755</v>
      </c>
      <c r="Z822" t="s">
        <v>380</v>
      </c>
      <c r="AA822" t="s">
        <v>756</v>
      </c>
      <c r="AB822" t="s">
        <v>924</v>
      </c>
      <c r="AC822" t="s">
        <v>758</v>
      </c>
      <c r="AD822" t="s">
        <v>759</v>
      </c>
      <c r="AE822" t="s">
        <v>472</v>
      </c>
      <c r="AF822" t="s">
        <v>925</v>
      </c>
      <c r="AG822" t="s">
        <v>761</v>
      </c>
      <c r="AH822" t="s">
        <v>762</v>
      </c>
      <c r="AI822" t="s">
        <v>926</v>
      </c>
      <c r="AJ822">
        <v>-289.92</v>
      </c>
      <c r="AK822">
        <v>0</v>
      </c>
      <c r="AL822">
        <v>0</v>
      </c>
      <c r="AM822" t="s">
        <v>764</v>
      </c>
      <c r="AN822" t="s">
        <v>764</v>
      </c>
      <c r="AO822" t="s">
        <v>764</v>
      </c>
    </row>
    <row r="823" spans="1:41" x14ac:dyDescent="0.35">
      <c r="A823">
        <v>1772172</v>
      </c>
      <c r="B823" t="s">
        <v>740</v>
      </c>
      <c r="C823" t="s">
        <v>741</v>
      </c>
      <c r="D823" t="s">
        <v>580</v>
      </c>
      <c r="E823" t="s">
        <v>181</v>
      </c>
      <c r="F823" t="s">
        <v>742</v>
      </c>
      <c r="G823">
        <v>2021</v>
      </c>
      <c r="H823">
        <v>6</v>
      </c>
      <c r="I823" t="s">
        <v>743</v>
      </c>
      <c r="J823" s="29">
        <v>44372</v>
      </c>
      <c r="K823" t="s">
        <v>744</v>
      </c>
      <c r="L823" t="s">
        <v>745</v>
      </c>
      <c r="M823" t="s">
        <v>779</v>
      </c>
      <c r="N823" t="s">
        <v>780</v>
      </c>
      <c r="O823" t="s">
        <v>781</v>
      </c>
      <c r="P823" t="s">
        <v>673</v>
      </c>
      <c r="Q823" t="s">
        <v>749</v>
      </c>
      <c r="R823" t="s">
        <v>641</v>
      </c>
      <c r="S823" t="s">
        <v>695</v>
      </c>
      <c r="T823" t="s">
        <v>751</v>
      </c>
      <c r="U823" t="s">
        <v>752</v>
      </c>
      <c r="V823" t="s">
        <v>753</v>
      </c>
      <c r="W823" t="s">
        <v>20</v>
      </c>
      <c r="X823" t="s">
        <v>928</v>
      </c>
      <c r="Y823" t="s">
        <v>755</v>
      </c>
      <c r="Z823" t="s">
        <v>380</v>
      </c>
      <c r="AA823" t="s">
        <v>756</v>
      </c>
      <c r="AB823" t="s">
        <v>924</v>
      </c>
      <c r="AC823" t="s">
        <v>758</v>
      </c>
      <c r="AD823" t="s">
        <v>759</v>
      </c>
      <c r="AE823" t="s">
        <v>472</v>
      </c>
      <c r="AF823" t="s">
        <v>925</v>
      </c>
      <c r="AG823" t="s">
        <v>761</v>
      </c>
      <c r="AH823" t="s">
        <v>762</v>
      </c>
      <c r="AI823" t="s">
        <v>926</v>
      </c>
      <c r="AJ823">
        <v>-33.85</v>
      </c>
      <c r="AK823">
        <v>0</v>
      </c>
      <c r="AL823">
        <v>0</v>
      </c>
      <c r="AM823" t="s">
        <v>764</v>
      </c>
      <c r="AN823" t="s">
        <v>764</v>
      </c>
      <c r="AO823" t="s">
        <v>764</v>
      </c>
    </row>
    <row r="824" spans="1:41" x14ac:dyDescent="0.35">
      <c r="A824">
        <v>1772172</v>
      </c>
      <c r="B824" t="s">
        <v>740</v>
      </c>
      <c r="C824" t="s">
        <v>741</v>
      </c>
      <c r="D824" t="s">
        <v>580</v>
      </c>
      <c r="E824" t="s">
        <v>181</v>
      </c>
      <c r="F824" t="s">
        <v>742</v>
      </c>
      <c r="G824">
        <v>2021</v>
      </c>
      <c r="H824">
        <v>6</v>
      </c>
      <c r="I824" t="s">
        <v>743</v>
      </c>
      <c r="J824" s="29">
        <v>44377</v>
      </c>
      <c r="K824" t="s">
        <v>744</v>
      </c>
      <c r="L824" t="s">
        <v>769</v>
      </c>
      <c r="M824" t="s">
        <v>776</v>
      </c>
      <c r="N824" t="s">
        <v>777</v>
      </c>
      <c r="O824" t="s">
        <v>772</v>
      </c>
      <c r="P824" t="s">
        <v>673</v>
      </c>
      <c r="Q824" t="s">
        <v>749</v>
      </c>
      <c r="R824" t="s">
        <v>641</v>
      </c>
      <c r="S824" t="s">
        <v>695</v>
      </c>
      <c r="T824" t="s">
        <v>751</v>
      </c>
      <c r="U824" t="s">
        <v>752</v>
      </c>
      <c r="V824" t="s">
        <v>753</v>
      </c>
      <c r="W824" t="s">
        <v>20</v>
      </c>
      <c r="X824" t="s">
        <v>928</v>
      </c>
      <c r="Y824" t="s">
        <v>755</v>
      </c>
      <c r="Z824" t="s">
        <v>380</v>
      </c>
      <c r="AA824" t="s">
        <v>756</v>
      </c>
      <c r="AB824" t="s">
        <v>924</v>
      </c>
      <c r="AC824" t="s">
        <v>758</v>
      </c>
      <c r="AD824" t="s">
        <v>759</v>
      </c>
      <c r="AE824" t="s">
        <v>472</v>
      </c>
      <c r="AF824" t="s">
        <v>925</v>
      </c>
      <c r="AG824" t="s">
        <v>761</v>
      </c>
      <c r="AH824" t="s">
        <v>762</v>
      </c>
      <c r="AI824" t="s">
        <v>926</v>
      </c>
      <c r="AJ824">
        <v>289.92</v>
      </c>
      <c r="AK824">
        <v>0</v>
      </c>
      <c r="AL824">
        <v>0</v>
      </c>
      <c r="AM824" t="s">
        <v>764</v>
      </c>
      <c r="AN824" t="s">
        <v>764</v>
      </c>
      <c r="AO824" t="s">
        <v>764</v>
      </c>
    </row>
    <row r="825" spans="1:41" x14ac:dyDescent="0.35">
      <c r="A825">
        <v>1199589</v>
      </c>
      <c r="B825" t="s">
        <v>740</v>
      </c>
      <c r="C825" t="s">
        <v>741</v>
      </c>
      <c r="D825" t="e">
        <v>#N/A</v>
      </c>
      <c r="E825" t="s">
        <v>945</v>
      </c>
      <c r="F825" t="s">
        <v>742</v>
      </c>
      <c r="G825">
        <v>2021</v>
      </c>
      <c r="H825">
        <v>6</v>
      </c>
      <c r="I825" t="s">
        <v>743</v>
      </c>
      <c r="J825" s="29">
        <v>44377</v>
      </c>
      <c r="K825" t="s">
        <v>744</v>
      </c>
      <c r="L825" t="s">
        <v>769</v>
      </c>
      <c r="M825" t="s">
        <v>770</v>
      </c>
      <c r="N825" t="s">
        <v>771</v>
      </c>
      <c r="O825" t="s">
        <v>772</v>
      </c>
      <c r="P825" t="s">
        <v>673</v>
      </c>
      <c r="Q825" t="s">
        <v>749</v>
      </c>
      <c r="R825" t="s">
        <v>639</v>
      </c>
      <c r="S825" t="s">
        <v>703</v>
      </c>
      <c r="T825" t="s">
        <v>751</v>
      </c>
      <c r="U825" t="s">
        <v>752</v>
      </c>
      <c r="V825" t="s">
        <v>753</v>
      </c>
      <c r="W825" t="s">
        <v>930</v>
      </c>
      <c r="X825" t="s">
        <v>931</v>
      </c>
      <c r="Y825" t="s">
        <v>755</v>
      </c>
      <c r="Z825" t="s">
        <v>380</v>
      </c>
      <c r="AA825" t="s">
        <v>756</v>
      </c>
      <c r="AB825" t="s">
        <v>924</v>
      </c>
      <c r="AC825" t="s">
        <v>758</v>
      </c>
      <c r="AD825" t="s">
        <v>759</v>
      </c>
      <c r="AE825" t="s">
        <v>766</v>
      </c>
      <c r="AF825" t="s">
        <v>925</v>
      </c>
      <c r="AG825" t="s">
        <v>761</v>
      </c>
      <c r="AH825" t="s">
        <v>762</v>
      </c>
      <c r="AI825" t="s">
        <v>926</v>
      </c>
      <c r="AJ825">
        <v>3.71</v>
      </c>
      <c r="AK825">
        <v>0</v>
      </c>
      <c r="AL825">
        <v>0</v>
      </c>
      <c r="AM825" t="s">
        <v>764</v>
      </c>
      <c r="AN825" t="s">
        <v>764</v>
      </c>
      <c r="AO825" t="s">
        <v>764</v>
      </c>
    </row>
    <row r="826" spans="1:41" x14ac:dyDescent="0.35">
      <c r="A826">
        <v>1199589</v>
      </c>
      <c r="B826" t="s">
        <v>740</v>
      </c>
      <c r="C826" t="s">
        <v>741</v>
      </c>
      <c r="D826" t="e">
        <v>#N/A</v>
      </c>
      <c r="E826" t="s">
        <v>945</v>
      </c>
      <c r="F826" t="s">
        <v>742</v>
      </c>
      <c r="G826">
        <v>2021</v>
      </c>
      <c r="H826">
        <v>6</v>
      </c>
      <c r="I826" t="s">
        <v>743</v>
      </c>
      <c r="J826" s="29">
        <v>44377</v>
      </c>
      <c r="K826" t="s">
        <v>744</v>
      </c>
      <c r="L826" t="s">
        <v>769</v>
      </c>
      <c r="M826" t="s">
        <v>774</v>
      </c>
      <c r="N826" t="s">
        <v>775</v>
      </c>
      <c r="O826" t="s">
        <v>772</v>
      </c>
      <c r="P826" t="s">
        <v>673</v>
      </c>
      <c r="Q826" t="s">
        <v>749</v>
      </c>
      <c r="R826" t="s">
        <v>639</v>
      </c>
      <c r="S826" t="s">
        <v>703</v>
      </c>
      <c r="T826" t="s">
        <v>751</v>
      </c>
      <c r="U826" t="s">
        <v>752</v>
      </c>
      <c r="V826" t="s">
        <v>753</v>
      </c>
      <c r="W826" t="s">
        <v>930</v>
      </c>
      <c r="X826" t="s">
        <v>931</v>
      </c>
      <c r="Y826" t="s">
        <v>755</v>
      </c>
      <c r="Z826" t="s">
        <v>380</v>
      </c>
      <c r="AA826" t="s">
        <v>756</v>
      </c>
      <c r="AB826" t="s">
        <v>924</v>
      </c>
      <c r="AC826" t="s">
        <v>758</v>
      </c>
      <c r="AD826" t="s">
        <v>759</v>
      </c>
      <c r="AE826" t="s">
        <v>766</v>
      </c>
      <c r="AF826" t="s">
        <v>925</v>
      </c>
      <c r="AG826" t="s">
        <v>761</v>
      </c>
      <c r="AH826" t="s">
        <v>762</v>
      </c>
      <c r="AI826" t="s">
        <v>926</v>
      </c>
      <c r="AJ826">
        <v>-3.71</v>
      </c>
      <c r="AK826">
        <v>0</v>
      </c>
      <c r="AL826">
        <v>0</v>
      </c>
      <c r="AM826" t="s">
        <v>764</v>
      </c>
      <c r="AN826" t="s">
        <v>764</v>
      </c>
      <c r="AO826" t="s">
        <v>764</v>
      </c>
    </row>
    <row r="827" spans="1:41" x14ac:dyDescent="0.35">
      <c r="A827">
        <v>1199589</v>
      </c>
      <c r="B827" t="s">
        <v>740</v>
      </c>
      <c r="C827" t="s">
        <v>741</v>
      </c>
      <c r="D827" t="e">
        <v>#N/A</v>
      </c>
      <c r="E827" t="s">
        <v>945</v>
      </c>
      <c r="F827" t="s">
        <v>742</v>
      </c>
      <c r="G827">
        <v>2021</v>
      </c>
      <c r="H827">
        <v>6</v>
      </c>
      <c r="I827" t="s">
        <v>743</v>
      </c>
      <c r="J827" s="29">
        <v>44377</v>
      </c>
      <c r="K827" t="s">
        <v>744</v>
      </c>
      <c r="L827" t="s">
        <v>745</v>
      </c>
      <c r="M827" t="s">
        <v>746</v>
      </c>
      <c r="N827" t="s">
        <v>747</v>
      </c>
      <c r="O827" t="s">
        <v>748</v>
      </c>
      <c r="P827" t="s">
        <v>673</v>
      </c>
      <c r="Q827" t="s">
        <v>749</v>
      </c>
      <c r="R827" t="s">
        <v>639</v>
      </c>
      <c r="S827" t="s">
        <v>703</v>
      </c>
      <c r="T827" t="s">
        <v>751</v>
      </c>
      <c r="U827" t="s">
        <v>752</v>
      </c>
      <c r="V827" t="s">
        <v>753</v>
      </c>
      <c r="W827" t="s">
        <v>930</v>
      </c>
      <c r="X827" t="s">
        <v>931</v>
      </c>
      <c r="Y827" t="s">
        <v>755</v>
      </c>
      <c r="Z827" t="s">
        <v>380</v>
      </c>
      <c r="AA827" t="s">
        <v>756</v>
      </c>
      <c r="AB827" t="s">
        <v>924</v>
      </c>
      <c r="AC827" t="s">
        <v>758</v>
      </c>
      <c r="AD827" t="s">
        <v>759</v>
      </c>
      <c r="AE827" t="s">
        <v>766</v>
      </c>
      <c r="AF827" t="s">
        <v>925</v>
      </c>
      <c r="AG827" t="s">
        <v>761</v>
      </c>
      <c r="AH827" t="s">
        <v>762</v>
      </c>
      <c r="AI827" t="s">
        <v>926</v>
      </c>
      <c r="AJ827">
        <v>193.15</v>
      </c>
      <c r="AK827">
        <v>0</v>
      </c>
      <c r="AL827">
        <v>0</v>
      </c>
      <c r="AM827" t="s">
        <v>764</v>
      </c>
      <c r="AN827" t="s">
        <v>764</v>
      </c>
      <c r="AO827" t="s">
        <v>764</v>
      </c>
    </row>
    <row r="828" spans="1:41" x14ac:dyDescent="0.35">
      <c r="A828">
        <v>1199589</v>
      </c>
      <c r="B828" t="s">
        <v>740</v>
      </c>
      <c r="C828" t="s">
        <v>741</v>
      </c>
      <c r="D828" t="e">
        <v>#N/A</v>
      </c>
      <c r="E828" t="s">
        <v>945</v>
      </c>
      <c r="F828" t="s">
        <v>742</v>
      </c>
      <c r="G828">
        <v>2021</v>
      </c>
      <c r="H828">
        <v>6</v>
      </c>
      <c r="I828" t="s">
        <v>743</v>
      </c>
      <c r="J828" s="29">
        <v>44377</v>
      </c>
      <c r="K828" t="s">
        <v>744</v>
      </c>
      <c r="L828" t="s">
        <v>769</v>
      </c>
      <c r="M828" t="s">
        <v>776</v>
      </c>
      <c r="N828" t="s">
        <v>777</v>
      </c>
      <c r="O828" t="s">
        <v>772</v>
      </c>
      <c r="P828" t="s">
        <v>673</v>
      </c>
      <c r="Q828" t="s">
        <v>749</v>
      </c>
      <c r="R828" t="s">
        <v>639</v>
      </c>
      <c r="S828" t="s">
        <v>703</v>
      </c>
      <c r="T828" t="s">
        <v>751</v>
      </c>
      <c r="U828" t="s">
        <v>752</v>
      </c>
      <c r="V828" t="s">
        <v>753</v>
      </c>
      <c r="W828" t="s">
        <v>930</v>
      </c>
      <c r="X828" t="s">
        <v>931</v>
      </c>
      <c r="Y828" t="s">
        <v>755</v>
      </c>
      <c r="Z828" t="s">
        <v>380</v>
      </c>
      <c r="AA828" t="s">
        <v>756</v>
      </c>
      <c r="AB828" t="s">
        <v>924</v>
      </c>
      <c r="AC828" t="s">
        <v>758</v>
      </c>
      <c r="AD828" t="s">
        <v>759</v>
      </c>
      <c r="AE828" t="s">
        <v>766</v>
      </c>
      <c r="AF828" t="s">
        <v>925</v>
      </c>
      <c r="AG828" t="s">
        <v>761</v>
      </c>
      <c r="AH828" t="s">
        <v>762</v>
      </c>
      <c r="AI828" t="s">
        <v>926</v>
      </c>
      <c r="AJ828">
        <v>3.71</v>
      </c>
      <c r="AK828">
        <v>0</v>
      </c>
      <c r="AL828">
        <v>0</v>
      </c>
      <c r="AM828" t="s">
        <v>764</v>
      </c>
      <c r="AN828" t="s">
        <v>764</v>
      </c>
      <c r="AO828" t="s">
        <v>764</v>
      </c>
    </row>
    <row r="829" spans="1:41" x14ac:dyDescent="0.35">
      <c r="A829">
        <v>1772632</v>
      </c>
      <c r="B829" t="s">
        <v>740</v>
      </c>
      <c r="C829" t="s">
        <v>741</v>
      </c>
      <c r="D829" t="s">
        <v>580</v>
      </c>
      <c r="E829" t="s">
        <v>178</v>
      </c>
      <c r="F829" t="s">
        <v>742</v>
      </c>
      <c r="G829">
        <v>2021</v>
      </c>
      <c r="H829">
        <v>6</v>
      </c>
      <c r="I829" t="s">
        <v>743</v>
      </c>
      <c r="J829" s="29">
        <v>44377</v>
      </c>
      <c r="K829" t="s">
        <v>744</v>
      </c>
      <c r="L829" t="s">
        <v>745</v>
      </c>
      <c r="M829" t="s">
        <v>746</v>
      </c>
      <c r="N829" t="s">
        <v>747</v>
      </c>
      <c r="O829" t="s">
        <v>748</v>
      </c>
      <c r="P829" t="s">
        <v>673</v>
      </c>
      <c r="Q829" t="s">
        <v>749</v>
      </c>
      <c r="R829" t="s">
        <v>639</v>
      </c>
      <c r="S829" t="s">
        <v>703</v>
      </c>
      <c r="T829" t="s">
        <v>751</v>
      </c>
      <c r="U829" t="s">
        <v>752</v>
      </c>
      <c r="V829" t="s">
        <v>753</v>
      </c>
      <c r="W829" t="s">
        <v>21</v>
      </c>
      <c r="X829" t="s">
        <v>927</v>
      </c>
      <c r="Y829" t="s">
        <v>755</v>
      </c>
      <c r="Z829" t="s">
        <v>380</v>
      </c>
      <c r="AA829" t="s">
        <v>756</v>
      </c>
      <c r="AB829" t="s">
        <v>924</v>
      </c>
      <c r="AC829" t="s">
        <v>758</v>
      </c>
      <c r="AD829" t="s">
        <v>759</v>
      </c>
      <c r="AE829" t="s">
        <v>766</v>
      </c>
      <c r="AF829" t="s">
        <v>790</v>
      </c>
      <c r="AG829" t="s">
        <v>761</v>
      </c>
      <c r="AH829" t="s">
        <v>762</v>
      </c>
      <c r="AI829" t="s">
        <v>791</v>
      </c>
      <c r="AJ829">
        <v>1227.2</v>
      </c>
      <c r="AK829">
        <v>0</v>
      </c>
      <c r="AL829">
        <v>0</v>
      </c>
      <c r="AM829" t="s">
        <v>764</v>
      </c>
      <c r="AN829" t="s">
        <v>764</v>
      </c>
      <c r="AO829" t="s">
        <v>764</v>
      </c>
    </row>
    <row r="830" spans="1:41" x14ac:dyDescent="0.35">
      <c r="A830">
        <v>1771976</v>
      </c>
      <c r="B830" t="s">
        <v>740</v>
      </c>
      <c r="C830" t="s">
        <v>741</v>
      </c>
      <c r="D830" t="s">
        <v>580</v>
      </c>
      <c r="E830" t="s">
        <v>177</v>
      </c>
      <c r="F830" t="s">
        <v>742</v>
      </c>
      <c r="G830">
        <v>2021</v>
      </c>
      <c r="H830">
        <v>6</v>
      </c>
      <c r="I830" t="s">
        <v>743</v>
      </c>
      <c r="J830" s="29">
        <v>44377</v>
      </c>
      <c r="K830" t="s">
        <v>744</v>
      </c>
      <c r="L830" t="s">
        <v>769</v>
      </c>
      <c r="M830" t="s">
        <v>770</v>
      </c>
      <c r="N830" t="s">
        <v>771</v>
      </c>
      <c r="O830" t="s">
        <v>772</v>
      </c>
      <c r="P830" t="s">
        <v>673</v>
      </c>
      <c r="Q830" t="s">
        <v>749</v>
      </c>
      <c r="R830" t="s">
        <v>639</v>
      </c>
      <c r="S830" t="s">
        <v>703</v>
      </c>
      <c r="T830" t="s">
        <v>751</v>
      </c>
      <c r="U830" t="s">
        <v>752</v>
      </c>
      <c r="V830" t="s">
        <v>753</v>
      </c>
      <c r="W830" t="s">
        <v>20</v>
      </c>
      <c r="X830" t="s">
        <v>928</v>
      </c>
      <c r="Y830" t="s">
        <v>755</v>
      </c>
      <c r="Z830" t="s">
        <v>380</v>
      </c>
      <c r="AA830" t="s">
        <v>756</v>
      </c>
      <c r="AB830" t="s">
        <v>924</v>
      </c>
      <c r="AC830" t="s">
        <v>758</v>
      </c>
      <c r="AD830" t="s">
        <v>759</v>
      </c>
      <c r="AE830" t="s">
        <v>766</v>
      </c>
      <c r="AF830" t="s">
        <v>925</v>
      </c>
      <c r="AG830" t="s">
        <v>761</v>
      </c>
      <c r="AH830" t="s">
        <v>762</v>
      </c>
      <c r="AI830" t="s">
        <v>926</v>
      </c>
      <c r="AJ830">
        <v>409.15</v>
      </c>
      <c r="AK830">
        <v>0</v>
      </c>
      <c r="AL830">
        <v>0</v>
      </c>
      <c r="AM830" t="s">
        <v>764</v>
      </c>
      <c r="AN830" t="s">
        <v>764</v>
      </c>
      <c r="AO830" t="s">
        <v>764</v>
      </c>
    </row>
    <row r="831" spans="1:41" x14ac:dyDescent="0.35">
      <c r="A831">
        <v>1771976</v>
      </c>
      <c r="B831" t="s">
        <v>740</v>
      </c>
      <c r="C831" t="s">
        <v>741</v>
      </c>
      <c r="D831" t="s">
        <v>580</v>
      </c>
      <c r="E831" t="s">
        <v>177</v>
      </c>
      <c r="F831" t="s">
        <v>742</v>
      </c>
      <c r="G831">
        <v>2021</v>
      </c>
      <c r="H831">
        <v>6</v>
      </c>
      <c r="I831" t="s">
        <v>743</v>
      </c>
      <c r="J831" s="29">
        <v>44377</v>
      </c>
      <c r="K831" t="s">
        <v>744</v>
      </c>
      <c r="L831" t="s">
        <v>769</v>
      </c>
      <c r="M831" t="s">
        <v>774</v>
      </c>
      <c r="N831" t="s">
        <v>775</v>
      </c>
      <c r="O831" t="s">
        <v>772</v>
      </c>
      <c r="P831" t="s">
        <v>673</v>
      </c>
      <c r="Q831" t="s">
        <v>749</v>
      </c>
      <c r="R831" t="s">
        <v>639</v>
      </c>
      <c r="S831" t="s">
        <v>703</v>
      </c>
      <c r="T831" t="s">
        <v>751</v>
      </c>
      <c r="U831" t="s">
        <v>752</v>
      </c>
      <c r="V831" t="s">
        <v>753</v>
      </c>
      <c r="W831" t="s">
        <v>20</v>
      </c>
      <c r="X831" t="s">
        <v>928</v>
      </c>
      <c r="Y831" t="s">
        <v>755</v>
      </c>
      <c r="Z831" t="s">
        <v>380</v>
      </c>
      <c r="AA831" t="s">
        <v>756</v>
      </c>
      <c r="AB831" t="s">
        <v>924</v>
      </c>
      <c r="AC831" t="s">
        <v>758</v>
      </c>
      <c r="AD831" t="s">
        <v>759</v>
      </c>
      <c r="AE831" t="s">
        <v>766</v>
      </c>
      <c r="AF831" t="s">
        <v>925</v>
      </c>
      <c r="AG831" t="s">
        <v>761</v>
      </c>
      <c r="AH831" t="s">
        <v>762</v>
      </c>
      <c r="AI831" t="s">
        <v>926</v>
      </c>
      <c r="AJ831">
        <v>-409.15</v>
      </c>
      <c r="AK831">
        <v>0</v>
      </c>
      <c r="AL831">
        <v>0</v>
      </c>
      <c r="AM831" t="s">
        <v>764</v>
      </c>
      <c r="AN831" t="s">
        <v>764</v>
      </c>
      <c r="AO831" t="s">
        <v>764</v>
      </c>
    </row>
    <row r="832" spans="1:41" x14ac:dyDescent="0.35">
      <c r="A832">
        <v>1771976</v>
      </c>
      <c r="B832" t="s">
        <v>740</v>
      </c>
      <c r="C832" t="s">
        <v>741</v>
      </c>
      <c r="D832" t="s">
        <v>580</v>
      </c>
      <c r="E832" t="s">
        <v>177</v>
      </c>
      <c r="F832" t="s">
        <v>742</v>
      </c>
      <c r="G832">
        <v>2021</v>
      </c>
      <c r="H832">
        <v>6</v>
      </c>
      <c r="I832" t="s">
        <v>743</v>
      </c>
      <c r="J832" s="29">
        <v>44377</v>
      </c>
      <c r="K832" t="s">
        <v>744</v>
      </c>
      <c r="L832" t="s">
        <v>745</v>
      </c>
      <c r="M832" t="s">
        <v>746</v>
      </c>
      <c r="N832" t="s">
        <v>747</v>
      </c>
      <c r="O832" t="s">
        <v>748</v>
      </c>
      <c r="P832" t="s">
        <v>673</v>
      </c>
      <c r="Q832" t="s">
        <v>749</v>
      </c>
      <c r="R832" t="s">
        <v>639</v>
      </c>
      <c r="S832" t="s">
        <v>703</v>
      </c>
      <c r="T832" t="s">
        <v>751</v>
      </c>
      <c r="U832" t="s">
        <v>752</v>
      </c>
      <c r="V832" t="s">
        <v>753</v>
      </c>
      <c r="W832" t="s">
        <v>20</v>
      </c>
      <c r="X832" t="s">
        <v>928</v>
      </c>
      <c r="Y832" t="s">
        <v>755</v>
      </c>
      <c r="Z832" t="s">
        <v>380</v>
      </c>
      <c r="AA832" t="s">
        <v>756</v>
      </c>
      <c r="AB832" t="s">
        <v>924</v>
      </c>
      <c r="AC832" t="s">
        <v>758</v>
      </c>
      <c r="AD832" t="s">
        <v>759</v>
      </c>
      <c r="AE832" t="s">
        <v>766</v>
      </c>
      <c r="AF832" t="s">
        <v>925</v>
      </c>
      <c r="AG832" t="s">
        <v>761</v>
      </c>
      <c r="AH832" t="s">
        <v>762</v>
      </c>
      <c r="AI832" t="s">
        <v>926</v>
      </c>
      <c r="AJ832">
        <v>1369.68</v>
      </c>
      <c r="AK832">
        <v>0</v>
      </c>
      <c r="AL832">
        <v>0</v>
      </c>
      <c r="AM832" t="s">
        <v>764</v>
      </c>
      <c r="AN832" t="s">
        <v>764</v>
      </c>
      <c r="AO832" t="s">
        <v>764</v>
      </c>
    </row>
    <row r="833" spans="1:41" x14ac:dyDescent="0.35">
      <c r="A833">
        <v>1771976</v>
      </c>
      <c r="B833" t="s">
        <v>740</v>
      </c>
      <c r="C833" t="s">
        <v>741</v>
      </c>
      <c r="D833" t="s">
        <v>580</v>
      </c>
      <c r="E833" t="s">
        <v>177</v>
      </c>
      <c r="F833" t="s">
        <v>742</v>
      </c>
      <c r="G833">
        <v>2021</v>
      </c>
      <c r="H833">
        <v>6</v>
      </c>
      <c r="I833" t="s">
        <v>743</v>
      </c>
      <c r="J833" s="29">
        <v>44377</v>
      </c>
      <c r="K833" t="s">
        <v>744</v>
      </c>
      <c r="L833" t="s">
        <v>769</v>
      </c>
      <c r="M833" t="s">
        <v>776</v>
      </c>
      <c r="N833" t="s">
        <v>777</v>
      </c>
      <c r="O833" t="s">
        <v>772</v>
      </c>
      <c r="P833" t="s">
        <v>673</v>
      </c>
      <c r="Q833" t="s">
        <v>749</v>
      </c>
      <c r="R833" t="s">
        <v>639</v>
      </c>
      <c r="S833" t="s">
        <v>703</v>
      </c>
      <c r="T833" t="s">
        <v>751</v>
      </c>
      <c r="U833" t="s">
        <v>752</v>
      </c>
      <c r="V833" t="s">
        <v>753</v>
      </c>
      <c r="W833" t="s">
        <v>20</v>
      </c>
      <c r="X833" t="s">
        <v>928</v>
      </c>
      <c r="Y833" t="s">
        <v>755</v>
      </c>
      <c r="Z833" t="s">
        <v>380</v>
      </c>
      <c r="AA833" t="s">
        <v>756</v>
      </c>
      <c r="AB833" t="s">
        <v>924</v>
      </c>
      <c r="AC833" t="s">
        <v>758</v>
      </c>
      <c r="AD833" t="s">
        <v>759</v>
      </c>
      <c r="AE833" t="s">
        <v>766</v>
      </c>
      <c r="AF833" t="s">
        <v>925</v>
      </c>
      <c r="AG833" t="s">
        <v>761</v>
      </c>
      <c r="AH833" t="s">
        <v>762</v>
      </c>
      <c r="AI833" t="s">
        <v>926</v>
      </c>
      <c r="AJ833">
        <v>409.15</v>
      </c>
      <c r="AK833">
        <v>0</v>
      </c>
      <c r="AL833">
        <v>0</v>
      </c>
      <c r="AM833" t="s">
        <v>764</v>
      </c>
      <c r="AN833" t="s">
        <v>764</v>
      </c>
      <c r="AO833" t="s">
        <v>764</v>
      </c>
    </row>
    <row r="834" spans="1:41" x14ac:dyDescent="0.35">
      <c r="A834">
        <v>1208937</v>
      </c>
      <c r="B834" t="s">
        <v>740</v>
      </c>
      <c r="C834" t="s">
        <v>741</v>
      </c>
      <c r="D834" t="e">
        <v>#N/A</v>
      </c>
      <c r="E834" t="s">
        <v>946</v>
      </c>
      <c r="F834" t="s">
        <v>742</v>
      </c>
      <c r="G834">
        <v>2021</v>
      </c>
      <c r="H834">
        <v>6</v>
      </c>
      <c r="I834" t="s">
        <v>743</v>
      </c>
      <c r="J834" s="29">
        <v>44377</v>
      </c>
      <c r="K834" t="s">
        <v>744</v>
      </c>
      <c r="L834" t="s">
        <v>769</v>
      </c>
      <c r="M834" t="s">
        <v>770</v>
      </c>
      <c r="N834" t="s">
        <v>771</v>
      </c>
      <c r="O834" t="s">
        <v>772</v>
      </c>
      <c r="P834" t="s">
        <v>673</v>
      </c>
      <c r="Q834" t="s">
        <v>749</v>
      </c>
      <c r="R834" t="s">
        <v>639</v>
      </c>
      <c r="S834" t="s">
        <v>703</v>
      </c>
      <c r="T834" t="s">
        <v>751</v>
      </c>
      <c r="U834" t="s">
        <v>752</v>
      </c>
      <c r="V834" t="s">
        <v>753</v>
      </c>
      <c r="W834" t="s">
        <v>933</v>
      </c>
      <c r="X834" t="s">
        <v>934</v>
      </c>
      <c r="Y834" t="s">
        <v>755</v>
      </c>
      <c r="Z834" t="s">
        <v>380</v>
      </c>
      <c r="AA834" t="s">
        <v>756</v>
      </c>
      <c r="AB834" t="s">
        <v>924</v>
      </c>
      <c r="AC834" t="s">
        <v>758</v>
      </c>
      <c r="AD834" t="s">
        <v>759</v>
      </c>
      <c r="AE834" t="s">
        <v>766</v>
      </c>
      <c r="AF834" t="s">
        <v>935</v>
      </c>
      <c r="AG834" t="s">
        <v>761</v>
      </c>
      <c r="AH834" t="s">
        <v>762</v>
      </c>
      <c r="AI834" t="s">
        <v>936</v>
      </c>
      <c r="AJ834">
        <v>27.4</v>
      </c>
      <c r="AK834">
        <v>0</v>
      </c>
      <c r="AL834">
        <v>0</v>
      </c>
      <c r="AM834" t="s">
        <v>764</v>
      </c>
      <c r="AN834" t="s">
        <v>764</v>
      </c>
      <c r="AO834" t="s">
        <v>764</v>
      </c>
    </row>
    <row r="835" spans="1:41" x14ac:dyDescent="0.35">
      <c r="A835">
        <v>1208937</v>
      </c>
      <c r="B835" t="s">
        <v>740</v>
      </c>
      <c r="C835" t="s">
        <v>741</v>
      </c>
      <c r="D835" t="e">
        <v>#N/A</v>
      </c>
      <c r="E835" t="s">
        <v>946</v>
      </c>
      <c r="F835" t="s">
        <v>742</v>
      </c>
      <c r="G835">
        <v>2021</v>
      </c>
      <c r="H835">
        <v>6</v>
      </c>
      <c r="I835" t="s">
        <v>743</v>
      </c>
      <c r="J835" s="29">
        <v>44377</v>
      </c>
      <c r="K835" t="s">
        <v>744</v>
      </c>
      <c r="L835" t="s">
        <v>769</v>
      </c>
      <c r="M835" t="s">
        <v>774</v>
      </c>
      <c r="N835" t="s">
        <v>775</v>
      </c>
      <c r="O835" t="s">
        <v>772</v>
      </c>
      <c r="P835" t="s">
        <v>673</v>
      </c>
      <c r="Q835" t="s">
        <v>749</v>
      </c>
      <c r="R835" t="s">
        <v>639</v>
      </c>
      <c r="S835" t="s">
        <v>703</v>
      </c>
      <c r="T835" t="s">
        <v>751</v>
      </c>
      <c r="U835" t="s">
        <v>752</v>
      </c>
      <c r="V835" t="s">
        <v>753</v>
      </c>
      <c r="W835" t="s">
        <v>933</v>
      </c>
      <c r="X835" t="s">
        <v>934</v>
      </c>
      <c r="Y835" t="s">
        <v>755</v>
      </c>
      <c r="Z835" t="s">
        <v>380</v>
      </c>
      <c r="AA835" t="s">
        <v>756</v>
      </c>
      <c r="AB835" t="s">
        <v>924</v>
      </c>
      <c r="AC835" t="s">
        <v>758</v>
      </c>
      <c r="AD835" t="s">
        <v>759</v>
      </c>
      <c r="AE835" t="s">
        <v>766</v>
      </c>
      <c r="AF835" t="s">
        <v>935</v>
      </c>
      <c r="AG835" t="s">
        <v>761</v>
      </c>
      <c r="AH835" t="s">
        <v>762</v>
      </c>
      <c r="AI835" t="s">
        <v>936</v>
      </c>
      <c r="AJ835">
        <v>-27.4</v>
      </c>
      <c r="AK835">
        <v>0</v>
      </c>
      <c r="AL835">
        <v>0</v>
      </c>
      <c r="AM835" t="s">
        <v>764</v>
      </c>
      <c r="AN835" t="s">
        <v>764</v>
      </c>
      <c r="AO835" t="s">
        <v>764</v>
      </c>
    </row>
    <row r="836" spans="1:41" x14ac:dyDescent="0.35">
      <c r="A836">
        <v>1208937</v>
      </c>
      <c r="B836" t="s">
        <v>740</v>
      </c>
      <c r="C836" t="s">
        <v>741</v>
      </c>
      <c r="D836" t="e">
        <v>#N/A</v>
      </c>
      <c r="E836" t="s">
        <v>946</v>
      </c>
      <c r="F836" t="s">
        <v>742</v>
      </c>
      <c r="G836">
        <v>2021</v>
      </c>
      <c r="H836">
        <v>6</v>
      </c>
      <c r="I836" t="s">
        <v>743</v>
      </c>
      <c r="J836" s="29">
        <v>44377</v>
      </c>
      <c r="K836" t="s">
        <v>744</v>
      </c>
      <c r="L836" t="s">
        <v>745</v>
      </c>
      <c r="M836" t="s">
        <v>746</v>
      </c>
      <c r="N836" t="s">
        <v>747</v>
      </c>
      <c r="O836" t="s">
        <v>748</v>
      </c>
      <c r="P836" t="s">
        <v>673</v>
      </c>
      <c r="Q836" t="s">
        <v>749</v>
      </c>
      <c r="R836" t="s">
        <v>639</v>
      </c>
      <c r="S836" t="s">
        <v>703</v>
      </c>
      <c r="T836" t="s">
        <v>751</v>
      </c>
      <c r="U836" t="s">
        <v>752</v>
      </c>
      <c r="V836" t="s">
        <v>753</v>
      </c>
      <c r="W836" t="s">
        <v>933</v>
      </c>
      <c r="X836" t="s">
        <v>934</v>
      </c>
      <c r="Y836" t="s">
        <v>755</v>
      </c>
      <c r="Z836" t="s">
        <v>380</v>
      </c>
      <c r="AA836" t="s">
        <v>756</v>
      </c>
      <c r="AB836" t="s">
        <v>924</v>
      </c>
      <c r="AC836" t="s">
        <v>758</v>
      </c>
      <c r="AD836" t="s">
        <v>759</v>
      </c>
      <c r="AE836" t="s">
        <v>766</v>
      </c>
      <c r="AF836" t="s">
        <v>935</v>
      </c>
      <c r="AG836" t="s">
        <v>761</v>
      </c>
      <c r="AH836" t="s">
        <v>762</v>
      </c>
      <c r="AI836" t="s">
        <v>936</v>
      </c>
      <c r="AJ836">
        <v>270.20999999999998</v>
      </c>
      <c r="AK836">
        <v>0</v>
      </c>
      <c r="AL836">
        <v>0</v>
      </c>
      <c r="AM836" t="s">
        <v>764</v>
      </c>
      <c r="AN836" t="s">
        <v>764</v>
      </c>
      <c r="AO836" t="s">
        <v>764</v>
      </c>
    </row>
    <row r="837" spans="1:41" x14ac:dyDescent="0.35">
      <c r="A837">
        <v>1208937</v>
      </c>
      <c r="B837" t="s">
        <v>740</v>
      </c>
      <c r="C837" t="s">
        <v>741</v>
      </c>
      <c r="D837" t="e">
        <v>#N/A</v>
      </c>
      <c r="E837" t="s">
        <v>946</v>
      </c>
      <c r="F837" t="s">
        <v>742</v>
      </c>
      <c r="G837">
        <v>2021</v>
      </c>
      <c r="H837">
        <v>6</v>
      </c>
      <c r="I837" t="s">
        <v>743</v>
      </c>
      <c r="J837" s="29">
        <v>44377</v>
      </c>
      <c r="K837" t="s">
        <v>744</v>
      </c>
      <c r="L837" t="s">
        <v>782</v>
      </c>
      <c r="M837" t="s">
        <v>783</v>
      </c>
      <c r="N837" t="s">
        <v>784</v>
      </c>
      <c r="O837" t="s">
        <v>785</v>
      </c>
      <c r="P837" t="s">
        <v>673</v>
      </c>
      <c r="Q837" t="s">
        <v>749</v>
      </c>
      <c r="R837" t="s">
        <v>639</v>
      </c>
      <c r="S837" t="s">
        <v>703</v>
      </c>
      <c r="T837" t="s">
        <v>751</v>
      </c>
      <c r="U837" t="s">
        <v>752</v>
      </c>
      <c r="V837" t="s">
        <v>753</v>
      </c>
      <c r="W837" t="s">
        <v>933</v>
      </c>
      <c r="X837" t="s">
        <v>934</v>
      </c>
      <c r="Y837" t="s">
        <v>755</v>
      </c>
      <c r="Z837" t="s">
        <v>380</v>
      </c>
      <c r="AA837" t="s">
        <v>756</v>
      </c>
      <c r="AB837" t="s">
        <v>924</v>
      </c>
      <c r="AC837" t="s">
        <v>758</v>
      </c>
      <c r="AD837" t="s">
        <v>759</v>
      </c>
      <c r="AE837" t="s">
        <v>766</v>
      </c>
      <c r="AF837" t="s">
        <v>935</v>
      </c>
      <c r="AG837" t="s">
        <v>761</v>
      </c>
      <c r="AH837" t="s">
        <v>762</v>
      </c>
      <c r="AI837" t="s">
        <v>936</v>
      </c>
      <c r="AJ837">
        <v>-27.4</v>
      </c>
      <c r="AK837">
        <v>0</v>
      </c>
      <c r="AL837">
        <v>0</v>
      </c>
      <c r="AM837" t="s">
        <v>764</v>
      </c>
      <c r="AN837" t="s">
        <v>764</v>
      </c>
      <c r="AO837" t="s">
        <v>764</v>
      </c>
    </row>
    <row r="838" spans="1:41" x14ac:dyDescent="0.35">
      <c r="A838">
        <v>1208937</v>
      </c>
      <c r="B838" t="s">
        <v>740</v>
      </c>
      <c r="C838" t="s">
        <v>741</v>
      </c>
      <c r="D838" t="e">
        <v>#N/A</v>
      </c>
      <c r="E838" t="s">
        <v>946</v>
      </c>
      <c r="F838" t="s">
        <v>742</v>
      </c>
      <c r="G838">
        <v>2021</v>
      </c>
      <c r="H838">
        <v>6</v>
      </c>
      <c r="I838" t="s">
        <v>743</v>
      </c>
      <c r="J838" s="29">
        <v>44377</v>
      </c>
      <c r="K838" t="s">
        <v>744</v>
      </c>
      <c r="L838" t="s">
        <v>769</v>
      </c>
      <c r="M838" t="s">
        <v>776</v>
      </c>
      <c r="N838" t="s">
        <v>777</v>
      </c>
      <c r="O838" t="s">
        <v>772</v>
      </c>
      <c r="P838" t="s">
        <v>673</v>
      </c>
      <c r="Q838" t="s">
        <v>749</v>
      </c>
      <c r="R838" t="s">
        <v>639</v>
      </c>
      <c r="S838" t="s">
        <v>703</v>
      </c>
      <c r="T838" t="s">
        <v>751</v>
      </c>
      <c r="U838" t="s">
        <v>752</v>
      </c>
      <c r="V838" t="s">
        <v>753</v>
      </c>
      <c r="W838" t="s">
        <v>933</v>
      </c>
      <c r="X838" t="s">
        <v>934</v>
      </c>
      <c r="Y838" t="s">
        <v>755</v>
      </c>
      <c r="Z838" t="s">
        <v>380</v>
      </c>
      <c r="AA838" t="s">
        <v>756</v>
      </c>
      <c r="AB838" t="s">
        <v>924</v>
      </c>
      <c r="AC838" t="s">
        <v>758</v>
      </c>
      <c r="AD838" t="s">
        <v>759</v>
      </c>
      <c r="AE838" t="s">
        <v>766</v>
      </c>
      <c r="AF838" t="s">
        <v>935</v>
      </c>
      <c r="AG838" t="s">
        <v>761</v>
      </c>
      <c r="AH838" t="s">
        <v>762</v>
      </c>
      <c r="AI838" t="s">
        <v>936</v>
      </c>
      <c r="AJ838">
        <v>27.4</v>
      </c>
      <c r="AK838">
        <v>0</v>
      </c>
      <c r="AL838">
        <v>0</v>
      </c>
      <c r="AM838" t="s">
        <v>764</v>
      </c>
      <c r="AN838" t="s">
        <v>764</v>
      </c>
      <c r="AO838" t="s">
        <v>764</v>
      </c>
    </row>
    <row r="839" spans="1:41" x14ac:dyDescent="0.35">
      <c r="A839">
        <v>1199587</v>
      </c>
      <c r="B839" t="s">
        <v>740</v>
      </c>
      <c r="C839" t="s">
        <v>741</v>
      </c>
      <c r="D839" t="e">
        <v>#N/A</v>
      </c>
      <c r="E839" t="s">
        <v>947</v>
      </c>
      <c r="F839" t="s">
        <v>742</v>
      </c>
      <c r="G839">
        <v>2021</v>
      </c>
      <c r="H839">
        <v>6</v>
      </c>
      <c r="I839" t="s">
        <v>743</v>
      </c>
      <c r="J839" s="29">
        <v>44377</v>
      </c>
      <c r="K839" t="s">
        <v>744</v>
      </c>
      <c r="L839" t="s">
        <v>769</v>
      </c>
      <c r="M839" t="s">
        <v>770</v>
      </c>
      <c r="N839" t="s">
        <v>771</v>
      </c>
      <c r="O839" t="s">
        <v>772</v>
      </c>
      <c r="P839" t="s">
        <v>673</v>
      </c>
      <c r="Q839" t="s">
        <v>749</v>
      </c>
      <c r="R839" t="s">
        <v>637</v>
      </c>
      <c r="S839" t="s">
        <v>705</v>
      </c>
      <c r="T839" t="s">
        <v>751</v>
      </c>
      <c r="U839" t="s">
        <v>752</v>
      </c>
      <c r="V839" t="s">
        <v>753</v>
      </c>
      <c r="W839" t="s">
        <v>930</v>
      </c>
      <c r="X839" t="s">
        <v>931</v>
      </c>
      <c r="Y839" t="s">
        <v>755</v>
      </c>
      <c r="Z839" t="s">
        <v>380</v>
      </c>
      <c r="AA839" t="s">
        <v>756</v>
      </c>
      <c r="AB839" t="s">
        <v>924</v>
      </c>
      <c r="AC839" t="s">
        <v>758</v>
      </c>
      <c r="AD839" t="s">
        <v>759</v>
      </c>
      <c r="AE839" t="s">
        <v>766</v>
      </c>
      <c r="AF839" t="s">
        <v>925</v>
      </c>
      <c r="AG839" t="s">
        <v>761</v>
      </c>
      <c r="AH839" t="s">
        <v>762</v>
      </c>
      <c r="AI839" t="s">
        <v>926</v>
      </c>
      <c r="AJ839">
        <v>1212.26</v>
      </c>
      <c r="AK839">
        <v>0</v>
      </c>
      <c r="AL839">
        <v>0</v>
      </c>
      <c r="AM839" t="s">
        <v>764</v>
      </c>
      <c r="AN839" t="s">
        <v>764</v>
      </c>
      <c r="AO839" t="s">
        <v>764</v>
      </c>
    </row>
    <row r="840" spans="1:41" x14ac:dyDescent="0.35">
      <c r="A840">
        <v>1199587</v>
      </c>
      <c r="B840" t="s">
        <v>740</v>
      </c>
      <c r="C840" t="s">
        <v>741</v>
      </c>
      <c r="D840" t="e">
        <v>#N/A</v>
      </c>
      <c r="E840" t="s">
        <v>947</v>
      </c>
      <c r="F840" t="s">
        <v>742</v>
      </c>
      <c r="G840">
        <v>2021</v>
      </c>
      <c r="H840">
        <v>6</v>
      </c>
      <c r="I840" t="s">
        <v>743</v>
      </c>
      <c r="J840" s="29">
        <v>44377</v>
      </c>
      <c r="K840" t="s">
        <v>744</v>
      </c>
      <c r="L840" t="s">
        <v>769</v>
      </c>
      <c r="M840" t="s">
        <v>774</v>
      </c>
      <c r="N840" t="s">
        <v>775</v>
      </c>
      <c r="O840" t="s">
        <v>772</v>
      </c>
      <c r="P840" t="s">
        <v>673</v>
      </c>
      <c r="Q840" t="s">
        <v>749</v>
      </c>
      <c r="R840" t="s">
        <v>637</v>
      </c>
      <c r="S840" t="s">
        <v>705</v>
      </c>
      <c r="T840" t="s">
        <v>751</v>
      </c>
      <c r="U840" t="s">
        <v>752</v>
      </c>
      <c r="V840" t="s">
        <v>753</v>
      </c>
      <c r="W840" t="s">
        <v>930</v>
      </c>
      <c r="X840" t="s">
        <v>931</v>
      </c>
      <c r="Y840" t="s">
        <v>755</v>
      </c>
      <c r="Z840" t="s">
        <v>380</v>
      </c>
      <c r="AA840" t="s">
        <v>756</v>
      </c>
      <c r="AB840" t="s">
        <v>924</v>
      </c>
      <c r="AC840" t="s">
        <v>758</v>
      </c>
      <c r="AD840" t="s">
        <v>759</v>
      </c>
      <c r="AE840" t="s">
        <v>766</v>
      </c>
      <c r="AF840" t="s">
        <v>925</v>
      </c>
      <c r="AG840" t="s">
        <v>761</v>
      </c>
      <c r="AH840" t="s">
        <v>762</v>
      </c>
      <c r="AI840" t="s">
        <v>926</v>
      </c>
      <c r="AJ840">
        <v>-1212.26</v>
      </c>
      <c r="AK840">
        <v>0</v>
      </c>
      <c r="AL840">
        <v>0</v>
      </c>
      <c r="AM840" t="s">
        <v>764</v>
      </c>
      <c r="AN840" t="s">
        <v>764</v>
      </c>
      <c r="AO840" t="s">
        <v>764</v>
      </c>
    </row>
    <row r="841" spans="1:41" x14ac:dyDescent="0.35">
      <c r="A841">
        <v>1199587</v>
      </c>
      <c r="B841" t="s">
        <v>740</v>
      </c>
      <c r="C841" t="s">
        <v>741</v>
      </c>
      <c r="D841" t="e">
        <v>#N/A</v>
      </c>
      <c r="E841" t="s">
        <v>947</v>
      </c>
      <c r="F841" t="s">
        <v>742</v>
      </c>
      <c r="G841">
        <v>2021</v>
      </c>
      <c r="H841">
        <v>6</v>
      </c>
      <c r="I841" t="s">
        <v>743</v>
      </c>
      <c r="J841" s="29">
        <v>44377</v>
      </c>
      <c r="K841" t="s">
        <v>744</v>
      </c>
      <c r="L841" t="s">
        <v>745</v>
      </c>
      <c r="M841" t="s">
        <v>746</v>
      </c>
      <c r="N841" t="s">
        <v>747</v>
      </c>
      <c r="O841" t="s">
        <v>748</v>
      </c>
      <c r="P841" t="s">
        <v>673</v>
      </c>
      <c r="Q841" t="s">
        <v>749</v>
      </c>
      <c r="R841" t="s">
        <v>637</v>
      </c>
      <c r="S841" t="s">
        <v>705</v>
      </c>
      <c r="T841" t="s">
        <v>751</v>
      </c>
      <c r="U841" t="s">
        <v>752</v>
      </c>
      <c r="V841" t="s">
        <v>753</v>
      </c>
      <c r="W841" t="s">
        <v>930</v>
      </c>
      <c r="X841" t="s">
        <v>931</v>
      </c>
      <c r="Y841" t="s">
        <v>755</v>
      </c>
      <c r="Z841" t="s">
        <v>380</v>
      </c>
      <c r="AA841" t="s">
        <v>756</v>
      </c>
      <c r="AB841" t="s">
        <v>924</v>
      </c>
      <c r="AC841" t="s">
        <v>758</v>
      </c>
      <c r="AD841" t="s">
        <v>759</v>
      </c>
      <c r="AE841" t="s">
        <v>766</v>
      </c>
      <c r="AF841" t="s">
        <v>925</v>
      </c>
      <c r="AG841" t="s">
        <v>761</v>
      </c>
      <c r="AH841" t="s">
        <v>762</v>
      </c>
      <c r="AI841" t="s">
        <v>926</v>
      </c>
      <c r="AJ841">
        <v>248.55</v>
      </c>
      <c r="AK841">
        <v>0</v>
      </c>
      <c r="AL841">
        <v>0</v>
      </c>
      <c r="AM841" t="s">
        <v>764</v>
      </c>
      <c r="AN841" t="s">
        <v>764</v>
      </c>
      <c r="AO841" t="s">
        <v>764</v>
      </c>
    </row>
    <row r="842" spans="1:41" x14ac:dyDescent="0.35">
      <c r="A842">
        <v>1199587</v>
      </c>
      <c r="B842" t="s">
        <v>740</v>
      </c>
      <c r="C842" t="s">
        <v>741</v>
      </c>
      <c r="D842" t="e">
        <v>#N/A</v>
      </c>
      <c r="E842" t="s">
        <v>947</v>
      </c>
      <c r="F842" t="s">
        <v>742</v>
      </c>
      <c r="G842">
        <v>2021</v>
      </c>
      <c r="H842">
        <v>6</v>
      </c>
      <c r="I842" t="s">
        <v>743</v>
      </c>
      <c r="J842" s="29">
        <v>44377</v>
      </c>
      <c r="K842" t="s">
        <v>744</v>
      </c>
      <c r="L842" t="s">
        <v>769</v>
      </c>
      <c r="M842" t="s">
        <v>776</v>
      </c>
      <c r="N842" t="s">
        <v>777</v>
      </c>
      <c r="O842" t="s">
        <v>772</v>
      </c>
      <c r="P842" t="s">
        <v>673</v>
      </c>
      <c r="Q842" t="s">
        <v>749</v>
      </c>
      <c r="R842" t="s">
        <v>637</v>
      </c>
      <c r="S842" t="s">
        <v>705</v>
      </c>
      <c r="T842" t="s">
        <v>751</v>
      </c>
      <c r="U842" t="s">
        <v>752</v>
      </c>
      <c r="V842" t="s">
        <v>753</v>
      </c>
      <c r="W842" t="s">
        <v>930</v>
      </c>
      <c r="X842" t="s">
        <v>931</v>
      </c>
      <c r="Y842" t="s">
        <v>755</v>
      </c>
      <c r="Z842" t="s">
        <v>380</v>
      </c>
      <c r="AA842" t="s">
        <v>756</v>
      </c>
      <c r="AB842" t="s">
        <v>924</v>
      </c>
      <c r="AC842" t="s">
        <v>758</v>
      </c>
      <c r="AD842" t="s">
        <v>759</v>
      </c>
      <c r="AE842" t="s">
        <v>766</v>
      </c>
      <c r="AF842" t="s">
        <v>925</v>
      </c>
      <c r="AG842" t="s">
        <v>761</v>
      </c>
      <c r="AH842" t="s">
        <v>762</v>
      </c>
      <c r="AI842" t="s">
        <v>926</v>
      </c>
      <c r="AJ842">
        <v>1212.26</v>
      </c>
      <c r="AK842">
        <v>0</v>
      </c>
      <c r="AL842">
        <v>0</v>
      </c>
      <c r="AM842" t="s">
        <v>764</v>
      </c>
      <c r="AN842" t="s">
        <v>764</v>
      </c>
      <c r="AO842" t="s">
        <v>764</v>
      </c>
    </row>
    <row r="843" spans="1:41" x14ac:dyDescent="0.35">
      <c r="A843">
        <v>1772558</v>
      </c>
      <c r="B843" t="s">
        <v>740</v>
      </c>
      <c r="C843" t="s">
        <v>741</v>
      </c>
      <c r="D843" t="s">
        <v>580</v>
      </c>
      <c r="E843" t="s">
        <v>175</v>
      </c>
      <c r="F843" t="s">
        <v>742</v>
      </c>
      <c r="G843">
        <v>2021</v>
      </c>
      <c r="H843">
        <v>6</v>
      </c>
      <c r="I843" t="s">
        <v>743</v>
      </c>
      <c r="J843" s="29">
        <v>44377</v>
      </c>
      <c r="K843" t="s">
        <v>744</v>
      </c>
      <c r="L843" t="s">
        <v>769</v>
      </c>
      <c r="M843" t="s">
        <v>770</v>
      </c>
      <c r="N843" t="s">
        <v>771</v>
      </c>
      <c r="O843" t="s">
        <v>772</v>
      </c>
      <c r="P843" t="s">
        <v>673</v>
      </c>
      <c r="Q843" t="s">
        <v>749</v>
      </c>
      <c r="R843" t="s">
        <v>637</v>
      </c>
      <c r="S843" t="s">
        <v>705</v>
      </c>
      <c r="T843" t="s">
        <v>751</v>
      </c>
      <c r="U843" t="s">
        <v>752</v>
      </c>
      <c r="V843" t="s">
        <v>753</v>
      </c>
      <c r="W843" t="s">
        <v>21</v>
      </c>
      <c r="X843" t="s">
        <v>927</v>
      </c>
      <c r="Y843" t="s">
        <v>755</v>
      </c>
      <c r="Z843" t="s">
        <v>380</v>
      </c>
      <c r="AA843" t="s">
        <v>756</v>
      </c>
      <c r="AB843" t="s">
        <v>924</v>
      </c>
      <c r="AC843" t="s">
        <v>758</v>
      </c>
      <c r="AD843" t="s">
        <v>759</v>
      </c>
      <c r="AE843" t="s">
        <v>766</v>
      </c>
      <c r="AF843" t="s">
        <v>790</v>
      </c>
      <c r="AG843" t="s">
        <v>761</v>
      </c>
      <c r="AH843" t="s">
        <v>762</v>
      </c>
      <c r="AI843" t="s">
        <v>791</v>
      </c>
      <c r="AJ843">
        <v>245.09</v>
      </c>
      <c r="AK843">
        <v>0</v>
      </c>
      <c r="AL843">
        <v>0</v>
      </c>
      <c r="AM843" t="s">
        <v>764</v>
      </c>
      <c r="AN843" t="s">
        <v>764</v>
      </c>
      <c r="AO843" t="s">
        <v>764</v>
      </c>
    </row>
    <row r="844" spans="1:41" x14ac:dyDescent="0.35">
      <c r="A844">
        <v>1772558</v>
      </c>
      <c r="B844" t="s">
        <v>740</v>
      </c>
      <c r="C844" t="s">
        <v>741</v>
      </c>
      <c r="D844" t="s">
        <v>580</v>
      </c>
      <c r="E844" t="s">
        <v>175</v>
      </c>
      <c r="F844" t="s">
        <v>742</v>
      </c>
      <c r="G844">
        <v>2021</v>
      </c>
      <c r="H844">
        <v>6</v>
      </c>
      <c r="I844" t="s">
        <v>743</v>
      </c>
      <c r="J844" s="29">
        <v>44377</v>
      </c>
      <c r="K844" t="s">
        <v>744</v>
      </c>
      <c r="L844" t="s">
        <v>769</v>
      </c>
      <c r="M844" t="s">
        <v>774</v>
      </c>
      <c r="N844" t="s">
        <v>775</v>
      </c>
      <c r="O844" t="s">
        <v>772</v>
      </c>
      <c r="P844" t="s">
        <v>673</v>
      </c>
      <c r="Q844" t="s">
        <v>749</v>
      </c>
      <c r="R844" t="s">
        <v>637</v>
      </c>
      <c r="S844" t="s">
        <v>705</v>
      </c>
      <c r="T844" t="s">
        <v>751</v>
      </c>
      <c r="U844" t="s">
        <v>752</v>
      </c>
      <c r="V844" t="s">
        <v>753</v>
      </c>
      <c r="W844" t="s">
        <v>21</v>
      </c>
      <c r="X844" t="s">
        <v>927</v>
      </c>
      <c r="Y844" t="s">
        <v>755</v>
      </c>
      <c r="Z844" t="s">
        <v>380</v>
      </c>
      <c r="AA844" t="s">
        <v>756</v>
      </c>
      <c r="AB844" t="s">
        <v>924</v>
      </c>
      <c r="AC844" t="s">
        <v>758</v>
      </c>
      <c r="AD844" t="s">
        <v>759</v>
      </c>
      <c r="AE844" t="s">
        <v>766</v>
      </c>
      <c r="AF844" t="s">
        <v>790</v>
      </c>
      <c r="AG844" t="s">
        <v>761</v>
      </c>
      <c r="AH844" t="s">
        <v>762</v>
      </c>
      <c r="AI844" t="s">
        <v>791</v>
      </c>
      <c r="AJ844">
        <v>-245.09</v>
      </c>
      <c r="AK844">
        <v>0</v>
      </c>
      <c r="AL844">
        <v>0</v>
      </c>
      <c r="AM844" t="s">
        <v>764</v>
      </c>
      <c r="AN844" t="s">
        <v>764</v>
      </c>
      <c r="AO844" t="s">
        <v>764</v>
      </c>
    </row>
    <row r="845" spans="1:41" x14ac:dyDescent="0.35">
      <c r="A845">
        <v>1772558</v>
      </c>
      <c r="B845" t="s">
        <v>740</v>
      </c>
      <c r="C845" t="s">
        <v>741</v>
      </c>
      <c r="D845" t="s">
        <v>580</v>
      </c>
      <c r="E845" t="s">
        <v>175</v>
      </c>
      <c r="F845" t="s">
        <v>742</v>
      </c>
      <c r="G845">
        <v>2021</v>
      </c>
      <c r="H845">
        <v>6</v>
      </c>
      <c r="I845" t="s">
        <v>743</v>
      </c>
      <c r="J845" s="29">
        <v>44377</v>
      </c>
      <c r="K845" t="s">
        <v>744</v>
      </c>
      <c r="L845" t="s">
        <v>745</v>
      </c>
      <c r="M845" t="s">
        <v>746</v>
      </c>
      <c r="N845" t="s">
        <v>747</v>
      </c>
      <c r="O845" t="s">
        <v>748</v>
      </c>
      <c r="P845" t="s">
        <v>673</v>
      </c>
      <c r="Q845" t="s">
        <v>749</v>
      </c>
      <c r="R845" t="s">
        <v>637</v>
      </c>
      <c r="S845" t="s">
        <v>705</v>
      </c>
      <c r="T845" t="s">
        <v>751</v>
      </c>
      <c r="U845" t="s">
        <v>752</v>
      </c>
      <c r="V845" t="s">
        <v>753</v>
      </c>
      <c r="W845" t="s">
        <v>21</v>
      </c>
      <c r="X845" t="s">
        <v>927</v>
      </c>
      <c r="Y845" t="s">
        <v>755</v>
      </c>
      <c r="Z845" t="s">
        <v>380</v>
      </c>
      <c r="AA845" t="s">
        <v>756</v>
      </c>
      <c r="AB845" t="s">
        <v>924</v>
      </c>
      <c r="AC845" t="s">
        <v>758</v>
      </c>
      <c r="AD845" t="s">
        <v>759</v>
      </c>
      <c r="AE845" t="s">
        <v>766</v>
      </c>
      <c r="AF845" t="s">
        <v>790</v>
      </c>
      <c r="AG845" t="s">
        <v>761</v>
      </c>
      <c r="AH845" t="s">
        <v>762</v>
      </c>
      <c r="AI845" t="s">
        <v>791</v>
      </c>
      <c r="AJ845">
        <v>679.26</v>
      </c>
      <c r="AK845">
        <v>0</v>
      </c>
      <c r="AL845">
        <v>0</v>
      </c>
      <c r="AM845" t="s">
        <v>764</v>
      </c>
      <c r="AN845" t="s">
        <v>764</v>
      </c>
      <c r="AO845" t="s">
        <v>764</v>
      </c>
    </row>
    <row r="846" spans="1:41" x14ac:dyDescent="0.35">
      <c r="A846">
        <v>1772558</v>
      </c>
      <c r="B846" t="s">
        <v>740</v>
      </c>
      <c r="C846" t="s">
        <v>741</v>
      </c>
      <c r="D846" t="s">
        <v>580</v>
      </c>
      <c r="E846" t="s">
        <v>175</v>
      </c>
      <c r="F846" t="s">
        <v>742</v>
      </c>
      <c r="G846">
        <v>2021</v>
      </c>
      <c r="H846">
        <v>6</v>
      </c>
      <c r="I846" t="s">
        <v>743</v>
      </c>
      <c r="J846" s="29">
        <v>44377</v>
      </c>
      <c r="K846" t="s">
        <v>744</v>
      </c>
      <c r="L846" t="s">
        <v>769</v>
      </c>
      <c r="M846" t="s">
        <v>776</v>
      </c>
      <c r="N846" t="s">
        <v>777</v>
      </c>
      <c r="O846" t="s">
        <v>772</v>
      </c>
      <c r="P846" t="s">
        <v>673</v>
      </c>
      <c r="Q846" t="s">
        <v>749</v>
      </c>
      <c r="R846" t="s">
        <v>637</v>
      </c>
      <c r="S846" t="s">
        <v>705</v>
      </c>
      <c r="T846" t="s">
        <v>751</v>
      </c>
      <c r="U846" t="s">
        <v>752</v>
      </c>
      <c r="V846" t="s">
        <v>753</v>
      </c>
      <c r="W846" t="s">
        <v>21</v>
      </c>
      <c r="X846" t="s">
        <v>927</v>
      </c>
      <c r="Y846" t="s">
        <v>755</v>
      </c>
      <c r="Z846" t="s">
        <v>380</v>
      </c>
      <c r="AA846" t="s">
        <v>756</v>
      </c>
      <c r="AB846" t="s">
        <v>924</v>
      </c>
      <c r="AC846" t="s">
        <v>758</v>
      </c>
      <c r="AD846" t="s">
        <v>759</v>
      </c>
      <c r="AE846" t="s">
        <v>766</v>
      </c>
      <c r="AF846" t="s">
        <v>790</v>
      </c>
      <c r="AG846" t="s">
        <v>761</v>
      </c>
      <c r="AH846" t="s">
        <v>762</v>
      </c>
      <c r="AI846" t="s">
        <v>791</v>
      </c>
      <c r="AJ846">
        <v>245.09</v>
      </c>
      <c r="AK846">
        <v>0</v>
      </c>
      <c r="AL846">
        <v>0</v>
      </c>
      <c r="AM846" t="s">
        <v>764</v>
      </c>
      <c r="AN846" t="s">
        <v>764</v>
      </c>
      <c r="AO846" t="s">
        <v>764</v>
      </c>
    </row>
    <row r="847" spans="1:41" x14ac:dyDescent="0.35">
      <c r="A847">
        <v>1772146</v>
      </c>
      <c r="B847" t="s">
        <v>740</v>
      </c>
      <c r="C847" t="s">
        <v>741</v>
      </c>
      <c r="D847" t="s">
        <v>580</v>
      </c>
      <c r="E847" t="s">
        <v>174</v>
      </c>
      <c r="F847" t="s">
        <v>742</v>
      </c>
      <c r="G847">
        <v>2021</v>
      </c>
      <c r="H847">
        <v>6</v>
      </c>
      <c r="I847" t="s">
        <v>743</v>
      </c>
      <c r="J847" s="29">
        <v>44377</v>
      </c>
      <c r="K847" t="s">
        <v>744</v>
      </c>
      <c r="L847" t="s">
        <v>769</v>
      </c>
      <c r="M847" t="s">
        <v>770</v>
      </c>
      <c r="N847" t="s">
        <v>771</v>
      </c>
      <c r="O847" t="s">
        <v>772</v>
      </c>
      <c r="P847" t="s">
        <v>673</v>
      </c>
      <c r="Q847" t="s">
        <v>749</v>
      </c>
      <c r="R847" t="s">
        <v>637</v>
      </c>
      <c r="S847" t="s">
        <v>705</v>
      </c>
      <c r="T847" t="s">
        <v>751</v>
      </c>
      <c r="U847" t="s">
        <v>752</v>
      </c>
      <c r="V847" t="s">
        <v>753</v>
      </c>
      <c r="W847" t="s">
        <v>20</v>
      </c>
      <c r="X847" t="s">
        <v>928</v>
      </c>
      <c r="Y847" t="s">
        <v>755</v>
      </c>
      <c r="Z847" t="s">
        <v>380</v>
      </c>
      <c r="AA847" t="s">
        <v>756</v>
      </c>
      <c r="AB847" t="s">
        <v>924</v>
      </c>
      <c r="AC847" t="s">
        <v>758</v>
      </c>
      <c r="AD847" t="s">
        <v>759</v>
      </c>
      <c r="AE847" t="s">
        <v>766</v>
      </c>
      <c r="AF847" t="s">
        <v>925</v>
      </c>
      <c r="AG847" t="s">
        <v>761</v>
      </c>
      <c r="AH847" t="s">
        <v>762</v>
      </c>
      <c r="AI847" t="s">
        <v>926</v>
      </c>
      <c r="AJ847">
        <v>340.38</v>
      </c>
      <c r="AK847">
        <v>0</v>
      </c>
      <c r="AL847">
        <v>0</v>
      </c>
      <c r="AM847" t="s">
        <v>764</v>
      </c>
      <c r="AN847" t="s">
        <v>764</v>
      </c>
      <c r="AO847" t="s">
        <v>764</v>
      </c>
    </row>
    <row r="848" spans="1:41" x14ac:dyDescent="0.35">
      <c r="A848">
        <v>1772146</v>
      </c>
      <c r="B848" t="s">
        <v>740</v>
      </c>
      <c r="C848" t="s">
        <v>741</v>
      </c>
      <c r="D848" t="s">
        <v>580</v>
      </c>
      <c r="E848" t="s">
        <v>174</v>
      </c>
      <c r="F848" t="s">
        <v>742</v>
      </c>
      <c r="G848">
        <v>2021</v>
      </c>
      <c r="H848">
        <v>6</v>
      </c>
      <c r="I848" t="s">
        <v>743</v>
      </c>
      <c r="J848" s="29">
        <v>44377</v>
      </c>
      <c r="K848" t="s">
        <v>744</v>
      </c>
      <c r="L848" t="s">
        <v>769</v>
      </c>
      <c r="M848" t="s">
        <v>774</v>
      </c>
      <c r="N848" t="s">
        <v>775</v>
      </c>
      <c r="O848" t="s">
        <v>772</v>
      </c>
      <c r="P848" t="s">
        <v>673</v>
      </c>
      <c r="Q848" t="s">
        <v>749</v>
      </c>
      <c r="R848" t="s">
        <v>637</v>
      </c>
      <c r="S848" t="s">
        <v>705</v>
      </c>
      <c r="T848" t="s">
        <v>751</v>
      </c>
      <c r="U848" t="s">
        <v>752</v>
      </c>
      <c r="V848" t="s">
        <v>753</v>
      </c>
      <c r="W848" t="s">
        <v>20</v>
      </c>
      <c r="X848" t="s">
        <v>928</v>
      </c>
      <c r="Y848" t="s">
        <v>755</v>
      </c>
      <c r="Z848" t="s">
        <v>380</v>
      </c>
      <c r="AA848" t="s">
        <v>756</v>
      </c>
      <c r="AB848" t="s">
        <v>924</v>
      </c>
      <c r="AC848" t="s">
        <v>758</v>
      </c>
      <c r="AD848" t="s">
        <v>759</v>
      </c>
      <c r="AE848" t="s">
        <v>766</v>
      </c>
      <c r="AF848" t="s">
        <v>925</v>
      </c>
      <c r="AG848" t="s">
        <v>761</v>
      </c>
      <c r="AH848" t="s">
        <v>762</v>
      </c>
      <c r="AI848" t="s">
        <v>926</v>
      </c>
      <c r="AJ848">
        <v>-340.38</v>
      </c>
      <c r="AK848">
        <v>0</v>
      </c>
      <c r="AL848">
        <v>0</v>
      </c>
      <c r="AM848" t="s">
        <v>764</v>
      </c>
      <c r="AN848" t="s">
        <v>764</v>
      </c>
      <c r="AO848" t="s">
        <v>764</v>
      </c>
    </row>
    <row r="849" spans="1:41" x14ac:dyDescent="0.35">
      <c r="A849">
        <v>1772146</v>
      </c>
      <c r="B849" t="s">
        <v>740</v>
      </c>
      <c r="C849" t="s">
        <v>741</v>
      </c>
      <c r="D849" t="s">
        <v>580</v>
      </c>
      <c r="E849" t="s">
        <v>174</v>
      </c>
      <c r="F849" t="s">
        <v>742</v>
      </c>
      <c r="G849">
        <v>2021</v>
      </c>
      <c r="H849">
        <v>6</v>
      </c>
      <c r="I849" t="s">
        <v>743</v>
      </c>
      <c r="J849" s="29">
        <v>44377</v>
      </c>
      <c r="K849" t="s">
        <v>744</v>
      </c>
      <c r="L849" t="s">
        <v>745</v>
      </c>
      <c r="M849" t="s">
        <v>746</v>
      </c>
      <c r="N849" t="s">
        <v>747</v>
      </c>
      <c r="O849" t="s">
        <v>748</v>
      </c>
      <c r="P849" t="s">
        <v>673</v>
      </c>
      <c r="Q849" t="s">
        <v>749</v>
      </c>
      <c r="R849" t="s">
        <v>637</v>
      </c>
      <c r="S849" t="s">
        <v>705</v>
      </c>
      <c r="T849" t="s">
        <v>751</v>
      </c>
      <c r="U849" t="s">
        <v>752</v>
      </c>
      <c r="V849" t="s">
        <v>753</v>
      </c>
      <c r="W849" t="s">
        <v>20</v>
      </c>
      <c r="X849" t="s">
        <v>928</v>
      </c>
      <c r="Y849" t="s">
        <v>755</v>
      </c>
      <c r="Z849" t="s">
        <v>380</v>
      </c>
      <c r="AA849" t="s">
        <v>756</v>
      </c>
      <c r="AB849" t="s">
        <v>924</v>
      </c>
      <c r="AC849" t="s">
        <v>758</v>
      </c>
      <c r="AD849" t="s">
        <v>759</v>
      </c>
      <c r="AE849" t="s">
        <v>766</v>
      </c>
      <c r="AF849" t="s">
        <v>925</v>
      </c>
      <c r="AG849" t="s">
        <v>761</v>
      </c>
      <c r="AH849" t="s">
        <v>762</v>
      </c>
      <c r="AI849" t="s">
        <v>926</v>
      </c>
      <c r="AJ849">
        <v>846.56</v>
      </c>
      <c r="AK849">
        <v>0</v>
      </c>
      <c r="AL849">
        <v>0</v>
      </c>
      <c r="AM849" t="s">
        <v>764</v>
      </c>
      <c r="AN849" t="s">
        <v>764</v>
      </c>
      <c r="AO849" t="s">
        <v>764</v>
      </c>
    </row>
    <row r="850" spans="1:41" x14ac:dyDescent="0.35">
      <c r="A850">
        <v>1772146</v>
      </c>
      <c r="B850" t="s">
        <v>740</v>
      </c>
      <c r="C850" t="s">
        <v>741</v>
      </c>
      <c r="D850" t="s">
        <v>580</v>
      </c>
      <c r="E850" t="s">
        <v>174</v>
      </c>
      <c r="F850" t="s">
        <v>742</v>
      </c>
      <c r="G850">
        <v>2021</v>
      </c>
      <c r="H850">
        <v>6</v>
      </c>
      <c r="I850" t="s">
        <v>743</v>
      </c>
      <c r="J850" s="29">
        <v>44377</v>
      </c>
      <c r="K850" t="s">
        <v>744</v>
      </c>
      <c r="L850" t="s">
        <v>769</v>
      </c>
      <c r="M850" t="s">
        <v>776</v>
      </c>
      <c r="N850" t="s">
        <v>777</v>
      </c>
      <c r="O850" t="s">
        <v>772</v>
      </c>
      <c r="P850" t="s">
        <v>673</v>
      </c>
      <c r="Q850" t="s">
        <v>749</v>
      </c>
      <c r="R850" t="s">
        <v>637</v>
      </c>
      <c r="S850" t="s">
        <v>705</v>
      </c>
      <c r="T850" t="s">
        <v>751</v>
      </c>
      <c r="U850" t="s">
        <v>752</v>
      </c>
      <c r="V850" t="s">
        <v>753</v>
      </c>
      <c r="W850" t="s">
        <v>20</v>
      </c>
      <c r="X850" t="s">
        <v>928</v>
      </c>
      <c r="Y850" t="s">
        <v>755</v>
      </c>
      <c r="Z850" t="s">
        <v>380</v>
      </c>
      <c r="AA850" t="s">
        <v>756</v>
      </c>
      <c r="AB850" t="s">
        <v>924</v>
      </c>
      <c r="AC850" t="s">
        <v>758</v>
      </c>
      <c r="AD850" t="s">
        <v>759</v>
      </c>
      <c r="AE850" t="s">
        <v>766</v>
      </c>
      <c r="AF850" t="s">
        <v>925</v>
      </c>
      <c r="AG850" t="s">
        <v>761</v>
      </c>
      <c r="AH850" t="s">
        <v>762</v>
      </c>
      <c r="AI850" t="s">
        <v>926</v>
      </c>
      <c r="AJ850">
        <v>340.38</v>
      </c>
      <c r="AK850">
        <v>0</v>
      </c>
      <c r="AL850">
        <v>0</v>
      </c>
      <c r="AM850" t="s">
        <v>764</v>
      </c>
      <c r="AN850" t="s">
        <v>764</v>
      </c>
      <c r="AO850" t="s">
        <v>764</v>
      </c>
    </row>
    <row r="851" spans="1:41" x14ac:dyDescent="0.35">
      <c r="A851">
        <v>1208936</v>
      </c>
      <c r="B851" t="s">
        <v>740</v>
      </c>
      <c r="C851" t="s">
        <v>741</v>
      </c>
      <c r="D851" t="e">
        <v>#N/A</v>
      </c>
      <c r="E851" t="s">
        <v>948</v>
      </c>
      <c r="F851" t="s">
        <v>742</v>
      </c>
      <c r="G851">
        <v>2021</v>
      </c>
      <c r="H851">
        <v>6</v>
      </c>
      <c r="I851" t="s">
        <v>743</v>
      </c>
      <c r="J851" s="29">
        <v>44377</v>
      </c>
      <c r="K851" t="s">
        <v>744</v>
      </c>
      <c r="L851" t="s">
        <v>769</v>
      </c>
      <c r="M851" t="s">
        <v>770</v>
      </c>
      <c r="N851" t="s">
        <v>771</v>
      </c>
      <c r="O851" t="s">
        <v>772</v>
      </c>
      <c r="P851" t="s">
        <v>673</v>
      </c>
      <c r="Q851" t="s">
        <v>749</v>
      </c>
      <c r="R851" t="s">
        <v>637</v>
      </c>
      <c r="S851" t="s">
        <v>705</v>
      </c>
      <c r="T851" t="s">
        <v>751</v>
      </c>
      <c r="U851" t="s">
        <v>752</v>
      </c>
      <c r="V851" t="s">
        <v>753</v>
      </c>
      <c r="W851" t="s">
        <v>933</v>
      </c>
      <c r="X851" t="s">
        <v>934</v>
      </c>
      <c r="Y851" t="s">
        <v>755</v>
      </c>
      <c r="Z851" t="s">
        <v>380</v>
      </c>
      <c r="AA851" t="s">
        <v>756</v>
      </c>
      <c r="AB851" t="s">
        <v>924</v>
      </c>
      <c r="AC851" t="s">
        <v>758</v>
      </c>
      <c r="AD851" t="s">
        <v>759</v>
      </c>
      <c r="AE851" t="s">
        <v>766</v>
      </c>
      <c r="AF851" t="s">
        <v>935</v>
      </c>
      <c r="AG851" t="s">
        <v>761</v>
      </c>
      <c r="AH851" t="s">
        <v>762</v>
      </c>
      <c r="AI851" t="s">
        <v>936</v>
      </c>
      <c r="AJ851">
        <v>209.18</v>
      </c>
      <c r="AK851">
        <v>0</v>
      </c>
      <c r="AL851">
        <v>0</v>
      </c>
      <c r="AM851" t="s">
        <v>764</v>
      </c>
      <c r="AN851" t="s">
        <v>764</v>
      </c>
      <c r="AO851" t="s">
        <v>764</v>
      </c>
    </row>
    <row r="852" spans="1:41" x14ac:dyDescent="0.35">
      <c r="A852">
        <v>1208936</v>
      </c>
      <c r="B852" t="s">
        <v>740</v>
      </c>
      <c r="C852" t="s">
        <v>741</v>
      </c>
      <c r="D852" t="e">
        <v>#N/A</v>
      </c>
      <c r="E852" t="s">
        <v>948</v>
      </c>
      <c r="F852" t="s">
        <v>742</v>
      </c>
      <c r="G852">
        <v>2021</v>
      </c>
      <c r="H852">
        <v>6</v>
      </c>
      <c r="I852" t="s">
        <v>743</v>
      </c>
      <c r="J852" s="29">
        <v>44377</v>
      </c>
      <c r="K852" t="s">
        <v>744</v>
      </c>
      <c r="L852" t="s">
        <v>769</v>
      </c>
      <c r="M852" t="s">
        <v>774</v>
      </c>
      <c r="N852" t="s">
        <v>775</v>
      </c>
      <c r="O852" t="s">
        <v>772</v>
      </c>
      <c r="P852" t="s">
        <v>673</v>
      </c>
      <c r="Q852" t="s">
        <v>749</v>
      </c>
      <c r="R852" t="s">
        <v>637</v>
      </c>
      <c r="S852" t="s">
        <v>705</v>
      </c>
      <c r="T852" t="s">
        <v>751</v>
      </c>
      <c r="U852" t="s">
        <v>752</v>
      </c>
      <c r="V852" t="s">
        <v>753</v>
      </c>
      <c r="W852" t="s">
        <v>933</v>
      </c>
      <c r="X852" t="s">
        <v>934</v>
      </c>
      <c r="Y852" t="s">
        <v>755</v>
      </c>
      <c r="Z852" t="s">
        <v>380</v>
      </c>
      <c r="AA852" t="s">
        <v>756</v>
      </c>
      <c r="AB852" t="s">
        <v>924</v>
      </c>
      <c r="AC852" t="s">
        <v>758</v>
      </c>
      <c r="AD852" t="s">
        <v>759</v>
      </c>
      <c r="AE852" t="s">
        <v>766</v>
      </c>
      <c r="AF852" t="s">
        <v>935</v>
      </c>
      <c r="AG852" t="s">
        <v>761</v>
      </c>
      <c r="AH852" t="s">
        <v>762</v>
      </c>
      <c r="AI852" t="s">
        <v>936</v>
      </c>
      <c r="AJ852">
        <v>-209.18</v>
      </c>
      <c r="AK852">
        <v>0</v>
      </c>
      <c r="AL852">
        <v>0</v>
      </c>
      <c r="AM852" t="s">
        <v>764</v>
      </c>
      <c r="AN852" t="s">
        <v>764</v>
      </c>
      <c r="AO852" t="s">
        <v>764</v>
      </c>
    </row>
    <row r="853" spans="1:41" x14ac:dyDescent="0.35">
      <c r="A853">
        <v>1208936</v>
      </c>
      <c r="B853" t="s">
        <v>740</v>
      </c>
      <c r="C853" t="s">
        <v>741</v>
      </c>
      <c r="D853" t="e">
        <v>#N/A</v>
      </c>
      <c r="E853" t="s">
        <v>948</v>
      </c>
      <c r="F853" t="s">
        <v>742</v>
      </c>
      <c r="G853">
        <v>2021</v>
      </c>
      <c r="H853">
        <v>6</v>
      </c>
      <c r="I853" t="s">
        <v>743</v>
      </c>
      <c r="J853" s="29">
        <v>44377</v>
      </c>
      <c r="K853" t="s">
        <v>744</v>
      </c>
      <c r="L853" t="s">
        <v>745</v>
      </c>
      <c r="M853" t="s">
        <v>746</v>
      </c>
      <c r="N853" t="s">
        <v>747</v>
      </c>
      <c r="O853" t="s">
        <v>748</v>
      </c>
      <c r="P853" t="s">
        <v>673</v>
      </c>
      <c r="Q853" t="s">
        <v>749</v>
      </c>
      <c r="R853" t="s">
        <v>637</v>
      </c>
      <c r="S853" t="s">
        <v>705</v>
      </c>
      <c r="T853" t="s">
        <v>751</v>
      </c>
      <c r="U853" t="s">
        <v>752</v>
      </c>
      <c r="V853" t="s">
        <v>753</v>
      </c>
      <c r="W853" t="s">
        <v>933</v>
      </c>
      <c r="X853" t="s">
        <v>934</v>
      </c>
      <c r="Y853" t="s">
        <v>755</v>
      </c>
      <c r="Z853" t="s">
        <v>380</v>
      </c>
      <c r="AA853" t="s">
        <v>756</v>
      </c>
      <c r="AB853" t="s">
        <v>924</v>
      </c>
      <c r="AC853" t="s">
        <v>758</v>
      </c>
      <c r="AD853" t="s">
        <v>759</v>
      </c>
      <c r="AE853" t="s">
        <v>766</v>
      </c>
      <c r="AF853" t="s">
        <v>935</v>
      </c>
      <c r="AG853" t="s">
        <v>761</v>
      </c>
      <c r="AH853" t="s">
        <v>762</v>
      </c>
      <c r="AI853" t="s">
        <v>936</v>
      </c>
      <c r="AJ853">
        <v>137.26</v>
      </c>
      <c r="AK853">
        <v>0</v>
      </c>
      <c r="AL853">
        <v>0</v>
      </c>
      <c r="AM853" t="s">
        <v>764</v>
      </c>
      <c r="AN853" t="s">
        <v>764</v>
      </c>
      <c r="AO853" t="s">
        <v>764</v>
      </c>
    </row>
    <row r="854" spans="1:41" x14ac:dyDescent="0.35">
      <c r="A854">
        <v>1208936</v>
      </c>
      <c r="B854" t="s">
        <v>740</v>
      </c>
      <c r="C854" t="s">
        <v>741</v>
      </c>
      <c r="D854" t="e">
        <v>#N/A</v>
      </c>
      <c r="E854" t="s">
        <v>948</v>
      </c>
      <c r="F854" t="s">
        <v>742</v>
      </c>
      <c r="G854">
        <v>2021</v>
      </c>
      <c r="H854">
        <v>6</v>
      </c>
      <c r="I854" t="s">
        <v>743</v>
      </c>
      <c r="J854" s="29">
        <v>44377</v>
      </c>
      <c r="K854" t="s">
        <v>744</v>
      </c>
      <c r="L854" t="s">
        <v>769</v>
      </c>
      <c r="M854" t="s">
        <v>776</v>
      </c>
      <c r="N854" t="s">
        <v>777</v>
      </c>
      <c r="O854" t="s">
        <v>772</v>
      </c>
      <c r="P854" t="s">
        <v>673</v>
      </c>
      <c r="Q854" t="s">
        <v>749</v>
      </c>
      <c r="R854" t="s">
        <v>637</v>
      </c>
      <c r="S854" t="s">
        <v>705</v>
      </c>
      <c r="T854" t="s">
        <v>751</v>
      </c>
      <c r="U854" t="s">
        <v>752</v>
      </c>
      <c r="V854" t="s">
        <v>753</v>
      </c>
      <c r="W854" t="s">
        <v>933</v>
      </c>
      <c r="X854" t="s">
        <v>934</v>
      </c>
      <c r="Y854" t="s">
        <v>755</v>
      </c>
      <c r="Z854" t="s">
        <v>380</v>
      </c>
      <c r="AA854" t="s">
        <v>756</v>
      </c>
      <c r="AB854" t="s">
        <v>924</v>
      </c>
      <c r="AC854" t="s">
        <v>758</v>
      </c>
      <c r="AD854" t="s">
        <v>759</v>
      </c>
      <c r="AE854" t="s">
        <v>766</v>
      </c>
      <c r="AF854" t="s">
        <v>935</v>
      </c>
      <c r="AG854" t="s">
        <v>761</v>
      </c>
      <c r="AH854" t="s">
        <v>762</v>
      </c>
      <c r="AI854" t="s">
        <v>936</v>
      </c>
      <c r="AJ854">
        <v>209.18</v>
      </c>
      <c r="AK854">
        <v>0</v>
      </c>
      <c r="AL854">
        <v>0</v>
      </c>
      <c r="AM854" t="s">
        <v>764</v>
      </c>
      <c r="AN854" t="s">
        <v>764</v>
      </c>
      <c r="AO854" t="s">
        <v>764</v>
      </c>
    </row>
    <row r="855" spans="1:41" x14ac:dyDescent="0.35">
      <c r="A855">
        <v>1117775</v>
      </c>
      <c r="B855" t="s">
        <v>740</v>
      </c>
      <c r="C855" t="s">
        <v>741</v>
      </c>
      <c r="D855" t="e">
        <v>#N/A</v>
      </c>
      <c r="E855" t="s">
        <v>949</v>
      </c>
      <c r="F855" t="s">
        <v>742</v>
      </c>
      <c r="G855">
        <v>2021</v>
      </c>
      <c r="H855">
        <v>6</v>
      </c>
      <c r="I855" t="s">
        <v>743</v>
      </c>
      <c r="J855" s="29">
        <v>44377</v>
      </c>
      <c r="K855" t="s">
        <v>744</v>
      </c>
      <c r="L855" t="s">
        <v>745</v>
      </c>
      <c r="M855" t="s">
        <v>746</v>
      </c>
      <c r="N855" t="s">
        <v>747</v>
      </c>
      <c r="O855" t="s">
        <v>748</v>
      </c>
      <c r="P855" t="s">
        <v>673</v>
      </c>
      <c r="Q855" t="s">
        <v>749</v>
      </c>
      <c r="R855" t="s">
        <v>633</v>
      </c>
      <c r="S855" t="s">
        <v>704</v>
      </c>
      <c r="T855" t="s">
        <v>751</v>
      </c>
      <c r="U855" t="s">
        <v>752</v>
      </c>
      <c r="V855" t="s">
        <v>753</v>
      </c>
      <c r="W855" t="s">
        <v>930</v>
      </c>
      <c r="X855" t="s">
        <v>931</v>
      </c>
      <c r="Y855" t="s">
        <v>755</v>
      </c>
      <c r="Z855" t="s">
        <v>380</v>
      </c>
      <c r="AA855" t="s">
        <v>756</v>
      </c>
      <c r="AB855" t="s">
        <v>924</v>
      </c>
      <c r="AC855" t="s">
        <v>758</v>
      </c>
      <c r="AD855" t="s">
        <v>759</v>
      </c>
      <c r="AE855" t="s">
        <v>766</v>
      </c>
      <c r="AF855" t="s">
        <v>925</v>
      </c>
      <c r="AG855" t="s">
        <v>761</v>
      </c>
      <c r="AH855" t="s">
        <v>762</v>
      </c>
      <c r="AI855" t="s">
        <v>926</v>
      </c>
      <c r="AJ855">
        <v>769.54</v>
      </c>
      <c r="AK855">
        <v>0</v>
      </c>
      <c r="AL855">
        <v>0</v>
      </c>
      <c r="AM855" t="s">
        <v>764</v>
      </c>
      <c r="AN855" t="s">
        <v>764</v>
      </c>
      <c r="AO855" t="s">
        <v>764</v>
      </c>
    </row>
    <row r="856" spans="1:41" x14ac:dyDescent="0.35">
      <c r="A856">
        <v>1772606</v>
      </c>
      <c r="B856" t="s">
        <v>740</v>
      </c>
      <c r="C856" t="s">
        <v>741</v>
      </c>
      <c r="D856" t="s">
        <v>580</v>
      </c>
      <c r="E856" t="s">
        <v>169</v>
      </c>
      <c r="F856" t="s">
        <v>742</v>
      </c>
      <c r="G856">
        <v>2021</v>
      </c>
      <c r="H856">
        <v>6</v>
      </c>
      <c r="I856" t="s">
        <v>743</v>
      </c>
      <c r="J856" s="29">
        <v>44377</v>
      </c>
      <c r="K856" t="s">
        <v>744</v>
      </c>
      <c r="L856" t="s">
        <v>745</v>
      </c>
      <c r="M856" t="s">
        <v>746</v>
      </c>
      <c r="N856" t="s">
        <v>747</v>
      </c>
      <c r="O856" t="s">
        <v>748</v>
      </c>
      <c r="P856" t="s">
        <v>673</v>
      </c>
      <c r="Q856" t="s">
        <v>749</v>
      </c>
      <c r="R856" t="s">
        <v>633</v>
      </c>
      <c r="S856" t="s">
        <v>704</v>
      </c>
      <c r="T856" t="s">
        <v>751</v>
      </c>
      <c r="U856" t="s">
        <v>752</v>
      </c>
      <c r="V856" t="s">
        <v>753</v>
      </c>
      <c r="W856" t="s">
        <v>21</v>
      </c>
      <c r="X856" t="s">
        <v>927</v>
      </c>
      <c r="Y856" t="s">
        <v>755</v>
      </c>
      <c r="Z856" t="s">
        <v>380</v>
      </c>
      <c r="AA856" t="s">
        <v>756</v>
      </c>
      <c r="AB856" t="s">
        <v>924</v>
      </c>
      <c r="AC856" t="s">
        <v>758</v>
      </c>
      <c r="AD856" t="s">
        <v>759</v>
      </c>
      <c r="AE856" t="s">
        <v>766</v>
      </c>
      <c r="AF856" t="s">
        <v>790</v>
      </c>
      <c r="AG856" t="s">
        <v>761</v>
      </c>
      <c r="AH856" t="s">
        <v>762</v>
      </c>
      <c r="AI856" t="s">
        <v>791</v>
      </c>
      <c r="AJ856">
        <v>1187.71</v>
      </c>
      <c r="AK856">
        <v>0</v>
      </c>
      <c r="AL856">
        <v>0</v>
      </c>
      <c r="AM856" t="s">
        <v>764</v>
      </c>
      <c r="AN856" t="s">
        <v>764</v>
      </c>
      <c r="AO856" t="s">
        <v>764</v>
      </c>
    </row>
    <row r="857" spans="1:41" x14ac:dyDescent="0.35">
      <c r="A857">
        <v>1772019</v>
      </c>
      <c r="B857" t="s">
        <v>740</v>
      </c>
      <c r="C857" t="s">
        <v>741</v>
      </c>
      <c r="D857" t="s">
        <v>580</v>
      </c>
      <c r="E857" t="s">
        <v>168</v>
      </c>
      <c r="F857" t="s">
        <v>742</v>
      </c>
      <c r="G857">
        <v>2021</v>
      </c>
      <c r="H857">
        <v>6</v>
      </c>
      <c r="I857" t="s">
        <v>743</v>
      </c>
      <c r="J857" s="29">
        <v>44377</v>
      </c>
      <c r="K857" t="s">
        <v>744</v>
      </c>
      <c r="L857" t="s">
        <v>745</v>
      </c>
      <c r="M857" t="s">
        <v>746</v>
      </c>
      <c r="N857" t="s">
        <v>747</v>
      </c>
      <c r="O857" t="s">
        <v>748</v>
      </c>
      <c r="P857" t="s">
        <v>673</v>
      </c>
      <c r="Q857" t="s">
        <v>749</v>
      </c>
      <c r="R857" t="s">
        <v>633</v>
      </c>
      <c r="S857" t="s">
        <v>704</v>
      </c>
      <c r="T857" t="s">
        <v>751</v>
      </c>
      <c r="U857" t="s">
        <v>752</v>
      </c>
      <c r="V857" t="s">
        <v>753</v>
      </c>
      <c r="W857" t="s">
        <v>20</v>
      </c>
      <c r="X857" t="s">
        <v>928</v>
      </c>
      <c r="Y857" t="s">
        <v>755</v>
      </c>
      <c r="Z857" t="s">
        <v>380</v>
      </c>
      <c r="AA857" t="s">
        <v>756</v>
      </c>
      <c r="AB857" t="s">
        <v>924</v>
      </c>
      <c r="AC857" t="s">
        <v>758</v>
      </c>
      <c r="AD857" t="s">
        <v>759</v>
      </c>
      <c r="AE857" t="s">
        <v>766</v>
      </c>
      <c r="AF857" t="s">
        <v>925</v>
      </c>
      <c r="AG857" t="s">
        <v>761</v>
      </c>
      <c r="AH857" t="s">
        <v>762</v>
      </c>
      <c r="AI857" t="s">
        <v>926</v>
      </c>
      <c r="AJ857">
        <v>77.569999999999993</v>
      </c>
      <c r="AK857">
        <v>0</v>
      </c>
      <c r="AL857">
        <v>0</v>
      </c>
      <c r="AM857" t="s">
        <v>764</v>
      </c>
      <c r="AN857" t="s">
        <v>764</v>
      </c>
      <c r="AO857" t="s">
        <v>764</v>
      </c>
    </row>
    <row r="858" spans="1:41" x14ac:dyDescent="0.35">
      <c r="A858">
        <v>1187679</v>
      </c>
      <c r="B858" t="s">
        <v>740</v>
      </c>
      <c r="C858" t="s">
        <v>741</v>
      </c>
      <c r="D858" t="e">
        <v>#N/A</v>
      </c>
      <c r="E858" t="s">
        <v>950</v>
      </c>
      <c r="F858" t="s">
        <v>742</v>
      </c>
      <c r="G858">
        <v>2021</v>
      </c>
      <c r="H858">
        <v>6</v>
      </c>
      <c r="I858" t="s">
        <v>743</v>
      </c>
      <c r="J858" s="29">
        <v>44377</v>
      </c>
      <c r="K858" t="s">
        <v>744</v>
      </c>
      <c r="L858" t="s">
        <v>769</v>
      </c>
      <c r="M858" t="s">
        <v>770</v>
      </c>
      <c r="N858" t="s">
        <v>771</v>
      </c>
      <c r="O858" t="s">
        <v>772</v>
      </c>
      <c r="P858" t="s">
        <v>673</v>
      </c>
      <c r="Q858" t="s">
        <v>749</v>
      </c>
      <c r="R858" t="s">
        <v>633</v>
      </c>
      <c r="S858" t="s">
        <v>704</v>
      </c>
      <c r="T858" t="s">
        <v>751</v>
      </c>
      <c r="U858" t="s">
        <v>752</v>
      </c>
      <c r="V858" t="s">
        <v>753</v>
      </c>
      <c r="W858" t="s">
        <v>933</v>
      </c>
      <c r="X858" t="s">
        <v>934</v>
      </c>
      <c r="Y858" t="s">
        <v>755</v>
      </c>
      <c r="Z858" t="s">
        <v>380</v>
      </c>
      <c r="AA858" t="s">
        <v>756</v>
      </c>
      <c r="AB858" t="s">
        <v>924</v>
      </c>
      <c r="AC858" t="s">
        <v>758</v>
      </c>
      <c r="AD858" t="s">
        <v>759</v>
      </c>
      <c r="AE858" t="s">
        <v>766</v>
      </c>
      <c r="AF858" t="s">
        <v>935</v>
      </c>
      <c r="AG858" t="s">
        <v>761</v>
      </c>
      <c r="AH858" t="s">
        <v>762</v>
      </c>
      <c r="AI858" t="s">
        <v>936</v>
      </c>
      <c r="AJ858">
        <v>45.18</v>
      </c>
      <c r="AK858">
        <v>0</v>
      </c>
      <c r="AL858">
        <v>0</v>
      </c>
      <c r="AM858" t="s">
        <v>764</v>
      </c>
      <c r="AN858" t="s">
        <v>764</v>
      </c>
      <c r="AO858" t="s">
        <v>764</v>
      </c>
    </row>
    <row r="859" spans="1:41" x14ac:dyDescent="0.35">
      <c r="A859">
        <v>1187679</v>
      </c>
      <c r="B859" t="s">
        <v>740</v>
      </c>
      <c r="C859" t="s">
        <v>741</v>
      </c>
      <c r="D859" t="e">
        <v>#N/A</v>
      </c>
      <c r="E859" t="s">
        <v>950</v>
      </c>
      <c r="F859" t="s">
        <v>742</v>
      </c>
      <c r="G859">
        <v>2021</v>
      </c>
      <c r="H859">
        <v>6</v>
      </c>
      <c r="I859" t="s">
        <v>743</v>
      </c>
      <c r="J859" s="29">
        <v>44377</v>
      </c>
      <c r="K859" t="s">
        <v>744</v>
      </c>
      <c r="L859" t="s">
        <v>769</v>
      </c>
      <c r="M859" t="s">
        <v>774</v>
      </c>
      <c r="N859" t="s">
        <v>775</v>
      </c>
      <c r="O859" t="s">
        <v>772</v>
      </c>
      <c r="P859" t="s">
        <v>673</v>
      </c>
      <c r="Q859" t="s">
        <v>749</v>
      </c>
      <c r="R859" t="s">
        <v>633</v>
      </c>
      <c r="S859" t="s">
        <v>704</v>
      </c>
      <c r="T859" t="s">
        <v>751</v>
      </c>
      <c r="U859" t="s">
        <v>752</v>
      </c>
      <c r="V859" t="s">
        <v>753</v>
      </c>
      <c r="W859" t="s">
        <v>933</v>
      </c>
      <c r="X859" t="s">
        <v>934</v>
      </c>
      <c r="Y859" t="s">
        <v>755</v>
      </c>
      <c r="Z859" t="s">
        <v>380</v>
      </c>
      <c r="AA859" t="s">
        <v>756</v>
      </c>
      <c r="AB859" t="s">
        <v>924</v>
      </c>
      <c r="AC859" t="s">
        <v>758</v>
      </c>
      <c r="AD859" t="s">
        <v>759</v>
      </c>
      <c r="AE859" t="s">
        <v>766</v>
      </c>
      <c r="AF859" t="s">
        <v>935</v>
      </c>
      <c r="AG859" t="s">
        <v>761</v>
      </c>
      <c r="AH859" t="s">
        <v>762</v>
      </c>
      <c r="AI859" t="s">
        <v>936</v>
      </c>
      <c r="AJ859">
        <v>-45.18</v>
      </c>
      <c r="AK859">
        <v>0</v>
      </c>
      <c r="AL859">
        <v>0</v>
      </c>
      <c r="AM859" t="s">
        <v>764</v>
      </c>
      <c r="AN859" t="s">
        <v>764</v>
      </c>
      <c r="AO859" t="s">
        <v>764</v>
      </c>
    </row>
    <row r="860" spans="1:41" x14ac:dyDescent="0.35">
      <c r="A860">
        <v>1187679</v>
      </c>
      <c r="B860" t="s">
        <v>740</v>
      </c>
      <c r="C860" t="s">
        <v>741</v>
      </c>
      <c r="D860" t="e">
        <v>#N/A</v>
      </c>
      <c r="E860" t="s">
        <v>950</v>
      </c>
      <c r="F860" t="s">
        <v>742</v>
      </c>
      <c r="G860">
        <v>2021</v>
      </c>
      <c r="H860">
        <v>6</v>
      </c>
      <c r="I860" t="s">
        <v>743</v>
      </c>
      <c r="J860" s="29">
        <v>44377</v>
      </c>
      <c r="K860" t="s">
        <v>744</v>
      </c>
      <c r="L860" t="s">
        <v>745</v>
      </c>
      <c r="M860" t="s">
        <v>746</v>
      </c>
      <c r="N860" t="s">
        <v>747</v>
      </c>
      <c r="O860" t="s">
        <v>748</v>
      </c>
      <c r="P860" t="s">
        <v>673</v>
      </c>
      <c r="Q860" t="s">
        <v>749</v>
      </c>
      <c r="R860" t="s">
        <v>633</v>
      </c>
      <c r="S860" t="s">
        <v>704</v>
      </c>
      <c r="T860" t="s">
        <v>751</v>
      </c>
      <c r="U860" t="s">
        <v>752</v>
      </c>
      <c r="V860" t="s">
        <v>753</v>
      </c>
      <c r="W860" t="s">
        <v>933</v>
      </c>
      <c r="X860" t="s">
        <v>934</v>
      </c>
      <c r="Y860" t="s">
        <v>755</v>
      </c>
      <c r="Z860" t="s">
        <v>380</v>
      </c>
      <c r="AA860" t="s">
        <v>756</v>
      </c>
      <c r="AB860" t="s">
        <v>924</v>
      </c>
      <c r="AC860" t="s">
        <v>758</v>
      </c>
      <c r="AD860" t="s">
        <v>759</v>
      </c>
      <c r="AE860" t="s">
        <v>766</v>
      </c>
      <c r="AF860" t="s">
        <v>935</v>
      </c>
      <c r="AG860" t="s">
        <v>761</v>
      </c>
      <c r="AH860" t="s">
        <v>762</v>
      </c>
      <c r="AI860" t="s">
        <v>936</v>
      </c>
      <c r="AJ860">
        <v>118.88</v>
      </c>
      <c r="AK860">
        <v>0</v>
      </c>
      <c r="AL860">
        <v>0</v>
      </c>
      <c r="AM860" t="s">
        <v>764</v>
      </c>
      <c r="AN860" t="s">
        <v>764</v>
      </c>
      <c r="AO860" t="s">
        <v>764</v>
      </c>
    </row>
    <row r="861" spans="1:41" x14ac:dyDescent="0.35">
      <c r="A861">
        <v>1187679</v>
      </c>
      <c r="B861" t="s">
        <v>740</v>
      </c>
      <c r="C861" t="s">
        <v>741</v>
      </c>
      <c r="D861" t="e">
        <v>#N/A</v>
      </c>
      <c r="E861" t="s">
        <v>950</v>
      </c>
      <c r="F861" t="s">
        <v>742</v>
      </c>
      <c r="G861">
        <v>2021</v>
      </c>
      <c r="H861">
        <v>6</v>
      </c>
      <c r="I861" t="s">
        <v>743</v>
      </c>
      <c r="J861" s="29">
        <v>44377</v>
      </c>
      <c r="K861" t="s">
        <v>744</v>
      </c>
      <c r="L861" t="s">
        <v>769</v>
      </c>
      <c r="M861" t="s">
        <v>776</v>
      </c>
      <c r="N861" t="s">
        <v>777</v>
      </c>
      <c r="O861" t="s">
        <v>772</v>
      </c>
      <c r="P861" t="s">
        <v>673</v>
      </c>
      <c r="Q861" t="s">
        <v>749</v>
      </c>
      <c r="R861" t="s">
        <v>633</v>
      </c>
      <c r="S861" t="s">
        <v>704</v>
      </c>
      <c r="T861" t="s">
        <v>751</v>
      </c>
      <c r="U861" t="s">
        <v>752</v>
      </c>
      <c r="V861" t="s">
        <v>753</v>
      </c>
      <c r="W861" t="s">
        <v>933</v>
      </c>
      <c r="X861" t="s">
        <v>934</v>
      </c>
      <c r="Y861" t="s">
        <v>755</v>
      </c>
      <c r="Z861" t="s">
        <v>380</v>
      </c>
      <c r="AA861" t="s">
        <v>756</v>
      </c>
      <c r="AB861" t="s">
        <v>924</v>
      </c>
      <c r="AC861" t="s">
        <v>758</v>
      </c>
      <c r="AD861" t="s">
        <v>759</v>
      </c>
      <c r="AE861" t="s">
        <v>766</v>
      </c>
      <c r="AF861" t="s">
        <v>935</v>
      </c>
      <c r="AG861" t="s">
        <v>761</v>
      </c>
      <c r="AH861" t="s">
        <v>762</v>
      </c>
      <c r="AI861" t="s">
        <v>936</v>
      </c>
      <c r="AJ861">
        <v>45.18</v>
      </c>
      <c r="AK861">
        <v>0</v>
      </c>
      <c r="AL861">
        <v>0</v>
      </c>
      <c r="AM861" t="s">
        <v>764</v>
      </c>
      <c r="AN861" t="s">
        <v>764</v>
      </c>
      <c r="AO861" t="s">
        <v>764</v>
      </c>
    </row>
    <row r="862" spans="1:41" x14ac:dyDescent="0.35">
      <c r="A862">
        <v>1772580</v>
      </c>
      <c r="B862" t="s">
        <v>740</v>
      </c>
      <c r="C862" t="s">
        <v>741</v>
      </c>
      <c r="D862" t="s">
        <v>580</v>
      </c>
      <c r="E862" t="s">
        <v>161</v>
      </c>
      <c r="F862" t="s">
        <v>742</v>
      </c>
      <c r="G862">
        <v>2021</v>
      </c>
      <c r="H862">
        <v>6</v>
      </c>
      <c r="I862" t="s">
        <v>743</v>
      </c>
      <c r="J862" s="29">
        <v>44377</v>
      </c>
      <c r="K862" t="s">
        <v>744</v>
      </c>
      <c r="L862" t="s">
        <v>769</v>
      </c>
      <c r="M862" t="s">
        <v>770</v>
      </c>
      <c r="N862" t="s">
        <v>771</v>
      </c>
      <c r="O862" t="s">
        <v>772</v>
      </c>
      <c r="P862" t="s">
        <v>673</v>
      </c>
      <c r="Q862" t="s">
        <v>749</v>
      </c>
      <c r="R862" t="s">
        <v>627</v>
      </c>
      <c r="S862" t="s">
        <v>786</v>
      </c>
      <c r="T862" t="s">
        <v>751</v>
      </c>
      <c r="U862" t="s">
        <v>752</v>
      </c>
      <c r="V862" t="s">
        <v>753</v>
      </c>
      <c r="W862" t="s">
        <v>21</v>
      </c>
      <c r="X862" t="s">
        <v>927</v>
      </c>
      <c r="Y862" t="s">
        <v>755</v>
      </c>
      <c r="Z862" t="s">
        <v>380</v>
      </c>
      <c r="AA862" t="s">
        <v>756</v>
      </c>
      <c r="AB862" t="s">
        <v>924</v>
      </c>
      <c r="AC862" t="s">
        <v>758</v>
      </c>
      <c r="AD862" t="s">
        <v>759</v>
      </c>
      <c r="AE862" t="s">
        <v>768</v>
      </c>
      <c r="AF862" t="s">
        <v>790</v>
      </c>
      <c r="AG862" t="s">
        <v>761</v>
      </c>
      <c r="AH862" t="s">
        <v>762</v>
      </c>
      <c r="AI862" t="s">
        <v>791</v>
      </c>
      <c r="AJ862">
        <v>3680.93</v>
      </c>
      <c r="AK862">
        <v>0</v>
      </c>
      <c r="AL862">
        <v>0</v>
      </c>
      <c r="AM862" t="s">
        <v>764</v>
      </c>
      <c r="AN862" t="s">
        <v>764</v>
      </c>
      <c r="AO862" t="s">
        <v>764</v>
      </c>
    </row>
    <row r="863" spans="1:41" x14ac:dyDescent="0.35">
      <c r="A863">
        <v>1772580</v>
      </c>
      <c r="B863" t="s">
        <v>740</v>
      </c>
      <c r="C863" t="s">
        <v>741</v>
      </c>
      <c r="D863" t="s">
        <v>580</v>
      </c>
      <c r="E863" t="s">
        <v>161</v>
      </c>
      <c r="F863" t="s">
        <v>742</v>
      </c>
      <c r="G863">
        <v>2021</v>
      </c>
      <c r="H863">
        <v>6</v>
      </c>
      <c r="I863" t="s">
        <v>743</v>
      </c>
      <c r="J863" s="29">
        <v>44377</v>
      </c>
      <c r="K863" t="s">
        <v>744</v>
      </c>
      <c r="L863" t="s">
        <v>769</v>
      </c>
      <c r="M863" t="s">
        <v>774</v>
      </c>
      <c r="N863" t="s">
        <v>775</v>
      </c>
      <c r="O863" t="s">
        <v>772</v>
      </c>
      <c r="P863" t="s">
        <v>673</v>
      </c>
      <c r="Q863" t="s">
        <v>749</v>
      </c>
      <c r="R863" t="s">
        <v>627</v>
      </c>
      <c r="S863" t="s">
        <v>786</v>
      </c>
      <c r="T863" t="s">
        <v>751</v>
      </c>
      <c r="U863" t="s">
        <v>752</v>
      </c>
      <c r="V863" t="s">
        <v>753</v>
      </c>
      <c r="W863" t="s">
        <v>21</v>
      </c>
      <c r="X863" t="s">
        <v>927</v>
      </c>
      <c r="Y863" t="s">
        <v>755</v>
      </c>
      <c r="Z863" t="s">
        <v>380</v>
      </c>
      <c r="AA863" t="s">
        <v>756</v>
      </c>
      <c r="AB863" t="s">
        <v>924</v>
      </c>
      <c r="AC863" t="s">
        <v>758</v>
      </c>
      <c r="AD863" t="s">
        <v>759</v>
      </c>
      <c r="AE863" t="s">
        <v>768</v>
      </c>
      <c r="AF863" t="s">
        <v>790</v>
      </c>
      <c r="AG863" t="s">
        <v>761</v>
      </c>
      <c r="AH863" t="s">
        <v>762</v>
      </c>
      <c r="AI863" t="s">
        <v>791</v>
      </c>
      <c r="AJ863">
        <v>-3680.93</v>
      </c>
      <c r="AK863">
        <v>0</v>
      </c>
      <c r="AL863">
        <v>0</v>
      </c>
      <c r="AM863" t="s">
        <v>764</v>
      </c>
      <c r="AN863" t="s">
        <v>764</v>
      </c>
      <c r="AO863" t="s">
        <v>764</v>
      </c>
    </row>
    <row r="864" spans="1:41" x14ac:dyDescent="0.35">
      <c r="A864">
        <v>1772580</v>
      </c>
      <c r="B864" t="s">
        <v>740</v>
      </c>
      <c r="C864" t="s">
        <v>741</v>
      </c>
      <c r="D864" t="s">
        <v>580</v>
      </c>
      <c r="E864" t="s">
        <v>161</v>
      </c>
      <c r="F864" t="s">
        <v>742</v>
      </c>
      <c r="G864">
        <v>2021</v>
      </c>
      <c r="H864">
        <v>6</v>
      </c>
      <c r="I864" t="s">
        <v>743</v>
      </c>
      <c r="J864" s="29">
        <v>44377</v>
      </c>
      <c r="K864" t="s">
        <v>744</v>
      </c>
      <c r="L864" t="s">
        <v>782</v>
      </c>
      <c r="M864" t="s">
        <v>783</v>
      </c>
      <c r="N864" t="s">
        <v>784</v>
      </c>
      <c r="O864" t="s">
        <v>785</v>
      </c>
      <c r="P864" t="s">
        <v>673</v>
      </c>
      <c r="Q864" t="s">
        <v>749</v>
      </c>
      <c r="R864" t="s">
        <v>627</v>
      </c>
      <c r="S864" t="s">
        <v>786</v>
      </c>
      <c r="T864" t="s">
        <v>751</v>
      </c>
      <c r="U864" t="s">
        <v>752</v>
      </c>
      <c r="V864" t="s">
        <v>753</v>
      </c>
      <c r="W864" t="s">
        <v>21</v>
      </c>
      <c r="X864" t="s">
        <v>927</v>
      </c>
      <c r="Y864" t="s">
        <v>755</v>
      </c>
      <c r="Z864" t="s">
        <v>380</v>
      </c>
      <c r="AA864" t="s">
        <v>756</v>
      </c>
      <c r="AB864" t="s">
        <v>924</v>
      </c>
      <c r="AC864" t="s">
        <v>758</v>
      </c>
      <c r="AD864" t="s">
        <v>759</v>
      </c>
      <c r="AE864" t="s">
        <v>768</v>
      </c>
      <c r="AF864" t="s">
        <v>790</v>
      </c>
      <c r="AG864" t="s">
        <v>761</v>
      </c>
      <c r="AH864" t="s">
        <v>762</v>
      </c>
      <c r="AI864" t="s">
        <v>791</v>
      </c>
      <c r="AJ864">
        <v>-3680.93</v>
      </c>
      <c r="AK864">
        <v>0</v>
      </c>
      <c r="AL864">
        <v>0</v>
      </c>
      <c r="AM864" t="s">
        <v>764</v>
      </c>
      <c r="AN864" t="s">
        <v>764</v>
      </c>
      <c r="AO864" t="s">
        <v>764</v>
      </c>
    </row>
    <row r="865" spans="1:41" x14ac:dyDescent="0.35">
      <c r="A865">
        <v>1772580</v>
      </c>
      <c r="B865" t="s">
        <v>740</v>
      </c>
      <c r="C865" t="s">
        <v>741</v>
      </c>
      <c r="D865" t="s">
        <v>580</v>
      </c>
      <c r="E865" t="s">
        <v>161</v>
      </c>
      <c r="F865" t="s">
        <v>742</v>
      </c>
      <c r="G865">
        <v>2021</v>
      </c>
      <c r="H865">
        <v>6</v>
      </c>
      <c r="I865" t="s">
        <v>743</v>
      </c>
      <c r="J865" s="29">
        <v>44377</v>
      </c>
      <c r="K865" t="s">
        <v>744</v>
      </c>
      <c r="L865" t="s">
        <v>769</v>
      </c>
      <c r="M865" t="s">
        <v>776</v>
      </c>
      <c r="N865" t="s">
        <v>777</v>
      </c>
      <c r="O865" t="s">
        <v>772</v>
      </c>
      <c r="P865" t="s">
        <v>673</v>
      </c>
      <c r="Q865" t="s">
        <v>749</v>
      </c>
      <c r="R865" t="s">
        <v>627</v>
      </c>
      <c r="S865" t="s">
        <v>786</v>
      </c>
      <c r="T865" t="s">
        <v>751</v>
      </c>
      <c r="U865" t="s">
        <v>752</v>
      </c>
      <c r="V865" t="s">
        <v>753</v>
      </c>
      <c r="W865" t="s">
        <v>21</v>
      </c>
      <c r="X865" t="s">
        <v>927</v>
      </c>
      <c r="Y865" t="s">
        <v>755</v>
      </c>
      <c r="Z865" t="s">
        <v>380</v>
      </c>
      <c r="AA865" t="s">
        <v>756</v>
      </c>
      <c r="AB865" t="s">
        <v>924</v>
      </c>
      <c r="AC865" t="s">
        <v>758</v>
      </c>
      <c r="AD865" t="s">
        <v>759</v>
      </c>
      <c r="AE865" t="s">
        <v>768</v>
      </c>
      <c r="AF865" t="s">
        <v>790</v>
      </c>
      <c r="AG865" t="s">
        <v>761</v>
      </c>
      <c r="AH865" t="s">
        <v>762</v>
      </c>
      <c r="AI865" t="s">
        <v>791</v>
      </c>
      <c r="AJ865">
        <v>3680.93</v>
      </c>
      <c r="AK865">
        <v>0</v>
      </c>
      <c r="AL865">
        <v>0</v>
      </c>
      <c r="AM865" t="s">
        <v>764</v>
      </c>
      <c r="AN865" t="s">
        <v>764</v>
      </c>
      <c r="AO865" t="s">
        <v>764</v>
      </c>
    </row>
    <row r="866" spans="1:41" x14ac:dyDescent="0.35">
      <c r="A866">
        <v>1772120</v>
      </c>
      <c r="B866" t="s">
        <v>740</v>
      </c>
      <c r="C866" t="s">
        <v>741</v>
      </c>
      <c r="D866" t="s">
        <v>580</v>
      </c>
      <c r="E866" t="s">
        <v>160</v>
      </c>
      <c r="F866" t="s">
        <v>742</v>
      </c>
      <c r="G866">
        <v>2021</v>
      </c>
      <c r="H866">
        <v>6</v>
      </c>
      <c r="I866" t="s">
        <v>743</v>
      </c>
      <c r="J866" s="29">
        <v>44377</v>
      </c>
      <c r="K866" t="s">
        <v>744</v>
      </c>
      <c r="L866" t="s">
        <v>769</v>
      </c>
      <c r="M866" t="s">
        <v>770</v>
      </c>
      <c r="N866" t="s">
        <v>771</v>
      </c>
      <c r="O866" t="s">
        <v>772</v>
      </c>
      <c r="P866" t="s">
        <v>673</v>
      </c>
      <c r="Q866" t="s">
        <v>749</v>
      </c>
      <c r="R866" t="s">
        <v>627</v>
      </c>
      <c r="S866" t="s">
        <v>786</v>
      </c>
      <c r="T866" t="s">
        <v>751</v>
      </c>
      <c r="U866" t="s">
        <v>752</v>
      </c>
      <c r="V866" t="s">
        <v>753</v>
      </c>
      <c r="W866" t="s">
        <v>20</v>
      </c>
      <c r="X866" t="s">
        <v>928</v>
      </c>
      <c r="Y866" t="s">
        <v>755</v>
      </c>
      <c r="Z866" t="s">
        <v>380</v>
      </c>
      <c r="AA866" t="s">
        <v>756</v>
      </c>
      <c r="AB866" t="s">
        <v>924</v>
      </c>
      <c r="AC866" t="s">
        <v>758</v>
      </c>
      <c r="AD866" t="s">
        <v>759</v>
      </c>
      <c r="AE866" t="s">
        <v>768</v>
      </c>
      <c r="AF866" t="s">
        <v>925</v>
      </c>
      <c r="AG866" t="s">
        <v>761</v>
      </c>
      <c r="AH866" t="s">
        <v>762</v>
      </c>
      <c r="AI866" t="s">
        <v>926</v>
      </c>
      <c r="AJ866">
        <v>2726.76</v>
      </c>
      <c r="AK866">
        <v>0</v>
      </c>
      <c r="AL866">
        <v>0</v>
      </c>
      <c r="AM866" t="s">
        <v>764</v>
      </c>
      <c r="AN866" t="s">
        <v>764</v>
      </c>
      <c r="AO866" t="s">
        <v>764</v>
      </c>
    </row>
    <row r="867" spans="1:41" x14ac:dyDescent="0.35">
      <c r="A867">
        <v>1772120</v>
      </c>
      <c r="B867" t="s">
        <v>740</v>
      </c>
      <c r="C867" t="s">
        <v>741</v>
      </c>
      <c r="D867" t="s">
        <v>580</v>
      </c>
      <c r="E867" t="s">
        <v>160</v>
      </c>
      <c r="F867" t="s">
        <v>742</v>
      </c>
      <c r="G867">
        <v>2021</v>
      </c>
      <c r="H867">
        <v>6</v>
      </c>
      <c r="I867" t="s">
        <v>743</v>
      </c>
      <c r="J867" s="29">
        <v>44377</v>
      </c>
      <c r="K867" t="s">
        <v>744</v>
      </c>
      <c r="L867" t="s">
        <v>769</v>
      </c>
      <c r="M867" t="s">
        <v>774</v>
      </c>
      <c r="N867" t="s">
        <v>775</v>
      </c>
      <c r="O867" t="s">
        <v>772</v>
      </c>
      <c r="P867" t="s">
        <v>673</v>
      </c>
      <c r="Q867" t="s">
        <v>749</v>
      </c>
      <c r="R867" t="s">
        <v>627</v>
      </c>
      <c r="S867" t="s">
        <v>786</v>
      </c>
      <c r="T867" t="s">
        <v>751</v>
      </c>
      <c r="U867" t="s">
        <v>752</v>
      </c>
      <c r="V867" t="s">
        <v>753</v>
      </c>
      <c r="W867" t="s">
        <v>20</v>
      </c>
      <c r="X867" t="s">
        <v>928</v>
      </c>
      <c r="Y867" t="s">
        <v>755</v>
      </c>
      <c r="Z867" t="s">
        <v>380</v>
      </c>
      <c r="AA867" t="s">
        <v>756</v>
      </c>
      <c r="AB867" t="s">
        <v>924</v>
      </c>
      <c r="AC867" t="s">
        <v>758</v>
      </c>
      <c r="AD867" t="s">
        <v>759</v>
      </c>
      <c r="AE867" t="s">
        <v>768</v>
      </c>
      <c r="AF867" t="s">
        <v>925</v>
      </c>
      <c r="AG867" t="s">
        <v>761</v>
      </c>
      <c r="AH867" t="s">
        <v>762</v>
      </c>
      <c r="AI867" t="s">
        <v>926</v>
      </c>
      <c r="AJ867">
        <v>-2726.76</v>
      </c>
      <c r="AK867">
        <v>0</v>
      </c>
      <c r="AL867">
        <v>0</v>
      </c>
      <c r="AM867" t="s">
        <v>764</v>
      </c>
      <c r="AN867" t="s">
        <v>764</v>
      </c>
      <c r="AO867" t="s">
        <v>764</v>
      </c>
    </row>
    <row r="868" spans="1:41" x14ac:dyDescent="0.35">
      <c r="A868">
        <v>1772120</v>
      </c>
      <c r="B868" t="s">
        <v>740</v>
      </c>
      <c r="C868" t="s">
        <v>741</v>
      </c>
      <c r="D868" t="s">
        <v>580</v>
      </c>
      <c r="E868" t="s">
        <v>160</v>
      </c>
      <c r="F868" t="s">
        <v>742</v>
      </c>
      <c r="G868">
        <v>2021</v>
      </c>
      <c r="H868">
        <v>6</v>
      </c>
      <c r="I868" t="s">
        <v>743</v>
      </c>
      <c r="J868" s="29">
        <v>44377</v>
      </c>
      <c r="K868" t="s">
        <v>744</v>
      </c>
      <c r="L868" t="s">
        <v>745</v>
      </c>
      <c r="M868" t="s">
        <v>746</v>
      </c>
      <c r="N868" t="s">
        <v>747</v>
      </c>
      <c r="O868" t="s">
        <v>748</v>
      </c>
      <c r="P868" t="s">
        <v>673</v>
      </c>
      <c r="Q868" t="s">
        <v>749</v>
      </c>
      <c r="R868" t="s">
        <v>627</v>
      </c>
      <c r="S868" t="s">
        <v>786</v>
      </c>
      <c r="T868" t="s">
        <v>751</v>
      </c>
      <c r="U868" t="s">
        <v>752</v>
      </c>
      <c r="V868" t="s">
        <v>753</v>
      </c>
      <c r="W868" t="s">
        <v>20</v>
      </c>
      <c r="X868" t="s">
        <v>928</v>
      </c>
      <c r="Y868" t="s">
        <v>755</v>
      </c>
      <c r="Z868" t="s">
        <v>380</v>
      </c>
      <c r="AA868" t="s">
        <v>756</v>
      </c>
      <c r="AB868" t="s">
        <v>924</v>
      </c>
      <c r="AC868" t="s">
        <v>758</v>
      </c>
      <c r="AD868" t="s">
        <v>759</v>
      </c>
      <c r="AE868" t="s">
        <v>768</v>
      </c>
      <c r="AF868" t="s">
        <v>925</v>
      </c>
      <c r="AG868" t="s">
        <v>761</v>
      </c>
      <c r="AH868" t="s">
        <v>762</v>
      </c>
      <c r="AI868" t="s">
        <v>926</v>
      </c>
      <c r="AJ868">
        <v>414.84</v>
      </c>
      <c r="AK868">
        <v>0</v>
      </c>
      <c r="AL868">
        <v>0</v>
      </c>
      <c r="AM868" t="s">
        <v>764</v>
      </c>
      <c r="AN868" t="s">
        <v>764</v>
      </c>
      <c r="AO868" t="s">
        <v>764</v>
      </c>
    </row>
    <row r="869" spans="1:41" x14ac:dyDescent="0.35">
      <c r="A869">
        <v>1772120</v>
      </c>
      <c r="B869" t="s">
        <v>740</v>
      </c>
      <c r="C869" t="s">
        <v>741</v>
      </c>
      <c r="D869" t="s">
        <v>580</v>
      </c>
      <c r="E869" t="s">
        <v>160</v>
      </c>
      <c r="F869" t="s">
        <v>742</v>
      </c>
      <c r="G869">
        <v>2021</v>
      </c>
      <c r="H869">
        <v>6</v>
      </c>
      <c r="I869" t="s">
        <v>743</v>
      </c>
      <c r="J869" s="29">
        <v>44377</v>
      </c>
      <c r="K869" t="s">
        <v>744</v>
      </c>
      <c r="L869" t="s">
        <v>782</v>
      </c>
      <c r="M869" t="s">
        <v>783</v>
      </c>
      <c r="N869" t="s">
        <v>784</v>
      </c>
      <c r="O869" t="s">
        <v>785</v>
      </c>
      <c r="P869" t="s">
        <v>673</v>
      </c>
      <c r="Q869" t="s">
        <v>749</v>
      </c>
      <c r="R869" t="s">
        <v>627</v>
      </c>
      <c r="S869" t="s">
        <v>786</v>
      </c>
      <c r="T869" t="s">
        <v>751</v>
      </c>
      <c r="U869" t="s">
        <v>752</v>
      </c>
      <c r="V869" t="s">
        <v>753</v>
      </c>
      <c r="W869" t="s">
        <v>20</v>
      </c>
      <c r="X869" t="s">
        <v>928</v>
      </c>
      <c r="Y869" t="s">
        <v>755</v>
      </c>
      <c r="Z869" t="s">
        <v>380</v>
      </c>
      <c r="AA869" t="s">
        <v>756</v>
      </c>
      <c r="AB869" t="s">
        <v>924</v>
      </c>
      <c r="AC869" t="s">
        <v>758</v>
      </c>
      <c r="AD869" t="s">
        <v>759</v>
      </c>
      <c r="AE869" t="s">
        <v>768</v>
      </c>
      <c r="AF869" t="s">
        <v>925</v>
      </c>
      <c r="AG869" t="s">
        <v>761</v>
      </c>
      <c r="AH869" t="s">
        <v>762</v>
      </c>
      <c r="AI869" t="s">
        <v>926</v>
      </c>
      <c r="AJ869">
        <v>-2726.76</v>
      </c>
      <c r="AK869">
        <v>0</v>
      </c>
      <c r="AL869">
        <v>0</v>
      </c>
      <c r="AM869" t="s">
        <v>764</v>
      </c>
      <c r="AN869" t="s">
        <v>764</v>
      </c>
      <c r="AO869" t="s">
        <v>764</v>
      </c>
    </row>
    <row r="870" spans="1:41" x14ac:dyDescent="0.35">
      <c r="A870">
        <v>1772120</v>
      </c>
      <c r="B870" t="s">
        <v>740</v>
      </c>
      <c r="C870" t="s">
        <v>741</v>
      </c>
      <c r="D870" t="s">
        <v>580</v>
      </c>
      <c r="E870" t="s">
        <v>160</v>
      </c>
      <c r="F870" t="s">
        <v>742</v>
      </c>
      <c r="G870">
        <v>2021</v>
      </c>
      <c r="H870">
        <v>6</v>
      </c>
      <c r="I870" t="s">
        <v>743</v>
      </c>
      <c r="J870" s="29">
        <v>44377</v>
      </c>
      <c r="K870" t="s">
        <v>744</v>
      </c>
      <c r="L870" t="s">
        <v>769</v>
      </c>
      <c r="M870" t="s">
        <v>776</v>
      </c>
      <c r="N870" t="s">
        <v>777</v>
      </c>
      <c r="O870" t="s">
        <v>772</v>
      </c>
      <c r="P870" t="s">
        <v>673</v>
      </c>
      <c r="Q870" t="s">
        <v>749</v>
      </c>
      <c r="R870" t="s">
        <v>627</v>
      </c>
      <c r="S870" t="s">
        <v>786</v>
      </c>
      <c r="T870" t="s">
        <v>751</v>
      </c>
      <c r="U870" t="s">
        <v>752</v>
      </c>
      <c r="V870" t="s">
        <v>753</v>
      </c>
      <c r="W870" t="s">
        <v>20</v>
      </c>
      <c r="X870" t="s">
        <v>928</v>
      </c>
      <c r="Y870" t="s">
        <v>755</v>
      </c>
      <c r="Z870" t="s">
        <v>380</v>
      </c>
      <c r="AA870" t="s">
        <v>756</v>
      </c>
      <c r="AB870" t="s">
        <v>924</v>
      </c>
      <c r="AC870" t="s">
        <v>758</v>
      </c>
      <c r="AD870" t="s">
        <v>759</v>
      </c>
      <c r="AE870" t="s">
        <v>768</v>
      </c>
      <c r="AF870" t="s">
        <v>925</v>
      </c>
      <c r="AG870" t="s">
        <v>761</v>
      </c>
      <c r="AH870" t="s">
        <v>762</v>
      </c>
      <c r="AI870" t="s">
        <v>926</v>
      </c>
      <c r="AJ870">
        <v>2726.76</v>
      </c>
      <c r="AK870">
        <v>0</v>
      </c>
      <c r="AL870">
        <v>0</v>
      </c>
      <c r="AM870" t="s">
        <v>764</v>
      </c>
      <c r="AN870" t="s">
        <v>764</v>
      </c>
      <c r="AO870" t="s">
        <v>764</v>
      </c>
    </row>
    <row r="871" spans="1:41" x14ac:dyDescent="0.35">
      <c r="A871">
        <v>1247810</v>
      </c>
      <c r="B871" t="s">
        <v>740</v>
      </c>
      <c r="C871" t="s">
        <v>741</v>
      </c>
      <c r="D871" t="e">
        <v>#N/A</v>
      </c>
      <c r="E871" t="s">
        <v>951</v>
      </c>
      <c r="F871" t="s">
        <v>742</v>
      </c>
      <c r="G871">
        <v>2021</v>
      </c>
      <c r="H871">
        <v>6</v>
      </c>
      <c r="I871" t="s">
        <v>743</v>
      </c>
      <c r="J871" s="29">
        <v>44377</v>
      </c>
      <c r="K871" t="s">
        <v>744</v>
      </c>
      <c r="L871" t="s">
        <v>769</v>
      </c>
      <c r="M871" t="s">
        <v>770</v>
      </c>
      <c r="N871" t="s">
        <v>771</v>
      </c>
      <c r="O871" t="s">
        <v>772</v>
      </c>
      <c r="P871" t="s">
        <v>673</v>
      </c>
      <c r="Q871" t="s">
        <v>749</v>
      </c>
      <c r="R871" t="s">
        <v>627</v>
      </c>
      <c r="S871" t="s">
        <v>786</v>
      </c>
      <c r="T871" t="s">
        <v>751</v>
      </c>
      <c r="U871" t="s">
        <v>752</v>
      </c>
      <c r="V871" t="s">
        <v>753</v>
      </c>
      <c r="W871" t="s">
        <v>930</v>
      </c>
      <c r="X871" t="s">
        <v>931</v>
      </c>
      <c r="Y871" t="s">
        <v>755</v>
      </c>
      <c r="Z871" t="s">
        <v>380</v>
      </c>
      <c r="AA871" t="s">
        <v>756</v>
      </c>
      <c r="AB871" t="s">
        <v>924</v>
      </c>
      <c r="AC871" t="s">
        <v>758</v>
      </c>
      <c r="AD871" t="s">
        <v>759</v>
      </c>
      <c r="AE871" t="s">
        <v>768</v>
      </c>
      <c r="AF871" t="s">
        <v>925</v>
      </c>
      <c r="AG871" t="s">
        <v>761</v>
      </c>
      <c r="AH871" t="s">
        <v>762</v>
      </c>
      <c r="AI871" t="s">
        <v>926</v>
      </c>
      <c r="AJ871">
        <v>3970.25</v>
      </c>
      <c r="AK871">
        <v>0</v>
      </c>
      <c r="AL871">
        <v>0</v>
      </c>
      <c r="AM871" t="s">
        <v>764</v>
      </c>
      <c r="AN871" t="s">
        <v>764</v>
      </c>
      <c r="AO871" t="s">
        <v>764</v>
      </c>
    </row>
    <row r="872" spans="1:41" x14ac:dyDescent="0.35">
      <c r="A872">
        <v>1247810</v>
      </c>
      <c r="B872" t="s">
        <v>740</v>
      </c>
      <c r="C872" t="s">
        <v>741</v>
      </c>
      <c r="D872" t="e">
        <v>#N/A</v>
      </c>
      <c r="E872" t="s">
        <v>951</v>
      </c>
      <c r="F872" t="s">
        <v>742</v>
      </c>
      <c r="G872">
        <v>2021</v>
      </c>
      <c r="H872">
        <v>6</v>
      </c>
      <c r="I872" t="s">
        <v>743</v>
      </c>
      <c r="J872" s="29">
        <v>44377</v>
      </c>
      <c r="K872" t="s">
        <v>744</v>
      </c>
      <c r="L872" t="s">
        <v>769</v>
      </c>
      <c r="M872" t="s">
        <v>774</v>
      </c>
      <c r="N872" t="s">
        <v>775</v>
      </c>
      <c r="O872" t="s">
        <v>772</v>
      </c>
      <c r="P872" t="s">
        <v>673</v>
      </c>
      <c r="Q872" t="s">
        <v>749</v>
      </c>
      <c r="R872" t="s">
        <v>627</v>
      </c>
      <c r="S872" t="s">
        <v>786</v>
      </c>
      <c r="T872" t="s">
        <v>751</v>
      </c>
      <c r="U872" t="s">
        <v>752</v>
      </c>
      <c r="V872" t="s">
        <v>753</v>
      </c>
      <c r="W872" t="s">
        <v>930</v>
      </c>
      <c r="X872" t="s">
        <v>931</v>
      </c>
      <c r="Y872" t="s">
        <v>755</v>
      </c>
      <c r="Z872" t="s">
        <v>380</v>
      </c>
      <c r="AA872" t="s">
        <v>756</v>
      </c>
      <c r="AB872" t="s">
        <v>924</v>
      </c>
      <c r="AC872" t="s">
        <v>758</v>
      </c>
      <c r="AD872" t="s">
        <v>759</v>
      </c>
      <c r="AE872" t="s">
        <v>768</v>
      </c>
      <c r="AF872" t="s">
        <v>925</v>
      </c>
      <c r="AG872" t="s">
        <v>761</v>
      </c>
      <c r="AH872" t="s">
        <v>762</v>
      </c>
      <c r="AI872" t="s">
        <v>926</v>
      </c>
      <c r="AJ872">
        <v>-3970.25</v>
      </c>
      <c r="AK872">
        <v>0</v>
      </c>
      <c r="AL872">
        <v>0</v>
      </c>
      <c r="AM872" t="s">
        <v>764</v>
      </c>
      <c r="AN872" t="s">
        <v>764</v>
      </c>
      <c r="AO872" t="s">
        <v>764</v>
      </c>
    </row>
    <row r="873" spans="1:41" x14ac:dyDescent="0.35">
      <c r="A873">
        <v>1247810</v>
      </c>
      <c r="B873" t="s">
        <v>740</v>
      </c>
      <c r="C873" t="s">
        <v>741</v>
      </c>
      <c r="D873" t="e">
        <v>#N/A</v>
      </c>
      <c r="E873" t="s">
        <v>951</v>
      </c>
      <c r="F873" t="s">
        <v>742</v>
      </c>
      <c r="G873">
        <v>2021</v>
      </c>
      <c r="H873">
        <v>6</v>
      </c>
      <c r="I873" t="s">
        <v>743</v>
      </c>
      <c r="J873" s="29">
        <v>44377</v>
      </c>
      <c r="K873" t="s">
        <v>744</v>
      </c>
      <c r="L873" t="s">
        <v>745</v>
      </c>
      <c r="M873" t="s">
        <v>746</v>
      </c>
      <c r="N873" t="s">
        <v>747</v>
      </c>
      <c r="O873" t="s">
        <v>748</v>
      </c>
      <c r="P873" t="s">
        <v>673</v>
      </c>
      <c r="Q873" t="s">
        <v>749</v>
      </c>
      <c r="R873" t="s">
        <v>627</v>
      </c>
      <c r="S873" t="s">
        <v>786</v>
      </c>
      <c r="T873" t="s">
        <v>751</v>
      </c>
      <c r="U873" t="s">
        <v>752</v>
      </c>
      <c r="V873" t="s">
        <v>753</v>
      </c>
      <c r="W873" t="s">
        <v>930</v>
      </c>
      <c r="X873" t="s">
        <v>931</v>
      </c>
      <c r="Y873" t="s">
        <v>755</v>
      </c>
      <c r="Z873" t="s">
        <v>380</v>
      </c>
      <c r="AA873" t="s">
        <v>756</v>
      </c>
      <c r="AB873" t="s">
        <v>924</v>
      </c>
      <c r="AC873" t="s">
        <v>758</v>
      </c>
      <c r="AD873" t="s">
        <v>759</v>
      </c>
      <c r="AE873" t="s">
        <v>768</v>
      </c>
      <c r="AF873" t="s">
        <v>925</v>
      </c>
      <c r="AG873" t="s">
        <v>761</v>
      </c>
      <c r="AH873" t="s">
        <v>762</v>
      </c>
      <c r="AI873" t="s">
        <v>926</v>
      </c>
      <c r="AJ873">
        <v>190.12</v>
      </c>
      <c r="AK873">
        <v>0</v>
      </c>
      <c r="AL873">
        <v>0</v>
      </c>
      <c r="AM873" t="s">
        <v>764</v>
      </c>
      <c r="AN873" t="s">
        <v>764</v>
      </c>
      <c r="AO873" t="s">
        <v>764</v>
      </c>
    </row>
    <row r="874" spans="1:41" x14ac:dyDescent="0.35">
      <c r="A874">
        <v>1247810</v>
      </c>
      <c r="B874" t="s">
        <v>740</v>
      </c>
      <c r="C874" t="s">
        <v>741</v>
      </c>
      <c r="D874" t="e">
        <v>#N/A</v>
      </c>
      <c r="E874" t="s">
        <v>951</v>
      </c>
      <c r="F874" t="s">
        <v>742</v>
      </c>
      <c r="G874">
        <v>2021</v>
      </c>
      <c r="H874">
        <v>6</v>
      </c>
      <c r="I874" t="s">
        <v>743</v>
      </c>
      <c r="J874" s="29">
        <v>44377</v>
      </c>
      <c r="K874" t="s">
        <v>744</v>
      </c>
      <c r="L874" t="s">
        <v>782</v>
      </c>
      <c r="M874" t="s">
        <v>783</v>
      </c>
      <c r="N874" t="s">
        <v>784</v>
      </c>
      <c r="O874" t="s">
        <v>785</v>
      </c>
      <c r="P874" t="s">
        <v>673</v>
      </c>
      <c r="Q874" t="s">
        <v>749</v>
      </c>
      <c r="R874" t="s">
        <v>627</v>
      </c>
      <c r="S874" t="s">
        <v>786</v>
      </c>
      <c r="T874" t="s">
        <v>751</v>
      </c>
      <c r="U874" t="s">
        <v>752</v>
      </c>
      <c r="V874" t="s">
        <v>753</v>
      </c>
      <c r="W874" t="s">
        <v>930</v>
      </c>
      <c r="X874" t="s">
        <v>931</v>
      </c>
      <c r="Y874" t="s">
        <v>755</v>
      </c>
      <c r="Z874" t="s">
        <v>380</v>
      </c>
      <c r="AA874" t="s">
        <v>756</v>
      </c>
      <c r="AB874" t="s">
        <v>924</v>
      </c>
      <c r="AC874" t="s">
        <v>758</v>
      </c>
      <c r="AD874" t="s">
        <v>759</v>
      </c>
      <c r="AE874" t="s">
        <v>768</v>
      </c>
      <c r="AF874" t="s">
        <v>925</v>
      </c>
      <c r="AG874" t="s">
        <v>761</v>
      </c>
      <c r="AH874" t="s">
        <v>762</v>
      </c>
      <c r="AI874" t="s">
        <v>926</v>
      </c>
      <c r="AJ874">
        <v>-2665.69</v>
      </c>
      <c r="AK874">
        <v>0</v>
      </c>
      <c r="AL874">
        <v>0</v>
      </c>
      <c r="AM874" t="s">
        <v>764</v>
      </c>
      <c r="AN874" t="s">
        <v>764</v>
      </c>
      <c r="AO874" t="s">
        <v>764</v>
      </c>
    </row>
    <row r="875" spans="1:41" x14ac:dyDescent="0.35">
      <c r="A875">
        <v>1247810</v>
      </c>
      <c r="B875" t="s">
        <v>740</v>
      </c>
      <c r="C875" t="s">
        <v>741</v>
      </c>
      <c r="D875" t="e">
        <v>#N/A</v>
      </c>
      <c r="E875" t="s">
        <v>951</v>
      </c>
      <c r="F875" t="s">
        <v>742</v>
      </c>
      <c r="G875">
        <v>2021</v>
      </c>
      <c r="H875">
        <v>6</v>
      </c>
      <c r="I875" t="s">
        <v>743</v>
      </c>
      <c r="J875" s="29">
        <v>44377</v>
      </c>
      <c r="K875" t="s">
        <v>744</v>
      </c>
      <c r="L875" t="s">
        <v>769</v>
      </c>
      <c r="M875" t="s">
        <v>776</v>
      </c>
      <c r="N875" t="s">
        <v>777</v>
      </c>
      <c r="O875" t="s">
        <v>772</v>
      </c>
      <c r="P875" t="s">
        <v>673</v>
      </c>
      <c r="Q875" t="s">
        <v>749</v>
      </c>
      <c r="R875" t="s">
        <v>627</v>
      </c>
      <c r="S875" t="s">
        <v>786</v>
      </c>
      <c r="T875" t="s">
        <v>751</v>
      </c>
      <c r="U875" t="s">
        <v>752</v>
      </c>
      <c r="V875" t="s">
        <v>753</v>
      </c>
      <c r="W875" t="s">
        <v>930</v>
      </c>
      <c r="X875" t="s">
        <v>931</v>
      </c>
      <c r="Y875" t="s">
        <v>755</v>
      </c>
      <c r="Z875" t="s">
        <v>380</v>
      </c>
      <c r="AA875" t="s">
        <v>756</v>
      </c>
      <c r="AB875" t="s">
        <v>924</v>
      </c>
      <c r="AC875" t="s">
        <v>758</v>
      </c>
      <c r="AD875" t="s">
        <v>759</v>
      </c>
      <c r="AE875" t="s">
        <v>768</v>
      </c>
      <c r="AF875" t="s">
        <v>925</v>
      </c>
      <c r="AG875" t="s">
        <v>761</v>
      </c>
      <c r="AH875" t="s">
        <v>762</v>
      </c>
      <c r="AI875" t="s">
        <v>926</v>
      </c>
      <c r="AJ875">
        <v>3970.25</v>
      </c>
      <c r="AK875">
        <v>0</v>
      </c>
      <c r="AL875">
        <v>0</v>
      </c>
      <c r="AM875" t="s">
        <v>764</v>
      </c>
      <c r="AN875" t="s">
        <v>764</v>
      </c>
      <c r="AO875" t="s">
        <v>764</v>
      </c>
    </row>
    <row r="876" spans="1:41" x14ac:dyDescent="0.35">
      <c r="A876">
        <v>1306410</v>
      </c>
      <c r="B876" t="s">
        <v>740</v>
      </c>
      <c r="C876" t="s">
        <v>741</v>
      </c>
      <c r="D876" t="e">
        <v>#N/A</v>
      </c>
      <c r="E876" t="s">
        <v>952</v>
      </c>
      <c r="F876" t="s">
        <v>742</v>
      </c>
      <c r="G876">
        <v>2021</v>
      </c>
      <c r="H876">
        <v>6</v>
      </c>
      <c r="I876" t="s">
        <v>743</v>
      </c>
      <c r="J876" s="29">
        <v>44377</v>
      </c>
      <c r="K876" t="s">
        <v>744</v>
      </c>
      <c r="L876" t="s">
        <v>769</v>
      </c>
      <c r="M876" t="s">
        <v>770</v>
      </c>
      <c r="N876" t="s">
        <v>771</v>
      </c>
      <c r="O876" t="s">
        <v>772</v>
      </c>
      <c r="P876" t="s">
        <v>673</v>
      </c>
      <c r="Q876" t="s">
        <v>749</v>
      </c>
      <c r="R876" t="s">
        <v>627</v>
      </c>
      <c r="S876" t="s">
        <v>786</v>
      </c>
      <c r="T876" t="s">
        <v>751</v>
      </c>
      <c r="U876" t="s">
        <v>752</v>
      </c>
      <c r="V876" t="s">
        <v>753</v>
      </c>
      <c r="W876" t="s">
        <v>933</v>
      </c>
      <c r="X876" t="s">
        <v>934</v>
      </c>
      <c r="Y876" t="s">
        <v>755</v>
      </c>
      <c r="Z876" t="s">
        <v>380</v>
      </c>
      <c r="AA876" t="s">
        <v>756</v>
      </c>
      <c r="AB876" t="s">
        <v>924</v>
      </c>
      <c r="AC876" t="s">
        <v>758</v>
      </c>
      <c r="AD876" t="s">
        <v>759</v>
      </c>
      <c r="AE876" t="s">
        <v>768</v>
      </c>
      <c r="AF876" t="s">
        <v>935</v>
      </c>
      <c r="AG876" t="s">
        <v>761</v>
      </c>
      <c r="AH876" t="s">
        <v>762</v>
      </c>
      <c r="AI876" t="s">
        <v>936</v>
      </c>
      <c r="AJ876">
        <v>493.84</v>
      </c>
      <c r="AK876">
        <v>0</v>
      </c>
      <c r="AL876">
        <v>0</v>
      </c>
      <c r="AM876" t="s">
        <v>764</v>
      </c>
      <c r="AN876" t="s">
        <v>764</v>
      </c>
      <c r="AO876" t="s">
        <v>764</v>
      </c>
    </row>
    <row r="877" spans="1:41" x14ac:dyDescent="0.35">
      <c r="A877">
        <v>1306410</v>
      </c>
      <c r="B877" t="s">
        <v>740</v>
      </c>
      <c r="C877" t="s">
        <v>741</v>
      </c>
      <c r="D877" t="e">
        <v>#N/A</v>
      </c>
      <c r="E877" t="s">
        <v>952</v>
      </c>
      <c r="F877" t="s">
        <v>742</v>
      </c>
      <c r="G877">
        <v>2021</v>
      </c>
      <c r="H877">
        <v>6</v>
      </c>
      <c r="I877" t="s">
        <v>743</v>
      </c>
      <c r="J877" s="29">
        <v>44377</v>
      </c>
      <c r="K877" t="s">
        <v>744</v>
      </c>
      <c r="L877" t="s">
        <v>769</v>
      </c>
      <c r="M877" t="s">
        <v>774</v>
      </c>
      <c r="N877" t="s">
        <v>775</v>
      </c>
      <c r="O877" t="s">
        <v>772</v>
      </c>
      <c r="P877" t="s">
        <v>673</v>
      </c>
      <c r="Q877" t="s">
        <v>749</v>
      </c>
      <c r="R877" t="s">
        <v>627</v>
      </c>
      <c r="S877" t="s">
        <v>786</v>
      </c>
      <c r="T877" t="s">
        <v>751</v>
      </c>
      <c r="U877" t="s">
        <v>752</v>
      </c>
      <c r="V877" t="s">
        <v>753</v>
      </c>
      <c r="W877" t="s">
        <v>933</v>
      </c>
      <c r="X877" t="s">
        <v>934</v>
      </c>
      <c r="Y877" t="s">
        <v>755</v>
      </c>
      <c r="Z877" t="s">
        <v>380</v>
      </c>
      <c r="AA877" t="s">
        <v>756</v>
      </c>
      <c r="AB877" t="s">
        <v>924</v>
      </c>
      <c r="AC877" t="s">
        <v>758</v>
      </c>
      <c r="AD877" t="s">
        <v>759</v>
      </c>
      <c r="AE877" t="s">
        <v>768</v>
      </c>
      <c r="AF877" t="s">
        <v>935</v>
      </c>
      <c r="AG877" t="s">
        <v>761</v>
      </c>
      <c r="AH877" t="s">
        <v>762</v>
      </c>
      <c r="AI877" t="s">
        <v>936</v>
      </c>
      <c r="AJ877">
        <v>-493.84</v>
      </c>
      <c r="AK877">
        <v>0</v>
      </c>
      <c r="AL877">
        <v>0</v>
      </c>
      <c r="AM877" t="s">
        <v>764</v>
      </c>
      <c r="AN877" t="s">
        <v>764</v>
      </c>
      <c r="AO877" t="s">
        <v>764</v>
      </c>
    </row>
    <row r="878" spans="1:41" x14ac:dyDescent="0.35">
      <c r="A878">
        <v>1306410</v>
      </c>
      <c r="B878" t="s">
        <v>740</v>
      </c>
      <c r="C878" t="s">
        <v>741</v>
      </c>
      <c r="D878" t="e">
        <v>#N/A</v>
      </c>
      <c r="E878" t="s">
        <v>952</v>
      </c>
      <c r="F878" t="s">
        <v>742</v>
      </c>
      <c r="G878">
        <v>2021</v>
      </c>
      <c r="H878">
        <v>6</v>
      </c>
      <c r="I878" t="s">
        <v>743</v>
      </c>
      <c r="J878" s="29">
        <v>44377</v>
      </c>
      <c r="K878" t="s">
        <v>744</v>
      </c>
      <c r="L878" t="s">
        <v>745</v>
      </c>
      <c r="M878" t="s">
        <v>746</v>
      </c>
      <c r="N878" t="s">
        <v>747</v>
      </c>
      <c r="O878" t="s">
        <v>748</v>
      </c>
      <c r="P878" t="s">
        <v>673</v>
      </c>
      <c r="Q878" t="s">
        <v>749</v>
      </c>
      <c r="R878" t="s">
        <v>627</v>
      </c>
      <c r="S878" t="s">
        <v>786</v>
      </c>
      <c r="T878" t="s">
        <v>751</v>
      </c>
      <c r="U878" t="s">
        <v>752</v>
      </c>
      <c r="V878" t="s">
        <v>753</v>
      </c>
      <c r="W878" t="s">
        <v>933</v>
      </c>
      <c r="X878" t="s">
        <v>934</v>
      </c>
      <c r="Y878" t="s">
        <v>755</v>
      </c>
      <c r="Z878" t="s">
        <v>380</v>
      </c>
      <c r="AA878" t="s">
        <v>756</v>
      </c>
      <c r="AB878" t="s">
        <v>924</v>
      </c>
      <c r="AC878" t="s">
        <v>758</v>
      </c>
      <c r="AD878" t="s">
        <v>759</v>
      </c>
      <c r="AE878" t="s">
        <v>768</v>
      </c>
      <c r="AF878" t="s">
        <v>935</v>
      </c>
      <c r="AG878" t="s">
        <v>761</v>
      </c>
      <c r="AH878" t="s">
        <v>762</v>
      </c>
      <c r="AI878" t="s">
        <v>936</v>
      </c>
      <c r="AJ878">
        <v>210.95</v>
      </c>
      <c r="AK878">
        <v>0</v>
      </c>
      <c r="AL878">
        <v>0</v>
      </c>
      <c r="AM878" t="s">
        <v>764</v>
      </c>
      <c r="AN878" t="s">
        <v>764</v>
      </c>
      <c r="AO878" t="s">
        <v>764</v>
      </c>
    </row>
    <row r="879" spans="1:41" x14ac:dyDescent="0.35">
      <c r="A879">
        <v>1306410</v>
      </c>
      <c r="B879" t="s">
        <v>740</v>
      </c>
      <c r="C879" t="s">
        <v>741</v>
      </c>
      <c r="D879" t="e">
        <v>#N/A</v>
      </c>
      <c r="E879" t="s">
        <v>952</v>
      </c>
      <c r="F879" t="s">
        <v>742</v>
      </c>
      <c r="G879">
        <v>2021</v>
      </c>
      <c r="H879">
        <v>6</v>
      </c>
      <c r="I879" t="s">
        <v>743</v>
      </c>
      <c r="J879" s="29">
        <v>44377</v>
      </c>
      <c r="K879" t="s">
        <v>744</v>
      </c>
      <c r="L879" t="s">
        <v>782</v>
      </c>
      <c r="M879" t="s">
        <v>783</v>
      </c>
      <c r="N879" t="s">
        <v>784</v>
      </c>
      <c r="O879" t="s">
        <v>785</v>
      </c>
      <c r="P879" t="s">
        <v>673</v>
      </c>
      <c r="Q879" t="s">
        <v>749</v>
      </c>
      <c r="R879" t="s">
        <v>627</v>
      </c>
      <c r="S879" t="s">
        <v>786</v>
      </c>
      <c r="T879" t="s">
        <v>751</v>
      </c>
      <c r="U879" t="s">
        <v>752</v>
      </c>
      <c r="V879" t="s">
        <v>753</v>
      </c>
      <c r="W879" t="s">
        <v>933</v>
      </c>
      <c r="X879" t="s">
        <v>934</v>
      </c>
      <c r="Y879" t="s">
        <v>755</v>
      </c>
      <c r="Z879" t="s">
        <v>380</v>
      </c>
      <c r="AA879" t="s">
        <v>756</v>
      </c>
      <c r="AB879" t="s">
        <v>924</v>
      </c>
      <c r="AC879" t="s">
        <v>758</v>
      </c>
      <c r="AD879" t="s">
        <v>759</v>
      </c>
      <c r="AE879" t="s">
        <v>768</v>
      </c>
      <c r="AF879" t="s">
        <v>935</v>
      </c>
      <c r="AG879" t="s">
        <v>761</v>
      </c>
      <c r="AH879" t="s">
        <v>762</v>
      </c>
      <c r="AI879" t="s">
        <v>936</v>
      </c>
      <c r="AJ879">
        <v>-289.51</v>
      </c>
      <c r="AK879">
        <v>0</v>
      </c>
      <c r="AL879">
        <v>0</v>
      </c>
      <c r="AM879" t="s">
        <v>764</v>
      </c>
      <c r="AN879" t="s">
        <v>764</v>
      </c>
      <c r="AO879" t="s">
        <v>764</v>
      </c>
    </row>
    <row r="880" spans="1:41" x14ac:dyDescent="0.35">
      <c r="A880">
        <v>1306410</v>
      </c>
      <c r="B880" t="s">
        <v>740</v>
      </c>
      <c r="C880" t="s">
        <v>741</v>
      </c>
      <c r="D880" t="e">
        <v>#N/A</v>
      </c>
      <c r="E880" t="s">
        <v>952</v>
      </c>
      <c r="F880" t="s">
        <v>742</v>
      </c>
      <c r="G880">
        <v>2021</v>
      </c>
      <c r="H880">
        <v>6</v>
      </c>
      <c r="I880" t="s">
        <v>743</v>
      </c>
      <c r="J880" s="29">
        <v>44377</v>
      </c>
      <c r="K880" t="s">
        <v>744</v>
      </c>
      <c r="L880" t="s">
        <v>769</v>
      </c>
      <c r="M880" t="s">
        <v>776</v>
      </c>
      <c r="N880" t="s">
        <v>777</v>
      </c>
      <c r="O880" t="s">
        <v>772</v>
      </c>
      <c r="P880" t="s">
        <v>673</v>
      </c>
      <c r="Q880" t="s">
        <v>749</v>
      </c>
      <c r="R880" t="s">
        <v>627</v>
      </c>
      <c r="S880" t="s">
        <v>786</v>
      </c>
      <c r="T880" t="s">
        <v>751</v>
      </c>
      <c r="U880" t="s">
        <v>752</v>
      </c>
      <c r="V880" t="s">
        <v>753</v>
      </c>
      <c r="W880" t="s">
        <v>933</v>
      </c>
      <c r="X880" t="s">
        <v>934</v>
      </c>
      <c r="Y880" t="s">
        <v>755</v>
      </c>
      <c r="Z880" t="s">
        <v>380</v>
      </c>
      <c r="AA880" t="s">
        <v>756</v>
      </c>
      <c r="AB880" t="s">
        <v>924</v>
      </c>
      <c r="AC880" t="s">
        <v>758</v>
      </c>
      <c r="AD880" t="s">
        <v>759</v>
      </c>
      <c r="AE880" t="s">
        <v>768</v>
      </c>
      <c r="AF880" t="s">
        <v>935</v>
      </c>
      <c r="AG880" t="s">
        <v>761</v>
      </c>
      <c r="AH880" t="s">
        <v>762</v>
      </c>
      <c r="AI880" t="s">
        <v>936</v>
      </c>
      <c r="AJ880">
        <v>493.84</v>
      </c>
      <c r="AK880">
        <v>0</v>
      </c>
      <c r="AL880">
        <v>0</v>
      </c>
      <c r="AM880" t="s">
        <v>764</v>
      </c>
      <c r="AN880" t="s">
        <v>764</v>
      </c>
      <c r="AO880" t="s">
        <v>764</v>
      </c>
    </row>
    <row r="881" spans="1:41" x14ac:dyDescent="0.35">
      <c r="A881">
        <v>1060781</v>
      </c>
      <c r="B881" t="s">
        <v>740</v>
      </c>
      <c r="C881" t="s">
        <v>741</v>
      </c>
      <c r="D881" t="e">
        <v>#N/A</v>
      </c>
      <c r="E881" t="s">
        <v>953</v>
      </c>
      <c r="F881" t="s">
        <v>742</v>
      </c>
      <c r="G881">
        <v>2021</v>
      </c>
      <c r="H881">
        <v>6</v>
      </c>
      <c r="I881" t="s">
        <v>743</v>
      </c>
      <c r="J881" s="29">
        <v>44377</v>
      </c>
      <c r="K881" t="s">
        <v>744</v>
      </c>
      <c r="L881" t="s">
        <v>769</v>
      </c>
      <c r="M881" t="s">
        <v>770</v>
      </c>
      <c r="N881" t="s">
        <v>771</v>
      </c>
      <c r="O881" t="s">
        <v>772</v>
      </c>
      <c r="P881" t="s">
        <v>673</v>
      </c>
      <c r="Q881" t="s">
        <v>749</v>
      </c>
      <c r="R881" t="s">
        <v>625</v>
      </c>
      <c r="S881" t="s">
        <v>698</v>
      </c>
      <c r="T881" t="s">
        <v>751</v>
      </c>
      <c r="U881" t="s">
        <v>752</v>
      </c>
      <c r="V881" t="s">
        <v>753</v>
      </c>
      <c r="W881" t="s">
        <v>930</v>
      </c>
      <c r="X881" t="s">
        <v>931</v>
      </c>
      <c r="Y881" t="s">
        <v>755</v>
      </c>
      <c r="Z881" t="s">
        <v>380</v>
      </c>
      <c r="AA881" t="s">
        <v>756</v>
      </c>
      <c r="AB881" t="s">
        <v>924</v>
      </c>
      <c r="AC881" t="s">
        <v>758</v>
      </c>
      <c r="AD881" t="s">
        <v>759</v>
      </c>
      <c r="AE881" t="s">
        <v>472</v>
      </c>
      <c r="AF881" t="s">
        <v>925</v>
      </c>
      <c r="AG881" t="s">
        <v>761</v>
      </c>
      <c r="AH881" t="s">
        <v>762</v>
      </c>
      <c r="AI881" t="s">
        <v>926</v>
      </c>
      <c r="AJ881">
        <v>1308.28</v>
      </c>
      <c r="AK881">
        <v>0</v>
      </c>
      <c r="AL881">
        <v>0</v>
      </c>
      <c r="AM881" t="s">
        <v>764</v>
      </c>
      <c r="AN881" t="s">
        <v>764</v>
      </c>
      <c r="AO881" t="s">
        <v>764</v>
      </c>
    </row>
    <row r="882" spans="1:41" x14ac:dyDescent="0.35">
      <c r="A882">
        <v>1060781</v>
      </c>
      <c r="B882" t="s">
        <v>740</v>
      </c>
      <c r="C882" t="s">
        <v>741</v>
      </c>
      <c r="D882" t="e">
        <v>#N/A</v>
      </c>
      <c r="E882" t="s">
        <v>953</v>
      </c>
      <c r="F882" t="s">
        <v>742</v>
      </c>
      <c r="G882">
        <v>2021</v>
      </c>
      <c r="H882">
        <v>6</v>
      </c>
      <c r="I882" t="s">
        <v>743</v>
      </c>
      <c r="J882" s="29">
        <v>44377</v>
      </c>
      <c r="K882" t="s">
        <v>744</v>
      </c>
      <c r="L882" t="s">
        <v>769</v>
      </c>
      <c r="M882" t="s">
        <v>774</v>
      </c>
      <c r="N882" t="s">
        <v>775</v>
      </c>
      <c r="O882" t="s">
        <v>772</v>
      </c>
      <c r="P882" t="s">
        <v>673</v>
      </c>
      <c r="Q882" t="s">
        <v>749</v>
      </c>
      <c r="R882" t="s">
        <v>625</v>
      </c>
      <c r="S882" t="s">
        <v>698</v>
      </c>
      <c r="T882" t="s">
        <v>751</v>
      </c>
      <c r="U882" t="s">
        <v>752</v>
      </c>
      <c r="V882" t="s">
        <v>753</v>
      </c>
      <c r="W882" t="s">
        <v>930</v>
      </c>
      <c r="X882" t="s">
        <v>931</v>
      </c>
      <c r="Y882" t="s">
        <v>755</v>
      </c>
      <c r="Z882" t="s">
        <v>380</v>
      </c>
      <c r="AA882" t="s">
        <v>756</v>
      </c>
      <c r="AB882" t="s">
        <v>924</v>
      </c>
      <c r="AC882" t="s">
        <v>758</v>
      </c>
      <c r="AD882" t="s">
        <v>759</v>
      </c>
      <c r="AE882" t="s">
        <v>472</v>
      </c>
      <c r="AF882" t="s">
        <v>925</v>
      </c>
      <c r="AG882" t="s">
        <v>761</v>
      </c>
      <c r="AH882" t="s">
        <v>762</v>
      </c>
      <c r="AI882" t="s">
        <v>926</v>
      </c>
      <c r="AJ882">
        <v>-1308.28</v>
      </c>
      <c r="AK882">
        <v>0</v>
      </c>
      <c r="AL882">
        <v>0</v>
      </c>
      <c r="AM882" t="s">
        <v>764</v>
      </c>
      <c r="AN882" t="s">
        <v>764</v>
      </c>
      <c r="AO882" t="s">
        <v>764</v>
      </c>
    </row>
    <row r="883" spans="1:41" x14ac:dyDescent="0.35">
      <c r="A883">
        <v>1060781</v>
      </c>
      <c r="B883" t="s">
        <v>740</v>
      </c>
      <c r="C883" t="s">
        <v>741</v>
      </c>
      <c r="D883" t="e">
        <v>#N/A</v>
      </c>
      <c r="E883" t="s">
        <v>953</v>
      </c>
      <c r="F883" t="s">
        <v>742</v>
      </c>
      <c r="G883">
        <v>2021</v>
      </c>
      <c r="H883">
        <v>6</v>
      </c>
      <c r="I883" t="s">
        <v>743</v>
      </c>
      <c r="J883" s="29">
        <v>44372</v>
      </c>
      <c r="K883" t="s">
        <v>744</v>
      </c>
      <c r="L883" t="s">
        <v>745</v>
      </c>
      <c r="M883" t="s">
        <v>779</v>
      </c>
      <c r="N883" t="s">
        <v>780</v>
      </c>
      <c r="O883" t="s">
        <v>781</v>
      </c>
      <c r="P883" t="s">
        <v>673</v>
      </c>
      <c r="Q883" t="s">
        <v>749</v>
      </c>
      <c r="R883" t="s">
        <v>625</v>
      </c>
      <c r="S883" t="s">
        <v>698</v>
      </c>
      <c r="T883" t="s">
        <v>751</v>
      </c>
      <c r="U883" t="s">
        <v>752</v>
      </c>
      <c r="V883" t="s">
        <v>753</v>
      </c>
      <c r="W883" t="s">
        <v>930</v>
      </c>
      <c r="X883" t="s">
        <v>931</v>
      </c>
      <c r="Y883" t="s">
        <v>755</v>
      </c>
      <c r="Z883" t="s">
        <v>380</v>
      </c>
      <c r="AA883" t="s">
        <v>756</v>
      </c>
      <c r="AB883" t="s">
        <v>924</v>
      </c>
      <c r="AC883" t="s">
        <v>758</v>
      </c>
      <c r="AD883" t="s">
        <v>759</v>
      </c>
      <c r="AE883" t="s">
        <v>472</v>
      </c>
      <c r="AF883" t="s">
        <v>925</v>
      </c>
      <c r="AG883" t="s">
        <v>761</v>
      </c>
      <c r="AH883" t="s">
        <v>762</v>
      </c>
      <c r="AI883" t="s">
        <v>926</v>
      </c>
      <c r="AJ883">
        <v>-1259.3399999999999</v>
      </c>
      <c r="AK883">
        <v>0</v>
      </c>
      <c r="AL883">
        <v>0</v>
      </c>
      <c r="AM883" t="s">
        <v>764</v>
      </c>
      <c r="AN883" t="s">
        <v>764</v>
      </c>
      <c r="AO883" t="s">
        <v>764</v>
      </c>
    </row>
    <row r="884" spans="1:41" x14ac:dyDescent="0.35">
      <c r="A884">
        <v>1060781</v>
      </c>
      <c r="B884" t="s">
        <v>740</v>
      </c>
      <c r="C884" t="s">
        <v>741</v>
      </c>
      <c r="D884" t="e">
        <v>#N/A</v>
      </c>
      <c r="E884" t="s">
        <v>953</v>
      </c>
      <c r="F884" t="s">
        <v>742</v>
      </c>
      <c r="G884">
        <v>2021</v>
      </c>
      <c r="H884">
        <v>6</v>
      </c>
      <c r="I884" t="s">
        <v>743</v>
      </c>
      <c r="J884" s="29">
        <v>44377</v>
      </c>
      <c r="K884" t="s">
        <v>744</v>
      </c>
      <c r="L884" t="s">
        <v>769</v>
      </c>
      <c r="M884" t="s">
        <v>776</v>
      </c>
      <c r="N884" t="s">
        <v>777</v>
      </c>
      <c r="O884" t="s">
        <v>772</v>
      </c>
      <c r="P884" t="s">
        <v>673</v>
      </c>
      <c r="Q884" t="s">
        <v>749</v>
      </c>
      <c r="R884" t="s">
        <v>625</v>
      </c>
      <c r="S884" t="s">
        <v>698</v>
      </c>
      <c r="T884" t="s">
        <v>751</v>
      </c>
      <c r="U884" t="s">
        <v>752</v>
      </c>
      <c r="V884" t="s">
        <v>753</v>
      </c>
      <c r="W884" t="s">
        <v>930</v>
      </c>
      <c r="X884" t="s">
        <v>931</v>
      </c>
      <c r="Y884" t="s">
        <v>755</v>
      </c>
      <c r="Z884" t="s">
        <v>380</v>
      </c>
      <c r="AA884" t="s">
        <v>756</v>
      </c>
      <c r="AB884" t="s">
        <v>924</v>
      </c>
      <c r="AC884" t="s">
        <v>758</v>
      </c>
      <c r="AD884" t="s">
        <v>759</v>
      </c>
      <c r="AE884" t="s">
        <v>472</v>
      </c>
      <c r="AF884" t="s">
        <v>925</v>
      </c>
      <c r="AG884" t="s">
        <v>761</v>
      </c>
      <c r="AH884" t="s">
        <v>762</v>
      </c>
      <c r="AI884" t="s">
        <v>926</v>
      </c>
      <c r="AJ884">
        <v>1308.28</v>
      </c>
      <c r="AK884">
        <v>0</v>
      </c>
      <c r="AL884">
        <v>0</v>
      </c>
      <c r="AM884" t="s">
        <v>764</v>
      </c>
      <c r="AN884" t="s">
        <v>764</v>
      </c>
      <c r="AO884" t="s">
        <v>764</v>
      </c>
    </row>
    <row r="885" spans="1:41" x14ac:dyDescent="0.35">
      <c r="A885">
        <v>1060780</v>
      </c>
      <c r="B885" t="s">
        <v>740</v>
      </c>
      <c r="C885" t="s">
        <v>741</v>
      </c>
      <c r="D885" t="e">
        <v>#N/A</v>
      </c>
      <c r="E885" t="s">
        <v>954</v>
      </c>
      <c r="F885" t="s">
        <v>742</v>
      </c>
      <c r="G885">
        <v>2021</v>
      </c>
      <c r="H885">
        <v>6</v>
      </c>
      <c r="I885" t="s">
        <v>743</v>
      </c>
      <c r="J885" s="29">
        <v>44377</v>
      </c>
      <c r="K885" t="s">
        <v>744</v>
      </c>
      <c r="L885" t="s">
        <v>769</v>
      </c>
      <c r="M885" t="s">
        <v>770</v>
      </c>
      <c r="N885" t="s">
        <v>771</v>
      </c>
      <c r="O885" t="s">
        <v>772</v>
      </c>
      <c r="P885" t="s">
        <v>673</v>
      </c>
      <c r="Q885" t="s">
        <v>749</v>
      </c>
      <c r="R885" t="s">
        <v>625</v>
      </c>
      <c r="S885" t="s">
        <v>698</v>
      </c>
      <c r="T885" t="s">
        <v>751</v>
      </c>
      <c r="U885" t="s">
        <v>752</v>
      </c>
      <c r="V885" t="s">
        <v>753</v>
      </c>
      <c r="W885" t="s">
        <v>933</v>
      </c>
      <c r="X885" t="s">
        <v>934</v>
      </c>
      <c r="Y885" t="s">
        <v>755</v>
      </c>
      <c r="Z885" t="s">
        <v>380</v>
      </c>
      <c r="AA885" t="s">
        <v>756</v>
      </c>
      <c r="AB885" t="s">
        <v>924</v>
      </c>
      <c r="AC885" t="s">
        <v>758</v>
      </c>
      <c r="AD885" t="s">
        <v>759</v>
      </c>
      <c r="AE885" t="s">
        <v>472</v>
      </c>
      <c r="AF885" t="s">
        <v>935</v>
      </c>
      <c r="AG885" t="s">
        <v>761</v>
      </c>
      <c r="AH885" t="s">
        <v>762</v>
      </c>
      <c r="AI885" t="s">
        <v>936</v>
      </c>
      <c r="AJ885">
        <v>423.05</v>
      </c>
      <c r="AK885">
        <v>0</v>
      </c>
      <c r="AL885">
        <v>0</v>
      </c>
      <c r="AM885" t="s">
        <v>764</v>
      </c>
      <c r="AN885" t="s">
        <v>764</v>
      </c>
      <c r="AO885" t="s">
        <v>764</v>
      </c>
    </row>
    <row r="886" spans="1:41" x14ac:dyDescent="0.35">
      <c r="A886">
        <v>1060780</v>
      </c>
      <c r="B886" t="s">
        <v>740</v>
      </c>
      <c r="C886" t="s">
        <v>741</v>
      </c>
      <c r="D886" t="e">
        <v>#N/A</v>
      </c>
      <c r="E886" t="s">
        <v>954</v>
      </c>
      <c r="F886" t="s">
        <v>742</v>
      </c>
      <c r="G886">
        <v>2021</v>
      </c>
      <c r="H886">
        <v>6</v>
      </c>
      <c r="I886" t="s">
        <v>743</v>
      </c>
      <c r="J886" s="29">
        <v>44377</v>
      </c>
      <c r="K886" t="s">
        <v>744</v>
      </c>
      <c r="L886" t="s">
        <v>769</v>
      </c>
      <c r="M886" t="s">
        <v>774</v>
      </c>
      <c r="N886" t="s">
        <v>775</v>
      </c>
      <c r="O886" t="s">
        <v>772</v>
      </c>
      <c r="P886" t="s">
        <v>673</v>
      </c>
      <c r="Q886" t="s">
        <v>749</v>
      </c>
      <c r="R886" t="s">
        <v>625</v>
      </c>
      <c r="S886" t="s">
        <v>698</v>
      </c>
      <c r="T886" t="s">
        <v>751</v>
      </c>
      <c r="U886" t="s">
        <v>752</v>
      </c>
      <c r="V886" t="s">
        <v>753</v>
      </c>
      <c r="W886" t="s">
        <v>933</v>
      </c>
      <c r="X886" t="s">
        <v>934</v>
      </c>
      <c r="Y886" t="s">
        <v>755</v>
      </c>
      <c r="Z886" t="s">
        <v>380</v>
      </c>
      <c r="AA886" t="s">
        <v>756</v>
      </c>
      <c r="AB886" t="s">
        <v>924</v>
      </c>
      <c r="AC886" t="s">
        <v>758</v>
      </c>
      <c r="AD886" t="s">
        <v>759</v>
      </c>
      <c r="AE886" t="s">
        <v>472</v>
      </c>
      <c r="AF886" t="s">
        <v>935</v>
      </c>
      <c r="AG886" t="s">
        <v>761</v>
      </c>
      <c r="AH886" t="s">
        <v>762</v>
      </c>
      <c r="AI886" t="s">
        <v>936</v>
      </c>
      <c r="AJ886">
        <v>-423.05</v>
      </c>
      <c r="AK886">
        <v>0</v>
      </c>
      <c r="AL886">
        <v>0</v>
      </c>
      <c r="AM886" t="s">
        <v>764</v>
      </c>
      <c r="AN886" t="s">
        <v>764</v>
      </c>
      <c r="AO886" t="s">
        <v>764</v>
      </c>
    </row>
    <row r="887" spans="1:41" x14ac:dyDescent="0.35">
      <c r="A887">
        <v>1060780</v>
      </c>
      <c r="B887" t="s">
        <v>740</v>
      </c>
      <c r="C887" t="s">
        <v>741</v>
      </c>
      <c r="D887" t="e">
        <v>#N/A</v>
      </c>
      <c r="E887" t="s">
        <v>954</v>
      </c>
      <c r="F887" t="s">
        <v>742</v>
      </c>
      <c r="G887">
        <v>2021</v>
      </c>
      <c r="H887">
        <v>6</v>
      </c>
      <c r="I887" t="s">
        <v>743</v>
      </c>
      <c r="J887" s="29">
        <v>44372</v>
      </c>
      <c r="K887" t="s">
        <v>744</v>
      </c>
      <c r="L887" t="s">
        <v>745</v>
      </c>
      <c r="M887" t="s">
        <v>779</v>
      </c>
      <c r="N887" t="s">
        <v>780</v>
      </c>
      <c r="O887" t="s">
        <v>781</v>
      </c>
      <c r="P887" t="s">
        <v>673</v>
      </c>
      <c r="Q887" t="s">
        <v>749</v>
      </c>
      <c r="R887" t="s">
        <v>625</v>
      </c>
      <c r="S887" t="s">
        <v>698</v>
      </c>
      <c r="T887" t="s">
        <v>751</v>
      </c>
      <c r="U887" t="s">
        <v>752</v>
      </c>
      <c r="V887" t="s">
        <v>753</v>
      </c>
      <c r="W887" t="s">
        <v>933</v>
      </c>
      <c r="X887" t="s">
        <v>934</v>
      </c>
      <c r="Y887" t="s">
        <v>755</v>
      </c>
      <c r="Z887" t="s">
        <v>380</v>
      </c>
      <c r="AA887" t="s">
        <v>756</v>
      </c>
      <c r="AB887" t="s">
        <v>924</v>
      </c>
      <c r="AC887" t="s">
        <v>758</v>
      </c>
      <c r="AD887" t="s">
        <v>759</v>
      </c>
      <c r="AE887" t="s">
        <v>472</v>
      </c>
      <c r="AF887" t="s">
        <v>935</v>
      </c>
      <c r="AG887" t="s">
        <v>761</v>
      </c>
      <c r="AH887" t="s">
        <v>762</v>
      </c>
      <c r="AI887" t="s">
        <v>936</v>
      </c>
      <c r="AJ887">
        <v>-565.79999999999995</v>
      </c>
      <c r="AK887">
        <v>0</v>
      </c>
      <c r="AL887">
        <v>0</v>
      </c>
      <c r="AM887" t="s">
        <v>764</v>
      </c>
      <c r="AN887" t="s">
        <v>764</v>
      </c>
      <c r="AO887" t="s">
        <v>764</v>
      </c>
    </row>
    <row r="888" spans="1:41" x14ac:dyDescent="0.35">
      <c r="A888">
        <v>1060780</v>
      </c>
      <c r="B888" t="s">
        <v>740</v>
      </c>
      <c r="C888" t="s">
        <v>741</v>
      </c>
      <c r="D888" t="e">
        <v>#N/A</v>
      </c>
      <c r="E888" t="s">
        <v>954</v>
      </c>
      <c r="F888" t="s">
        <v>742</v>
      </c>
      <c r="G888">
        <v>2021</v>
      </c>
      <c r="H888">
        <v>6</v>
      </c>
      <c r="I888" t="s">
        <v>743</v>
      </c>
      <c r="J888" s="29">
        <v>44377</v>
      </c>
      <c r="K888" t="s">
        <v>744</v>
      </c>
      <c r="L888" t="s">
        <v>769</v>
      </c>
      <c r="M888" t="s">
        <v>776</v>
      </c>
      <c r="N888" t="s">
        <v>777</v>
      </c>
      <c r="O888" t="s">
        <v>772</v>
      </c>
      <c r="P888" t="s">
        <v>673</v>
      </c>
      <c r="Q888" t="s">
        <v>749</v>
      </c>
      <c r="R888" t="s">
        <v>625</v>
      </c>
      <c r="S888" t="s">
        <v>698</v>
      </c>
      <c r="T888" t="s">
        <v>751</v>
      </c>
      <c r="U888" t="s">
        <v>752</v>
      </c>
      <c r="V888" t="s">
        <v>753</v>
      </c>
      <c r="W888" t="s">
        <v>933</v>
      </c>
      <c r="X888" t="s">
        <v>934</v>
      </c>
      <c r="Y888" t="s">
        <v>755</v>
      </c>
      <c r="Z888" t="s">
        <v>380</v>
      </c>
      <c r="AA888" t="s">
        <v>756</v>
      </c>
      <c r="AB888" t="s">
        <v>924</v>
      </c>
      <c r="AC888" t="s">
        <v>758</v>
      </c>
      <c r="AD888" t="s">
        <v>759</v>
      </c>
      <c r="AE888" t="s">
        <v>472</v>
      </c>
      <c r="AF888" t="s">
        <v>935</v>
      </c>
      <c r="AG888" t="s">
        <v>761</v>
      </c>
      <c r="AH888" t="s">
        <v>762</v>
      </c>
      <c r="AI888" t="s">
        <v>936</v>
      </c>
      <c r="AJ888">
        <v>423.05</v>
      </c>
      <c r="AK888">
        <v>0</v>
      </c>
      <c r="AL888">
        <v>0</v>
      </c>
      <c r="AM888" t="s">
        <v>764</v>
      </c>
      <c r="AN888" t="s">
        <v>764</v>
      </c>
      <c r="AO888" t="s">
        <v>764</v>
      </c>
    </row>
    <row r="889" spans="1:41" x14ac:dyDescent="0.35">
      <c r="A889">
        <v>1772639</v>
      </c>
      <c r="B889" t="s">
        <v>740</v>
      </c>
      <c r="C889" t="s">
        <v>741</v>
      </c>
      <c r="D889" t="s">
        <v>580</v>
      </c>
      <c r="E889" t="s">
        <v>157</v>
      </c>
      <c r="F889" t="s">
        <v>742</v>
      </c>
      <c r="G889">
        <v>2021</v>
      </c>
      <c r="H889">
        <v>6</v>
      </c>
      <c r="I889" t="s">
        <v>743</v>
      </c>
      <c r="J889" s="29">
        <v>44377</v>
      </c>
      <c r="K889" t="s">
        <v>744</v>
      </c>
      <c r="L889" t="s">
        <v>769</v>
      </c>
      <c r="M889" t="s">
        <v>770</v>
      </c>
      <c r="N889" t="s">
        <v>771</v>
      </c>
      <c r="O889" t="s">
        <v>772</v>
      </c>
      <c r="P889" t="s">
        <v>673</v>
      </c>
      <c r="Q889" t="s">
        <v>749</v>
      </c>
      <c r="R889" t="s">
        <v>625</v>
      </c>
      <c r="S889" t="s">
        <v>698</v>
      </c>
      <c r="T889" t="s">
        <v>751</v>
      </c>
      <c r="U889" t="s">
        <v>752</v>
      </c>
      <c r="V889" t="s">
        <v>753</v>
      </c>
      <c r="W889" t="s">
        <v>21</v>
      </c>
      <c r="X889" t="s">
        <v>927</v>
      </c>
      <c r="Y889" t="s">
        <v>755</v>
      </c>
      <c r="Z889" t="s">
        <v>380</v>
      </c>
      <c r="AA889" t="s">
        <v>756</v>
      </c>
      <c r="AB889" t="s">
        <v>924</v>
      </c>
      <c r="AC889" t="s">
        <v>758</v>
      </c>
      <c r="AD889" t="s">
        <v>759</v>
      </c>
      <c r="AE889" t="s">
        <v>472</v>
      </c>
      <c r="AF889" t="s">
        <v>790</v>
      </c>
      <c r="AG889" t="s">
        <v>761</v>
      </c>
      <c r="AH889" t="s">
        <v>762</v>
      </c>
      <c r="AI889" t="s">
        <v>791</v>
      </c>
      <c r="AJ889">
        <v>2412.44</v>
      </c>
      <c r="AK889">
        <v>0</v>
      </c>
      <c r="AL889">
        <v>0</v>
      </c>
      <c r="AM889" t="s">
        <v>764</v>
      </c>
      <c r="AN889" t="s">
        <v>764</v>
      </c>
      <c r="AO889" t="s">
        <v>764</v>
      </c>
    </row>
    <row r="890" spans="1:41" x14ac:dyDescent="0.35">
      <c r="A890">
        <v>1772639</v>
      </c>
      <c r="B890" t="s">
        <v>740</v>
      </c>
      <c r="C890" t="s">
        <v>741</v>
      </c>
      <c r="D890" t="s">
        <v>580</v>
      </c>
      <c r="E890" t="s">
        <v>157</v>
      </c>
      <c r="F890" t="s">
        <v>742</v>
      </c>
      <c r="G890">
        <v>2021</v>
      </c>
      <c r="H890">
        <v>6</v>
      </c>
      <c r="I890" t="s">
        <v>743</v>
      </c>
      <c r="J890" s="29">
        <v>44377</v>
      </c>
      <c r="K890" t="s">
        <v>744</v>
      </c>
      <c r="L890" t="s">
        <v>769</v>
      </c>
      <c r="M890" t="s">
        <v>774</v>
      </c>
      <c r="N890" t="s">
        <v>775</v>
      </c>
      <c r="O890" t="s">
        <v>772</v>
      </c>
      <c r="P890" t="s">
        <v>673</v>
      </c>
      <c r="Q890" t="s">
        <v>749</v>
      </c>
      <c r="R890" t="s">
        <v>625</v>
      </c>
      <c r="S890" t="s">
        <v>698</v>
      </c>
      <c r="T890" t="s">
        <v>751</v>
      </c>
      <c r="U890" t="s">
        <v>752</v>
      </c>
      <c r="V890" t="s">
        <v>753</v>
      </c>
      <c r="W890" t="s">
        <v>21</v>
      </c>
      <c r="X890" t="s">
        <v>927</v>
      </c>
      <c r="Y890" t="s">
        <v>755</v>
      </c>
      <c r="Z890" t="s">
        <v>380</v>
      </c>
      <c r="AA890" t="s">
        <v>756</v>
      </c>
      <c r="AB890" t="s">
        <v>924</v>
      </c>
      <c r="AC890" t="s">
        <v>758</v>
      </c>
      <c r="AD890" t="s">
        <v>759</v>
      </c>
      <c r="AE890" t="s">
        <v>472</v>
      </c>
      <c r="AF890" t="s">
        <v>790</v>
      </c>
      <c r="AG890" t="s">
        <v>761</v>
      </c>
      <c r="AH890" t="s">
        <v>762</v>
      </c>
      <c r="AI890" t="s">
        <v>791</v>
      </c>
      <c r="AJ890">
        <v>-2412.44</v>
      </c>
      <c r="AK890">
        <v>0</v>
      </c>
      <c r="AL890">
        <v>0</v>
      </c>
      <c r="AM890" t="s">
        <v>764</v>
      </c>
      <c r="AN890" t="s">
        <v>764</v>
      </c>
      <c r="AO890" t="s">
        <v>764</v>
      </c>
    </row>
    <row r="891" spans="1:41" x14ac:dyDescent="0.35">
      <c r="A891">
        <v>1772639</v>
      </c>
      <c r="B891" t="s">
        <v>740</v>
      </c>
      <c r="C891" t="s">
        <v>741</v>
      </c>
      <c r="D891" t="s">
        <v>580</v>
      </c>
      <c r="E891" t="s">
        <v>157</v>
      </c>
      <c r="F891" t="s">
        <v>742</v>
      </c>
      <c r="G891">
        <v>2021</v>
      </c>
      <c r="H891">
        <v>6</v>
      </c>
      <c r="I891" t="s">
        <v>743</v>
      </c>
      <c r="J891" s="29">
        <v>44372</v>
      </c>
      <c r="K891" t="s">
        <v>744</v>
      </c>
      <c r="L891" t="s">
        <v>745</v>
      </c>
      <c r="M891" t="s">
        <v>779</v>
      </c>
      <c r="N891" t="s">
        <v>780</v>
      </c>
      <c r="O891" t="s">
        <v>781</v>
      </c>
      <c r="P891" t="s">
        <v>673</v>
      </c>
      <c r="Q891" t="s">
        <v>749</v>
      </c>
      <c r="R891" t="s">
        <v>625</v>
      </c>
      <c r="S891" t="s">
        <v>698</v>
      </c>
      <c r="T891" t="s">
        <v>751</v>
      </c>
      <c r="U891" t="s">
        <v>752</v>
      </c>
      <c r="V891" t="s">
        <v>753</v>
      </c>
      <c r="W891" t="s">
        <v>21</v>
      </c>
      <c r="X891" t="s">
        <v>927</v>
      </c>
      <c r="Y891" t="s">
        <v>755</v>
      </c>
      <c r="Z891" t="s">
        <v>380</v>
      </c>
      <c r="AA891" t="s">
        <v>756</v>
      </c>
      <c r="AB891" t="s">
        <v>924</v>
      </c>
      <c r="AC891" t="s">
        <v>758</v>
      </c>
      <c r="AD891" t="s">
        <v>759</v>
      </c>
      <c r="AE891" t="s">
        <v>472</v>
      </c>
      <c r="AF891" t="s">
        <v>790</v>
      </c>
      <c r="AG891" t="s">
        <v>761</v>
      </c>
      <c r="AH891" t="s">
        <v>762</v>
      </c>
      <c r="AI891" t="s">
        <v>791</v>
      </c>
      <c r="AJ891">
        <v>-2403.0500000000002</v>
      </c>
      <c r="AK891">
        <v>0</v>
      </c>
      <c r="AL891">
        <v>0</v>
      </c>
      <c r="AM891" t="s">
        <v>764</v>
      </c>
      <c r="AN891" t="s">
        <v>764</v>
      </c>
      <c r="AO891" t="s">
        <v>764</v>
      </c>
    </row>
    <row r="892" spans="1:41" x14ac:dyDescent="0.35">
      <c r="A892">
        <v>1772639</v>
      </c>
      <c r="B892" t="s">
        <v>740</v>
      </c>
      <c r="C892" t="s">
        <v>741</v>
      </c>
      <c r="D892" t="s">
        <v>580</v>
      </c>
      <c r="E892" t="s">
        <v>157</v>
      </c>
      <c r="F892" t="s">
        <v>742</v>
      </c>
      <c r="G892">
        <v>2021</v>
      </c>
      <c r="H892">
        <v>6</v>
      </c>
      <c r="I892" t="s">
        <v>743</v>
      </c>
      <c r="J892" s="29">
        <v>44377</v>
      </c>
      <c r="K892" t="s">
        <v>744</v>
      </c>
      <c r="L892" t="s">
        <v>769</v>
      </c>
      <c r="M892" t="s">
        <v>776</v>
      </c>
      <c r="N892" t="s">
        <v>777</v>
      </c>
      <c r="O892" t="s">
        <v>772</v>
      </c>
      <c r="P892" t="s">
        <v>673</v>
      </c>
      <c r="Q892" t="s">
        <v>749</v>
      </c>
      <c r="R892" t="s">
        <v>625</v>
      </c>
      <c r="S892" t="s">
        <v>698</v>
      </c>
      <c r="T892" t="s">
        <v>751</v>
      </c>
      <c r="U892" t="s">
        <v>752</v>
      </c>
      <c r="V892" t="s">
        <v>753</v>
      </c>
      <c r="W892" t="s">
        <v>21</v>
      </c>
      <c r="X892" t="s">
        <v>927</v>
      </c>
      <c r="Y892" t="s">
        <v>755</v>
      </c>
      <c r="Z892" t="s">
        <v>380</v>
      </c>
      <c r="AA892" t="s">
        <v>756</v>
      </c>
      <c r="AB892" t="s">
        <v>924</v>
      </c>
      <c r="AC892" t="s">
        <v>758</v>
      </c>
      <c r="AD892" t="s">
        <v>759</v>
      </c>
      <c r="AE892" t="s">
        <v>472</v>
      </c>
      <c r="AF892" t="s">
        <v>790</v>
      </c>
      <c r="AG892" t="s">
        <v>761</v>
      </c>
      <c r="AH892" t="s">
        <v>762</v>
      </c>
      <c r="AI892" t="s">
        <v>791</v>
      </c>
      <c r="AJ892">
        <v>2412.44</v>
      </c>
      <c r="AK892">
        <v>0</v>
      </c>
      <c r="AL892">
        <v>0</v>
      </c>
      <c r="AM892" t="s">
        <v>764</v>
      </c>
      <c r="AN892" t="s">
        <v>764</v>
      </c>
      <c r="AO892" t="s">
        <v>764</v>
      </c>
    </row>
    <row r="893" spans="1:41" x14ac:dyDescent="0.35">
      <c r="A893">
        <v>1772074</v>
      </c>
      <c r="B893" t="s">
        <v>740</v>
      </c>
      <c r="C893" t="s">
        <v>741</v>
      </c>
      <c r="D893" t="s">
        <v>580</v>
      </c>
      <c r="E893" t="s">
        <v>156</v>
      </c>
      <c r="F893" t="s">
        <v>742</v>
      </c>
      <c r="G893">
        <v>2021</v>
      </c>
      <c r="H893">
        <v>6</v>
      </c>
      <c r="I893" t="s">
        <v>743</v>
      </c>
      <c r="J893" s="29">
        <v>44377</v>
      </c>
      <c r="K893" t="s">
        <v>744</v>
      </c>
      <c r="L893" t="s">
        <v>769</v>
      </c>
      <c r="M893" t="s">
        <v>770</v>
      </c>
      <c r="N893" t="s">
        <v>771</v>
      </c>
      <c r="O893" t="s">
        <v>772</v>
      </c>
      <c r="P893" t="s">
        <v>673</v>
      </c>
      <c r="Q893" t="s">
        <v>749</v>
      </c>
      <c r="R893" t="s">
        <v>625</v>
      </c>
      <c r="S893" t="s">
        <v>698</v>
      </c>
      <c r="T893" t="s">
        <v>751</v>
      </c>
      <c r="U893" t="s">
        <v>752</v>
      </c>
      <c r="V893" t="s">
        <v>753</v>
      </c>
      <c r="W893" t="s">
        <v>20</v>
      </c>
      <c r="X893" t="s">
        <v>928</v>
      </c>
      <c r="Y893" t="s">
        <v>755</v>
      </c>
      <c r="Z893" t="s">
        <v>380</v>
      </c>
      <c r="AA893" t="s">
        <v>756</v>
      </c>
      <c r="AB893" t="s">
        <v>924</v>
      </c>
      <c r="AC893" t="s">
        <v>758</v>
      </c>
      <c r="AD893" t="s">
        <v>759</v>
      </c>
      <c r="AE893" t="s">
        <v>472</v>
      </c>
      <c r="AF893" t="s">
        <v>925</v>
      </c>
      <c r="AG893" t="s">
        <v>761</v>
      </c>
      <c r="AH893" t="s">
        <v>762</v>
      </c>
      <c r="AI893" t="s">
        <v>926</v>
      </c>
      <c r="AJ893">
        <v>678.8</v>
      </c>
      <c r="AK893">
        <v>0</v>
      </c>
      <c r="AL893">
        <v>0</v>
      </c>
      <c r="AM893" t="s">
        <v>764</v>
      </c>
      <c r="AN893" t="s">
        <v>764</v>
      </c>
      <c r="AO893" t="s">
        <v>764</v>
      </c>
    </row>
    <row r="894" spans="1:41" x14ac:dyDescent="0.35">
      <c r="A894">
        <v>1772074</v>
      </c>
      <c r="B894" t="s">
        <v>740</v>
      </c>
      <c r="C894" t="s">
        <v>741</v>
      </c>
      <c r="D894" t="s">
        <v>580</v>
      </c>
      <c r="E894" t="s">
        <v>156</v>
      </c>
      <c r="F894" t="s">
        <v>742</v>
      </c>
      <c r="G894">
        <v>2021</v>
      </c>
      <c r="H894">
        <v>6</v>
      </c>
      <c r="I894" t="s">
        <v>743</v>
      </c>
      <c r="J894" s="29">
        <v>44377</v>
      </c>
      <c r="K894" t="s">
        <v>744</v>
      </c>
      <c r="L894" t="s">
        <v>769</v>
      </c>
      <c r="M894" t="s">
        <v>774</v>
      </c>
      <c r="N894" t="s">
        <v>775</v>
      </c>
      <c r="O894" t="s">
        <v>772</v>
      </c>
      <c r="P894" t="s">
        <v>673</v>
      </c>
      <c r="Q894" t="s">
        <v>749</v>
      </c>
      <c r="R894" t="s">
        <v>625</v>
      </c>
      <c r="S894" t="s">
        <v>698</v>
      </c>
      <c r="T894" t="s">
        <v>751</v>
      </c>
      <c r="U894" t="s">
        <v>752</v>
      </c>
      <c r="V894" t="s">
        <v>753</v>
      </c>
      <c r="W894" t="s">
        <v>20</v>
      </c>
      <c r="X894" t="s">
        <v>928</v>
      </c>
      <c r="Y894" t="s">
        <v>755</v>
      </c>
      <c r="Z894" t="s">
        <v>380</v>
      </c>
      <c r="AA894" t="s">
        <v>756</v>
      </c>
      <c r="AB894" t="s">
        <v>924</v>
      </c>
      <c r="AC894" t="s">
        <v>758</v>
      </c>
      <c r="AD894" t="s">
        <v>759</v>
      </c>
      <c r="AE894" t="s">
        <v>472</v>
      </c>
      <c r="AF894" t="s">
        <v>925</v>
      </c>
      <c r="AG894" t="s">
        <v>761</v>
      </c>
      <c r="AH894" t="s">
        <v>762</v>
      </c>
      <c r="AI894" t="s">
        <v>926</v>
      </c>
      <c r="AJ894">
        <v>-678.8</v>
      </c>
      <c r="AK894">
        <v>0</v>
      </c>
      <c r="AL894">
        <v>0</v>
      </c>
      <c r="AM894" t="s">
        <v>764</v>
      </c>
      <c r="AN894" t="s">
        <v>764</v>
      </c>
      <c r="AO894" t="s">
        <v>764</v>
      </c>
    </row>
    <row r="895" spans="1:41" x14ac:dyDescent="0.35">
      <c r="A895">
        <v>1772074</v>
      </c>
      <c r="B895" t="s">
        <v>740</v>
      </c>
      <c r="C895" t="s">
        <v>741</v>
      </c>
      <c r="D895" t="s">
        <v>580</v>
      </c>
      <c r="E895" t="s">
        <v>156</v>
      </c>
      <c r="F895" t="s">
        <v>742</v>
      </c>
      <c r="G895">
        <v>2021</v>
      </c>
      <c r="H895">
        <v>6</v>
      </c>
      <c r="I895" t="s">
        <v>743</v>
      </c>
      <c r="J895" s="29">
        <v>44372</v>
      </c>
      <c r="K895" t="s">
        <v>744</v>
      </c>
      <c r="L895" t="s">
        <v>745</v>
      </c>
      <c r="M895" t="s">
        <v>779</v>
      </c>
      <c r="N895" t="s">
        <v>780</v>
      </c>
      <c r="O895" t="s">
        <v>781</v>
      </c>
      <c r="P895" t="s">
        <v>673</v>
      </c>
      <c r="Q895" t="s">
        <v>749</v>
      </c>
      <c r="R895" t="s">
        <v>625</v>
      </c>
      <c r="S895" t="s">
        <v>698</v>
      </c>
      <c r="T895" t="s">
        <v>751</v>
      </c>
      <c r="U895" t="s">
        <v>752</v>
      </c>
      <c r="V895" t="s">
        <v>753</v>
      </c>
      <c r="W895" t="s">
        <v>20</v>
      </c>
      <c r="X895" t="s">
        <v>928</v>
      </c>
      <c r="Y895" t="s">
        <v>755</v>
      </c>
      <c r="Z895" t="s">
        <v>380</v>
      </c>
      <c r="AA895" t="s">
        <v>756</v>
      </c>
      <c r="AB895" t="s">
        <v>924</v>
      </c>
      <c r="AC895" t="s">
        <v>758</v>
      </c>
      <c r="AD895" t="s">
        <v>759</v>
      </c>
      <c r="AE895" t="s">
        <v>472</v>
      </c>
      <c r="AF895" t="s">
        <v>925</v>
      </c>
      <c r="AG895" t="s">
        <v>761</v>
      </c>
      <c r="AH895" t="s">
        <v>762</v>
      </c>
      <c r="AI895" t="s">
        <v>926</v>
      </c>
      <c r="AJ895">
        <v>-999.83</v>
      </c>
      <c r="AK895">
        <v>0</v>
      </c>
      <c r="AL895">
        <v>0</v>
      </c>
      <c r="AM895" t="s">
        <v>764</v>
      </c>
      <c r="AN895" t="s">
        <v>764</v>
      </c>
      <c r="AO895" t="s">
        <v>764</v>
      </c>
    </row>
    <row r="896" spans="1:41" x14ac:dyDescent="0.35">
      <c r="A896">
        <v>1772074</v>
      </c>
      <c r="B896" t="s">
        <v>740</v>
      </c>
      <c r="C896" t="s">
        <v>741</v>
      </c>
      <c r="D896" t="s">
        <v>580</v>
      </c>
      <c r="E896" t="s">
        <v>156</v>
      </c>
      <c r="F896" t="s">
        <v>742</v>
      </c>
      <c r="G896">
        <v>2021</v>
      </c>
      <c r="H896">
        <v>6</v>
      </c>
      <c r="I896" t="s">
        <v>743</v>
      </c>
      <c r="J896" s="29">
        <v>44377</v>
      </c>
      <c r="K896" t="s">
        <v>744</v>
      </c>
      <c r="L896" t="s">
        <v>769</v>
      </c>
      <c r="M896" t="s">
        <v>776</v>
      </c>
      <c r="N896" t="s">
        <v>777</v>
      </c>
      <c r="O896" t="s">
        <v>772</v>
      </c>
      <c r="P896" t="s">
        <v>673</v>
      </c>
      <c r="Q896" t="s">
        <v>749</v>
      </c>
      <c r="R896" t="s">
        <v>625</v>
      </c>
      <c r="S896" t="s">
        <v>698</v>
      </c>
      <c r="T896" t="s">
        <v>751</v>
      </c>
      <c r="U896" t="s">
        <v>752</v>
      </c>
      <c r="V896" t="s">
        <v>753</v>
      </c>
      <c r="W896" t="s">
        <v>20</v>
      </c>
      <c r="X896" t="s">
        <v>928</v>
      </c>
      <c r="Y896" t="s">
        <v>755</v>
      </c>
      <c r="Z896" t="s">
        <v>380</v>
      </c>
      <c r="AA896" t="s">
        <v>756</v>
      </c>
      <c r="AB896" t="s">
        <v>924</v>
      </c>
      <c r="AC896" t="s">
        <v>758</v>
      </c>
      <c r="AD896" t="s">
        <v>759</v>
      </c>
      <c r="AE896" t="s">
        <v>472</v>
      </c>
      <c r="AF896" t="s">
        <v>925</v>
      </c>
      <c r="AG896" t="s">
        <v>761</v>
      </c>
      <c r="AH896" t="s">
        <v>762</v>
      </c>
      <c r="AI896" t="s">
        <v>926</v>
      </c>
      <c r="AJ896">
        <v>678.8</v>
      </c>
      <c r="AK896">
        <v>0</v>
      </c>
      <c r="AL896">
        <v>0</v>
      </c>
      <c r="AM896" t="s">
        <v>764</v>
      </c>
      <c r="AN896" t="s">
        <v>764</v>
      </c>
      <c r="AO896" t="s">
        <v>764</v>
      </c>
    </row>
    <row r="897" spans="1:41" x14ac:dyDescent="0.35">
      <c r="A897">
        <v>1060776</v>
      </c>
      <c r="B897" t="s">
        <v>740</v>
      </c>
      <c r="C897" t="s">
        <v>741</v>
      </c>
      <c r="D897" t="e">
        <v>#N/A</v>
      </c>
      <c r="E897" t="s">
        <v>955</v>
      </c>
      <c r="F897" t="s">
        <v>742</v>
      </c>
      <c r="G897">
        <v>2021</v>
      </c>
      <c r="H897">
        <v>6</v>
      </c>
      <c r="I897" t="s">
        <v>743</v>
      </c>
      <c r="J897" s="29">
        <v>44377</v>
      </c>
      <c r="K897" t="s">
        <v>744</v>
      </c>
      <c r="L897" t="s">
        <v>769</v>
      </c>
      <c r="M897" t="s">
        <v>770</v>
      </c>
      <c r="N897" t="s">
        <v>771</v>
      </c>
      <c r="O897" t="s">
        <v>772</v>
      </c>
      <c r="P897" t="s">
        <v>673</v>
      </c>
      <c r="Q897" t="s">
        <v>749</v>
      </c>
      <c r="R897" t="s">
        <v>623</v>
      </c>
      <c r="S897" t="s">
        <v>820</v>
      </c>
      <c r="T897" t="s">
        <v>751</v>
      </c>
      <c r="U897" t="s">
        <v>752</v>
      </c>
      <c r="V897" t="s">
        <v>753</v>
      </c>
      <c r="W897" t="s">
        <v>930</v>
      </c>
      <c r="X897" t="s">
        <v>931</v>
      </c>
      <c r="Y897" t="s">
        <v>755</v>
      </c>
      <c r="Z897" t="s">
        <v>380</v>
      </c>
      <c r="AA897" t="s">
        <v>756</v>
      </c>
      <c r="AB897" t="s">
        <v>924</v>
      </c>
      <c r="AC897" t="s">
        <v>758</v>
      </c>
      <c r="AD897" t="s">
        <v>759</v>
      </c>
      <c r="AE897" t="s">
        <v>768</v>
      </c>
      <c r="AF897" t="s">
        <v>925</v>
      </c>
      <c r="AG897" t="s">
        <v>761</v>
      </c>
      <c r="AH897" t="s">
        <v>762</v>
      </c>
      <c r="AI897" t="s">
        <v>926</v>
      </c>
      <c r="AJ897">
        <v>118.39</v>
      </c>
      <c r="AK897">
        <v>0</v>
      </c>
      <c r="AL897">
        <v>0</v>
      </c>
      <c r="AM897" t="s">
        <v>764</v>
      </c>
      <c r="AN897" t="s">
        <v>764</v>
      </c>
      <c r="AO897" t="s">
        <v>764</v>
      </c>
    </row>
    <row r="898" spans="1:41" x14ac:dyDescent="0.35">
      <c r="A898">
        <v>1060776</v>
      </c>
      <c r="B898" t="s">
        <v>740</v>
      </c>
      <c r="C898" t="s">
        <v>741</v>
      </c>
      <c r="D898" t="e">
        <v>#N/A</v>
      </c>
      <c r="E898" t="s">
        <v>955</v>
      </c>
      <c r="F898" t="s">
        <v>742</v>
      </c>
      <c r="G898">
        <v>2021</v>
      </c>
      <c r="H898">
        <v>6</v>
      </c>
      <c r="I898" t="s">
        <v>743</v>
      </c>
      <c r="J898" s="29">
        <v>44377</v>
      </c>
      <c r="K898" t="s">
        <v>744</v>
      </c>
      <c r="L898" t="s">
        <v>769</v>
      </c>
      <c r="M898" t="s">
        <v>774</v>
      </c>
      <c r="N898" t="s">
        <v>775</v>
      </c>
      <c r="O898" t="s">
        <v>772</v>
      </c>
      <c r="P898" t="s">
        <v>673</v>
      </c>
      <c r="Q898" t="s">
        <v>749</v>
      </c>
      <c r="R898" t="s">
        <v>623</v>
      </c>
      <c r="S898" t="s">
        <v>820</v>
      </c>
      <c r="T898" t="s">
        <v>751</v>
      </c>
      <c r="U898" t="s">
        <v>752</v>
      </c>
      <c r="V898" t="s">
        <v>753</v>
      </c>
      <c r="W898" t="s">
        <v>930</v>
      </c>
      <c r="X898" t="s">
        <v>931</v>
      </c>
      <c r="Y898" t="s">
        <v>755</v>
      </c>
      <c r="Z898" t="s">
        <v>380</v>
      </c>
      <c r="AA898" t="s">
        <v>756</v>
      </c>
      <c r="AB898" t="s">
        <v>924</v>
      </c>
      <c r="AC898" t="s">
        <v>758</v>
      </c>
      <c r="AD898" t="s">
        <v>759</v>
      </c>
      <c r="AE898" t="s">
        <v>768</v>
      </c>
      <c r="AF898" t="s">
        <v>925</v>
      </c>
      <c r="AG898" t="s">
        <v>761</v>
      </c>
      <c r="AH898" t="s">
        <v>762</v>
      </c>
      <c r="AI898" t="s">
        <v>926</v>
      </c>
      <c r="AJ898">
        <v>-118.39</v>
      </c>
      <c r="AK898">
        <v>0</v>
      </c>
      <c r="AL898">
        <v>0</v>
      </c>
      <c r="AM898" t="s">
        <v>764</v>
      </c>
      <c r="AN898" t="s">
        <v>764</v>
      </c>
      <c r="AO898" t="s">
        <v>764</v>
      </c>
    </row>
    <row r="899" spans="1:41" x14ac:dyDescent="0.35">
      <c r="A899">
        <v>1060776</v>
      </c>
      <c r="B899" t="s">
        <v>740</v>
      </c>
      <c r="C899" t="s">
        <v>741</v>
      </c>
      <c r="D899" t="e">
        <v>#N/A</v>
      </c>
      <c r="E899" t="s">
        <v>955</v>
      </c>
      <c r="F899" t="s">
        <v>742</v>
      </c>
      <c r="G899">
        <v>2021</v>
      </c>
      <c r="H899">
        <v>6</v>
      </c>
      <c r="I899" t="s">
        <v>743</v>
      </c>
      <c r="J899" s="29">
        <v>44377</v>
      </c>
      <c r="K899" t="s">
        <v>744</v>
      </c>
      <c r="L899" t="s">
        <v>782</v>
      </c>
      <c r="M899" t="s">
        <v>783</v>
      </c>
      <c r="N899" t="s">
        <v>784</v>
      </c>
      <c r="O899" t="s">
        <v>785</v>
      </c>
      <c r="P899" t="s">
        <v>673</v>
      </c>
      <c r="Q899" t="s">
        <v>749</v>
      </c>
      <c r="R899" t="s">
        <v>623</v>
      </c>
      <c r="S899" t="s">
        <v>820</v>
      </c>
      <c r="T899" t="s">
        <v>751</v>
      </c>
      <c r="U899" t="s">
        <v>752</v>
      </c>
      <c r="V899" t="s">
        <v>753</v>
      </c>
      <c r="W899" t="s">
        <v>930</v>
      </c>
      <c r="X899" t="s">
        <v>931</v>
      </c>
      <c r="Y899" t="s">
        <v>755</v>
      </c>
      <c r="Z899" t="s">
        <v>380</v>
      </c>
      <c r="AA899" t="s">
        <v>756</v>
      </c>
      <c r="AB899" t="s">
        <v>924</v>
      </c>
      <c r="AC899" t="s">
        <v>758</v>
      </c>
      <c r="AD899" t="s">
        <v>759</v>
      </c>
      <c r="AE899" t="s">
        <v>768</v>
      </c>
      <c r="AF899" t="s">
        <v>925</v>
      </c>
      <c r="AG899" t="s">
        <v>761</v>
      </c>
      <c r="AH899" t="s">
        <v>762</v>
      </c>
      <c r="AI899" t="s">
        <v>926</v>
      </c>
      <c r="AJ899">
        <v>-118.39</v>
      </c>
      <c r="AK899">
        <v>0</v>
      </c>
      <c r="AL899">
        <v>0</v>
      </c>
      <c r="AM899" t="s">
        <v>764</v>
      </c>
      <c r="AN899" t="s">
        <v>764</v>
      </c>
      <c r="AO899" t="s">
        <v>764</v>
      </c>
    </row>
    <row r="900" spans="1:41" x14ac:dyDescent="0.35">
      <c r="A900">
        <v>1060776</v>
      </c>
      <c r="B900" t="s">
        <v>740</v>
      </c>
      <c r="C900" t="s">
        <v>741</v>
      </c>
      <c r="D900" t="e">
        <v>#N/A</v>
      </c>
      <c r="E900" t="s">
        <v>955</v>
      </c>
      <c r="F900" t="s">
        <v>742</v>
      </c>
      <c r="G900">
        <v>2021</v>
      </c>
      <c r="H900">
        <v>6</v>
      </c>
      <c r="I900" t="s">
        <v>743</v>
      </c>
      <c r="J900" s="29">
        <v>44377</v>
      </c>
      <c r="K900" t="s">
        <v>744</v>
      </c>
      <c r="L900" t="s">
        <v>769</v>
      </c>
      <c r="M900" t="s">
        <v>776</v>
      </c>
      <c r="N900" t="s">
        <v>777</v>
      </c>
      <c r="O900" t="s">
        <v>772</v>
      </c>
      <c r="P900" t="s">
        <v>673</v>
      </c>
      <c r="Q900" t="s">
        <v>749</v>
      </c>
      <c r="R900" t="s">
        <v>623</v>
      </c>
      <c r="S900" t="s">
        <v>820</v>
      </c>
      <c r="T900" t="s">
        <v>751</v>
      </c>
      <c r="U900" t="s">
        <v>752</v>
      </c>
      <c r="V900" t="s">
        <v>753</v>
      </c>
      <c r="W900" t="s">
        <v>930</v>
      </c>
      <c r="X900" t="s">
        <v>931</v>
      </c>
      <c r="Y900" t="s">
        <v>755</v>
      </c>
      <c r="Z900" t="s">
        <v>380</v>
      </c>
      <c r="AA900" t="s">
        <v>756</v>
      </c>
      <c r="AB900" t="s">
        <v>924</v>
      </c>
      <c r="AC900" t="s">
        <v>758</v>
      </c>
      <c r="AD900" t="s">
        <v>759</v>
      </c>
      <c r="AE900" t="s">
        <v>768</v>
      </c>
      <c r="AF900" t="s">
        <v>925</v>
      </c>
      <c r="AG900" t="s">
        <v>761</v>
      </c>
      <c r="AH900" t="s">
        <v>762</v>
      </c>
      <c r="AI900" t="s">
        <v>926</v>
      </c>
      <c r="AJ900">
        <v>118.39</v>
      </c>
      <c r="AK900">
        <v>0</v>
      </c>
      <c r="AL900">
        <v>0</v>
      </c>
      <c r="AM900" t="s">
        <v>764</v>
      </c>
      <c r="AN900" t="s">
        <v>764</v>
      </c>
      <c r="AO900" t="s">
        <v>764</v>
      </c>
    </row>
    <row r="901" spans="1:41" x14ac:dyDescent="0.35">
      <c r="A901">
        <v>1772666</v>
      </c>
      <c r="B901" t="s">
        <v>740</v>
      </c>
      <c r="C901" t="s">
        <v>741</v>
      </c>
      <c r="D901" t="s">
        <v>580</v>
      </c>
      <c r="E901" t="s">
        <v>151</v>
      </c>
      <c r="F901" t="s">
        <v>742</v>
      </c>
      <c r="G901">
        <v>2021</v>
      </c>
      <c r="H901">
        <v>6</v>
      </c>
      <c r="I901" t="s">
        <v>743</v>
      </c>
      <c r="J901" s="29">
        <v>44377</v>
      </c>
      <c r="K901" t="s">
        <v>744</v>
      </c>
      <c r="L901" t="s">
        <v>769</v>
      </c>
      <c r="M901" t="s">
        <v>770</v>
      </c>
      <c r="N901" t="s">
        <v>771</v>
      </c>
      <c r="O901" t="s">
        <v>772</v>
      </c>
      <c r="P901" t="s">
        <v>673</v>
      </c>
      <c r="Q901" t="s">
        <v>749</v>
      </c>
      <c r="R901" t="s">
        <v>619</v>
      </c>
      <c r="S901" t="s">
        <v>792</v>
      </c>
      <c r="T901" t="s">
        <v>751</v>
      </c>
      <c r="U901" t="s">
        <v>752</v>
      </c>
      <c r="V901" t="s">
        <v>753</v>
      </c>
      <c r="W901" t="s">
        <v>21</v>
      </c>
      <c r="X901" t="s">
        <v>927</v>
      </c>
      <c r="Y901" t="s">
        <v>755</v>
      </c>
      <c r="Z901" t="s">
        <v>380</v>
      </c>
      <c r="AA901" t="s">
        <v>756</v>
      </c>
      <c r="AB901" t="s">
        <v>924</v>
      </c>
      <c r="AC901" t="s">
        <v>758</v>
      </c>
      <c r="AD901" t="s">
        <v>759</v>
      </c>
      <c r="AE901" t="s">
        <v>562</v>
      </c>
      <c r="AF901" t="s">
        <v>790</v>
      </c>
      <c r="AG901" t="s">
        <v>761</v>
      </c>
      <c r="AH901" t="s">
        <v>762</v>
      </c>
      <c r="AI901" t="s">
        <v>791</v>
      </c>
      <c r="AJ901">
        <v>4030.87</v>
      </c>
      <c r="AK901">
        <v>0</v>
      </c>
      <c r="AL901">
        <v>0</v>
      </c>
      <c r="AM901" t="s">
        <v>764</v>
      </c>
      <c r="AN901" t="s">
        <v>764</v>
      </c>
      <c r="AO901" t="s">
        <v>764</v>
      </c>
    </row>
    <row r="902" spans="1:41" x14ac:dyDescent="0.35">
      <c r="A902">
        <v>1772666</v>
      </c>
      <c r="B902" t="s">
        <v>740</v>
      </c>
      <c r="C902" t="s">
        <v>741</v>
      </c>
      <c r="D902" t="s">
        <v>580</v>
      </c>
      <c r="E902" t="s">
        <v>151</v>
      </c>
      <c r="F902" t="s">
        <v>742</v>
      </c>
      <c r="G902">
        <v>2021</v>
      </c>
      <c r="H902">
        <v>6</v>
      </c>
      <c r="I902" t="s">
        <v>743</v>
      </c>
      <c r="J902" s="29">
        <v>44377</v>
      </c>
      <c r="K902" t="s">
        <v>744</v>
      </c>
      <c r="L902" t="s">
        <v>769</v>
      </c>
      <c r="M902" t="s">
        <v>770</v>
      </c>
      <c r="N902" t="s">
        <v>771</v>
      </c>
      <c r="O902" t="s">
        <v>772</v>
      </c>
      <c r="P902" t="s">
        <v>673</v>
      </c>
      <c r="Q902" t="s">
        <v>749</v>
      </c>
      <c r="R902" t="s">
        <v>619</v>
      </c>
      <c r="S902" t="s">
        <v>792</v>
      </c>
      <c r="T902" t="s">
        <v>751</v>
      </c>
      <c r="U902" t="s">
        <v>752</v>
      </c>
      <c r="V902" t="s">
        <v>753</v>
      </c>
      <c r="W902" t="s">
        <v>21</v>
      </c>
      <c r="X902" t="s">
        <v>927</v>
      </c>
      <c r="Y902" t="s">
        <v>755</v>
      </c>
      <c r="Z902" t="s">
        <v>380</v>
      </c>
      <c r="AA902" t="s">
        <v>756</v>
      </c>
      <c r="AB902" t="s">
        <v>924</v>
      </c>
      <c r="AC902" t="s">
        <v>758</v>
      </c>
      <c r="AD902" t="s">
        <v>759</v>
      </c>
      <c r="AE902" t="s">
        <v>562</v>
      </c>
      <c r="AF902" t="s">
        <v>790</v>
      </c>
      <c r="AG902" t="s">
        <v>761</v>
      </c>
      <c r="AH902" t="s">
        <v>762</v>
      </c>
      <c r="AI902" t="s">
        <v>791</v>
      </c>
      <c r="AJ902">
        <v>677.21</v>
      </c>
      <c r="AK902">
        <v>0</v>
      </c>
      <c r="AL902">
        <v>0</v>
      </c>
      <c r="AM902" t="s">
        <v>764</v>
      </c>
      <c r="AN902" t="s">
        <v>764</v>
      </c>
      <c r="AO902" t="s">
        <v>764</v>
      </c>
    </row>
    <row r="903" spans="1:41" x14ac:dyDescent="0.35">
      <c r="A903">
        <v>1772666</v>
      </c>
      <c r="B903" t="s">
        <v>740</v>
      </c>
      <c r="C903" t="s">
        <v>741</v>
      </c>
      <c r="D903" t="s">
        <v>580</v>
      </c>
      <c r="E903" t="s">
        <v>151</v>
      </c>
      <c r="F903" t="s">
        <v>742</v>
      </c>
      <c r="G903">
        <v>2021</v>
      </c>
      <c r="H903">
        <v>6</v>
      </c>
      <c r="I903" t="s">
        <v>743</v>
      </c>
      <c r="J903" s="29">
        <v>44377</v>
      </c>
      <c r="K903" t="s">
        <v>744</v>
      </c>
      <c r="L903" t="s">
        <v>769</v>
      </c>
      <c r="M903" t="s">
        <v>774</v>
      </c>
      <c r="N903" t="s">
        <v>775</v>
      </c>
      <c r="O903" t="s">
        <v>772</v>
      </c>
      <c r="P903" t="s">
        <v>673</v>
      </c>
      <c r="Q903" t="s">
        <v>749</v>
      </c>
      <c r="R903" t="s">
        <v>619</v>
      </c>
      <c r="S903" t="s">
        <v>792</v>
      </c>
      <c r="T903" t="s">
        <v>751</v>
      </c>
      <c r="U903" t="s">
        <v>752</v>
      </c>
      <c r="V903" t="s">
        <v>753</v>
      </c>
      <c r="W903" t="s">
        <v>21</v>
      </c>
      <c r="X903" t="s">
        <v>927</v>
      </c>
      <c r="Y903" t="s">
        <v>755</v>
      </c>
      <c r="Z903" t="s">
        <v>380</v>
      </c>
      <c r="AA903" t="s">
        <v>756</v>
      </c>
      <c r="AB903" t="s">
        <v>924</v>
      </c>
      <c r="AC903" t="s">
        <v>758</v>
      </c>
      <c r="AD903" t="s">
        <v>759</v>
      </c>
      <c r="AE903" t="s">
        <v>562</v>
      </c>
      <c r="AF903" t="s">
        <v>790</v>
      </c>
      <c r="AG903" t="s">
        <v>761</v>
      </c>
      <c r="AH903" t="s">
        <v>762</v>
      </c>
      <c r="AI903" t="s">
        <v>791</v>
      </c>
      <c r="AJ903">
        <v>-4030.87</v>
      </c>
      <c r="AK903">
        <v>0</v>
      </c>
      <c r="AL903">
        <v>0</v>
      </c>
      <c r="AM903" t="s">
        <v>764</v>
      </c>
      <c r="AN903" t="s">
        <v>764</v>
      </c>
      <c r="AO903" t="s">
        <v>764</v>
      </c>
    </row>
    <row r="904" spans="1:41" x14ac:dyDescent="0.35">
      <c r="A904">
        <v>1772666</v>
      </c>
      <c r="B904" t="s">
        <v>740</v>
      </c>
      <c r="C904" t="s">
        <v>741</v>
      </c>
      <c r="D904" t="s">
        <v>580</v>
      </c>
      <c r="E904" t="s">
        <v>151</v>
      </c>
      <c r="F904" t="s">
        <v>742</v>
      </c>
      <c r="G904">
        <v>2021</v>
      </c>
      <c r="H904">
        <v>6</v>
      </c>
      <c r="I904" t="s">
        <v>743</v>
      </c>
      <c r="J904" s="29">
        <v>44377</v>
      </c>
      <c r="K904" t="s">
        <v>744</v>
      </c>
      <c r="L904" t="s">
        <v>769</v>
      </c>
      <c r="M904" t="s">
        <v>774</v>
      </c>
      <c r="N904" t="s">
        <v>775</v>
      </c>
      <c r="O904" t="s">
        <v>772</v>
      </c>
      <c r="P904" t="s">
        <v>673</v>
      </c>
      <c r="Q904" t="s">
        <v>749</v>
      </c>
      <c r="R904" t="s">
        <v>619</v>
      </c>
      <c r="S904" t="s">
        <v>792</v>
      </c>
      <c r="T904" t="s">
        <v>751</v>
      </c>
      <c r="U904" t="s">
        <v>752</v>
      </c>
      <c r="V904" t="s">
        <v>753</v>
      </c>
      <c r="W904" t="s">
        <v>21</v>
      </c>
      <c r="X904" t="s">
        <v>927</v>
      </c>
      <c r="Y904" t="s">
        <v>755</v>
      </c>
      <c r="Z904" t="s">
        <v>380</v>
      </c>
      <c r="AA904" t="s">
        <v>756</v>
      </c>
      <c r="AB904" t="s">
        <v>924</v>
      </c>
      <c r="AC904" t="s">
        <v>758</v>
      </c>
      <c r="AD904" t="s">
        <v>759</v>
      </c>
      <c r="AE904" t="s">
        <v>562</v>
      </c>
      <c r="AF904" t="s">
        <v>790</v>
      </c>
      <c r="AG904" t="s">
        <v>761</v>
      </c>
      <c r="AH904" t="s">
        <v>762</v>
      </c>
      <c r="AI904" t="s">
        <v>791</v>
      </c>
      <c r="AJ904">
        <v>-677.21</v>
      </c>
      <c r="AK904">
        <v>0</v>
      </c>
      <c r="AL904">
        <v>0</v>
      </c>
      <c r="AM904" t="s">
        <v>764</v>
      </c>
      <c r="AN904" t="s">
        <v>764</v>
      </c>
      <c r="AO904" t="s">
        <v>764</v>
      </c>
    </row>
    <row r="905" spans="1:41" x14ac:dyDescent="0.35">
      <c r="A905">
        <v>1772666</v>
      </c>
      <c r="B905" t="s">
        <v>740</v>
      </c>
      <c r="C905" t="s">
        <v>741</v>
      </c>
      <c r="D905" t="s">
        <v>580</v>
      </c>
      <c r="E905" t="s">
        <v>151</v>
      </c>
      <c r="F905" t="s">
        <v>742</v>
      </c>
      <c r="G905">
        <v>2021</v>
      </c>
      <c r="H905">
        <v>6</v>
      </c>
      <c r="I905" t="s">
        <v>743</v>
      </c>
      <c r="J905" s="29">
        <v>44377</v>
      </c>
      <c r="K905" t="s">
        <v>744</v>
      </c>
      <c r="L905" t="s">
        <v>745</v>
      </c>
      <c r="M905" t="s">
        <v>746</v>
      </c>
      <c r="N905" t="s">
        <v>747</v>
      </c>
      <c r="O905" t="s">
        <v>748</v>
      </c>
      <c r="P905" t="s">
        <v>673</v>
      </c>
      <c r="Q905" t="s">
        <v>749</v>
      </c>
      <c r="R905" t="s">
        <v>619</v>
      </c>
      <c r="S905" t="s">
        <v>792</v>
      </c>
      <c r="T905" t="s">
        <v>751</v>
      </c>
      <c r="U905" t="s">
        <v>752</v>
      </c>
      <c r="V905" t="s">
        <v>753</v>
      </c>
      <c r="W905" t="s">
        <v>21</v>
      </c>
      <c r="X905" t="s">
        <v>927</v>
      </c>
      <c r="Y905" t="s">
        <v>755</v>
      </c>
      <c r="Z905" t="s">
        <v>380</v>
      </c>
      <c r="AA905" t="s">
        <v>756</v>
      </c>
      <c r="AB905" t="s">
        <v>924</v>
      </c>
      <c r="AC905" t="s">
        <v>758</v>
      </c>
      <c r="AD905" t="s">
        <v>759</v>
      </c>
      <c r="AE905" t="s">
        <v>562</v>
      </c>
      <c r="AF905" t="s">
        <v>790</v>
      </c>
      <c r="AG905" t="s">
        <v>761</v>
      </c>
      <c r="AH905" t="s">
        <v>762</v>
      </c>
      <c r="AI905" t="s">
        <v>791</v>
      </c>
      <c r="AJ905">
        <v>6054.59</v>
      </c>
      <c r="AK905">
        <v>0</v>
      </c>
      <c r="AL905">
        <v>0</v>
      </c>
      <c r="AM905" t="s">
        <v>764</v>
      </c>
      <c r="AN905" t="s">
        <v>764</v>
      </c>
      <c r="AO905" t="s">
        <v>764</v>
      </c>
    </row>
    <row r="906" spans="1:41" x14ac:dyDescent="0.35">
      <c r="A906">
        <v>1772666</v>
      </c>
      <c r="B906" t="s">
        <v>740</v>
      </c>
      <c r="C906" t="s">
        <v>741</v>
      </c>
      <c r="D906" t="s">
        <v>580</v>
      </c>
      <c r="E906" t="s">
        <v>151</v>
      </c>
      <c r="F906" t="s">
        <v>742</v>
      </c>
      <c r="G906">
        <v>2021</v>
      </c>
      <c r="H906">
        <v>6</v>
      </c>
      <c r="I906" t="s">
        <v>743</v>
      </c>
      <c r="J906" s="29">
        <v>44377</v>
      </c>
      <c r="K906" t="s">
        <v>744</v>
      </c>
      <c r="L906" t="s">
        <v>745</v>
      </c>
      <c r="M906" t="s">
        <v>746</v>
      </c>
      <c r="N906" t="s">
        <v>747</v>
      </c>
      <c r="O906" t="s">
        <v>748</v>
      </c>
      <c r="P906" t="s">
        <v>673</v>
      </c>
      <c r="Q906" t="s">
        <v>749</v>
      </c>
      <c r="R906" t="s">
        <v>619</v>
      </c>
      <c r="S906" t="s">
        <v>792</v>
      </c>
      <c r="T906" t="s">
        <v>751</v>
      </c>
      <c r="U906" t="s">
        <v>752</v>
      </c>
      <c r="V906" t="s">
        <v>753</v>
      </c>
      <c r="W906" t="s">
        <v>21</v>
      </c>
      <c r="X906" t="s">
        <v>927</v>
      </c>
      <c r="Y906" t="s">
        <v>755</v>
      </c>
      <c r="Z906" t="s">
        <v>380</v>
      </c>
      <c r="AA906" t="s">
        <v>756</v>
      </c>
      <c r="AB906" t="s">
        <v>924</v>
      </c>
      <c r="AC906" t="s">
        <v>758</v>
      </c>
      <c r="AD906" t="s">
        <v>759</v>
      </c>
      <c r="AE906" t="s">
        <v>562</v>
      </c>
      <c r="AF906" t="s">
        <v>790</v>
      </c>
      <c r="AG906" t="s">
        <v>761</v>
      </c>
      <c r="AH906" t="s">
        <v>762</v>
      </c>
      <c r="AI906" t="s">
        <v>791</v>
      </c>
      <c r="AJ906">
        <v>343.22</v>
      </c>
      <c r="AK906">
        <v>0</v>
      </c>
      <c r="AL906">
        <v>0</v>
      </c>
      <c r="AM906" t="s">
        <v>764</v>
      </c>
      <c r="AN906" t="s">
        <v>764</v>
      </c>
      <c r="AO906" t="s">
        <v>764</v>
      </c>
    </row>
    <row r="907" spans="1:41" x14ac:dyDescent="0.35">
      <c r="A907">
        <v>1772666</v>
      </c>
      <c r="B907" t="s">
        <v>740</v>
      </c>
      <c r="C907" t="s">
        <v>741</v>
      </c>
      <c r="D907" t="s">
        <v>580</v>
      </c>
      <c r="E907" t="s">
        <v>151</v>
      </c>
      <c r="F907" t="s">
        <v>742</v>
      </c>
      <c r="G907">
        <v>2021</v>
      </c>
      <c r="H907">
        <v>6</v>
      </c>
      <c r="I907" t="s">
        <v>743</v>
      </c>
      <c r="J907" s="29">
        <v>44377</v>
      </c>
      <c r="K907" t="s">
        <v>744</v>
      </c>
      <c r="L907" t="s">
        <v>782</v>
      </c>
      <c r="M907" t="s">
        <v>783</v>
      </c>
      <c r="N907" t="s">
        <v>784</v>
      </c>
      <c r="O907" t="s">
        <v>785</v>
      </c>
      <c r="P907" t="s">
        <v>673</v>
      </c>
      <c r="Q907" t="s">
        <v>749</v>
      </c>
      <c r="R907" t="s">
        <v>619</v>
      </c>
      <c r="S907" t="s">
        <v>792</v>
      </c>
      <c r="T907" t="s">
        <v>751</v>
      </c>
      <c r="U907" t="s">
        <v>752</v>
      </c>
      <c r="V907" t="s">
        <v>753</v>
      </c>
      <c r="W907" t="s">
        <v>21</v>
      </c>
      <c r="X907" t="s">
        <v>927</v>
      </c>
      <c r="Y907" t="s">
        <v>755</v>
      </c>
      <c r="Z907" t="s">
        <v>380</v>
      </c>
      <c r="AA907" t="s">
        <v>756</v>
      </c>
      <c r="AB907" t="s">
        <v>924</v>
      </c>
      <c r="AC907" t="s">
        <v>758</v>
      </c>
      <c r="AD907" t="s">
        <v>759</v>
      </c>
      <c r="AE907" t="s">
        <v>562</v>
      </c>
      <c r="AF907" t="s">
        <v>790</v>
      </c>
      <c r="AG907" t="s">
        <v>761</v>
      </c>
      <c r="AH907" t="s">
        <v>762</v>
      </c>
      <c r="AI907" t="s">
        <v>791</v>
      </c>
      <c r="AJ907">
        <v>-279.98</v>
      </c>
      <c r="AK907">
        <v>0</v>
      </c>
      <c r="AL907">
        <v>0</v>
      </c>
      <c r="AM907" t="s">
        <v>764</v>
      </c>
      <c r="AN907" t="s">
        <v>764</v>
      </c>
      <c r="AO907" t="s">
        <v>764</v>
      </c>
    </row>
    <row r="908" spans="1:41" x14ac:dyDescent="0.35">
      <c r="A908">
        <v>1772666</v>
      </c>
      <c r="B908" t="s">
        <v>740</v>
      </c>
      <c r="C908" t="s">
        <v>741</v>
      </c>
      <c r="D908" t="s">
        <v>580</v>
      </c>
      <c r="E908" t="s">
        <v>151</v>
      </c>
      <c r="F908" t="s">
        <v>742</v>
      </c>
      <c r="G908">
        <v>2021</v>
      </c>
      <c r="H908">
        <v>6</v>
      </c>
      <c r="I908" t="s">
        <v>743</v>
      </c>
      <c r="J908" s="29">
        <v>44377</v>
      </c>
      <c r="K908" t="s">
        <v>744</v>
      </c>
      <c r="L908" t="s">
        <v>769</v>
      </c>
      <c r="M908" t="s">
        <v>776</v>
      </c>
      <c r="N908" t="s">
        <v>777</v>
      </c>
      <c r="O908" t="s">
        <v>772</v>
      </c>
      <c r="P908" t="s">
        <v>673</v>
      </c>
      <c r="Q908" t="s">
        <v>749</v>
      </c>
      <c r="R908" t="s">
        <v>619</v>
      </c>
      <c r="S908" t="s">
        <v>792</v>
      </c>
      <c r="T908" t="s">
        <v>751</v>
      </c>
      <c r="U908" t="s">
        <v>752</v>
      </c>
      <c r="V908" t="s">
        <v>753</v>
      </c>
      <c r="W908" t="s">
        <v>21</v>
      </c>
      <c r="X908" t="s">
        <v>927</v>
      </c>
      <c r="Y908" t="s">
        <v>755</v>
      </c>
      <c r="Z908" t="s">
        <v>380</v>
      </c>
      <c r="AA908" t="s">
        <v>756</v>
      </c>
      <c r="AB908" t="s">
        <v>924</v>
      </c>
      <c r="AC908" t="s">
        <v>758</v>
      </c>
      <c r="AD908" t="s">
        <v>759</v>
      </c>
      <c r="AE908" t="s">
        <v>562</v>
      </c>
      <c r="AF908" t="s">
        <v>790</v>
      </c>
      <c r="AG908" t="s">
        <v>761</v>
      </c>
      <c r="AH908" t="s">
        <v>762</v>
      </c>
      <c r="AI908" t="s">
        <v>791</v>
      </c>
      <c r="AJ908">
        <v>4030.87</v>
      </c>
      <c r="AK908">
        <v>0</v>
      </c>
      <c r="AL908">
        <v>0</v>
      </c>
      <c r="AM908" t="s">
        <v>764</v>
      </c>
      <c r="AN908" t="s">
        <v>764</v>
      </c>
      <c r="AO908" t="s">
        <v>764</v>
      </c>
    </row>
    <row r="909" spans="1:41" x14ac:dyDescent="0.35">
      <c r="A909">
        <v>1772666</v>
      </c>
      <c r="B909" t="s">
        <v>740</v>
      </c>
      <c r="C909" t="s">
        <v>741</v>
      </c>
      <c r="D909" t="s">
        <v>580</v>
      </c>
      <c r="E909" t="s">
        <v>151</v>
      </c>
      <c r="F909" t="s">
        <v>742</v>
      </c>
      <c r="G909">
        <v>2021</v>
      </c>
      <c r="H909">
        <v>6</v>
      </c>
      <c r="I909" t="s">
        <v>743</v>
      </c>
      <c r="J909" s="29">
        <v>44377</v>
      </c>
      <c r="K909" t="s">
        <v>744</v>
      </c>
      <c r="L909" t="s">
        <v>769</v>
      </c>
      <c r="M909" t="s">
        <v>776</v>
      </c>
      <c r="N909" t="s">
        <v>777</v>
      </c>
      <c r="O909" t="s">
        <v>772</v>
      </c>
      <c r="P909" t="s">
        <v>673</v>
      </c>
      <c r="Q909" t="s">
        <v>749</v>
      </c>
      <c r="R909" t="s">
        <v>619</v>
      </c>
      <c r="S909" t="s">
        <v>792</v>
      </c>
      <c r="T909" t="s">
        <v>751</v>
      </c>
      <c r="U909" t="s">
        <v>752</v>
      </c>
      <c r="V909" t="s">
        <v>753</v>
      </c>
      <c r="W909" t="s">
        <v>21</v>
      </c>
      <c r="X909" t="s">
        <v>927</v>
      </c>
      <c r="Y909" t="s">
        <v>755</v>
      </c>
      <c r="Z909" t="s">
        <v>380</v>
      </c>
      <c r="AA909" t="s">
        <v>756</v>
      </c>
      <c r="AB909" t="s">
        <v>924</v>
      </c>
      <c r="AC909" t="s">
        <v>758</v>
      </c>
      <c r="AD909" t="s">
        <v>759</v>
      </c>
      <c r="AE909" t="s">
        <v>562</v>
      </c>
      <c r="AF909" t="s">
        <v>790</v>
      </c>
      <c r="AG909" t="s">
        <v>761</v>
      </c>
      <c r="AH909" t="s">
        <v>762</v>
      </c>
      <c r="AI909" t="s">
        <v>791</v>
      </c>
      <c r="AJ909">
        <v>677.21</v>
      </c>
      <c r="AK909">
        <v>0</v>
      </c>
      <c r="AL909">
        <v>0</v>
      </c>
      <c r="AM909" t="s">
        <v>764</v>
      </c>
      <c r="AN909" t="s">
        <v>764</v>
      </c>
      <c r="AO909" t="s">
        <v>764</v>
      </c>
    </row>
    <row r="910" spans="1:41" x14ac:dyDescent="0.35">
      <c r="A910">
        <v>1079372</v>
      </c>
      <c r="B910" t="s">
        <v>740</v>
      </c>
      <c r="C910" t="s">
        <v>741</v>
      </c>
      <c r="D910" t="e">
        <v>#N/A</v>
      </c>
      <c r="E910" t="s">
        <v>956</v>
      </c>
      <c r="F910" t="s">
        <v>742</v>
      </c>
      <c r="G910">
        <v>2021</v>
      </c>
      <c r="H910">
        <v>6</v>
      </c>
      <c r="I910" t="s">
        <v>743</v>
      </c>
      <c r="J910" s="29">
        <v>44377</v>
      </c>
      <c r="K910" t="s">
        <v>744</v>
      </c>
      <c r="L910" t="s">
        <v>745</v>
      </c>
      <c r="M910" t="s">
        <v>746</v>
      </c>
      <c r="N910" t="s">
        <v>747</v>
      </c>
      <c r="O910" t="s">
        <v>748</v>
      </c>
      <c r="P910" t="s">
        <v>673</v>
      </c>
      <c r="Q910" t="s">
        <v>749</v>
      </c>
      <c r="R910" t="s">
        <v>619</v>
      </c>
      <c r="S910" t="s">
        <v>792</v>
      </c>
      <c r="T910" t="s">
        <v>751</v>
      </c>
      <c r="U910" t="s">
        <v>752</v>
      </c>
      <c r="V910" t="s">
        <v>753</v>
      </c>
      <c r="W910" t="s">
        <v>922</v>
      </c>
      <c r="X910" t="s">
        <v>923</v>
      </c>
      <c r="Y910" t="s">
        <v>755</v>
      </c>
      <c r="Z910" t="s">
        <v>380</v>
      </c>
      <c r="AA910" t="s">
        <v>756</v>
      </c>
      <c r="AB910" t="s">
        <v>924</v>
      </c>
      <c r="AC910" t="s">
        <v>758</v>
      </c>
      <c r="AD910" t="s">
        <v>759</v>
      </c>
      <c r="AE910" t="s">
        <v>562</v>
      </c>
      <c r="AF910" t="s">
        <v>925</v>
      </c>
      <c r="AG910" t="s">
        <v>761</v>
      </c>
      <c r="AH910" t="s">
        <v>762</v>
      </c>
      <c r="AI910" t="s">
        <v>926</v>
      </c>
      <c r="AJ910">
        <v>116.94</v>
      </c>
      <c r="AK910">
        <v>0</v>
      </c>
      <c r="AL910">
        <v>0</v>
      </c>
      <c r="AM910" t="s">
        <v>764</v>
      </c>
      <c r="AN910" t="s">
        <v>764</v>
      </c>
      <c r="AO910" t="s">
        <v>764</v>
      </c>
    </row>
    <row r="911" spans="1:41" x14ac:dyDescent="0.35">
      <c r="A911">
        <v>1772154</v>
      </c>
      <c r="B911" t="s">
        <v>740</v>
      </c>
      <c r="C911" t="s">
        <v>741</v>
      </c>
      <c r="D911" t="s">
        <v>580</v>
      </c>
      <c r="E911" t="s">
        <v>150</v>
      </c>
      <c r="F911" t="s">
        <v>742</v>
      </c>
      <c r="G911">
        <v>2021</v>
      </c>
      <c r="H911">
        <v>6</v>
      </c>
      <c r="I911" t="s">
        <v>743</v>
      </c>
      <c r="J911" s="29">
        <v>44377</v>
      </c>
      <c r="K911" t="s">
        <v>744</v>
      </c>
      <c r="L911" t="s">
        <v>769</v>
      </c>
      <c r="M911" t="s">
        <v>770</v>
      </c>
      <c r="N911" t="s">
        <v>771</v>
      </c>
      <c r="O911" t="s">
        <v>772</v>
      </c>
      <c r="P911" t="s">
        <v>673</v>
      </c>
      <c r="Q911" t="s">
        <v>749</v>
      </c>
      <c r="R911" t="s">
        <v>619</v>
      </c>
      <c r="S911" t="s">
        <v>792</v>
      </c>
      <c r="T911" t="s">
        <v>751</v>
      </c>
      <c r="U911" t="s">
        <v>752</v>
      </c>
      <c r="V911" t="s">
        <v>753</v>
      </c>
      <c r="W911" t="s">
        <v>20</v>
      </c>
      <c r="X911" t="s">
        <v>928</v>
      </c>
      <c r="Y911" t="s">
        <v>755</v>
      </c>
      <c r="Z911" t="s">
        <v>380</v>
      </c>
      <c r="AA911" t="s">
        <v>756</v>
      </c>
      <c r="AB911" t="s">
        <v>924</v>
      </c>
      <c r="AC911" t="s">
        <v>758</v>
      </c>
      <c r="AD911" t="s">
        <v>759</v>
      </c>
      <c r="AE911" t="s">
        <v>562</v>
      </c>
      <c r="AF911" t="s">
        <v>925</v>
      </c>
      <c r="AG911" t="s">
        <v>761</v>
      </c>
      <c r="AH911" t="s">
        <v>762</v>
      </c>
      <c r="AI911" t="s">
        <v>926</v>
      </c>
      <c r="AJ911">
        <v>1066.76</v>
      </c>
      <c r="AK911">
        <v>0</v>
      </c>
      <c r="AL911">
        <v>0</v>
      </c>
      <c r="AM911" t="s">
        <v>764</v>
      </c>
      <c r="AN911" t="s">
        <v>764</v>
      </c>
      <c r="AO911" t="s">
        <v>764</v>
      </c>
    </row>
    <row r="912" spans="1:41" x14ac:dyDescent="0.35">
      <c r="A912">
        <v>1772154</v>
      </c>
      <c r="B912" t="s">
        <v>740</v>
      </c>
      <c r="C912" t="s">
        <v>741</v>
      </c>
      <c r="D912" t="s">
        <v>580</v>
      </c>
      <c r="E912" t="s">
        <v>150</v>
      </c>
      <c r="F912" t="s">
        <v>742</v>
      </c>
      <c r="G912">
        <v>2021</v>
      </c>
      <c r="H912">
        <v>6</v>
      </c>
      <c r="I912" t="s">
        <v>743</v>
      </c>
      <c r="J912" s="29">
        <v>44377</v>
      </c>
      <c r="K912" t="s">
        <v>744</v>
      </c>
      <c r="L912" t="s">
        <v>769</v>
      </c>
      <c r="M912" t="s">
        <v>774</v>
      </c>
      <c r="N912" t="s">
        <v>775</v>
      </c>
      <c r="O912" t="s">
        <v>772</v>
      </c>
      <c r="P912" t="s">
        <v>673</v>
      </c>
      <c r="Q912" t="s">
        <v>749</v>
      </c>
      <c r="R912" t="s">
        <v>619</v>
      </c>
      <c r="S912" t="s">
        <v>792</v>
      </c>
      <c r="T912" t="s">
        <v>751</v>
      </c>
      <c r="U912" t="s">
        <v>752</v>
      </c>
      <c r="V912" t="s">
        <v>753</v>
      </c>
      <c r="W912" t="s">
        <v>20</v>
      </c>
      <c r="X912" t="s">
        <v>928</v>
      </c>
      <c r="Y912" t="s">
        <v>755</v>
      </c>
      <c r="Z912" t="s">
        <v>380</v>
      </c>
      <c r="AA912" t="s">
        <v>756</v>
      </c>
      <c r="AB912" t="s">
        <v>924</v>
      </c>
      <c r="AC912" t="s">
        <v>758</v>
      </c>
      <c r="AD912" t="s">
        <v>759</v>
      </c>
      <c r="AE912" t="s">
        <v>562</v>
      </c>
      <c r="AF912" t="s">
        <v>925</v>
      </c>
      <c r="AG912" t="s">
        <v>761</v>
      </c>
      <c r="AH912" t="s">
        <v>762</v>
      </c>
      <c r="AI912" t="s">
        <v>926</v>
      </c>
      <c r="AJ912">
        <v>-1066.76</v>
      </c>
      <c r="AK912">
        <v>0</v>
      </c>
      <c r="AL912">
        <v>0</v>
      </c>
      <c r="AM912" t="s">
        <v>764</v>
      </c>
      <c r="AN912" t="s">
        <v>764</v>
      </c>
      <c r="AO912" t="s">
        <v>764</v>
      </c>
    </row>
    <row r="913" spans="1:41" x14ac:dyDescent="0.35">
      <c r="A913">
        <v>1772154</v>
      </c>
      <c r="B913" t="s">
        <v>740</v>
      </c>
      <c r="C913" t="s">
        <v>741</v>
      </c>
      <c r="D913" t="s">
        <v>580</v>
      </c>
      <c r="E913" t="s">
        <v>150</v>
      </c>
      <c r="F913" t="s">
        <v>742</v>
      </c>
      <c r="G913">
        <v>2021</v>
      </c>
      <c r="H913">
        <v>6</v>
      </c>
      <c r="I913" t="s">
        <v>743</v>
      </c>
      <c r="J913" s="29">
        <v>44377</v>
      </c>
      <c r="K913" t="s">
        <v>744</v>
      </c>
      <c r="L913" t="s">
        <v>745</v>
      </c>
      <c r="M913" t="s">
        <v>746</v>
      </c>
      <c r="N913" t="s">
        <v>747</v>
      </c>
      <c r="O913" t="s">
        <v>748</v>
      </c>
      <c r="P913" t="s">
        <v>673</v>
      </c>
      <c r="Q913" t="s">
        <v>749</v>
      </c>
      <c r="R913" t="s">
        <v>619</v>
      </c>
      <c r="S913" t="s">
        <v>792</v>
      </c>
      <c r="T913" t="s">
        <v>751</v>
      </c>
      <c r="U913" t="s">
        <v>752</v>
      </c>
      <c r="V913" t="s">
        <v>753</v>
      </c>
      <c r="W913" t="s">
        <v>20</v>
      </c>
      <c r="X913" t="s">
        <v>928</v>
      </c>
      <c r="Y913" t="s">
        <v>755</v>
      </c>
      <c r="Z913" t="s">
        <v>380</v>
      </c>
      <c r="AA913" t="s">
        <v>756</v>
      </c>
      <c r="AB913" t="s">
        <v>924</v>
      </c>
      <c r="AC913" t="s">
        <v>758</v>
      </c>
      <c r="AD913" t="s">
        <v>759</v>
      </c>
      <c r="AE913" t="s">
        <v>562</v>
      </c>
      <c r="AF913" t="s">
        <v>925</v>
      </c>
      <c r="AG913" t="s">
        <v>761</v>
      </c>
      <c r="AH913" t="s">
        <v>762</v>
      </c>
      <c r="AI913" t="s">
        <v>926</v>
      </c>
      <c r="AJ913">
        <v>1791.31</v>
      </c>
      <c r="AK913">
        <v>0</v>
      </c>
      <c r="AL913">
        <v>0</v>
      </c>
      <c r="AM913" t="s">
        <v>764</v>
      </c>
      <c r="AN913" t="s">
        <v>764</v>
      </c>
      <c r="AO913" t="s">
        <v>764</v>
      </c>
    </row>
    <row r="914" spans="1:41" x14ac:dyDescent="0.35">
      <c r="A914">
        <v>1772154</v>
      </c>
      <c r="B914" t="s">
        <v>740</v>
      </c>
      <c r="C914" t="s">
        <v>741</v>
      </c>
      <c r="D914" t="s">
        <v>580</v>
      </c>
      <c r="E914" t="s">
        <v>150</v>
      </c>
      <c r="F914" t="s">
        <v>742</v>
      </c>
      <c r="G914">
        <v>2021</v>
      </c>
      <c r="H914">
        <v>6</v>
      </c>
      <c r="I914" t="s">
        <v>743</v>
      </c>
      <c r="J914" s="29">
        <v>44377</v>
      </c>
      <c r="K914" t="s">
        <v>744</v>
      </c>
      <c r="L914" t="s">
        <v>769</v>
      </c>
      <c r="M914" t="s">
        <v>776</v>
      </c>
      <c r="N914" t="s">
        <v>777</v>
      </c>
      <c r="O914" t="s">
        <v>772</v>
      </c>
      <c r="P914" t="s">
        <v>673</v>
      </c>
      <c r="Q914" t="s">
        <v>749</v>
      </c>
      <c r="R914" t="s">
        <v>619</v>
      </c>
      <c r="S914" t="s">
        <v>792</v>
      </c>
      <c r="T914" t="s">
        <v>751</v>
      </c>
      <c r="U914" t="s">
        <v>752</v>
      </c>
      <c r="V914" t="s">
        <v>753</v>
      </c>
      <c r="W914" t="s">
        <v>20</v>
      </c>
      <c r="X914" t="s">
        <v>928</v>
      </c>
      <c r="Y914" t="s">
        <v>755</v>
      </c>
      <c r="Z914" t="s">
        <v>380</v>
      </c>
      <c r="AA914" t="s">
        <v>756</v>
      </c>
      <c r="AB914" t="s">
        <v>924</v>
      </c>
      <c r="AC914" t="s">
        <v>758</v>
      </c>
      <c r="AD914" t="s">
        <v>759</v>
      </c>
      <c r="AE914" t="s">
        <v>562</v>
      </c>
      <c r="AF914" t="s">
        <v>925</v>
      </c>
      <c r="AG914" t="s">
        <v>761</v>
      </c>
      <c r="AH914" t="s">
        <v>762</v>
      </c>
      <c r="AI914" t="s">
        <v>926</v>
      </c>
      <c r="AJ914">
        <v>1066.76</v>
      </c>
      <c r="AK914">
        <v>0</v>
      </c>
      <c r="AL914">
        <v>0</v>
      </c>
      <c r="AM914" t="s">
        <v>764</v>
      </c>
      <c r="AN914" t="s">
        <v>764</v>
      </c>
      <c r="AO914" t="s">
        <v>764</v>
      </c>
    </row>
    <row r="915" spans="1:41" x14ac:dyDescent="0.35">
      <c r="A915">
        <v>1069715</v>
      </c>
      <c r="B915" t="s">
        <v>740</v>
      </c>
      <c r="C915" t="s">
        <v>741</v>
      </c>
      <c r="D915" t="e">
        <v>#N/A</v>
      </c>
      <c r="E915" t="s">
        <v>957</v>
      </c>
      <c r="F915" t="s">
        <v>742</v>
      </c>
      <c r="G915">
        <v>2021</v>
      </c>
      <c r="H915">
        <v>6</v>
      </c>
      <c r="I915" t="s">
        <v>743</v>
      </c>
      <c r="J915" s="29">
        <v>44377</v>
      </c>
      <c r="K915" t="s">
        <v>744</v>
      </c>
      <c r="L915" t="s">
        <v>769</v>
      </c>
      <c r="M915" t="s">
        <v>770</v>
      </c>
      <c r="N915" t="s">
        <v>771</v>
      </c>
      <c r="O915" t="s">
        <v>772</v>
      </c>
      <c r="P915" t="s">
        <v>673</v>
      </c>
      <c r="Q915" t="s">
        <v>749</v>
      </c>
      <c r="R915" t="s">
        <v>619</v>
      </c>
      <c r="S915" t="s">
        <v>792</v>
      </c>
      <c r="T915" t="s">
        <v>751</v>
      </c>
      <c r="U915" t="s">
        <v>752</v>
      </c>
      <c r="V915" t="s">
        <v>753</v>
      </c>
      <c r="W915" t="s">
        <v>930</v>
      </c>
      <c r="X915" t="s">
        <v>931</v>
      </c>
      <c r="Y915" t="s">
        <v>755</v>
      </c>
      <c r="Z915" t="s">
        <v>380</v>
      </c>
      <c r="AA915" t="s">
        <v>756</v>
      </c>
      <c r="AB915" t="s">
        <v>924</v>
      </c>
      <c r="AC915" t="s">
        <v>758</v>
      </c>
      <c r="AD915" t="s">
        <v>759</v>
      </c>
      <c r="AE915" t="s">
        <v>562</v>
      </c>
      <c r="AF915" t="s">
        <v>925</v>
      </c>
      <c r="AG915" t="s">
        <v>761</v>
      </c>
      <c r="AH915" t="s">
        <v>762</v>
      </c>
      <c r="AI915" t="s">
        <v>926</v>
      </c>
      <c r="AJ915">
        <v>3992.6</v>
      </c>
      <c r="AK915">
        <v>0</v>
      </c>
      <c r="AL915">
        <v>0</v>
      </c>
      <c r="AM915" t="s">
        <v>764</v>
      </c>
      <c r="AN915" t="s">
        <v>764</v>
      </c>
      <c r="AO915" t="s">
        <v>764</v>
      </c>
    </row>
    <row r="916" spans="1:41" x14ac:dyDescent="0.35">
      <c r="A916">
        <v>1069715</v>
      </c>
      <c r="B916" t="s">
        <v>740</v>
      </c>
      <c r="C916" t="s">
        <v>741</v>
      </c>
      <c r="D916" t="e">
        <v>#N/A</v>
      </c>
      <c r="E916" t="s">
        <v>957</v>
      </c>
      <c r="F916" t="s">
        <v>742</v>
      </c>
      <c r="G916">
        <v>2021</v>
      </c>
      <c r="H916">
        <v>6</v>
      </c>
      <c r="I916" t="s">
        <v>743</v>
      </c>
      <c r="J916" s="29">
        <v>44377</v>
      </c>
      <c r="K916" t="s">
        <v>744</v>
      </c>
      <c r="L916" t="s">
        <v>769</v>
      </c>
      <c r="M916" t="s">
        <v>774</v>
      </c>
      <c r="N916" t="s">
        <v>775</v>
      </c>
      <c r="O916" t="s">
        <v>772</v>
      </c>
      <c r="P916" t="s">
        <v>673</v>
      </c>
      <c r="Q916" t="s">
        <v>749</v>
      </c>
      <c r="R916" t="s">
        <v>619</v>
      </c>
      <c r="S916" t="s">
        <v>792</v>
      </c>
      <c r="T916" t="s">
        <v>751</v>
      </c>
      <c r="U916" t="s">
        <v>752</v>
      </c>
      <c r="V916" t="s">
        <v>753</v>
      </c>
      <c r="W916" t="s">
        <v>930</v>
      </c>
      <c r="X916" t="s">
        <v>931</v>
      </c>
      <c r="Y916" t="s">
        <v>755</v>
      </c>
      <c r="Z916" t="s">
        <v>380</v>
      </c>
      <c r="AA916" t="s">
        <v>756</v>
      </c>
      <c r="AB916" t="s">
        <v>924</v>
      </c>
      <c r="AC916" t="s">
        <v>758</v>
      </c>
      <c r="AD916" t="s">
        <v>759</v>
      </c>
      <c r="AE916" t="s">
        <v>562</v>
      </c>
      <c r="AF916" t="s">
        <v>925</v>
      </c>
      <c r="AG916" t="s">
        <v>761</v>
      </c>
      <c r="AH916" t="s">
        <v>762</v>
      </c>
      <c r="AI916" t="s">
        <v>926</v>
      </c>
      <c r="AJ916">
        <v>-3992.6</v>
      </c>
      <c r="AK916">
        <v>0</v>
      </c>
      <c r="AL916">
        <v>0</v>
      </c>
      <c r="AM916" t="s">
        <v>764</v>
      </c>
      <c r="AN916" t="s">
        <v>764</v>
      </c>
      <c r="AO916" t="s">
        <v>764</v>
      </c>
    </row>
    <row r="917" spans="1:41" x14ac:dyDescent="0.35">
      <c r="A917">
        <v>1069715</v>
      </c>
      <c r="B917" t="s">
        <v>740</v>
      </c>
      <c r="C917" t="s">
        <v>741</v>
      </c>
      <c r="D917" t="e">
        <v>#N/A</v>
      </c>
      <c r="E917" t="s">
        <v>957</v>
      </c>
      <c r="F917" t="s">
        <v>742</v>
      </c>
      <c r="G917">
        <v>2021</v>
      </c>
      <c r="H917">
        <v>6</v>
      </c>
      <c r="I917" t="s">
        <v>743</v>
      </c>
      <c r="J917" s="29">
        <v>44377</v>
      </c>
      <c r="K917" t="s">
        <v>744</v>
      </c>
      <c r="L917" t="s">
        <v>745</v>
      </c>
      <c r="M917" t="s">
        <v>746</v>
      </c>
      <c r="N917" t="s">
        <v>747</v>
      </c>
      <c r="O917" t="s">
        <v>748</v>
      </c>
      <c r="P917" t="s">
        <v>673</v>
      </c>
      <c r="Q917" t="s">
        <v>749</v>
      </c>
      <c r="R917" t="s">
        <v>619</v>
      </c>
      <c r="S917" t="s">
        <v>792</v>
      </c>
      <c r="T917" t="s">
        <v>751</v>
      </c>
      <c r="U917" t="s">
        <v>752</v>
      </c>
      <c r="V917" t="s">
        <v>753</v>
      </c>
      <c r="W917" t="s">
        <v>930</v>
      </c>
      <c r="X917" t="s">
        <v>931</v>
      </c>
      <c r="Y917" t="s">
        <v>755</v>
      </c>
      <c r="Z917" t="s">
        <v>380</v>
      </c>
      <c r="AA917" t="s">
        <v>756</v>
      </c>
      <c r="AB917" t="s">
        <v>924</v>
      </c>
      <c r="AC917" t="s">
        <v>758</v>
      </c>
      <c r="AD917" t="s">
        <v>759</v>
      </c>
      <c r="AE917" t="s">
        <v>562</v>
      </c>
      <c r="AF917" t="s">
        <v>925</v>
      </c>
      <c r="AG917" t="s">
        <v>761</v>
      </c>
      <c r="AH917" t="s">
        <v>762</v>
      </c>
      <c r="AI917" t="s">
        <v>926</v>
      </c>
      <c r="AJ917">
        <v>2554.67</v>
      </c>
      <c r="AK917">
        <v>0</v>
      </c>
      <c r="AL917">
        <v>0</v>
      </c>
      <c r="AM917" t="s">
        <v>764</v>
      </c>
      <c r="AN917" t="s">
        <v>764</v>
      </c>
      <c r="AO917" t="s">
        <v>764</v>
      </c>
    </row>
    <row r="918" spans="1:41" x14ac:dyDescent="0.35">
      <c r="A918">
        <v>1069715</v>
      </c>
      <c r="B918" t="s">
        <v>740</v>
      </c>
      <c r="C918" t="s">
        <v>741</v>
      </c>
      <c r="D918" t="e">
        <v>#N/A</v>
      </c>
      <c r="E918" t="s">
        <v>957</v>
      </c>
      <c r="F918" t="s">
        <v>742</v>
      </c>
      <c r="G918">
        <v>2021</v>
      </c>
      <c r="H918">
        <v>6</v>
      </c>
      <c r="I918" t="s">
        <v>743</v>
      </c>
      <c r="J918" s="29">
        <v>44377</v>
      </c>
      <c r="K918" t="s">
        <v>744</v>
      </c>
      <c r="L918" t="s">
        <v>769</v>
      </c>
      <c r="M918" t="s">
        <v>776</v>
      </c>
      <c r="N918" t="s">
        <v>777</v>
      </c>
      <c r="O918" t="s">
        <v>772</v>
      </c>
      <c r="P918" t="s">
        <v>673</v>
      </c>
      <c r="Q918" t="s">
        <v>749</v>
      </c>
      <c r="R918" t="s">
        <v>619</v>
      </c>
      <c r="S918" t="s">
        <v>792</v>
      </c>
      <c r="T918" t="s">
        <v>751</v>
      </c>
      <c r="U918" t="s">
        <v>752</v>
      </c>
      <c r="V918" t="s">
        <v>753</v>
      </c>
      <c r="W918" t="s">
        <v>930</v>
      </c>
      <c r="X918" t="s">
        <v>931</v>
      </c>
      <c r="Y918" t="s">
        <v>755</v>
      </c>
      <c r="Z918" t="s">
        <v>380</v>
      </c>
      <c r="AA918" t="s">
        <v>756</v>
      </c>
      <c r="AB918" t="s">
        <v>924</v>
      </c>
      <c r="AC918" t="s">
        <v>758</v>
      </c>
      <c r="AD918" t="s">
        <v>759</v>
      </c>
      <c r="AE918" t="s">
        <v>562</v>
      </c>
      <c r="AF918" t="s">
        <v>925</v>
      </c>
      <c r="AG918" t="s">
        <v>761</v>
      </c>
      <c r="AH918" t="s">
        <v>762</v>
      </c>
      <c r="AI918" t="s">
        <v>926</v>
      </c>
      <c r="AJ918">
        <v>3992.6</v>
      </c>
      <c r="AK918">
        <v>0</v>
      </c>
      <c r="AL918">
        <v>0</v>
      </c>
      <c r="AM918" t="s">
        <v>764</v>
      </c>
      <c r="AN918" t="s">
        <v>764</v>
      </c>
      <c r="AO918" t="s">
        <v>764</v>
      </c>
    </row>
    <row r="919" spans="1:41" x14ac:dyDescent="0.35">
      <c r="A919">
        <v>1069714</v>
      </c>
      <c r="B919" t="s">
        <v>740</v>
      </c>
      <c r="C919" t="s">
        <v>741</v>
      </c>
      <c r="D919" t="e">
        <v>#N/A</v>
      </c>
      <c r="E919" t="s">
        <v>958</v>
      </c>
      <c r="F919" t="s">
        <v>742</v>
      </c>
      <c r="G919">
        <v>2021</v>
      </c>
      <c r="H919">
        <v>6</v>
      </c>
      <c r="I919" t="s">
        <v>743</v>
      </c>
      <c r="J919" s="29">
        <v>44377</v>
      </c>
      <c r="K919" t="s">
        <v>744</v>
      </c>
      <c r="L919" t="s">
        <v>769</v>
      </c>
      <c r="M919" t="s">
        <v>770</v>
      </c>
      <c r="N919" t="s">
        <v>771</v>
      </c>
      <c r="O919" t="s">
        <v>772</v>
      </c>
      <c r="P919" t="s">
        <v>673</v>
      </c>
      <c r="Q919" t="s">
        <v>749</v>
      </c>
      <c r="R919" t="s">
        <v>619</v>
      </c>
      <c r="S919" t="s">
        <v>792</v>
      </c>
      <c r="T919" t="s">
        <v>751</v>
      </c>
      <c r="U919" t="s">
        <v>752</v>
      </c>
      <c r="V919" t="s">
        <v>753</v>
      </c>
      <c r="W919" t="s">
        <v>933</v>
      </c>
      <c r="X919" t="s">
        <v>934</v>
      </c>
      <c r="Y919" t="s">
        <v>755</v>
      </c>
      <c r="Z919" t="s">
        <v>380</v>
      </c>
      <c r="AA919" t="s">
        <v>756</v>
      </c>
      <c r="AB919" t="s">
        <v>924</v>
      </c>
      <c r="AC919" t="s">
        <v>758</v>
      </c>
      <c r="AD919" t="s">
        <v>759</v>
      </c>
      <c r="AE919" t="s">
        <v>562</v>
      </c>
      <c r="AF919" t="s">
        <v>935</v>
      </c>
      <c r="AG919" t="s">
        <v>761</v>
      </c>
      <c r="AH919" t="s">
        <v>762</v>
      </c>
      <c r="AI919" t="s">
        <v>936</v>
      </c>
      <c r="AJ919">
        <v>2610.84</v>
      </c>
      <c r="AK919">
        <v>0</v>
      </c>
      <c r="AL919">
        <v>0</v>
      </c>
      <c r="AM919" t="s">
        <v>764</v>
      </c>
      <c r="AN919" t="s">
        <v>764</v>
      </c>
      <c r="AO919" t="s">
        <v>764</v>
      </c>
    </row>
    <row r="920" spans="1:41" x14ac:dyDescent="0.35">
      <c r="A920">
        <v>1069714</v>
      </c>
      <c r="B920" t="s">
        <v>740</v>
      </c>
      <c r="C920" t="s">
        <v>741</v>
      </c>
      <c r="D920" t="e">
        <v>#N/A</v>
      </c>
      <c r="E920" t="s">
        <v>958</v>
      </c>
      <c r="F920" t="s">
        <v>742</v>
      </c>
      <c r="G920">
        <v>2021</v>
      </c>
      <c r="H920">
        <v>6</v>
      </c>
      <c r="I920" t="s">
        <v>743</v>
      </c>
      <c r="J920" s="29">
        <v>44377</v>
      </c>
      <c r="K920" t="s">
        <v>744</v>
      </c>
      <c r="L920" t="s">
        <v>769</v>
      </c>
      <c r="M920" t="s">
        <v>774</v>
      </c>
      <c r="N920" t="s">
        <v>775</v>
      </c>
      <c r="O920" t="s">
        <v>772</v>
      </c>
      <c r="P920" t="s">
        <v>673</v>
      </c>
      <c r="Q920" t="s">
        <v>749</v>
      </c>
      <c r="R920" t="s">
        <v>619</v>
      </c>
      <c r="S920" t="s">
        <v>792</v>
      </c>
      <c r="T920" t="s">
        <v>751</v>
      </c>
      <c r="U920" t="s">
        <v>752</v>
      </c>
      <c r="V920" t="s">
        <v>753</v>
      </c>
      <c r="W920" t="s">
        <v>933</v>
      </c>
      <c r="X920" t="s">
        <v>934</v>
      </c>
      <c r="Y920" t="s">
        <v>755</v>
      </c>
      <c r="Z920" t="s">
        <v>380</v>
      </c>
      <c r="AA920" t="s">
        <v>756</v>
      </c>
      <c r="AB920" t="s">
        <v>924</v>
      </c>
      <c r="AC920" t="s">
        <v>758</v>
      </c>
      <c r="AD920" t="s">
        <v>759</v>
      </c>
      <c r="AE920" t="s">
        <v>562</v>
      </c>
      <c r="AF920" t="s">
        <v>935</v>
      </c>
      <c r="AG920" t="s">
        <v>761</v>
      </c>
      <c r="AH920" t="s">
        <v>762</v>
      </c>
      <c r="AI920" t="s">
        <v>936</v>
      </c>
      <c r="AJ920">
        <v>-2610.84</v>
      </c>
      <c r="AK920">
        <v>0</v>
      </c>
      <c r="AL920">
        <v>0</v>
      </c>
      <c r="AM920" t="s">
        <v>764</v>
      </c>
      <c r="AN920" t="s">
        <v>764</v>
      </c>
      <c r="AO920" t="s">
        <v>764</v>
      </c>
    </row>
    <row r="921" spans="1:41" x14ac:dyDescent="0.35">
      <c r="A921">
        <v>1069714</v>
      </c>
      <c r="B921" t="s">
        <v>740</v>
      </c>
      <c r="C921" t="s">
        <v>741</v>
      </c>
      <c r="D921" t="e">
        <v>#N/A</v>
      </c>
      <c r="E921" t="s">
        <v>958</v>
      </c>
      <c r="F921" t="s">
        <v>742</v>
      </c>
      <c r="G921">
        <v>2021</v>
      </c>
      <c r="H921">
        <v>6</v>
      </c>
      <c r="I921" t="s">
        <v>743</v>
      </c>
      <c r="J921" s="29">
        <v>44377</v>
      </c>
      <c r="K921" t="s">
        <v>744</v>
      </c>
      <c r="L921" t="s">
        <v>745</v>
      </c>
      <c r="M921" t="s">
        <v>746</v>
      </c>
      <c r="N921" t="s">
        <v>747</v>
      </c>
      <c r="O921" t="s">
        <v>748</v>
      </c>
      <c r="P921" t="s">
        <v>673</v>
      </c>
      <c r="Q921" t="s">
        <v>749</v>
      </c>
      <c r="R921" t="s">
        <v>619</v>
      </c>
      <c r="S921" t="s">
        <v>792</v>
      </c>
      <c r="T921" t="s">
        <v>751</v>
      </c>
      <c r="U921" t="s">
        <v>752</v>
      </c>
      <c r="V921" t="s">
        <v>753</v>
      </c>
      <c r="W921" t="s">
        <v>933</v>
      </c>
      <c r="X921" t="s">
        <v>934</v>
      </c>
      <c r="Y921" t="s">
        <v>755</v>
      </c>
      <c r="Z921" t="s">
        <v>380</v>
      </c>
      <c r="AA921" t="s">
        <v>756</v>
      </c>
      <c r="AB921" t="s">
        <v>924</v>
      </c>
      <c r="AC921" t="s">
        <v>758</v>
      </c>
      <c r="AD921" t="s">
        <v>759</v>
      </c>
      <c r="AE921" t="s">
        <v>562</v>
      </c>
      <c r="AF921" t="s">
        <v>935</v>
      </c>
      <c r="AG921" t="s">
        <v>761</v>
      </c>
      <c r="AH921" t="s">
        <v>762</v>
      </c>
      <c r="AI921" t="s">
        <v>936</v>
      </c>
      <c r="AJ921">
        <v>1608.9</v>
      </c>
      <c r="AK921">
        <v>0</v>
      </c>
      <c r="AL921">
        <v>0</v>
      </c>
      <c r="AM921" t="s">
        <v>764</v>
      </c>
      <c r="AN921" t="s">
        <v>764</v>
      </c>
      <c r="AO921" t="s">
        <v>764</v>
      </c>
    </row>
    <row r="922" spans="1:41" x14ac:dyDescent="0.35">
      <c r="A922">
        <v>1069714</v>
      </c>
      <c r="B922" t="s">
        <v>740</v>
      </c>
      <c r="C922" t="s">
        <v>741</v>
      </c>
      <c r="D922" t="e">
        <v>#N/A</v>
      </c>
      <c r="E922" t="s">
        <v>958</v>
      </c>
      <c r="F922" t="s">
        <v>742</v>
      </c>
      <c r="G922">
        <v>2021</v>
      </c>
      <c r="H922">
        <v>6</v>
      </c>
      <c r="I922" t="s">
        <v>743</v>
      </c>
      <c r="J922" s="29">
        <v>44377</v>
      </c>
      <c r="K922" t="s">
        <v>744</v>
      </c>
      <c r="L922" t="s">
        <v>769</v>
      </c>
      <c r="M922" t="s">
        <v>776</v>
      </c>
      <c r="N922" t="s">
        <v>777</v>
      </c>
      <c r="O922" t="s">
        <v>772</v>
      </c>
      <c r="P922" t="s">
        <v>673</v>
      </c>
      <c r="Q922" t="s">
        <v>749</v>
      </c>
      <c r="R922" t="s">
        <v>619</v>
      </c>
      <c r="S922" t="s">
        <v>792</v>
      </c>
      <c r="T922" t="s">
        <v>751</v>
      </c>
      <c r="U922" t="s">
        <v>752</v>
      </c>
      <c r="V922" t="s">
        <v>753</v>
      </c>
      <c r="W922" t="s">
        <v>933</v>
      </c>
      <c r="X922" t="s">
        <v>934</v>
      </c>
      <c r="Y922" t="s">
        <v>755</v>
      </c>
      <c r="Z922" t="s">
        <v>380</v>
      </c>
      <c r="AA922" t="s">
        <v>756</v>
      </c>
      <c r="AB922" t="s">
        <v>924</v>
      </c>
      <c r="AC922" t="s">
        <v>758</v>
      </c>
      <c r="AD922" t="s">
        <v>759</v>
      </c>
      <c r="AE922" t="s">
        <v>562</v>
      </c>
      <c r="AF922" t="s">
        <v>935</v>
      </c>
      <c r="AG922" t="s">
        <v>761</v>
      </c>
      <c r="AH922" t="s">
        <v>762</v>
      </c>
      <c r="AI922" t="s">
        <v>936</v>
      </c>
      <c r="AJ922">
        <v>2610.84</v>
      </c>
      <c r="AK922">
        <v>0</v>
      </c>
      <c r="AL922">
        <v>0</v>
      </c>
      <c r="AM922" t="s">
        <v>764</v>
      </c>
      <c r="AN922" t="s">
        <v>764</v>
      </c>
      <c r="AO922" t="s">
        <v>764</v>
      </c>
    </row>
    <row r="923" spans="1:41" x14ac:dyDescent="0.35">
      <c r="A923">
        <v>1028080</v>
      </c>
      <c r="B923" t="s">
        <v>740</v>
      </c>
      <c r="C923" t="s">
        <v>741</v>
      </c>
      <c r="D923" t="e">
        <v>#N/A</v>
      </c>
      <c r="E923" t="s">
        <v>959</v>
      </c>
      <c r="F923" t="s">
        <v>742</v>
      </c>
      <c r="G923">
        <v>2021</v>
      </c>
      <c r="H923">
        <v>6</v>
      </c>
      <c r="I923" t="s">
        <v>743</v>
      </c>
      <c r="J923" s="29">
        <v>44377</v>
      </c>
      <c r="K923" t="s">
        <v>744</v>
      </c>
      <c r="L923" t="s">
        <v>769</v>
      </c>
      <c r="M923" t="s">
        <v>770</v>
      </c>
      <c r="N923" t="s">
        <v>771</v>
      </c>
      <c r="O923" t="s">
        <v>772</v>
      </c>
      <c r="P923" t="s">
        <v>673</v>
      </c>
      <c r="Q923" t="s">
        <v>749</v>
      </c>
      <c r="R923" t="s">
        <v>617</v>
      </c>
      <c r="S923" t="s">
        <v>694</v>
      </c>
      <c r="T923" t="s">
        <v>751</v>
      </c>
      <c r="U923" t="s">
        <v>752</v>
      </c>
      <c r="V923" t="s">
        <v>753</v>
      </c>
      <c r="W923" t="s">
        <v>930</v>
      </c>
      <c r="X923" t="s">
        <v>931</v>
      </c>
      <c r="Y923" t="s">
        <v>755</v>
      </c>
      <c r="Z923" t="s">
        <v>380</v>
      </c>
      <c r="AA923" t="s">
        <v>756</v>
      </c>
      <c r="AB923" t="s">
        <v>924</v>
      </c>
      <c r="AC923" t="s">
        <v>758</v>
      </c>
      <c r="AD923" t="s">
        <v>759</v>
      </c>
      <c r="AE923" t="s">
        <v>472</v>
      </c>
      <c r="AF923" t="s">
        <v>925</v>
      </c>
      <c r="AG923" t="s">
        <v>761</v>
      </c>
      <c r="AH923" t="s">
        <v>762</v>
      </c>
      <c r="AI923" t="s">
        <v>926</v>
      </c>
      <c r="AJ923">
        <v>3562.38</v>
      </c>
      <c r="AK923">
        <v>0</v>
      </c>
      <c r="AL923">
        <v>0</v>
      </c>
      <c r="AM923" t="s">
        <v>764</v>
      </c>
      <c r="AN923" t="s">
        <v>764</v>
      </c>
      <c r="AO923" t="s">
        <v>764</v>
      </c>
    </row>
    <row r="924" spans="1:41" x14ac:dyDescent="0.35">
      <c r="A924">
        <v>1028080</v>
      </c>
      <c r="B924" t="s">
        <v>740</v>
      </c>
      <c r="C924" t="s">
        <v>741</v>
      </c>
      <c r="D924" t="e">
        <v>#N/A</v>
      </c>
      <c r="E924" t="s">
        <v>959</v>
      </c>
      <c r="F924" t="s">
        <v>742</v>
      </c>
      <c r="G924">
        <v>2021</v>
      </c>
      <c r="H924">
        <v>6</v>
      </c>
      <c r="I924" t="s">
        <v>743</v>
      </c>
      <c r="J924" s="29">
        <v>44377</v>
      </c>
      <c r="K924" t="s">
        <v>744</v>
      </c>
      <c r="L924" t="s">
        <v>769</v>
      </c>
      <c r="M924" t="s">
        <v>774</v>
      </c>
      <c r="N924" t="s">
        <v>775</v>
      </c>
      <c r="O924" t="s">
        <v>772</v>
      </c>
      <c r="P924" t="s">
        <v>673</v>
      </c>
      <c r="Q924" t="s">
        <v>749</v>
      </c>
      <c r="R924" t="s">
        <v>617</v>
      </c>
      <c r="S924" t="s">
        <v>694</v>
      </c>
      <c r="T924" t="s">
        <v>751</v>
      </c>
      <c r="U924" t="s">
        <v>752</v>
      </c>
      <c r="V924" t="s">
        <v>753</v>
      </c>
      <c r="W924" t="s">
        <v>930</v>
      </c>
      <c r="X924" t="s">
        <v>931</v>
      </c>
      <c r="Y924" t="s">
        <v>755</v>
      </c>
      <c r="Z924" t="s">
        <v>380</v>
      </c>
      <c r="AA924" t="s">
        <v>756</v>
      </c>
      <c r="AB924" t="s">
        <v>924</v>
      </c>
      <c r="AC924" t="s">
        <v>758</v>
      </c>
      <c r="AD924" t="s">
        <v>759</v>
      </c>
      <c r="AE924" t="s">
        <v>472</v>
      </c>
      <c r="AF924" t="s">
        <v>925</v>
      </c>
      <c r="AG924" t="s">
        <v>761</v>
      </c>
      <c r="AH924" t="s">
        <v>762</v>
      </c>
      <c r="AI924" t="s">
        <v>926</v>
      </c>
      <c r="AJ924">
        <v>-3562.38</v>
      </c>
      <c r="AK924">
        <v>0</v>
      </c>
      <c r="AL924">
        <v>0</v>
      </c>
      <c r="AM924" t="s">
        <v>764</v>
      </c>
      <c r="AN924" t="s">
        <v>764</v>
      </c>
      <c r="AO924" t="s">
        <v>764</v>
      </c>
    </row>
    <row r="925" spans="1:41" x14ac:dyDescent="0.35">
      <c r="A925">
        <v>1028080</v>
      </c>
      <c r="B925" t="s">
        <v>740</v>
      </c>
      <c r="C925" t="s">
        <v>741</v>
      </c>
      <c r="D925" t="e">
        <v>#N/A</v>
      </c>
      <c r="E925" t="s">
        <v>959</v>
      </c>
      <c r="F925" t="s">
        <v>742</v>
      </c>
      <c r="G925">
        <v>2021</v>
      </c>
      <c r="H925">
        <v>6</v>
      </c>
      <c r="I925" t="s">
        <v>743</v>
      </c>
      <c r="J925" s="29">
        <v>44372</v>
      </c>
      <c r="K925" t="s">
        <v>744</v>
      </c>
      <c r="L925" t="s">
        <v>745</v>
      </c>
      <c r="M925" t="s">
        <v>779</v>
      </c>
      <c r="N925" t="s">
        <v>780</v>
      </c>
      <c r="O925" t="s">
        <v>781</v>
      </c>
      <c r="P925" t="s">
        <v>673</v>
      </c>
      <c r="Q925" t="s">
        <v>749</v>
      </c>
      <c r="R925" t="s">
        <v>617</v>
      </c>
      <c r="S925" t="s">
        <v>694</v>
      </c>
      <c r="T925" t="s">
        <v>751</v>
      </c>
      <c r="U925" t="s">
        <v>752</v>
      </c>
      <c r="V925" t="s">
        <v>753</v>
      </c>
      <c r="W925" t="s">
        <v>930</v>
      </c>
      <c r="X925" t="s">
        <v>931</v>
      </c>
      <c r="Y925" t="s">
        <v>755</v>
      </c>
      <c r="Z925" t="s">
        <v>380</v>
      </c>
      <c r="AA925" t="s">
        <v>756</v>
      </c>
      <c r="AB925" t="s">
        <v>924</v>
      </c>
      <c r="AC925" t="s">
        <v>758</v>
      </c>
      <c r="AD925" t="s">
        <v>759</v>
      </c>
      <c r="AE925" t="s">
        <v>472</v>
      </c>
      <c r="AF925" t="s">
        <v>925</v>
      </c>
      <c r="AG925" t="s">
        <v>761</v>
      </c>
      <c r="AH925" t="s">
        <v>762</v>
      </c>
      <c r="AI925" t="s">
        <v>926</v>
      </c>
      <c r="AJ925">
        <v>-558.27</v>
      </c>
      <c r="AK925">
        <v>0</v>
      </c>
      <c r="AL925">
        <v>0</v>
      </c>
      <c r="AM925" t="s">
        <v>764</v>
      </c>
      <c r="AN925" t="s">
        <v>764</v>
      </c>
      <c r="AO925" t="s">
        <v>764</v>
      </c>
    </row>
    <row r="926" spans="1:41" x14ac:dyDescent="0.35">
      <c r="A926">
        <v>1028080</v>
      </c>
      <c r="B926" t="s">
        <v>740</v>
      </c>
      <c r="C926" t="s">
        <v>741</v>
      </c>
      <c r="D926" t="e">
        <v>#N/A</v>
      </c>
      <c r="E926" t="s">
        <v>959</v>
      </c>
      <c r="F926" t="s">
        <v>742</v>
      </c>
      <c r="G926">
        <v>2021</v>
      </c>
      <c r="H926">
        <v>6</v>
      </c>
      <c r="I926" t="s">
        <v>743</v>
      </c>
      <c r="J926" s="29">
        <v>44377</v>
      </c>
      <c r="K926" t="s">
        <v>744</v>
      </c>
      <c r="L926" t="s">
        <v>769</v>
      </c>
      <c r="M926" t="s">
        <v>776</v>
      </c>
      <c r="N926" t="s">
        <v>777</v>
      </c>
      <c r="O926" t="s">
        <v>772</v>
      </c>
      <c r="P926" t="s">
        <v>673</v>
      </c>
      <c r="Q926" t="s">
        <v>749</v>
      </c>
      <c r="R926" t="s">
        <v>617</v>
      </c>
      <c r="S926" t="s">
        <v>694</v>
      </c>
      <c r="T926" t="s">
        <v>751</v>
      </c>
      <c r="U926" t="s">
        <v>752</v>
      </c>
      <c r="V926" t="s">
        <v>753</v>
      </c>
      <c r="W926" t="s">
        <v>930</v>
      </c>
      <c r="X926" t="s">
        <v>931</v>
      </c>
      <c r="Y926" t="s">
        <v>755</v>
      </c>
      <c r="Z926" t="s">
        <v>380</v>
      </c>
      <c r="AA926" t="s">
        <v>756</v>
      </c>
      <c r="AB926" t="s">
        <v>924</v>
      </c>
      <c r="AC926" t="s">
        <v>758</v>
      </c>
      <c r="AD926" t="s">
        <v>759</v>
      </c>
      <c r="AE926" t="s">
        <v>472</v>
      </c>
      <c r="AF926" t="s">
        <v>925</v>
      </c>
      <c r="AG926" t="s">
        <v>761</v>
      </c>
      <c r="AH926" t="s">
        <v>762</v>
      </c>
      <c r="AI926" t="s">
        <v>926</v>
      </c>
      <c r="AJ926">
        <v>3562.38</v>
      </c>
      <c r="AK926">
        <v>0</v>
      </c>
      <c r="AL926">
        <v>0</v>
      </c>
      <c r="AM926" t="s">
        <v>764</v>
      </c>
      <c r="AN926" t="s">
        <v>764</v>
      </c>
      <c r="AO926" t="s">
        <v>764</v>
      </c>
    </row>
    <row r="927" spans="1:41" x14ac:dyDescent="0.35">
      <c r="A927">
        <v>1028079</v>
      </c>
      <c r="B927" t="s">
        <v>740</v>
      </c>
      <c r="C927" t="s">
        <v>741</v>
      </c>
      <c r="D927" t="e">
        <v>#N/A</v>
      </c>
      <c r="E927" t="s">
        <v>960</v>
      </c>
      <c r="F927" t="s">
        <v>742</v>
      </c>
      <c r="G927">
        <v>2021</v>
      </c>
      <c r="H927">
        <v>6</v>
      </c>
      <c r="I927" t="s">
        <v>743</v>
      </c>
      <c r="J927" s="29">
        <v>44377</v>
      </c>
      <c r="K927" t="s">
        <v>744</v>
      </c>
      <c r="L927" t="s">
        <v>769</v>
      </c>
      <c r="M927" t="s">
        <v>770</v>
      </c>
      <c r="N927" t="s">
        <v>771</v>
      </c>
      <c r="O927" t="s">
        <v>772</v>
      </c>
      <c r="P927" t="s">
        <v>673</v>
      </c>
      <c r="Q927" t="s">
        <v>749</v>
      </c>
      <c r="R927" t="s">
        <v>617</v>
      </c>
      <c r="S927" t="s">
        <v>694</v>
      </c>
      <c r="T927" t="s">
        <v>751</v>
      </c>
      <c r="U927" t="s">
        <v>752</v>
      </c>
      <c r="V927" t="s">
        <v>753</v>
      </c>
      <c r="W927" t="s">
        <v>933</v>
      </c>
      <c r="X927" t="s">
        <v>934</v>
      </c>
      <c r="Y927" t="s">
        <v>755</v>
      </c>
      <c r="Z927" t="s">
        <v>380</v>
      </c>
      <c r="AA927" t="s">
        <v>756</v>
      </c>
      <c r="AB927" t="s">
        <v>924</v>
      </c>
      <c r="AC927" t="s">
        <v>758</v>
      </c>
      <c r="AD927" t="s">
        <v>759</v>
      </c>
      <c r="AE927" t="s">
        <v>472</v>
      </c>
      <c r="AF927" t="s">
        <v>935</v>
      </c>
      <c r="AG927" t="s">
        <v>761</v>
      </c>
      <c r="AH927" t="s">
        <v>762</v>
      </c>
      <c r="AI927" t="s">
        <v>936</v>
      </c>
      <c r="AJ927">
        <v>1406.61</v>
      </c>
      <c r="AK927">
        <v>0</v>
      </c>
      <c r="AL927">
        <v>0</v>
      </c>
      <c r="AM927" t="s">
        <v>764</v>
      </c>
      <c r="AN927" t="s">
        <v>764</v>
      </c>
      <c r="AO927" t="s">
        <v>764</v>
      </c>
    </row>
    <row r="928" spans="1:41" x14ac:dyDescent="0.35">
      <c r="A928">
        <v>1028079</v>
      </c>
      <c r="B928" t="s">
        <v>740</v>
      </c>
      <c r="C928" t="s">
        <v>741</v>
      </c>
      <c r="D928" t="e">
        <v>#N/A</v>
      </c>
      <c r="E928" t="s">
        <v>960</v>
      </c>
      <c r="F928" t="s">
        <v>742</v>
      </c>
      <c r="G928">
        <v>2021</v>
      </c>
      <c r="H928">
        <v>6</v>
      </c>
      <c r="I928" t="s">
        <v>743</v>
      </c>
      <c r="J928" s="29">
        <v>44377</v>
      </c>
      <c r="K928" t="s">
        <v>744</v>
      </c>
      <c r="L928" t="s">
        <v>769</v>
      </c>
      <c r="M928" t="s">
        <v>774</v>
      </c>
      <c r="N928" t="s">
        <v>775</v>
      </c>
      <c r="O928" t="s">
        <v>772</v>
      </c>
      <c r="P928" t="s">
        <v>673</v>
      </c>
      <c r="Q928" t="s">
        <v>749</v>
      </c>
      <c r="R928" t="s">
        <v>617</v>
      </c>
      <c r="S928" t="s">
        <v>694</v>
      </c>
      <c r="T928" t="s">
        <v>751</v>
      </c>
      <c r="U928" t="s">
        <v>752</v>
      </c>
      <c r="V928" t="s">
        <v>753</v>
      </c>
      <c r="W928" t="s">
        <v>933</v>
      </c>
      <c r="X928" t="s">
        <v>934</v>
      </c>
      <c r="Y928" t="s">
        <v>755</v>
      </c>
      <c r="Z928" t="s">
        <v>380</v>
      </c>
      <c r="AA928" t="s">
        <v>756</v>
      </c>
      <c r="AB928" t="s">
        <v>924</v>
      </c>
      <c r="AC928" t="s">
        <v>758</v>
      </c>
      <c r="AD928" t="s">
        <v>759</v>
      </c>
      <c r="AE928" t="s">
        <v>472</v>
      </c>
      <c r="AF928" t="s">
        <v>935</v>
      </c>
      <c r="AG928" t="s">
        <v>761</v>
      </c>
      <c r="AH928" t="s">
        <v>762</v>
      </c>
      <c r="AI928" t="s">
        <v>936</v>
      </c>
      <c r="AJ928">
        <v>-1406.61</v>
      </c>
      <c r="AK928">
        <v>0</v>
      </c>
      <c r="AL928">
        <v>0</v>
      </c>
      <c r="AM928" t="s">
        <v>764</v>
      </c>
      <c r="AN928" t="s">
        <v>764</v>
      </c>
      <c r="AO928" t="s">
        <v>764</v>
      </c>
    </row>
    <row r="929" spans="1:41" x14ac:dyDescent="0.35">
      <c r="A929">
        <v>1028079</v>
      </c>
      <c r="B929" t="s">
        <v>740</v>
      </c>
      <c r="C929" t="s">
        <v>741</v>
      </c>
      <c r="D929" t="e">
        <v>#N/A</v>
      </c>
      <c r="E929" t="s">
        <v>960</v>
      </c>
      <c r="F929" t="s">
        <v>742</v>
      </c>
      <c r="G929">
        <v>2021</v>
      </c>
      <c r="H929">
        <v>6</v>
      </c>
      <c r="I929" t="s">
        <v>743</v>
      </c>
      <c r="J929" s="29">
        <v>44372</v>
      </c>
      <c r="K929" t="s">
        <v>744</v>
      </c>
      <c r="L929" t="s">
        <v>745</v>
      </c>
      <c r="M929" t="s">
        <v>779</v>
      </c>
      <c r="N929" t="s">
        <v>780</v>
      </c>
      <c r="O929" t="s">
        <v>781</v>
      </c>
      <c r="P929" t="s">
        <v>673</v>
      </c>
      <c r="Q929" t="s">
        <v>749</v>
      </c>
      <c r="R929" t="s">
        <v>617</v>
      </c>
      <c r="S929" t="s">
        <v>694</v>
      </c>
      <c r="T929" t="s">
        <v>751</v>
      </c>
      <c r="U929" t="s">
        <v>752</v>
      </c>
      <c r="V929" t="s">
        <v>753</v>
      </c>
      <c r="W929" t="s">
        <v>933</v>
      </c>
      <c r="X929" t="s">
        <v>934</v>
      </c>
      <c r="Y929" t="s">
        <v>755</v>
      </c>
      <c r="Z929" t="s">
        <v>380</v>
      </c>
      <c r="AA929" t="s">
        <v>756</v>
      </c>
      <c r="AB929" t="s">
        <v>924</v>
      </c>
      <c r="AC929" t="s">
        <v>758</v>
      </c>
      <c r="AD929" t="s">
        <v>759</v>
      </c>
      <c r="AE929" t="s">
        <v>472</v>
      </c>
      <c r="AF929" t="s">
        <v>935</v>
      </c>
      <c r="AG929" t="s">
        <v>761</v>
      </c>
      <c r="AH929" t="s">
        <v>762</v>
      </c>
      <c r="AI929" t="s">
        <v>936</v>
      </c>
      <c r="AJ929">
        <v>-374.01</v>
      </c>
      <c r="AK929">
        <v>0</v>
      </c>
      <c r="AL929">
        <v>0</v>
      </c>
      <c r="AM929" t="s">
        <v>764</v>
      </c>
      <c r="AN929" t="s">
        <v>764</v>
      </c>
      <c r="AO929" t="s">
        <v>764</v>
      </c>
    </row>
    <row r="930" spans="1:41" x14ac:dyDescent="0.35">
      <c r="A930">
        <v>1028079</v>
      </c>
      <c r="B930" t="s">
        <v>740</v>
      </c>
      <c r="C930" t="s">
        <v>741</v>
      </c>
      <c r="D930" t="e">
        <v>#N/A</v>
      </c>
      <c r="E930" t="s">
        <v>960</v>
      </c>
      <c r="F930" t="s">
        <v>742</v>
      </c>
      <c r="G930">
        <v>2021</v>
      </c>
      <c r="H930">
        <v>6</v>
      </c>
      <c r="I930" t="s">
        <v>743</v>
      </c>
      <c r="J930" s="29">
        <v>44377</v>
      </c>
      <c r="K930" t="s">
        <v>744</v>
      </c>
      <c r="L930" t="s">
        <v>769</v>
      </c>
      <c r="M930" t="s">
        <v>776</v>
      </c>
      <c r="N930" t="s">
        <v>777</v>
      </c>
      <c r="O930" t="s">
        <v>772</v>
      </c>
      <c r="P930" t="s">
        <v>673</v>
      </c>
      <c r="Q930" t="s">
        <v>749</v>
      </c>
      <c r="R930" t="s">
        <v>617</v>
      </c>
      <c r="S930" t="s">
        <v>694</v>
      </c>
      <c r="T930" t="s">
        <v>751</v>
      </c>
      <c r="U930" t="s">
        <v>752</v>
      </c>
      <c r="V930" t="s">
        <v>753</v>
      </c>
      <c r="W930" t="s">
        <v>933</v>
      </c>
      <c r="X930" t="s">
        <v>934</v>
      </c>
      <c r="Y930" t="s">
        <v>755</v>
      </c>
      <c r="Z930" t="s">
        <v>380</v>
      </c>
      <c r="AA930" t="s">
        <v>756</v>
      </c>
      <c r="AB930" t="s">
        <v>924</v>
      </c>
      <c r="AC930" t="s">
        <v>758</v>
      </c>
      <c r="AD930" t="s">
        <v>759</v>
      </c>
      <c r="AE930" t="s">
        <v>472</v>
      </c>
      <c r="AF930" t="s">
        <v>935</v>
      </c>
      <c r="AG930" t="s">
        <v>761</v>
      </c>
      <c r="AH930" t="s">
        <v>762</v>
      </c>
      <c r="AI930" t="s">
        <v>936</v>
      </c>
      <c r="AJ930">
        <v>1406.61</v>
      </c>
      <c r="AK930">
        <v>0</v>
      </c>
      <c r="AL930">
        <v>0</v>
      </c>
      <c r="AM930" t="s">
        <v>764</v>
      </c>
      <c r="AN930" t="s">
        <v>764</v>
      </c>
      <c r="AO930" t="s">
        <v>764</v>
      </c>
    </row>
    <row r="931" spans="1:41" x14ac:dyDescent="0.35">
      <c r="A931">
        <v>1772619</v>
      </c>
      <c r="B931" t="s">
        <v>740</v>
      </c>
      <c r="C931" t="s">
        <v>741</v>
      </c>
      <c r="D931" t="s">
        <v>580</v>
      </c>
      <c r="E931" t="s">
        <v>148</v>
      </c>
      <c r="F931" t="s">
        <v>742</v>
      </c>
      <c r="G931">
        <v>2021</v>
      </c>
      <c r="H931">
        <v>6</v>
      </c>
      <c r="I931" t="s">
        <v>743</v>
      </c>
      <c r="J931" s="29">
        <v>44377</v>
      </c>
      <c r="K931" t="s">
        <v>744</v>
      </c>
      <c r="L931" t="s">
        <v>769</v>
      </c>
      <c r="M931" t="s">
        <v>770</v>
      </c>
      <c r="N931" t="s">
        <v>771</v>
      </c>
      <c r="O931" t="s">
        <v>772</v>
      </c>
      <c r="P931" t="s">
        <v>673</v>
      </c>
      <c r="Q931" t="s">
        <v>749</v>
      </c>
      <c r="R931" t="s">
        <v>617</v>
      </c>
      <c r="S931" t="s">
        <v>694</v>
      </c>
      <c r="T931" t="s">
        <v>751</v>
      </c>
      <c r="U931" t="s">
        <v>752</v>
      </c>
      <c r="V931" t="s">
        <v>753</v>
      </c>
      <c r="W931" t="s">
        <v>21</v>
      </c>
      <c r="X931" t="s">
        <v>927</v>
      </c>
      <c r="Y931" t="s">
        <v>755</v>
      </c>
      <c r="Z931" t="s">
        <v>380</v>
      </c>
      <c r="AA931" t="s">
        <v>756</v>
      </c>
      <c r="AB931" t="s">
        <v>924</v>
      </c>
      <c r="AC931" t="s">
        <v>758</v>
      </c>
      <c r="AD931" t="s">
        <v>759</v>
      </c>
      <c r="AE931" t="s">
        <v>472</v>
      </c>
      <c r="AF931" t="s">
        <v>790</v>
      </c>
      <c r="AG931" t="s">
        <v>761</v>
      </c>
      <c r="AH931" t="s">
        <v>762</v>
      </c>
      <c r="AI931" t="s">
        <v>791</v>
      </c>
      <c r="AJ931">
        <v>120.64</v>
      </c>
      <c r="AK931">
        <v>0</v>
      </c>
      <c r="AL931">
        <v>0</v>
      </c>
      <c r="AM931" t="s">
        <v>764</v>
      </c>
      <c r="AN931" t="s">
        <v>764</v>
      </c>
      <c r="AO931" t="s">
        <v>764</v>
      </c>
    </row>
    <row r="932" spans="1:41" x14ac:dyDescent="0.35">
      <c r="A932">
        <v>1772619</v>
      </c>
      <c r="B932" t="s">
        <v>740</v>
      </c>
      <c r="C932" t="s">
        <v>741</v>
      </c>
      <c r="D932" t="s">
        <v>580</v>
      </c>
      <c r="E932" t="s">
        <v>148</v>
      </c>
      <c r="F932" t="s">
        <v>742</v>
      </c>
      <c r="G932">
        <v>2021</v>
      </c>
      <c r="H932">
        <v>6</v>
      </c>
      <c r="I932" t="s">
        <v>743</v>
      </c>
      <c r="J932" s="29">
        <v>44377</v>
      </c>
      <c r="K932" t="s">
        <v>744</v>
      </c>
      <c r="L932" t="s">
        <v>769</v>
      </c>
      <c r="M932" t="s">
        <v>774</v>
      </c>
      <c r="N932" t="s">
        <v>775</v>
      </c>
      <c r="O932" t="s">
        <v>772</v>
      </c>
      <c r="P932" t="s">
        <v>673</v>
      </c>
      <c r="Q932" t="s">
        <v>749</v>
      </c>
      <c r="R932" t="s">
        <v>617</v>
      </c>
      <c r="S932" t="s">
        <v>694</v>
      </c>
      <c r="T932" t="s">
        <v>751</v>
      </c>
      <c r="U932" t="s">
        <v>752</v>
      </c>
      <c r="V932" t="s">
        <v>753</v>
      </c>
      <c r="W932" t="s">
        <v>21</v>
      </c>
      <c r="X932" t="s">
        <v>927</v>
      </c>
      <c r="Y932" t="s">
        <v>755</v>
      </c>
      <c r="Z932" t="s">
        <v>380</v>
      </c>
      <c r="AA932" t="s">
        <v>756</v>
      </c>
      <c r="AB932" t="s">
        <v>924</v>
      </c>
      <c r="AC932" t="s">
        <v>758</v>
      </c>
      <c r="AD932" t="s">
        <v>759</v>
      </c>
      <c r="AE932" t="s">
        <v>472</v>
      </c>
      <c r="AF932" t="s">
        <v>790</v>
      </c>
      <c r="AG932" t="s">
        <v>761</v>
      </c>
      <c r="AH932" t="s">
        <v>762</v>
      </c>
      <c r="AI932" t="s">
        <v>791</v>
      </c>
      <c r="AJ932">
        <v>-120.64</v>
      </c>
      <c r="AK932">
        <v>0</v>
      </c>
      <c r="AL932">
        <v>0</v>
      </c>
      <c r="AM932" t="s">
        <v>764</v>
      </c>
      <c r="AN932" t="s">
        <v>764</v>
      </c>
      <c r="AO932" t="s">
        <v>764</v>
      </c>
    </row>
    <row r="933" spans="1:41" x14ac:dyDescent="0.35">
      <c r="A933">
        <v>1772619</v>
      </c>
      <c r="B933" t="s">
        <v>740</v>
      </c>
      <c r="C933" t="s">
        <v>741</v>
      </c>
      <c r="D933" t="s">
        <v>580</v>
      </c>
      <c r="E933" t="s">
        <v>148</v>
      </c>
      <c r="F933" t="s">
        <v>742</v>
      </c>
      <c r="G933">
        <v>2021</v>
      </c>
      <c r="H933">
        <v>6</v>
      </c>
      <c r="I933" t="s">
        <v>743</v>
      </c>
      <c r="J933" s="29">
        <v>44372</v>
      </c>
      <c r="K933" t="s">
        <v>744</v>
      </c>
      <c r="L933" t="s">
        <v>745</v>
      </c>
      <c r="M933" t="s">
        <v>779</v>
      </c>
      <c r="N933" t="s">
        <v>780</v>
      </c>
      <c r="O933" t="s">
        <v>781</v>
      </c>
      <c r="P933" t="s">
        <v>673</v>
      </c>
      <c r="Q933" t="s">
        <v>749</v>
      </c>
      <c r="R933" t="s">
        <v>617</v>
      </c>
      <c r="S933" t="s">
        <v>694</v>
      </c>
      <c r="T933" t="s">
        <v>751</v>
      </c>
      <c r="U933" t="s">
        <v>752</v>
      </c>
      <c r="V933" t="s">
        <v>753</v>
      </c>
      <c r="W933" t="s">
        <v>21</v>
      </c>
      <c r="X933" t="s">
        <v>927</v>
      </c>
      <c r="Y933" t="s">
        <v>755</v>
      </c>
      <c r="Z933" t="s">
        <v>380</v>
      </c>
      <c r="AA933" t="s">
        <v>756</v>
      </c>
      <c r="AB933" t="s">
        <v>924</v>
      </c>
      <c r="AC933" t="s">
        <v>758</v>
      </c>
      <c r="AD933" t="s">
        <v>759</v>
      </c>
      <c r="AE933" t="s">
        <v>472</v>
      </c>
      <c r="AF933" t="s">
        <v>790</v>
      </c>
      <c r="AG933" t="s">
        <v>761</v>
      </c>
      <c r="AH933" t="s">
        <v>762</v>
      </c>
      <c r="AI933" t="s">
        <v>791</v>
      </c>
      <c r="AJ933">
        <v>-911.24</v>
      </c>
      <c r="AK933">
        <v>0</v>
      </c>
      <c r="AL933">
        <v>0</v>
      </c>
      <c r="AM933" t="s">
        <v>764</v>
      </c>
      <c r="AN933" t="s">
        <v>764</v>
      </c>
      <c r="AO933" t="s">
        <v>764</v>
      </c>
    </row>
    <row r="934" spans="1:41" x14ac:dyDescent="0.35">
      <c r="A934">
        <v>1772619</v>
      </c>
      <c r="B934" t="s">
        <v>740</v>
      </c>
      <c r="C934" t="s">
        <v>741</v>
      </c>
      <c r="D934" t="s">
        <v>580</v>
      </c>
      <c r="E934" t="s">
        <v>148</v>
      </c>
      <c r="F934" t="s">
        <v>742</v>
      </c>
      <c r="G934">
        <v>2021</v>
      </c>
      <c r="H934">
        <v>6</v>
      </c>
      <c r="I934" t="s">
        <v>743</v>
      </c>
      <c r="J934" s="29">
        <v>44377</v>
      </c>
      <c r="K934" t="s">
        <v>744</v>
      </c>
      <c r="L934" t="s">
        <v>769</v>
      </c>
      <c r="M934" t="s">
        <v>776</v>
      </c>
      <c r="N934" t="s">
        <v>777</v>
      </c>
      <c r="O934" t="s">
        <v>772</v>
      </c>
      <c r="P934" t="s">
        <v>673</v>
      </c>
      <c r="Q934" t="s">
        <v>749</v>
      </c>
      <c r="R934" t="s">
        <v>617</v>
      </c>
      <c r="S934" t="s">
        <v>694</v>
      </c>
      <c r="T934" t="s">
        <v>751</v>
      </c>
      <c r="U934" t="s">
        <v>752</v>
      </c>
      <c r="V934" t="s">
        <v>753</v>
      </c>
      <c r="W934" t="s">
        <v>21</v>
      </c>
      <c r="X934" t="s">
        <v>927</v>
      </c>
      <c r="Y934" t="s">
        <v>755</v>
      </c>
      <c r="Z934" t="s">
        <v>380</v>
      </c>
      <c r="AA934" t="s">
        <v>756</v>
      </c>
      <c r="AB934" t="s">
        <v>924</v>
      </c>
      <c r="AC934" t="s">
        <v>758</v>
      </c>
      <c r="AD934" t="s">
        <v>759</v>
      </c>
      <c r="AE934" t="s">
        <v>472</v>
      </c>
      <c r="AF934" t="s">
        <v>790</v>
      </c>
      <c r="AG934" t="s">
        <v>761</v>
      </c>
      <c r="AH934" t="s">
        <v>762</v>
      </c>
      <c r="AI934" t="s">
        <v>791</v>
      </c>
      <c r="AJ934">
        <v>120.64</v>
      </c>
      <c r="AK934">
        <v>0</v>
      </c>
      <c r="AL934">
        <v>0</v>
      </c>
      <c r="AM934" t="s">
        <v>764</v>
      </c>
      <c r="AN934" t="s">
        <v>764</v>
      </c>
      <c r="AO934" t="s">
        <v>764</v>
      </c>
    </row>
    <row r="935" spans="1:41" x14ac:dyDescent="0.35">
      <c r="A935">
        <v>1772010</v>
      </c>
      <c r="B935" t="s">
        <v>740</v>
      </c>
      <c r="C935" t="s">
        <v>741</v>
      </c>
      <c r="D935" t="s">
        <v>580</v>
      </c>
      <c r="E935" t="s">
        <v>147</v>
      </c>
      <c r="F935" t="s">
        <v>742</v>
      </c>
      <c r="G935">
        <v>2021</v>
      </c>
      <c r="H935">
        <v>6</v>
      </c>
      <c r="I935" t="s">
        <v>743</v>
      </c>
      <c r="J935" s="29">
        <v>44372</v>
      </c>
      <c r="K935" t="s">
        <v>744</v>
      </c>
      <c r="L935" t="s">
        <v>745</v>
      </c>
      <c r="M935" t="s">
        <v>779</v>
      </c>
      <c r="N935" t="s">
        <v>780</v>
      </c>
      <c r="O935" t="s">
        <v>781</v>
      </c>
      <c r="P935" t="s">
        <v>673</v>
      </c>
      <c r="Q935" t="s">
        <v>749</v>
      </c>
      <c r="R935" t="s">
        <v>617</v>
      </c>
      <c r="S935" t="s">
        <v>694</v>
      </c>
      <c r="T935" t="s">
        <v>751</v>
      </c>
      <c r="U935" t="s">
        <v>752</v>
      </c>
      <c r="V935" t="s">
        <v>753</v>
      </c>
      <c r="W935" t="s">
        <v>20</v>
      </c>
      <c r="X935" t="s">
        <v>928</v>
      </c>
      <c r="Y935" t="s">
        <v>755</v>
      </c>
      <c r="Z935" t="s">
        <v>380</v>
      </c>
      <c r="AA935" t="s">
        <v>756</v>
      </c>
      <c r="AB935" t="s">
        <v>924</v>
      </c>
      <c r="AC935" t="s">
        <v>758</v>
      </c>
      <c r="AD935" t="s">
        <v>759</v>
      </c>
      <c r="AE935" t="s">
        <v>472</v>
      </c>
      <c r="AF935" t="s">
        <v>925</v>
      </c>
      <c r="AG935" t="s">
        <v>761</v>
      </c>
      <c r="AH935" t="s">
        <v>762</v>
      </c>
      <c r="AI935" t="s">
        <v>926</v>
      </c>
      <c r="AJ935">
        <v>-2033.17</v>
      </c>
      <c r="AK935">
        <v>0</v>
      </c>
      <c r="AL935">
        <v>0</v>
      </c>
      <c r="AM935" t="s">
        <v>764</v>
      </c>
      <c r="AN935" t="s">
        <v>764</v>
      </c>
      <c r="AO935" t="s">
        <v>764</v>
      </c>
    </row>
    <row r="936" spans="1:41" x14ac:dyDescent="0.35">
      <c r="A936">
        <v>1060773</v>
      </c>
      <c r="B936" t="s">
        <v>740</v>
      </c>
      <c r="C936" t="s">
        <v>741</v>
      </c>
      <c r="D936" t="e">
        <v>#N/A</v>
      </c>
      <c r="E936" t="s">
        <v>961</v>
      </c>
      <c r="F936" t="s">
        <v>742</v>
      </c>
      <c r="G936">
        <v>2021</v>
      </c>
      <c r="H936">
        <v>6</v>
      </c>
      <c r="I936" t="s">
        <v>743</v>
      </c>
      <c r="J936" s="29">
        <v>44377</v>
      </c>
      <c r="K936" t="s">
        <v>744</v>
      </c>
      <c r="L936" t="s">
        <v>769</v>
      </c>
      <c r="M936" t="s">
        <v>770</v>
      </c>
      <c r="N936" t="s">
        <v>771</v>
      </c>
      <c r="O936" t="s">
        <v>772</v>
      </c>
      <c r="P936" t="s">
        <v>673</v>
      </c>
      <c r="Q936" t="s">
        <v>749</v>
      </c>
      <c r="R936" t="s">
        <v>615</v>
      </c>
      <c r="S936" t="s">
        <v>699</v>
      </c>
      <c r="T936" t="s">
        <v>751</v>
      </c>
      <c r="U936" t="s">
        <v>752</v>
      </c>
      <c r="V936" t="s">
        <v>753</v>
      </c>
      <c r="W936" t="s">
        <v>930</v>
      </c>
      <c r="X936" t="s">
        <v>931</v>
      </c>
      <c r="Y936" t="s">
        <v>755</v>
      </c>
      <c r="Z936" t="s">
        <v>380</v>
      </c>
      <c r="AA936" t="s">
        <v>756</v>
      </c>
      <c r="AB936" t="s">
        <v>924</v>
      </c>
      <c r="AC936" t="s">
        <v>758</v>
      </c>
      <c r="AD936" t="s">
        <v>759</v>
      </c>
      <c r="AE936" t="s">
        <v>472</v>
      </c>
      <c r="AF936" t="s">
        <v>925</v>
      </c>
      <c r="AG936" t="s">
        <v>761</v>
      </c>
      <c r="AH936" t="s">
        <v>762</v>
      </c>
      <c r="AI936" t="s">
        <v>926</v>
      </c>
      <c r="AJ936">
        <v>1576.2</v>
      </c>
      <c r="AK936">
        <v>0</v>
      </c>
      <c r="AL936">
        <v>0</v>
      </c>
      <c r="AM936" t="s">
        <v>764</v>
      </c>
      <c r="AN936" t="s">
        <v>764</v>
      </c>
      <c r="AO936" t="s">
        <v>764</v>
      </c>
    </row>
    <row r="937" spans="1:41" x14ac:dyDescent="0.35">
      <c r="A937">
        <v>1060773</v>
      </c>
      <c r="B937" t="s">
        <v>740</v>
      </c>
      <c r="C937" t="s">
        <v>741</v>
      </c>
      <c r="D937" t="e">
        <v>#N/A</v>
      </c>
      <c r="E937" t="s">
        <v>961</v>
      </c>
      <c r="F937" t="s">
        <v>742</v>
      </c>
      <c r="G937">
        <v>2021</v>
      </c>
      <c r="H937">
        <v>6</v>
      </c>
      <c r="I937" t="s">
        <v>743</v>
      </c>
      <c r="J937" s="29">
        <v>44377</v>
      </c>
      <c r="K937" t="s">
        <v>744</v>
      </c>
      <c r="L937" t="s">
        <v>769</v>
      </c>
      <c r="M937" t="s">
        <v>774</v>
      </c>
      <c r="N937" t="s">
        <v>775</v>
      </c>
      <c r="O937" t="s">
        <v>772</v>
      </c>
      <c r="P937" t="s">
        <v>673</v>
      </c>
      <c r="Q937" t="s">
        <v>749</v>
      </c>
      <c r="R937" t="s">
        <v>615</v>
      </c>
      <c r="S937" t="s">
        <v>699</v>
      </c>
      <c r="T937" t="s">
        <v>751</v>
      </c>
      <c r="U937" t="s">
        <v>752</v>
      </c>
      <c r="V937" t="s">
        <v>753</v>
      </c>
      <c r="W937" t="s">
        <v>930</v>
      </c>
      <c r="X937" t="s">
        <v>931</v>
      </c>
      <c r="Y937" t="s">
        <v>755</v>
      </c>
      <c r="Z937" t="s">
        <v>380</v>
      </c>
      <c r="AA937" t="s">
        <v>756</v>
      </c>
      <c r="AB937" t="s">
        <v>924</v>
      </c>
      <c r="AC937" t="s">
        <v>758</v>
      </c>
      <c r="AD937" t="s">
        <v>759</v>
      </c>
      <c r="AE937" t="s">
        <v>472</v>
      </c>
      <c r="AF937" t="s">
        <v>925</v>
      </c>
      <c r="AG937" t="s">
        <v>761</v>
      </c>
      <c r="AH937" t="s">
        <v>762</v>
      </c>
      <c r="AI937" t="s">
        <v>926</v>
      </c>
      <c r="AJ937">
        <v>-1576.2</v>
      </c>
      <c r="AK937">
        <v>0</v>
      </c>
      <c r="AL937">
        <v>0</v>
      </c>
      <c r="AM937" t="s">
        <v>764</v>
      </c>
      <c r="AN937" t="s">
        <v>764</v>
      </c>
      <c r="AO937" t="s">
        <v>764</v>
      </c>
    </row>
    <row r="938" spans="1:41" x14ac:dyDescent="0.35">
      <c r="A938">
        <v>1060773</v>
      </c>
      <c r="B938" t="s">
        <v>740</v>
      </c>
      <c r="C938" t="s">
        <v>741</v>
      </c>
      <c r="D938" t="e">
        <v>#N/A</v>
      </c>
      <c r="E938" t="s">
        <v>961</v>
      </c>
      <c r="F938" t="s">
        <v>742</v>
      </c>
      <c r="G938">
        <v>2021</v>
      </c>
      <c r="H938">
        <v>6</v>
      </c>
      <c r="I938" t="s">
        <v>743</v>
      </c>
      <c r="J938" s="29">
        <v>44372</v>
      </c>
      <c r="K938" t="s">
        <v>744</v>
      </c>
      <c r="L938" t="s">
        <v>745</v>
      </c>
      <c r="M938" t="s">
        <v>779</v>
      </c>
      <c r="N938" t="s">
        <v>780</v>
      </c>
      <c r="O938" t="s">
        <v>781</v>
      </c>
      <c r="P938" t="s">
        <v>673</v>
      </c>
      <c r="Q938" t="s">
        <v>749</v>
      </c>
      <c r="R938" t="s">
        <v>615</v>
      </c>
      <c r="S938" t="s">
        <v>699</v>
      </c>
      <c r="T938" t="s">
        <v>751</v>
      </c>
      <c r="U938" t="s">
        <v>752</v>
      </c>
      <c r="V938" t="s">
        <v>753</v>
      </c>
      <c r="W938" t="s">
        <v>930</v>
      </c>
      <c r="X938" t="s">
        <v>931</v>
      </c>
      <c r="Y938" t="s">
        <v>755</v>
      </c>
      <c r="Z938" t="s">
        <v>380</v>
      </c>
      <c r="AA938" t="s">
        <v>756</v>
      </c>
      <c r="AB938" t="s">
        <v>924</v>
      </c>
      <c r="AC938" t="s">
        <v>758</v>
      </c>
      <c r="AD938" t="s">
        <v>759</v>
      </c>
      <c r="AE938" t="s">
        <v>472</v>
      </c>
      <c r="AF938" t="s">
        <v>925</v>
      </c>
      <c r="AG938" t="s">
        <v>761</v>
      </c>
      <c r="AH938" t="s">
        <v>762</v>
      </c>
      <c r="AI938" t="s">
        <v>926</v>
      </c>
      <c r="AJ938">
        <v>-357.7</v>
      </c>
      <c r="AK938">
        <v>0</v>
      </c>
      <c r="AL938">
        <v>0</v>
      </c>
      <c r="AM938" t="s">
        <v>764</v>
      </c>
      <c r="AN938" t="s">
        <v>764</v>
      </c>
      <c r="AO938" t="s">
        <v>764</v>
      </c>
    </row>
    <row r="939" spans="1:41" x14ac:dyDescent="0.35">
      <c r="A939">
        <v>1060773</v>
      </c>
      <c r="B939" t="s">
        <v>740</v>
      </c>
      <c r="C939" t="s">
        <v>741</v>
      </c>
      <c r="D939" t="e">
        <v>#N/A</v>
      </c>
      <c r="E939" t="s">
        <v>961</v>
      </c>
      <c r="F939" t="s">
        <v>742</v>
      </c>
      <c r="G939">
        <v>2021</v>
      </c>
      <c r="H939">
        <v>6</v>
      </c>
      <c r="I939" t="s">
        <v>743</v>
      </c>
      <c r="J939" s="29">
        <v>44377</v>
      </c>
      <c r="K939" t="s">
        <v>744</v>
      </c>
      <c r="L939" t="s">
        <v>769</v>
      </c>
      <c r="M939" t="s">
        <v>776</v>
      </c>
      <c r="N939" t="s">
        <v>777</v>
      </c>
      <c r="O939" t="s">
        <v>772</v>
      </c>
      <c r="P939" t="s">
        <v>673</v>
      </c>
      <c r="Q939" t="s">
        <v>749</v>
      </c>
      <c r="R939" t="s">
        <v>615</v>
      </c>
      <c r="S939" t="s">
        <v>699</v>
      </c>
      <c r="T939" t="s">
        <v>751</v>
      </c>
      <c r="U939" t="s">
        <v>752</v>
      </c>
      <c r="V939" t="s">
        <v>753</v>
      </c>
      <c r="W939" t="s">
        <v>930</v>
      </c>
      <c r="X939" t="s">
        <v>931</v>
      </c>
      <c r="Y939" t="s">
        <v>755</v>
      </c>
      <c r="Z939" t="s">
        <v>380</v>
      </c>
      <c r="AA939" t="s">
        <v>756</v>
      </c>
      <c r="AB939" t="s">
        <v>924</v>
      </c>
      <c r="AC939" t="s">
        <v>758</v>
      </c>
      <c r="AD939" t="s">
        <v>759</v>
      </c>
      <c r="AE939" t="s">
        <v>472</v>
      </c>
      <c r="AF939" t="s">
        <v>925</v>
      </c>
      <c r="AG939" t="s">
        <v>761</v>
      </c>
      <c r="AH939" t="s">
        <v>762</v>
      </c>
      <c r="AI939" t="s">
        <v>926</v>
      </c>
      <c r="AJ939">
        <v>1576.2</v>
      </c>
      <c r="AK939">
        <v>0</v>
      </c>
      <c r="AL939">
        <v>0</v>
      </c>
      <c r="AM939" t="s">
        <v>764</v>
      </c>
      <c r="AN939" t="s">
        <v>764</v>
      </c>
      <c r="AO939" t="s">
        <v>764</v>
      </c>
    </row>
    <row r="940" spans="1:41" x14ac:dyDescent="0.35">
      <c r="A940">
        <v>1772676</v>
      </c>
      <c r="B940" t="s">
        <v>740</v>
      </c>
      <c r="C940" t="s">
        <v>741</v>
      </c>
      <c r="D940" t="s">
        <v>580</v>
      </c>
      <c r="E940" t="s">
        <v>143</v>
      </c>
      <c r="F940" t="s">
        <v>742</v>
      </c>
      <c r="G940">
        <v>2021</v>
      </c>
      <c r="H940">
        <v>6</v>
      </c>
      <c r="I940" t="s">
        <v>743</v>
      </c>
      <c r="J940" s="29">
        <v>44377</v>
      </c>
      <c r="K940" t="s">
        <v>744</v>
      </c>
      <c r="L940" t="s">
        <v>769</v>
      </c>
      <c r="M940" t="s">
        <v>770</v>
      </c>
      <c r="N940" t="s">
        <v>771</v>
      </c>
      <c r="O940" t="s">
        <v>772</v>
      </c>
      <c r="P940" t="s">
        <v>673</v>
      </c>
      <c r="Q940" t="s">
        <v>749</v>
      </c>
      <c r="R940" t="s">
        <v>615</v>
      </c>
      <c r="S940" t="s">
        <v>699</v>
      </c>
      <c r="T940" t="s">
        <v>751</v>
      </c>
      <c r="U940" t="s">
        <v>752</v>
      </c>
      <c r="V940" t="s">
        <v>753</v>
      </c>
      <c r="W940" t="s">
        <v>21</v>
      </c>
      <c r="X940" t="s">
        <v>927</v>
      </c>
      <c r="Y940" t="s">
        <v>755</v>
      </c>
      <c r="Z940" t="s">
        <v>380</v>
      </c>
      <c r="AA940" t="s">
        <v>756</v>
      </c>
      <c r="AB940" t="s">
        <v>924</v>
      </c>
      <c r="AC940" t="s">
        <v>758</v>
      </c>
      <c r="AD940" t="s">
        <v>759</v>
      </c>
      <c r="AE940" t="s">
        <v>472</v>
      </c>
      <c r="AF940" t="s">
        <v>790</v>
      </c>
      <c r="AG940" t="s">
        <v>761</v>
      </c>
      <c r="AH940" t="s">
        <v>762</v>
      </c>
      <c r="AI940" t="s">
        <v>791</v>
      </c>
      <c r="AJ940">
        <v>1001.56</v>
      </c>
      <c r="AK940">
        <v>0</v>
      </c>
      <c r="AL940">
        <v>0</v>
      </c>
      <c r="AM940" t="s">
        <v>764</v>
      </c>
      <c r="AN940" t="s">
        <v>764</v>
      </c>
      <c r="AO940" t="s">
        <v>764</v>
      </c>
    </row>
    <row r="941" spans="1:41" x14ac:dyDescent="0.35">
      <c r="A941">
        <v>1772676</v>
      </c>
      <c r="B941" t="s">
        <v>740</v>
      </c>
      <c r="C941" t="s">
        <v>741</v>
      </c>
      <c r="D941" t="s">
        <v>580</v>
      </c>
      <c r="E941" t="s">
        <v>143</v>
      </c>
      <c r="F941" t="s">
        <v>742</v>
      </c>
      <c r="G941">
        <v>2021</v>
      </c>
      <c r="H941">
        <v>6</v>
      </c>
      <c r="I941" t="s">
        <v>743</v>
      </c>
      <c r="J941" s="29">
        <v>44377</v>
      </c>
      <c r="K941" t="s">
        <v>744</v>
      </c>
      <c r="L941" t="s">
        <v>769</v>
      </c>
      <c r="M941" t="s">
        <v>774</v>
      </c>
      <c r="N941" t="s">
        <v>775</v>
      </c>
      <c r="O941" t="s">
        <v>772</v>
      </c>
      <c r="P941" t="s">
        <v>673</v>
      </c>
      <c r="Q941" t="s">
        <v>749</v>
      </c>
      <c r="R941" t="s">
        <v>615</v>
      </c>
      <c r="S941" t="s">
        <v>699</v>
      </c>
      <c r="T941" t="s">
        <v>751</v>
      </c>
      <c r="U941" t="s">
        <v>752</v>
      </c>
      <c r="V941" t="s">
        <v>753</v>
      </c>
      <c r="W941" t="s">
        <v>21</v>
      </c>
      <c r="X941" t="s">
        <v>927</v>
      </c>
      <c r="Y941" t="s">
        <v>755</v>
      </c>
      <c r="Z941" t="s">
        <v>380</v>
      </c>
      <c r="AA941" t="s">
        <v>756</v>
      </c>
      <c r="AB941" t="s">
        <v>924</v>
      </c>
      <c r="AC941" t="s">
        <v>758</v>
      </c>
      <c r="AD941" t="s">
        <v>759</v>
      </c>
      <c r="AE941" t="s">
        <v>472</v>
      </c>
      <c r="AF941" t="s">
        <v>790</v>
      </c>
      <c r="AG941" t="s">
        <v>761</v>
      </c>
      <c r="AH941" t="s">
        <v>762</v>
      </c>
      <c r="AI941" t="s">
        <v>791</v>
      </c>
      <c r="AJ941">
        <v>-1001.56</v>
      </c>
      <c r="AK941">
        <v>0</v>
      </c>
      <c r="AL941">
        <v>0</v>
      </c>
      <c r="AM941" t="s">
        <v>764</v>
      </c>
      <c r="AN941" t="s">
        <v>764</v>
      </c>
      <c r="AO941" t="s">
        <v>764</v>
      </c>
    </row>
    <row r="942" spans="1:41" x14ac:dyDescent="0.35">
      <c r="A942">
        <v>1772676</v>
      </c>
      <c r="B942" t="s">
        <v>740</v>
      </c>
      <c r="C942" t="s">
        <v>741</v>
      </c>
      <c r="D942" t="s">
        <v>580</v>
      </c>
      <c r="E942" t="s">
        <v>143</v>
      </c>
      <c r="F942" t="s">
        <v>742</v>
      </c>
      <c r="G942">
        <v>2021</v>
      </c>
      <c r="H942">
        <v>6</v>
      </c>
      <c r="I942" t="s">
        <v>743</v>
      </c>
      <c r="J942" s="29">
        <v>44372</v>
      </c>
      <c r="K942" t="s">
        <v>744</v>
      </c>
      <c r="L942" t="s">
        <v>745</v>
      </c>
      <c r="M942" t="s">
        <v>779</v>
      </c>
      <c r="N942" t="s">
        <v>780</v>
      </c>
      <c r="O942" t="s">
        <v>781</v>
      </c>
      <c r="P942" t="s">
        <v>673</v>
      </c>
      <c r="Q942" t="s">
        <v>749</v>
      </c>
      <c r="R942" t="s">
        <v>615</v>
      </c>
      <c r="S942" t="s">
        <v>699</v>
      </c>
      <c r="T942" t="s">
        <v>751</v>
      </c>
      <c r="U942" t="s">
        <v>752</v>
      </c>
      <c r="V942" t="s">
        <v>753</v>
      </c>
      <c r="W942" t="s">
        <v>21</v>
      </c>
      <c r="X942" t="s">
        <v>927</v>
      </c>
      <c r="Y942" t="s">
        <v>755</v>
      </c>
      <c r="Z942" t="s">
        <v>380</v>
      </c>
      <c r="AA942" t="s">
        <v>756</v>
      </c>
      <c r="AB942" t="s">
        <v>924</v>
      </c>
      <c r="AC942" t="s">
        <v>758</v>
      </c>
      <c r="AD942" t="s">
        <v>759</v>
      </c>
      <c r="AE942" t="s">
        <v>472</v>
      </c>
      <c r="AF942" t="s">
        <v>790</v>
      </c>
      <c r="AG942" t="s">
        <v>761</v>
      </c>
      <c r="AH942" t="s">
        <v>762</v>
      </c>
      <c r="AI942" t="s">
        <v>791</v>
      </c>
      <c r="AJ942">
        <v>-1428.63</v>
      </c>
      <c r="AK942">
        <v>0</v>
      </c>
      <c r="AL942">
        <v>0</v>
      </c>
      <c r="AM942" t="s">
        <v>764</v>
      </c>
      <c r="AN942" t="s">
        <v>764</v>
      </c>
      <c r="AO942" t="s">
        <v>764</v>
      </c>
    </row>
    <row r="943" spans="1:41" x14ac:dyDescent="0.35">
      <c r="A943">
        <v>1772676</v>
      </c>
      <c r="B943" t="s">
        <v>740</v>
      </c>
      <c r="C943" t="s">
        <v>741</v>
      </c>
      <c r="D943" t="s">
        <v>580</v>
      </c>
      <c r="E943" t="s">
        <v>143</v>
      </c>
      <c r="F943" t="s">
        <v>742</v>
      </c>
      <c r="G943">
        <v>2021</v>
      </c>
      <c r="H943">
        <v>6</v>
      </c>
      <c r="I943" t="s">
        <v>743</v>
      </c>
      <c r="J943" s="29">
        <v>44377</v>
      </c>
      <c r="K943" t="s">
        <v>744</v>
      </c>
      <c r="L943" t="s">
        <v>769</v>
      </c>
      <c r="M943" t="s">
        <v>776</v>
      </c>
      <c r="N943" t="s">
        <v>777</v>
      </c>
      <c r="O943" t="s">
        <v>772</v>
      </c>
      <c r="P943" t="s">
        <v>673</v>
      </c>
      <c r="Q943" t="s">
        <v>749</v>
      </c>
      <c r="R943" t="s">
        <v>615</v>
      </c>
      <c r="S943" t="s">
        <v>699</v>
      </c>
      <c r="T943" t="s">
        <v>751</v>
      </c>
      <c r="U943" t="s">
        <v>752</v>
      </c>
      <c r="V943" t="s">
        <v>753</v>
      </c>
      <c r="W943" t="s">
        <v>21</v>
      </c>
      <c r="X943" t="s">
        <v>927</v>
      </c>
      <c r="Y943" t="s">
        <v>755</v>
      </c>
      <c r="Z943" t="s">
        <v>380</v>
      </c>
      <c r="AA943" t="s">
        <v>756</v>
      </c>
      <c r="AB943" t="s">
        <v>924</v>
      </c>
      <c r="AC943" t="s">
        <v>758</v>
      </c>
      <c r="AD943" t="s">
        <v>759</v>
      </c>
      <c r="AE943" t="s">
        <v>472</v>
      </c>
      <c r="AF943" t="s">
        <v>790</v>
      </c>
      <c r="AG943" t="s">
        <v>761</v>
      </c>
      <c r="AH943" t="s">
        <v>762</v>
      </c>
      <c r="AI943" t="s">
        <v>791</v>
      </c>
      <c r="AJ943">
        <v>1001.56</v>
      </c>
      <c r="AK943">
        <v>0</v>
      </c>
      <c r="AL943">
        <v>0</v>
      </c>
      <c r="AM943" t="s">
        <v>764</v>
      </c>
      <c r="AN943" t="s">
        <v>764</v>
      </c>
      <c r="AO943" t="s">
        <v>764</v>
      </c>
    </row>
    <row r="944" spans="1:41" x14ac:dyDescent="0.35">
      <c r="A944">
        <v>1772163</v>
      </c>
      <c r="B944" t="s">
        <v>740</v>
      </c>
      <c r="C944" t="s">
        <v>741</v>
      </c>
      <c r="D944" t="s">
        <v>580</v>
      </c>
      <c r="E944" t="s">
        <v>142</v>
      </c>
      <c r="F944" t="s">
        <v>742</v>
      </c>
      <c r="G944">
        <v>2021</v>
      </c>
      <c r="H944">
        <v>6</v>
      </c>
      <c r="I944" t="s">
        <v>743</v>
      </c>
      <c r="J944" s="29">
        <v>44377</v>
      </c>
      <c r="K944" t="s">
        <v>744</v>
      </c>
      <c r="L944" t="s">
        <v>769</v>
      </c>
      <c r="M944" t="s">
        <v>770</v>
      </c>
      <c r="N944" t="s">
        <v>771</v>
      </c>
      <c r="O944" t="s">
        <v>772</v>
      </c>
      <c r="P944" t="s">
        <v>673</v>
      </c>
      <c r="Q944" t="s">
        <v>749</v>
      </c>
      <c r="R944" t="s">
        <v>615</v>
      </c>
      <c r="S944" t="s">
        <v>699</v>
      </c>
      <c r="T944" t="s">
        <v>751</v>
      </c>
      <c r="U944" t="s">
        <v>752</v>
      </c>
      <c r="V944" t="s">
        <v>753</v>
      </c>
      <c r="W944" t="s">
        <v>20</v>
      </c>
      <c r="X944" t="s">
        <v>928</v>
      </c>
      <c r="Y944" t="s">
        <v>755</v>
      </c>
      <c r="Z944" t="s">
        <v>380</v>
      </c>
      <c r="AA944" t="s">
        <v>756</v>
      </c>
      <c r="AB944" t="s">
        <v>924</v>
      </c>
      <c r="AC944" t="s">
        <v>758</v>
      </c>
      <c r="AD944" t="s">
        <v>759</v>
      </c>
      <c r="AE944" t="s">
        <v>472</v>
      </c>
      <c r="AF944" t="s">
        <v>925</v>
      </c>
      <c r="AG944" t="s">
        <v>761</v>
      </c>
      <c r="AH944" t="s">
        <v>762</v>
      </c>
      <c r="AI944" t="s">
        <v>926</v>
      </c>
      <c r="AJ944">
        <v>667.51</v>
      </c>
      <c r="AK944">
        <v>0</v>
      </c>
      <c r="AL944">
        <v>0</v>
      </c>
      <c r="AM944" t="s">
        <v>764</v>
      </c>
      <c r="AN944" t="s">
        <v>764</v>
      </c>
      <c r="AO944" t="s">
        <v>764</v>
      </c>
    </row>
    <row r="945" spans="1:41" x14ac:dyDescent="0.35">
      <c r="A945">
        <v>1772163</v>
      </c>
      <c r="B945" t="s">
        <v>740</v>
      </c>
      <c r="C945" t="s">
        <v>741</v>
      </c>
      <c r="D945" t="s">
        <v>580</v>
      </c>
      <c r="E945" t="s">
        <v>142</v>
      </c>
      <c r="F945" t="s">
        <v>742</v>
      </c>
      <c r="G945">
        <v>2021</v>
      </c>
      <c r="H945">
        <v>6</v>
      </c>
      <c r="I945" t="s">
        <v>743</v>
      </c>
      <c r="J945" s="29">
        <v>44377</v>
      </c>
      <c r="K945" t="s">
        <v>744</v>
      </c>
      <c r="L945" t="s">
        <v>769</v>
      </c>
      <c r="M945" t="s">
        <v>774</v>
      </c>
      <c r="N945" t="s">
        <v>775</v>
      </c>
      <c r="O945" t="s">
        <v>772</v>
      </c>
      <c r="P945" t="s">
        <v>673</v>
      </c>
      <c r="Q945" t="s">
        <v>749</v>
      </c>
      <c r="R945" t="s">
        <v>615</v>
      </c>
      <c r="S945" t="s">
        <v>699</v>
      </c>
      <c r="T945" t="s">
        <v>751</v>
      </c>
      <c r="U945" t="s">
        <v>752</v>
      </c>
      <c r="V945" t="s">
        <v>753</v>
      </c>
      <c r="W945" t="s">
        <v>20</v>
      </c>
      <c r="X945" t="s">
        <v>928</v>
      </c>
      <c r="Y945" t="s">
        <v>755</v>
      </c>
      <c r="Z945" t="s">
        <v>380</v>
      </c>
      <c r="AA945" t="s">
        <v>756</v>
      </c>
      <c r="AB945" t="s">
        <v>924</v>
      </c>
      <c r="AC945" t="s">
        <v>758</v>
      </c>
      <c r="AD945" t="s">
        <v>759</v>
      </c>
      <c r="AE945" t="s">
        <v>472</v>
      </c>
      <c r="AF945" t="s">
        <v>925</v>
      </c>
      <c r="AG945" t="s">
        <v>761</v>
      </c>
      <c r="AH945" t="s">
        <v>762</v>
      </c>
      <c r="AI945" t="s">
        <v>926</v>
      </c>
      <c r="AJ945">
        <v>-667.51</v>
      </c>
      <c r="AK945">
        <v>0</v>
      </c>
      <c r="AL945">
        <v>0</v>
      </c>
      <c r="AM945" t="s">
        <v>764</v>
      </c>
      <c r="AN945" t="s">
        <v>764</v>
      </c>
      <c r="AO945" t="s">
        <v>764</v>
      </c>
    </row>
    <row r="946" spans="1:41" x14ac:dyDescent="0.35">
      <c r="A946">
        <v>1772163</v>
      </c>
      <c r="B946" t="s">
        <v>740</v>
      </c>
      <c r="C946" t="s">
        <v>741</v>
      </c>
      <c r="D946" t="s">
        <v>580</v>
      </c>
      <c r="E946" t="s">
        <v>142</v>
      </c>
      <c r="F946" t="s">
        <v>742</v>
      </c>
      <c r="G946">
        <v>2021</v>
      </c>
      <c r="H946">
        <v>6</v>
      </c>
      <c r="I946" t="s">
        <v>743</v>
      </c>
      <c r="J946" s="29">
        <v>44372</v>
      </c>
      <c r="K946" t="s">
        <v>744</v>
      </c>
      <c r="L946" t="s">
        <v>745</v>
      </c>
      <c r="M946" t="s">
        <v>779</v>
      </c>
      <c r="N946" t="s">
        <v>780</v>
      </c>
      <c r="O946" t="s">
        <v>781</v>
      </c>
      <c r="P946" t="s">
        <v>673</v>
      </c>
      <c r="Q946" t="s">
        <v>749</v>
      </c>
      <c r="R946" t="s">
        <v>615</v>
      </c>
      <c r="S946" t="s">
        <v>699</v>
      </c>
      <c r="T946" t="s">
        <v>751</v>
      </c>
      <c r="U946" t="s">
        <v>752</v>
      </c>
      <c r="V946" t="s">
        <v>753</v>
      </c>
      <c r="W946" t="s">
        <v>20</v>
      </c>
      <c r="X946" t="s">
        <v>928</v>
      </c>
      <c r="Y946" t="s">
        <v>755</v>
      </c>
      <c r="Z946" t="s">
        <v>380</v>
      </c>
      <c r="AA946" t="s">
        <v>756</v>
      </c>
      <c r="AB946" t="s">
        <v>924</v>
      </c>
      <c r="AC946" t="s">
        <v>758</v>
      </c>
      <c r="AD946" t="s">
        <v>759</v>
      </c>
      <c r="AE946" t="s">
        <v>472</v>
      </c>
      <c r="AF946" t="s">
        <v>925</v>
      </c>
      <c r="AG946" t="s">
        <v>761</v>
      </c>
      <c r="AH946" t="s">
        <v>762</v>
      </c>
      <c r="AI946" t="s">
        <v>926</v>
      </c>
      <c r="AJ946">
        <v>-296.27</v>
      </c>
      <c r="AK946">
        <v>0</v>
      </c>
      <c r="AL946">
        <v>0</v>
      </c>
      <c r="AM946" t="s">
        <v>764</v>
      </c>
      <c r="AN946" t="s">
        <v>764</v>
      </c>
      <c r="AO946" t="s">
        <v>764</v>
      </c>
    </row>
    <row r="947" spans="1:41" x14ac:dyDescent="0.35">
      <c r="A947">
        <v>1772163</v>
      </c>
      <c r="B947" t="s">
        <v>740</v>
      </c>
      <c r="C947" t="s">
        <v>741</v>
      </c>
      <c r="D947" t="s">
        <v>580</v>
      </c>
      <c r="E947" t="s">
        <v>142</v>
      </c>
      <c r="F947" t="s">
        <v>742</v>
      </c>
      <c r="G947">
        <v>2021</v>
      </c>
      <c r="H947">
        <v>6</v>
      </c>
      <c r="I947" t="s">
        <v>743</v>
      </c>
      <c r="J947" s="29">
        <v>44377</v>
      </c>
      <c r="K947" t="s">
        <v>744</v>
      </c>
      <c r="L947" t="s">
        <v>769</v>
      </c>
      <c r="M947" t="s">
        <v>776</v>
      </c>
      <c r="N947" t="s">
        <v>777</v>
      </c>
      <c r="O947" t="s">
        <v>772</v>
      </c>
      <c r="P947" t="s">
        <v>673</v>
      </c>
      <c r="Q947" t="s">
        <v>749</v>
      </c>
      <c r="R947" t="s">
        <v>615</v>
      </c>
      <c r="S947" t="s">
        <v>699</v>
      </c>
      <c r="T947" t="s">
        <v>751</v>
      </c>
      <c r="U947" t="s">
        <v>752</v>
      </c>
      <c r="V947" t="s">
        <v>753</v>
      </c>
      <c r="W947" t="s">
        <v>20</v>
      </c>
      <c r="X947" t="s">
        <v>928</v>
      </c>
      <c r="Y947" t="s">
        <v>755</v>
      </c>
      <c r="Z947" t="s">
        <v>380</v>
      </c>
      <c r="AA947" t="s">
        <v>756</v>
      </c>
      <c r="AB947" t="s">
        <v>924</v>
      </c>
      <c r="AC947" t="s">
        <v>758</v>
      </c>
      <c r="AD947" t="s">
        <v>759</v>
      </c>
      <c r="AE947" t="s">
        <v>472</v>
      </c>
      <c r="AF947" t="s">
        <v>925</v>
      </c>
      <c r="AG947" t="s">
        <v>761</v>
      </c>
      <c r="AH947" t="s">
        <v>762</v>
      </c>
      <c r="AI947" t="s">
        <v>926</v>
      </c>
      <c r="AJ947">
        <v>667.51</v>
      </c>
      <c r="AK947">
        <v>0</v>
      </c>
      <c r="AL947">
        <v>0</v>
      </c>
      <c r="AM947" t="s">
        <v>764</v>
      </c>
      <c r="AN947" t="s">
        <v>764</v>
      </c>
      <c r="AO947" t="s">
        <v>764</v>
      </c>
    </row>
    <row r="948" spans="1:41" x14ac:dyDescent="0.35">
      <c r="A948">
        <v>1079371</v>
      </c>
      <c r="B948" t="s">
        <v>740</v>
      </c>
      <c r="C948" t="s">
        <v>741</v>
      </c>
      <c r="D948" t="e">
        <v>#N/A</v>
      </c>
      <c r="E948" t="s">
        <v>962</v>
      </c>
      <c r="F948" t="s">
        <v>742</v>
      </c>
      <c r="G948">
        <v>2021</v>
      </c>
      <c r="H948">
        <v>6</v>
      </c>
      <c r="I948" t="s">
        <v>743</v>
      </c>
      <c r="J948" s="29">
        <v>44377</v>
      </c>
      <c r="K948" t="s">
        <v>744</v>
      </c>
      <c r="L948" t="s">
        <v>769</v>
      </c>
      <c r="M948" t="s">
        <v>770</v>
      </c>
      <c r="N948" t="s">
        <v>771</v>
      </c>
      <c r="O948" t="s">
        <v>772</v>
      </c>
      <c r="P948" t="s">
        <v>673</v>
      </c>
      <c r="Q948" t="s">
        <v>749</v>
      </c>
      <c r="R948" t="s">
        <v>615</v>
      </c>
      <c r="S948" t="s">
        <v>699</v>
      </c>
      <c r="T948" t="s">
        <v>751</v>
      </c>
      <c r="U948" t="s">
        <v>752</v>
      </c>
      <c r="V948" t="s">
        <v>753</v>
      </c>
      <c r="W948" t="s">
        <v>933</v>
      </c>
      <c r="X948" t="s">
        <v>934</v>
      </c>
      <c r="Y948" t="s">
        <v>755</v>
      </c>
      <c r="Z948" t="s">
        <v>380</v>
      </c>
      <c r="AA948" t="s">
        <v>756</v>
      </c>
      <c r="AB948" t="s">
        <v>924</v>
      </c>
      <c r="AC948" t="s">
        <v>758</v>
      </c>
      <c r="AD948" t="s">
        <v>759</v>
      </c>
      <c r="AE948" t="s">
        <v>472</v>
      </c>
      <c r="AF948" t="s">
        <v>935</v>
      </c>
      <c r="AG948" t="s">
        <v>761</v>
      </c>
      <c r="AH948" t="s">
        <v>762</v>
      </c>
      <c r="AI948" t="s">
        <v>936</v>
      </c>
      <c r="AJ948">
        <v>636.38</v>
      </c>
      <c r="AK948">
        <v>0</v>
      </c>
      <c r="AL948">
        <v>0</v>
      </c>
      <c r="AM948" t="s">
        <v>764</v>
      </c>
      <c r="AN948" t="s">
        <v>764</v>
      </c>
      <c r="AO948" t="s">
        <v>764</v>
      </c>
    </row>
    <row r="949" spans="1:41" x14ac:dyDescent="0.35">
      <c r="A949">
        <v>1079371</v>
      </c>
      <c r="B949" t="s">
        <v>740</v>
      </c>
      <c r="C949" t="s">
        <v>741</v>
      </c>
      <c r="D949" t="e">
        <v>#N/A</v>
      </c>
      <c r="E949" t="s">
        <v>962</v>
      </c>
      <c r="F949" t="s">
        <v>742</v>
      </c>
      <c r="G949">
        <v>2021</v>
      </c>
      <c r="H949">
        <v>6</v>
      </c>
      <c r="I949" t="s">
        <v>743</v>
      </c>
      <c r="J949" s="29">
        <v>44377</v>
      </c>
      <c r="K949" t="s">
        <v>744</v>
      </c>
      <c r="L949" t="s">
        <v>769</v>
      </c>
      <c r="M949" t="s">
        <v>774</v>
      </c>
      <c r="N949" t="s">
        <v>775</v>
      </c>
      <c r="O949" t="s">
        <v>772</v>
      </c>
      <c r="P949" t="s">
        <v>673</v>
      </c>
      <c r="Q949" t="s">
        <v>749</v>
      </c>
      <c r="R949" t="s">
        <v>615</v>
      </c>
      <c r="S949" t="s">
        <v>699</v>
      </c>
      <c r="T949" t="s">
        <v>751</v>
      </c>
      <c r="U949" t="s">
        <v>752</v>
      </c>
      <c r="V949" t="s">
        <v>753</v>
      </c>
      <c r="W949" t="s">
        <v>933</v>
      </c>
      <c r="X949" t="s">
        <v>934</v>
      </c>
      <c r="Y949" t="s">
        <v>755</v>
      </c>
      <c r="Z949" t="s">
        <v>380</v>
      </c>
      <c r="AA949" t="s">
        <v>756</v>
      </c>
      <c r="AB949" t="s">
        <v>924</v>
      </c>
      <c r="AC949" t="s">
        <v>758</v>
      </c>
      <c r="AD949" t="s">
        <v>759</v>
      </c>
      <c r="AE949" t="s">
        <v>472</v>
      </c>
      <c r="AF949" t="s">
        <v>935</v>
      </c>
      <c r="AG949" t="s">
        <v>761</v>
      </c>
      <c r="AH949" t="s">
        <v>762</v>
      </c>
      <c r="AI949" t="s">
        <v>936</v>
      </c>
      <c r="AJ949">
        <v>-636.38</v>
      </c>
      <c r="AK949">
        <v>0</v>
      </c>
      <c r="AL949">
        <v>0</v>
      </c>
      <c r="AM949" t="s">
        <v>764</v>
      </c>
      <c r="AN949" t="s">
        <v>764</v>
      </c>
      <c r="AO949" t="s">
        <v>764</v>
      </c>
    </row>
    <row r="950" spans="1:41" x14ac:dyDescent="0.35">
      <c r="A950">
        <v>1079371</v>
      </c>
      <c r="B950" t="s">
        <v>740</v>
      </c>
      <c r="C950" t="s">
        <v>741</v>
      </c>
      <c r="D950" t="e">
        <v>#N/A</v>
      </c>
      <c r="E950" t="s">
        <v>962</v>
      </c>
      <c r="F950" t="s">
        <v>742</v>
      </c>
      <c r="G950">
        <v>2021</v>
      </c>
      <c r="H950">
        <v>6</v>
      </c>
      <c r="I950" t="s">
        <v>743</v>
      </c>
      <c r="J950" s="29">
        <v>44372</v>
      </c>
      <c r="K950" t="s">
        <v>744</v>
      </c>
      <c r="L950" t="s">
        <v>745</v>
      </c>
      <c r="M950" t="s">
        <v>779</v>
      </c>
      <c r="N950" t="s">
        <v>780</v>
      </c>
      <c r="O950" t="s">
        <v>781</v>
      </c>
      <c r="P950" t="s">
        <v>673</v>
      </c>
      <c r="Q950" t="s">
        <v>749</v>
      </c>
      <c r="R950" t="s">
        <v>615</v>
      </c>
      <c r="S950" t="s">
        <v>699</v>
      </c>
      <c r="T950" t="s">
        <v>751</v>
      </c>
      <c r="U950" t="s">
        <v>752</v>
      </c>
      <c r="V950" t="s">
        <v>753</v>
      </c>
      <c r="W950" t="s">
        <v>933</v>
      </c>
      <c r="X950" t="s">
        <v>934</v>
      </c>
      <c r="Y950" t="s">
        <v>755</v>
      </c>
      <c r="Z950" t="s">
        <v>380</v>
      </c>
      <c r="AA950" t="s">
        <v>756</v>
      </c>
      <c r="AB950" t="s">
        <v>924</v>
      </c>
      <c r="AC950" t="s">
        <v>758</v>
      </c>
      <c r="AD950" t="s">
        <v>759</v>
      </c>
      <c r="AE950" t="s">
        <v>472</v>
      </c>
      <c r="AF950" t="s">
        <v>935</v>
      </c>
      <c r="AG950" t="s">
        <v>761</v>
      </c>
      <c r="AH950" t="s">
        <v>762</v>
      </c>
      <c r="AI950" t="s">
        <v>936</v>
      </c>
      <c r="AJ950">
        <v>-1215.79</v>
      </c>
      <c r="AK950">
        <v>0</v>
      </c>
      <c r="AL950">
        <v>0</v>
      </c>
      <c r="AM950" t="s">
        <v>764</v>
      </c>
      <c r="AN950" t="s">
        <v>764</v>
      </c>
      <c r="AO950" t="s">
        <v>764</v>
      </c>
    </row>
    <row r="951" spans="1:41" x14ac:dyDescent="0.35">
      <c r="A951">
        <v>1079371</v>
      </c>
      <c r="B951" t="s">
        <v>740</v>
      </c>
      <c r="C951" t="s">
        <v>741</v>
      </c>
      <c r="D951" t="e">
        <v>#N/A</v>
      </c>
      <c r="E951" t="s">
        <v>962</v>
      </c>
      <c r="F951" t="s">
        <v>742</v>
      </c>
      <c r="G951">
        <v>2021</v>
      </c>
      <c r="H951">
        <v>6</v>
      </c>
      <c r="I951" t="s">
        <v>743</v>
      </c>
      <c r="J951" s="29">
        <v>44377</v>
      </c>
      <c r="K951" t="s">
        <v>744</v>
      </c>
      <c r="L951" t="s">
        <v>769</v>
      </c>
      <c r="M951" t="s">
        <v>776</v>
      </c>
      <c r="N951" t="s">
        <v>777</v>
      </c>
      <c r="O951" t="s">
        <v>772</v>
      </c>
      <c r="P951" t="s">
        <v>673</v>
      </c>
      <c r="Q951" t="s">
        <v>749</v>
      </c>
      <c r="R951" t="s">
        <v>615</v>
      </c>
      <c r="S951" t="s">
        <v>699</v>
      </c>
      <c r="T951" t="s">
        <v>751</v>
      </c>
      <c r="U951" t="s">
        <v>752</v>
      </c>
      <c r="V951" t="s">
        <v>753</v>
      </c>
      <c r="W951" t="s">
        <v>933</v>
      </c>
      <c r="X951" t="s">
        <v>934</v>
      </c>
      <c r="Y951" t="s">
        <v>755</v>
      </c>
      <c r="Z951" t="s">
        <v>380</v>
      </c>
      <c r="AA951" t="s">
        <v>756</v>
      </c>
      <c r="AB951" t="s">
        <v>924</v>
      </c>
      <c r="AC951" t="s">
        <v>758</v>
      </c>
      <c r="AD951" t="s">
        <v>759</v>
      </c>
      <c r="AE951" t="s">
        <v>472</v>
      </c>
      <c r="AF951" t="s">
        <v>935</v>
      </c>
      <c r="AG951" t="s">
        <v>761</v>
      </c>
      <c r="AH951" t="s">
        <v>762</v>
      </c>
      <c r="AI951" t="s">
        <v>936</v>
      </c>
      <c r="AJ951">
        <v>636.38</v>
      </c>
      <c r="AK951">
        <v>0</v>
      </c>
      <c r="AL951">
        <v>0</v>
      </c>
      <c r="AM951" t="s">
        <v>764</v>
      </c>
      <c r="AN951" t="s">
        <v>764</v>
      </c>
      <c r="AO951" t="s">
        <v>764</v>
      </c>
    </row>
    <row r="952" spans="1:41" x14ac:dyDescent="0.35">
      <c r="A952">
        <v>1199585</v>
      </c>
      <c r="B952" t="s">
        <v>740</v>
      </c>
      <c r="C952" t="s">
        <v>741</v>
      </c>
      <c r="D952" t="e">
        <v>#N/A</v>
      </c>
      <c r="E952" t="s">
        <v>963</v>
      </c>
      <c r="F952" t="s">
        <v>742</v>
      </c>
      <c r="G952">
        <v>2021</v>
      </c>
      <c r="H952">
        <v>6</v>
      </c>
      <c r="I952" t="s">
        <v>743</v>
      </c>
      <c r="J952" s="29">
        <v>44377</v>
      </c>
      <c r="K952" t="s">
        <v>744</v>
      </c>
      <c r="L952" t="s">
        <v>769</v>
      </c>
      <c r="M952" t="s">
        <v>770</v>
      </c>
      <c r="N952" t="s">
        <v>771</v>
      </c>
      <c r="O952" t="s">
        <v>772</v>
      </c>
      <c r="P952" t="s">
        <v>673</v>
      </c>
      <c r="Q952" t="s">
        <v>749</v>
      </c>
      <c r="R952" t="s">
        <v>613</v>
      </c>
      <c r="S952" t="s">
        <v>690</v>
      </c>
      <c r="T952" t="s">
        <v>751</v>
      </c>
      <c r="U952" t="s">
        <v>752</v>
      </c>
      <c r="V952" t="s">
        <v>753</v>
      </c>
      <c r="W952" t="s">
        <v>930</v>
      </c>
      <c r="X952" t="s">
        <v>931</v>
      </c>
      <c r="Y952" t="s">
        <v>755</v>
      </c>
      <c r="Z952" t="s">
        <v>380</v>
      </c>
      <c r="AA952" t="s">
        <v>756</v>
      </c>
      <c r="AB952" t="s">
        <v>924</v>
      </c>
      <c r="AC952" t="s">
        <v>758</v>
      </c>
      <c r="AD952" t="s">
        <v>759</v>
      </c>
      <c r="AE952" t="s">
        <v>768</v>
      </c>
      <c r="AF952" t="s">
        <v>925</v>
      </c>
      <c r="AG952" t="s">
        <v>761</v>
      </c>
      <c r="AH952" t="s">
        <v>762</v>
      </c>
      <c r="AI952" t="s">
        <v>926</v>
      </c>
      <c r="AJ952">
        <v>6720.82</v>
      </c>
      <c r="AK952">
        <v>0</v>
      </c>
      <c r="AL952">
        <v>0</v>
      </c>
      <c r="AM952" t="s">
        <v>764</v>
      </c>
      <c r="AN952" t="s">
        <v>764</v>
      </c>
      <c r="AO952" t="s">
        <v>764</v>
      </c>
    </row>
    <row r="953" spans="1:41" x14ac:dyDescent="0.35">
      <c r="A953">
        <v>1199585</v>
      </c>
      <c r="B953" t="s">
        <v>740</v>
      </c>
      <c r="C953" t="s">
        <v>741</v>
      </c>
      <c r="D953" t="e">
        <v>#N/A</v>
      </c>
      <c r="E953" t="s">
        <v>963</v>
      </c>
      <c r="F953" t="s">
        <v>742</v>
      </c>
      <c r="G953">
        <v>2021</v>
      </c>
      <c r="H953">
        <v>6</v>
      </c>
      <c r="I953" t="s">
        <v>743</v>
      </c>
      <c r="J953" s="29">
        <v>44377</v>
      </c>
      <c r="K953" t="s">
        <v>744</v>
      </c>
      <c r="L953" t="s">
        <v>769</v>
      </c>
      <c r="M953" t="s">
        <v>774</v>
      </c>
      <c r="N953" t="s">
        <v>775</v>
      </c>
      <c r="O953" t="s">
        <v>772</v>
      </c>
      <c r="P953" t="s">
        <v>673</v>
      </c>
      <c r="Q953" t="s">
        <v>749</v>
      </c>
      <c r="R953" t="s">
        <v>613</v>
      </c>
      <c r="S953" t="s">
        <v>690</v>
      </c>
      <c r="T953" t="s">
        <v>751</v>
      </c>
      <c r="U953" t="s">
        <v>752</v>
      </c>
      <c r="V953" t="s">
        <v>753</v>
      </c>
      <c r="W953" t="s">
        <v>930</v>
      </c>
      <c r="X953" t="s">
        <v>931</v>
      </c>
      <c r="Y953" t="s">
        <v>755</v>
      </c>
      <c r="Z953" t="s">
        <v>380</v>
      </c>
      <c r="AA953" t="s">
        <v>756</v>
      </c>
      <c r="AB953" t="s">
        <v>924</v>
      </c>
      <c r="AC953" t="s">
        <v>758</v>
      </c>
      <c r="AD953" t="s">
        <v>759</v>
      </c>
      <c r="AE953" t="s">
        <v>768</v>
      </c>
      <c r="AF953" t="s">
        <v>925</v>
      </c>
      <c r="AG953" t="s">
        <v>761</v>
      </c>
      <c r="AH953" t="s">
        <v>762</v>
      </c>
      <c r="AI953" t="s">
        <v>926</v>
      </c>
      <c r="AJ953">
        <v>-6720.82</v>
      </c>
      <c r="AK953">
        <v>0</v>
      </c>
      <c r="AL953">
        <v>0</v>
      </c>
      <c r="AM953" t="s">
        <v>764</v>
      </c>
      <c r="AN953" t="s">
        <v>764</v>
      </c>
      <c r="AO953" t="s">
        <v>764</v>
      </c>
    </row>
    <row r="954" spans="1:41" x14ac:dyDescent="0.35">
      <c r="A954">
        <v>1199585</v>
      </c>
      <c r="B954" t="s">
        <v>740</v>
      </c>
      <c r="C954" t="s">
        <v>741</v>
      </c>
      <c r="D954" t="e">
        <v>#N/A</v>
      </c>
      <c r="E954" t="s">
        <v>963</v>
      </c>
      <c r="F954" t="s">
        <v>742</v>
      </c>
      <c r="G954">
        <v>2021</v>
      </c>
      <c r="H954">
        <v>6</v>
      </c>
      <c r="I954" t="s">
        <v>743</v>
      </c>
      <c r="J954" s="29">
        <v>44377</v>
      </c>
      <c r="K954" t="s">
        <v>744</v>
      </c>
      <c r="L954" t="s">
        <v>745</v>
      </c>
      <c r="M954" t="s">
        <v>746</v>
      </c>
      <c r="N954" t="s">
        <v>747</v>
      </c>
      <c r="O954" t="s">
        <v>748</v>
      </c>
      <c r="P954" t="s">
        <v>673</v>
      </c>
      <c r="Q954" t="s">
        <v>749</v>
      </c>
      <c r="R954" t="s">
        <v>613</v>
      </c>
      <c r="S954" t="s">
        <v>690</v>
      </c>
      <c r="T954" t="s">
        <v>751</v>
      </c>
      <c r="U954" t="s">
        <v>752</v>
      </c>
      <c r="V954" t="s">
        <v>753</v>
      </c>
      <c r="W954" t="s">
        <v>930</v>
      </c>
      <c r="X954" t="s">
        <v>931</v>
      </c>
      <c r="Y954" t="s">
        <v>755</v>
      </c>
      <c r="Z954" t="s">
        <v>380</v>
      </c>
      <c r="AA954" t="s">
        <v>756</v>
      </c>
      <c r="AB954" t="s">
        <v>924</v>
      </c>
      <c r="AC954" t="s">
        <v>758</v>
      </c>
      <c r="AD954" t="s">
        <v>759</v>
      </c>
      <c r="AE954" t="s">
        <v>768</v>
      </c>
      <c r="AF954" t="s">
        <v>925</v>
      </c>
      <c r="AG954" t="s">
        <v>761</v>
      </c>
      <c r="AH954" t="s">
        <v>762</v>
      </c>
      <c r="AI954" t="s">
        <v>926</v>
      </c>
      <c r="AJ954">
        <v>789.66</v>
      </c>
      <c r="AK954">
        <v>0</v>
      </c>
      <c r="AL954">
        <v>0</v>
      </c>
      <c r="AM954" t="s">
        <v>764</v>
      </c>
      <c r="AN954" t="s">
        <v>764</v>
      </c>
      <c r="AO954" t="s">
        <v>764</v>
      </c>
    </row>
    <row r="955" spans="1:41" x14ac:dyDescent="0.35">
      <c r="A955">
        <v>1199585</v>
      </c>
      <c r="B955" t="s">
        <v>740</v>
      </c>
      <c r="C955" t="s">
        <v>741</v>
      </c>
      <c r="D955" t="e">
        <v>#N/A</v>
      </c>
      <c r="E955" t="s">
        <v>963</v>
      </c>
      <c r="F955" t="s">
        <v>742</v>
      </c>
      <c r="G955">
        <v>2021</v>
      </c>
      <c r="H955">
        <v>6</v>
      </c>
      <c r="I955" t="s">
        <v>743</v>
      </c>
      <c r="J955" s="29">
        <v>44377</v>
      </c>
      <c r="K955" t="s">
        <v>744</v>
      </c>
      <c r="L955" t="s">
        <v>769</v>
      </c>
      <c r="M955" t="s">
        <v>776</v>
      </c>
      <c r="N955" t="s">
        <v>777</v>
      </c>
      <c r="O955" t="s">
        <v>772</v>
      </c>
      <c r="P955" t="s">
        <v>673</v>
      </c>
      <c r="Q955" t="s">
        <v>749</v>
      </c>
      <c r="R955" t="s">
        <v>613</v>
      </c>
      <c r="S955" t="s">
        <v>690</v>
      </c>
      <c r="T955" t="s">
        <v>751</v>
      </c>
      <c r="U955" t="s">
        <v>752</v>
      </c>
      <c r="V955" t="s">
        <v>753</v>
      </c>
      <c r="W955" t="s">
        <v>930</v>
      </c>
      <c r="X955" t="s">
        <v>931</v>
      </c>
      <c r="Y955" t="s">
        <v>755</v>
      </c>
      <c r="Z955" t="s">
        <v>380</v>
      </c>
      <c r="AA955" t="s">
        <v>756</v>
      </c>
      <c r="AB955" t="s">
        <v>924</v>
      </c>
      <c r="AC955" t="s">
        <v>758</v>
      </c>
      <c r="AD955" t="s">
        <v>759</v>
      </c>
      <c r="AE955" t="s">
        <v>768</v>
      </c>
      <c r="AF955" t="s">
        <v>925</v>
      </c>
      <c r="AG955" t="s">
        <v>761</v>
      </c>
      <c r="AH955" t="s">
        <v>762</v>
      </c>
      <c r="AI955" t="s">
        <v>926</v>
      </c>
      <c r="AJ955">
        <v>6720.82</v>
      </c>
      <c r="AK955">
        <v>0</v>
      </c>
      <c r="AL955">
        <v>0</v>
      </c>
      <c r="AM955" t="s">
        <v>764</v>
      </c>
      <c r="AN955" t="s">
        <v>764</v>
      </c>
      <c r="AO955" t="s">
        <v>764</v>
      </c>
    </row>
    <row r="956" spans="1:41" x14ac:dyDescent="0.35">
      <c r="A956">
        <v>1199584</v>
      </c>
      <c r="B956" t="s">
        <v>740</v>
      </c>
      <c r="C956" t="s">
        <v>741</v>
      </c>
      <c r="D956" t="e">
        <v>#N/A</v>
      </c>
      <c r="E956" t="s">
        <v>964</v>
      </c>
      <c r="F956" t="s">
        <v>742</v>
      </c>
      <c r="G956">
        <v>2021</v>
      </c>
      <c r="H956">
        <v>6</v>
      </c>
      <c r="I956" t="s">
        <v>743</v>
      </c>
      <c r="J956" s="29">
        <v>44377</v>
      </c>
      <c r="K956" t="s">
        <v>744</v>
      </c>
      <c r="L956" t="s">
        <v>769</v>
      </c>
      <c r="M956" t="s">
        <v>770</v>
      </c>
      <c r="N956" t="s">
        <v>771</v>
      </c>
      <c r="O956" t="s">
        <v>772</v>
      </c>
      <c r="P956" t="s">
        <v>673</v>
      </c>
      <c r="Q956" t="s">
        <v>749</v>
      </c>
      <c r="R956" t="s">
        <v>613</v>
      </c>
      <c r="S956" t="s">
        <v>690</v>
      </c>
      <c r="T956" t="s">
        <v>751</v>
      </c>
      <c r="U956" t="s">
        <v>752</v>
      </c>
      <c r="V956" t="s">
        <v>753</v>
      </c>
      <c r="W956" t="s">
        <v>933</v>
      </c>
      <c r="X956" t="s">
        <v>934</v>
      </c>
      <c r="Y956" t="s">
        <v>755</v>
      </c>
      <c r="Z956" t="s">
        <v>380</v>
      </c>
      <c r="AA956" t="s">
        <v>756</v>
      </c>
      <c r="AB956" t="s">
        <v>924</v>
      </c>
      <c r="AC956" t="s">
        <v>758</v>
      </c>
      <c r="AD956" t="s">
        <v>759</v>
      </c>
      <c r="AE956" t="s">
        <v>768</v>
      </c>
      <c r="AF956" t="s">
        <v>935</v>
      </c>
      <c r="AG956" t="s">
        <v>761</v>
      </c>
      <c r="AH956" t="s">
        <v>762</v>
      </c>
      <c r="AI956" t="s">
        <v>936</v>
      </c>
      <c r="AJ956">
        <v>1228.05</v>
      </c>
      <c r="AK956">
        <v>0</v>
      </c>
      <c r="AL956">
        <v>0</v>
      </c>
      <c r="AM956" t="s">
        <v>764</v>
      </c>
      <c r="AN956" t="s">
        <v>764</v>
      </c>
      <c r="AO956" t="s">
        <v>764</v>
      </c>
    </row>
    <row r="957" spans="1:41" x14ac:dyDescent="0.35">
      <c r="A957">
        <v>1199584</v>
      </c>
      <c r="B957" t="s">
        <v>740</v>
      </c>
      <c r="C957" t="s">
        <v>741</v>
      </c>
      <c r="D957" t="e">
        <v>#N/A</v>
      </c>
      <c r="E957" t="s">
        <v>964</v>
      </c>
      <c r="F957" t="s">
        <v>742</v>
      </c>
      <c r="G957">
        <v>2021</v>
      </c>
      <c r="H957">
        <v>6</v>
      </c>
      <c r="I957" t="s">
        <v>743</v>
      </c>
      <c r="J957" s="29">
        <v>44377</v>
      </c>
      <c r="K957" t="s">
        <v>744</v>
      </c>
      <c r="L957" t="s">
        <v>769</v>
      </c>
      <c r="M957" t="s">
        <v>774</v>
      </c>
      <c r="N957" t="s">
        <v>775</v>
      </c>
      <c r="O957" t="s">
        <v>772</v>
      </c>
      <c r="P957" t="s">
        <v>673</v>
      </c>
      <c r="Q957" t="s">
        <v>749</v>
      </c>
      <c r="R957" t="s">
        <v>613</v>
      </c>
      <c r="S957" t="s">
        <v>690</v>
      </c>
      <c r="T957" t="s">
        <v>751</v>
      </c>
      <c r="U957" t="s">
        <v>752</v>
      </c>
      <c r="V957" t="s">
        <v>753</v>
      </c>
      <c r="W957" t="s">
        <v>933</v>
      </c>
      <c r="X957" t="s">
        <v>934</v>
      </c>
      <c r="Y957" t="s">
        <v>755</v>
      </c>
      <c r="Z957" t="s">
        <v>380</v>
      </c>
      <c r="AA957" t="s">
        <v>756</v>
      </c>
      <c r="AB957" t="s">
        <v>924</v>
      </c>
      <c r="AC957" t="s">
        <v>758</v>
      </c>
      <c r="AD957" t="s">
        <v>759</v>
      </c>
      <c r="AE957" t="s">
        <v>768</v>
      </c>
      <c r="AF957" t="s">
        <v>935</v>
      </c>
      <c r="AG957" t="s">
        <v>761</v>
      </c>
      <c r="AH957" t="s">
        <v>762</v>
      </c>
      <c r="AI957" t="s">
        <v>936</v>
      </c>
      <c r="AJ957">
        <v>-1228.05</v>
      </c>
      <c r="AK957">
        <v>0</v>
      </c>
      <c r="AL957">
        <v>0</v>
      </c>
      <c r="AM957" t="s">
        <v>764</v>
      </c>
      <c r="AN957" t="s">
        <v>764</v>
      </c>
      <c r="AO957" t="s">
        <v>764</v>
      </c>
    </row>
    <row r="958" spans="1:41" x14ac:dyDescent="0.35">
      <c r="A958">
        <v>1199584</v>
      </c>
      <c r="B958" t="s">
        <v>740</v>
      </c>
      <c r="C958" t="s">
        <v>741</v>
      </c>
      <c r="D958" t="e">
        <v>#N/A</v>
      </c>
      <c r="E958" t="s">
        <v>964</v>
      </c>
      <c r="F958" t="s">
        <v>742</v>
      </c>
      <c r="G958">
        <v>2021</v>
      </c>
      <c r="H958">
        <v>6</v>
      </c>
      <c r="I958" t="s">
        <v>743</v>
      </c>
      <c r="J958" s="29">
        <v>44377</v>
      </c>
      <c r="K958" t="s">
        <v>744</v>
      </c>
      <c r="L958" t="s">
        <v>745</v>
      </c>
      <c r="M958" t="s">
        <v>746</v>
      </c>
      <c r="N958" t="s">
        <v>747</v>
      </c>
      <c r="O958" t="s">
        <v>748</v>
      </c>
      <c r="P958" t="s">
        <v>673</v>
      </c>
      <c r="Q958" t="s">
        <v>749</v>
      </c>
      <c r="R958" t="s">
        <v>613</v>
      </c>
      <c r="S958" t="s">
        <v>690</v>
      </c>
      <c r="T958" t="s">
        <v>751</v>
      </c>
      <c r="U958" t="s">
        <v>752</v>
      </c>
      <c r="V958" t="s">
        <v>753</v>
      </c>
      <c r="W958" t="s">
        <v>933</v>
      </c>
      <c r="X958" t="s">
        <v>934</v>
      </c>
      <c r="Y958" t="s">
        <v>755</v>
      </c>
      <c r="Z958" t="s">
        <v>380</v>
      </c>
      <c r="AA958" t="s">
        <v>756</v>
      </c>
      <c r="AB958" t="s">
        <v>924</v>
      </c>
      <c r="AC958" t="s">
        <v>758</v>
      </c>
      <c r="AD958" t="s">
        <v>759</v>
      </c>
      <c r="AE958" t="s">
        <v>768</v>
      </c>
      <c r="AF958" t="s">
        <v>935</v>
      </c>
      <c r="AG958" t="s">
        <v>761</v>
      </c>
      <c r="AH958" t="s">
        <v>762</v>
      </c>
      <c r="AI958" t="s">
        <v>936</v>
      </c>
      <c r="AJ958">
        <v>327.24</v>
      </c>
      <c r="AK958">
        <v>0</v>
      </c>
      <c r="AL958">
        <v>0</v>
      </c>
      <c r="AM958" t="s">
        <v>764</v>
      </c>
      <c r="AN958" t="s">
        <v>764</v>
      </c>
      <c r="AO958" t="s">
        <v>764</v>
      </c>
    </row>
    <row r="959" spans="1:41" x14ac:dyDescent="0.35">
      <c r="A959">
        <v>1199584</v>
      </c>
      <c r="B959" t="s">
        <v>740</v>
      </c>
      <c r="C959" t="s">
        <v>741</v>
      </c>
      <c r="D959" t="e">
        <v>#N/A</v>
      </c>
      <c r="E959" t="s">
        <v>964</v>
      </c>
      <c r="F959" t="s">
        <v>742</v>
      </c>
      <c r="G959">
        <v>2021</v>
      </c>
      <c r="H959">
        <v>6</v>
      </c>
      <c r="I959" t="s">
        <v>743</v>
      </c>
      <c r="J959" s="29">
        <v>44377</v>
      </c>
      <c r="K959" t="s">
        <v>744</v>
      </c>
      <c r="L959" t="s">
        <v>769</v>
      </c>
      <c r="M959" t="s">
        <v>776</v>
      </c>
      <c r="N959" t="s">
        <v>777</v>
      </c>
      <c r="O959" t="s">
        <v>772</v>
      </c>
      <c r="P959" t="s">
        <v>673</v>
      </c>
      <c r="Q959" t="s">
        <v>749</v>
      </c>
      <c r="R959" t="s">
        <v>613</v>
      </c>
      <c r="S959" t="s">
        <v>690</v>
      </c>
      <c r="T959" t="s">
        <v>751</v>
      </c>
      <c r="U959" t="s">
        <v>752</v>
      </c>
      <c r="V959" t="s">
        <v>753</v>
      </c>
      <c r="W959" t="s">
        <v>933</v>
      </c>
      <c r="X959" t="s">
        <v>934</v>
      </c>
      <c r="Y959" t="s">
        <v>755</v>
      </c>
      <c r="Z959" t="s">
        <v>380</v>
      </c>
      <c r="AA959" t="s">
        <v>756</v>
      </c>
      <c r="AB959" t="s">
        <v>924</v>
      </c>
      <c r="AC959" t="s">
        <v>758</v>
      </c>
      <c r="AD959" t="s">
        <v>759</v>
      </c>
      <c r="AE959" t="s">
        <v>768</v>
      </c>
      <c r="AF959" t="s">
        <v>935</v>
      </c>
      <c r="AG959" t="s">
        <v>761</v>
      </c>
      <c r="AH959" t="s">
        <v>762</v>
      </c>
      <c r="AI959" t="s">
        <v>936</v>
      </c>
      <c r="AJ959">
        <v>1228.05</v>
      </c>
      <c r="AK959">
        <v>0</v>
      </c>
      <c r="AL959">
        <v>0</v>
      </c>
      <c r="AM959" t="s">
        <v>764</v>
      </c>
      <c r="AN959" t="s">
        <v>764</v>
      </c>
      <c r="AO959" t="s">
        <v>764</v>
      </c>
    </row>
    <row r="960" spans="1:41" x14ac:dyDescent="0.35">
      <c r="A960">
        <v>1772630</v>
      </c>
      <c r="B960" t="s">
        <v>740</v>
      </c>
      <c r="C960" t="s">
        <v>741</v>
      </c>
      <c r="D960" t="s">
        <v>580</v>
      </c>
      <c r="E960" t="s">
        <v>140</v>
      </c>
      <c r="F960" t="s">
        <v>742</v>
      </c>
      <c r="G960">
        <v>2021</v>
      </c>
      <c r="H960">
        <v>6</v>
      </c>
      <c r="I960" t="s">
        <v>743</v>
      </c>
      <c r="J960" s="29">
        <v>44377</v>
      </c>
      <c r="K960" t="s">
        <v>744</v>
      </c>
      <c r="L960" t="s">
        <v>769</v>
      </c>
      <c r="M960" t="s">
        <v>770</v>
      </c>
      <c r="N960" t="s">
        <v>771</v>
      </c>
      <c r="O960" t="s">
        <v>772</v>
      </c>
      <c r="P960" t="s">
        <v>673</v>
      </c>
      <c r="Q960" t="s">
        <v>749</v>
      </c>
      <c r="R960" t="s">
        <v>613</v>
      </c>
      <c r="S960" t="s">
        <v>690</v>
      </c>
      <c r="T960" t="s">
        <v>751</v>
      </c>
      <c r="U960" t="s">
        <v>752</v>
      </c>
      <c r="V960" t="s">
        <v>753</v>
      </c>
      <c r="W960" t="s">
        <v>21</v>
      </c>
      <c r="X960" t="s">
        <v>927</v>
      </c>
      <c r="Y960" t="s">
        <v>755</v>
      </c>
      <c r="Z960" t="s">
        <v>380</v>
      </c>
      <c r="AA960" t="s">
        <v>756</v>
      </c>
      <c r="AB960" t="s">
        <v>924</v>
      </c>
      <c r="AC960" t="s">
        <v>758</v>
      </c>
      <c r="AD960" t="s">
        <v>759</v>
      </c>
      <c r="AE960" t="s">
        <v>768</v>
      </c>
      <c r="AF960" t="s">
        <v>790</v>
      </c>
      <c r="AG960" t="s">
        <v>761</v>
      </c>
      <c r="AH960" t="s">
        <v>762</v>
      </c>
      <c r="AI960" t="s">
        <v>791</v>
      </c>
      <c r="AJ960">
        <v>1374.82</v>
      </c>
      <c r="AK960">
        <v>0</v>
      </c>
      <c r="AL960">
        <v>0</v>
      </c>
      <c r="AM960" t="s">
        <v>764</v>
      </c>
      <c r="AN960" t="s">
        <v>764</v>
      </c>
      <c r="AO960" t="s">
        <v>764</v>
      </c>
    </row>
    <row r="961" spans="1:41" x14ac:dyDescent="0.35">
      <c r="A961">
        <v>1772630</v>
      </c>
      <c r="B961" t="s">
        <v>740</v>
      </c>
      <c r="C961" t="s">
        <v>741</v>
      </c>
      <c r="D961" t="s">
        <v>580</v>
      </c>
      <c r="E961" t="s">
        <v>140</v>
      </c>
      <c r="F961" t="s">
        <v>742</v>
      </c>
      <c r="G961">
        <v>2021</v>
      </c>
      <c r="H961">
        <v>6</v>
      </c>
      <c r="I961" t="s">
        <v>743</v>
      </c>
      <c r="J961" s="29">
        <v>44377</v>
      </c>
      <c r="K961" t="s">
        <v>744</v>
      </c>
      <c r="L961" t="s">
        <v>769</v>
      </c>
      <c r="M961" t="s">
        <v>774</v>
      </c>
      <c r="N961" t="s">
        <v>775</v>
      </c>
      <c r="O961" t="s">
        <v>772</v>
      </c>
      <c r="P961" t="s">
        <v>673</v>
      </c>
      <c r="Q961" t="s">
        <v>749</v>
      </c>
      <c r="R961" t="s">
        <v>613</v>
      </c>
      <c r="S961" t="s">
        <v>690</v>
      </c>
      <c r="T961" t="s">
        <v>751</v>
      </c>
      <c r="U961" t="s">
        <v>752</v>
      </c>
      <c r="V961" t="s">
        <v>753</v>
      </c>
      <c r="W961" t="s">
        <v>21</v>
      </c>
      <c r="X961" t="s">
        <v>927</v>
      </c>
      <c r="Y961" t="s">
        <v>755</v>
      </c>
      <c r="Z961" t="s">
        <v>380</v>
      </c>
      <c r="AA961" t="s">
        <v>756</v>
      </c>
      <c r="AB961" t="s">
        <v>924</v>
      </c>
      <c r="AC961" t="s">
        <v>758</v>
      </c>
      <c r="AD961" t="s">
        <v>759</v>
      </c>
      <c r="AE961" t="s">
        <v>768</v>
      </c>
      <c r="AF961" t="s">
        <v>790</v>
      </c>
      <c r="AG961" t="s">
        <v>761</v>
      </c>
      <c r="AH961" t="s">
        <v>762</v>
      </c>
      <c r="AI961" t="s">
        <v>791</v>
      </c>
      <c r="AJ961">
        <v>-1374.82</v>
      </c>
      <c r="AK961">
        <v>0</v>
      </c>
      <c r="AL961">
        <v>0</v>
      </c>
      <c r="AM961" t="s">
        <v>764</v>
      </c>
      <c r="AN961" t="s">
        <v>764</v>
      </c>
      <c r="AO961" t="s">
        <v>764</v>
      </c>
    </row>
    <row r="962" spans="1:41" x14ac:dyDescent="0.35">
      <c r="A962">
        <v>1772630</v>
      </c>
      <c r="B962" t="s">
        <v>740</v>
      </c>
      <c r="C962" t="s">
        <v>741</v>
      </c>
      <c r="D962" t="s">
        <v>580</v>
      </c>
      <c r="E962" t="s">
        <v>140</v>
      </c>
      <c r="F962" t="s">
        <v>742</v>
      </c>
      <c r="G962">
        <v>2021</v>
      </c>
      <c r="H962">
        <v>6</v>
      </c>
      <c r="I962" t="s">
        <v>743</v>
      </c>
      <c r="J962" s="29">
        <v>44377</v>
      </c>
      <c r="K962" t="s">
        <v>744</v>
      </c>
      <c r="L962" t="s">
        <v>745</v>
      </c>
      <c r="M962" t="s">
        <v>746</v>
      </c>
      <c r="N962" t="s">
        <v>747</v>
      </c>
      <c r="O962" t="s">
        <v>748</v>
      </c>
      <c r="P962" t="s">
        <v>673</v>
      </c>
      <c r="Q962" t="s">
        <v>749</v>
      </c>
      <c r="R962" t="s">
        <v>613</v>
      </c>
      <c r="S962" t="s">
        <v>690</v>
      </c>
      <c r="T962" t="s">
        <v>751</v>
      </c>
      <c r="U962" t="s">
        <v>752</v>
      </c>
      <c r="V962" t="s">
        <v>753</v>
      </c>
      <c r="W962" t="s">
        <v>21</v>
      </c>
      <c r="X962" t="s">
        <v>927</v>
      </c>
      <c r="Y962" t="s">
        <v>755</v>
      </c>
      <c r="Z962" t="s">
        <v>380</v>
      </c>
      <c r="AA962" t="s">
        <v>756</v>
      </c>
      <c r="AB962" t="s">
        <v>924</v>
      </c>
      <c r="AC962" t="s">
        <v>758</v>
      </c>
      <c r="AD962" t="s">
        <v>759</v>
      </c>
      <c r="AE962" t="s">
        <v>768</v>
      </c>
      <c r="AF962" t="s">
        <v>790</v>
      </c>
      <c r="AG962" t="s">
        <v>761</v>
      </c>
      <c r="AH962" t="s">
        <v>762</v>
      </c>
      <c r="AI962" t="s">
        <v>791</v>
      </c>
      <c r="AJ962">
        <v>2732.65</v>
      </c>
      <c r="AK962">
        <v>0</v>
      </c>
      <c r="AL962">
        <v>0</v>
      </c>
      <c r="AM962" t="s">
        <v>764</v>
      </c>
      <c r="AN962" t="s">
        <v>764</v>
      </c>
      <c r="AO962" t="s">
        <v>764</v>
      </c>
    </row>
    <row r="963" spans="1:41" x14ac:dyDescent="0.35">
      <c r="A963">
        <v>1772630</v>
      </c>
      <c r="B963" t="s">
        <v>740</v>
      </c>
      <c r="C963" t="s">
        <v>741</v>
      </c>
      <c r="D963" t="s">
        <v>580</v>
      </c>
      <c r="E963" t="s">
        <v>140</v>
      </c>
      <c r="F963" t="s">
        <v>742</v>
      </c>
      <c r="G963">
        <v>2021</v>
      </c>
      <c r="H963">
        <v>6</v>
      </c>
      <c r="I963" t="s">
        <v>743</v>
      </c>
      <c r="J963" s="29">
        <v>44377</v>
      </c>
      <c r="K963" t="s">
        <v>744</v>
      </c>
      <c r="L963" t="s">
        <v>769</v>
      </c>
      <c r="M963" t="s">
        <v>776</v>
      </c>
      <c r="N963" t="s">
        <v>777</v>
      </c>
      <c r="O963" t="s">
        <v>772</v>
      </c>
      <c r="P963" t="s">
        <v>673</v>
      </c>
      <c r="Q963" t="s">
        <v>749</v>
      </c>
      <c r="R963" t="s">
        <v>613</v>
      </c>
      <c r="S963" t="s">
        <v>690</v>
      </c>
      <c r="T963" t="s">
        <v>751</v>
      </c>
      <c r="U963" t="s">
        <v>752</v>
      </c>
      <c r="V963" t="s">
        <v>753</v>
      </c>
      <c r="W963" t="s">
        <v>21</v>
      </c>
      <c r="X963" t="s">
        <v>927</v>
      </c>
      <c r="Y963" t="s">
        <v>755</v>
      </c>
      <c r="Z963" t="s">
        <v>380</v>
      </c>
      <c r="AA963" t="s">
        <v>756</v>
      </c>
      <c r="AB963" t="s">
        <v>924</v>
      </c>
      <c r="AC963" t="s">
        <v>758</v>
      </c>
      <c r="AD963" t="s">
        <v>759</v>
      </c>
      <c r="AE963" t="s">
        <v>768</v>
      </c>
      <c r="AF963" t="s">
        <v>790</v>
      </c>
      <c r="AG963" t="s">
        <v>761</v>
      </c>
      <c r="AH963" t="s">
        <v>762</v>
      </c>
      <c r="AI963" t="s">
        <v>791</v>
      </c>
      <c r="AJ963">
        <v>1374.82</v>
      </c>
      <c r="AK963">
        <v>0</v>
      </c>
      <c r="AL963">
        <v>0</v>
      </c>
      <c r="AM963" t="s">
        <v>764</v>
      </c>
      <c r="AN963" t="s">
        <v>764</v>
      </c>
      <c r="AO963" t="s">
        <v>764</v>
      </c>
    </row>
    <row r="964" spans="1:41" x14ac:dyDescent="0.35">
      <c r="A964">
        <v>1772053</v>
      </c>
      <c r="B964" t="s">
        <v>740</v>
      </c>
      <c r="C964" t="s">
        <v>741</v>
      </c>
      <c r="D964" t="s">
        <v>580</v>
      </c>
      <c r="E964" t="s">
        <v>139</v>
      </c>
      <c r="F964" t="s">
        <v>742</v>
      </c>
      <c r="G964">
        <v>2021</v>
      </c>
      <c r="H964">
        <v>6</v>
      </c>
      <c r="I964" t="s">
        <v>743</v>
      </c>
      <c r="J964" s="29">
        <v>44377</v>
      </c>
      <c r="K964" t="s">
        <v>744</v>
      </c>
      <c r="L964" t="s">
        <v>769</v>
      </c>
      <c r="M964" t="s">
        <v>770</v>
      </c>
      <c r="N964" t="s">
        <v>771</v>
      </c>
      <c r="O964" t="s">
        <v>772</v>
      </c>
      <c r="P964" t="s">
        <v>673</v>
      </c>
      <c r="Q964" t="s">
        <v>749</v>
      </c>
      <c r="R964" t="s">
        <v>613</v>
      </c>
      <c r="S964" t="s">
        <v>690</v>
      </c>
      <c r="T964" t="s">
        <v>751</v>
      </c>
      <c r="U964" t="s">
        <v>752</v>
      </c>
      <c r="V964" t="s">
        <v>753</v>
      </c>
      <c r="W964" t="s">
        <v>20</v>
      </c>
      <c r="X964" t="s">
        <v>928</v>
      </c>
      <c r="Y964" t="s">
        <v>755</v>
      </c>
      <c r="Z964" t="s">
        <v>380</v>
      </c>
      <c r="AA964" t="s">
        <v>756</v>
      </c>
      <c r="AB964" t="s">
        <v>924</v>
      </c>
      <c r="AC964" t="s">
        <v>758</v>
      </c>
      <c r="AD964" t="s">
        <v>759</v>
      </c>
      <c r="AE964" t="s">
        <v>768</v>
      </c>
      <c r="AF964" t="s">
        <v>925</v>
      </c>
      <c r="AG964" t="s">
        <v>761</v>
      </c>
      <c r="AH964" t="s">
        <v>762</v>
      </c>
      <c r="AI964" t="s">
        <v>926</v>
      </c>
      <c r="AJ964">
        <v>2131.0700000000002</v>
      </c>
      <c r="AK964">
        <v>0</v>
      </c>
      <c r="AL964">
        <v>0</v>
      </c>
      <c r="AM964" t="s">
        <v>764</v>
      </c>
      <c r="AN964" t="s">
        <v>764</v>
      </c>
      <c r="AO964" t="s">
        <v>764</v>
      </c>
    </row>
    <row r="965" spans="1:41" x14ac:dyDescent="0.35">
      <c r="A965">
        <v>1772053</v>
      </c>
      <c r="B965" t="s">
        <v>740</v>
      </c>
      <c r="C965" t="s">
        <v>741</v>
      </c>
      <c r="D965" t="s">
        <v>580</v>
      </c>
      <c r="E965" t="s">
        <v>139</v>
      </c>
      <c r="F965" t="s">
        <v>742</v>
      </c>
      <c r="G965">
        <v>2021</v>
      </c>
      <c r="H965">
        <v>6</v>
      </c>
      <c r="I965" t="s">
        <v>743</v>
      </c>
      <c r="J965" s="29">
        <v>44377</v>
      </c>
      <c r="K965" t="s">
        <v>744</v>
      </c>
      <c r="L965" t="s">
        <v>769</v>
      </c>
      <c r="M965" t="s">
        <v>774</v>
      </c>
      <c r="N965" t="s">
        <v>775</v>
      </c>
      <c r="O965" t="s">
        <v>772</v>
      </c>
      <c r="P965" t="s">
        <v>673</v>
      </c>
      <c r="Q965" t="s">
        <v>749</v>
      </c>
      <c r="R965" t="s">
        <v>613</v>
      </c>
      <c r="S965" t="s">
        <v>690</v>
      </c>
      <c r="T965" t="s">
        <v>751</v>
      </c>
      <c r="U965" t="s">
        <v>752</v>
      </c>
      <c r="V965" t="s">
        <v>753</v>
      </c>
      <c r="W965" t="s">
        <v>20</v>
      </c>
      <c r="X965" t="s">
        <v>928</v>
      </c>
      <c r="Y965" t="s">
        <v>755</v>
      </c>
      <c r="Z965" t="s">
        <v>380</v>
      </c>
      <c r="AA965" t="s">
        <v>756</v>
      </c>
      <c r="AB965" t="s">
        <v>924</v>
      </c>
      <c r="AC965" t="s">
        <v>758</v>
      </c>
      <c r="AD965" t="s">
        <v>759</v>
      </c>
      <c r="AE965" t="s">
        <v>768</v>
      </c>
      <c r="AF965" t="s">
        <v>925</v>
      </c>
      <c r="AG965" t="s">
        <v>761</v>
      </c>
      <c r="AH965" t="s">
        <v>762</v>
      </c>
      <c r="AI965" t="s">
        <v>926</v>
      </c>
      <c r="AJ965">
        <v>-2131.0700000000002</v>
      </c>
      <c r="AK965">
        <v>0</v>
      </c>
      <c r="AL965">
        <v>0</v>
      </c>
      <c r="AM965" t="s">
        <v>764</v>
      </c>
      <c r="AN965" t="s">
        <v>764</v>
      </c>
      <c r="AO965" t="s">
        <v>764</v>
      </c>
    </row>
    <row r="966" spans="1:41" x14ac:dyDescent="0.35">
      <c r="A966">
        <v>1772053</v>
      </c>
      <c r="B966" t="s">
        <v>740</v>
      </c>
      <c r="C966" t="s">
        <v>741</v>
      </c>
      <c r="D966" t="s">
        <v>580</v>
      </c>
      <c r="E966" t="s">
        <v>139</v>
      </c>
      <c r="F966" t="s">
        <v>742</v>
      </c>
      <c r="G966">
        <v>2021</v>
      </c>
      <c r="H966">
        <v>6</v>
      </c>
      <c r="I966" t="s">
        <v>743</v>
      </c>
      <c r="J966" s="29">
        <v>44377</v>
      </c>
      <c r="K966" t="s">
        <v>744</v>
      </c>
      <c r="L966" t="s">
        <v>745</v>
      </c>
      <c r="M966" t="s">
        <v>746</v>
      </c>
      <c r="N966" t="s">
        <v>747</v>
      </c>
      <c r="O966" t="s">
        <v>748</v>
      </c>
      <c r="P966" t="s">
        <v>673</v>
      </c>
      <c r="Q966" t="s">
        <v>749</v>
      </c>
      <c r="R966" t="s">
        <v>613</v>
      </c>
      <c r="S966" t="s">
        <v>690</v>
      </c>
      <c r="T966" t="s">
        <v>751</v>
      </c>
      <c r="U966" t="s">
        <v>752</v>
      </c>
      <c r="V966" t="s">
        <v>753</v>
      </c>
      <c r="W966" t="s">
        <v>20</v>
      </c>
      <c r="X966" t="s">
        <v>928</v>
      </c>
      <c r="Y966" t="s">
        <v>755</v>
      </c>
      <c r="Z966" t="s">
        <v>380</v>
      </c>
      <c r="AA966" t="s">
        <v>756</v>
      </c>
      <c r="AB966" t="s">
        <v>924</v>
      </c>
      <c r="AC966" t="s">
        <v>758</v>
      </c>
      <c r="AD966" t="s">
        <v>759</v>
      </c>
      <c r="AE966" t="s">
        <v>768</v>
      </c>
      <c r="AF966" t="s">
        <v>925</v>
      </c>
      <c r="AG966" t="s">
        <v>761</v>
      </c>
      <c r="AH966" t="s">
        <v>762</v>
      </c>
      <c r="AI966" t="s">
        <v>926</v>
      </c>
      <c r="AJ966">
        <v>6675.91</v>
      </c>
      <c r="AK966">
        <v>0</v>
      </c>
      <c r="AL966">
        <v>0</v>
      </c>
      <c r="AM966" t="s">
        <v>764</v>
      </c>
      <c r="AN966" t="s">
        <v>764</v>
      </c>
      <c r="AO966" t="s">
        <v>764</v>
      </c>
    </row>
    <row r="967" spans="1:41" x14ac:dyDescent="0.35">
      <c r="A967">
        <v>1772053</v>
      </c>
      <c r="B967" t="s">
        <v>740</v>
      </c>
      <c r="C967" t="s">
        <v>741</v>
      </c>
      <c r="D967" t="s">
        <v>580</v>
      </c>
      <c r="E967" t="s">
        <v>139</v>
      </c>
      <c r="F967" t="s">
        <v>742</v>
      </c>
      <c r="G967">
        <v>2021</v>
      </c>
      <c r="H967">
        <v>6</v>
      </c>
      <c r="I967" t="s">
        <v>743</v>
      </c>
      <c r="J967" s="29">
        <v>44377</v>
      </c>
      <c r="K967" t="s">
        <v>744</v>
      </c>
      <c r="L967" t="s">
        <v>769</v>
      </c>
      <c r="M967" t="s">
        <v>776</v>
      </c>
      <c r="N967" t="s">
        <v>777</v>
      </c>
      <c r="O967" t="s">
        <v>772</v>
      </c>
      <c r="P967" t="s">
        <v>673</v>
      </c>
      <c r="Q967" t="s">
        <v>749</v>
      </c>
      <c r="R967" t="s">
        <v>613</v>
      </c>
      <c r="S967" t="s">
        <v>690</v>
      </c>
      <c r="T967" t="s">
        <v>751</v>
      </c>
      <c r="U967" t="s">
        <v>752</v>
      </c>
      <c r="V967" t="s">
        <v>753</v>
      </c>
      <c r="W967" t="s">
        <v>20</v>
      </c>
      <c r="X967" t="s">
        <v>928</v>
      </c>
      <c r="Y967" t="s">
        <v>755</v>
      </c>
      <c r="Z967" t="s">
        <v>380</v>
      </c>
      <c r="AA967" t="s">
        <v>756</v>
      </c>
      <c r="AB967" t="s">
        <v>924</v>
      </c>
      <c r="AC967" t="s">
        <v>758</v>
      </c>
      <c r="AD967" t="s">
        <v>759</v>
      </c>
      <c r="AE967" t="s">
        <v>768</v>
      </c>
      <c r="AF967" t="s">
        <v>925</v>
      </c>
      <c r="AG967" t="s">
        <v>761</v>
      </c>
      <c r="AH967" t="s">
        <v>762</v>
      </c>
      <c r="AI967" t="s">
        <v>926</v>
      </c>
      <c r="AJ967">
        <v>2131.0700000000002</v>
      </c>
      <c r="AK967">
        <v>0</v>
      </c>
      <c r="AL967">
        <v>0</v>
      </c>
      <c r="AM967" t="s">
        <v>764</v>
      </c>
      <c r="AN967" t="s">
        <v>764</v>
      </c>
      <c r="AO967" t="s">
        <v>764</v>
      </c>
    </row>
    <row r="968" spans="1:41" x14ac:dyDescent="0.35">
      <c r="A968">
        <v>1060770</v>
      </c>
      <c r="B968" t="s">
        <v>740</v>
      </c>
      <c r="C968" t="s">
        <v>741</v>
      </c>
      <c r="D968" t="e">
        <v>#N/A</v>
      </c>
      <c r="E968" t="s">
        <v>965</v>
      </c>
      <c r="F968" t="s">
        <v>742</v>
      </c>
      <c r="G968">
        <v>2021</v>
      </c>
      <c r="H968">
        <v>6</v>
      </c>
      <c r="I968" t="s">
        <v>743</v>
      </c>
      <c r="J968" s="29">
        <v>44377</v>
      </c>
      <c r="K968" t="s">
        <v>744</v>
      </c>
      <c r="L968" t="s">
        <v>769</v>
      </c>
      <c r="M968" t="s">
        <v>770</v>
      </c>
      <c r="N968" t="s">
        <v>771</v>
      </c>
      <c r="O968" t="s">
        <v>772</v>
      </c>
      <c r="P968" t="s">
        <v>673</v>
      </c>
      <c r="Q968" t="s">
        <v>749</v>
      </c>
      <c r="R968" t="s">
        <v>611</v>
      </c>
      <c r="S968" t="s">
        <v>688</v>
      </c>
      <c r="T968" t="s">
        <v>751</v>
      </c>
      <c r="U968" t="s">
        <v>752</v>
      </c>
      <c r="V968" t="s">
        <v>753</v>
      </c>
      <c r="W968" t="s">
        <v>930</v>
      </c>
      <c r="X968" t="s">
        <v>931</v>
      </c>
      <c r="Y968" t="s">
        <v>755</v>
      </c>
      <c r="Z968" t="s">
        <v>380</v>
      </c>
      <c r="AA968" t="s">
        <v>756</v>
      </c>
      <c r="AB968" t="s">
        <v>924</v>
      </c>
      <c r="AC968" t="s">
        <v>758</v>
      </c>
      <c r="AD968" t="s">
        <v>759</v>
      </c>
      <c r="AE968" t="s">
        <v>768</v>
      </c>
      <c r="AF968" t="s">
        <v>925</v>
      </c>
      <c r="AG968" t="s">
        <v>761</v>
      </c>
      <c r="AH968" t="s">
        <v>762</v>
      </c>
      <c r="AI968" t="s">
        <v>926</v>
      </c>
      <c r="AJ968">
        <v>3097.4</v>
      </c>
      <c r="AK968">
        <v>0</v>
      </c>
      <c r="AL968">
        <v>0</v>
      </c>
      <c r="AM968" t="s">
        <v>764</v>
      </c>
      <c r="AN968" t="s">
        <v>764</v>
      </c>
      <c r="AO968" t="s">
        <v>764</v>
      </c>
    </row>
    <row r="969" spans="1:41" x14ac:dyDescent="0.35">
      <c r="A969">
        <v>1060770</v>
      </c>
      <c r="B969" t="s">
        <v>740</v>
      </c>
      <c r="C969" t="s">
        <v>741</v>
      </c>
      <c r="D969" t="e">
        <v>#N/A</v>
      </c>
      <c r="E969" t="s">
        <v>965</v>
      </c>
      <c r="F969" t="s">
        <v>742</v>
      </c>
      <c r="G969">
        <v>2021</v>
      </c>
      <c r="H969">
        <v>6</v>
      </c>
      <c r="I969" t="s">
        <v>743</v>
      </c>
      <c r="J969" s="29">
        <v>44377</v>
      </c>
      <c r="K969" t="s">
        <v>744</v>
      </c>
      <c r="L969" t="s">
        <v>769</v>
      </c>
      <c r="M969" t="s">
        <v>774</v>
      </c>
      <c r="N969" t="s">
        <v>775</v>
      </c>
      <c r="O969" t="s">
        <v>772</v>
      </c>
      <c r="P969" t="s">
        <v>673</v>
      </c>
      <c r="Q969" t="s">
        <v>749</v>
      </c>
      <c r="R969" t="s">
        <v>611</v>
      </c>
      <c r="S969" t="s">
        <v>688</v>
      </c>
      <c r="T969" t="s">
        <v>751</v>
      </c>
      <c r="U969" t="s">
        <v>752</v>
      </c>
      <c r="V969" t="s">
        <v>753</v>
      </c>
      <c r="W969" t="s">
        <v>930</v>
      </c>
      <c r="X969" t="s">
        <v>931</v>
      </c>
      <c r="Y969" t="s">
        <v>755</v>
      </c>
      <c r="Z969" t="s">
        <v>380</v>
      </c>
      <c r="AA969" t="s">
        <v>756</v>
      </c>
      <c r="AB969" t="s">
        <v>924</v>
      </c>
      <c r="AC969" t="s">
        <v>758</v>
      </c>
      <c r="AD969" t="s">
        <v>759</v>
      </c>
      <c r="AE969" t="s">
        <v>768</v>
      </c>
      <c r="AF969" t="s">
        <v>925</v>
      </c>
      <c r="AG969" t="s">
        <v>761</v>
      </c>
      <c r="AH969" t="s">
        <v>762</v>
      </c>
      <c r="AI969" t="s">
        <v>926</v>
      </c>
      <c r="AJ969">
        <v>-3097.4</v>
      </c>
      <c r="AK969">
        <v>0</v>
      </c>
      <c r="AL969">
        <v>0</v>
      </c>
      <c r="AM969" t="s">
        <v>764</v>
      </c>
      <c r="AN969" t="s">
        <v>764</v>
      </c>
      <c r="AO969" t="s">
        <v>764</v>
      </c>
    </row>
    <row r="970" spans="1:41" x14ac:dyDescent="0.35">
      <c r="A970">
        <v>1060770</v>
      </c>
      <c r="B970" t="s">
        <v>740</v>
      </c>
      <c r="C970" t="s">
        <v>741</v>
      </c>
      <c r="D970" t="e">
        <v>#N/A</v>
      </c>
      <c r="E970" t="s">
        <v>965</v>
      </c>
      <c r="F970" t="s">
        <v>742</v>
      </c>
      <c r="G970">
        <v>2021</v>
      </c>
      <c r="H970">
        <v>6</v>
      </c>
      <c r="I970" t="s">
        <v>743</v>
      </c>
      <c r="J970" s="29">
        <v>44377</v>
      </c>
      <c r="K970" t="s">
        <v>744</v>
      </c>
      <c r="L970" t="s">
        <v>745</v>
      </c>
      <c r="M970" t="s">
        <v>746</v>
      </c>
      <c r="N970" t="s">
        <v>747</v>
      </c>
      <c r="O970" t="s">
        <v>748</v>
      </c>
      <c r="P970" t="s">
        <v>673</v>
      </c>
      <c r="Q970" t="s">
        <v>749</v>
      </c>
      <c r="R970" t="s">
        <v>611</v>
      </c>
      <c r="S970" t="s">
        <v>688</v>
      </c>
      <c r="T970" t="s">
        <v>751</v>
      </c>
      <c r="U970" t="s">
        <v>752</v>
      </c>
      <c r="V970" t="s">
        <v>753</v>
      </c>
      <c r="W970" t="s">
        <v>930</v>
      </c>
      <c r="X970" t="s">
        <v>931</v>
      </c>
      <c r="Y970" t="s">
        <v>755</v>
      </c>
      <c r="Z970" t="s">
        <v>380</v>
      </c>
      <c r="AA970" t="s">
        <v>756</v>
      </c>
      <c r="AB970" t="s">
        <v>924</v>
      </c>
      <c r="AC970" t="s">
        <v>758</v>
      </c>
      <c r="AD970" t="s">
        <v>759</v>
      </c>
      <c r="AE970" t="s">
        <v>768</v>
      </c>
      <c r="AF970" t="s">
        <v>925</v>
      </c>
      <c r="AG970" t="s">
        <v>761</v>
      </c>
      <c r="AH970" t="s">
        <v>762</v>
      </c>
      <c r="AI970" t="s">
        <v>926</v>
      </c>
      <c r="AJ970">
        <v>710.61</v>
      </c>
      <c r="AK970">
        <v>0</v>
      </c>
      <c r="AL970">
        <v>0</v>
      </c>
      <c r="AM970" t="s">
        <v>764</v>
      </c>
      <c r="AN970" t="s">
        <v>764</v>
      </c>
      <c r="AO970" t="s">
        <v>764</v>
      </c>
    </row>
    <row r="971" spans="1:41" x14ac:dyDescent="0.35">
      <c r="A971">
        <v>1060770</v>
      </c>
      <c r="B971" t="s">
        <v>740</v>
      </c>
      <c r="C971" t="s">
        <v>741</v>
      </c>
      <c r="D971" t="e">
        <v>#N/A</v>
      </c>
      <c r="E971" t="s">
        <v>965</v>
      </c>
      <c r="F971" t="s">
        <v>742</v>
      </c>
      <c r="G971">
        <v>2021</v>
      </c>
      <c r="H971">
        <v>6</v>
      </c>
      <c r="I971" t="s">
        <v>743</v>
      </c>
      <c r="J971" s="29">
        <v>44377</v>
      </c>
      <c r="K971" t="s">
        <v>744</v>
      </c>
      <c r="L971" t="s">
        <v>782</v>
      </c>
      <c r="M971" t="s">
        <v>783</v>
      </c>
      <c r="N971" t="s">
        <v>784</v>
      </c>
      <c r="O971" t="s">
        <v>785</v>
      </c>
      <c r="P971" t="s">
        <v>673</v>
      </c>
      <c r="Q971" t="s">
        <v>749</v>
      </c>
      <c r="R971" t="s">
        <v>611</v>
      </c>
      <c r="S971" t="s">
        <v>688</v>
      </c>
      <c r="T971" t="s">
        <v>751</v>
      </c>
      <c r="U971" t="s">
        <v>752</v>
      </c>
      <c r="V971" t="s">
        <v>753</v>
      </c>
      <c r="W971" t="s">
        <v>930</v>
      </c>
      <c r="X971" t="s">
        <v>931</v>
      </c>
      <c r="Y971" t="s">
        <v>755</v>
      </c>
      <c r="Z971" t="s">
        <v>380</v>
      </c>
      <c r="AA971" t="s">
        <v>756</v>
      </c>
      <c r="AB971" t="s">
        <v>924</v>
      </c>
      <c r="AC971" t="s">
        <v>758</v>
      </c>
      <c r="AD971" t="s">
        <v>759</v>
      </c>
      <c r="AE971" t="s">
        <v>768</v>
      </c>
      <c r="AF971" t="s">
        <v>925</v>
      </c>
      <c r="AG971" t="s">
        <v>761</v>
      </c>
      <c r="AH971" t="s">
        <v>762</v>
      </c>
      <c r="AI971" t="s">
        <v>926</v>
      </c>
      <c r="AJ971">
        <v>-259.87</v>
      </c>
      <c r="AK971">
        <v>0</v>
      </c>
      <c r="AL971">
        <v>0</v>
      </c>
      <c r="AM971" t="s">
        <v>764</v>
      </c>
      <c r="AN971" t="s">
        <v>764</v>
      </c>
      <c r="AO971" t="s">
        <v>764</v>
      </c>
    </row>
    <row r="972" spans="1:41" x14ac:dyDescent="0.35">
      <c r="A972">
        <v>1060770</v>
      </c>
      <c r="B972" t="s">
        <v>740</v>
      </c>
      <c r="C972" t="s">
        <v>741</v>
      </c>
      <c r="D972" t="e">
        <v>#N/A</v>
      </c>
      <c r="E972" t="s">
        <v>965</v>
      </c>
      <c r="F972" t="s">
        <v>742</v>
      </c>
      <c r="G972">
        <v>2021</v>
      </c>
      <c r="H972">
        <v>6</v>
      </c>
      <c r="I972" t="s">
        <v>743</v>
      </c>
      <c r="J972" s="29">
        <v>44377</v>
      </c>
      <c r="K972" t="s">
        <v>744</v>
      </c>
      <c r="L972" t="s">
        <v>769</v>
      </c>
      <c r="M972" t="s">
        <v>776</v>
      </c>
      <c r="N972" t="s">
        <v>777</v>
      </c>
      <c r="O972" t="s">
        <v>772</v>
      </c>
      <c r="P972" t="s">
        <v>673</v>
      </c>
      <c r="Q972" t="s">
        <v>749</v>
      </c>
      <c r="R972" t="s">
        <v>611</v>
      </c>
      <c r="S972" t="s">
        <v>688</v>
      </c>
      <c r="T972" t="s">
        <v>751</v>
      </c>
      <c r="U972" t="s">
        <v>752</v>
      </c>
      <c r="V972" t="s">
        <v>753</v>
      </c>
      <c r="W972" t="s">
        <v>930</v>
      </c>
      <c r="X972" t="s">
        <v>931</v>
      </c>
      <c r="Y972" t="s">
        <v>755</v>
      </c>
      <c r="Z972" t="s">
        <v>380</v>
      </c>
      <c r="AA972" t="s">
        <v>756</v>
      </c>
      <c r="AB972" t="s">
        <v>924</v>
      </c>
      <c r="AC972" t="s">
        <v>758</v>
      </c>
      <c r="AD972" t="s">
        <v>759</v>
      </c>
      <c r="AE972" t="s">
        <v>768</v>
      </c>
      <c r="AF972" t="s">
        <v>925</v>
      </c>
      <c r="AG972" t="s">
        <v>761</v>
      </c>
      <c r="AH972" t="s">
        <v>762</v>
      </c>
      <c r="AI972" t="s">
        <v>926</v>
      </c>
      <c r="AJ972">
        <v>3097.4</v>
      </c>
      <c r="AK972">
        <v>0</v>
      </c>
      <c r="AL972">
        <v>0</v>
      </c>
      <c r="AM972" t="s">
        <v>764</v>
      </c>
      <c r="AN972" t="s">
        <v>764</v>
      </c>
      <c r="AO972" t="s">
        <v>764</v>
      </c>
    </row>
    <row r="973" spans="1:41" x14ac:dyDescent="0.35">
      <c r="A973">
        <v>1772673</v>
      </c>
      <c r="B973" t="s">
        <v>740</v>
      </c>
      <c r="C973" t="s">
        <v>741</v>
      </c>
      <c r="D973" t="s">
        <v>580</v>
      </c>
      <c r="E973" t="s">
        <v>135</v>
      </c>
      <c r="F973" t="s">
        <v>742</v>
      </c>
      <c r="G973">
        <v>2021</v>
      </c>
      <c r="H973">
        <v>6</v>
      </c>
      <c r="I973" t="s">
        <v>743</v>
      </c>
      <c r="J973" s="29">
        <v>44377</v>
      </c>
      <c r="K973" t="s">
        <v>744</v>
      </c>
      <c r="L973" t="s">
        <v>769</v>
      </c>
      <c r="M973" t="s">
        <v>770</v>
      </c>
      <c r="N973" t="s">
        <v>771</v>
      </c>
      <c r="O973" t="s">
        <v>772</v>
      </c>
      <c r="P973" t="s">
        <v>673</v>
      </c>
      <c r="Q973" t="s">
        <v>749</v>
      </c>
      <c r="R973" t="s">
        <v>611</v>
      </c>
      <c r="S973" t="s">
        <v>688</v>
      </c>
      <c r="T973" t="s">
        <v>751</v>
      </c>
      <c r="U973" t="s">
        <v>752</v>
      </c>
      <c r="V973" t="s">
        <v>753</v>
      </c>
      <c r="W973" t="s">
        <v>21</v>
      </c>
      <c r="X973" t="s">
        <v>927</v>
      </c>
      <c r="Y973" t="s">
        <v>755</v>
      </c>
      <c r="Z973" t="s">
        <v>380</v>
      </c>
      <c r="AA973" t="s">
        <v>756</v>
      </c>
      <c r="AB973" t="s">
        <v>924</v>
      </c>
      <c r="AC973" t="s">
        <v>758</v>
      </c>
      <c r="AD973" t="s">
        <v>759</v>
      </c>
      <c r="AE973" t="s">
        <v>768</v>
      </c>
      <c r="AF973" t="s">
        <v>790</v>
      </c>
      <c r="AG973" t="s">
        <v>761</v>
      </c>
      <c r="AH973" t="s">
        <v>762</v>
      </c>
      <c r="AI973" t="s">
        <v>791</v>
      </c>
      <c r="AJ973">
        <v>2648.31</v>
      </c>
      <c r="AK973">
        <v>0</v>
      </c>
      <c r="AL973">
        <v>0</v>
      </c>
      <c r="AM973" t="s">
        <v>764</v>
      </c>
      <c r="AN973" t="s">
        <v>764</v>
      </c>
      <c r="AO973" t="s">
        <v>764</v>
      </c>
    </row>
    <row r="974" spans="1:41" x14ac:dyDescent="0.35">
      <c r="A974">
        <v>1772673</v>
      </c>
      <c r="B974" t="s">
        <v>740</v>
      </c>
      <c r="C974" t="s">
        <v>741</v>
      </c>
      <c r="D974" t="s">
        <v>580</v>
      </c>
      <c r="E974" t="s">
        <v>135</v>
      </c>
      <c r="F974" t="s">
        <v>742</v>
      </c>
      <c r="G974">
        <v>2021</v>
      </c>
      <c r="H974">
        <v>6</v>
      </c>
      <c r="I974" t="s">
        <v>743</v>
      </c>
      <c r="J974" s="29">
        <v>44377</v>
      </c>
      <c r="K974" t="s">
        <v>744</v>
      </c>
      <c r="L974" t="s">
        <v>769</v>
      </c>
      <c r="M974" t="s">
        <v>774</v>
      </c>
      <c r="N974" t="s">
        <v>775</v>
      </c>
      <c r="O974" t="s">
        <v>772</v>
      </c>
      <c r="P974" t="s">
        <v>673</v>
      </c>
      <c r="Q974" t="s">
        <v>749</v>
      </c>
      <c r="R974" t="s">
        <v>611</v>
      </c>
      <c r="S974" t="s">
        <v>688</v>
      </c>
      <c r="T974" t="s">
        <v>751</v>
      </c>
      <c r="U974" t="s">
        <v>752</v>
      </c>
      <c r="V974" t="s">
        <v>753</v>
      </c>
      <c r="W974" t="s">
        <v>21</v>
      </c>
      <c r="X974" t="s">
        <v>927</v>
      </c>
      <c r="Y974" t="s">
        <v>755</v>
      </c>
      <c r="Z974" t="s">
        <v>380</v>
      </c>
      <c r="AA974" t="s">
        <v>756</v>
      </c>
      <c r="AB974" t="s">
        <v>924</v>
      </c>
      <c r="AC974" t="s">
        <v>758</v>
      </c>
      <c r="AD974" t="s">
        <v>759</v>
      </c>
      <c r="AE974" t="s">
        <v>768</v>
      </c>
      <c r="AF974" t="s">
        <v>790</v>
      </c>
      <c r="AG974" t="s">
        <v>761</v>
      </c>
      <c r="AH974" t="s">
        <v>762</v>
      </c>
      <c r="AI974" t="s">
        <v>791</v>
      </c>
      <c r="AJ974">
        <v>-2648.31</v>
      </c>
      <c r="AK974">
        <v>0</v>
      </c>
      <c r="AL974">
        <v>0</v>
      </c>
      <c r="AM974" t="s">
        <v>764</v>
      </c>
      <c r="AN974" t="s">
        <v>764</v>
      </c>
      <c r="AO974" t="s">
        <v>764</v>
      </c>
    </row>
    <row r="975" spans="1:41" x14ac:dyDescent="0.35">
      <c r="A975">
        <v>1772673</v>
      </c>
      <c r="B975" t="s">
        <v>740</v>
      </c>
      <c r="C975" t="s">
        <v>741</v>
      </c>
      <c r="D975" t="s">
        <v>580</v>
      </c>
      <c r="E975" t="s">
        <v>135</v>
      </c>
      <c r="F975" t="s">
        <v>742</v>
      </c>
      <c r="G975">
        <v>2021</v>
      </c>
      <c r="H975">
        <v>6</v>
      </c>
      <c r="I975" t="s">
        <v>743</v>
      </c>
      <c r="J975" s="29">
        <v>44377</v>
      </c>
      <c r="K975" t="s">
        <v>744</v>
      </c>
      <c r="L975" t="s">
        <v>745</v>
      </c>
      <c r="M975" t="s">
        <v>746</v>
      </c>
      <c r="N975" t="s">
        <v>747</v>
      </c>
      <c r="O975" t="s">
        <v>748</v>
      </c>
      <c r="P975" t="s">
        <v>673</v>
      </c>
      <c r="Q975" t="s">
        <v>749</v>
      </c>
      <c r="R975" t="s">
        <v>611</v>
      </c>
      <c r="S975" t="s">
        <v>688</v>
      </c>
      <c r="T975" t="s">
        <v>751</v>
      </c>
      <c r="U975" t="s">
        <v>752</v>
      </c>
      <c r="V975" t="s">
        <v>753</v>
      </c>
      <c r="W975" t="s">
        <v>21</v>
      </c>
      <c r="X975" t="s">
        <v>927</v>
      </c>
      <c r="Y975" t="s">
        <v>755</v>
      </c>
      <c r="Z975" t="s">
        <v>380</v>
      </c>
      <c r="AA975" t="s">
        <v>756</v>
      </c>
      <c r="AB975" t="s">
        <v>924</v>
      </c>
      <c r="AC975" t="s">
        <v>758</v>
      </c>
      <c r="AD975" t="s">
        <v>759</v>
      </c>
      <c r="AE975" t="s">
        <v>768</v>
      </c>
      <c r="AF975" t="s">
        <v>790</v>
      </c>
      <c r="AG975" t="s">
        <v>761</v>
      </c>
      <c r="AH975" t="s">
        <v>762</v>
      </c>
      <c r="AI975" t="s">
        <v>791</v>
      </c>
      <c r="AJ975">
        <v>4607.34</v>
      </c>
      <c r="AK975">
        <v>0</v>
      </c>
      <c r="AL975">
        <v>0</v>
      </c>
      <c r="AM975" t="s">
        <v>764</v>
      </c>
      <c r="AN975" t="s">
        <v>764</v>
      </c>
      <c r="AO975" t="s">
        <v>764</v>
      </c>
    </row>
    <row r="976" spans="1:41" x14ac:dyDescent="0.35">
      <c r="A976">
        <v>1772673</v>
      </c>
      <c r="B976" t="s">
        <v>740</v>
      </c>
      <c r="C976" t="s">
        <v>741</v>
      </c>
      <c r="D976" t="s">
        <v>580</v>
      </c>
      <c r="E976" t="s">
        <v>135</v>
      </c>
      <c r="F976" t="s">
        <v>742</v>
      </c>
      <c r="G976">
        <v>2021</v>
      </c>
      <c r="H976">
        <v>6</v>
      </c>
      <c r="I976" t="s">
        <v>743</v>
      </c>
      <c r="J976" s="29">
        <v>44377</v>
      </c>
      <c r="K976" t="s">
        <v>744</v>
      </c>
      <c r="L976" t="s">
        <v>769</v>
      </c>
      <c r="M976" t="s">
        <v>776</v>
      </c>
      <c r="N976" t="s">
        <v>777</v>
      </c>
      <c r="O976" t="s">
        <v>772</v>
      </c>
      <c r="P976" t="s">
        <v>673</v>
      </c>
      <c r="Q976" t="s">
        <v>749</v>
      </c>
      <c r="R976" t="s">
        <v>611</v>
      </c>
      <c r="S976" t="s">
        <v>688</v>
      </c>
      <c r="T976" t="s">
        <v>751</v>
      </c>
      <c r="U976" t="s">
        <v>752</v>
      </c>
      <c r="V976" t="s">
        <v>753</v>
      </c>
      <c r="W976" t="s">
        <v>21</v>
      </c>
      <c r="X976" t="s">
        <v>927</v>
      </c>
      <c r="Y976" t="s">
        <v>755</v>
      </c>
      <c r="Z976" t="s">
        <v>380</v>
      </c>
      <c r="AA976" t="s">
        <v>756</v>
      </c>
      <c r="AB976" t="s">
        <v>924</v>
      </c>
      <c r="AC976" t="s">
        <v>758</v>
      </c>
      <c r="AD976" t="s">
        <v>759</v>
      </c>
      <c r="AE976" t="s">
        <v>768</v>
      </c>
      <c r="AF976" t="s">
        <v>790</v>
      </c>
      <c r="AG976" t="s">
        <v>761</v>
      </c>
      <c r="AH976" t="s">
        <v>762</v>
      </c>
      <c r="AI976" t="s">
        <v>791</v>
      </c>
      <c r="AJ976">
        <v>2648.31</v>
      </c>
      <c r="AK976">
        <v>0</v>
      </c>
      <c r="AL976">
        <v>0</v>
      </c>
      <c r="AM976" t="s">
        <v>764</v>
      </c>
      <c r="AN976" t="s">
        <v>764</v>
      </c>
      <c r="AO976" t="s">
        <v>764</v>
      </c>
    </row>
    <row r="977" spans="1:41" x14ac:dyDescent="0.35">
      <c r="A977">
        <v>1771955</v>
      </c>
      <c r="B977" t="s">
        <v>740</v>
      </c>
      <c r="C977" t="s">
        <v>741</v>
      </c>
      <c r="D977" t="s">
        <v>580</v>
      </c>
      <c r="E977" t="s">
        <v>134</v>
      </c>
      <c r="F977" t="s">
        <v>742</v>
      </c>
      <c r="G977">
        <v>2021</v>
      </c>
      <c r="H977">
        <v>6</v>
      </c>
      <c r="I977" t="s">
        <v>743</v>
      </c>
      <c r="J977" s="29">
        <v>44377</v>
      </c>
      <c r="K977" t="s">
        <v>744</v>
      </c>
      <c r="L977" t="s">
        <v>769</v>
      </c>
      <c r="M977" t="s">
        <v>770</v>
      </c>
      <c r="N977" t="s">
        <v>771</v>
      </c>
      <c r="O977" t="s">
        <v>772</v>
      </c>
      <c r="P977" t="s">
        <v>673</v>
      </c>
      <c r="Q977" t="s">
        <v>749</v>
      </c>
      <c r="R977" t="s">
        <v>611</v>
      </c>
      <c r="S977" t="s">
        <v>688</v>
      </c>
      <c r="T977" t="s">
        <v>751</v>
      </c>
      <c r="U977" t="s">
        <v>752</v>
      </c>
      <c r="V977" t="s">
        <v>753</v>
      </c>
      <c r="W977" t="s">
        <v>20</v>
      </c>
      <c r="X977" t="s">
        <v>928</v>
      </c>
      <c r="Y977" t="s">
        <v>755</v>
      </c>
      <c r="Z977" t="s">
        <v>380</v>
      </c>
      <c r="AA977" t="s">
        <v>756</v>
      </c>
      <c r="AB977" t="s">
        <v>924</v>
      </c>
      <c r="AC977" t="s">
        <v>758</v>
      </c>
      <c r="AD977" t="s">
        <v>759</v>
      </c>
      <c r="AE977" t="s">
        <v>768</v>
      </c>
      <c r="AF977" t="s">
        <v>925</v>
      </c>
      <c r="AG977" t="s">
        <v>761</v>
      </c>
      <c r="AH977" t="s">
        <v>762</v>
      </c>
      <c r="AI977" t="s">
        <v>926</v>
      </c>
      <c r="AJ977">
        <v>381.3</v>
      </c>
      <c r="AK977">
        <v>0</v>
      </c>
      <c r="AL977">
        <v>0</v>
      </c>
      <c r="AM977" t="s">
        <v>764</v>
      </c>
      <c r="AN977" t="s">
        <v>764</v>
      </c>
      <c r="AO977" t="s">
        <v>764</v>
      </c>
    </row>
    <row r="978" spans="1:41" x14ac:dyDescent="0.35">
      <c r="A978">
        <v>1771955</v>
      </c>
      <c r="B978" t="s">
        <v>740</v>
      </c>
      <c r="C978" t="s">
        <v>741</v>
      </c>
      <c r="D978" t="s">
        <v>580</v>
      </c>
      <c r="E978" t="s">
        <v>134</v>
      </c>
      <c r="F978" t="s">
        <v>742</v>
      </c>
      <c r="G978">
        <v>2021</v>
      </c>
      <c r="H978">
        <v>6</v>
      </c>
      <c r="I978" t="s">
        <v>743</v>
      </c>
      <c r="J978" s="29">
        <v>44377</v>
      </c>
      <c r="K978" t="s">
        <v>744</v>
      </c>
      <c r="L978" t="s">
        <v>769</v>
      </c>
      <c r="M978" t="s">
        <v>774</v>
      </c>
      <c r="N978" t="s">
        <v>775</v>
      </c>
      <c r="O978" t="s">
        <v>772</v>
      </c>
      <c r="P978" t="s">
        <v>673</v>
      </c>
      <c r="Q978" t="s">
        <v>749</v>
      </c>
      <c r="R978" t="s">
        <v>611</v>
      </c>
      <c r="S978" t="s">
        <v>688</v>
      </c>
      <c r="T978" t="s">
        <v>751</v>
      </c>
      <c r="U978" t="s">
        <v>752</v>
      </c>
      <c r="V978" t="s">
        <v>753</v>
      </c>
      <c r="W978" t="s">
        <v>20</v>
      </c>
      <c r="X978" t="s">
        <v>928</v>
      </c>
      <c r="Y978" t="s">
        <v>755</v>
      </c>
      <c r="Z978" t="s">
        <v>380</v>
      </c>
      <c r="AA978" t="s">
        <v>756</v>
      </c>
      <c r="AB978" t="s">
        <v>924</v>
      </c>
      <c r="AC978" t="s">
        <v>758</v>
      </c>
      <c r="AD978" t="s">
        <v>759</v>
      </c>
      <c r="AE978" t="s">
        <v>768</v>
      </c>
      <c r="AF978" t="s">
        <v>925</v>
      </c>
      <c r="AG978" t="s">
        <v>761</v>
      </c>
      <c r="AH978" t="s">
        <v>762</v>
      </c>
      <c r="AI978" t="s">
        <v>926</v>
      </c>
      <c r="AJ978">
        <v>-381.3</v>
      </c>
      <c r="AK978">
        <v>0</v>
      </c>
      <c r="AL978">
        <v>0</v>
      </c>
      <c r="AM978" t="s">
        <v>764</v>
      </c>
      <c r="AN978" t="s">
        <v>764</v>
      </c>
      <c r="AO978" t="s">
        <v>764</v>
      </c>
    </row>
    <row r="979" spans="1:41" x14ac:dyDescent="0.35">
      <c r="A979">
        <v>1771955</v>
      </c>
      <c r="B979" t="s">
        <v>740</v>
      </c>
      <c r="C979" t="s">
        <v>741</v>
      </c>
      <c r="D979" t="s">
        <v>580</v>
      </c>
      <c r="E979" t="s">
        <v>134</v>
      </c>
      <c r="F979" t="s">
        <v>742</v>
      </c>
      <c r="G979">
        <v>2021</v>
      </c>
      <c r="H979">
        <v>6</v>
      </c>
      <c r="I979" t="s">
        <v>743</v>
      </c>
      <c r="J979" s="29">
        <v>44377</v>
      </c>
      <c r="K979" t="s">
        <v>744</v>
      </c>
      <c r="L979" t="s">
        <v>745</v>
      </c>
      <c r="M979" t="s">
        <v>746</v>
      </c>
      <c r="N979" t="s">
        <v>747</v>
      </c>
      <c r="O979" t="s">
        <v>748</v>
      </c>
      <c r="P979" t="s">
        <v>673</v>
      </c>
      <c r="Q979" t="s">
        <v>749</v>
      </c>
      <c r="R979" t="s">
        <v>611</v>
      </c>
      <c r="S979" t="s">
        <v>688</v>
      </c>
      <c r="T979" t="s">
        <v>751</v>
      </c>
      <c r="U979" t="s">
        <v>752</v>
      </c>
      <c r="V979" t="s">
        <v>753</v>
      </c>
      <c r="W979" t="s">
        <v>20</v>
      </c>
      <c r="X979" t="s">
        <v>928</v>
      </c>
      <c r="Y979" t="s">
        <v>755</v>
      </c>
      <c r="Z979" t="s">
        <v>380</v>
      </c>
      <c r="AA979" t="s">
        <v>756</v>
      </c>
      <c r="AB979" t="s">
        <v>924</v>
      </c>
      <c r="AC979" t="s">
        <v>758</v>
      </c>
      <c r="AD979" t="s">
        <v>759</v>
      </c>
      <c r="AE979" t="s">
        <v>768</v>
      </c>
      <c r="AF979" t="s">
        <v>925</v>
      </c>
      <c r="AG979" t="s">
        <v>761</v>
      </c>
      <c r="AH979" t="s">
        <v>762</v>
      </c>
      <c r="AI979" t="s">
        <v>926</v>
      </c>
      <c r="AJ979">
        <v>412.84</v>
      </c>
      <c r="AK979">
        <v>0</v>
      </c>
      <c r="AL979">
        <v>0</v>
      </c>
      <c r="AM979" t="s">
        <v>764</v>
      </c>
      <c r="AN979" t="s">
        <v>764</v>
      </c>
      <c r="AO979" t="s">
        <v>764</v>
      </c>
    </row>
    <row r="980" spans="1:41" x14ac:dyDescent="0.35">
      <c r="A980">
        <v>1771955</v>
      </c>
      <c r="B980" t="s">
        <v>740</v>
      </c>
      <c r="C980" t="s">
        <v>741</v>
      </c>
      <c r="D980" t="s">
        <v>580</v>
      </c>
      <c r="E980" t="s">
        <v>134</v>
      </c>
      <c r="F980" t="s">
        <v>742</v>
      </c>
      <c r="G980">
        <v>2021</v>
      </c>
      <c r="H980">
        <v>6</v>
      </c>
      <c r="I980" t="s">
        <v>743</v>
      </c>
      <c r="J980" s="29">
        <v>44377</v>
      </c>
      <c r="K980" t="s">
        <v>744</v>
      </c>
      <c r="L980" t="s">
        <v>769</v>
      </c>
      <c r="M980" t="s">
        <v>776</v>
      </c>
      <c r="N980" t="s">
        <v>777</v>
      </c>
      <c r="O980" t="s">
        <v>772</v>
      </c>
      <c r="P980" t="s">
        <v>673</v>
      </c>
      <c r="Q980" t="s">
        <v>749</v>
      </c>
      <c r="R980" t="s">
        <v>611</v>
      </c>
      <c r="S980" t="s">
        <v>688</v>
      </c>
      <c r="T980" t="s">
        <v>751</v>
      </c>
      <c r="U980" t="s">
        <v>752</v>
      </c>
      <c r="V980" t="s">
        <v>753</v>
      </c>
      <c r="W980" t="s">
        <v>20</v>
      </c>
      <c r="X980" t="s">
        <v>928</v>
      </c>
      <c r="Y980" t="s">
        <v>755</v>
      </c>
      <c r="Z980" t="s">
        <v>380</v>
      </c>
      <c r="AA980" t="s">
        <v>756</v>
      </c>
      <c r="AB980" t="s">
        <v>924</v>
      </c>
      <c r="AC980" t="s">
        <v>758</v>
      </c>
      <c r="AD980" t="s">
        <v>759</v>
      </c>
      <c r="AE980" t="s">
        <v>768</v>
      </c>
      <c r="AF980" t="s">
        <v>925</v>
      </c>
      <c r="AG980" t="s">
        <v>761</v>
      </c>
      <c r="AH980" t="s">
        <v>762</v>
      </c>
      <c r="AI980" t="s">
        <v>926</v>
      </c>
      <c r="AJ980">
        <v>381.3</v>
      </c>
      <c r="AK980">
        <v>0</v>
      </c>
      <c r="AL980">
        <v>0</v>
      </c>
      <c r="AM980" t="s">
        <v>764</v>
      </c>
      <c r="AN980" t="s">
        <v>764</v>
      </c>
      <c r="AO980" t="s">
        <v>764</v>
      </c>
    </row>
    <row r="981" spans="1:41" x14ac:dyDescent="0.35">
      <c r="A981">
        <v>1060769</v>
      </c>
      <c r="B981" t="s">
        <v>740</v>
      </c>
      <c r="C981" t="s">
        <v>741</v>
      </c>
      <c r="D981" t="e">
        <v>#N/A</v>
      </c>
      <c r="E981" t="s">
        <v>966</v>
      </c>
      <c r="F981" t="s">
        <v>742</v>
      </c>
      <c r="G981">
        <v>2021</v>
      </c>
      <c r="H981">
        <v>6</v>
      </c>
      <c r="I981" t="s">
        <v>743</v>
      </c>
      <c r="J981" s="29">
        <v>44377</v>
      </c>
      <c r="K981" t="s">
        <v>744</v>
      </c>
      <c r="L981" t="s">
        <v>769</v>
      </c>
      <c r="M981" t="s">
        <v>770</v>
      </c>
      <c r="N981" t="s">
        <v>771</v>
      </c>
      <c r="O981" t="s">
        <v>772</v>
      </c>
      <c r="P981" t="s">
        <v>673</v>
      </c>
      <c r="Q981" t="s">
        <v>749</v>
      </c>
      <c r="R981" t="s">
        <v>611</v>
      </c>
      <c r="S981" t="s">
        <v>688</v>
      </c>
      <c r="T981" t="s">
        <v>751</v>
      </c>
      <c r="U981" t="s">
        <v>752</v>
      </c>
      <c r="V981" t="s">
        <v>753</v>
      </c>
      <c r="W981" t="s">
        <v>933</v>
      </c>
      <c r="X981" t="s">
        <v>934</v>
      </c>
      <c r="Y981" t="s">
        <v>755</v>
      </c>
      <c r="Z981" t="s">
        <v>380</v>
      </c>
      <c r="AA981" t="s">
        <v>756</v>
      </c>
      <c r="AB981" t="s">
        <v>924</v>
      </c>
      <c r="AC981" t="s">
        <v>758</v>
      </c>
      <c r="AD981" t="s">
        <v>759</v>
      </c>
      <c r="AE981" t="s">
        <v>768</v>
      </c>
      <c r="AF981" t="s">
        <v>935</v>
      </c>
      <c r="AG981" t="s">
        <v>761</v>
      </c>
      <c r="AH981" t="s">
        <v>762</v>
      </c>
      <c r="AI981" t="s">
        <v>936</v>
      </c>
      <c r="AJ981">
        <v>509.92</v>
      </c>
      <c r="AK981">
        <v>0</v>
      </c>
      <c r="AL981">
        <v>0</v>
      </c>
      <c r="AM981" t="s">
        <v>764</v>
      </c>
      <c r="AN981" t="s">
        <v>764</v>
      </c>
      <c r="AO981" t="s">
        <v>764</v>
      </c>
    </row>
    <row r="982" spans="1:41" x14ac:dyDescent="0.35">
      <c r="A982">
        <v>1060769</v>
      </c>
      <c r="B982" t="s">
        <v>740</v>
      </c>
      <c r="C982" t="s">
        <v>741</v>
      </c>
      <c r="D982" t="e">
        <v>#N/A</v>
      </c>
      <c r="E982" t="s">
        <v>966</v>
      </c>
      <c r="F982" t="s">
        <v>742</v>
      </c>
      <c r="G982">
        <v>2021</v>
      </c>
      <c r="H982">
        <v>6</v>
      </c>
      <c r="I982" t="s">
        <v>743</v>
      </c>
      <c r="J982" s="29">
        <v>44377</v>
      </c>
      <c r="K982" t="s">
        <v>744</v>
      </c>
      <c r="L982" t="s">
        <v>769</v>
      </c>
      <c r="M982" t="s">
        <v>774</v>
      </c>
      <c r="N982" t="s">
        <v>775</v>
      </c>
      <c r="O982" t="s">
        <v>772</v>
      </c>
      <c r="P982" t="s">
        <v>673</v>
      </c>
      <c r="Q982" t="s">
        <v>749</v>
      </c>
      <c r="R982" t="s">
        <v>611</v>
      </c>
      <c r="S982" t="s">
        <v>688</v>
      </c>
      <c r="T982" t="s">
        <v>751</v>
      </c>
      <c r="U982" t="s">
        <v>752</v>
      </c>
      <c r="V982" t="s">
        <v>753</v>
      </c>
      <c r="W982" t="s">
        <v>933</v>
      </c>
      <c r="X982" t="s">
        <v>934</v>
      </c>
      <c r="Y982" t="s">
        <v>755</v>
      </c>
      <c r="Z982" t="s">
        <v>380</v>
      </c>
      <c r="AA982" t="s">
        <v>756</v>
      </c>
      <c r="AB982" t="s">
        <v>924</v>
      </c>
      <c r="AC982" t="s">
        <v>758</v>
      </c>
      <c r="AD982" t="s">
        <v>759</v>
      </c>
      <c r="AE982" t="s">
        <v>768</v>
      </c>
      <c r="AF982" t="s">
        <v>935</v>
      </c>
      <c r="AG982" t="s">
        <v>761</v>
      </c>
      <c r="AH982" t="s">
        <v>762</v>
      </c>
      <c r="AI982" t="s">
        <v>936</v>
      </c>
      <c r="AJ982">
        <v>-509.92</v>
      </c>
      <c r="AK982">
        <v>0</v>
      </c>
      <c r="AL982">
        <v>0</v>
      </c>
      <c r="AM982" t="s">
        <v>764</v>
      </c>
      <c r="AN982" t="s">
        <v>764</v>
      </c>
      <c r="AO982" t="s">
        <v>764</v>
      </c>
    </row>
    <row r="983" spans="1:41" x14ac:dyDescent="0.35">
      <c r="A983">
        <v>1060769</v>
      </c>
      <c r="B983" t="s">
        <v>740</v>
      </c>
      <c r="C983" t="s">
        <v>741</v>
      </c>
      <c r="D983" t="e">
        <v>#N/A</v>
      </c>
      <c r="E983" t="s">
        <v>966</v>
      </c>
      <c r="F983" t="s">
        <v>742</v>
      </c>
      <c r="G983">
        <v>2021</v>
      </c>
      <c r="H983">
        <v>6</v>
      </c>
      <c r="I983" t="s">
        <v>743</v>
      </c>
      <c r="J983" s="29">
        <v>44377</v>
      </c>
      <c r="K983" t="s">
        <v>744</v>
      </c>
      <c r="L983" t="s">
        <v>745</v>
      </c>
      <c r="M983" t="s">
        <v>746</v>
      </c>
      <c r="N983" t="s">
        <v>747</v>
      </c>
      <c r="O983" t="s">
        <v>748</v>
      </c>
      <c r="P983" t="s">
        <v>673</v>
      </c>
      <c r="Q983" t="s">
        <v>749</v>
      </c>
      <c r="R983" t="s">
        <v>611</v>
      </c>
      <c r="S983" t="s">
        <v>688</v>
      </c>
      <c r="T983" t="s">
        <v>751</v>
      </c>
      <c r="U983" t="s">
        <v>752</v>
      </c>
      <c r="V983" t="s">
        <v>753</v>
      </c>
      <c r="W983" t="s">
        <v>933</v>
      </c>
      <c r="X983" t="s">
        <v>934</v>
      </c>
      <c r="Y983" t="s">
        <v>755</v>
      </c>
      <c r="Z983" t="s">
        <v>380</v>
      </c>
      <c r="AA983" t="s">
        <v>756</v>
      </c>
      <c r="AB983" t="s">
        <v>924</v>
      </c>
      <c r="AC983" t="s">
        <v>758</v>
      </c>
      <c r="AD983" t="s">
        <v>759</v>
      </c>
      <c r="AE983" t="s">
        <v>768</v>
      </c>
      <c r="AF983" t="s">
        <v>935</v>
      </c>
      <c r="AG983" t="s">
        <v>761</v>
      </c>
      <c r="AH983" t="s">
        <v>762</v>
      </c>
      <c r="AI983" t="s">
        <v>936</v>
      </c>
      <c r="AJ983">
        <v>490.79</v>
      </c>
      <c r="AK983">
        <v>0</v>
      </c>
      <c r="AL983">
        <v>0</v>
      </c>
      <c r="AM983" t="s">
        <v>764</v>
      </c>
      <c r="AN983" t="s">
        <v>764</v>
      </c>
      <c r="AO983" t="s">
        <v>764</v>
      </c>
    </row>
    <row r="984" spans="1:41" x14ac:dyDescent="0.35">
      <c r="A984">
        <v>1060769</v>
      </c>
      <c r="B984" t="s">
        <v>740</v>
      </c>
      <c r="C984" t="s">
        <v>741</v>
      </c>
      <c r="D984" t="e">
        <v>#N/A</v>
      </c>
      <c r="E984" t="s">
        <v>966</v>
      </c>
      <c r="F984" t="s">
        <v>742</v>
      </c>
      <c r="G984">
        <v>2021</v>
      </c>
      <c r="H984">
        <v>6</v>
      </c>
      <c r="I984" t="s">
        <v>743</v>
      </c>
      <c r="J984" s="29">
        <v>44377</v>
      </c>
      <c r="K984" t="s">
        <v>744</v>
      </c>
      <c r="L984" t="s">
        <v>769</v>
      </c>
      <c r="M984" t="s">
        <v>776</v>
      </c>
      <c r="N984" t="s">
        <v>777</v>
      </c>
      <c r="O984" t="s">
        <v>772</v>
      </c>
      <c r="P984" t="s">
        <v>673</v>
      </c>
      <c r="Q984" t="s">
        <v>749</v>
      </c>
      <c r="R984" t="s">
        <v>611</v>
      </c>
      <c r="S984" t="s">
        <v>688</v>
      </c>
      <c r="T984" t="s">
        <v>751</v>
      </c>
      <c r="U984" t="s">
        <v>752</v>
      </c>
      <c r="V984" t="s">
        <v>753</v>
      </c>
      <c r="W984" t="s">
        <v>933</v>
      </c>
      <c r="X984" t="s">
        <v>934</v>
      </c>
      <c r="Y984" t="s">
        <v>755</v>
      </c>
      <c r="Z984" t="s">
        <v>380</v>
      </c>
      <c r="AA984" t="s">
        <v>756</v>
      </c>
      <c r="AB984" t="s">
        <v>924</v>
      </c>
      <c r="AC984" t="s">
        <v>758</v>
      </c>
      <c r="AD984" t="s">
        <v>759</v>
      </c>
      <c r="AE984" t="s">
        <v>768</v>
      </c>
      <c r="AF984" t="s">
        <v>935</v>
      </c>
      <c r="AG984" t="s">
        <v>761</v>
      </c>
      <c r="AH984" t="s">
        <v>762</v>
      </c>
      <c r="AI984" t="s">
        <v>936</v>
      </c>
      <c r="AJ984">
        <v>509.92</v>
      </c>
      <c r="AK984">
        <v>0</v>
      </c>
      <c r="AL984">
        <v>0</v>
      </c>
      <c r="AM984" t="s">
        <v>764</v>
      </c>
      <c r="AN984" t="s">
        <v>764</v>
      </c>
      <c r="AO984" t="s">
        <v>764</v>
      </c>
    </row>
    <row r="985" spans="1:41" x14ac:dyDescent="0.35">
      <c r="A985">
        <v>1060768</v>
      </c>
      <c r="B985" t="s">
        <v>740</v>
      </c>
      <c r="C985" t="s">
        <v>741</v>
      </c>
      <c r="D985" t="e">
        <v>#N/A</v>
      </c>
      <c r="E985" t="s">
        <v>967</v>
      </c>
      <c r="F985" t="s">
        <v>742</v>
      </c>
      <c r="G985">
        <v>2021</v>
      </c>
      <c r="H985">
        <v>6</v>
      </c>
      <c r="I985" t="s">
        <v>743</v>
      </c>
      <c r="J985" s="29">
        <v>44377</v>
      </c>
      <c r="K985" t="s">
        <v>744</v>
      </c>
      <c r="L985" t="s">
        <v>769</v>
      </c>
      <c r="M985" t="s">
        <v>770</v>
      </c>
      <c r="N985" t="s">
        <v>771</v>
      </c>
      <c r="O985" t="s">
        <v>772</v>
      </c>
      <c r="P985" t="s">
        <v>673</v>
      </c>
      <c r="Q985" t="s">
        <v>749</v>
      </c>
      <c r="R985" t="s">
        <v>609</v>
      </c>
      <c r="S985" t="s">
        <v>701</v>
      </c>
      <c r="T985" t="s">
        <v>751</v>
      </c>
      <c r="U985" t="s">
        <v>752</v>
      </c>
      <c r="V985" t="s">
        <v>753</v>
      </c>
      <c r="W985" t="s">
        <v>930</v>
      </c>
      <c r="X985" t="s">
        <v>931</v>
      </c>
      <c r="Y985" t="s">
        <v>755</v>
      </c>
      <c r="Z985" t="s">
        <v>380</v>
      </c>
      <c r="AA985" t="s">
        <v>756</v>
      </c>
      <c r="AB985" t="s">
        <v>924</v>
      </c>
      <c r="AC985" t="s">
        <v>758</v>
      </c>
      <c r="AD985" t="s">
        <v>759</v>
      </c>
      <c r="AE985" t="s">
        <v>247</v>
      </c>
      <c r="AF985" t="s">
        <v>925</v>
      </c>
      <c r="AG985" t="s">
        <v>761</v>
      </c>
      <c r="AH985" t="s">
        <v>762</v>
      </c>
      <c r="AI985" t="s">
        <v>926</v>
      </c>
      <c r="AJ985">
        <v>4114.43</v>
      </c>
      <c r="AK985">
        <v>0</v>
      </c>
      <c r="AL985">
        <v>0</v>
      </c>
      <c r="AM985" t="s">
        <v>764</v>
      </c>
      <c r="AN985" t="s">
        <v>764</v>
      </c>
      <c r="AO985" t="s">
        <v>764</v>
      </c>
    </row>
    <row r="986" spans="1:41" x14ac:dyDescent="0.35">
      <c r="A986">
        <v>1060768</v>
      </c>
      <c r="B986" t="s">
        <v>740</v>
      </c>
      <c r="C986" t="s">
        <v>741</v>
      </c>
      <c r="D986" t="e">
        <v>#N/A</v>
      </c>
      <c r="E986" t="s">
        <v>967</v>
      </c>
      <c r="F986" t="s">
        <v>742</v>
      </c>
      <c r="G986">
        <v>2021</v>
      </c>
      <c r="H986">
        <v>6</v>
      </c>
      <c r="I986" t="s">
        <v>743</v>
      </c>
      <c r="J986" s="29">
        <v>44377</v>
      </c>
      <c r="K986" t="s">
        <v>744</v>
      </c>
      <c r="L986" t="s">
        <v>769</v>
      </c>
      <c r="M986" t="s">
        <v>774</v>
      </c>
      <c r="N986" t="s">
        <v>775</v>
      </c>
      <c r="O986" t="s">
        <v>772</v>
      </c>
      <c r="P986" t="s">
        <v>673</v>
      </c>
      <c r="Q986" t="s">
        <v>749</v>
      </c>
      <c r="R986" t="s">
        <v>609</v>
      </c>
      <c r="S986" t="s">
        <v>701</v>
      </c>
      <c r="T986" t="s">
        <v>751</v>
      </c>
      <c r="U986" t="s">
        <v>752</v>
      </c>
      <c r="V986" t="s">
        <v>753</v>
      </c>
      <c r="W986" t="s">
        <v>930</v>
      </c>
      <c r="X986" t="s">
        <v>931</v>
      </c>
      <c r="Y986" t="s">
        <v>755</v>
      </c>
      <c r="Z986" t="s">
        <v>380</v>
      </c>
      <c r="AA986" t="s">
        <v>756</v>
      </c>
      <c r="AB986" t="s">
        <v>924</v>
      </c>
      <c r="AC986" t="s">
        <v>758</v>
      </c>
      <c r="AD986" t="s">
        <v>759</v>
      </c>
      <c r="AE986" t="s">
        <v>247</v>
      </c>
      <c r="AF986" t="s">
        <v>925</v>
      </c>
      <c r="AG986" t="s">
        <v>761</v>
      </c>
      <c r="AH986" t="s">
        <v>762</v>
      </c>
      <c r="AI986" t="s">
        <v>926</v>
      </c>
      <c r="AJ986">
        <v>-4114.43</v>
      </c>
      <c r="AK986">
        <v>0</v>
      </c>
      <c r="AL986">
        <v>0</v>
      </c>
      <c r="AM986" t="s">
        <v>764</v>
      </c>
      <c r="AN986" t="s">
        <v>764</v>
      </c>
      <c r="AO986" t="s">
        <v>764</v>
      </c>
    </row>
    <row r="987" spans="1:41" x14ac:dyDescent="0.35">
      <c r="A987">
        <v>1060768</v>
      </c>
      <c r="B987" t="s">
        <v>740</v>
      </c>
      <c r="C987" t="s">
        <v>741</v>
      </c>
      <c r="D987" t="e">
        <v>#N/A</v>
      </c>
      <c r="E987" t="s">
        <v>967</v>
      </c>
      <c r="F987" t="s">
        <v>742</v>
      </c>
      <c r="G987">
        <v>2021</v>
      </c>
      <c r="H987">
        <v>6</v>
      </c>
      <c r="I987" t="s">
        <v>743</v>
      </c>
      <c r="J987" s="29">
        <v>44377</v>
      </c>
      <c r="K987" t="s">
        <v>744</v>
      </c>
      <c r="L987" t="s">
        <v>745</v>
      </c>
      <c r="M987" t="s">
        <v>746</v>
      </c>
      <c r="N987" t="s">
        <v>747</v>
      </c>
      <c r="O987" t="s">
        <v>748</v>
      </c>
      <c r="P987" t="s">
        <v>673</v>
      </c>
      <c r="Q987" t="s">
        <v>749</v>
      </c>
      <c r="R987" t="s">
        <v>609</v>
      </c>
      <c r="S987" t="s">
        <v>701</v>
      </c>
      <c r="T987" t="s">
        <v>751</v>
      </c>
      <c r="U987" t="s">
        <v>752</v>
      </c>
      <c r="V987" t="s">
        <v>753</v>
      </c>
      <c r="W987" t="s">
        <v>930</v>
      </c>
      <c r="X987" t="s">
        <v>931</v>
      </c>
      <c r="Y987" t="s">
        <v>755</v>
      </c>
      <c r="Z987" t="s">
        <v>380</v>
      </c>
      <c r="AA987" t="s">
        <v>756</v>
      </c>
      <c r="AB987" t="s">
        <v>924</v>
      </c>
      <c r="AC987" t="s">
        <v>758</v>
      </c>
      <c r="AD987" t="s">
        <v>759</v>
      </c>
      <c r="AE987" t="s">
        <v>247</v>
      </c>
      <c r="AF987" t="s">
        <v>925</v>
      </c>
      <c r="AG987" t="s">
        <v>761</v>
      </c>
      <c r="AH987" t="s">
        <v>762</v>
      </c>
      <c r="AI987" t="s">
        <v>926</v>
      </c>
      <c r="AJ987">
        <v>1160.1500000000001</v>
      </c>
      <c r="AK987">
        <v>0</v>
      </c>
      <c r="AL987">
        <v>0</v>
      </c>
      <c r="AM987" t="s">
        <v>764</v>
      </c>
      <c r="AN987" t="s">
        <v>764</v>
      </c>
      <c r="AO987" t="s">
        <v>764</v>
      </c>
    </row>
    <row r="988" spans="1:41" x14ac:dyDescent="0.35">
      <c r="A988">
        <v>1060768</v>
      </c>
      <c r="B988" t="s">
        <v>740</v>
      </c>
      <c r="C988" t="s">
        <v>741</v>
      </c>
      <c r="D988" t="e">
        <v>#N/A</v>
      </c>
      <c r="E988" t="s">
        <v>967</v>
      </c>
      <c r="F988" t="s">
        <v>742</v>
      </c>
      <c r="G988">
        <v>2021</v>
      </c>
      <c r="H988">
        <v>6</v>
      </c>
      <c r="I988" t="s">
        <v>743</v>
      </c>
      <c r="J988" s="29">
        <v>44377</v>
      </c>
      <c r="K988" t="s">
        <v>744</v>
      </c>
      <c r="L988" t="s">
        <v>769</v>
      </c>
      <c r="M988" t="s">
        <v>776</v>
      </c>
      <c r="N988" t="s">
        <v>777</v>
      </c>
      <c r="O988" t="s">
        <v>772</v>
      </c>
      <c r="P988" t="s">
        <v>673</v>
      </c>
      <c r="Q988" t="s">
        <v>749</v>
      </c>
      <c r="R988" t="s">
        <v>609</v>
      </c>
      <c r="S988" t="s">
        <v>701</v>
      </c>
      <c r="T988" t="s">
        <v>751</v>
      </c>
      <c r="U988" t="s">
        <v>752</v>
      </c>
      <c r="V988" t="s">
        <v>753</v>
      </c>
      <c r="W988" t="s">
        <v>930</v>
      </c>
      <c r="X988" t="s">
        <v>931</v>
      </c>
      <c r="Y988" t="s">
        <v>755</v>
      </c>
      <c r="Z988" t="s">
        <v>380</v>
      </c>
      <c r="AA988" t="s">
        <v>756</v>
      </c>
      <c r="AB988" t="s">
        <v>924</v>
      </c>
      <c r="AC988" t="s">
        <v>758</v>
      </c>
      <c r="AD988" t="s">
        <v>759</v>
      </c>
      <c r="AE988" t="s">
        <v>247</v>
      </c>
      <c r="AF988" t="s">
        <v>925</v>
      </c>
      <c r="AG988" t="s">
        <v>761</v>
      </c>
      <c r="AH988" t="s">
        <v>762</v>
      </c>
      <c r="AI988" t="s">
        <v>926</v>
      </c>
      <c r="AJ988">
        <v>4114.43</v>
      </c>
      <c r="AK988">
        <v>0</v>
      </c>
      <c r="AL988">
        <v>0</v>
      </c>
      <c r="AM988" t="s">
        <v>764</v>
      </c>
      <c r="AN988" t="s">
        <v>764</v>
      </c>
      <c r="AO988" t="s">
        <v>764</v>
      </c>
    </row>
    <row r="989" spans="1:41" x14ac:dyDescent="0.35">
      <c r="A989">
        <v>1772683</v>
      </c>
      <c r="B989" t="s">
        <v>740</v>
      </c>
      <c r="C989" t="s">
        <v>741</v>
      </c>
      <c r="D989" t="s">
        <v>580</v>
      </c>
      <c r="E989" t="s">
        <v>132</v>
      </c>
      <c r="F989" t="s">
        <v>742</v>
      </c>
      <c r="G989">
        <v>2021</v>
      </c>
      <c r="H989">
        <v>6</v>
      </c>
      <c r="I989" t="s">
        <v>743</v>
      </c>
      <c r="J989" s="29">
        <v>44377</v>
      </c>
      <c r="K989" t="s">
        <v>744</v>
      </c>
      <c r="L989" t="s">
        <v>745</v>
      </c>
      <c r="M989" t="s">
        <v>746</v>
      </c>
      <c r="N989" t="s">
        <v>747</v>
      </c>
      <c r="O989" t="s">
        <v>748</v>
      </c>
      <c r="P989" t="s">
        <v>673</v>
      </c>
      <c r="Q989" t="s">
        <v>749</v>
      </c>
      <c r="R989" t="s">
        <v>609</v>
      </c>
      <c r="S989" t="s">
        <v>701</v>
      </c>
      <c r="T989" t="s">
        <v>751</v>
      </c>
      <c r="U989" t="s">
        <v>752</v>
      </c>
      <c r="V989" t="s">
        <v>753</v>
      </c>
      <c r="W989" t="s">
        <v>21</v>
      </c>
      <c r="X989" t="s">
        <v>927</v>
      </c>
      <c r="Y989" t="s">
        <v>755</v>
      </c>
      <c r="Z989" t="s">
        <v>380</v>
      </c>
      <c r="AA989" t="s">
        <v>756</v>
      </c>
      <c r="AB989" t="s">
        <v>924</v>
      </c>
      <c r="AC989" t="s">
        <v>758</v>
      </c>
      <c r="AD989" t="s">
        <v>759</v>
      </c>
      <c r="AE989" t="s">
        <v>247</v>
      </c>
      <c r="AF989" t="s">
        <v>790</v>
      </c>
      <c r="AG989" t="s">
        <v>761</v>
      </c>
      <c r="AH989" t="s">
        <v>762</v>
      </c>
      <c r="AI989" t="s">
        <v>791</v>
      </c>
      <c r="AJ989">
        <v>1658.14</v>
      </c>
      <c r="AK989">
        <v>0</v>
      </c>
      <c r="AL989">
        <v>0</v>
      </c>
      <c r="AM989" t="s">
        <v>764</v>
      </c>
      <c r="AN989" t="s">
        <v>764</v>
      </c>
      <c r="AO989" t="s">
        <v>764</v>
      </c>
    </row>
    <row r="990" spans="1:41" x14ac:dyDescent="0.35">
      <c r="A990">
        <v>1772683</v>
      </c>
      <c r="B990" t="s">
        <v>740</v>
      </c>
      <c r="C990" t="s">
        <v>741</v>
      </c>
      <c r="D990" t="s">
        <v>580</v>
      </c>
      <c r="E990" t="s">
        <v>132</v>
      </c>
      <c r="F990" t="s">
        <v>742</v>
      </c>
      <c r="G990">
        <v>2021</v>
      </c>
      <c r="H990">
        <v>6</v>
      </c>
      <c r="I990" t="s">
        <v>743</v>
      </c>
      <c r="J990" s="29">
        <v>44377</v>
      </c>
      <c r="K990" t="s">
        <v>744</v>
      </c>
      <c r="L990" t="s">
        <v>745</v>
      </c>
      <c r="M990" t="s">
        <v>746</v>
      </c>
      <c r="N990" t="s">
        <v>747</v>
      </c>
      <c r="O990" t="s">
        <v>748</v>
      </c>
      <c r="P990" t="s">
        <v>673</v>
      </c>
      <c r="Q990" t="s">
        <v>749</v>
      </c>
      <c r="R990" t="s">
        <v>609</v>
      </c>
      <c r="S990" t="s">
        <v>701</v>
      </c>
      <c r="T990" t="s">
        <v>751</v>
      </c>
      <c r="U990" t="s">
        <v>752</v>
      </c>
      <c r="V990" t="s">
        <v>753</v>
      </c>
      <c r="W990" t="s">
        <v>21</v>
      </c>
      <c r="X990" t="s">
        <v>927</v>
      </c>
      <c r="Y990" t="s">
        <v>755</v>
      </c>
      <c r="Z990" t="s">
        <v>380</v>
      </c>
      <c r="AA990" t="s">
        <v>756</v>
      </c>
      <c r="AB990" t="s">
        <v>924</v>
      </c>
      <c r="AC990" t="s">
        <v>758</v>
      </c>
      <c r="AD990" t="s">
        <v>759</v>
      </c>
      <c r="AE990" t="s">
        <v>247</v>
      </c>
      <c r="AF990" t="s">
        <v>790</v>
      </c>
      <c r="AG990" t="s">
        <v>761</v>
      </c>
      <c r="AH990" t="s">
        <v>762</v>
      </c>
      <c r="AI990" t="s">
        <v>791</v>
      </c>
      <c r="AJ990">
        <v>292.62</v>
      </c>
      <c r="AK990">
        <v>0</v>
      </c>
      <c r="AL990">
        <v>0</v>
      </c>
      <c r="AM990" t="s">
        <v>764</v>
      </c>
      <c r="AN990" t="s">
        <v>764</v>
      </c>
      <c r="AO990" t="s">
        <v>764</v>
      </c>
    </row>
    <row r="991" spans="1:41" x14ac:dyDescent="0.35">
      <c r="A991">
        <v>1772160</v>
      </c>
      <c r="B991" t="s">
        <v>740</v>
      </c>
      <c r="C991" t="s">
        <v>741</v>
      </c>
      <c r="D991" t="s">
        <v>580</v>
      </c>
      <c r="E991" t="s">
        <v>131</v>
      </c>
      <c r="F991" t="s">
        <v>742</v>
      </c>
      <c r="G991">
        <v>2021</v>
      </c>
      <c r="H991">
        <v>6</v>
      </c>
      <c r="I991" t="s">
        <v>743</v>
      </c>
      <c r="J991" s="29">
        <v>44377</v>
      </c>
      <c r="K991" t="s">
        <v>744</v>
      </c>
      <c r="L991" t="s">
        <v>745</v>
      </c>
      <c r="M991" t="s">
        <v>746</v>
      </c>
      <c r="N991" t="s">
        <v>747</v>
      </c>
      <c r="O991" t="s">
        <v>748</v>
      </c>
      <c r="P991" t="s">
        <v>673</v>
      </c>
      <c r="Q991" t="s">
        <v>749</v>
      </c>
      <c r="R991" t="s">
        <v>609</v>
      </c>
      <c r="S991" t="s">
        <v>701</v>
      </c>
      <c r="T991" t="s">
        <v>751</v>
      </c>
      <c r="U991" t="s">
        <v>752</v>
      </c>
      <c r="V991" t="s">
        <v>753</v>
      </c>
      <c r="W991" t="s">
        <v>20</v>
      </c>
      <c r="X991" t="s">
        <v>928</v>
      </c>
      <c r="Y991" t="s">
        <v>755</v>
      </c>
      <c r="Z991" t="s">
        <v>380</v>
      </c>
      <c r="AA991" t="s">
        <v>756</v>
      </c>
      <c r="AB991" t="s">
        <v>924</v>
      </c>
      <c r="AC991" t="s">
        <v>758</v>
      </c>
      <c r="AD991" t="s">
        <v>759</v>
      </c>
      <c r="AE991" t="s">
        <v>247</v>
      </c>
      <c r="AF991" t="s">
        <v>925</v>
      </c>
      <c r="AG991" t="s">
        <v>761</v>
      </c>
      <c r="AH991" t="s">
        <v>762</v>
      </c>
      <c r="AI991" t="s">
        <v>926</v>
      </c>
      <c r="AJ991">
        <v>1214.8599999999999</v>
      </c>
      <c r="AK991">
        <v>0</v>
      </c>
      <c r="AL991">
        <v>0</v>
      </c>
      <c r="AM991" t="s">
        <v>764</v>
      </c>
      <c r="AN991" t="s">
        <v>764</v>
      </c>
      <c r="AO991" t="s">
        <v>764</v>
      </c>
    </row>
    <row r="992" spans="1:41" x14ac:dyDescent="0.35">
      <c r="A992">
        <v>1772683</v>
      </c>
      <c r="B992" t="s">
        <v>740</v>
      </c>
      <c r="C992" t="s">
        <v>741</v>
      </c>
      <c r="D992" t="s">
        <v>580</v>
      </c>
      <c r="E992" t="s">
        <v>132</v>
      </c>
      <c r="F992" t="s">
        <v>742</v>
      </c>
      <c r="G992">
        <v>2021</v>
      </c>
      <c r="H992">
        <v>6</v>
      </c>
      <c r="I992" t="s">
        <v>743</v>
      </c>
      <c r="J992" s="29">
        <v>44377</v>
      </c>
      <c r="K992" t="s">
        <v>744</v>
      </c>
      <c r="L992" t="s">
        <v>769</v>
      </c>
      <c r="M992" t="s">
        <v>770</v>
      </c>
      <c r="N992" t="s">
        <v>771</v>
      </c>
      <c r="O992" t="s">
        <v>772</v>
      </c>
      <c r="P992" t="s">
        <v>673</v>
      </c>
      <c r="Q992" t="s">
        <v>749</v>
      </c>
      <c r="R992" t="s">
        <v>609</v>
      </c>
      <c r="S992" t="s">
        <v>701</v>
      </c>
      <c r="T992" t="s">
        <v>751</v>
      </c>
      <c r="U992" t="s">
        <v>752</v>
      </c>
      <c r="V992" t="s">
        <v>753</v>
      </c>
      <c r="W992" t="s">
        <v>21</v>
      </c>
      <c r="X992" t="s">
        <v>927</v>
      </c>
      <c r="Y992" t="s">
        <v>755</v>
      </c>
      <c r="Z992" t="s">
        <v>380</v>
      </c>
      <c r="AA992" t="s">
        <v>756</v>
      </c>
      <c r="AB992" t="s">
        <v>924</v>
      </c>
      <c r="AC992" t="s">
        <v>758</v>
      </c>
      <c r="AD992" t="s">
        <v>759</v>
      </c>
      <c r="AE992" t="s">
        <v>247</v>
      </c>
      <c r="AF992" t="s">
        <v>790</v>
      </c>
      <c r="AG992" t="s">
        <v>761</v>
      </c>
      <c r="AH992" t="s">
        <v>762</v>
      </c>
      <c r="AI992" t="s">
        <v>791</v>
      </c>
      <c r="AJ992">
        <v>1464.66</v>
      </c>
      <c r="AK992">
        <v>0</v>
      </c>
      <c r="AL992">
        <v>0</v>
      </c>
      <c r="AM992" t="s">
        <v>764</v>
      </c>
      <c r="AN992" t="s">
        <v>764</v>
      </c>
      <c r="AO992" t="s">
        <v>764</v>
      </c>
    </row>
    <row r="993" spans="1:41" x14ac:dyDescent="0.35">
      <c r="A993">
        <v>1772683</v>
      </c>
      <c r="B993" t="s">
        <v>740</v>
      </c>
      <c r="C993" t="s">
        <v>741</v>
      </c>
      <c r="D993" t="s">
        <v>580</v>
      </c>
      <c r="E993" t="s">
        <v>132</v>
      </c>
      <c r="F993" t="s">
        <v>742</v>
      </c>
      <c r="G993">
        <v>2021</v>
      </c>
      <c r="H993">
        <v>6</v>
      </c>
      <c r="I993" t="s">
        <v>743</v>
      </c>
      <c r="J993" s="29">
        <v>44377</v>
      </c>
      <c r="K993" t="s">
        <v>744</v>
      </c>
      <c r="L993" t="s">
        <v>769</v>
      </c>
      <c r="M993" t="s">
        <v>770</v>
      </c>
      <c r="N993" t="s">
        <v>771</v>
      </c>
      <c r="O993" t="s">
        <v>772</v>
      </c>
      <c r="P993" t="s">
        <v>673</v>
      </c>
      <c r="Q993" t="s">
        <v>749</v>
      </c>
      <c r="R993" t="s">
        <v>609</v>
      </c>
      <c r="S993" t="s">
        <v>701</v>
      </c>
      <c r="T993" t="s">
        <v>751</v>
      </c>
      <c r="U993" t="s">
        <v>752</v>
      </c>
      <c r="V993" t="s">
        <v>753</v>
      </c>
      <c r="W993" t="s">
        <v>21</v>
      </c>
      <c r="X993" t="s">
        <v>927</v>
      </c>
      <c r="Y993" t="s">
        <v>755</v>
      </c>
      <c r="Z993" t="s">
        <v>380</v>
      </c>
      <c r="AA993" t="s">
        <v>756</v>
      </c>
      <c r="AB993" t="s">
        <v>924</v>
      </c>
      <c r="AC993" t="s">
        <v>758</v>
      </c>
      <c r="AD993" t="s">
        <v>759</v>
      </c>
      <c r="AE993" t="s">
        <v>247</v>
      </c>
      <c r="AF993" t="s">
        <v>790</v>
      </c>
      <c r="AG993" t="s">
        <v>761</v>
      </c>
      <c r="AH993" t="s">
        <v>762</v>
      </c>
      <c r="AI993" t="s">
        <v>791</v>
      </c>
      <c r="AJ993">
        <v>110.72</v>
      </c>
      <c r="AK993">
        <v>0</v>
      </c>
      <c r="AL993">
        <v>0</v>
      </c>
      <c r="AM993" t="s">
        <v>764</v>
      </c>
      <c r="AN993" t="s">
        <v>764</v>
      </c>
      <c r="AO993" t="s">
        <v>764</v>
      </c>
    </row>
    <row r="994" spans="1:41" x14ac:dyDescent="0.35">
      <c r="A994">
        <v>1772683</v>
      </c>
      <c r="B994" t="s">
        <v>740</v>
      </c>
      <c r="C994" t="s">
        <v>741</v>
      </c>
      <c r="D994" t="s">
        <v>580</v>
      </c>
      <c r="E994" t="s">
        <v>132</v>
      </c>
      <c r="F994" t="s">
        <v>742</v>
      </c>
      <c r="G994">
        <v>2021</v>
      </c>
      <c r="H994">
        <v>6</v>
      </c>
      <c r="I994" t="s">
        <v>743</v>
      </c>
      <c r="J994" s="29">
        <v>44377</v>
      </c>
      <c r="K994" t="s">
        <v>744</v>
      </c>
      <c r="L994" t="s">
        <v>769</v>
      </c>
      <c r="M994" t="s">
        <v>774</v>
      </c>
      <c r="N994" t="s">
        <v>775</v>
      </c>
      <c r="O994" t="s">
        <v>772</v>
      </c>
      <c r="P994" t="s">
        <v>673</v>
      </c>
      <c r="Q994" t="s">
        <v>749</v>
      </c>
      <c r="R994" t="s">
        <v>609</v>
      </c>
      <c r="S994" t="s">
        <v>701</v>
      </c>
      <c r="T994" t="s">
        <v>751</v>
      </c>
      <c r="U994" t="s">
        <v>752</v>
      </c>
      <c r="V994" t="s">
        <v>753</v>
      </c>
      <c r="W994" t="s">
        <v>21</v>
      </c>
      <c r="X994" t="s">
        <v>927</v>
      </c>
      <c r="Y994" t="s">
        <v>755</v>
      </c>
      <c r="Z994" t="s">
        <v>380</v>
      </c>
      <c r="AA994" t="s">
        <v>756</v>
      </c>
      <c r="AB994" t="s">
        <v>924</v>
      </c>
      <c r="AC994" t="s">
        <v>758</v>
      </c>
      <c r="AD994" t="s">
        <v>759</v>
      </c>
      <c r="AE994" t="s">
        <v>247</v>
      </c>
      <c r="AF994" t="s">
        <v>790</v>
      </c>
      <c r="AG994" t="s">
        <v>761</v>
      </c>
      <c r="AH994" t="s">
        <v>762</v>
      </c>
      <c r="AI994" t="s">
        <v>791</v>
      </c>
      <c r="AJ994">
        <v>-1464.66</v>
      </c>
      <c r="AK994">
        <v>0</v>
      </c>
      <c r="AL994">
        <v>0</v>
      </c>
      <c r="AM994" t="s">
        <v>764</v>
      </c>
      <c r="AN994" t="s">
        <v>764</v>
      </c>
      <c r="AO994" t="s">
        <v>764</v>
      </c>
    </row>
    <row r="995" spans="1:41" x14ac:dyDescent="0.35">
      <c r="A995">
        <v>1772683</v>
      </c>
      <c r="B995" t="s">
        <v>740</v>
      </c>
      <c r="C995" t="s">
        <v>741</v>
      </c>
      <c r="D995" t="s">
        <v>580</v>
      </c>
      <c r="E995" t="s">
        <v>132</v>
      </c>
      <c r="F995" t="s">
        <v>742</v>
      </c>
      <c r="G995">
        <v>2021</v>
      </c>
      <c r="H995">
        <v>6</v>
      </c>
      <c r="I995" t="s">
        <v>743</v>
      </c>
      <c r="J995" s="29">
        <v>44377</v>
      </c>
      <c r="K995" t="s">
        <v>744</v>
      </c>
      <c r="L995" t="s">
        <v>769</v>
      </c>
      <c r="M995" t="s">
        <v>774</v>
      </c>
      <c r="N995" t="s">
        <v>775</v>
      </c>
      <c r="O995" t="s">
        <v>772</v>
      </c>
      <c r="P995" t="s">
        <v>673</v>
      </c>
      <c r="Q995" t="s">
        <v>749</v>
      </c>
      <c r="R995" t="s">
        <v>609</v>
      </c>
      <c r="S995" t="s">
        <v>701</v>
      </c>
      <c r="T995" t="s">
        <v>751</v>
      </c>
      <c r="U995" t="s">
        <v>752</v>
      </c>
      <c r="V995" t="s">
        <v>753</v>
      </c>
      <c r="W995" t="s">
        <v>21</v>
      </c>
      <c r="X995" t="s">
        <v>927</v>
      </c>
      <c r="Y995" t="s">
        <v>755</v>
      </c>
      <c r="Z995" t="s">
        <v>380</v>
      </c>
      <c r="AA995" t="s">
        <v>756</v>
      </c>
      <c r="AB995" t="s">
        <v>924</v>
      </c>
      <c r="AC995" t="s">
        <v>758</v>
      </c>
      <c r="AD995" t="s">
        <v>759</v>
      </c>
      <c r="AE995" t="s">
        <v>247</v>
      </c>
      <c r="AF995" t="s">
        <v>790</v>
      </c>
      <c r="AG995" t="s">
        <v>761</v>
      </c>
      <c r="AH995" t="s">
        <v>762</v>
      </c>
      <c r="AI995" t="s">
        <v>791</v>
      </c>
      <c r="AJ995">
        <v>-110.72</v>
      </c>
      <c r="AK995">
        <v>0</v>
      </c>
      <c r="AL995">
        <v>0</v>
      </c>
      <c r="AM995" t="s">
        <v>764</v>
      </c>
      <c r="AN995" t="s">
        <v>764</v>
      </c>
      <c r="AO995" t="s">
        <v>764</v>
      </c>
    </row>
    <row r="996" spans="1:41" x14ac:dyDescent="0.35">
      <c r="A996">
        <v>1772683</v>
      </c>
      <c r="B996" t="s">
        <v>740</v>
      </c>
      <c r="C996" t="s">
        <v>741</v>
      </c>
      <c r="D996" t="s">
        <v>580</v>
      </c>
      <c r="E996" t="s">
        <v>132</v>
      </c>
      <c r="F996" t="s">
        <v>742</v>
      </c>
      <c r="G996">
        <v>2021</v>
      </c>
      <c r="H996">
        <v>6</v>
      </c>
      <c r="I996" t="s">
        <v>743</v>
      </c>
      <c r="J996" s="29">
        <v>44377</v>
      </c>
      <c r="K996" t="s">
        <v>744</v>
      </c>
      <c r="L996" t="s">
        <v>769</v>
      </c>
      <c r="M996" t="s">
        <v>776</v>
      </c>
      <c r="N996" t="s">
        <v>777</v>
      </c>
      <c r="O996" t="s">
        <v>772</v>
      </c>
      <c r="P996" t="s">
        <v>673</v>
      </c>
      <c r="Q996" t="s">
        <v>749</v>
      </c>
      <c r="R996" t="s">
        <v>609</v>
      </c>
      <c r="S996" t="s">
        <v>701</v>
      </c>
      <c r="T996" t="s">
        <v>751</v>
      </c>
      <c r="U996" t="s">
        <v>752</v>
      </c>
      <c r="V996" t="s">
        <v>753</v>
      </c>
      <c r="W996" t="s">
        <v>21</v>
      </c>
      <c r="X996" t="s">
        <v>927</v>
      </c>
      <c r="Y996" t="s">
        <v>755</v>
      </c>
      <c r="Z996" t="s">
        <v>380</v>
      </c>
      <c r="AA996" t="s">
        <v>756</v>
      </c>
      <c r="AB996" t="s">
        <v>924</v>
      </c>
      <c r="AC996" t="s">
        <v>758</v>
      </c>
      <c r="AD996" t="s">
        <v>759</v>
      </c>
      <c r="AE996" t="s">
        <v>247</v>
      </c>
      <c r="AF996" t="s">
        <v>790</v>
      </c>
      <c r="AG996" t="s">
        <v>761</v>
      </c>
      <c r="AH996" t="s">
        <v>762</v>
      </c>
      <c r="AI996" t="s">
        <v>791</v>
      </c>
      <c r="AJ996">
        <v>1464.66</v>
      </c>
      <c r="AK996">
        <v>0</v>
      </c>
      <c r="AL996">
        <v>0</v>
      </c>
      <c r="AM996" t="s">
        <v>764</v>
      </c>
      <c r="AN996" t="s">
        <v>764</v>
      </c>
      <c r="AO996" t="s">
        <v>764</v>
      </c>
    </row>
    <row r="997" spans="1:41" x14ac:dyDescent="0.35">
      <c r="A997">
        <v>1772683</v>
      </c>
      <c r="B997" t="s">
        <v>740</v>
      </c>
      <c r="C997" t="s">
        <v>741</v>
      </c>
      <c r="D997" t="s">
        <v>580</v>
      </c>
      <c r="E997" t="s">
        <v>132</v>
      </c>
      <c r="F997" t="s">
        <v>742</v>
      </c>
      <c r="G997">
        <v>2021</v>
      </c>
      <c r="H997">
        <v>6</v>
      </c>
      <c r="I997" t="s">
        <v>743</v>
      </c>
      <c r="J997" s="29">
        <v>44377</v>
      </c>
      <c r="K997" t="s">
        <v>744</v>
      </c>
      <c r="L997" t="s">
        <v>769</v>
      </c>
      <c r="M997" t="s">
        <v>776</v>
      </c>
      <c r="N997" t="s">
        <v>777</v>
      </c>
      <c r="O997" t="s">
        <v>772</v>
      </c>
      <c r="P997" t="s">
        <v>673</v>
      </c>
      <c r="Q997" t="s">
        <v>749</v>
      </c>
      <c r="R997" t="s">
        <v>609</v>
      </c>
      <c r="S997" t="s">
        <v>701</v>
      </c>
      <c r="T997" t="s">
        <v>751</v>
      </c>
      <c r="U997" t="s">
        <v>752</v>
      </c>
      <c r="V997" t="s">
        <v>753</v>
      </c>
      <c r="W997" t="s">
        <v>21</v>
      </c>
      <c r="X997" t="s">
        <v>927</v>
      </c>
      <c r="Y997" t="s">
        <v>755</v>
      </c>
      <c r="Z997" t="s">
        <v>380</v>
      </c>
      <c r="AA997" t="s">
        <v>756</v>
      </c>
      <c r="AB997" t="s">
        <v>924</v>
      </c>
      <c r="AC997" t="s">
        <v>758</v>
      </c>
      <c r="AD997" t="s">
        <v>759</v>
      </c>
      <c r="AE997" t="s">
        <v>247</v>
      </c>
      <c r="AF997" t="s">
        <v>790</v>
      </c>
      <c r="AG997" t="s">
        <v>761</v>
      </c>
      <c r="AH997" t="s">
        <v>762</v>
      </c>
      <c r="AI997" t="s">
        <v>791</v>
      </c>
      <c r="AJ997">
        <v>321.66000000000003</v>
      </c>
      <c r="AK997">
        <v>0</v>
      </c>
      <c r="AL997">
        <v>0</v>
      </c>
      <c r="AM997" t="s">
        <v>764</v>
      </c>
      <c r="AN997" t="s">
        <v>764</v>
      </c>
      <c r="AO997" t="s">
        <v>764</v>
      </c>
    </row>
    <row r="998" spans="1:41" x14ac:dyDescent="0.35">
      <c r="A998">
        <v>1772683</v>
      </c>
      <c r="B998" t="s">
        <v>740</v>
      </c>
      <c r="C998" t="s">
        <v>741</v>
      </c>
      <c r="D998" t="s">
        <v>580</v>
      </c>
      <c r="E998" t="s">
        <v>132</v>
      </c>
      <c r="F998" t="s">
        <v>742</v>
      </c>
      <c r="G998">
        <v>2021</v>
      </c>
      <c r="H998">
        <v>6</v>
      </c>
      <c r="I998" t="s">
        <v>743</v>
      </c>
      <c r="J998" s="29">
        <v>44377</v>
      </c>
      <c r="K998" t="s">
        <v>744</v>
      </c>
      <c r="L998" t="s">
        <v>769</v>
      </c>
      <c r="M998" t="s">
        <v>776</v>
      </c>
      <c r="N998" t="s">
        <v>777</v>
      </c>
      <c r="O998" t="s">
        <v>772</v>
      </c>
      <c r="P998" t="s">
        <v>673</v>
      </c>
      <c r="Q998" t="s">
        <v>749</v>
      </c>
      <c r="R998" t="s">
        <v>609</v>
      </c>
      <c r="S998" t="s">
        <v>701</v>
      </c>
      <c r="T998" t="s">
        <v>751</v>
      </c>
      <c r="U998" t="s">
        <v>752</v>
      </c>
      <c r="V998" t="s">
        <v>753</v>
      </c>
      <c r="W998" t="s">
        <v>21</v>
      </c>
      <c r="X998" t="s">
        <v>927</v>
      </c>
      <c r="Y998" t="s">
        <v>755</v>
      </c>
      <c r="Z998" t="s">
        <v>380</v>
      </c>
      <c r="AA998" t="s">
        <v>756</v>
      </c>
      <c r="AB998" t="s">
        <v>924</v>
      </c>
      <c r="AC998" t="s">
        <v>758</v>
      </c>
      <c r="AD998" t="s">
        <v>759</v>
      </c>
      <c r="AE998" t="s">
        <v>247</v>
      </c>
      <c r="AF998" t="s">
        <v>790</v>
      </c>
      <c r="AG998" t="s">
        <v>761</v>
      </c>
      <c r="AH998" t="s">
        <v>762</v>
      </c>
      <c r="AI998" t="s">
        <v>791</v>
      </c>
      <c r="AJ998">
        <v>110.72</v>
      </c>
      <c r="AK998">
        <v>0</v>
      </c>
      <c r="AL998">
        <v>0</v>
      </c>
      <c r="AM998" t="s">
        <v>764</v>
      </c>
      <c r="AN998" t="s">
        <v>764</v>
      </c>
      <c r="AO998" t="s">
        <v>764</v>
      </c>
    </row>
    <row r="999" spans="1:41" x14ac:dyDescent="0.35">
      <c r="A999">
        <v>1772160</v>
      </c>
      <c r="B999" t="s">
        <v>740</v>
      </c>
      <c r="C999" t="s">
        <v>741</v>
      </c>
      <c r="D999" t="s">
        <v>580</v>
      </c>
      <c r="E999" t="s">
        <v>131</v>
      </c>
      <c r="F999" t="s">
        <v>742</v>
      </c>
      <c r="G999">
        <v>2021</v>
      </c>
      <c r="H999">
        <v>6</v>
      </c>
      <c r="I999" t="s">
        <v>743</v>
      </c>
      <c r="J999" s="29">
        <v>44377</v>
      </c>
      <c r="K999" t="s">
        <v>744</v>
      </c>
      <c r="L999" t="s">
        <v>769</v>
      </c>
      <c r="M999" t="s">
        <v>770</v>
      </c>
      <c r="N999" t="s">
        <v>771</v>
      </c>
      <c r="O999" t="s">
        <v>772</v>
      </c>
      <c r="P999" t="s">
        <v>673</v>
      </c>
      <c r="Q999" t="s">
        <v>749</v>
      </c>
      <c r="R999" t="s">
        <v>609</v>
      </c>
      <c r="S999" t="s">
        <v>701</v>
      </c>
      <c r="T999" t="s">
        <v>751</v>
      </c>
      <c r="U999" t="s">
        <v>752</v>
      </c>
      <c r="V999" t="s">
        <v>753</v>
      </c>
      <c r="W999" t="s">
        <v>20</v>
      </c>
      <c r="X999" t="s">
        <v>928</v>
      </c>
      <c r="Y999" t="s">
        <v>755</v>
      </c>
      <c r="Z999" t="s">
        <v>380</v>
      </c>
      <c r="AA999" t="s">
        <v>756</v>
      </c>
      <c r="AB999" t="s">
        <v>924</v>
      </c>
      <c r="AC999" t="s">
        <v>758</v>
      </c>
      <c r="AD999" t="s">
        <v>759</v>
      </c>
      <c r="AE999" t="s">
        <v>247</v>
      </c>
      <c r="AF999" t="s">
        <v>925</v>
      </c>
      <c r="AG999" t="s">
        <v>761</v>
      </c>
      <c r="AH999" t="s">
        <v>762</v>
      </c>
      <c r="AI999" t="s">
        <v>926</v>
      </c>
      <c r="AJ999">
        <v>772.39</v>
      </c>
      <c r="AK999">
        <v>0</v>
      </c>
      <c r="AL999">
        <v>0</v>
      </c>
      <c r="AM999" t="s">
        <v>764</v>
      </c>
      <c r="AN999" t="s">
        <v>764</v>
      </c>
      <c r="AO999" t="s">
        <v>764</v>
      </c>
    </row>
    <row r="1000" spans="1:41" x14ac:dyDescent="0.35">
      <c r="A1000">
        <v>1772160</v>
      </c>
      <c r="B1000" t="s">
        <v>740</v>
      </c>
      <c r="C1000" t="s">
        <v>741</v>
      </c>
      <c r="D1000" t="s">
        <v>580</v>
      </c>
      <c r="E1000" t="s">
        <v>131</v>
      </c>
      <c r="F1000" t="s">
        <v>742</v>
      </c>
      <c r="G1000">
        <v>2021</v>
      </c>
      <c r="H1000">
        <v>6</v>
      </c>
      <c r="I1000" t="s">
        <v>743</v>
      </c>
      <c r="J1000" s="29">
        <v>44377</v>
      </c>
      <c r="K1000" t="s">
        <v>744</v>
      </c>
      <c r="L1000" t="s">
        <v>769</v>
      </c>
      <c r="M1000" t="s">
        <v>774</v>
      </c>
      <c r="N1000" t="s">
        <v>775</v>
      </c>
      <c r="O1000" t="s">
        <v>772</v>
      </c>
      <c r="P1000" t="s">
        <v>673</v>
      </c>
      <c r="Q1000" t="s">
        <v>749</v>
      </c>
      <c r="R1000" t="s">
        <v>609</v>
      </c>
      <c r="S1000" t="s">
        <v>701</v>
      </c>
      <c r="T1000" t="s">
        <v>751</v>
      </c>
      <c r="U1000" t="s">
        <v>752</v>
      </c>
      <c r="V1000" t="s">
        <v>753</v>
      </c>
      <c r="W1000" t="s">
        <v>20</v>
      </c>
      <c r="X1000" t="s">
        <v>928</v>
      </c>
      <c r="Y1000" t="s">
        <v>755</v>
      </c>
      <c r="Z1000" t="s">
        <v>380</v>
      </c>
      <c r="AA1000" t="s">
        <v>756</v>
      </c>
      <c r="AB1000" t="s">
        <v>924</v>
      </c>
      <c r="AC1000" t="s">
        <v>758</v>
      </c>
      <c r="AD1000" t="s">
        <v>759</v>
      </c>
      <c r="AE1000" t="s">
        <v>247</v>
      </c>
      <c r="AF1000" t="s">
        <v>925</v>
      </c>
      <c r="AG1000" t="s">
        <v>761</v>
      </c>
      <c r="AH1000" t="s">
        <v>762</v>
      </c>
      <c r="AI1000" t="s">
        <v>926</v>
      </c>
      <c r="AJ1000">
        <v>-772.39</v>
      </c>
      <c r="AK1000">
        <v>0</v>
      </c>
      <c r="AL1000">
        <v>0</v>
      </c>
      <c r="AM1000" t="s">
        <v>764</v>
      </c>
      <c r="AN1000" t="s">
        <v>764</v>
      </c>
      <c r="AO1000" t="s">
        <v>764</v>
      </c>
    </row>
    <row r="1001" spans="1:41" x14ac:dyDescent="0.35">
      <c r="A1001">
        <v>1772160</v>
      </c>
      <c r="B1001" t="s">
        <v>740</v>
      </c>
      <c r="C1001" t="s">
        <v>741</v>
      </c>
      <c r="D1001" t="s">
        <v>580</v>
      </c>
      <c r="E1001" t="s">
        <v>131</v>
      </c>
      <c r="F1001" t="s">
        <v>742</v>
      </c>
      <c r="G1001">
        <v>2021</v>
      </c>
      <c r="H1001">
        <v>6</v>
      </c>
      <c r="I1001" t="s">
        <v>743</v>
      </c>
      <c r="J1001" s="29">
        <v>44377</v>
      </c>
      <c r="K1001" t="s">
        <v>744</v>
      </c>
      <c r="L1001" t="s">
        <v>769</v>
      </c>
      <c r="M1001" t="s">
        <v>776</v>
      </c>
      <c r="N1001" t="s">
        <v>777</v>
      </c>
      <c r="O1001" t="s">
        <v>772</v>
      </c>
      <c r="P1001" t="s">
        <v>673</v>
      </c>
      <c r="Q1001" t="s">
        <v>749</v>
      </c>
      <c r="R1001" t="s">
        <v>609</v>
      </c>
      <c r="S1001" t="s">
        <v>701</v>
      </c>
      <c r="T1001" t="s">
        <v>751</v>
      </c>
      <c r="U1001" t="s">
        <v>752</v>
      </c>
      <c r="V1001" t="s">
        <v>753</v>
      </c>
      <c r="W1001" t="s">
        <v>20</v>
      </c>
      <c r="X1001" t="s">
        <v>928</v>
      </c>
      <c r="Y1001" t="s">
        <v>755</v>
      </c>
      <c r="Z1001" t="s">
        <v>380</v>
      </c>
      <c r="AA1001" t="s">
        <v>756</v>
      </c>
      <c r="AB1001" t="s">
        <v>924</v>
      </c>
      <c r="AC1001" t="s">
        <v>758</v>
      </c>
      <c r="AD1001" t="s">
        <v>759</v>
      </c>
      <c r="AE1001" t="s">
        <v>247</v>
      </c>
      <c r="AF1001" t="s">
        <v>925</v>
      </c>
      <c r="AG1001" t="s">
        <v>761</v>
      </c>
      <c r="AH1001" t="s">
        <v>762</v>
      </c>
      <c r="AI1001" t="s">
        <v>926</v>
      </c>
      <c r="AJ1001">
        <v>772.39</v>
      </c>
      <c r="AK1001">
        <v>0</v>
      </c>
      <c r="AL1001">
        <v>0</v>
      </c>
      <c r="AM1001" t="s">
        <v>764</v>
      </c>
      <c r="AN1001" t="s">
        <v>764</v>
      </c>
      <c r="AO1001" t="s">
        <v>764</v>
      </c>
    </row>
    <row r="1002" spans="1:41" x14ac:dyDescent="0.35">
      <c r="A1002">
        <v>1060767</v>
      </c>
      <c r="B1002" t="s">
        <v>740</v>
      </c>
      <c r="C1002" t="s">
        <v>741</v>
      </c>
      <c r="D1002" t="e">
        <v>#N/A</v>
      </c>
      <c r="E1002" t="s">
        <v>968</v>
      </c>
      <c r="F1002" t="s">
        <v>742</v>
      </c>
      <c r="G1002">
        <v>2021</v>
      </c>
      <c r="H1002">
        <v>6</v>
      </c>
      <c r="I1002" t="s">
        <v>743</v>
      </c>
      <c r="J1002" s="29">
        <v>44377</v>
      </c>
      <c r="K1002" t="s">
        <v>744</v>
      </c>
      <c r="L1002" t="s">
        <v>769</v>
      </c>
      <c r="M1002" t="s">
        <v>770</v>
      </c>
      <c r="N1002" t="s">
        <v>771</v>
      </c>
      <c r="O1002" t="s">
        <v>772</v>
      </c>
      <c r="P1002" t="s">
        <v>673</v>
      </c>
      <c r="Q1002" t="s">
        <v>749</v>
      </c>
      <c r="R1002" t="s">
        <v>609</v>
      </c>
      <c r="S1002" t="s">
        <v>701</v>
      </c>
      <c r="T1002" t="s">
        <v>751</v>
      </c>
      <c r="U1002" t="s">
        <v>752</v>
      </c>
      <c r="V1002" t="s">
        <v>753</v>
      </c>
      <c r="W1002" t="s">
        <v>933</v>
      </c>
      <c r="X1002" t="s">
        <v>934</v>
      </c>
      <c r="Y1002" t="s">
        <v>755</v>
      </c>
      <c r="Z1002" t="s">
        <v>380</v>
      </c>
      <c r="AA1002" t="s">
        <v>756</v>
      </c>
      <c r="AB1002" t="s">
        <v>924</v>
      </c>
      <c r="AC1002" t="s">
        <v>758</v>
      </c>
      <c r="AD1002" t="s">
        <v>759</v>
      </c>
      <c r="AE1002" t="s">
        <v>247</v>
      </c>
      <c r="AF1002" t="s">
        <v>935</v>
      </c>
      <c r="AG1002" t="s">
        <v>761</v>
      </c>
      <c r="AH1002" t="s">
        <v>762</v>
      </c>
      <c r="AI1002" t="s">
        <v>936</v>
      </c>
      <c r="AJ1002">
        <v>1802.89</v>
      </c>
      <c r="AK1002">
        <v>0</v>
      </c>
      <c r="AL1002">
        <v>0</v>
      </c>
      <c r="AM1002" t="s">
        <v>764</v>
      </c>
      <c r="AN1002" t="s">
        <v>764</v>
      </c>
      <c r="AO1002" t="s">
        <v>764</v>
      </c>
    </row>
    <row r="1003" spans="1:41" x14ac:dyDescent="0.35">
      <c r="A1003">
        <v>1060767</v>
      </c>
      <c r="B1003" t="s">
        <v>740</v>
      </c>
      <c r="C1003" t="s">
        <v>741</v>
      </c>
      <c r="D1003" t="e">
        <v>#N/A</v>
      </c>
      <c r="E1003" t="s">
        <v>968</v>
      </c>
      <c r="F1003" t="s">
        <v>742</v>
      </c>
      <c r="G1003">
        <v>2021</v>
      </c>
      <c r="H1003">
        <v>6</v>
      </c>
      <c r="I1003" t="s">
        <v>743</v>
      </c>
      <c r="J1003" s="29">
        <v>44377</v>
      </c>
      <c r="K1003" t="s">
        <v>744</v>
      </c>
      <c r="L1003" t="s">
        <v>769</v>
      </c>
      <c r="M1003" t="s">
        <v>774</v>
      </c>
      <c r="N1003" t="s">
        <v>775</v>
      </c>
      <c r="O1003" t="s">
        <v>772</v>
      </c>
      <c r="P1003" t="s">
        <v>673</v>
      </c>
      <c r="Q1003" t="s">
        <v>749</v>
      </c>
      <c r="R1003" t="s">
        <v>609</v>
      </c>
      <c r="S1003" t="s">
        <v>701</v>
      </c>
      <c r="T1003" t="s">
        <v>751</v>
      </c>
      <c r="U1003" t="s">
        <v>752</v>
      </c>
      <c r="V1003" t="s">
        <v>753</v>
      </c>
      <c r="W1003" t="s">
        <v>933</v>
      </c>
      <c r="X1003" t="s">
        <v>934</v>
      </c>
      <c r="Y1003" t="s">
        <v>755</v>
      </c>
      <c r="Z1003" t="s">
        <v>380</v>
      </c>
      <c r="AA1003" t="s">
        <v>756</v>
      </c>
      <c r="AB1003" t="s">
        <v>924</v>
      </c>
      <c r="AC1003" t="s">
        <v>758</v>
      </c>
      <c r="AD1003" t="s">
        <v>759</v>
      </c>
      <c r="AE1003" t="s">
        <v>247</v>
      </c>
      <c r="AF1003" t="s">
        <v>935</v>
      </c>
      <c r="AG1003" t="s">
        <v>761</v>
      </c>
      <c r="AH1003" t="s">
        <v>762</v>
      </c>
      <c r="AI1003" t="s">
        <v>936</v>
      </c>
      <c r="AJ1003">
        <v>-1802.89</v>
      </c>
      <c r="AK1003">
        <v>0</v>
      </c>
      <c r="AL1003">
        <v>0</v>
      </c>
      <c r="AM1003" t="s">
        <v>764</v>
      </c>
      <c r="AN1003" t="s">
        <v>764</v>
      </c>
      <c r="AO1003" t="s">
        <v>764</v>
      </c>
    </row>
    <row r="1004" spans="1:41" x14ac:dyDescent="0.35">
      <c r="A1004">
        <v>1060767</v>
      </c>
      <c r="B1004" t="s">
        <v>740</v>
      </c>
      <c r="C1004" t="s">
        <v>741</v>
      </c>
      <c r="D1004" t="e">
        <v>#N/A</v>
      </c>
      <c r="E1004" t="s">
        <v>968</v>
      </c>
      <c r="F1004" t="s">
        <v>742</v>
      </c>
      <c r="G1004">
        <v>2021</v>
      </c>
      <c r="H1004">
        <v>6</v>
      </c>
      <c r="I1004" t="s">
        <v>743</v>
      </c>
      <c r="J1004" s="29">
        <v>44377</v>
      </c>
      <c r="K1004" t="s">
        <v>744</v>
      </c>
      <c r="L1004" t="s">
        <v>745</v>
      </c>
      <c r="M1004" t="s">
        <v>746</v>
      </c>
      <c r="N1004" t="s">
        <v>747</v>
      </c>
      <c r="O1004" t="s">
        <v>748</v>
      </c>
      <c r="P1004" t="s">
        <v>673</v>
      </c>
      <c r="Q1004" t="s">
        <v>749</v>
      </c>
      <c r="R1004" t="s">
        <v>609</v>
      </c>
      <c r="S1004" t="s">
        <v>701</v>
      </c>
      <c r="T1004" t="s">
        <v>751</v>
      </c>
      <c r="U1004" t="s">
        <v>752</v>
      </c>
      <c r="V1004" t="s">
        <v>753</v>
      </c>
      <c r="W1004" t="s">
        <v>933</v>
      </c>
      <c r="X1004" t="s">
        <v>934</v>
      </c>
      <c r="Y1004" t="s">
        <v>755</v>
      </c>
      <c r="Z1004" t="s">
        <v>380</v>
      </c>
      <c r="AA1004" t="s">
        <v>756</v>
      </c>
      <c r="AB1004" t="s">
        <v>924</v>
      </c>
      <c r="AC1004" t="s">
        <v>758</v>
      </c>
      <c r="AD1004" t="s">
        <v>759</v>
      </c>
      <c r="AE1004" t="s">
        <v>247</v>
      </c>
      <c r="AF1004" t="s">
        <v>935</v>
      </c>
      <c r="AG1004" t="s">
        <v>761</v>
      </c>
      <c r="AH1004" t="s">
        <v>762</v>
      </c>
      <c r="AI1004" t="s">
        <v>936</v>
      </c>
      <c r="AJ1004">
        <v>704.86</v>
      </c>
      <c r="AK1004">
        <v>0</v>
      </c>
      <c r="AL1004">
        <v>0</v>
      </c>
      <c r="AM1004" t="s">
        <v>764</v>
      </c>
      <c r="AN1004" t="s">
        <v>764</v>
      </c>
      <c r="AO1004" t="s">
        <v>764</v>
      </c>
    </row>
    <row r="1005" spans="1:41" x14ac:dyDescent="0.35">
      <c r="A1005">
        <v>1060767</v>
      </c>
      <c r="B1005" t="s">
        <v>740</v>
      </c>
      <c r="C1005" t="s">
        <v>741</v>
      </c>
      <c r="D1005" t="e">
        <v>#N/A</v>
      </c>
      <c r="E1005" t="s">
        <v>968</v>
      </c>
      <c r="F1005" t="s">
        <v>742</v>
      </c>
      <c r="G1005">
        <v>2021</v>
      </c>
      <c r="H1005">
        <v>6</v>
      </c>
      <c r="I1005" t="s">
        <v>743</v>
      </c>
      <c r="J1005" s="29">
        <v>44377</v>
      </c>
      <c r="K1005" t="s">
        <v>744</v>
      </c>
      <c r="L1005" t="s">
        <v>769</v>
      </c>
      <c r="M1005" t="s">
        <v>776</v>
      </c>
      <c r="N1005" t="s">
        <v>777</v>
      </c>
      <c r="O1005" t="s">
        <v>772</v>
      </c>
      <c r="P1005" t="s">
        <v>673</v>
      </c>
      <c r="Q1005" t="s">
        <v>749</v>
      </c>
      <c r="R1005" t="s">
        <v>609</v>
      </c>
      <c r="S1005" t="s">
        <v>701</v>
      </c>
      <c r="T1005" t="s">
        <v>751</v>
      </c>
      <c r="U1005" t="s">
        <v>752</v>
      </c>
      <c r="V1005" t="s">
        <v>753</v>
      </c>
      <c r="W1005" t="s">
        <v>933</v>
      </c>
      <c r="X1005" t="s">
        <v>934</v>
      </c>
      <c r="Y1005" t="s">
        <v>755</v>
      </c>
      <c r="Z1005" t="s">
        <v>380</v>
      </c>
      <c r="AA1005" t="s">
        <v>756</v>
      </c>
      <c r="AB1005" t="s">
        <v>924</v>
      </c>
      <c r="AC1005" t="s">
        <v>758</v>
      </c>
      <c r="AD1005" t="s">
        <v>759</v>
      </c>
      <c r="AE1005" t="s">
        <v>247</v>
      </c>
      <c r="AF1005" t="s">
        <v>935</v>
      </c>
      <c r="AG1005" t="s">
        <v>761</v>
      </c>
      <c r="AH1005" t="s">
        <v>762</v>
      </c>
      <c r="AI1005" t="s">
        <v>936</v>
      </c>
      <c r="AJ1005">
        <v>1802.89</v>
      </c>
      <c r="AK1005">
        <v>0</v>
      </c>
      <c r="AL1005">
        <v>0</v>
      </c>
      <c r="AM1005" t="s">
        <v>764</v>
      </c>
      <c r="AN1005" t="s">
        <v>764</v>
      </c>
      <c r="AO1005" t="s">
        <v>764</v>
      </c>
    </row>
    <row r="1006" spans="1:41" x14ac:dyDescent="0.35">
      <c r="A1006">
        <v>1060766</v>
      </c>
      <c r="B1006" t="s">
        <v>740</v>
      </c>
      <c r="C1006" t="s">
        <v>741</v>
      </c>
      <c r="D1006" t="e">
        <v>#N/A</v>
      </c>
      <c r="E1006" t="s">
        <v>969</v>
      </c>
      <c r="F1006" t="s">
        <v>742</v>
      </c>
      <c r="G1006">
        <v>2021</v>
      </c>
      <c r="H1006">
        <v>6</v>
      </c>
      <c r="I1006" t="s">
        <v>743</v>
      </c>
      <c r="J1006" s="29">
        <v>44377</v>
      </c>
      <c r="K1006" t="s">
        <v>744</v>
      </c>
      <c r="L1006" t="s">
        <v>769</v>
      </c>
      <c r="M1006" t="s">
        <v>770</v>
      </c>
      <c r="N1006" t="s">
        <v>771</v>
      </c>
      <c r="O1006" t="s">
        <v>772</v>
      </c>
      <c r="P1006" t="s">
        <v>673</v>
      </c>
      <c r="Q1006" t="s">
        <v>749</v>
      </c>
      <c r="R1006" t="s">
        <v>607</v>
      </c>
      <c r="S1006" t="s">
        <v>794</v>
      </c>
      <c r="T1006" t="s">
        <v>751</v>
      </c>
      <c r="U1006" t="s">
        <v>752</v>
      </c>
      <c r="V1006" t="s">
        <v>753</v>
      </c>
      <c r="W1006" t="s">
        <v>930</v>
      </c>
      <c r="X1006" t="s">
        <v>931</v>
      </c>
      <c r="Y1006" t="s">
        <v>755</v>
      </c>
      <c r="Z1006" t="s">
        <v>380</v>
      </c>
      <c r="AA1006" t="s">
        <v>756</v>
      </c>
      <c r="AB1006" t="s">
        <v>924</v>
      </c>
      <c r="AC1006" t="s">
        <v>758</v>
      </c>
      <c r="AD1006" t="s">
        <v>759</v>
      </c>
      <c r="AE1006" t="s">
        <v>768</v>
      </c>
      <c r="AF1006" t="s">
        <v>925</v>
      </c>
      <c r="AG1006" t="s">
        <v>761</v>
      </c>
      <c r="AH1006" t="s">
        <v>762</v>
      </c>
      <c r="AI1006" t="s">
        <v>926</v>
      </c>
      <c r="AJ1006">
        <v>615.27</v>
      </c>
      <c r="AK1006">
        <v>0</v>
      </c>
      <c r="AL1006">
        <v>0</v>
      </c>
      <c r="AM1006" t="s">
        <v>764</v>
      </c>
      <c r="AN1006" t="s">
        <v>764</v>
      </c>
      <c r="AO1006" t="s">
        <v>764</v>
      </c>
    </row>
    <row r="1007" spans="1:41" x14ac:dyDescent="0.35">
      <c r="A1007">
        <v>1060766</v>
      </c>
      <c r="B1007" t="s">
        <v>740</v>
      </c>
      <c r="C1007" t="s">
        <v>741</v>
      </c>
      <c r="D1007" t="e">
        <v>#N/A</v>
      </c>
      <c r="E1007" t="s">
        <v>969</v>
      </c>
      <c r="F1007" t="s">
        <v>742</v>
      </c>
      <c r="G1007">
        <v>2021</v>
      </c>
      <c r="H1007">
        <v>6</v>
      </c>
      <c r="I1007" t="s">
        <v>743</v>
      </c>
      <c r="J1007" s="29">
        <v>44377</v>
      </c>
      <c r="K1007" t="s">
        <v>744</v>
      </c>
      <c r="L1007" t="s">
        <v>769</v>
      </c>
      <c r="M1007" t="s">
        <v>774</v>
      </c>
      <c r="N1007" t="s">
        <v>775</v>
      </c>
      <c r="O1007" t="s">
        <v>772</v>
      </c>
      <c r="P1007" t="s">
        <v>673</v>
      </c>
      <c r="Q1007" t="s">
        <v>749</v>
      </c>
      <c r="R1007" t="s">
        <v>607</v>
      </c>
      <c r="S1007" t="s">
        <v>794</v>
      </c>
      <c r="T1007" t="s">
        <v>751</v>
      </c>
      <c r="U1007" t="s">
        <v>752</v>
      </c>
      <c r="V1007" t="s">
        <v>753</v>
      </c>
      <c r="W1007" t="s">
        <v>930</v>
      </c>
      <c r="X1007" t="s">
        <v>931</v>
      </c>
      <c r="Y1007" t="s">
        <v>755</v>
      </c>
      <c r="Z1007" t="s">
        <v>380</v>
      </c>
      <c r="AA1007" t="s">
        <v>756</v>
      </c>
      <c r="AB1007" t="s">
        <v>924</v>
      </c>
      <c r="AC1007" t="s">
        <v>758</v>
      </c>
      <c r="AD1007" t="s">
        <v>759</v>
      </c>
      <c r="AE1007" t="s">
        <v>768</v>
      </c>
      <c r="AF1007" t="s">
        <v>925</v>
      </c>
      <c r="AG1007" t="s">
        <v>761</v>
      </c>
      <c r="AH1007" t="s">
        <v>762</v>
      </c>
      <c r="AI1007" t="s">
        <v>926</v>
      </c>
      <c r="AJ1007">
        <v>-615.27</v>
      </c>
      <c r="AK1007">
        <v>0</v>
      </c>
      <c r="AL1007">
        <v>0</v>
      </c>
      <c r="AM1007" t="s">
        <v>764</v>
      </c>
      <c r="AN1007" t="s">
        <v>764</v>
      </c>
      <c r="AO1007" t="s">
        <v>764</v>
      </c>
    </row>
    <row r="1008" spans="1:41" x14ac:dyDescent="0.35">
      <c r="A1008">
        <v>1060766</v>
      </c>
      <c r="B1008" t="s">
        <v>740</v>
      </c>
      <c r="C1008" t="s">
        <v>741</v>
      </c>
      <c r="D1008" t="e">
        <v>#N/A</v>
      </c>
      <c r="E1008" t="s">
        <v>969</v>
      </c>
      <c r="F1008" t="s">
        <v>742</v>
      </c>
      <c r="G1008">
        <v>2021</v>
      </c>
      <c r="H1008">
        <v>6</v>
      </c>
      <c r="I1008" t="s">
        <v>743</v>
      </c>
      <c r="J1008" s="29">
        <v>44377</v>
      </c>
      <c r="K1008" t="s">
        <v>744</v>
      </c>
      <c r="L1008" t="s">
        <v>745</v>
      </c>
      <c r="M1008" t="s">
        <v>746</v>
      </c>
      <c r="N1008" t="s">
        <v>747</v>
      </c>
      <c r="O1008" t="s">
        <v>748</v>
      </c>
      <c r="P1008" t="s">
        <v>673</v>
      </c>
      <c r="Q1008" t="s">
        <v>749</v>
      </c>
      <c r="R1008" t="s">
        <v>607</v>
      </c>
      <c r="S1008" t="s">
        <v>794</v>
      </c>
      <c r="T1008" t="s">
        <v>751</v>
      </c>
      <c r="U1008" t="s">
        <v>752</v>
      </c>
      <c r="V1008" t="s">
        <v>753</v>
      </c>
      <c r="W1008" t="s">
        <v>930</v>
      </c>
      <c r="X1008" t="s">
        <v>931</v>
      </c>
      <c r="Y1008" t="s">
        <v>755</v>
      </c>
      <c r="Z1008" t="s">
        <v>380</v>
      </c>
      <c r="AA1008" t="s">
        <v>756</v>
      </c>
      <c r="AB1008" t="s">
        <v>924</v>
      </c>
      <c r="AC1008" t="s">
        <v>758</v>
      </c>
      <c r="AD1008" t="s">
        <v>759</v>
      </c>
      <c r="AE1008" t="s">
        <v>768</v>
      </c>
      <c r="AF1008" t="s">
        <v>925</v>
      </c>
      <c r="AG1008" t="s">
        <v>761</v>
      </c>
      <c r="AH1008" t="s">
        <v>762</v>
      </c>
      <c r="AI1008" t="s">
        <v>926</v>
      </c>
      <c r="AJ1008">
        <v>3626.99</v>
      </c>
      <c r="AK1008">
        <v>0</v>
      </c>
      <c r="AL1008">
        <v>0</v>
      </c>
      <c r="AM1008" t="s">
        <v>764</v>
      </c>
      <c r="AN1008" t="s">
        <v>764</v>
      </c>
      <c r="AO1008" t="s">
        <v>764</v>
      </c>
    </row>
    <row r="1009" spans="1:41" x14ac:dyDescent="0.35">
      <c r="A1009">
        <v>1060766</v>
      </c>
      <c r="B1009" t="s">
        <v>740</v>
      </c>
      <c r="C1009" t="s">
        <v>741</v>
      </c>
      <c r="D1009" t="e">
        <v>#N/A</v>
      </c>
      <c r="E1009" t="s">
        <v>969</v>
      </c>
      <c r="F1009" t="s">
        <v>742</v>
      </c>
      <c r="G1009">
        <v>2021</v>
      </c>
      <c r="H1009">
        <v>6</v>
      </c>
      <c r="I1009" t="s">
        <v>743</v>
      </c>
      <c r="J1009" s="29">
        <v>44377</v>
      </c>
      <c r="K1009" t="s">
        <v>744</v>
      </c>
      <c r="L1009" t="s">
        <v>782</v>
      </c>
      <c r="M1009" t="s">
        <v>783</v>
      </c>
      <c r="N1009" t="s">
        <v>784</v>
      </c>
      <c r="O1009" t="s">
        <v>785</v>
      </c>
      <c r="P1009" t="s">
        <v>673</v>
      </c>
      <c r="Q1009" t="s">
        <v>749</v>
      </c>
      <c r="R1009" t="s">
        <v>607</v>
      </c>
      <c r="S1009" t="s">
        <v>794</v>
      </c>
      <c r="T1009" t="s">
        <v>751</v>
      </c>
      <c r="U1009" t="s">
        <v>752</v>
      </c>
      <c r="V1009" t="s">
        <v>753</v>
      </c>
      <c r="W1009" t="s">
        <v>930</v>
      </c>
      <c r="X1009" t="s">
        <v>931</v>
      </c>
      <c r="Y1009" t="s">
        <v>755</v>
      </c>
      <c r="Z1009" t="s">
        <v>380</v>
      </c>
      <c r="AA1009" t="s">
        <v>756</v>
      </c>
      <c r="AB1009" t="s">
        <v>924</v>
      </c>
      <c r="AC1009" t="s">
        <v>758</v>
      </c>
      <c r="AD1009" t="s">
        <v>759</v>
      </c>
      <c r="AE1009" t="s">
        <v>768</v>
      </c>
      <c r="AF1009" t="s">
        <v>925</v>
      </c>
      <c r="AG1009" t="s">
        <v>761</v>
      </c>
      <c r="AH1009" t="s">
        <v>762</v>
      </c>
      <c r="AI1009" t="s">
        <v>926</v>
      </c>
      <c r="AJ1009">
        <v>-615.27</v>
      </c>
      <c r="AK1009">
        <v>0</v>
      </c>
      <c r="AL1009">
        <v>0</v>
      </c>
      <c r="AM1009" t="s">
        <v>764</v>
      </c>
      <c r="AN1009" t="s">
        <v>764</v>
      </c>
      <c r="AO1009" t="s">
        <v>764</v>
      </c>
    </row>
    <row r="1010" spans="1:41" x14ac:dyDescent="0.35">
      <c r="A1010">
        <v>1060766</v>
      </c>
      <c r="B1010" t="s">
        <v>740</v>
      </c>
      <c r="C1010" t="s">
        <v>741</v>
      </c>
      <c r="D1010" t="e">
        <v>#N/A</v>
      </c>
      <c r="E1010" t="s">
        <v>969</v>
      </c>
      <c r="F1010" t="s">
        <v>742</v>
      </c>
      <c r="G1010">
        <v>2021</v>
      </c>
      <c r="H1010">
        <v>6</v>
      </c>
      <c r="I1010" t="s">
        <v>743</v>
      </c>
      <c r="J1010" s="29">
        <v>44377</v>
      </c>
      <c r="K1010" t="s">
        <v>744</v>
      </c>
      <c r="L1010" t="s">
        <v>769</v>
      </c>
      <c r="M1010" t="s">
        <v>776</v>
      </c>
      <c r="N1010" t="s">
        <v>777</v>
      </c>
      <c r="O1010" t="s">
        <v>772</v>
      </c>
      <c r="P1010" t="s">
        <v>673</v>
      </c>
      <c r="Q1010" t="s">
        <v>749</v>
      </c>
      <c r="R1010" t="s">
        <v>607</v>
      </c>
      <c r="S1010" t="s">
        <v>794</v>
      </c>
      <c r="T1010" t="s">
        <v>751</v>
      </c>
      <c r="U1010" t="s">
        <v>752</v>
      </c>
      <c r="V1010" t="s">
        <v>753</v>
      </c>
      <c r="W1010" t="s">
        <v>930</v>
      </c>
      <c r="X1010" t="s">
        <v>931</v>
      </c>
      <c r="Y1010" t="s">
        <v>755</v>
      </c>
      <c r="Z1010" t="s">
        <v>380</v>
      </c>
      <c r="AA1010" t="s">
        <v>756</v>
      </c>
      <c r="AB1010" t="s">
        <v>924</v>
      </c>
      <c r="AC1010" t="s">
        <v>758</v>
      </c>
      <c r="AD1010" t="s">
        <v>759</v>
      </c>
      <c r="AE1010" t="s">
        <v>768</v>
      </c>
      <c r="AF1010" t="s">
        <v>925</v>
      </c>
      <c r="AG1010" t="s">
        <v>761</v>
      </c>
      <c r="AH1010" t="s">
        <v>762</v>
      </c>
      <c r="AI1010" t="s">
        <v>926</v>
      </c>
      <c r="AJ1010">
        <v>615.27</v>
      </c>
      <c r="AK1010">
        <v>0</v>
      </c>
      <c r="AL1010">
        <v>0</v>
      </c>
      <c r="AM1010" t="s">
        <v>764</v>
      </c>
      <c r="AN1010" t="s">
        <v>764</v>
      </c>
      <c r="AO1010" t="s">
        <v>764</v>
      </c>
    </row>
    <row r="1011" spans="1:41" x14ac:dyDescent="0.35">
      <c r="A1011">
        <v>1772508</v>
      </c>
      <c r="B1011" t="s">
        <v>740</v>
      </c>
      <c r="C1011" t="s">
        <v>741</v>
      </c>
      <c r="D1011" t="s">
        <v>580</v>
      </c>
      <c r="E1011" t="s">
        <v>129</v>
      </c>
      <c r="F1011" t="s">
        <v>742</v>
      </c>
      <c r="G1011">
        <v>2021</v>
      </c>
      <c r="H1011">
        <v>6</v>
      </c>
      <c r="I1011" t="s">
        <v>743</v>
      </c>
      <c r="J1011" s="29">
        <v>44377</v>
      </c>
      <c r="K1011" t="s">
        <v>744</v>
      </c>
      <c r="L1011" t="s">
        <v>745</v>
      </c>
      <c r="M1011" t="s">
        <v>746</v>
      </c>
      <c r="N1011" t="s">
        <v>747</v>
      </c>
      <c r="O1011" t="s">
        <v>748</v>
      </c>
      <c r="P1011" t="s">
        <v>673</v>
      </c>
      <c r="Q1011" t="s">
        <v>749</v>
      </c>
      <c r="R1011" t="s">
        <v>607</v>
      </c>
      <c r="S1011" t="s">
        <v>794</v>
      </c>
      <c r="T1011" t="s">
        <v>751</v>
      </c>
      <c r="U1011" t="s">
        <v>752</v>
      </c>
      <c r="V1011" t="s">
        <v>753</v>
      </c>
      <c r="W1011" t="s">
        <v>21</v>
      </c>
      <c r="X1011" t="s">
        <v>927</v>
      </c>
      <c r="Y1011" t="s">
        <v>755</v>
      </c>
      <c r="Z1011" t="s">
        <v>380</v>
      </c>
      <c r="AA1011" t="s">
        <v>756</v>
      </c>
      <c r="AB1011" t="s">
        <v>924</v>
      </c>
      <c r="AC1011" t="s">
        <v>758</v>
      </c>
      <c r="AD1011" t="s">
        <v>759</v>
      </c>
      <c r="AE1011" t="s">
        <v>768</v>
      </c>
      <c r="AF1011" t="s">
        <v>790</v>
      </c>
      <c r="AG1011" t="s">
        <v>761</v>
      </c>
      <c r="AH1011" t="s">
        <v>762</v>
      </c>
      <c r="AI1011" t="s">
        <v>791</v>
      </c>
      <c r="AJ1011">
        <v>1941.75</v>
      </c>
      <c r="AK1011">
        <v>0</v>
      </c>
      <c r="AL1011">
        <v>0</v>
      </c>
      <c r="AM1011" t="s">
        <v>764</v>
      </c>
      <c r="AN1011" t="s">
        <v>764</v>
      </c>
      <c r="AO1011" t="s">
        <v>764</v>
      </c>
    </row>
    <row r="1012" spans="1:41" x14ac:dyDescent="0.35">
      <c r="A1012">
        <v>1772038</v>
      </c>
      <c r="B1012" t="s">
        <v>740</v>
      </c>
      <c r="C1012" t="s">
        <v>741</v>
      </c>
      <c r="D1012" t="s">
        <v>580</v>
      </c>
      <c r="E1012" t="s">
        <v>128</v>
      </c>
      <c r="F1012" t="s">
        <v>742</v>
      </c>
      <c r="G1012">
        <v>2021</v>
      </c>
      <c r="H1012">
        <v>6</v>
      </c>
      <c r="I1012" t="s">
        <v>743</v>
      </c>
      <c r="J1012" s="29">
        <v>44377</v>
      </c>
      <c r="K1012" t="s">
        <v>744</v>
      </c>
      <c r="L1012" t="s">
        <v>745</v>
      </c>
      <c r="M1012" t="s">
        <v>746</v>
      </c>
      <c r="N1012" t="s">
        <v>747</v>
      </c>
      <c r="O1012" t="s">
        <v>748</v>
      </c>
      <c r="P1012" t="s">
        <v>673</v>
      </c>
      <c r="Q1012" t="s">
        <v>749</v>
      </c>
      <c r="R1012" t="s">
        <v>607</v>
      </c>
      <c r="S1012" t="s">
        <v>794</v>
      </c>
      <c r="T1012" t="s">
        <v>751</v>
      </c>
      <c r="U1012" t="s">
        <v>752</v>
      </c>
      <c r="V1012" t="s">
        <v>753</v>
      </c>
      <c r="W1012" t="s">
        <v>20</v>
      </c>
      <c r="X1012" t="s">
        <v>928</v>
      </c>
      <c r="Y1012" t="s">
        <v>755</v>
      </c>
      <c r="Z1012" t="s">
        <v>380</v>
      </c>
      <c r="AA1012" t="s">
        <v>756</v>
      </c>
      <c r="AB1012" t="s">
        <v>924</v>
      </c>
      <c r="AC1012" t="s">
        <v>758</v>
      </c>
      <c r="AD1012" t="s">
        <v>759</v>
      </c>
      <c r="AE1012" t="s">
        <v>768</v>
      </c>
      <c r="AF1012" t="s">
        <v>925</v>
      </c>
      <c r="AG1012" t="s">
        <v>761</v>
      </c>
      <c r="AH1012" t="s">
        <v>762</v>
      </c>
      <c r="AI1012" t="s">
        <v>926</v>
      </c>
      <c r="AJ1012">
        <v>2002.77</v>
      </c>
      <c r="AK1012">
        <v>0</v>
      </c>
      <c r="AL1012">
        <v>0</v>
      </c>
      <c r="AM1012" t="s">
        <v>764</v>
      </c>
      <c r="AN1012" t="s">
        <v>764</v>
      </c>
      <c r="AO1012" t="s">
        <v>764</v>
      </c>
    </row>
    <row r="1013" spans="1:41" x14ac:dyDescent="0.35">
      <c r="A1013">
        <v>1060765</v>
      </c>
      <c r="B1013" t="s">
        <v>740</v>
      </c>
      <c r="C1013" t="s">
        <v>741</v>
      </c>
      <c r="D1013" t="e">
        <v>#N/A</v>
      </c>
      <c r="E1013" t="s">
        <v>970</v>
      </c>
      <c r="F1013" t="s">
        <v>742</v>
      </c>
      <c r="G1013">
        <v>2021</v>
      </c>
      <c r="H1013">
        <v>6</v>
      </c>
      <c r="I1013" t="s">
        <v>743</v>
      </c>
      <c r="J1013" s="29">
        <v>44377</v>
      </c>
      <c r="K1013" t="s">
        <v>744</v>
      </c>
      <c r="L1013" t="s">
        <v>769</v>
      </c>
      <c r="M1013" t="s">
        <v>770</v>
      </c>
      <c r="N1013" t="s">
        <v>771</v>
      </c>
      <c r="O1013" t="s">
        <v>772</v>
      </c>
      <c r="P1013" t="s">
        <v>673</v>
      </c>
      <c r="Q1013" t="s">
        <v>749</v>
      </c>
      <c r="R1013" t="s">
        <v>607</v>
      </c>
      <c r="S1013" t="s">
        <v>794</v>
      </c>
      <c r="T1013" t="s">
        <v>751</v>
      </c>
      <c r="U1013" t="s">
        <v>752</v>
      </c>
      <c r="V1013" t="s">
        <v>753</v>
      </c>
      <c r="W1013" t="s">
        <v>933</v>
      </c>
      <c r="X1013" t="s">
        <v>934</v>
      </c>
      <c r="Y1013" t="s">
        <v>755</v>
      </c>
      <c r="Z1013" t="s">
        <v>380</v>
      </c>
      <c r="AA1013" t="s">
        <v>756</v>
      </c>
      <c r="AB1013" t="s">
        <v>924</v>
      </c>
      <c r="AC1013" t="s">
        <v>758</v>
      </c>
      <c r="AD1013" t="s">
        <v>759</v>
      </c>
      <c r="AE1013" t="s">
        <v>768</v>
      </c>
      <c r="AF1013" t="s">
        <v>935</v>
      </c>
      <c r="AG1013" t="s">
        <v>761</v>
      </c>
      <c r="AH1013" t="s">
        <v>762</v>
      </c>
      <c r="AI1013" t="s">
        <v>936</v>
      </c>
      <c r="AJ1013">
        <v>753.54</v>
      </c>
      <c r="AK1013">
        <v>0</v>
      </c>
      <c r="AL1013">
        <v>0</v>
      </c>
      <c r="AM1013" t="s">
        <v>764</v>
      </c>
      <c r="AN1013" t="s">
        <v>764</v>
      </c>
      <c r="AO1013" t="s">
        <v>764</v>
      </c>
    </row>
    <row r="1014" spans="1:41" x14ac:dyDescent="0.35">
      <c r="A1014">
        <v>1060765</v>
      </c>
      <c r="B1014" t="s">
        <v>740</v>
      </c>
      <c r="C1014" t="s">
        <v>741</v>
      </c>
      <c r="D1014" t="e">
        <v>#N/A</v>
      </c>
      <c r="E1014" t="s">
        <v>970</v>
      </c>
      <c r="F1014" t="s">
        <v>742</v>
      </c>
      <c r="G1014">
        <v>2021</v>
      </c>
      <c r="H1014">
        <v>6</v>
      </c>
      <c r="I1014" t="s">
        <v>743</v>
      </c>
      <c r="J1014" s="29">
        <v>44377</v>
      </c>
      <c r="K1014" t="s">
        <v>744</v>
      </c>
      <c r="L1014" t="s">
        <v>769</v>
      </c>
      <c r="M1014" t="s">
        <v>774</v>
      </c>
      <c r="N1014" t="s">
        <v>775</v>
      </c>
      <c r="O1014" t="s">
        <v>772</v>
      </c>
      <c r="P1014" t="s">
        <v>673</v>
      </c>
      <c r="Q1014" t="s">
        <v>749</v>
      </c>
      <c r="R1014" t="s">
        <v>607</v>
      </c>
      <c r="S1014" t="s">
        <v>794</v>
      </c>
      <c r="T1014" t="s">
        <v>751</v>
      </c>
      <c r="U1014" t="s">
        <v>752</v>
      </c>
      <c r="V1014" t="s">
        <v>753</v>
      </c>
      <c r="W1014" t="s">
        <v>933</v>
      </c>
      <c r="X1014" t="s">
        <v>934</v>
      </c>
      <c r="Y1014" t="s">
        <v>755</v>
      </c>
      <c r="Z1014" t="s">
        <v>380</v>
      </c>
      <c r="AA1014" t="s">
        <v>756</v>
      </c>
      <c r="AB1014" t="s">
        <v>924</v>
      </c>
      <c r="AC1014" t="s">
        <v>758</v>
      </c>
      <c r="AD1014" t="s">
        <v>759</v>
      </c>
      <c r="AE1014" t="s">
        <v>768</v>
      </c>
      <c r="AF1014" t="s">
        <v>935</v>
      </c>
      <c r="AG1014" t="s">
        <v>761</v>
      </c>
      <c r="AH1014" t="s">
        <v>762</v>
      </c>
      <c r="AI1014" t="s">
        <v>936</v>
      </c>
      <c r="AJ1014">
        <v>-753.54</v>
      </c>
      <c r="AK1014">
        <v>0</v>
      </c>
      <c r="AL1014">
        <v>0</v>
      </c>
      <c r="AM1014" t="s">
        <v>764</v>
      </c>
      <c r="AN1014" t="s">
        <v>764</v>
      </c>
      <c r="AO1014" t="s">
        <v>764</v>
      </c>
    </row>
    <row r="1015" spans="1:41" x14ac:dyDescent="0.35">
      <c r="A1015">
        <v>1060765</v>
      </c>
      <c r="B1015" t="s">
        <v>740</v>
      </c>
      <c r="C1015" t="s">
        <v>741</v>
      </c>
      <c r="D1015" t="e">
        <v>#N/A</v>
      </c>
      <c r="E1015" t="s">
        <v>970</v>
      </c>
      <c r="F1015" t="s">
        <v>742</v>
      </c>
      <c r="G1015">
        <v>2021</v>
      </c>
      <c r="H1015">
        <v>6</v>
      </c>
      <c r="I1015" t="s">
        <v>743</v>
      </c>
      <c r="J1015" s="29">
        <v>44377</v>
      </c>
      <c r="K1015" t="s">
        <v>744</v>
      </c>
      <c r="L1015" t="s">
        <v>782</v>
      </c>
      <c r="M1015" t="s">
        <v>783</v>
      </c>
      <c r="N1015" t="s">
        <v>784</v>
      </c>
      <c r="O1015" t="s">
        <v>785</v>
      </c>
      <c r="P1015" t="s">
        <v>673</v>
      </c>
      <c r="Q1015" t="s">
        <v>749</v>
      </c>
      <c r="R1015" t="s">
        <v>607</v>
      </c>
      <c r="S1015" t="s">
        <v>794</v>
      </c>
      <c r="T1015" t="s">
        <v>751</v>
      </c>
      <c r="U1015" t="s">
        <v>752</v>
      </c>
      <c r="V1015" t="s">
        <v>753</v>
      </c>
      <c r="W1015" t="s">
        <v>933</v>
      </c>
      <c r="X1015" t="s">
        <v>934</v>
      </c>
      <c r="Y1015" t="s">
        <v>755</v>
      </c>
      <c r="Z1015" t="s">
        <v>380</v>
      </c>
      <c r="AA1015" t="s">
        <v>756</v>
      </c>
      <c r="AB1015" t="s">
        <v>924</v>
      </c>
      <c r="AC1015" t="s">
        <v>758</v>
      </c>
      <c r="AD1015" t="s">
        <v>759</v>
      </c>
      <c r="AE1015" t="s">
        <v>768</v>
      </c>
      <c r="AF1015" t="s">
        <v>935</v>
      </c>
      <c r="AG1015" t="s">
        <v>761</v>
      </c>
      <c r="AH1015" t="s">
        <v>762</v>
      </c>
      <c r="AI1015" t="s">
        <v>936</v>
      </c>
      <c r="AJ1015">
        <v>-732.48</v>
      </c>
      <c r="AK1015">
        <v>0</v>
      </c>
      <c r="AL1015">
        <v>0</v>
      </c>
      <c r="AM1015" t="s">
        <v>764</v>
      </c>
      <c r="AN1015" t="s">
        <v>764</v>
      </c>
      <c r="AO1015" t="s">
        <v>764</v>
      </c>
    </row>
    <row r="1016" spans="1:41" x14ac:dyDescent="0.35">
      <c r="A1016">
        <v>1060765</v>
      </c>
      <c r="B1016" t="s">
        <v>740</v>
      </c>
      <c r="C1016" t="s">
        <v>741</v>
      </c>
      <c r="D1016" t="e">
        <v>#N/A</v>
      </c>
      <c r="E1016" t="s">
        <v>970</v>
      </c>
      <c r="F1016" t="s">
        <v>742</v>
      </c>
      <c r="G1016">
        <v>2021</v>
      </c>
      <c r="H1016">
        <v>6</v>
      </c>
      <c r="I1016" t="s">
        <v>743</v>
      </c>
      <c r="J1016" s="29">
        <v>44377</v>
      </c>
      <c r="K1016" t="s">
        <v>744</v>
      </c>
      <c r="L1016" t="s">
        <v>769</v>
      </c>
      <c r="M1016" t="s">
        <v>776</v>
      </c>
      <c r="N1016" t="s">
        <v>777</v>
      </c>
      <c r="O1016" t="s">
        <v>772</v>
      </c>
      <c r="P1016" t="s">
        <v>673</v>
      </c>
      <c r="Q1016" t="s">
        <v>749</v>
      </c>
      <c r="R1016" t="s">
        <v>607</v>
      </c>
      <c r="S1016" t="s">
        <v>794</v>
      </c>
      <c r="T1016" t="s">
        <v>751</v>
      </c>
      <c r="U1016" t="s">
        <v>752</v>
      </c>
      <c r="V1016" t="s">
        <v>753</v>
      </c>
      <c r="W1016" t="s">
        <v>933</v>
      </c>
      <c r="X1016" t="s">
        <v>934</v>
      </c>
      <c r="Y1016" t="s">
        <v>755</v>
      </c>
      <c r="Z1016" t="s">
        <v>380</v>
      </c>
      <c r="AA1016" t="s">
        <v>756</v>
      </c>
      <c r="AB1016" t="s">
        <v>924</v>
      </c>
      <c r="AC1016" t="s">
        <v>758</v>
      </c>
      <c r="AD1016" t="s">
        <v>759</v>
      </c>
      <c r="AE1016" t="s">
        <v>768</v>
      </c>
      <c r="AF1016" t="s">
        <v>935</v>
      </c>
      <c r="AG1016" t="s">
        <v>761</v>
      </c>
      <c r="AH1016" t="s">
        <v>762</v>
      </c>
      <c r="AI1016" t="s">
        <v>936</v>
      </c>
      <c r="AJ1016">
        <v>753.54</v>
      </c>
      <c r="AK1016">
        <v>0</v>
      </c>
      <c r="AL1016">
        <v>0</v>
      </c>
      <c r="AM1016" t="s">
        <v>764</v>
      </c>
      <c r="AN1016" t="s">
        <v>764</v>
      </c>
      <c r="AO1016" t="s">
        <v>764</v>
      </c>
    </row>
    <row r="1017" spans="1:41" x14ac:dyDescent="0.35">
      <c r="A1017">
        <v>1772585</v>
      </c>
      <c r="B1017" t="s">
        <v>740</v>
      </c>
      <c r="C1017" t="s">
        <v>741</v>
      </c>
      <c r="D1017" t="s">
        <v>580</v>
      </c>
      <c r="E1017" t="s">
        <v>126</v>
      </c>
      <c r="F1017" t="s">
        <v>742</v>
      </c>
      <c r="G1017">
        <v>2021</v>
      </c>
      <c r="H1017">
        <v>6</v>
      </c>
      <c r="I1017" t="s">
        <v>743</v>
      </c>
      <c r="J1017" s="29">
        <v>44377</v>
      </c>
      <c r="K1017" t="s">
        <v>744</v>
      </c>
      <c r="L1017" t="s">
        <v>769</v>
      </c>
      <c r="M1017" t="s">
        <v>770</v>
      </c>
      <c r="N1017" t="s">
        <v>771</v>
      </c>
      <c r="O1017" t="s">
        <v>772</v>
      </c>
      <c r="P1017" t="s">
        <v>673</v>
      </c>
      <c r="Q1017" t="s">
        <v>749</v>
      </c>
      <c r="R1017" t="s">
        <v>605</v>
      </c>
      <c r="S1017" t="s">
        <v>795</v>
      </c>
      <c r="T1017" t="s">
        <v>751</v>
      </c>
      <c r="U1017" t="s">
        <v>752</v>
      </c>
      <c r="V1017" t="s">
        <v>753</v>
      </c>
      <c r="W1017" t="s">
        <v>21</v>
      </c>
      <c r="X1017" t="s">
        <v>927</v>
      </c>
      <c r="Y1017" t="s">
        <v>755</v>
      </c>
      <c r="Z1017" t="s">
        <v>380</v>
      </c>
      <c r="AA1017" t="s">
        <v>756</v>
      </c>
      <c r="AB1017" t="s">
        <v>924</v>
      </c>
      <c r="AC1017" t="s">
        <v>758</v>
      </c>
      <c r="AD1017" t="s">
        <v>759</v>
      </c>
      <c r="AE1017" t="s">
        <v>472</v>
      </c>
      <c r="AF1017" t="s">
        <v>790</v>
      </c>
      <c r="AG1017" t="s">
        <v>761</v>
      </c>
      <c r="AH1017" t="s">
        <v>762</v>
      </c>
      <c r="AI1017" t="s">
        <v>791</v>
      </c>
      <c r="AJ1017">
        <v>1386.66</v>
      </c>
      <c r="AK1017">
        <v>0</v>
      </c>
      <c r="AL1017">
        <v>0</v>
      </c>
      <c r="AM1017" t="s">
        <v>764</v>
      </c>
      <c r="AN1017" t="s">
        <v>764</v>
      </c>
      <c r="AO1017" t="s">
        <v>764</v>
      </c>
    </row>
    <row r="1018" spans="1:41" x14ac:dyDescent="0.35">
      <c r="A1018">
        <v>1772585</v>
      </c>
      <c r="B1018" t="s">
        <v>740</v>
      </c>
      <c r="C1018" t="s">
        <v>741</v>
      </c>
      <c r="D1018" t="s">
        <v>580</v>
      </c>
      <c r="E1018" t="s">
        <v>126</v>
      </c>
      <c r="F1018" t="s">
        <v>742</v>
      </c>
      <c r="G1018">
        <v>2021</v>
      </c>
      <c r="H1018">
        <v>6</v>
      </c>
      <c r="I1018" t="s">
        <v>743</v>
      </c>
      <c r="J1018" s="29">
        <v>44377</v>
      </c>
      <c r="K1018" t="s">
        <v>744</v>
      </c>
      <c r="L1018" t="s">
        <v>769</v>
      </c>
      <c r="M1018" t="s">
        <v>774</v>
      </c>
      <c r="N1018" t="s">
        <v>775</v>
      </c>
      <c r="O1018" t="s">
        <v>772</v>
      </c>
      <c r="P1018" t="s">
        <v>673</v>
      </c>
      <c r="Q1018" t="s">
        <v>749</v>
      </c>
      <c r="R1018" t="s">
        <v>605</v>
      </c>
      <c r="S1018" t="s">
        <v>795</v>
      </c>
      <c r="T1018" t="s">
        <v>751</v>
      </c>
      <c r="U1018" t="s">
        <v>752</v>
      </c>
      <c r="V1018" t="s">
        <v>753</v>
      </c>
      <c r="W1018" t="s">
        <v>21</v>
      </c>
      <c r="X1018" t="s">
        <v>927</v>
      </c>
      <c r="Y1018" t="s">
        <v>755</v>
      </c>
      <c r="Z1018" t="s">
        <v>380</v>
      </c>
      <c r="AA1018" t="s">
        <v>756</v>
      </c>
      <c r="AB1018" t="s">
        <v>924</v>
      </c>
      <c r="AC1018" t="s">
        <v>758</v>
      </c>
      <c r="AD1018" t="s">
        <v>759</v>
      </c>
      <c r="AE1018" t="s">
        <v>472</v>
      </c>
      <c r="AF1018" t="s">
        <v>790</v>
      </c>
      <c r="AG1018" t="s">
        <v>761</v>
      </c>
      <c r="AH1018" t="s">
        <v>762</v>
      </c>
      <c r="AI1018" t="s">
        <v>791</v>
      </c>
      <c r="AJ1018">
        <v>-1386.66</v>
      </c>
      <c r="AK1018">
        <v>0</v>
      </c>
      <c r="AL1018">
        <v>0</v>
      </c>
      <c r="AM1018" t="s">
        <v>764</v>
      </c>
      <c r="AN1018" t="s">
        <v>764</v>
      </c>
      <c r="AO1018" t="s">
        <v>764</v>
      </c>
    </row>
    <row r="1019" spans="1:41" x14ac:dyDescent="0.35">
      <c r="A1019">
        <v>1772585</v>
      </c>
      <c r="B1019" t="s">
        <v>740</v>
      </c>
      <c r="C1019" t="s">
        <v>741</v>
      </c>
      <c r="D1019" t="s">
        <v>580</v>
      </c>
      <c r="E1019" t="s">
        <v>126</v>
      </c>
      <c r="F1019" t="s">
        <v>742</v>
      </c>
      <c r="G1019">
        <v>2021</v>
      </c>
      <c r="H1019">
        <v>6</v>
      </c>
      <c r="I1019" t="s">
        <v>743</v>
      </c>
      <c r="J1019" s="29">
        <v>44372</v>
      </c>
      <c r="K1019" t="s">
        <v>744</v>
      </c>
      <c r="L1019" t="s">
        <v>745</v>
      </c>
      <c r="M1019" t="s">
        <v>779</v>
      </c>
      <c r="N1019" t="s">
        <v>780</v>
      </c>
      <c r="O1019" t="s">
        <v>781</v>
      </c>
      <c r="P1019" t="s">
        <v>673</v>
      </c>
      <c r="Q1019" t="s">
        <v>749</v>
      </c>
      <c r="R1019" t="s">
        <v>605</v>
      </c>
      <c r="S1019" t="s">
        <v>795</v>
      </c>
      <c r="T1019" t="s">
        <v>751</v>
      </c>
      <c r="U1019" t="s">
        <v>752</v>
      </c>
      <c r="V1019" t="s">
        <v>753</v>
      </c>
      <c r="W1019" t="s">
        <v>21</v>
      </c>
      <c r="X1019" t="s">
        <v>927</v>
      </c>
      <c r="Y1019" t="s">
        <v>755</v>
      </c>
      <c r="Z1019" t="s">
        <v>380</v>
      </c>
      <c r="AA1019" t="s">
        <v>756</v>
      </c>
      <c r="AB1019" t="s">
        <v>924</v>
      </c>
      <c r="AC1019" t="s">
        <v>758</v>
      </c>
      <c r="AD1019" t="s">
        <v>759</v>
      </c>
      <c r="AE1019" t="s">
        <v>472</v>
      </c>
      <c r="AF1019" t="s">
        <v>790</v>
      </c>
      <c r="AG1019" t="s">
        <v>761</v>
      </c>
      <c r="AH1019" t="s">
        <v>762</v>
      </c>
      <c r="AI1019" t="s">
        <v>791</v>
      </c>
      <c r="AJ1019">
        <v>-2600.8200000000002</v>
      </c>
      <c r="AK1019">
        <v>0</v>
      </c>
      <c r="AL1019">
        <v>0</v>
      </c>
      <c r="AM1019" t="s">
        <v>764</v>
      </c>
      <c r="AN1019" t="s">
        <v>764</v>
      </c>
      <c r="AO1019" t="s">
        <v>764</v>
      </c>
    </row>
    <row r="1020" spans="1:41" x14ac:dyDescent="0.35">
      <c r="A1020">
        <v>1772585</v>
      </c>
      <c r="B1020" t="s">
        <v>740</v>
      </c>
      <c r="C1020" t="s">
        <v>741</v>
      </c>
      <c r="D1020" t="s">
        <v>580</v>
      </c>
      <c r="E1020" t="s">
        <v>126</v>
      </c>
      <c r="F1020" t="s">
        <v>742</v>
      </c>
      <c r="G1020">
        <v>2021</v>
      </c>
      <c r="H1020">
        <v>6</v>
      </c>
      <c r="I1020" t="s">
        <v>743</v>
      </c>
      <c r="J1020" s="29">
        <v>44377</v>
      </c>
      <c r="K1020" t="s">
        <v>744</v>
      </c>
      <c r="L1020" t="s">
        <v>769</v>
      </c>
      <c r="M1020" t="s">
        <v>776</v>
      </c>
      <c r="N1020" t="s">
        <v>777</v>
      </c>
      <c r="O1020" t="s">
        <v>772</v>
      </c>
      <c r="P1020" t="s">
        <v>673</v>
      </c>
      <c r="Q1020" t="s">
        <v>749</v>
      </c>
      <c r="R1020" t="s">
        <v>605</v>
      </c>
      <c r="S1020" t="s">
        <v>795</v>
      </c>
      <c r="T1020" t="s">
        <v>751</v>
      </c>
      <c r="U1020" t="s">
        <v>752</v>
      </c>
      <c r="V1020" t="s">
        <v>753</v>
      </c>
      <c r="W1020" t="s">
        <v>21</v>
      </c>
      <c r="X1020" t="s">
        <v>927</v>
      </c>
      <c r="Y1020" t="s">
        <v>755</v>
      </c>
      <c r="Z1020" t="s">
        <v>380</v>
      </c>
      <c r="AA1020" t="s">
        <v>756</v>
      </c>
      <c r="AB1020" t="s">
        <v>924</v>
      </c>
      <c r="AC1020" t="s">
        <v>758</v>
      </c>
      <c r="AD1020" t="s">
        <v>759</v>
      </c>
      <c r="AE1020" t="s">
        <v>472</v>
      </c>
      <c r="AF1020" t="s">
        <v>790</v>
      </c>
      <c r="AG1020" t="s">
        <v>761</v>
      </c>
      <c r="AH1020" t="s">
        <v>762</v>
      </c>
      <c r="AI1020" t="s">
        <v>791</v>
      </c>
      <c r="AJ1020">
        <v>1386.66</v>
      </c>
      <c r="AK1020">
        <v>0</v>
      </c>
      <c r="AL1020">
        <v>0</v>
      </c>
      <c r="AM1020" t="s">
        <v>764</v>
      </c>
      <c r="AN1020" t="s">
        <v>764</v>
      </c>
      <c r="AO1020" t="s">
        <v>764</v>
      </c>
    </row>
    <row r="1021" spans="1:41" x14ac:dyDescent="0.35">
      <c r="A1021">
        <v>1771998</v>
      </c>
      <c r="B1021" t="s">
        <v>740</v>
      </c>
      <c r="C1021" t="s">
        <v>741</v>
      </c>
      <c r="D1021" t="s">
        <v>580</v>
      </c>
      <c r="E1021" t="s">
        <v>125</v>
      </c>
      <c r="F1021" t="s">
        <v>742</v>
      </c>
      <c r="G1021">
        <v>2021</v>
      </c>
      <c r="H1021">
        <v>6</v>
      </c>
      <c r="I1021" t="s">
        <v>743</v>
      </c>
      <c r="J1021" s="29">
        <v>44377</v>
      </c>
      <c r="K1021" t="s">
        <v>744</v>
      </c>
      <c r="L1021" t="s">
        <v>769</v>
      </c>
      <c r="M1021" t="s">
        <v>770</v>
      </c>
      <c r="N1021" t="s">
        <v>771</v>
      </c>
      <c r="O1021" t="s">
        <v>772</v>
      </c>
      <c r="P1021" t="s">
        <v>673</v>
      </c>
      <c r="Q1021" t="s">
        <v>749</v>
      </c>
      <c r="R1021" t="s">
        <v>605</v>
      </c>
      <c r="S1021" t="s">
        <v>795</v>
      </c>
      <c r="T1021" t="s">
        <v>751</v>
      </c>
      <c r="U1021" t="s">
        <v>752</v>
      </c>
      <c r="V1021" t="s">
        <v>753</v>
      </c>
      <c r="W1021" t="s">
        <v>20</v>
      </c>
      <c r="X1021" t="s">
        <v>928</v>
      </c>
      <c r="Y1021" t="s">
        <v>755</v>
      </c>
      <c r="Z1021" t="s">
        <v>380</v>
      </c>
      <c r="AA1021" t="s">
        <v>756</v>
      </c>
      <c r="AB1021" t="s">
        <v>924</v>
      </c>
      <c r="AC1021" t="s">
        <v>758</v>
      </c>
      <c r="AD1021" t="s">
        <v>759</v>
      </c>
      <c r="AE1021" t="s">
        <v>472</v>
      </c>
      <c r="AF1021" t="s">
        <v>925</v>
      </c>
      <c r="AG1021" t="s">
        <v>761</v>
      </c>
      <c r="AH1021" t="s">
        <v>762</v>
      </c>
      <c r="AI1021" t="s">
        <v>926</v>
      </c>
      <c r="AJ1021">
        <v>138.32</v>
      </c>
      <c r="AK1021">
        <v>0</v>
      </c>
      <c r="AL1021">
        <v>0</v>
      </c>
      <c r="AM1021" t="s">
        <v>764</v>
      </c>
      <c r="AN1021" t="s">
        <v>764</v>
      </c>
      <c r="AO1021" t="s">
        <v>764</v>
      </c>
    </row>
    <row r="1022" spans="1:41" x14ac:dyDescent="0.35">
      <c r="A1022">
        <v>1771998</v>
      </c>
      <c r="B1022" t="s">
        <v>740</v>
      </c>
      <c r="C1022" t="s">
        <v>741</v>
      </c>
      <c r="D1022" t="s">
        <v>580</v>
      </c>
      <c r="E1022" t="s">
        <v>125</v>
      </c>
      <c r="F1022" t="s">
        <v>742</v>
      </c>
      <c r="G1022">
        <v>2021</v>
      </c>
      <c r="H1022">
        <v>6</v>
      </c>
      <c r="I1022" t="s">
        <v>743</v>
      </c>
      <c r="J1022" s="29">
        <v>44377</v>
      </c>
      <c r="K1022" t="s">
        <v>744</v>
      </c>
      <c r="L1022" t="s">
        <v>769</v>
      </c>
      <c r="M1022" t="s">
        <v>774</v>
      </c>
      <c r="N1022" t="s">
        <v>775</v>
      </c>
      <c r="O1022" t="s">
        <v>772</v>
      </c>
      <c r="P1022" t="s">
        <v>673</v>
      </c>
      <c r="Q1022" t="s">
        <v>749</v>
      </c>
      <c r="R1022" t="s">
        <v>605</v>
      </c>
      <c r="S1022" t="s">
        <v>795</v>
      </c>
      <c r="T1022" t="s">
        <v>751</v>
      </c>
      <c r="U1022" t="s">
        <v>752</v>
      </c>
      <c r="V1022" t="s">
        <v>753</v>
      </c>
      <c r="W1022" t="s">
        <v>20</v>
      </c>
      <c r="X1022" t="s">
        <v>928</v>
      </c>
      <c r="Y1022" t="s">
        <v>755</v>
      </c>
      <c r="Z1022" t="s">
        <v>380</v>
      </c>
      <c r="AA1022" t="s">
        <v>756</v>
      </c>
      <c r="AB1022" t="s">
        <v>924</v>
      </c>
      <c r="AC1022" t="s">
        <v>758</v>
      </c>
      <c r="AD1022" t="s">
        <v>759</v>
      </c>
      <c r="AE1022" t="s">
        <v>472</v>
      </c>
      <c r="AF1022" t="s">
        <v>925</v>
      </c>
      <c r="AG1022" t="s">
        <v>761</v>
      </c>
      <c r="AH1022" t="s">
        <v>762</v>
      </c>
      <c r="AI1022" t="s">
        <v>926</v>
      </c>
      <c r="AJ1022">
        <v>-138.32</v>
      </c>
      <c r="AK1022">
        <v>0</v>
      </c>
      <c r="AL1022">
        <v>0</v>
      </c>
      <c r="AM1022" t="s">
        <v>764</v>
      </c>
      <c r="AN1022" t="s">
        <v>764</v>
      </c>
      <c r="AO1022" t="s">
        <v>764</v>
      </c>
    </row>
    <row r="1023" spans="1:41" x14ac:dyDescent="0.35">
      <c r="A1023">
        <v>1771998</v>
      </c>
      <c r="B1023" t="s">
        <v>740</v>
      </c>
      <c r="C1023" t="s">
        <v>741</v>
      </c>
      <c r="D1023" t="s">
        <v>580</v>
      </c>
      <c r="E1023" t="s">
        <v>125</v>
      </c>
      <c r="F1023" t="s">
        <v>742</v>
      </c>
      <c r="G1023">
        <v>2021</v>
      </c>
      <c r="H1023">
        <v>6</v>
      </c>
      <c r="I1023" t="s">
        <v>743</v>
      </c>
      <c r="J1023" s="29">
        <v>44372</v>
      </c>
      <c r="K1023" t="s">
        <v>744</v>
      </c>
      <c r="L1023" t="s">
        <v>745</v>
      </c>
      <c r="M1023" t="s">
        <v>779</v>
      </c>
      <c r="N1023" t="s">
        <v>780</v>
      </c>
      <c r="O1023" t="s">
        <v>781</v>
      </c>
      <c r="P1023" t="s">
        <v>673</v>
      </c>
      <c r="Q1023" t="s">
        <v>749</v>
      </c>
      <c r="R1023" t="s">
        <v>605</v>
      </c>
      <c r="S1023" t="s">
        <v>795</v>
      </c>
      <c r="T1023" t="s">
        <v>751</v>
      </c>
      <c r="U1023" t="s">
        <v>752</v>
      </c>
      <c r="V1023" t="s">
        <v>753</v>
      </c>
      <c r="W1023" t="s">
        <v>20</v>
      </c>
      <c r="X1023" t="s">
        <v>928</v>
      </c>
      <c r="Y1023" t="s">
        <v>755</v>
      </c>
      <c r="Z1023" t="s">
        <v>380</v>
      </c>
      <c r="AA1023" t="s">
        <v>756</v>
      </c>
      <c r="AB1023" t="s">
        <v>924</v>
      </c>
      <c r="AC1023" t="s">
        <v>758</v>
      </c>
      <c r="AD1023" t="s">
        <v>759</v>
      </c>
      <c r="AE1023" t="s">
        <v>472</v>
      </c>
      <c r="AF1023" t="s">
        <v>925</v>
      </c>
      <c r="AG1023" t="s">
        <v>761</v>
      </c>
      <c r="AH1023" t="s">
        <v>762</v>
      </c>
      <c r="AI1023" t="s">
        <v>926</v>
      </c>
      <c r="AJ1023">
        <v>-409.46</v>
      </c>
      <c r="AK1023">
        <v>0</v>
      </c>
      <c r="AL1023">
        <v>0</v>
      </c>
      <c r="AM1023" t="s">
        <v>764</v>
      </c>
      <c r="AN1023" t="s">
        <v>764</v>
      </c>
      <c r="AO1023" t="s">
        <v>764</v>
      </c>
    </row>
    <row r="1024" spans="1:41" x14ac:dyDescent="0.35">
      <c r="A1024">
        <v>1771998</v>
      </c>
      <c r="B1024" t="s">
        <v>740</v>
      </c>
      <c r="C1024" t="s">
        <v>741</v>
      </c>
      <c r="D1024" t="s">
        <v>580</v>
      </c>
      <c r="E1024" t="s">
        <v>125</v>
      </c>
      <c r="F1024" t="s">
        <v>742</v>
      </c>
      <c r="G1024">
        <v>2021</v>
      </c>
      <c r="H1024">
        <v>6</v>
      </c>
      <c r="I1024" t="s">
        <v>743</v>
      </c>
      <c r="J1024" s="29">
        <v>44377</v>
      </c>
      <c r="K1024" t="s">
        <v>744</v>
      </c>
      <c r="L1024" t="s">
        <v>769</v>
      </c>
      <c r="M1024" t="s">
        <v>776</v>
      </c>
      <c r="N1024" t="s">
        <v>777</v>
      </c>
      <c r="O1024" t="s">
        <v>772</v>
      </c>
      <c r="P1024" t="s">
        <v>673</v>
      </c>
      <c r="Q1024" t="s">
        <v>749</v>
      </c>
      <c r="R1024" t="s">
        <v>605</v>
      </c>
      <c r="S1024" t="s">
        <v>795</v>
      </c>
      <c r="T1024" t="s">
        <v>751</v>
      </c>
      <c r="U1024" t="s">
        <v>752</v>
      </c>
      <c r="V1024" t="s">
        <v>753</v>
      </c>
      <c r="W1024" t="s">
        <v>20</v>
      </c>
      <c r="X1024" t="s">
        <v>928</v>
      </c>
      <c r="Y1024" t="s">
        <v>755</v>
      </c>
      <c r="Z1024" t="s">
        <v>380</v>
      </c>
      <c r="AA1024" t="s">
        <v>756</v>
      </c>
      <c r="AB1024" t="s">
        <v>924</v>
      </c>
      <c r="AC1024" t="s">
        <v>758</v>
      </c>
      <c r="AD1024" t="s">
        <v>759</v>
      </c>
      <c r="AE1024" t="s">
        <v>472</v>
      </c>
      <c r="AF1024" t="s">
        <v>925</v>
      </c>
      <c r="AG1024" t="s">
        <v>761</v>
      </c>
      <c r="AH1024" t="s">
        <v>762</v>
      </c>
      <c r="AI1024" t="s">
        <v>926</v>
      </c>
      <c r="AJ1024">
        <v>138.32</v>
      </c>
      <c r="AK1024">
        <v>0</v>
      </c>
      <c r="AL1024">
        <v>0</v>
      </c>
      <c r="AM1024" t="s">
        <v>764</v>
      </c>
      <c r="AN1024" t="s">
        <v>764</v>
      </c>
      <c r="AO1024" t="s">
        <v>764</v>
      </c>
    </row>
    <row r="1025" spans="1:41" x14ac:dyDescent="0.35">
      <c r="A1025">
        <v>1369589</v>
      </c>
      <c r="B1025" t="s">
        <v>740</v>
      </c>
      <c r="C1025" t="s">
        <v>741</v>
      </c>
      <c r="D1025" t="e">
        <v>#N/A</v>
      </c>
      <c r="E1025" t="s">
        <v>971</v>
      </c>
      <c r="F1025" t="s">
        <v>742</v>
      </c>
      <c r="G1025">
        <v>2021</v>
      </c>
      <c r="H1025">
        <v>6</v>
      </c>
      <c r="I1025" t="s">
        <v>743</v>
      </c>
      <c r="J1025" s="29">
        <v>44377</v>
      </c>
      <c r="K1025" t="s">
        <v>744</v>
      </c>
      <c r="L1025" t="s">
        <v>769</v>
      </c>
      <c r="M1025" t="s">
        <v>770</v>
      </c>
      <c r="N1025" t="s">
        <v>771</v>
      </c>
      <c r="O1025" t="s">
        <v>772</v>
      </c>
      <c r="P1025" t="s">
        <v>673</v>
      </c>
      <c r="Q1025" t="s">
        <v>749</v>
      </c>
      <c r="R1025" t="s">
        <v>605</v>
      </c>
      <c r="S1025" t="s">
        <v>795</v>
      </c>
      <c r="T1025" t="s">
        <v>751</v>
      </c>
      <c r="U1025" t="s">
        <v>752</v>
      </c>
      <c r="V1025" t="s">
        <v>753</v>
      </c>
      <c r="W1025" t="s">
        <v>930</v>
      </c>
      <c r="X1025" t="s">
        <v>931</v>
      </c>
      <c r="Y1025" t="s">
        <v>755</v>
      </c>
      <c r="Z1025" t="s">
        <v>380</v>
      </c>
      <c r="AA1025" t="s">
        <v>756</v>
      </c>
      <c r="AB1025" t="s">
        <v>924</v>
      </c>
      <c r="AC1025" t="s">
        <v>758</v>
      </c>
      <c r="AD1025" t="s">
        <v>759</v>
      </c>
      <c r="AE1025" t="s">
        <v>472</v>
      </c>
      <c r="AF1025" t="s">
        <v>925</v>
      </c>
      <c r="AG1025" t="s">
        <v>761</v>
      </c>
      <c r="AH1025" t="s">
        <v>762</v>
      </c>
      <c r="AI1025" t="s">
        <v>926</v>
      </c>
      <c r="AJ1025">
        <v>1572.51</v>
      </c>
      <c r="AK1025">
        <v>0</v>
      </c>
      <c r="AL1025">
        <v>0</v>
      </c>
      <c r="AM1025" t="s">
        <v>764</v>
      </c>
      <c r="AN1025" t="s">
        <v>764</v>
      </c>
      <c r="AO1025" t="s">
        <v>764</v>
      </c>
    </row>
    <row r="1026" spans="1:41" x14ac:dyDescent="0.35">
      <c r="A1026">
        <v>1369589</v>
      </c>
      <c r="B1026" t="s">
        <v>740</v>
      </c>
      <c r="C1026" t="s">
        <v>741</v>
      </c>
      <c r="D1026" t="e">
        <v>#N/A</v>
      </c>
      <c r="E1026" t="s">
        <v>971</v>
      </c>
      <c r="F1026" t="s">
        <v>742</v>
      </c>
      <c r="G1026">
        <v>2021</v>
      </c>
      <c r="H1026">
        <v>6</v>
      </c>
      <c r="I1026" t="s">
        <v>743</v>
      </c>
      <c r="J1026" s="29">
        <v>44377</v>
      </c>
      <c r="K1026" t="s">
        <v>744</v>
      </c>
      <c r="L1026" t="s">
        <v>769</v>
      </c>
      <c r="M1026" t="s">
        <v>774</v>
      </c>
      <c r="N1026" t="s">
        <v>775</v>
      </c>
      <c r="O1026" t="s">
        <v>772</v>
      </c>
      <c r="P1026" t="s">
        <v>673</v>
      </c>
      <c r="Q1026" t="s">
        <v>749</v>
      </c>
      <c r="R1026" t="s">
        <v>605</v>
      </c>
      <c r="S1026" t="s">
        <v>795</v>
      </c>
      <c r="T1026" t="s">
        <v>751</v>
      </c>
      <c r="U1026" t="s">
        <v>752</v>
      </c>
      <c r="V1026" t="s">
        <v>753</v>
      </c>
      <c r="W1026" t="s">
        <v>930</v>
      </c>
      <c r="X1026" t="s">
        <v>931</v>
      </c>
      <c r="Y1026" t="s">
        <v>755</v>
      </c>
      <c r="Z1026" t="s">
        <v>380</v>
      </c>
      <c r="AA1026" t="s">
        <v>756</v>
      </c>
      <c r="AB1026" t="s">
        <v>924</v>
      </c>
      <c r="AC1026" t="s">
        <v>758</v>
      </c>
      <c r="AD1026" t="s">
        <v>759</v>
      </c>
      <c r="AE1026" t="s">
        <v>472</v>
      </c>
      <c r="AF1026" t="s">
        <v>925</v>
      </c>
      <c r="AG1026" t="s">
        <v>761</v>
      </c>
      <c r="AH1026" t="s">
        <v>762</v>
      </c>
      <c r="AI1026" t="s">
        <v>926</v>
      </c>
      <c r="AJ1026">
        <v>-1572.51</v>
      </c>
      <c r="AK1026">
        <v>0</v>
      </c>
      <c r="AL1026">
        <v>0</v>
      </c>
      <c r="AM1026" t="s">
        <v>764</v>
      </c>
      <c r="AN1026" t="s">
        <v>764</v>
      </c>
      <c r="AO1026" t="s">
        <v>764</v>
      </c>
    </row>
    <row r="1027" spans="1:41" x14ac:dyDescent="0.35">
      <c r="A1027">
        <v>1369589</v>
      </c>
      <c r="B1027" t="s">
        <v>740</v>
      </c>
      <c r="C1027" t="s">
        <v>741</v>
      </c>
      <c r="D1027" t="e">
        <v>#N/A</v>
      </c>
      <c r="E1027" t="s">
        <v>971</v>
      </c>
      <c r="F1027" t="s">
        <v>742</v>
      </c>
      <c r="G1027">
        <v>2021</v>
      </c>
      <c r="H1027">
        <v>6</v>
      </c>
      <c r="I1027" t="s">
        <v>743</v>
      </c>
      <c r="J1027" s="29">
        <v>44372</v>
      </c>
      <c r="K1027" t="s">
        <v>744</v>
      </c>
      <c r="L1027" t="s">
        <v>745</v>
      </c>
      <c r="M1027" t="s">
        <v>779</v>
      </c>
      <c r="N1027" t="s">
        <v>780</v>
      </c>
      <c r="O1027" t="s">
        <v>781</v>
      </c>
      <c r="P1027" t="s">
        <v>673</v>
      </c>
      <c r="Q1027" t="s">
        <v>749</v>
      </c>
      <c r="R1027" t="s">
        <v>605</v>
      </c>
      <c r="S1027" t="s">
        <v>795</v>
      </c>
      <c r="T1027" t="s">
        <v>751</v>
      </c>
      <c r="U1027" t="s">
        <v>752</v>
      </c>
      <c r="V1027" t="s">
        <v>753</v>
      </c>
      <c r="W1027" t="s">
        <v>930</v>
      </c>
      <c r="X1027" t="s">
        <v>931</v>
      </c>
      <c r="Y1027" t="s">
        <v>755</v>
      </c>
      <c r="Z1027" t="s">
        <v>380</v>
      </c>
      <c r="AA1027" t="s">
        <v>756</v>
      </c>
      <c r="AB1027" t="s">
        <v>924</v>
      </c>
      <c r="AC1027" t="s">
        <v>758</v>
      </c>
      <c r="AD1027" t="s">
        <v>759</v>
      </c>
      <c r="AE1027" t="s">
        <v>472</v>
      </c>
      <c r="AF1027" t="s">
        <v>925</v>
      </c>
      <c r="AG1027" t="s">
        <v>761</v>
      </c>
      <c r="AH1027" t="s">
        <v>762</v>
      </c>
      <c r="AI1027" t="s">
        <v>926</v>
      </c>
      <c r="AJ1027">
        <v>-894.41</v>
      </c>
      <c r="AK1027">
        <v>0</v>
      </c>
      <c r="AL1027">
        <v>0</v>
      </c>
      <c r="AM1027" t="s">
        <v>764</v>
      </c>
      <c r="AN1027" t="s">
        <v>764</v>
      </c>
      <c r="AO1027" t="s">
        <v>764</v>
      </c>
    </row>
    <row r="1028" spans="1:41" x14ac:dyDescent="0.35">
      <c r="A1028">
        <v>1369589</v>
      </c>
      <c r="B1028" t="s">
        <v>740</v>
      </c>
      <c r="C1028" t="s">
        <v>741</v>
      </c>
      <c r="D1028" t="e">
        <v>#N/A</v>
      </c>
      <c r="E1028" t="s">
        <v>971</v>
      </c>
      <c r="F1028" t="s">
        <v>742</v>
      </c>
      <c r="G1028">
        <v>2021</v>
      </c>
      <c r="H1028">
        <v>6</v>
      </c>
      <c r="I1028" t="s">
        <v>743</v>
      </c>
      <c r="J1028" s="29">
        <v>44377</v>
      </c>
      <c r="K1028" t="s">
        <v>744</v>
      </c>
      <c r="L1028" t="s">
        <v>769</v>
      </c>
      <c r="M1028" t="s">
        <v>776</v>
      </c>
      <c r="N1028" t="s">
        <v>777</v>
      </c>
      <c r="O1028" t="s">
        <v>772</v>
      </c>
      <c r="P1028" t="s">
        <v>673</v>
      </c>
      <c r="Q1028" t="s">
        <v>749</v>
      </c>
      <c r="R1028" t="s">
        <v>605</v>
      </c>
      <c r="S1028" t="s">
        <v>795</v>
      </c>
      <c r="T1028" t="s">
        <v>751</v>
      </c>
      <c r="U1028" t="s">
        <v>752</v>
      </c>
      <c r="V1028" t="s">
        <v>753</v>
      </c>
      <c r="W1028" t="s">
        <v>930</v>
      </c>
      <c r="X1028" t="s">
        <v>931</v>
      </c>
      <c r="Y1028" t="s">
        <v>755</v>
      </c>
      <c r="Z1028" t="s">
        <v>380</v>
      </c>
      <c r="AA1028" t="s">
        <v>756</v>
      </c>
      <c r="AB1028" t="s">
        <v>924</v>
      </c>
      <c r="AC1028" t="s">
        <v>758</v>
      </c>
      <c r="AD1028" t="s">
        <v>759</v>
      </c>
      <c r="AE1028" t="s">
        <v>472</v>
      </c>
      <c r="AF1028" t="s">
        <v>925</v>
      </c>
      <c r="AG1028" t="s">
        <v>761</v>
      </c>
      <c r="AH1028" t="s">
        <v>762</v>
      </c>
      <c r="AI1028" t="s">
        <v>926</v>
      </c>
      <c r="AJ1028">
        <v>1572.51</v>
      </c>
      <c r="AK1028">
        <v>0</v>
      </c>
      <c r="AL1028">
        <v>0</v>
      </c>
      <c r="AM1028" t="s">
        <v>764</v>
      </c>
      <c r="AN1028" t="s">
        <v>764</v>
      </c>
      <c r="AO1028" t="s">
        <v>764</v>
      </c>
    </row>
    <row r="1029" spans="1:41" x14ac:dyDescent="0.35">
      <c r="A1029">
        <v>1366354</v>
      </c>
      <c r="B1029" t="s">
        <v>740</v>
      </c>
      <c r="C1029" t="s">
        <v>741</v>
      </c>
      <c r="D1029" t="e">
        <v>#N/A</v>
      </c>
      <c r="E1029" t="s">
        <v>972</v>
      </c>
      <c r="F1029" t="s">
        <v>742</v>
      </c>
      <c r="G1029">
        <v>2021</v>
      </c>
      <c r="H1029">
        <v>6</v>
      </c>
      <c r="I1029" t="s">
        <v>743</v>
      </c>
      <c r="J1029" s="29">
        <v>44377</v>
      </c>
      <c r="K1029" t="s">
        <v>744</v>
      </c>
      <c r="L1029" t="s">
        <v>769</v>
      </c>
      <c r="M1029" t="s">
        <v>770</v>
      </c>
      <c r="N1029" t="s">
        <v>771</v>
      </c>
      <c r="O1029" t="s">
        <v>772</v>
      </c>
      <c r="P1029" t="s">
        <v>673</v>
      </c>
      <c r="Q1029" t="s">
        <v>749</v>
      </c>
      <c r="R1029" t="s">
        <v>605</v>
      </c>
      <c r="S1029" t="s">
        <v>795</v>
      </c>
      <c r="T1029" t="s">
        <v>751</v>
      </c>
      <c r="U1029" t="s">
        <v>752</v>
      </c>
      <c r="V1029" t="s">
        <v>753</v>
      </c>
      <c r="W1029" t="s">
        <v>933</v>
      </c>
      <c r="X1029" t="s">
        <v>934</v>
      </c>
      <c r="Y1029" t="s">
        <v>755</v>
      </c>
      <c r="Z1029" t="s">
        <v>380</v>
      </c>
      <c r="AA1029" t="s">
        <v>756</v>
      </c>
      <c r="AB1029" t="s">
        <v>924</v>
      </c>
      <c r="AC1029" t="s">
        <v>758</v>
      </c>
      <c r="AD1029" t="s">
        <v>759</v>
      </c>
      <c r="AE1029" t="s">
        <v>472</v>
      </c>
      <c r="AF1029" t="s">
        <v>935</v>
      </c>
      <c r="AG1029" t="s">
        <v>761</v>
      </c>
      <c r="AH1029" t="s">
        <v>762</v>
      </c>
      <c r="AI1029" t="s">
        <v>936</v>
      </c>
      <c r="AJ1029">
        <v>742.72</v>
      </c>
      <c r="AK1029">
        <v>0</v>
      </c>
      <c r="AL1029">
        <v>0</v>
      </c>
      <c r="AM1029" t="s">
        <v>764</v>
      </c>
      <c r="AN1029" t="s">
        <v>764</v>
      </c>
      <c r="AO1029" t="s">
        <v>764</v>
      </c>
    </row>
    <row r="1030" spans="1:41" x14ac:dyDescent="0.35">
      <c r="A1030">
        <v>1366354</v>
      </c>
      <c r="B1030" t="s">
        <v>740</v>
      </c>
      <c r="C1030" t="s">
        <v>741</v>
      </c>
      <c r="D1030" t="e">
        <v>#N/A</v>
      </c>
      <c r="E1030" t="s">
        <v>972</v>
      </c>
      <c r="F1030" t="s">
        <v>742</v>
      </c>
      <c r="G1030">
        <v>2021</v>
      </c>
      <c r="H1030">
        <v>6</v>
      </c>
      <c r="I1030" t="s">
        <v>743</v>
      </c>
      <c r="J1030" s="29">
        <v>44377</v>
      </c>
      <c r="K1030" t="s">
        <v>744</v>
      </c>
      <c r="L1030" t="s">
        <v>769</v>
      </c>
      <c r="M1030" t="s">
        <v>774</v>
      </c>
      <c r="N1030" t="s">
        <v>775</v>
      </c>
      <c r="O1030" t="s">
        <v>772</v>
      </c>
      <c r="P1030" t="s">
        <v>673</v>
      </c>
      <c r="Q1030" t="s">
        <v>749</v>
      </c>
      <c r="R1030" t="s">
        <v>605</v>
      </c>
      <c r="S1030" t="s">
        <v>795</v>
      </c>
      <c r="T1030" t="s">
        <v>751</v>
      </c>
      <c r="U1030" t="s">
        <v>752</v>
      </c>
      <c r="V1030" t="s">
        <v>753</v>
      </c>
      <c r="W1030" t="s">
        <v>933</v>
      </c>
      <c r="X1030" t="s">
        <v>934</v>
      </c>
      <c r="Y1030" t="s">
        <v>755</v>
      </c>
      <c r="Z1030" t="s">
        <v>380</v>
      </c>
      <c r="AA1030" t="s">
        <v>756</v>
      </c>
      <c r="AB1030" t="s">
        <v>924</v>
      </c>
      <c r="AC1030" t="s">
        <v>758</v>
      </c>
      <c r="AD1030" t="s">
        <v>759</v>
      </c>
      <c r="AE1030" t="s">
        <v>472</v>
      </c>
      <c r="AF1030" t="s">
        <v>935</v>
      </c>
      <c r="AG1030" t="s">
        <v>761</v>
      </c>
      <c r="AH1030" t="s">
        <v>762</v>
      </c>
      <c r="AI1030" t="s">
        <v>936</v>
      </c>
      <c r="AJ1030">
        <v>-742.72</v>
      </c>
      <c r="AK1030">
        <v>0</v>
      </c>
      <c r="AL1030">
        <v>0</v>
      </c>
      <c r="AM1030" t="s">
        <v>764</v>
      </c>
      <c r="AN1030" t="s">
        <v>764</v>
      </c>
      <c r="AO1030" t="s">
        <v>764</v>
      </c>
    </row>
    <row r="1031" spans="1:41" x14ac:dyDescent="0.35">
      <c r="A1031">
        <v>1366354</v>
      </c>
      <c r="B1031" t="s">
        <v>740</v>
      </c>
      <c r="C1031" t="s">
        <v>741</v>
      </c>
      <c r="D1031" t="e">
        <v>#N/A</v>
      </c>
      <c r="E1031" t="s">
        <v>972</v>
      </c>
      <c r="F1031" t="s">
        <v>742</v>
      </c>
      <c r="G1031">
        <v>2021</v>
      </c>
      <c r="H1031">
        <v>6</v>
      </c>
      <c r="I1031" t="s">
        <v>743</v>
      </c>
      <c r="J1031" s="29">
        <v>44372</v>
      </c>
      <c r="K1031" t="s">
        <v>744</v>
      </c>
      <c r="L1031" t="s">
        <v>745</v>
      </c>
      <c r="M1031" t="s">
        <v>779</v>
      </c>
      <c r="N1031" t="s">
        <v>780</v>
      </c>
      <c r="O1031" t="s">
        <v>781</v>
      </c>
      <c r="P1031" t="s">
        <v>673</v>
      </c>
      <c r="Q1031" t="s">
        <v>749</v>
      </c>
      <c r="R1031" t="s">
        <v>605</v>
      </c>
      <c r="S1031" t="s">
        <v>795</v>
      </c>
      <c r="T1031" t="s">
        <v>751</v>
      </c>
      <c r="U1031" t="s">
        <v>752</v>
      </c>
      <c r="V1031" t="s">
        <v>753</v>
      </c>
      <c r="W1031" t="s">
        <v>933</v>
      </c>
      <c r="X1031" t="s">
        <v>934</v>
      </c>
      <c r="Y1031" t="s">
        <v>755</v>
      </c>
      <c r="Z1031" t="s">
        <v>380</v>
      </c>
      <c r="AA1031" t="s">
        <v>756</v>
      </c>
      <c r="AB1031" t="s">
        <v>924</v>
      </c>
      <c r="AC1031" t="s">
        <v>758</v>
      </c>
      <c r="AD1031" t="s">
        <v>759</v>
      </c>
      <c r="AE1031" t="s">
        <v>472</v>
      </c>
      <c r="AF1031" t="s">
        <v>935</v>
      </c>
      <c r="AG1031" t="s">
        <v>761</v>
      </c>
      <c r="AH1031" t="s">
        <v>762</v>
      </c>
      <c r="AI1031" t="s">
        <v>936</v>
      </c>
      <c r="AJ1031">
        <v>-710.22</v>
      </c>
      <c r="AK1031">
        <v>0</v>
      </c>
      <c r="AL1031">
        <v>0</v>
      </c>
      <c r="AM1031" t="s">
        <v>764</v>
      </c>
      <c r="AN1031" t="s">
        <v>764</v>
      </c>
      <c r="AO1031" t="s">
        <v>764</v>
      </c>
    </row>
    <row r="1032" spans="1:41" x14ac:dyDescent="0.35">
      <c r="A1032">
        <v>1366354</v>
      </c>
      <c r="B1032" t="s">
        <v>740</v>
      </c>
      <c r="C1032" t="s">
        <v>741</v>
      </c>
      <c r="D1032" t="e">
        <v>#N/A</v>
      </c>
      <c r="E1032" t="s">
        <v>972</v>
      </c>
      <c r="F1032" t="s">
        <v>742</v>
      </c>
      <c r="G1032">
        <v>2021</v>
      </c>
      <c r="H1032">
        <v>6</v>
      </c>
      <c r="I1032" t="s">
        <v>743</v>
      </c>
      <c r="J1032" s="29">
        <v>44377</v>
      </c>
      <c r="K1032" t="s">
        <v>744</v>
      </c>
      <c r="L1032" t="s">
        <v>769</v>
      </c>
      <c r="M1032" t="s">
        <v>776</v>
      </c>
      <c r="N1032" t="s">
        <v>777</v>
      </c>
      <c r="O1032" t="s">
        <v>772</v>
      </c>
      <c r="P1032" t="s">
        <v>673</v>
      </c>
      <c r="Q1032" t="s">
        <v>749</v>
      </c>
      <c r="R1032" t="s">
        <v>605</v>
      </c>
      <c r="S1032" t="s">
        <v>795</v>
      </c>
      <c r="T1032" t="s">
        <v>751</v>
      </c>
      <c r="U1032" t="s">
        <v>752</v>
      </c>
      <c r="V1032" t="s">
        <v>753</v>
      </c>
      <c r="W1032" t="s">
        <v>933</v>
      </c>
      <c r="X1032" t="s">
        <v>934</v>
      </c>
      <c r="Y1032" t="s">
        <v>755</v>
      </c>
      <c r="Z1032" t="s">
        <v>380</v>
      </c>
      <c r="AA1032" t="s">
        <v>756</v>
      </c>
      <c r="AB1032" t="s">
        <v>924</v>
      </c>
      <c r="AC1032" t="s">
        <v>758</v>
      </c>
      <c r="AD1032" t="s">
        <v>759</v>
      </c>
      <c r="AE1032" t="s">
        <v>472</v>
      </c>
      <c r="AF1032" t="s">
        <v>935</v>
      </c>
      <c r="AG1032" t="s">
        <v>761</v>
      </c>
      <c r="AH1032" t="s">
        <v>762</v>
      </c>
      <c r="AI1032" t="s">
        <v>936</v>
      </c>
      <c r="AJ1032">
        <v>742.72</v>
      </c>
      <c r="AK1032">
        <v>0</v>
      </c>
      <c r="AL1032">
        <v>0</v>
      </c>
      <c r="AM1032" t="s">
        <v>764</v>
      </c>
      <c r="AN1032" t="s">
        <v>764</v>
      </c>
      <c r="AO1032" t="s">
        <v>764</v>
      </c>
    </row>
    <row r="1033" spans="1:41" x14ac:dyDescent="0.35">
      <c r="A1033">
        <v>1772707</v>
      </c>
      <c r="B1033" t="s">
        <v>740</v>
      </c>
      <c r="C1033" t="s">
        <v>741</v>
      </c>
      <c r="D1033" t="s">
        <v>580</v>
      </c>
      <c r="E1033" t="s">
        <v>122</v>
      </c>
      <c r="F1033" t="s">
        <v>742</v>
      </c>
      <c r="G1033">
        <v>2021</v>
      </c>
      <c r="H1033">
        <v>6</v>
      </c>
      <c r="I1033" t="s">
        <v>743</v>
      </c>
      <c r="J1033" s="29">
        <v>44377</v>
      </c>
      <c r="K1033" t="s">
        <v>744</v>
      </c>
      <c r="L1033" t="s">
        <v>769</v>
      </c>
      <c r="M1033" t="s">
        <v>774</v>
      </c>
      <c r="N1033" t="s">
        <v>775</v>
      </c>
      <c r="O1033" t="s">
        <v>772</v>
      </c>
      <c r="P1033" t="s">
        <v>673</v>
      </c>
      <c r="Q1033" t="s">
        <v>749</v>
      </c>
      <c r="R1033" t="s">
        <v>601</v>
      </c>
      <c r="S1033" t="s">
        <v>692</v>
      </c>
      <c r="T1033" t="s">
        <v>751</v>
      </c>
      <c r="U1033" t="s">
        <v>752</v>
      </c>
      <c r="V1033" t="s">
        <v>753</v>
      </c>
      <c r="W1033" t="s">
        <v>21</v>
      </c>
      <c r="X1033" t="s">
        <v>927</v>
      </c>
      <c r="Y1033" t="s">
        <v>755</v>
      </c>
      <c r="Z1033" t="s">
        <v>380</v>
      </c>
      <c r="AA1033" t="s">
        <v>756</v>
      </c>
      <c r="AB1033" t="s">
        <v>924</v>
      </c>
      <c r="AC1033" t="s">
        <v>758</v>
      </c>
      <c r="AD1033" t="s">
        <v>759</v>
      </c>
      <c r="AE1033" t="s">
        <v>768</v>
      </c>
      <c r="AF1033" t="s">
        <v>790</v>
      </c>
      <c r="AG1033" t="s">
        <v>761</v>
      </c>
      <c r="AH1033" t="s">
        <v>762</v>
      </c>
      <c r="AI1033" t="s">
        <v>791</v>
      </c>
      <c r="AJ1033">
        <v>-1414.29</v>
      </c>
      <c r="AK1033">
        <v>0</v>
      </c>
      <c r="AL1033">
        <v>0</v>
      </c>
      <c r="AM1033" t="s">
        <v>764</v>
      </c>
      <c r="AN1033" t="s">
        <v>764</v>
      </c>
      <c r="AO1033" t="s">
        <v>764</v>
      </c>
    </row>
    <row r="1034" spans="1:41" x14ac:dyDescent="0.35">
      <c r="A1034">
        <v>1772707</v>
      </c>
      <c r="B1034" t="s">
        <v>740</v>
      </c>
      <c r="C1034" t="s">
        <v>741</v>
      </c>
      <c r="D1034" t="s">
        <v>580</v>
      </c>
      <c r="E1034" t="s">
        <v>122</v>
      </c>
      <c r="F1034" t="s">
        <v>742</v>
      </c>
      <c r="G1034">
        <v>2021</v>
      </c>
      <c r="H1034">
        <v>6</v>
      </c>
      <c r="I1034" t="s">
        <v>743</v>
      </c>
      <c r="J1034" s="29">
        <v>44377</v>
      </c>
      <c r="K1034" t="s">
        <v>744</v>
      </c>
      <c r="L1034" t="s">
        <v>769</v>
      </c>
      <c r="M1034" t="s">
        <v>770</v>
      </c>
      <c r="N1034" t="s">
        <v>771</v>
      </c>
      <c r="O1034" t="s">
        <v>772</v>
      </c>
      <c r="P1034" t="s">
        <v>673</v>
      </c>
      <c r="Q1034" t="s">
        <v>749</v>
      </c>
      <c r="R1034" t="s">
        <v>601</v>
      </c>
      <c r="S1034" t="s">
        <v>692</v>
      </c>
      <c r="T1034" t="s">
        <v>751</v>
      </c>
      <c r="U1034" t="s">
        <v>752</v>
      </c>
      <c r="V1034" t="s">
        <v>753</v>
      </c>
      <c r="W1034" t="s">
        <v>21</v>
      </c>
      <c r="X1034" t="s">
        <v>927</v>
      </c>
      <c r="Y1034" t="s">
        <v>755</v>
      </c>
      <c r="Z1034" t="s">
        <v>380</v>
      </c>
      <c r="AA1034" t="s">
        <v>756</v>
      </c>
      <c r="AB1034" t="s">
        <v>924</v>
      </c>
      <c r="AC1034" t="s">
        <v>758</v>
      </c>
      <c r="AD1034" t="s">
        <v>759</v>
      </c>
      <c r="AE1034" t="s">
        <v>768</v>
      </c>
      <c r="AF1034" t="s">
        <v>790</v>
      </c>
      <c r="AG1034" t="s">
        <v>761</v>
      </c>
      <c r="AH1034" t="s">
        <v>762</v>
      </c>
      <c r="AI1034" t="s">
        <v>791</v>
      </c>
      <c r="AJ1034">
        <v>1414.29</v>
      </c>
      <c r="AK1034">
        <v>0</v>
      </c>
      <c r="AL1034">
        <v>0</v>
      </c>
      <c r="AM1034" t="s">
        <v>764</v>
      </c>
      <c r="AN1034" t="s">
        <v>764</v>
      </c>
      <c r="AO1034" t="s">
        <v>764</v>
      </c>
    </row>
    <row r="1035" spans="1:41" x14ac:dyDescent="0.35">
      <c r="A1035">
        <v>1772707</v>
      </c>
      <c r="B1035" t="s">
        <v>740</v>
      </c>
      <c r="C1035" t="s">
        <v>741</v>
      </c>
      <c r="D1035" t="s">
        <v>580</v>
      </c>
      <c r="E1035" t="s">
        <v>122</v>
      </c>
      <c r="F1035" t="s">
        <v>742</v>
      </c>
      <c r="G1035">
        <v>2021</v>
      </c>
      <c r="H1035">
        <v>6</v>
      </c>
      <c r="I1035" t="s">
        <v>743</v>
      </c>
      <c r="J1035" s="29">
        <v>44377</v>
      </c>
      <c r="K1035" t="s">
        <v>744</v>
      </c>
      <c r="L1035" t="s">
        <v>769</v>
      </c>
      <c r="M1035" t="s">
        <v>770</v>
      </c>
      <c r="N1035" t="s">
        <v>771</v>
      </c>
      <c r="O1035" t="s">
        <v>772</v>
      </c>
      <c r="P1035" t="s">
        <v>673</v>
      </c>
      <c r="Q1035" t="s">
        <v>749</v>
      </c>
      <c r="R1035" t="s">
        <v>601</v>
      </c>
      <c r="S1035" t="s">
        <v>692</v>
      </c>
      <c r="T1035" t="s">
        <v>751</v>
      </c>
      <c r="U1035" t="s">
        <v>752</v>
      </c>
      <c r="V1035" t="s">
        <v>753</v>
      </c>
      <c r="W1035" t="s">
        <v>21</v>
      </c>
      <c r="X1035" t="s">
        <v>927</v>
      </c>
      <c r="Y1035" t="s">
        <v>755</v>
      </c>
      <c r="Z1035" t="s">
        <v>380</v>
      </c>
      <c r="AA1035" t="s">
        <v>756</v>
      </c>
      <c r="AB1035" t="s">
        <v>924</v>
      </c>
      <c r="AC1035" t="s">
        <v>758</v>
      </c>
      <c r="AD1035" t="s">
        <v>759</v>
      </c>
      <c r="AE1035" t="s">
        <v>768</v>
      </c>
      <c r="AF1035" t="s">
        <v>790</v>
      </c>
      <c r="AG1035" t="s">
        <v>761</v>
      </c>
      <c r="AH1035" t="s">
        <v>762</v>
      </c>
      <c r="AI1035" t="s">
        <v>791</v>
      </c>
      <c r="AJ1035">
        <v>70.22</v>
      </c>
      <c r="AK1035">
        <v>0</v>
      </c>
      <c r="AL1035">
        <v>0</v>
      </c>
      <c r="AM1035" t="s">
        <v>764</v>
      </c>
      <c r="AN1035" t="s">
        <v>764</v>
      </c>
      <c r="AO1035" t="s">
        <v>764</v>
      </c>
    </row>
    <row r="1036" spans="1:41" x14ac:dyDescent="0.35">
      <c r="A1036">
        <v>1772707</v>
      </c>
      <c r="B1036" t="s">
        <v>740</v>
      </c>
      <c r="C1036" t="s">
        <v>741</v>
      </c>
      <c r="D1036" t="s">
        <v>580</v>
      </c>
      <c r="E1036" t="s">
        <v>122</v>
      </c>
      <c r="F1036" t="s">
        <v>742</v>
      </c>
      <c r="G1036">
        <v>2021</v>
      </c>
      <c r="H1036">
        <v>6</v>
      </c>
      <c r="I1036" t="s">
        <v>743</v>
      </c>
      <c r="J1036" s="29">
        <v>44377</v>
      </c>
      <c r="K1036" t="s">
        <v>744</v>
      </c>
      <c r="L1036" t="s">
        <v>769</v>
      </c>
      <c r="M1036" t="s">
        <v>774</v>
      </c>
      <c r="N1036" t="s">
        <v>775</v>
      </c>
      <c r="O1036" t="s">
        <v>772</v>
      </c>
      <c r="P1036" t="s">
        <v>673</v>
      </c>
      <c r="Q1036" t="s">
        <v>749</v>
      </c>
      <c r="R1036" t="s">
        <v>601</v>
      </c>
      <c r="S1036" t="s">
        <v>692</v>
      </c>
      <c r="T1036" t="s">
        <v>751</v>
      </c>
      <c r="U1036" t="s">
        <v>752</v>
      </c>
      <c r="V1036" t="s">
        <v>753</v>
      </c>
      <c r="W1036" t="s">
        <v>21</v>
      </c>
      <c r="X1036" t="s">
        <v>927</v>
      </c>
      <c r="Y1036" t="s">
        <v>755</v>
      </c>
      <c r="Z1036" t="s">
        <v>380</v>
      </c>
      <c r="AA1036" t="s">
        <v>756</v>
      </c>
      <c r="AB1036" t="s">
        <v>924</v>
      </c>
      <c r="AC1036" t="s">
        <v>758</v>
      </c>
      <c r="AD1036" t="s">
        <v>759</v>
      </c>
      <c r="AE1036" t="s">
        <v>768</v>
      </c>
      <c r="AF1036" t="s">
        <v>790</v>
      </c>
      <c r="AG1036" t="s">
        <v>761</v>
      </c>
      <c r="AH1036" t="s">
        <v>762</v>
      </c>
      <c r="AI1036" t="s">
        <v>791</v>
      </c>
      <c r="AJ1036">
        <v>-70.22</v>
      </c>
      <c r="AK1036">
        <v>0</v>
      </c>
      <c r="AL1036">
        <v>0</v>
      </c>
      <c r="AM1036" t="s">
        <v>764</v>
      </c>
      <c r="AN1036" t="s">
        <v>764</v>
      </c>
      <c r="AO1036" t="s">
        <v>764</v>
      </c>
    </row>
    <row r="1037" spans="1:41" x14ac:dyDescent="0.35">
      <c r="A1037">
        <v>1772707</v>
      </c>
      <c r="B1037" t="s">
        <v>740</v>
      </c>
      <c r="C1037" t="s">
        <v>741</v>
      </c>
      <c r="D1037" t="s">
        <v>580</v>
      </c>
      <c r="E1037" t="s">
        <v>122</v>
      </c>
      <c r="F1037" t="s">
        <v>742</v>
      </c>
      <c r="G1037">
        <v>2021</v>
      </c>
      <c r="H1037">
        <v>6</v>
      </c>
      <c r="I1037" t="s">
        <v>743</v>
      </c>
      <c r="J1037" s="29">
        <v>44377</v>
      </c>
      <c r="K1037" t="s">
        <v>744</v>
      </c>
      <c r="L1037" t="s">
        <v>745</v>
      </c>
      <c r="M1037" t="s">
        <v>746</v>
      </c>
      <c r="N1037" t="s">
        <v>747</v>
      </c>
      <c r="O1037" t="s">
        <v>748</v>
      </c>
      <c r="P1037" t="s">
        <v>673</v>
      </c>
      <c r="Q1037" t="s">
        <v>749</v>
      </c>
      <c r="R1037" t="s">
        <v>601</v>
      </c>
      <c r="S1037" t="s">
        <v>692</v>
      </c>
      <c r="T1037" t="s">
        <v>751</v>
      </c>
      <c r="U1037" t="s">
        <v>752</v>
      </c>
      <c r="V1037" t="s">
        <v>753</v>
      </c>
      <c r="W1037" t="s">
        <v>21</v>
      </c>
      <c r="X1037" t="s">
        <v>927</v>
      </c>
      <c r="Y1037" t="s">
        <v>755</v>
      </c>
      <c r="Z1037" t="s">
        <v>380</v>
      </c>
      <c r="AA1037" t="s">
        <v>756</v>
      </c>
      <c r="AB1037" t="s">
        <v>924</v>
      </c>
      <c r="AC1037" t="s">
        <v>758</v>
      </c>
      <c r="AD1037" t="s">
        <v>759</v>
      </c>
      <c r="AE1037" t="s">
        <v>768</v>
      </c>
      <c r="AF1037" t="s">
        <v>790</v>
      </c>
      <c r="AG1037" t="s">
        <v>761</v>
      </c>
      <c r="AH1037" t="s">
        <v>762</v>
      </c>
      <c r="AI1037" t="s">
        <v>791</v>
      </c>
      <c r="AJ1037">
        <v>1210.8</v>
      </c>
      <c r="AK1037">
        <v>0</v>
      </c>
      <c r="AL1037">
        <v>0</v>
      </c>
      <c r="AM1037" t="s">
        <v>764</v>
      </c>
      <c r="AN1037" t="s">
        <v>764</v>
      </c>
      <c r="AO1037" t="s">
        <v>764</v>
      </c>
    </row>
    <row r="1038" spans="1:41" x14ac:dyDescent="0.35">
      <c r="A1038">
        <v>1772707</v>
      </c>
      <c r="B1038" t="s">
        <v>740</v>
      </c>
      <c r="C1038" t="s">
        <v>741</v>
      </c>
      <c r="D1038" t="s">
        <v>580</v>
      </c>
      <c r="E1038" t="s">
        <v>122</v>
      </c>
      <c r="F1038" t="s">
        <v>742</v>
      </c>
      <c r="G1038">
        <v>2021</v>
      </c>
      <c r="H1038">
        <v>6</v>
      </c>
      <c r="I1038" t="s">
        <v>743</v>
      </c>
      <c r="J1038" s="29">
        <v>44377</v>
      </c>
      <c r="K1038" t="s">
        <v>744</v>
      </c>
      <c r="L1038" t="s">
        <v>769</v>
      </c>
      <c r="M1038" t="s">
        <v>776</v>
      </c>
      <c r="N1038" t="s">
        <v>777</v>
      </c>
      <c r="O1038" t="s">
        <v>772</v>
      </c>
      <c r="P1038" t="s">
        <v>673</v>
      </c>
      <c r="Q1038" t="s">
        <v>749</v>
      </c>
      <c r="R1038" t="s">
        <v>601</v>
      </c>
      <c r="S1038" t="s">
        <v>692</v>
      </c>
      <c r="T1038" t="s">
        <v>751</v>
      </c>
      <c r="U1038" t="s">
        <v>752</v>
      </c>
      <c r="V1038" t="s">
        <v>753</v>
      </c>
      <c r="W1038" t="s">
        <v>21</v>
      </c>
      <c r="X1038" t="s">
        <v>927</v>
      </c>
      <c r="Y1038" t="s">
        <v>755</v>
      </c>
      <c r="Z1038" t="s">
        <v>380</v>
      </c>
      <c r="AA1038" t="s">
        <v>756</v>
      </c>
      <c r="AB1038" t="s">
        <v>924</v>
      </c>
      <c r="AC1038" t="s">
        <v>758</v>
      </c>
      <c r="AD1038" t="s">
        <v>759</v>
      </c>
      <c r="AE1038" t="s">
        <v>768</v>
      </c>
      <c r="AF1038" t="s">
        <v>790</v>
      </c>
      <c r="AG1038" t="s">
        <v>761</v>
      </c>
      <c r="AH1038" t="s">
        <v>762</v>
      </c>
      <c r="AI1038" t="s">
        <v>791</v>
      </c>
      <c r="AJ1038">
        <v>1414.29</v>
      </c>
      <c r="AK1038">
        <v>0</v>
      </c>
      <c r="AL1038">
        <v>0</v>
      </c>
      <c r="AM1038" t="s">
        <v>764</v>
      </c>
      <c r="AN1038" t="s">
        <v>764</v>
      </c>
      <c r="AO1038" t="s">
        <v>764</v>
      </c>
    </row>
    <row r="1039" spans="1:41" x14ac:dyDescent="0.35">
      <c r="A1039">
        <v>1772707</v>
      </c>
      <c r="B1039" t="s">
        <v>740</v>
      </c>
      <c r="C1039" t="s">
        <v>741</v>
      </c>
      <c r="D1039" t="s">
        <v>580</v>
      </c>
      <c r="E1039" t="s">
        <v>122</v>
      </c>
      <c r="F1039" t="s">
        <v>742</v>
      </c>
      <c r="G1039">
        <v>2021</v>
      </c>
      <c r="H1039">
        <v>6</v>
      </c>
      <c r="I1039" t="s">
        <v>743</v>
      </c>
      <c r="J1039" s="29">
        <v>44377</v>
      </c>
      <c r="K1039" t="s">
        <v>744</v>
      </c>
      <c r="L1039" t="s">
        <v>769</v>
      </c>
      <c r="M1039" t="s">
        <v>776</v>
      </c>
      <c r="N1039" t="s">
        <v>777</v>
      </c>
      <c r="O1039" t="s">
        <v>772</v>
      </c>
      <c r="P1039" t="s">
        <v>673</v>
      </c>
      <c r="Q1039" t="s">
        <v>749</v>
      </c>
      <c r="R1039" t="s">
        <v>601</v>
      </c>
      <c r="S1039" t="s">
        <v>692</v>
      </c>
      <c r="T1039" t="s">
        <v>751</v>
      </c>
      <c r="U1039" t="s">
        <v>752</v>
      </c>
      <c r="V1039" t="s">
        <v>753</v>
      </c>
      <c r="W1039" t="s">
        <v>21</v>
      </c>
      <c r="X1039" t="s">
        <v>927</v>
      </c>
      <c r="Y1039" t="s">
        <v>755</v>
      </c>
      <c r="Z1039" t="s">
        <v>380</v>
      </c>
      <c r="AA1039" t="s">
        <v>756</v>
      </c>
      <c r="AB1039" t="s">
        <v>924</v>
      </c>
      <c r="AC1039" t="s">
        <v>758</v>
      </c>
      <c r="AD1039" t="s">
        <v>759</v>
      </c>
      <c r="AE1039" t="s">
        <v>768</v>
      </c>
      <c r="AF1039" t="s">
        <v>790</v>
      </c>
      <c r="AG1039" t="s">
        <v>761</v>
      </c>
      <c r="AH1039" t="s">
        <v>762</v>
      </c>
      <c r="AI1039" t="s">
        <v>791</v>
      </c>
      <c r="AJ1039">
        <v>70.22</v>
      </c>
      <c r="AK1039">
        <v>0</v>
      </c>
      <c r="AL1039">
        <v>0</v>
      </c>
      <c r="AM1039" t="s">
        <v>764</v>
      </c>
      <c r="AN1039" t="s">
        <v>764</v>
      </c>
      <c r="AO1039" t="s">
        <v>764</v>
      </c>
    </row>
    <row r="1040" spans="1:41" x14ac:dyDescent="0.35">
      <c r="A1040">
        <v>1772059</v>
      </c>
      <c r="B1040" t="s">
        <v>740</v>
      </c>
      <c r="C1040" t="s">
        <v>741</v>
      </c>
      <c r="D1040" t="s">
        <v>580</v>
      </c>
      <c r="E1040" t="s">
        <v>121</v>
      </c>
      <c r="F1040" t="s">
        <v>742</v>
      </c>
      <c r="G1040">
        <v>2021</v>
      </c>
      <c r="H1040">
        <v>6</v>
      </c>
      <c r="I1040" t="s">
        <v>743</v>
      </c>
      <c r="J1040" s="29">
        <v>44377</v>
      </c>
      <c r="K1040" t="s">
        <v>744</v>
      </c>
      <c r="L1040" t="s">
        <v>769</v>
      </c>
      <c r="M1040" t="s">
        <v>770</v>
      </c>
      <c r="N1040" t="s">
        <v>771</v>
      </c>
      <c r="O1040" t="s">
        <v>772</v>
      </c>
      <c r="P1040" t="s">
        <v>673</v>
      </c>
      <c r="Q1040" t="s">
        <v>749</v>
      </c>
      <c r="R1040" t="s">
        <v>601</v>
      </c>
      <c r="S1040" t="s">
        <v>692</v>
      </c>
      <c r="T1040" t="s">
        <v>751</v>
      </c>
      <c r="U1040" t="s">
        <v>752</v>
      </c>
      <c r="V1040" t="s">
        <v>753</v>
      </c>
      <c r="W1040" t="s">
        <v>20</v>
      </c>
      <c r="X1040" t="s">
        <v>928</v>
      </c>
      <c r="Y1040" t="s">
        <v>755</v>
      </c>
      <c r="Z1040" t="s">
        <v>380</v>
      </c>
      <c r="AA1040" t="s">
        <v>756</v>
      </c>
      <c r="AB1040" t="s">
        <v>924</v>
      </c>
      <c r="AC1040" t="s">
        <v>758</v>
      </c>
      <c r="AD1040" t="s">
        <v>759</v>
      </c>
      <c r="AE1040" t="s">
        <v>768</v>
      </c>
      <c r="AF1040" t="s">
        <v>925</v>
      </c>
      <c r="AG1040" t="s">
        <v>761</v>
      </c>
      <c r="AH1040" t="s">
        <v>762</v>
      </c>
      <c r="AI1040" t="s">
        <v>926</v>
      </c>
      <c r="AJ1040">
        <v>2795.75</v>
      </c>
      <c r="AK1040">
        <v>0</v>
      </c>
      <c r="AL1040">
        <v>0</v>
      </c>
      <c r="AM1040" t="s">
        <v>764</v>
      </c>
      <c r="AN1040" t="s">
        <v>764</v>
      </c>
      <c r="AO1040" t="s">
        <v>764</v>
      </c>
    </row>
    <row r="1041" spans="1:41" x14ac:dyDescent="0.35">
      <c r="A1041">
        <v>1772059</v>
      </c>
      <c r="B1041" t="s">
        <v>740</v>
      </c>
      <c r="C1041" t="s">
        <v>741</v>
      </c>
      <c r="D1041" t="s">
        <v>580</v>
      </c>
      <c r="E1041" t="s">
        <v>121</v>
      </c>
      <c r="F1041" t="s">
        <v>742</v>
      </c>
      <c r="G1041">
        <v>2021</v>
      </c>
      <c r="H1041">
        <v>6</v>
      </c>
      <c r="I1041" t="s">
        <v>743</v>
      </c>
      <c r="J1041" s="29">
        <v>44377</v>
      </c>
      <c r="K1041" t="s">
        <v>744</v>
      </c>
      <c r="L1041" t="s">
        <v>769</v>
      </c>
      <c r="M1041" t="s">
        <v>774</v>
      </c>
      <c r="N1041" t="s">
        <v>775</v>
      </c>
      <c r="O1041" t="s">
        <v>772</v>
      </c>
      <c r="P1041" t="s">
        <v>673</v>
      </c>
      <c r="Q1041" t="s">
        <v>749</v>
      </c>
      <c r="R1041" t="s">
        <v>601</v>
      </c>
      <c r="S1041" t="s">
        <v>692</v>
      </c>
      <c r="T1041" t="s">
        <v>751</v>
      </c>
      <c r="U1041" t="s">
        <v>752</v>
      </c>
      <c r="V1041" t="s">
        <v>753</v>
      </c>
      <c r="W1041" t="s">
        <v>20</v>
      </c>
      <c r="X1041" t="s">
        <v>928</v>
      </c>
      <c r="Y1041" t="s">
        <v>755</v>
      </c>
      <c r="Z1041" t="s">
        <v>380</v>
      </c>
      <c r="AA1041" t="s">
        <v>756</v>
      </c>
      <c r="AB1041" t="s">
        <v>924</v>
      </c>
      <c r="AC1041" t="s">
        <v>758</v>
      </c>
      <c r="AD1041" t="s">
        <v>759</v>
      </c>
      <c r="AE1041" t="s">
        <v>768</v>
      </c>
      <c r="AF1041" t="s">
        <v>925</v>
      </c>
      <c r="AG1041" t="s">
        <v>761</v>
      </c>
      <c r="AH1041" t="s">
        <v>762</v>
      </c>
      <c r="AI1041" t="s">
        <v>926</v>
      </c>
      <c r="AJ1041">
        <v>-2795.75</v>
      </c>
      <c r="AK1041">
        <v>0</v>
      </c>
      <c r="AL1041">
        <v>0</v>
      </c>
      <c r="AM1041" t="s">
        <v>764</v>
      </c>
      <c r="AN1041" t="s">
        <v>764</v>
      </c>
      <c r="AO1041" t="s">
        <v>764</v>
      </c>
    </row>
    <row r="1042" spans="1:41" x14ac:dyDescent="0.35">
      <c r="A1042">
        <v>1772059</v>
      </c>
      <c r="B1042" t="s">
        <v>740</v>
      </c>
      <c r="C1042" t="s">
        <v>741</v>
      </c>
      <c r="D1042" t="s">
        <v>580</v>
      </c>
      <c r="E1042" t="s">
        <v>121</v>
      </c>
      <c r="F1042" t="s">
        <v>742</v>
      </c>
      <c r="G1042">
        <v>2021</v>
      </c>
      <c r="H1042">
        <v>6</v>
      </c>
      <c r="I1042" t="s">
        <v>743</v>
      </c>
      <c r="J1042" s="29">
        <v>44377</v>
      </c>
      <c r="K1042" t="s">
        <v>744</v>
      </c>
      <c r="L1042" t="s">
        <v>745</v>
      </c>
      <c r="M1042" t="s">
        <v>746</v>
      </c>
      <c r="N1042" t="s">
        <v>747</v>
      </c>
      <c r="O1042" t="s">
        <v>748</v>
      </c>
      <c r="P1042" t="s">
        <v>673</v>
      </c>
      <c r="Q1042" t="s">
        <v>749</v>
      </c>
      <c r="R1042" t="s">
        <v>601</v>
      </c>
      <c r="S1042" t="s">
        <v>692</v>
      </c>
      <c r="T1042" t="s">
        <v>751</v>
      </c>
      <c r="U1042" t="s">
        <v>752</v>
      </c>
      <c r="V1042" t="s">
        <v>753</v>
      </c>
      <c r="W1042" t="s">
        <v>20</v>
      </c>
      <c r="X1042" t="s">
        <v>928</v>
      </c>
      <c r="Y1042" t="s">
        <v>755</v>
      </c>
      <c r="Z1042" t="s">
        <v>380</v>
      </c>
      <c r="AA1042" t="s">
        <v>756</v>
      </c>
      <c r="AB1042" t="s">
        <v>924</v>
      </c>
      <c r="AC1042" t="s">
        <v>758</v>
      </c>
      <c r="AD1042" t="s">
        <v>759</v>
      </c>
      <c r="AE1042" t="s">
        <v>768</v>
      </c>
      <c r="AF1042" t="s">
        <v>925</v>
      </c>
      <c r="AG1042" t="s">
        <v>761</v>
      </c>
      <c r="AH1042" t="s">
        <v>762</v>
      </c>
      <c r="AI1042" t="s">
        <v>926</v>
      </c>
      <c r="AJ1042">
        <v>1770.56</v>
      </c>
      <c r="AK1042">
        <v>0</v>
      </c>
      <c r="AL1042">
        <v>0</v>
      </c>
      <c r="AM1042" t="s">
        <v>764</v>
      </c>
      <c r="AN1042" t="s">
        <v>764</v>
      </c>
      <c r="AO1042" t="s">
        <v>764</v>
      </c>
    </row>
    <row r="1043" spans="1:41" x14ac:dyDescent="0.35">
      <c r="A1043">
        <v>1772059</v>
      </c>
      <c r="B1043" t="s">
        <v>740</v>
      </c>
      <c r="C1043" t="s">
        <v>741</v>
      </c>
      <c r="D1043" t="s">
        <v>580</v>
      </c>
      <c r="E1043" t="s">
        <v>121</v>
      </c>
      <c r="F1043" t="s">
        <v>742</v>
      </c>
      <c r="G1043">
        <v>2021</v>
      </c>
      <c r="H1043">
        <v>6</v>
      </c>
      <c r="I1043" t="s">
        <v>743</v>
      </c>
      <c r="J1043" s="29">
        <v>44377</v>
      </c>
      <c r="K1043" t="s">
        <v>744</v>
      </c>
      <c r="L1043" t="s">
        <v>769</v>
      </c>
      <c r="M1043" t="s">
        <v>776</v>
      </c>
      <c r="N1043" t="s">
        <v>777</v>
      </c>
      <c r="O1043" t="s">
        <v>772</v>
      </c>
      <c r="P1043" t="s">
        <v>673</v>
      </c>
      <c r="Q1043" t="s">
        <v>749</v>
      </c>
      <c r="R1043" t="s">
        <v>601</v>
      </c>
      <c r="S1043" t="s">
        <v>692</v>
      </c>
      <c r="T1043" t="s">
        <v>751</v>
      </c>
      <c r="U1043" t="s">
        <v>752</v>
      </c>
      <c r="V1043" t="s">
        <v>753</v>
      </c>
      <c r="W1043" t="s">
        <v>20</v>
      </c>
      <c r="X1043" t="s">
        <v>928</v>
      </c>
      <c r="Y1043" t="s">
        <v>755</v>
      </c>
      <c r="Z1043" t="s">
        <v>380</v>
      </c>
      <c r="AA1043" t="s">
        <v>756</v>
      </c>
      <c r="AB1043" t="s">
        <v>924</v>
      </c>
      <c r="AC1043" t="s">
        <v>758</v>
      </c>
      <c r="AD1043" t="s">
        <v>759</v>
      </c>
      <c r="AE1043" t="s">
        <v>768</v>
      </c>
      <c r="AF1043" t="s">
        <v>925</v>
      </c>
      <c r="AG1043" t="s">
        <v>761</v>
      </c>
      <c r="AH1043" t="s">
        <v>762</v>
      </c>
      <c r="AI1043" t="s">
        <v>926</v>
      </c>
      <c r="AJ1043">
        <v>2795.75</v>
      </c>
      <c r="AK1043">
        <v>0</v>
      </c>
      <c r="AL1043">
        <v>0</v>
      </c>
      <c r="AM1043" t="s">
        <v>764</v>
      </c>
      <c r="AN1043" t="s">
        <v>764</v>
      </c>
      <c r="AO1043" t="s">
        <v>764</v>
      </c>
    </row>
    <row r="1044" spans="1:41" x14ac:dyDescent="0.35">
      <c r="A1044">
        <v>1208935</v>
      </c>
      <c r="B1044" t="s">
        <v>740</v>
      </c>
      <c r="C1044" t="s">
        <v>741</v>
      </c>
      <c r="D1044" t="e">
        <v>#N/A</v>
      </c>
      <c r="E1044" t="s">
        <v>973</v>
      </c>
      <c r="F1044" t="s">
        <v>742</v>
      </c>
      <c r="G1044">
        <v>2021</v>
      </c>
      <c r="H1044">
        <v>6</v>
      </c>
      <c r="I1044" t="s">
        <v>743</v>
      </c>
      <c r="J1044" s="29">
        <v>44377</v>
      </c>
      <c r="K1044" t="s">
        <v>744</v>
      </c>
      <c r="L1044" t="s">
        <v>769</v>
      </c>
      <c r="M1044" t="s">
        <v>770</v>
      </c>
      <c r="N1044" t="s">
        <v>771</v>
      </c>
      <c r="O1044" t="s">
        <v>772</v>
      </c>
      <c r="P1044" t="s">
        <v>673</v>
      </c>
      <c r="Q1044" t="s">
        <v>749</v>
      </c>
      <c r="R1044" t="s">
        <v>601</v>
      </c>
      <c r="S1044" t="s">
        <v>692</v>
      </c>
      <c r="T1044" t="s">
        <v>751</v>
      </c>
      <c r="U1044" t="s">
        <v>752</v>
      </c>
      <c r="V1044" t="s">
        <v>753</v>
      </c>
      <c r="W1044" t="s">
        <v>933</v>
      </c>
      <c r="X1044" t="s">
        <v>934</v>
      </c>
      <c r="Y1044" t="s">
        <v>755</v>
      </c>
      <c r="Z1044" t="s">
        <v>380</v>
      </c>
      <c r="AA1044" t="s">
        <v>756</v>
      </c>
      <c r="AB1044" t="s">
        <v>924</v>
      </c>
      <c r="AC1044" t="s">
        <v>758</v>
      </c>
      <c r="AD1044" t="s">
        <v>759</v>
      </c>
      <c r="AE1044" t="s">
        <v>768</v>
      </c>
      <c r="AF1044" t="s">
        <v>935</v>
      </c>
      <c r="AG1044" t="s">
        <v>761</v>
      </c>
      <c r="AH1044" t="s">
        <v>762</v>
      </c>
      <c r="AI1044" t="s">
        <v>936</v>
      </c>
      <c r="AJ1044">
        <v>624.98</v>
      </c>
      <c r="AK1044">
        <v>0</v>
      </c>
      <c r="AL1044">
        <v>0</v>
      </c>
      <c r="AM1044" t="s">
        <v>764</v>
      </c>
      <c r="AN1044" t="s">
        <v>764</v>
      </c>
      <c r="AO1044" t="s">
        <v>764</v>
      </c>
    </row>
    <row r="1045" spans="1:41" x14ac:dyDescent="0.35">
      <c r="A1045">
        <v>1208935</v>
      </c>
      <c r="B1045" t="s">
        <v>740</v>
      </c>
      <c r="C1045" t="s">
        <v>741</v>
      </c>
      <c r="D1045" t="e">
        <v>#N/A</v>
      </c>
      <c r="E1045" t="s">
        <v>973</v>
      </c>
      <c r="F1045" t="s">
        <v>742</v>
      </c>
      <c r="G1045">
        <v>2021</v>
      </c>
      <c r="H1045">
        <v>6</v>
      </c>
      <c r="I1045" t="s">
        <v>743</v>
      </c>
      <c r="J1045" s="29">
        <v>44377</v>
      </c>
      <c r="K1045" t="s">
        <v>744</v>
      </c>
      <c r="L1045" t="s">
        <v>769</v>
      </c>
      <c r="M1045" t="s">
        <v>774</v>
      </c>
      <c r="N1045" t="s">
        <v>775</v>
      </c>
      <c r="O1045" t="s">
        <v>772</v>
      </c>
      <c r="P1045" t="s">
        <v>673</v>
      </c>
      <c r="Q1045" t="s">
        <v>749</v>
      </c>
      <c r="R1045" t="s">
        <v>601</v>
      </c>
      <c r="S1045" t="s">
        <v>692</v>
      </c>
      <c r="T1045" t="s">
        <v>751</v>
      </c>
      <c r="U1045" t="s">
        <v>752</v>
      </c>
      <c r="V1045" t="s">
        <v>753</v>
      </c>
      <c r="W1045" t="s">
        <v>933</v>
      </c>
      <c r="X1045" t="s">
        <v>934</v>
      </c>
      <c r="Y1045" t="s">
        <v>755</v>
      </c>
      <c r="Z1045" t="s">
        <v>380</v>
      </c>
      <c r="AA1045" t="s">
        <v>756</v>
      </c>
      <c r="AB1045" t="s">
        <v>924</v>
      </c>
      <c r="AC1045" t="s">
        <v>758</v>
      </c>
      <c r="AD1045" t="s">
        <v>759</v>
      </c>
      <c r="AE1045" t="s">
        <v>768</v>
      </c>
      <c r="AF1045" t="s">
        <v>935</v>
      </c>
      <c r="AG1045" t="s">
        <v>761</v>
      </c>
      <c r="AH1045" t="s">
        <v>762</v>
      </c>
      <c r="AI1045" t="s">
        <v>936</v>
      </c>
      <c r="AJ1045">
        <v>-624.98</v>
      </c>
      <c r="AK1045">
        <v>0</v>
      </c>
      <c r="AL1045">
        <v>0</v>
      </c>
      <c r="AM1045" t="s">
        <v>764</v>
      </c>
      <c r="AN1045" t="s">
        <v>764</v>
      </c>
      <c r="AO1045" t="s">
        <v>764</v>
      </c>
    </row>
    <row r="1046" spans="1:41" x14ac:dyDescent="0.35">
      <c r="A1046">
        <v>1208935</v>
      </c>
      <c r="B1046" t="s">
        <v>740</v>
      </c>
      <c r="C1046" t="s">
        <v>741</v>
      </c>
      <c r="D1046" t="e">
        <v>#N/A</v>
      </c>
      <c r="E1046" t="s">
        <v>973</v>
      </c>
      <c r="F1046" t="s">
        <v>742</v>
      </c>
      <c r="G1046">
        <v>2021</v>
      </c>
      <c r="H1046">
        <v>6</v>
      </c>
      <c r="I1046" t="s">
        <v>743</v>
      </c>
      <c r="J1046" s="29">
        <v>44377</v>
      </c>
      <c r="K1046" t="s">
        <v>744</v>
      </c>
      <c r="L1046" t="s">
        <v>745</v>
      </c>
      <c r="M1046" t="s">
        <v>746</v>
      </c>
      <c r="N1046" t="s">
        <v>747</v>
      </c>
      <c r="O1046" t="s">
        <v>748</v>
      </c>
      <c r="P1046" t="s">
        <v>673</v>
      </c>
      <c r="Q1046" t="s">
        <v>749</v>
      </c>
      <c r="R1046" t="s">
        <v>601</v>
      </c>
      <c r="S1046" t="s">
        <v>692</v>
      </c>
      <c r="T1046" t="s">
        <v>751</v>
      </c>
      <c r="U1046" t="s">
        <v>752</v>
      </c>
      <c r="V1046" t="s">
        <v>753</v>
      </c>
      <c r="W1046" t="s">
        <v>933</v>
      </c>
      <c r="X1046" t="s">
        <v>934</v>
      </c>
      <c r="Y1046" t="s">
        <v>755</v>
      </c>
      <c r="Z1046" t="s">
        <v>380</v>
      </c>
      <c r="AA1046" t="s">
        <v>756</v>
      </c>
      <c r="AB1046" t="s">
        <v>924</v>
      </c>
      <c r="AC1046" t="s">
        <v>758</v>
      </c>
      <c r="AD1046" t="s">
        <v>759</v>
      </c>
      <c r="AE1046" t="s">
        <v>768</v>
      </c>
      <c r="AF1046" t="s">
        <v>935</v>
      </c>
      <c r="AG1046" t="s">
        <v>761</v>
      </c>
      <c r="AH1046" t="s">
        <v>762</v>
      </c>
      <c r="AI1046" t="s">
        <v>936</v>
      </c>
      <c r="AJ1046">
        <v>106.4</v>
      </c>
      <c r="AK1046">
        <v>0</v>
      </c>
      <c r="AL1046">
        <v>0</v>
      </c>
      <c r="AM1046" t="s">
        <v>764</v>
      </c>
      <c r="AN1046" t="s">
        <v>764</v>
      </c>
      <c r="AO1046" t="s">
        <v>764</v>
      </c>
    </row>
    <row r="1047" spans="1:41" x14ac:dyDescent="0.35">
      <c r="A1047">
        <v>1208935</v>
      </c>
      <c r="B1047" t="s">
        <v>740</v>
      </c>
      <c r="C1047" t="s">
        <v>741</v>
      </c>
      <c r="D1047" t="e">
        <v>#N/A</v>
      </c>
      <c r="E1047" t="s">
        <v>973</v>
      </c>
      <c r="F1047" t="s">
        <v>742</v>
      </c>
      <c r="G1047">
        <v>2021</v>
      </c>
      <c r="H1047">
        <v>6</v>
      </c>
      <c r="I1047" t="s">
        <v>743</v>
      </c>
      <c r="J1047" s="29">
        <v>44377</v>
      </c>
      <c r="K1047" t="s">
        <v>744</v>
      </c>
      <c r="L1047" t="s">
        <v>769</v>
      </c>
      <c r="M1047" t="s">
        <v>776</v>
      </c>
      <c r="N1047" t="s">
        <v>777</v>
      </c>
      <c r="O1047" t="s">
        <v>772</v>
      </c>
      <c r="P1047" t="s">
        <v>673</v>
      </c>
      <c r="Q1047" t="s">
        <v>749</v>
      </c>
      <c r="R1047" t="s">
        <v>601</v>
      </c>
      <c r="S1047" t="s">
        <v>692</v>
      </c>
      <c r="T1047" t="s">
        <v>751</v>
      </c>
      <c r="U1047" t="s">
        <v>752</v>
      </c>
      <c r="V1047" t="s">
        <v>753</v>
      </c>
      <c r="W1047" t="s">
        <v>933</v>
      </c>
      <c r="X1047" t="s">
        <v>934</v>
      </c>
      <c r="Y1047" t="s">
        <v>755</v>
      </c>
      <c r="Z1047" t="s">
        <v>380</v>
      </c>
      <c r="AA1047" t="s">
        <v>756</v>
      </c>
      <c r="AB1047" t="s">
        <v>924</v>
      </c>
      <c r="AC1047" t="s">
        <v>758</v>
      </c>
      <c r="AD1047" t="s">
        <v>759</v>
      </c>
      <c r="AE1047" t="s">
        <v>768</v>
      </c>
      <c r="AF1047" t="s">
        <v>935</v>
      </c>
      <c r="AG1047" t="s">
        <v>761</v>
      </c>
      <c r="AH1047" t="s">
        <v>762</v>
      </c>
      <c r="AI1047" t="s">
        <v>936</v>
      </c>
      <c r="AJ1047">
        <v>624.98</v>
      </c>
      <c r="AK1047">
        <v>0</v>
      </c>
      <c r="AL1047">
        <v>0</v>
      </c>
      <c r="AM1047" t="s">
        <v>764</v>
      </c>
      <c r="AN1047" t="s">
        <v>764</v>
      </c>
      <c r="AO1047" t="s">
        <v>764</v>
      </c>
    </row>
    <row r="1048" spans="1:41" x14ac:dyDescent="0.35">
      <c r="A1048">
        <v>1217476</v>
      </c>
      <c r="B1048" t="s">
        <v>740</v>
      </c>
      <c r="C1048" t="s">
        <v>741</v>
      </c>
      <c r="D1048" t="e">
        <v>#N/A</v>
      </c>
      <c r="E1048" t="s">
        <v>974</v>
      </c>
      <c r="F1048" t="s">
        <v>742</v>
      </c>
      <c r="G1048">
        <v>2021</v>
      </c>
      <c r="H1048">
        <v>6</v>
      </c>
      <c r="I1048" t="s">
        <v>743</v>
      </c>
      <c r="J1048" s="29">
        <v>44377</v>
      </c>
      <c r="K1048" t="s">
        <v>744</v>
      </c>
      <c r="L1048" t="s">
        <v>769</v>
      </c>
      <c r="M1048" t="s">
        <v>770</v>
      </c>
      <c r="N1048" t="s">
        <v>771</v>
      </c>
      <c r="O1048" t="s">
        <v>772</v>
      </c>
      <c r="P1048" t="s">
        <v>673</v>
      </c>
      <c r="Q1048" t="s">
        <v>749</v>
      </c>
      <c r="R1048" t="s">
        <v>601</v>
      </c>
      <c r="S1048" t="s">
        <v>692</v>
      </c>
      <c r="T1048" t="s">
        <v>751</v>
      </c>
      <c r="U1048" t="s">
        <v>752</v>
      </c>
      <c r="V1048" t="s">
        <v>753</v>
      </c>
      <c r="W1048" t="s">
        <v>930</v>
      </c>
      <c r="X1048" t="s">
        <v>931</v>
      </c>
      <c r="Y1048" t="s">
        <v>755</v>
      </c>
      <c r="Z1048" t="s">
        <v>380</v>
      </c>
      <c r="AA1048" t="s">
        <v>756</v>
      </c>
      <c r="AB1048" t="s">
        <v>924</v>
      </c>
      <c r="AC1048" t="s">
        <v>758</v>
      </c>
      <c r="AD1048" t="s">
        <v>759</v>
      </c>
      <c r="AE1048" t="s">
        <v>768</v>
      </c>
      <c r="AF1048" t="s">
        <v>925</v>
      </c>
      <c r="AG1048" t="s">
        <v>761</v>
      </c>
      <c r="AH1048" t="s">
        <v>762</v>
      </c>
      <c r="AI1048" t="s">
        <v>926</v>
      </c>
      <c r="AJ1048">
        <v>6126.36</v>
      </c>
      <c r="AK1048">
        <v>0</v>
      </c>
      <c r="AL1048">
        <v>0</v>
      </c>
      <c r="AM1048" t="s">
        <v>764</v>
      </c>
      <c r="AN1048" t="s">
        <v>764</v>
      </c>
      <c r="AO1048" t="s">
        <v>764</v>
      </c>
    </row>
    <row r="1049" spans="1:41" x14ac:dyDescent="0.35">
      <c r="A1049">
        <v>1217476</v>
      </c>
      <c r="B1049" t="s">
        <v>740</v>
      </c>
      <c r="C1049" t="s">
        <v>741</v>
      </c>
      <c r="D1049" t="e">
        <v>#N/A</v>
      </c>
      <c r="E1049" t="s">
        <v>974</v>
      </c>
      <c r="F1049" t="s">
        <v>742</v>
      </c>
      <c r="G1049">
        <v>2021</v>
      </c>
      <c r="H1049">
        <v>6</v>
      </c>
      <c r="I1049" t="s">
        <v>743</v>
      </c>
      <c r="J1049" s="29">
        <v>44377</v>
      </c>
      <c r="K1049" t="s">
        <v>744</v>
      </c>
      <c r="L1049" t="s">
        <v>769</v>
      </c>
      <c r="M1049" t="s">
        <v>774</v>
      </c>
      <c r="N1049" t="s">
        <v>775</v>
      </c>
      <c r="O1049" t="s">
        <v>772</v>
      </c>
      <c r="P1049" t="s">
        <v>673</v>
      </c>
      <c r="Q1049" t="s">
        <v>749</v>
      </c>
      <c r="R1049" t="s">
        <v>601</v>
      </c>
      <c r="S1049" t="s">
        <v>692</v>
      </c>
      <c r="T1049" t="s">
        <v>751</v>
      </c>
      <c r="U1049" t="s">
        <v>752</v>
      </c>
      <c r="V1049" t="s">
        <v>753</v>
      </c>
      <c r="W1049" t="s">
        <v>930</v>
      </c>
      <c r="X1049" t="s">
        <v>931</v>
      </c>
      <c r="Y1049" t="s">
        <v>755</v>
      </c>
      <c r="Z1049" t="s">
        <v>380</v>
      </c>
      <c r="AA1049" t="s">
        <v>756</v>
      </c>
      <c r="AB1049" t="s">
        <v>924</v>
      </c>
      <c r="AC1049" t="s">
        <v>758</v>
      </c>
      <c r="AD1049" t="s">
        <v>759</v>
      </c>
      <c r="AE1049" t="s">
        <v>768</v>
      </c>
      <c r="AF1049" t="s">
        <v>925</v>
      </c>
      <c r="AG1049" t="s">
        <v>761</v>
      </c>
      <c r="AH1049" t="s">
        <v>762</v>
      </c>
      <c r="AI1049" t="s">
        <v>926</v>
      </c>
      <c r="AJ1049">
        <v>-6126.36</v>
      </c>
      <c r="AK1049">
        <v>0</v>
      </c>
      <c r="AL1049">
        <v>0</v>
      </c>
      <c r="AM1049" t="s">
        <v>764</v>
      </c>
      <c r="AN1049" t="s">
        <v>764</v>
      </c>
      <c r="AO1049" t="s">
        <v>764</v>
      </c>
    </row>
    <row r="1050" spans="1:41" x14ac:dyDescent="0.35">
      <c r="A1050">
        <v>1217476</v>
      </c>
      <c r="B1050" t="s">
        <v>740</v>
      </c>
      <c r="C1050" t="s">
        <v>741</v>
      </c>
      <c r="D1050" t="e">
        <v>#N/A</v>
      </c>
      <c r="E1050" t="s">
        <v>974</v>
      </c>
      <c r="F1050" t="s">
        <v>742</v>
      </c>
      <c r="G1050">
        <v>2021</v>
      </c>
      <c r="H1050">
        <v>6</v>
      </c>
      <c r="I1050" t="s">
        <v>743</v>
      </c>
      <c r="J1050" s="29">
        <v>44377</v>
      </c>
      <c r="K1050" t="s">
        <v>744</v>
      </c>
      <c r="L1050" t="s">
        <v>745</v>
      </c>
      <c r="M1050" t="s">
        <v>746</v>
      </c>
      <c r="N1050" t="s">
        <v>747</v>
      </c>
      <c r="O1050" t="s">
        <v>748</v>
      </c>
      <c r="P1050" t="s">
        <v>673</v>
      </c>
      <c r="Q1050" t="s">
        <v>749</v>
      </c>
      <c r="R1050" t="s">
        <v>601</v>
      </c>
      <c r="S1050" t="s">
        <v>692</v>
      </c>
      <c r="T1050" t="s">
        <v>751</v>
      </c>
      <c r="U1050" t="s">
        <v>752</v>
      </c>
      <c r="V1050" t="s">
        <v>753</v>
      </c>
      <c r="W1050" t="s">
        <v>930</v>
      </c>
      <c r="X1050" t="s">
        <v>931</v>
      </c>
      <c r="Y1050" t="s">
        <v>755</v>
      </c>
      <c r="Z1050" t="s">
        <v>380</v>
      </c>
      <c r="AA1050" t="s">
        <v>756</v>
      </c>
      <c r="AB1050" t="s">
        <v>924</v>
      </c>
      <c r="AC1050" t="s">
        <v>758</v>
      </c>
      <c r="AD1050" t="s">
        <v>759</v>
      </c>
      <c r="AE1050" t="s">
        <v>768</v>
      </c>
      <c r="AF1050" t="s">
        <v>925</v>
      </c>
      <c r="AG1050" t="s">
        <v>761</v>
      </c>
      <c r="AH1050" t="s">
        <v>762</v>
      </c>
      <c r="AI1050" t="s">
        <v>926</v>
      </c>
      <c r="AJ1050">
        <v>1132.08</v>
      </c>
      <c r="AK1050">
        <v>0</v>
      </c>
      <c r="AL1050">
        <v>0</v>
      </c>
      <c r="AM1050" t="s">
        <v>764</v>
      </c>
      <c r="AN1050" t="s">
        <v>764</v>
      </c>
      <c r="AO1050" t="s">
        <v>764</v>
      </c>
    </row>
    <row r="1051" spans="1:41" x14ac:dyDescent="0.35">
      <c r="A1051">
        <v>1217476</v>
      </c>
      <c r="B1051" t="s">
        <v>740</v>
      </c>
      <c r="C1051" t="s">
        <v>741</v>
      </c>
      <c r="D1051" t="e">
        <v>#N/A</v>
      </c>
      <c r="E1051" t="s">
        <v>974</v>
      </c>
      <c r="F1051" t="s">
        <v>742</v>
      </c>
      <c r="G1051">
        <v>2021</v>
      </c>
      <c r="H1051">
        <v>6</v>
      </c>
      <c r="I1051" t="s">
        <v>743</v>
      </c>
      <c r="J1051" s="29">
        <v>44377</v>
      </c>
      <c r="K1051" t="s">
        <v>744</v>
      </c>
      <c r="L1051" t="s">
        <v>782</v>
      </c>
      <c r="M1051" t="s">
        <v>783</v>
      </c>
      <c r="N1051" t="s">
        <v>784</v>
      </c>
      <c r="O1051" t="s">
        <v>785</v>
      </c>
      <c r="P1051" t="s">
        <v>673</v>
      </c>
      <c r="Q1051" t="s">
        <v>749</v>
      </c>
      <c r="R1051" t="s">
        <v>601</v>
      </c>
      <c r="S1051" t="s">
        <v>692</v>
      </c>
      <c r="T1051" t="s">
        <v>751</v>
      </c>
      <c r="U1051" t="s">
        <v>752</v>
      </c>
      <c r="V1051" t="s">
        <v>753</v>
      </c>
      <c r="W1051" t="s">
        <v>930</v>
      </c>
      <c r="X1051" t="s">
        <v>931</v>
      </c>
      <c r="Y1051" t="s">
        <v>755</v>
      </c>
      <c r="Z1051" t="s">
        <v>380</v>
      </c>
      <c r="AA1051" t="s">
        <v>756</v>
      </c>
      <c r="AB1051" t="s">
        <v>924</v>
      </c>
      <c r="AC1051" t="s">
        <v>758</v>
      </c>
      <c r="AD1051" t="s">
        <v>759</v>
      </c>
      <c r="AE1051" t="s">
        <v>768</v>
      </c>
      <c r="AF1051" t="s">
        <v>925</v>
      </c>
      <c r="AG1051" t="s">
        <v>761</v>
      </c>
      <c r="AH1051" t="s">
        <v>762</v>
      </c>
      <c r="AI1051" t="s">
        <v>926</v>
      </c>
      <c r="AJ1051">
        <v>-3.46</v>
      </c>
      <c r="AK1051">
        <v>0</v>
      </c>
      <c r="AL1051">
        <v>0</v>
      </c>
      <c r="AM1051" t="s">
        <v>764</v>
      </c>
      <c r="AN1051" t="s">
        <v>764</v>
      </c>
      <c r="AO1051" t="s">
        <v>764</v>
      </c>
    </row>
    <row r="1052" spans="1:41" x14ac:dyDescent="0.35">
      <c r="A1052">
        <v>1217476</v>
      </c>
      <c r="B1052" t="s">
        <v>740</v>
      </c>
      <c r="C1052" t="s">
        <v>741</v>
      </c>
      <c r="D1052" t="e">
        <v>#N/A</v>
      </c>
      <c r="E1052" t="s">
        <v>974</v>
      </c>
      <c r="F1052" t="s">
        <v>742</v>
      </c>
      <c r="G1052">
        <v>2021</v>
      </c>
      <c r="H1052">
        <v>6</v>
      </c>
      <c r="I1052" t="s">
        <v>743</v>
      </c>
      <c r="J1052" s="29">
        <v>44377</v>
      </c>
      <c r="K1052" t="s">
        <v>744</v>
      </c>
      <c r="L1052" t="s">
        <v>769</v>
      </c>
      <c r="M1052" t="s">
        <v>776</v>
      </c>
      <c r="N1052" t="s">
        <v>777</v>
      </c>
      <c r="O1052" t="s">
        <v>772</v>
      </c>
      <c r="P1052" t="s">
        <v>673</v>
      </c>
      <c r="Q1052" t="s">
        <v>749</v>
      </c>
      <c r="R1052" t="s">
        <v>601</v>
      </c>
      <c r="S1052" t="s">
        <v>692</v>
      </c>
      <c r="T1052" t="s">
        <v>751</v>
      </c>
      <c r="U1052" t="s">
        <v>752</v>
      </c>
      <c r="V1052" t="s">
        <v>753</v>
      </c>
      <c r="W1052" t="s">
        <v>930</v>
      </c>
      <c r="X1052" t="s">
        <v>931</v>
      </c>
      <c r="Y1052" t="s">
        <v>755</v>
      </c>
      <c r="Z1052" t="s">
        <v>380</v>
      </c>
      <c r="AA1052" t="s">
        <v>756</v>
      </c>
      <c r="AB1052" t="s">
        <v>924</v>
      </c>
      <c r="AC1052" t="s">
        <v>758</v>
      </c>
      <c r="AD1052" t="s">
        <v>759</v>
      </c>
      <c r="AE1052" t="s">
        <v>768</v>
      </c>
      <c r="AF1052" t="s">
        <v>925</v>
      </c>
      <c r="AG1052" t="s">
        <v>761</v>
      </c>
      <c r="AH1052" t="s">
        <v>762</v>
      </c>
      <c r="AI1052" t="s">
        <v>926</v>
      </c>
      <c r="AJ1052">
        <v>6126.36</v>
      </c>
      <c r="AK1052">
        <v>0</v>
      </c>
      <c r="AL1052">
        <v>0</v>
      </c>
      <c r="AM1052" t="s">
        <v>764</v>
      </c>
      <c r="AN1052" t="s">
        <v>764</v>
      </c>
      <c r="AO1052" t="s">
        <v>764</v>
      </c>
    </row>
    <row r="1053" spans="1:41" x14ac:dyDescent="0.35">
      <c r="A1053">
        <v>1796296</v>
      </c>
      <c r="B1053" t="s">
        <v>740</v>
      </c>
      <c r="C1053" t="s">
        <v>741</v>
      </c>
      <c r="D1053" t="s">
        <v>580</v>
      </c>
      <c r="E1053" t="s">
        <v>119</v>
      </c>
      <c r="F1053" t="s">
        <v>742</v>
      </c>
      <c r="G1053">
        <v>2021</v>
      </c>
      <c r="H1053">
        <v>6</v>
      </c>
      <c r="I1053" t="s">
        <v>743</v>
      </c>
      <c r="J1053" s="29">
        <v>44377</v>
      </c>
      <c r="K1053" t="s">
        <v>744</v>
      </c>
      <c r="L1053" t="s">
        <v>769</v>
      </c>
      <c r="M1053" t="s">
        <v>770</v>
      </c>
      <c r="N1053" t="s">
        <v>771</v>
      </c>
      <c r="O1053" t="s">
        <v>772</v>
      </c>
      <c r="P1053" t="s">
        <v>673</v>
      </c>
      <c r="Q1053" t="s">
        <v>749</v>
      </c>
      <c r="R1053" t="s">
        <v>599</v>
      </c>
      <c r="S1053" t="s">
        <v>796</v>
      </c>
      <c r="T1053" t="s">
        <v>751</v>
      </c>
      <c r="U1053" t="s">
        <v>752</v>
      </c>
      <c r="V1053" t="s">
        <v>753</v>
      </c>
      <c r="W1053" t="s">
        <v>21</v>
      </c>
      <c r="X1053" t="s">
        <v>927</v>
      </c>
      <c r="Y1053" t="s">
        <v>755</v>
      </c>
      <c r="Z1053" t="s">
        <v>380</v>
      </c>
      <c r="AA1053" t="s">
        <v>756</v>
      </c>
      <c r="AB1053" t="s">
        <v>924</v>
      </c>
      <c r="AC1053" t="s">
        <v>758</v>
      </c>
      <c r="AD1053" t="s">
        <v>759</v>
      </c>
      <c r="AE1053" t="s">
        <v>247</v>
      </c>
      <c r="AF1053" t="s">
        <v>790</v>
      </c>
      <c r="AG1053" t="s">
        <v>761</v>
      </c>
      <c r="AH1053" t="s">
        <v>762</v>
      </c>
      <c r="AI1053" t="s">
        <v>791</v>
      </c>
      <c r="AJ1053">
        <v>232.48</v>
      </c>
      <c r="AK1053">
        <v>0</v>
      </c>
      <c r="AL1053">
        <v>0</v>
      </c>
      <c r="AM1053" t="s">
        <v>764</v>
      </c>
      <c r="AN1053" t="s">
        <v>764</v>
      </c>
      <c r="AO1053" t="s">
        <v>764</v>
      </c>
    </row>
    <row r="1054" spans="1:41" x14ac:dyDescent="0.35">
      <c r="A1054">
        <v>1796296</v>
      </c>
      <c r="B1054" t="s">
        <v>740</v>
      </c>
      <c r="C1054" t="s">
        <v>741</v>
      </c>
      <c r="D1054" t="s">
        <v>580</v>
      </c>
      <c r="E1054" t="s">
        <v>119</v>
      </c>
      <c r="F1054" t="s">
        <v>742</v>
      </c>
      <c r="G1054">
        <v>2021</v>
      </c>
      <c r="H1054">
        <v>6</v>
      </c>
      <c r="I1054" t="s">
        <v>743</v>
      </c>
      <c r="J1054" s="29">
        <v>44377</v>
      </c>
      <c r="K1054" t="s">
        <v>744</v>
      </c>
      <c r="L1054" t="s">
        <v>769</v>
      </c>
      <c r="M1054" t="s">
        <v>774</v>
      </c>
      <c r="N1054" t="s">
        <v>775</v>
      </c>
      <c r="O1054" t="s">
        <v>772</v>
      </c>
      <c r="P1054" t="s">
        <v>673</v>
      </c>
      <c r="Q1054" t="s">
        <v>749</v>
      </c>
      <c r="R1054" t="s">
        <v>599</v>
      </c>
      <c r="S1054" t="s">
        <v>796</v>
      </c>
      <c r="T1054" t="s">
        <v>751</v>
      </c>
      <c r="U1054" t="s">
        <v>752</v>
      </c>
      <c r="V1054" t="s">
        <v>753</v>
      </c>
      <c r="W1054" t="s">
        <v>21</v>
      </c>
      <c r="X1054" t="s">
        <v>927</v>
      </c>
      <c r="Y1054" t="s">
        <v>755</v>
      </c>
      <c r="Z1054" t="s">
        <v>380</v>
      </c>
      <c r="AA1054" t="s">
        <v>756</v>
      </c>
      <c r="AB1054" t="s">
        <v>924</v>
      </c>
      <c r="AC1054" t="s">
        <v>758</v>
      </c>
      <c r="AD1054" t="s">
        <v>759</v>
      </c>
      <c r="AE1054" t="s">
        <v>247</v>
      </c>
      <c r="AF1054" t="s">
        <v>790</v>
      </c>
      <c r="AG1054" t="s">
        <v>761</v>
      </c>
      <c r="AH1054" t="s">
        <v>762</v>
      </c>
      <c r="AI1054" t="s">
        <v>791</v>
      </c>
      <c r="AJ1054">
        <v>-232.48</v>
      </c>
      <c r="AK1054">
        <v>0</v>
      </c>
      <c r="AL1054">
        <v>0</v>
      </c>
      <c r="AM1054" t="s">
        <v>764</v>
      </c>
      <c r="AN1054" t="s">
        <v>764</v>
      </c>
      <c r="AO1054" t="s">
        <v>764</v>
      </c>
    </row>
    <row r="1055" spans="1:41" x14ac:dyDescent="0.35">
      <c r="A1055">
        <v>1796296</v>
      </c>
      <c r="B1055" t="s">
        <v>740</v>
      </c>
      <c r="C1055" t="s">
        <v>741</v>
      </c>
      <c r="D1055" t="s">
        <v>580</v>
      </c>
      <c r="E1055" t="s">
        <v>119</v>
      </c>
      <c r="F1055" t="s">
        <v>742</v>
      </c>
      <c r="G1055">
        <v>2021</v>
      </c>
      <c r="H1055">
        <v>6</v>
      </c>
      <c r="I1055" t="s">
        <v>743</v>
      </c>
      <c r="J1055" s="29">
        <v>44377</v>
      </c>
      <c r="K1055" t="s">
        <v>744</v>
      </c>
      <c r="L1055" t="s">
        <v>769</v>
      </c>
      <c r="M1055" t="s">
        <v>776</v>
      </c>
      <c r="N1055" t="s">
        <v>777</v>
      </c>
      <c r="O1055" t="s">
        <v>772</v>
      </c>
      <c r="P1055" t="s">
        <v>673</v>
      </c>
      <c r="Q1055" t="s">
        <v>749</v>
      </c>
      <c r="R1055" t="s">
        <v>599</v>
      </c>
      <c r="S1055" t="s">
        <v>796</v>
      </c>
      <c r="T1055" t="s">
        <v>751</v>
      </c>
      <c r="U1055" t="s">
        <v>752</v>
      </c>
      <c r="V1055" t="s">
        <v>753</v>
      </c>
      <c r="W1055" t="s">
        <v>21</v>
      </c>
      <c r="X1055" t="s">
        <v>927</v>
      </c>
      <c r="Y1055" t="s">
        <v>755</v>
      </c>
      <c r="Z1055" t="s">
        <v>380</v>
      </c>
      <c r="AA1055" t="s">
        <v>756</v>
      </c>
      <c r="AB1055" t="s">
        <v>924</v>
      </c>
      <c r="AC1055" t="s">
        <v>758</v>
      </c>
      <c r="AD1055" t="s">
        <v>759</v>
      </c>
      <c r="AE1055" t="s">
        <v>247</v>
      </c>
      <c r="AF1055" t="s">
        <v>790</v>
      </c>
      <c r="AG1055" t="s">
        <v>761</v>
      </c>
      <c r="AH1055" t="s">
        <v>762</v>
      </c>
      <c r="AI1055" t="s">
        <v>791</v>
      </c>
      <c r="AJ1055">
        <v>232.48</v>
      </c>
      <c r="AK1055">
        <v>0</v>
      </c>
      <c r="AL1055">
        <v>0</v>
      </c>
      <c r="AM1055" t="s">
        <v>764</v>
      </c>
      <c r="AN1055" t="s">
        <v>764</v>
      </c>
      <c r="AO1055" t="s">
        <v>764</v>
      </c>
    </row>
    <row r="1056" spans="1:41" x14ac:dyDescent="0.35">
      <c r="A1056">
        <v>1772342</v>
      </c>
      <c r="B1056" t="s">
        <v>740</v>
      </c>
      <c r="C1056" t="s">
        <v>741</v>
      </c>
      <c r="D1056" t="e">
        <v>#N/A</v>
      </c>
      <c r="E1056" t="s">
        <v>975</v>
      </c>
      <c r="F1056" t="s">
        <v>742</v>
      </c>
      <c r="G1056">
        <v>2021</v>
      </c>
      <c r="H1056">
        <v>6</v>
      </c>
      <c r="I1056" t="s">
        <v>743</v>
      </c>
      <c r="J1056" s="29">
        <v>44377</v>
      </c>
      <c r="K1056" t="s">
        <v>744</v>
      </c>
      <c r="L1056" t="s">
        <v>769</v>
      </c>
      <c r="M1056" t="s">
        <v>770</v>
      </c>
      <c r="N1056" t="s">
        <v>771</v>
      </c>
      <c r="O1056" t="s">
        <v>772</v>
      </c>
      <c r="P1056" t="s">
        <v>673</v>
      </c>
      <c r="Q1056" t="s">
        <v>749</v>
      </c>
      <c r="R1056" t="s">
        <v>599</v>
      </c>
      <c r="S1056" t="s">
        <v>796</v>
      </c>
      <c r="T1056" t="s">
        <v>751</v>
      </c>
      <c r="U1056" t="s">
        <v>752</v>
      </c>
      <c r="V1056" t="s">
        <v>753</v>
      </c>
      <c r="W1056" t="s">
        <v>930</v>
      </c>
      <c r="X1056" t="s">
        <v>931</v>
      </c>
      <c r="Y1056" t="s">
        <v>755</v>
      </c>
      <c r="Z1056" t="s">
        <v>380</v>
      </c>
      <c r="AA1056" t="s">
        <v>756</v>
      </c>
      <c r="AB1056" t="s">
        <v>924</v>
      </c>
      <c r="AC1056" t="s">
        <v>758</v>
      </c>
      <c r="AD1056" t="s">
        <v>759</v>
      </c>
      <c r="AE1056" t="s">
        <v>247</v>
      </c>
      <c r="AF1056" t="s">
        <v>925</v>
      </c>
      <c r="AG1056" t="s">
        <v>761</v>
      </c>
      <c r="AH1056" t="s">
        <v>762</v>
      </c>
      <c r="AI1056" t="s">
        <v>926</v>
      </c>
      <c r="AJ1056">
        <v>225.19</v>
      </c>
      <c r="AK1056">
        <v>0</v>
      </c>
      <c r="AL1056">
        <v>0</v>
      </c>
      <c r="AM1056" t="s">
        <v>764</v>
      </c>
      <c r="AN1056" t="s">
        <v>764</v>
      </c>
      <c r="AO1056" t="s">
        <v>764</v>
      </c>
    </row>
    <row r="1057" spans="1:41" x14ac:dyDescent="0.35">
      <c r="A1057">
        <v>1772342</v>
      </c>
      <c r="B1057" t="s">
        <v>740</v>
      </c>
      <c r="C1057" t="s">
        <v>741</v>
      </c>
      <c r="D1057" t="e">
        <v>#N/A</v>
      </c>
      <c r="E1057" t="s">
        <v>975</v>
      </c>
      <c r="F1057" t="s">
        <v>742</v>
      </c>
      <c r="G1057">
        <v>2021</v>
      </c>
      <c r="H1057">
        <v>6</v>
      </c>
      <c r="I1057" t="s">
        <v>743</v>
      </c>
      <c r="J1057" s="29">
        <v>44377</v>
      </c>
      <c r="K1057" t="s">
        <v>744</v>
      </c>
      <c r="L1057" t="s">
        <v>769</v>
      </c>
      <c r="M1057" t="s">
        <v>774</v>
      </c>
      <c r="N1057" t="s">
        <v>775</v>
      </c>
      <c r="O1057" t="s">
        <v>772</v>
      </c>
      <c r="P1057" t="s">
        <v>673</v>
      </c>
      <c r="Q1057" t="s">
        <v>749</v>
      </c>
      <c r="R1057" t="s">
        <v>599</v>
      </c>
      <c r="S1057" t="s">
        <v>796</v>
      </c>
      <c r="T1057" t="s">
        <v>751</v>
      </c>
      <c r="U1057" t="s">
        <v>752</v>
      </c>
      <c r="V1057" t="s">
        <v>753</v>
      </c>
      <c r="W1057" t="s">
        <v>930</v>
      </c>
      <c r="X1057" t="s">
        <v>931</v>
      </c>
      <c r="Y1057" t="s">
        <v>755</v>
      </c>
      <c r="Z1057" t="s">
        <v>380</v>
      </c>
      <c r="AA1057" t="s">
        <v>756</v>
      </c>
      <c r="AB1057" t="s">
        <v>924</v>
      </c>
      <c r="AC1057" t="s">
        <v>758</v>
      </c>
      <c r="AD1057" t="s">
        <v>759</v>
      </c>
      <c r="AE1057" t="s">
        <v>247</v>
      </c>
      <c r="AF1057" t="s">
        <v>925</v>
      </c>
      <c r="AG1057" t="s">
        <v>761</v>
      </c>
      <c r="AH1057" t="s">
        <v>762</v>
      </c>
      <c r="AI1057" t="s">
        <v>926</v>
      </c>
      <c r="AJ1057">
        <v>-225.19</v>
      </c>
      <c r="AK1057">
        <v>0</v>
      </c>
      <c r="AL1057">
        <v>0</v>
      </c>
      <c r="AM1057" t="s">
        <v>764</v>
      </c>
      <c r="AN1057" t="s">
        <v>764</v>
      </c>
      <c r="AO1057" t="s">
        <v>764</v>
      </c>
    </row>
    <row r="1058" spans="1:41" x14ac:dyDescent="0.35">
      <c r="A1058">
        <v>1772342</v>
      </c>
      <c r="B1058" t="s">
        <v>740</v>
      </c>
      <c r="C1058" t="s">
        <v>741</v>
      </c>
      <c r="D1058" t="e">
        <v>#N/A</v>
      </c>
      <c r="E1058" t="s">
        <v>975</v>
      </c>
      <c r="F1058" t="s">
        <v>742</v>
      </c>
      <c r="G1058">
        <v>2021</v>
      </c>
      <c r="H1058">
        <v>6</v>
      </c>
      <c r="I1058" t="s">
        <v>743</v>
      </c>
      <c r="J1058" s="29">
        <v>44377</v>
      </c>
      <c r="K1058" t="s">
        <v>744</v>
      </c>
      <c r="L1058" t="s">
        <v>769</v>
      </c>
      <c r="M1058" t="s">
        <v>776</v>
      </c>
      <c r="N1058" t="s">
        <v>777</v>
      </c>
      <c r="O1058" t="s">
        <v>772</v>
      </c>
      <c r="P1058" t="s">
        <v>673</v>
      </c>
      <c r="Q1058" t="s">
        <v>749</v>
      </c>
      <c r="R1058" t="s">
        <v>599</v>
      </c>
      <c r="S1058" t="s">
        <v>796</v>
      </c>
      <c r="T1058" t="s">
        <v>751</v>
      </c>
      <c r="U1058" t="s">
        <v>752</v>
      </c>
      <c r="V1058" t="s">
        <v>753</v>
      </c>
      <c r="W1058" t="s">
        <v>930</v>
      </c>
      <c r="X1058" t="s">
        <v>931</v>
      </c>
      <c r="Y1058" t="s">
        <v>755</v>
      </c>
      <c r="Z1058" t="s">
        <v>380</v>
      </c>
      <c r="AA1058" t="s">
        <v>756</v>
      </c>
      <c r="AB1058" t="s">
        <v>924</v>
      </c>
      <c r="AC1058" t="s">
        <v>758</v>
      </c>
      <c r="AD1058" t="s">
        <v>759</v>
      </c>
      <c r="AE1058" t="s">
        <v>247</v>
      </c>
      <c r="AF1058" t="s">
        <v>925</v>
      </c>
      <c r="AG1058" t="s">
        <v>761</v>
      </c>
      <c r="AH1058" t="s">
        <v>762</v>
      </c>
      <c r="AI1058" t="s">
        <v>926</v>
      </c>
      <c r="AJ1058">
        <v>225.19</v>
      </c>
      <c r="AK1058">
        <v>0</v>
      </c>
      <c r="AL1058">
        <v>0</v>
      </c>
      <c r="AM1058" t="s">
        <v>764</v>
      </c>
      <c r="AN1058" t="s">
        <v>764</v>
      </c>
      <c r="AO1058" t="s">
        <v>764</v>
      </c>
    </row>
    <row r="1059" spans="1:41" x14ac:dyDescent="0.35">
      <c r="A1059">
        <v>1029720</v>
      </c>
      <c r="B1059" t="s">
        <v>740</v>
      </c>
      <c r="C1059" t="s">
        <v>741</v>
      </c>
      <c r="D1059" t="e">
        <v>#N/A</v>
      </c>
      <c r="E1059" t="s">
        <v>976</v>
      </c>
      <c r="F1059" t="s">
        <v>742</v>
      </c>
      <c r="G1059">
        <v>2021</v>
      </c>
      <c r="H1059">
        <v>6</v>
      </c>
      <c r="I1059" t="s">
        <v>743</v>
      </c>
      <c r="J1059" s="29">
        <v>44377</v>
      </c>
      <c r="K1059" t="s">
        <v>744</v>
      </c>
      <c r="L1059" t="s">
        <v>769</v>
      </c>
      <c r="M1059" t="s">
        <v>770</v>
      </c>
      <c r="N1059" t="s">
        <v>771</v>
      </c>
      <c r="O1059" t="s">
        <v>772</v>
      </c>
      <c r="P1059" t="s">
        <v>673</v>
      </c>
      <c r="Q1059" t="s">
        <v>749</v>
      </c>
      <c r="R1059" t="s">
        <v>597</v>
      </c>
      <c r="S1059" t="s">
        <v>691</v>
      </c>
      <c r="T1059" t="s">
        <v>751</v>
      </c>
      <c r="U1059" t="s">
        <v>752</v>
      </c>
      <c r="V1059" t="s">
        <v>753</v>
      </c>
      <c r="W1059" t="s">
        <v>930</v>
      </c>
      <c r="X1059" t="s">
        <v>931</v>
      </c>
      <c r="Y1059" t="s">
        <v>755</v>
      </c>
      <c r="Z1059" t="s">
        <v>380</v>
      </c>
      <c r="AA1059" t="s">
        <v>756</v>
      </c>
      <c r="AB1059" t="s">
        <v>924</v>
      </c>
      <c r="AC1059" t="s">
        <v>758</v>
      </c>
      <c r="AD1059" t="s">
        <v>759</v>
      </c>
      <c r="AE1059" t="s">
        <v>768</v>
      </c>
      <c r="AF1059" t="s">
        <v>925</v>
      </c>
      <c r="AG1059" t="s">
        <v>761</v>
      </c>
      <c r="AH1059" t="s">
        <v>762</v>
      </c>
      <c r="AI1059" t="s">
        <v>926</v>
      </c>
      <c r="AJ1059">
        <v>2505.17</v>
      </c>
      <c r="AK1059">
        <v>0</v>
      </c>
      <c r="AL1059">
        <v>0</v>
      </c>
      <c r="AM1059" t="s">
        <v>764</v>
      </c>
      <c r="AN1059" t="s">
        <v>764</v>
      </c>
      <c r="AO1059" t="s">
        <v>764</v>
      </c>
    </row>
    <row r="1060" spans="1:41" x14ac:dyDescent="0.35">
      <c r="A1060">
        <v>1029720</v>
      </c>
      <c r="B1060" t="s">
        <v>740</v>
      </c>
      <c r="C1060" t="s">
        <v>741</v>
      </c>
      <c r="D1060" t="e">
        <v>#N/A</v>
      </c>
      <c r="E1060" t="s">
        <v>976</v>
      </c>
      <c r="F1060" t="s">
        <v>742</v>
      </c>
      <c r="G1060">
        <v>2021</v>
      </c>
      <c r="H1060">
        <v>6</v>
      </c>
      <c r="I1060" t="s">
        <v>743</v>
      </c>
      <c r="J1060" s="29">
        <v>44377</v>
      </c>
      <c r="K1060" t="s">
        <v>744</v>
      </c>
      <c r="L1060" t="s">
        <v>769</v>
      </c>
      <c r="M1060" t="s">
        <v>774</v>
      </c>
      <c r="N1060" t="s">
        <v>775</v>
      </c>
      <c r="O1060" t="s">
        <v>772</v>
      </c>
      <c r="P1060" t="s">
        <v>673</v>
      </c>
      <c r="Q1060" t="s">
        <v>749</v>
      </c>
      <c r="R1060" t="s">
        <v>597</v>
      </c>
      <c r="S1060" t="s">
        <v>691</v>
      </c>
      <c r="T1060" t="s">
        <v>751</v>
      </c>
      <c r="U1060" t="s">
        <v>752</v>
      </c>
      <c r="V1060" t="s">
        <v>753</v>
      </c>
      <c r="W1060" t="s">
        <v>930</v>
      </c>
      <c r="X1060" t="s">
        <v>931</v>
      </c>
      <c r="Y1060" t="s">
        <v>755</v>
      </c>
      <c r="Z1060" t="s">
        <v>380</v>
      </c>
      <c r="AA1060" t="s">
        <v>756</v>
      </c>
      <c r="AB1060" t="s">
        <v>924</v>
      </c>
      <c r="AC1060" t="s">
        <v>758</v>
      </c>
      <c r="AD1060" t="s">
        <v>759</v>
      </c>
      <c r="AE1060" t="s">
        <v>768</v>
      </c>
      <c r="AF1060" t="s">
        <v>925</v>
      </c>
      <c r="AG1060" t="s">
        <v>761</v>
      </c>
      <c r="AH1060" t="s">
        <v>762</v>
      </c>
      <c r="AI1060" t="s">
        <v>926</v>
      </c>
      <c r="AJ1060">
        <v>-2505.17</v>
      </c>
      <c r="AK1060">
        <v>0</v>
      </c>
      <c r="AL1060">
        <v>0</v>
      </c>
      <c r="AM1060" t="s">
        <v>764</v>
      </c>
      <c r="AN1060" t="s">
        <v>764</v>
      </c>
      <c r="AO1060" t="s">
        <v>764</v>
      </c>
    </row>
    <row r="1061" spans="1:41" x14ac:dyDescent="0.35">
      <c r="A1061">
        <v>1029720</v>
      </c>
      <c r="B1061" t="s">
        <v>740</v>
      </c>
      <c r="C1061" t="s">
        <v>741</v>
      </c>
      <c r="D1061" t="e">
        <v>#N/A</v>
      </c>
      <c r="E1061" t="s">
        <v>976</v>
      </c>
      <c r="F1061" t="s">
        <v>742</v>
      </c>
      <c r="G1061">
        <v>2021</v>
      </c>
      <c r="H1061">
        <v>6</v>
      </c>
      <c r="I1061" t="s">
        <v>743</v>
      </c>
      <c r="J1061" s="29">
        <v>44377</v>
      </c>
      <c r="K1061" t="s">
        <v>744</v>
      </c>
      <c r="L1061" t="s">
        <v>745</v>
      </c>
      <c r="M1061" t="s">
        <v>746</v>
      </c>
      <c r="N1061" t="s">
        <v>747</v>
      </c>
      <c r="O1061" t="s">
        <v>748</v>
      </c>
      <c r="P1061" t="s">
        <v>673</v>
      </c>
      <c r="Q1061" t="s">
        <v>749</v>
      </c>
      <c r="R1061" t="s">
        <v>597</v>
      </c>
      <c r="S1061" t="s">
        <v>691</v>
      </c>
      <c r="T1061" t="s">
        <v>751</v>
      </c>
      <c r="U1061" t="s">
        <v>752</v>
      </c>
      <c r="V1061" t="s">
        <v>753</v>
      </c>
      <c r="W1061" t="s">
        <v>930</v>
      </c>
      <c r="X1061" t="s">
        <v>931</v>
      </c>
      <c r="Y1061" t="s">
        <v>755</v>
      </c>
      <c r="Z1061" t="s">
        <v>380</v>
      </c>
      <c r="AA1061" t="s">
        <v>756</v>
      </c>
      <c r="AB1061" t="s">
        <v>924</v>
      </c>
      <c r="AC1061" t="s">
        <v>758</v>
      </c>
      <c r="AD1061" t="s">
        <v>759</v>
      </c>
      <c r="AE1061" t="s">
        <v>768</v>
      </c>
      <c r="AF1061" t="s">
        <v>925</v>
      </c>
      <c r="AG1061" t="s">
        <v>761</v>
      </c>
      <c r="AH1061" t="s">
        <v>762</v>
      </c>
      <c r="AI1061" t="s">
        <v>926</v>
      </c>
      <c r="AJ1061">
        <v>197.72</v>
      </c>
      <c r="AK1061">
        <v>0</v>
      </c>
      <c r="AL1061">
        <v>0</v>
      </c>
      <c r="AM1061" t="s">
        <v>764</v>
      </c>
      <c r="AN1061" t="s">
        <v>764</v>
      </c>
      <c r="AO1061" t="s">
        <v>764</v>
      </c>
    </row>
    <row r="1062" spans="1:41" x14ac:dyDescent="0.35">
      <c r="A1062">
        <v>1029720</v>
      </c>
      <c r="B1062" t="s">
        <v>740</v>
      </c>
      <c r="C1062" t="s">
        <v>741</v>
      </c>
      <c r="D1062" t="e">
        <v>#N/A</v>
      </c>
      <c r="E1062" t="s">
        <v>976</v>
      </c>
      <c r="F1062" t="s">
        <v>742</v>
      </c>
      <c r="G1062">
        <v>2021</v>
      </c>
      <c r="H1062">
        <v>6</v>
      </c>
      <c r="I1062" t="s">
        <v>743</v>
      </c>
      <c r="J1062" s="29">
        <v>44377</v>
      </c>
      <c r="K1062" t="s">
        <v>744</v>
      </c>
      <c r="L1062" t="s">
        <v>769</v>
      </c>
      <c r="M1062" t="s">
        <v>776</v>
      </c>
      <c r="N1062" t="s">
        <v>777</v>
      </c>
      <c r="O1062" t="s">
        <v>772</v>
      </c>
      <c r="P1062" t="s">
        <v>673</v>
      </c>
      <c r="Q1062" t="s">
        <v>749</v>
      </c>
      <c r="R1062" t="s">
        <v>597</v>
      </c>
      <c r="S1062" t="s">
        <v>691</v>
      </c>
      <c r="T1062" t="s">
        <v>751</v>
      </c>
      <c r="U1062" t="s">
        <v>752</v>
      </c>
      <c r="V1062" t="s">
        <v>753</v>
      </c>
      <c r="W1062" t="s">
        <v>930</v>
      </c>
      <c r="X1062" t="s">
        <v>931</v>
      </c>
      <c r="Y1062" t="s">
        <v>755</v>
      </c>
      <c r="Z1062" t="s">
        <v>380</v>
      </c>
      <c r="AA1062" t="s">
        <v>756</v>
      </c>
      <c r="AB1062" t="s">
        <v>924</v>
      </c>
      <c r="AC1062" t="s">
        <v>758</v>
      </c>
      <c r="AD1062" t="s">
        <v>759</v>
      </c>
      <c r="AE1062" t="s">
        <v>768</v>
      </c>
      <c r="AF1062" t="s">
        <v>925</v>
      </c>
      <c r="AG1062" t="s">
        <v>761</v>
      </c>
      <c r="AH1062" t="s">
        <v>762</v>
      </c>
      <c r="AI1062" t="s">
        <v>926</v>
      </c>
      <c r="AJ1062">
        <v>2505.17</v>
      </c>
      <c r="AK1062">
        <v>0</v>
      </c>
      <c r="AL1062">
        <v>0</v>
      </c>
      <c r="AM1062" t="s">
        <v>764</v>
      </c>
      <c r="AN1062" t="s">
        <v>764</v>
      </c>
      <c r="AO1062" t="s">
        <v>764</v>
      </c>
    </row>
    <row r="1063" spans="1:41" x14ac:dyDescent="0.35">
      <c r="A1063">
        <v>1772664</v>
      </c>
      <c r="B1063" t="s">
        <v>740</v>
      </c>
      <c r="C1063" t="s">
        <v>741</v>
      </c>
      <c r="D1063" t="s">
        <v>580</v>
      </c>
      <c r="E1063" t="s">
        <v>116</v>
      </c>
      <c r="F1063" t="s">
        <v>742</v>
      </c>
      <c r="G1063">
        <v>2021</v>
      </c>
      <c r="H1063">
        <v>6</v>
      </c>
      <c r="I1063" t="s">
        <v>743</v>
      </c>
      <c r="J1063" s="29">
        <v>44377</v>
      </c>
      <c r="K1063" t="s">
        <v>744</v>
      </c>
      <c r="L1063" t="s">
        <v>769</v>
      </c>
      <c r="M1063" t="s">
        <v>770</v>
      </c>
      <c r="N1063" t="s">
        <v>771</v>
      </c>
      <c r="O1063" t="s">
        <v>772</v>
      </c>
      <c r="P1063" t="s">
        <v>673</v>
      </c>
      <c r="Q1063" t="s">
        <v>749</v>
      </c>
      <c r="R1063" t="s">
        <v>597</v>
      </c>
      <c r="S1063" t="s">
        <v>691</v>
      </c>
      <c r="T1063" t="s">
        <v>751</v>
      </c>
      <c r="U1063" t="s">
        <v>752</v>
      </c>
      <c r="V1063" t="s">
        <v>753</v>
      </c>
      <c r="W1063" t="s">
        <v>21</v>
      </c>
      <c r="X1063" t="s">
        <v>927</v>
      </c>
      <c r="Y1063" t="s">
        <v>755</v>
      </c>
      <c r="Z1063" t="s">
        <v>380</v>
      </c>
      <c r="AA1063" t="s">
        <v>756</v>
      </c>
      <c r="AB1063" t="s">
        <v>924</v>
      </c>
      <c r="AC1063" t="s">
        <v>758</v>
      </c>
      <c r="AD1063" t="s">
        <v>759</v>
      </c>
      <c r="AE1063" t="s">
        <v>768</v>
      </c>
      <c r="AF1063" t="s">
        <v>790</v>
      </c>
      <c r="AG1063" t="s">
        <v>761</v>
      </c>
      <c r="AH1063" t="s">
        <v>762</v>
      </c>
      <c r="AI1063" t="s">
        <v>791</v>
      </c>
      <c r="AJ1063">
        <v>667.58</v>
      </c>
      <c r="AK1063">
        <v>0</v>
      </c>
      <c r="AL1063">
        <v>0</v>
      </c>
      <c r="AM1063" t="s">
        <v>764</v>
      </c>
      <c r="AN1063" t="s">
        <v>764</v>
      </c>
      <c r="AO1063" t="s">
        <v>764</v>
      </c>
    </row>
    <row r="1064" spans="1:41" x14ac:dyDescent="0.35">
      <c r="A1064">
        <v>1772664</v>
      </c>
      <c r="B1064" t="s">
        <v>740</v>
      </c>
      <c r="C1064" t="s">
        <v>741</v>
      </c>
      <c r="D1064" t="s">
        <v>580</v>
      </c>
      <c r="E1064" t="s">
        <v>116</v>
      </c>
      <c r="F1064" t="s">
        <v>742</v>
      </c>
      <c r="G1064">
        <v>2021</v>
      </c>
      <c r="H1064">
        <v>6</v>
      </c>
      <c r="I1064" t="s">
        <v>743</v>
      </c>
      <c r="J1064" s="29">
        <v>44377</v>
      </c>
      <c r="K1064" t="s">
        <v>744</v>
      </c>
      <c r="L1064" t="s">
        <v>769</v>
      </c>
      <c r="M1064" t="s">
        <v>774</v>
      </c>
      <c r="N1064" t="s">
        <v>775</v>
      </c>
      <c r="O1064" t="s">
        <v>772</v>
      </c>
      <c r="P1064" t="s">
        <v>673</v>
      </c>
      <c r="Q1064" t="s">
        <v>749</v>
      </c>
      <c r="R1064" t="s">
        <v>597</v>
      </c>
      <c r="S1064" t="s">
        <v>691</v>
      </c>
      <c r="T1064" t="s">
        <v>751</v>
      </c>
      <c r="U1064" t="s">
        <v>752</v>
      </c>
      <c r="V1064" t="s">
        <v>753</v>
      </c>
      <c r="W1064" t="s">
        <v>21</v>
      </c>
      <c r="X1064" t="s">
        <v>927</v>
      </c>
      <c r="Y1064" t="s">
        <v>755</v>
      </c>
      <c r="Z1064" t="s">
        <v>380</v>
      </c>
      <c r="AA1064" t="s">
        <v>756</v>
      </c>
      <c r="AB1064" t="s">
        <v>924</v>
      </c>
      <c r="AC1064" t="s">
        <v>758</v>
      </c>
      <c r="AD1064" t="s">
        <v>759</v>
      </c>
      <c r="AE1064" t="s">
        <v>768</v>
      </c>
      <c r="AF1064" t="s">
        <v>790</v>
      </c>
      <c r="AG1064" t="s">
        <v>761</v>
      </c>
      <c r="AH1064" t="s">
        <v>762</v>
      </c>
      <c r="AI1064" t="s">
        <v>791</v>
      </c>
      <c r="AJ1064">
        <v>-667.58</v>
      </c>
      <c r="AK1064">
        <v>0</v>
      </c>
      <c r="AL1064">
        <v>0</v>
      </c>
      <c r="AM1064" t="s">
        <v>764</v>
      </c>
      <c r="AN1064" t="s">
        <v>764</v>
      </c>
      <c r="AO1064" t="s">
        <v>764</v>
      </c>
    </row>
    <row r="1065" spans="1:41" x14ac:dyDescent="0.35">
      <c r="A1065">
        <v>1772664</v>
      </c>
      <c r="B1065" t="s">
        <v>740</v>
      </c>
      <c r="C1065" t="s">
        <v>741</v>
      </c>
      <c r="D1065" t="s">
        <v>580</v>
      </c>
      <c r="E1065" t="s">
        <v>116</v>
      </c>
      <c r="F1065" t="s">
        <v>742</v>
      </c>
      <c r="G1065">
        <v>2021</v>
      </c>
      <c r="H1065">
        <v>6</v>
      </c>
      <c r="I1065" t="s">
        <v>743</v>
      </c>
      <c r="J1065" s="29">
        <v>44377</v>
      </c>
      <c r="K1065" t="s">
        <v>744</v>
      </c>
      <c r="L1065" t="s">
        <v>745</v>
      </c>
      <c r="M1065" t="s">
        <v>746</v>
      </c>
      <c r="N1065" t="s">
        <v>747</v>
      </c>
      <c r="O1065" t="s">
        <v>748</v>
      </c>
      <c r="P1065" t="s">
        <v>673</v>
      </c>
      <c r="Q1065" t="s">
        <v>749</v>
      </c>
      <c r="R1065" t="s">
        <v>597</v>
      </c>
      <c r="S1065" t="s">
        <v>691</v>
      </c>
      <c r="T1065" t="s">
        <v>751</v>
      </c>
      <c r="U1065" t="s">
        <v>752</v>
      </c>
      <c r="V1065" t="s">
        <v>753</v>
      </c>
      <c r="W1065" t="s">
        <v>21</v>
      </c>
      <c r="X1065" t="s">
        <v>927</v>
      </c>
      <c r="Y1065" t="s">
        <v>755</v>
      </c>
      <c r="Z1065" t="s">
        <v>380</v>
      </c>
      <c r="AA1065" t="s">
        <v>756</v>
      </c>
      <c r="AB1065" t="s">
        <v>924</v>
      </c>
      <c r="AC1065" t="s">
        <v>758</v>
      </c>
      <c r="AD1065" t="s">
        <v>759</v>
      </c>
      <c r="AE1065" t="s">
        <v>768</v>
      </c>
      <c r="AF1065" t="s">
        <v>790</v>
      </c>
      <c r="AG1065" t="s">
        <v>761</v>
      </c>
      <c r="AH1065" t="s">
        <v>762</v>
      </c>
      <c r="AI1065" t="s">
        <v>791</v>
      </c>
      <c r="AJ1065">
        <v>381.26</v>
      </c>
      <c r="AK1065">
        <v>0</v>
      </c>
      <c r="AL1065">
        <v>0</v>
      </c>
      <c r="AM1065" t="s">
        <v>764</v>
      </c>
      <c r="AN1065" t="s">
        <v>764</v>
      </c>
      <c r="AO1065" t="s">
        <v>764</v>
      </c>
    </row>
    <row r="1066" spans="1:41" x14ac:dyDescent="0.35">
      <c r="A1066">
        <v>1772664</v>
      </c>
      <c r="B1066" t="s">
        <v>740</v>
      </c>
      <c r="C1066" t="s">
        <v>741</v>
      </c>
      <c r="D1066" t="s">
        <v>580</v>
      </c>
      <c r="E1066" t="s">
        <v>116</v>
      </c>
      <c r="F1066" t="s">
        <v>742</v>
      </c>
      <c r="G1066">
        <v>2021</v>
      </c>
      <c r="H1066">
        <v>6</v>
      </c>
      <c r="I1066" t="s">
        <v>743</v>
      </c>
      <c r="J1066" s="29">
        <v>44377</v>
      </c>
      <c r="K1066" t="s">
        <v>744</v>
      </c>
      <c r="L1066" t="s">
        <v>769</v>
      </c>
      <c r="M1066" t="s">
        <v>776</v>
      </c>
      <c r="N1066" t="s">
        <v>777</v>
      </c>
      <c r="O1066" t="s">
        <v>772</v>
      </c>
      <c r="P1066" t="s">
        <v>673</v>
      </c>
      <c r="Q1066" t="s">
        <v>749</v>
      </c>
      <c r="R1066" t="s">
        <v>597</v>
      </c>
      <c r="S1066" t="s">
        <v>691</v>
      </c>
      <c r="T1066" t="s">
        <v>751</v>
      </c>
      <c r="U1066" t="s">
        <v>752</v>
      </c>
      <c r="V1066" t="s">
        <v>753</v>
      </c>
      <c r="W1066" t="s">
        <v>21</v>
      </c>
      <c r="X1066" t="s">
        <v>927</v>
      </c>
      <c r="Y1066" t="s">
        <v>755</v>
      </c>
      <c r="Z1066" t="s">
        <v>380</v>
      </c>
      <c r="AA1066" t="s">
        <v>756</v>
      </c>
      <c r="AB1066" t="s">
        <v>924</v>
      </c>
      <c r="AC1066" t="s">
        <v>758</v>
      </c>
      <c r="AD1066" t="s">
        <v>759</v>
      </c>
      <c r="AE1066" t="s">
        <v>768</v>
      </c>
      <c r="AF1066" t="s">
        <v>790</v>
      </c>
      <c r="AG1066" t="s">
        <v>761</v>
      </c>
      <c r="AH1066" t="s">
        <v>762</v>
      </c>
      <c r="AI1066" t="s">
        <v>791</v>
      </c>
      <c r="AJ1066">
        <v>667.58</v>
      </c>
      <c r="AK1066">
        <v>0</v>
      </c>
      <c r="AL1066">
        <v>0</v>
      </c>
      <c r="AM1066" t="s">
        <v>764</v>
      </c>
      <c r="AN1066" t="s">
        <v>764</v>
      </c>
      <c r="AO1066" t="s">
        <v>764</v>
      </c>
    </row>
    <row r="1067" spans="1:41" x14ac:dyDescent="0.35">
      <c r="A1067">
        <v>1772161</v>
      </c>
      <c r="B1067" t="s">
        <v>740</v>
      </c>
      <c r="C1067" t="s">
        <v>741</v>
      </c>
      <c r="D1067" t="s">
        <v>580</v>
      </c>
      <c r="E1067" t="s">
        <v>115</v>
      </c>
      <c r="F1067" t="s">
        <v>742</v>
      </c>
      <c r="G1067">
        <v>2021</v>
      </c>
      <c r="H1067">
        <v>6</v>
      </c>
      <c r="I1067" t="s">
        <v>743</v>
      </c>
      <c r="J1067" s="29">
        <v>44377</v>
      </c>
      <c r="K1067" t="s">
        <v>744</v>
      </c>
      <c r="L1067" t="s">
        <v>769</v>
      </c>
      <c r="M1067" t="s">
        <v>770</v>
      </c>
      <c r="N1067" t="s">
        <v>771</v>
      </c>
      <c r="O1067" t="s">
        <v>772</v>
      </c>
      <c r="P1067" t="s">
        <v>673</v>
      </c>
      <c r="Q1067" t="s">
        <v>749</v>
      </c>
      <c r="R1067" t="s">
        <v>597</v>
      </c>
      <c r="S1067" t="s">
        <v>691</v>
      </c>
      <c r="T1067" t="s">
        <v>751</v>
      </c>
      <c r="U1067" t="s">
        <v>752</v>
      </c>
      <c r="V1067" t="s">
        <v>753</v>
      </c>
      <c r="W1067" t="s">
        <v>20</v>
      </c>
      <c r="X1067" t="s">
        <v>928</v>
      </c>
      <c r="Y1067" t="s">
        <v>755</v>
      </c>
      <c r="Z1067" t="s">
        <v>380</v>
      </c>
      <c r="AA1067" t="s">
        <v>756</v>
      </c>
      <c r="AB1067" t="s">
        <v>924</v>
      </c>
      <c r="AC1067" t="s">
        <v>758</v>
      </c>
      <c r="AD1067" t="s">
        <v>759</v>
      </c>
      <c r="AE1067" t="s">
        <v>768</v>
      </c>
      <c r="AF1067" t="s">
        <v>925</v>
      </c>
      <c r="AG1067" t="s">
        <v>761</v>
      </c>
      <c r="AH1067" t="s">
        <v>762</v>
      </c>
      <c r="AI1067" t="s">
        <v>926</v>
      </c>
      <c r="AJ1067">
        <v>1127.97</v>
      </c>
      <c r="AK1067">
        <v>0</v>
      </c>
      <c r="AL1067">
        <v>0</v>
      </c>
      <c r="AM1067" t="s">
        <v>764</v>
      </c>
      <c r="AN1067" t="s">
        <v>764</v>
      </c>
      <c r="AO1067" t="s">
        <v>764</v>
      </c>
    </row>
    <row r="1068" spans="1:41" x14ac:dyDescent="0.35">
      <c r="A1068">
        <v>1772161</v>
      </c>
      <c r="B1068" t="s">
        <v>740</v>
      </c>
      <c r="C1068" t="s">
        <v>741</v>
      </c>
      <c r="D1068" t="s">
        <v>580</v>
      </c>
      <c r="E1068" t="s">
        <v>115</v>
      </c>
      <c r="F1068" t="s">
        <v>742</v>
      </c>
      <c r="G1068">
        <v>2021</v>
      </c>
      <c r="H1068">
        <v>6</v>
      </c>
      <c r="I1068" t="s">
        <v>743</v>
      </c>
      <c r="J1068" s="29">
        <v>44377</v>
      </c>
      <c r="K1068" t="s">
        <v>744</v>
      </c>
      <c r="L1068" t="s">
        <v>769</v>
      </c>
      <c r="M1068" t="s">
        <v>774</v>
      </c>
      <c r="N1068" t="s">
        <v>775</v>
      </c>
      <c r="O1068" t="s">
        <v>772</v>
      </c>
      <c r="P1068" t="s">
        <v>673</v>
      </c>
      <c r="Q1068" t="s">
        <v>749</v>
      </c>
      <c r="R1068" t="s">
        <v>597</v>
      </c>
      <c r="S1068" t="s">
        <v>691</v>
      </c>
      <c r="T1068" t="s">
        <v>751</v>
      </c>
      <c r="U1068" t="s">
        <v>752</v>
      </c>
      <c r="V1068" t="s">
        <v>753</v>
      </c>
      <c r="W1068" t="s">
        <v>20</v>
      </c>
      <c r="X1068" t="s">
        <v>928</v>
      </c>
      <c r="Y1068" t="s">
        <v>755</v>
      </c>
      <c r="Z1068" t="s">
        <v>380</v>
      </c>
      <c r="AA1068" t="s">
        <v>756</v>
      </c>
      <c r="AB1068" t="s">
        <v>924</v>
      </c>
      <c r="AC1068" t="s">
        <v>758</v>
      </c>
      <c r="AD1068" t="s">
        <v>759</v>
      </c>
      <c r="AE1068" t="s">
        <v>768</v>
      </c>
      <c r="AF1068" t="s">
        <v>925</v>
      </c>
      <c r="AG1068" t="s">
        <v>761</v>
      </c>
      <c r="AH1068" t="s">
        <v>762</v>
      </c>
      <c r="AI1068" t="s">
        <v>926</v>
      </c>
      <c r="AJ1068">
        <v>-1127.97</v>
      </c>
      <c r="AK1068">
        <v>0</v>
      </c>
      <c r="AL1068">
        <v>0</v>
      </c>
      <c r="AM1068" t="s">
        <v>764</v>
      </c>
      <c r="AN1068" t="s">
        <v>764</v>
      </c>
      <c r="AO1068" t="s">
        <v>764</v>
      </c>
    </row>
    <row r="1069" spans="1:41" x14ac:dyDescent="0.35">
      <c r="A1069">
        <v>1772161</v>
      </c>
      <c r="B1069" t="s">
        <v>740</v>
      </c>
      <c r="C1069" t="s">
        <v>741</v>
      </c>
      <c r="D1069" t="s">
        <v>580</v>
      </c>
      <c r="E1069" t="s">
        <v>115</v>
      </c>
      <c r="F1069" t="s">
        <v>742</v>
      </c>
      <c r="G1069">
        <v>2021</v>
      </c>
      <c r="H1069">
        <v>6</v>
      </c>
      <c r="I1069" t="s">
        <v>743</v>
      </c>
      <c r="J1069" s="29">
        <v>44377</v>
      </c>
      <c r="K1069" t="s">
        <v>744</v>
      </c>
      <c r="L1069" t="s">
        <v>745</v>
      </c>
      <c r="M1069" t="s">
        <v>746</v>
      </c>
      <c r="N1069" t="s">
        <v>747</v>
      </c>
      <c r="O1069" t="s">
        <v>748</v>
      </c>
      <c r="P1069" t="s">
        <v>673</v>
      </c>
      <c r="Q1069" t="s">
        <v>749</v>
      </c>
      <c r="R1069" t="s">
        <v>597</v>
      </c>
      <c r="S1069" t="s">
        <v>691</v>
      </c>
      <c r="T1069" t="s">
        <v>751</v>
      </c>
      <c r="U1069" t="s">
        <v>752</v>
      </c>
      <c r="V1069" t="s">
        <v>753</v>
      </c>
      <c r="W1069" t="s">
        <v>20</v>
      </c>
      <c r="X1069" t="s">
        <v>928</v>
      </c>
      <c r="Y1069" t="s">
        <v>755</v>
      </c>
      <c r="Z1069" t="s">
        <v>380</v>
      </c>
      <c r="AA1069" t="s">
        <v>756</v>
      </c>
      <c r="AB1069" t="s">
        <v>924</v>
      </c>
      <c r="AC1069" t="s">
        <v>758</v>
      </c>
      <c r="AD1069" t="s">
        <v>759</v>
      </c>
      <c r="AE1069" t="s">
        <v>768</v>
      </c>
      <c r="AF1069" t="s">
        <v>925</v>
      </c>
      <c r="AG1069" t="s">
        <v>761</v>
      </c>
      <c r="AH1069" t="s">
        <v>762</v>
      </c>
      <c r="AI1069" t="s">
        <v>926</v>
      </c>
      <c r="AJ1069">
        <v>2510.9499999999998</v>
      </c>
      <c r="AK1069">
        <v>0</v>
      </c>
      <c r="AL1069">
        <v>0</v>
      </c>
      <c r="AM1069" t="s">
        <v>764</v>
      </c>
      <c r="AN1069" t="s">
        <v>764</v>
      </c>
      <c r="AO1069" t="s">
        <v>764</v>
      </c>
    </row>
    <row r="1070" spans="1:41" x14ac:dyDescent="0.35">
      <c r="A1070">
        <v>1772161</v>
      </c>
      <c r="B1070" t="s">
        <v>740</v>
      </c>
      <c r="C1070" t="s">
        <v>741</v>
      </c>
      <c r="D1070" t="s">
        <v>580</v>
      </c>
      <c r="E1070" t="s">
        <v>115</v>
      </c>
      <c r="F1070" t="s">
        <v>742</v>
      </c>
      <c r="G1070">
        <v>2021</v>
      </c>
      <c r="H1070">
        <v>6</v>
      </c>
      <c r="I1070" t="s">
        <v>743</v>
      </c>
      <c r="J1070" s="29">
        <v>44377</v>
      </c>
      <c r="K1070" t="s">
        <v>744</v>
      </c>
      <c r="L1070" t="s">
        <v>769</v>
      </c>
      <c r="M1070" t="s">
        <v>776</v>
      </c>
      <c r="N1070" t="s">
        <v>777</v>
      </c>
      <c r="O1070" t="s">
        <v>772</v>
      </c>
      <c r="P1070" t="s">
        <v>673</v>
      </c>
      <c r="Q1070" t="s">
        <v>749</v>
      </c>
      <c r="R1070" t="s">
        <v>597</v>
      </c>
      <c r="S1070" t="s">
        <v>691</v>
      </c>
      <c r="T1070" t="s">
        <v>751</v>
      </c>
      <c r="U1070" t="s">
        <v>752</v>
      </c>
      <c r="V1070" t="s">
        <v>753</v>
      </c>
      <c r="W1070" t="s">
        <v>20</v>
      </c>
      <c r="X1070" t="s">
        <v>928</v>
      </c>
      <c r="Y1070" t="s">
        <v>755</v>
      </c>
      <c r="Z1070" t="s">
        <v>380</v>
      </c>
      <c r="AA1070" t="s">
        <v>756</v>
      </c>
      <c r="AB1070" t="s">
        <v>924</v>
      </c>
      <c r="AC1070" t="s">
        <v>758</v>
      </c>
      <c r="AD1070" t="s">
        <v>759</v>
      </c>
      <c r="AE1070" t="s">
        <v>768</v>
      </c>
      <c r="AF1070" t="s">
        <v>925</v>
      </c>
      <c r="AG1070" t="s">
        <v>761</v>
      </c>
      <c r="AH1070" t="s">
        <v>762</v>
      </c>
      <c r="AI1070" t="s">
        <v>926</v>
      </c>
      <c r="AJ1070">
        <v>1127.97</v>
      </c>
      <c r="AK1070">
        <v>0</v>
      </c>
      <c r="AL1070">
        <v>0</v>
      </c>
      <c r="AM1070" t="s">
        <v>764</v>
      </c>
      <c r="AN1070" t="s">
        <v>764</v>
      </c>
      <c r="AO1070" t="s">
        <v>764</v>
      </c>
    </row>
    <row r="1071" spans="1:41" x14ac:dyDescent="0.35">
      <c r="A1071">
        <v>1087509</v>
      </c>
      <c r="B1071" t="s">
        <v>740</v>
      </c>
      <c r="C1071" t="s">
        <v>741</v>
      </c>
      <c r="D1071" t="e">
        <v>#N/A</v>
      </c>
      <c r="E1071" t="s">
        <v>977</v>
      </c>
      <c r="F1071" t="s">
        <v>742</v>
      </c>
      <c r="G1071">
        <v>2021</v>
      </c>
      <c r="H1071">
        <v>6</v>
      </c>
      <c r="I1071" t="s">
        <v>743</v>
      </c>
      <c r="J1071" s="29">
        <v>44377</v>
      </c>
      <c r="K1071" t="s">
        <v>744</v>
      </c>
      <c r="L1071" t="s">
        <v>769</v>
      </c>
      <c r="M1071" t="s">
        <v>770</v>
      </c>
      <c r="N1071" t="s">
        <v>771</v>
      </c>
      <c r="O1071" t="s">
        <v>772</v>
      </c>
      <c r="P1071" t="s">
        <v>673</v>
      </c>
      <c r="Q1071" t="s">
        <v>749</v>
      </c>
      <c r="R1071" t="s">
        <v>597</v>
      </c>
      <c r="S1071" t="s">
        <v>691</v>
      </c>
      <c r="T1071" t="s">
        <v>751</v>
      </c>
      <c r="U1071" t="s">
        <v>752</v>
      </c>
      <c r="V1071" t="s">
        <v>753</v>
      </c>
      <c r="W1071" t="s">
        <v>933</v>
      </c>
      <c r="X1071" t="s">
        <v>934</v>
      </c>
      <c r="Y1071" t="s">
        <v>755</v>
      </c>
      <c r="Z1071" t="s">
        <v>380</v>
      </c>
      <c r="AA1071" t="s">
        <v>756</v>
      </c>
      <c r="AB1071" t="s">
        <v>924</v>
      </c>
      <c r="AC1071" t="s">
        <v>758</v>
      </c>
      <c r="AD1071" t="s">
        <v>759</v>
      </c>
      <c r="AE1071" t="s">
        <v>768</v>
      </c>
      <c r="AF1071" t="s">
        <v>935</v>
      </c>
      <c r="AG1071" t="s">
        <v>761</v>
      </c>
      <c r="AH1071" t="s">
        <v>762</v>
      </c>
      <c r="AI1071" t="s">
        <v>936</v>
      </c>
      <c r="AJ1071">
        <v>844.1</v>
      </c>
      <c r="AK1071">
        <v>0</v>
      </c>
      <c r="AL1071">
        <v>0</v>
      </c>
      <c r="AM1071" t="s">
        <v>764</v>
      </c>
      <c r="AN1071" t="s">
        <v>764</v>
      </c>
      <c r="AO1071" t="s">
        <v>764</v>
      </c>
    </row>
    <row r="1072" spans="1:41" x14ac:dyDescent="0.35">
      <c r="A1072">
        <v>1087509</v>
      </c>
      <c r="B1072" t="s">
        <v>740</v>
      </c>
      <c r="C1072" t="s">
        <v>741</v>
      </c>
      <c r="D1072" t="e">
        <v>#N/A</v>
      </c>
      <c r="E1072" t="s">
        <v>977</v>
      </c>
      <c r="F1072" t="s">
        <v>742</v>
      </c>
      <c r="G1072">
        <v>2021</v>
      </c>
      <c r="H1072">
        <v>6</v>
      </c>
      <c r="I1072" t="s">
        <v>743</v>
      </c>
      <c r="J1072" s="29">
        <v>44377</v>
      </c>
      <c r="K1072" t="s">
        <v>744</v>
      </c>
      <c r="L1072" t="s">
        <v>769</v>
      </c>
      <c r="M1072" t="s">
        <v>774</v>
      </c>
      <c r="N1072" t="s">
        <v>775</v>
      </c>
      <c r="O1072" t="s">
        <v>772</v>
      </c>
      <c r="P1072" t="s">
        <v>673</v>
      </c>
      <c r="Q1072" t="s">
        <v>749</v>
      </c>
      <c r="R1072" t="s">
        <v>597</v>
      </c>
      <c r="S1072" t="s">
        <v>691</v>
      </c>
      <c r="T1072" t="s">
        <v>751</v>
      </c>
      <c r="U1072" t="s">
        <v>752</v>
      </c>
      <c r="V1072" t="s">
        <v>753</v>
      </c>
      <c r="W1072" t="s">
        <v>933</v>
      </c>
      <c r="X1072" t="s">
        <v>934</v>
      </c>
      <c r="Y1072" t="s">
        <v>755</v>
      </c>
      <c r="Z1072" t="s">
        <v>380</v>
      </c>
      <c r="AA1072" t="s">
        <v>756</v>
      </c>
      <c r="AB1072" t="s">
        <v>924</v>
      </c>
      <c r="AC1072" t="s">
        <v>758</v>
      </c>
      <c r="AD1072" t="s">
        <v>759</v>
      </c>
      <c r="AE1072" t="s">
        <v>768</v>
      </c>
      <c r="AF1072" t="s">
        <v>935</v>
      </c>
      <c r="AG1072" t="s">
        <v>761</v>
      </c>
      <c r="AH1072" t="s">
        <v>762</v>
      </c>
      <c r="AI1072" t="s">
        <v>936</v>
      </c>
      <c r="AJ1072">
        <v>-844.1</v>
      </c>
      <c r="AK1072">
        <v>0</v>
      </c>
      <c r="AL1072">
        <v>0</v>
      </c>
      <c r="AM1072" t="s">
        <v>764</v>
      </c>
      <c r="AN1072" t="s">
        <v>764</v>
      </c>
      <c r="AO1072" t="s">
        <v>764</v>
      </c>
    </row>
    <row r="1073" spans="1:41" x14ac:dyDescent="0.35">
      <c r="A1073">
        <v>1087509</v>
      </c>
      <c r="B1073" t="s">
        <v>740</v>
      </c>
      <c r="C1073" t="s">
        <v>741</v>
      </c>
      <c r="D1073" t="e">
        <v>#N/A</v>
      </c>
      <c r="E1073" t="s">
        <v>977</v>
      </c>
      <c r="F1073" t="s">
        <v>742</v>
      </c>
      <c r="G1073">
        <v>2021</v>
      </c>
      <c r="H1073">
        <v>6</v>
      </c>
      <c r="I1073" t="s">
        <v>743</v>
      </c>
      <c r="J1073" s="29">
        <v>44377</v>
      </c>
      <c r="K1073" t="s">
        <v>744</v>
      </c>
      <c r="L1073" t="s">
        <v>745</v>
      </c>
      <c r="M1073" t="s">
        <v>746</v>
      </c>
      <c r="N1073" t="s">
        <v>747</v>
      </c>
      <c r="O1073" t="s">
        <v>748</v>
      </c>
      <c r="P1073" t="s">
        <v>673</v>
      </c>
      <c r="Q1073" t="s">
        <v>749</v>
      </c>
      <c r="R1073" t="s">
        <v>597</v>
      </c>
      <c r="S1073" t="s">
        <v>691</v>
      </c>
      <c r="T1073" t="s">
        <v>751</v>
      </c>
      <c r="U1073" t="s">
        <v>752</v>
      </c>
      <c r="V1073" t="s">
        <v>753</v>
      </c>
      <c r="W1073" t="s">
        <v>933</v>
      </c>
      <c r="X1073" t="s">
        <v>934</v>
      </c>
      <c r="Y1073" t="s">
        <v>755</v>
      </c>
      <c r="Z1073" t="s">
        <v>380</v>
      </c>
      <c r="AA1073" t="s">
        <v>756</v>
      </c>
      <c r="AB1073" t="s">
        <v>924</v>
      </c>
      <c r="AC1073" t="s">
        <v>758</v>
      </c>
      <c r="AD1073" t="s">
        <v>759</v>
      </c>
      <c r="AE1073" t="s">
        <v>768</v>
      </c>
      <c r="AF1073" t="s">
        <v>935</v>
      </c>
      <c r="AG1073" t="s">
        <v>761</v>
      </c>
      <c r="AH1073" t="s">
        <v>762</v>
      </c>
      <c r="AI1073" t="s">
        <v>936</v>
      </c>
      <c r="AJ1073">
        <v>443.11</v>
      </c>
      <c r="AK1073">
        <v>0</v>
      </c>
      <c r="AL1073">
        <v>0</v>
      </c>
      <c r="AM1073" t="s">
        <v>764</v>
      </c>
      <c r="AN1073" t="s">
        <v>764</v>
      </c>
      <c r="AO1073" t="s">
        <v>764</v>
      </c>
    </row>
    <row r="1074" spans="1:41" x14ac:dyDescent="0.35">
      <c r="A1074">
        <v>1087509</v>
      </c>
      <c r="B1074" t="s">
        <v>740</v>
      </c>
      <c r="C1074" t="s">
        <v>741</v>
      </c>
      <c r="D1074" t="e">
        <v>#N/A</v>
      </c>
      <c r="E1074" t="s">
        <v>977</v>
      </c>
      <c r="F1074" t="s">
        <v>742</v>
      </c>
      <c r="G1074">
        <v>2021</v>
      </c>
      <c r="H1074">
        <v>6</v>
      </c>
      <c r="I1074" t="s">
        <v>743</v>
      </c>
      <c r="J1074" s="29">
        <v>44377</v>
      </c>
      <c r="K1074" t="s">
        <v>744</v>
      </c>
      <c r="L1074" t="s">
        <v>769</v>
      </c>
      <c r="M1074" t="s">
        <v>776</v>
      </c>
      <c r="N1074" t="s">
        <v>777</v>
      </c>
      <c r="O1074" t="s">
        <v>772</v>
      </c>
      <c r="P1074" t="s">
        <v>673</v>
      </c>
      <c r="Q1074" t="s">
        <v>749</v>
      </c>
      <c r="R1074" t="s">
        <v>597</v>
      </c>
      <c r="S1074" t="s">
        <v>691</v>
      </c>
      <c r="T1074" t="s">
        <v>751</v>
      </c>
      <c r="U1074" t="s">
        <v>752</v>
      </c>
      <c r="V1074" t="s">
        <v>753</v>
      </c>
      <c r="W1074" t="s">
        <v>933</v>
      </c>
      <c r="X1074" t="s">
        <v>934</v>
      </c>
      <c r="Y1074" t="s">
        <v>755</v>
      </c>
      <c r="Z1074" t="s">
        <v>380</v>
      </c>
      <c r="AA1074" t="s">
        <v>756</v>
      </c>
      <c r="AB1074" t="s">
        <v>924</v>
      </c>
      <c r="AC1074" t="s">
        <v>758</v>
      </c>
      <c r="AD1074" t="s">
        <v>759</v>
      </c>
      <c r="AE1074" t="s">
        <v>768</v>
      </c>
      <c r="AF1074" t="s">
        <v>935</v>
      </c>
      <c r="AG1074" t="s">
        <v>761</v>
      </c>
      <c r="AH1074" t="s">
        <v>762</v>
      </c>
      <c r="AI1074" t="s">
        <v>936</v>
      </c>
      <c r="AJ1074">
        <v>844.1</v>
      </c>
      <c r="AK1074">
        <v>0</v>
      </c>
      <c r="AL1074">
        <v>0</v>
      </c>
      <c r="AM1074" t="s">
        <v>764</v>
      </c>
      <c r="AN1074" t="s">
        <v>764</v>
      </c>
      <c r="AO1074" t="s">
        <v>764</v>
      </c>
    </row>
    <row r="1075" spans="1:41" x14ac:dyDescent="0.35">
      <c r="A1075">
        <v>1029046</v>
      </c>
      <c r="B1075" t="s">
        <v>740</v>
      </c>
      <c r="C1075" t="s">
        <v>741</v>
      </c>
      <c r="D1075" t="e">
        <v>#N/A</v>
      </c>
      <c r="E1075" t="s">
        <v>978</v>
      </c>
      <c r="F1075" t="s">
        <v>742</v>
      </c>
      <c r="G1075">
        <v>2021</v>
      </c>
      <c r="H1075">
        <v>6</v>
      </c>
      <c r="I1075" t="s">
        <v>743</v>
      </c>
      <c r="J1075" s="29">
        <v>44377</v>
      </c>
      <c r="K1075" t="s">
        <v>744</v>
      </c>
      <c r="L1075" t="s">
        <v>745</v>
      </c>
      <c r="M1075" t="s">
        <v>746</v>
      </c>
      <c r="N1075" t="s">
        <v>747</v>
      </c>
      <c r="O1075" t="s">
        <v>748</v>
      </c>
      <c r="P1075" t="s">
        <v>673</v>
      </c>
      <c r="Q1075" t="s">
        <v>749</v>
      </c>
      <c r="R1075" t="s">
        <v>595</v>
      </c>
      <c r="S1075" t="s">
        <v>702</v>
      </c>
      <c r="T1075" t="s">
        <v>751</v>
      </c>
      <c r="U1075" t="s">
        <v>752</v>
      </c>
      <c r="V1075" t="s">
        <v>753</v>
      </c>
      <c r="W1075" t="s">
        <v>922</v>
      </c>
      <c r="X1075" t="s">
        <v>923</v>
      </c>
      <c r="Y1075" t="s">
        <v>755</v>
      </c>
      <c r="Z1075" t="s">
        <v>380</v>
      </c>
      <c r="AA1075" t="s">
        <v>756</v>
      </c>
      <c r="AB1075" t="s">
        <v>924</v>
      </c>
      <c r="AC1075" t="s">
        <v>758</v>
      </c>
      <c r="AD1075" t="s">
        <v>759</v>
      </c>
      <c r="AE1075" t="s">
        <v>247</v>
      </c>
      <c r="AF1075" t="s">
        <v>925</v>
      </c>
      <c r="AG1075" t="s">
        <v>761</v>
      </c>
      <c r="AH1075" t="s">
        <v>762</v>
      </c>
      <c r="AI1075" t="s">
        <v>926</v>
      </c>
      <c r="AJ1075">
        <v>55.38</v>
      </c>
      <c r="AK1075">
        <v>0</v>
      </c>
      <c r="AL1075">
        <v>0</v>
      </c>
      <c r="AM1075" t="s">
        <v>764</v>
      </c>
      <c r="AN1075" t="s">
        <v>764</v>
      </c>
      <c r="AO1075" t="s">
        <v>764</v>
      </c>
    </row>
    <row r="1076" spans="1:41" x14ac:dyDescent="0.35">
      <c r="A1076">
        <v>1029045</v>
      </c>
      <c r="B1076" t="s">
        <v>740</v>
      </c>
      <c r="C1076" t="s">
        <v>741</v>
      </c>
      <c r="D1076" t="e">
        <v>#N/A</v>
      </c>
      <c r="E1076" t="s">
        <v>979</v>
      </c>
      <c r="F1076" t="s">
        <v>742</v>
      </c>
      <c r="G1076">
        <v>2021</v>
      </c>
      <c r="H1076">
        <v>6</v>
      </c>
      <c r="I1076" t="s">
        <v>743</v>
      </c>
      <c r="J1076" s="29">
        <v>44377</v>
      </c>
      <c r="K1076" t="s">
        <v>744</v>
      </c>
      <c r="L1076" t="s">
        <v>769</v>
      </c>
      <c r="M1076" t="s">
        <v>770</v>
      </c>
      <c r="N1076" t="s">
        <v>771</v>
      </c>
      <c r="O1076" t="s">
        <v>772</v>
      </c>
      <c r="P1076" t="s">
        <v>673</v>
      </c>
      <c r="Q1076" t="s">
        <v>749</v>
      </c>
      <c r="R1076" t="s">
        <v>595</v>
      </c>
      <c r="S1076" t="s">
        <v>702</v>
      </c>
      <c r="T1076" t="s">
        <v>751</v>
      </c>
      <c r="U1076" t="s">
        <v>752</v>
      </c>
      <c r="V1076" t="s">
        <v>753</v>
      </c>
      <c r="W1076" t="s">
        <v>930</v>
      </c>
      <c r="X1076" t="s">
        <v>931</v>
      </c>
      <c r="Y1076" t="s">
        <v>755</v>
      </c>
      <c r="Z1076" t="s">
        <v>380</v>
      </c>
      <c r="AA1076" t="s">
        <v>756</v>
      </c>
      <c r="AB1076" t="s">
        <v>924</v>
      </c>
      <c r="AC1076" t="s">
        <v>758</v>
      </c>
      <c r="AD1076" t="s">
        <v>759</v>
      </c>
      <c r="AE1076" t="s">
        <v>247</v>
      </c>
      <c r="AF1076" t="s">
        <v>925</v>
      </c>
      <c r="AG1076" t="s">
        <v>761</v>
      </c>
      <c r="AH1076" t="s">
        <v>762</v>
      </c>
      <c r="AI1076" t="s">
        <v>926</v>
      </c>
      <c r="AJ1076">
        <v>3747.45</v>
      </c>
      <c r="AK1076">
        <v>0</v>
      </c>
      <c r="AL1076">
        <v>0</v>
      </c>
      <c r="AM1076" t="s">
        <v>764</v>
      </c>
      <c r="AN1076" t="s">
        <v>764</v>
      </c>
      <c r="AO1076" t="s">
        <v>764</v>
      </c>
    </row>
    <row r="1077" spans="1:41" x14ac:dyDescent="0.35">
      <c r="A1077">
        <v>1029045</v>
      </c>
      <c r="B1077" t="s">
        <v>740</v>
      </c>
      <c r="C1077" t="s">
        <v>741</v>
      </c>
      <c r="D1077" t="e">
        <v>#N/A</v>
      </c>
      <c r="E1077" t="s">
        <v>979</v>
      </c>
      <c r="F1077" t="s">
        <v>742</v>
      </c>
      <c r="G1077">
        <v>2021</v>
      </c>
      <c r="H1077">
        <v>6</v>
      </c>
      <c r="I1077" t="s">
        <v>743</v>
      </c>
      <c r="J1077" s="29">
        <v>44377</v>
      </c>
      <c r="K1077" t="s">
        <v>744</v>
      </c>
      <c r="L1077" t="s">
        <v>769</v>
      </c>
      <c r="M1077" t="s">
        <v>774</v>
      </c>
      <c r="N1077" t="s">
        <v>775</v>
      </c>
      <c r="O1077" t="s">
        <v>772</v>
      </c>
      <c r="P1077" t="s">
        <v>673</v>
      </c>
      <c r="Q1077" t="s">
        <v>749</v>
      </c>
      <c r="R1077" t="s">
        <v>595</v>
      </c>
      <c r="S1077" t="s">
        <v>702</v>
      </c>
      <c r="T1077" t="s">
        <v>751</v>
      </c>
      <c r="U1077" t="s">
        <v>752</v>
      </c>
      <c r="V1077" t="s">
        <v>753</v>
      </c>
      <c r="W1077" t="s">
        <v>930</v>
      </c>
      <c r="X1077" t="s">
        <v>931</v>
      </c>
      <c r="Y1077" t="s">
        <v>755</v>
      </c>
      <c r="Z1077" t="s">
        <v>380</v>
      </c>
      <c r="AA1077" t="s">
        <v>756</v>
      </c>
      <c r="AB1077" t="s">
        <v>924</v>
      </c>
      <c r="AC1077" t="s">
        <v>758</v>
      </c>
      <c r="AD1077" t="s">
        <v>759</v>
      </c>
      <c r="AE1077" t="s">
        <v>247</v>
      </c>
      <c r="AF1077" t="s">
        <v>925</v>
      </c>
      <c r="AG1077" t="s">
        <v>761</v>
      </c>
      <c r="AH1077" t="s">
        <v>762</v>
      </c>
      <c r="AI1077" t="s">
        <v>926</v>
      </c>
      <c r="AJ1077">
        <v>-3747.45</v>
      </c>
      <c r="AK1077">
        <v>0</v>
      </c>
      <c r="AL1077">
        <v>0</v>
      </c>
      <c r="AM1077" t="s">
        <v>764</v>
      </c>
      <c r="AN1077" t="s">
        <v>764</v>
      </c>
      <c r="AO1077" t="s">
        <v>764</v>
      </c>
    </row>
    <row r="1078" spans="1:41" x14ac:dyDescent="0.35">
      <c r="A1078">
        <v>1029045</v>
      </c>
      <c r="B1078" t="s">
        <v>740</v>
      </c>
      <c r="C1078" t="s">
        <v>741</v>
      </c>
      <c r="D1078" t="e">
        <v>#N/A</v>
      </c>
      <c r="E1078" t="s">
        <v>979</v>
      </c>
      <c r="F1078" t="s">
        <v>742</v>
      </c>
      <c r="G1078">
        <v>2021</v>
      </c>
      <c r="H1078">
        <v>6</v>
      </c>
      <c r="I1078" t="s">
        <v>743</v>
      </c>
      <c r="J1078" s="29">
        <v>44377</v>
      </c>
      <c r="K1078" t="s">
        <v>744</v>
      </c>
      <c r="L1078" t="s">
        <v>745</v>
      </c>
      <c r="M1078" t="s">
        <v>746</v>
      </c>
      <c r="N1078" t="s">
        <v>747</v>
      </c>
      <c r="O1078" t="s">
        <v>748</v>
      </c>
      <c r="P1078" t="s">
        <v>673</v>
      </c>
      <c r="Q1078" t="s">
        <v>749</v>
      </c>
      <c r="R1078" t="s">
        <v>595</v>
      </c>
      <c r="S1078" t="s">
        <v>702</v>
      </c>
      <c r="T1078" t="s">
        <v>751</v>
      </c>
      <c r="U1078" t="s">
        <v>752</v>
      </c>
      <c r="V1078" t="s">
        <v>753</v>
      </c>
      <c r="W1078" t="s">
        <v>930</v>
      </c>
      <c r="X1078" t="s">
        <v>931</v>
      </c>
      <c r="Y1078" t="s">
        <v>755</v>
      </c>
      <c r="Z1078" t="s">
        <v>380</v>
      </c>
      <c r="AA1078" t="s">
        <v>756</v>
      </c>
      <c r="AB1078" t="s">
        <v>924</v>
      </c>
      <c r="AC1078" t="s">
        <v>758</v>
      </c>
      <c r="AD1078" t="s">
        <v>759</v>
      </c>
      <c r="AE1078" t="s">
        <v>247</v>
      </c>
      <c r="AF1078" t="s">
        <v>925</v>
      </c>
      <c r="AG1078" t="s">
        <v>761</v>
      </c>
      <c r="AH1078" t="s">
        <v>762</v>
      </c>
      <c r="AI1078" t="s">
        <v>926</v>
      </c>
      <c r="AJ1078">
        <v>976.34</v>
      </c>
      <c r="AK1078">
        <v>0</v>
      </c>
      <c r="AL1078">
        <v>0</v>
      </c>
      <c r="AM1078" t="s">
        <v>764</v>
      </c>
      <c r="AN1078" t="s">
        <v>764</v>
      </c>
      <c r="AO1078" t="s">
        <v>764</v>
      </c>
    </row>
    <row r="1079" spans="1:41" x14ac:dyDescent="0.35">
      <c r="A1079">
        <v>1029045</v>
      </c>
      <c r="B1079" t="s">
        <v>740</v>
      </c>
      <c r="C1079" t="s">
        <v>741</v>
      </c>
      <c r="D1079" t="e">
        <v>#N/A</v>
      </c>
      <c r="E1079" t="s">
        <v>979</v>
      </c>
      <c r="F1079" t="s">
        <v>742</v>
      </c>
      <c r="G1079">
        <v>2021</v>
      </c>
      <c r="H1079">
        <v>6</v>
      </c>
      <c r="I1079" t="s">
        <v>743</v>
      </c>
      <c r="J1079" s="29">
        <v>44377</v>
      </c>
      <c r="K1079" t="s">
        <v>744</v>
      </c>
      <c r="L1079" t="s">
        <v>769</v>
      </c>
      <c r="M1079" t="s">
        <v>776</v>
      </c>
      <c r="N1079" t="s">
        <v>777</v>
      </c>
      <c r="O1079" t="s">
        <v>772</v>
      </c>
      <c r="P1079" t="s">
        <v>673</v>
      </c>
      <c r="Q1079" t="s">
        <v>749</v>
      </c>
      <c r="R1079" t="s">
        <v>595</v>
      </c>
      <c r="S1079" t="s">
        <v>702</v>
      </c>
      <c r="T1079" t="s">
        <v>751</v>
      </c>
      <c r="U1079" t="s">
        <v>752</v>
      </c>
      <c r="V1079" t="s">
        <v>753</v>
      </c>
      <c r="W1079" t="s">
        <v>930</v>
      </c>
      <c r="X1079" t="s">
        <v>931</v>
      </c>
      <c r="Y1079" t="s">
        <v>755</v>
      </c>
      <c r="Z1079" t="s">
        <v>380</v>
      </c>
      <c r="AA1079" t="s">
        <v>756</v>
      </c>
      <c r="AB1079" t="s">
        <v>924</v>
      </c>
      <c r="AC1079" t="s">
        <v>758</v>
      </c>
      <c r="AD1079" t="s">
        <v>759</v>
      </c>
      <c r="AE1079" t="s">
        <v>247</v>
      </c>
      <c r="AF1079" t="s">
        <v>925</v>
      </c>
      <c r="AG1079" t="s">
        <v>761</v>
      </c>
      <c r="AH1079" t="s">
        <v>762</v>
      </c>
      <c r="AI1079" t="s">
        <v>926</v>
      </c>
      <c r="AJ1079">
        <v>3747.45</v>
      </c>
      <c r="AK1079">
        <v>0</v>
      </c>
      <c r="AL1079">
        <v>0</v>
      </c>
      <c r="AM1079" t="s">
        <v>764</v>
      </c>
      <c r="AN1079" t="s">
        <v>764</v>
      </c>
      <c r="AO1079" t="s">
        <v>764</v>
      </c>
    </row>
    <row r="1080" spans="1:41" x14ac:dyDescent="0.35">
      <c r="A1080">
        <v>1060763</v>
      </c>
      <c r="B1080" t="s">
        <v>740</v>
      </c>
      <c r="C1080" t="s">
        <v>741</v>
      </c>
      <c r="D1080" t="e">
        <v>#N/A</v>
      </c>
      <c r="E1080" t="s">
        <v>980</v>
      </c>
      <c r="F1080" t="s">
        <v>742</v>
      </c>
      <c r="G1080">
        <v>2021</v>
      </c>
      <c r="H1080">
        <v>6</v>
      </c>
      <c r="I1080" t="s">
        <v>743</v>
      </c>
      <c r="J1080" s="29">
        <v>44377</v>
      </c>
      <c r="K1080" t="s">
        <v>744</v>
      </c>
      <c r="L1080" t="s">
        <v>769</v>
      </c>
      <c r="M1080" t="s">
        <v>770</v>
      </c>
      <c r="N1080" t="s">
        <v>771</v>
      </c>
      <c r="O1080" t="s">
        <v>772</v>
      </c>
      <c r="P1080" t="s">
        <v>673</v>
      </c>
      <c r="Q1080" t="s">
        <v>749</v>
      </c>
      <c r="R1080" t="s">
        <v>595</v>
      </c>
      <c r="S1080" t="s">
        <v>702</v>
      </c>
      <c r="T1080" t="s">
        <v>751</v>
      </c>
      <c r="U1080" t="s">
        <v>752</v>
      </c>
      <c r="V1080" t="s">
        <v>753</v>
      </c>
      <c r="W1080" t="s">
        <v>933</v>
      </c>
      <c r="X1080" t="s">
        <v>934</v>
      </c>
      <c r="Y1080" t="s">
        <v>755</v>
      </c>
      <c r="Z1080" t="s">
        <v>380</v>
      </c>
      <c r="AA1080" t="s">
        <v>756</v>
      </c>
      <c r="AB1080" t="s">
        <v>924</v>
      </c>
      <c r="AC1080" t="s">
        <v>758</v>
      </c>
      <c r="AD1080" t="s">
        <v>759</v>
      </c>
      <c r="AE1080" t="s">
        <v>247</v>
      </c>
      <c r="AF1080" t="s">
        <v>935</v>
      </c>
      <c r="AG1080" t="s">
        <v>761</v>
      </c>
      <c r="AH1080" t="s">
        <v>762</v>
      </c>
      <c r="AI1080" t="s">
        <v>936</v>
      </c>
      <c r="AJ1080">
        <v>2603.0500000000002</v>
      </c>
      <c r="AK1080">
        <v>0</v>
      </c>
      <c r="AL1080">
        <v>0</v>
      </c>
      <c r="AM1080" t="s">
        <v>764</v>
      </c>
      <c r="AN1080" t="s">
        <v>764</v>
      </c>
      <c r="AO1080" t="s">
        <v>764</v>
      </c>
    </row>
    <row r="1081" spans="1:41" x14ac:dyDescent="0.35">
      <c r="A1081">
        <v>1060763</v>
      </c>
      <c r="B1081" t="s">
        <v>740</v>
      </c>
      <c r="C1081" t="s">
        <v>741</v>
      </c>
      <c r="D1081" t="e">
        <v>#N/A</v>
      </c>
      <c r="E1081" t="s">
        <v>980</v>
      </c>
      <c r="F1081" t="s">
        <v>742</v>
      </c>
      <c r="G1081">
        <v>2021</v>
      </c>
      <c r="H1081">
        <v>6</v>
      </c>
      <c r="I1081" t="s">
        <v>743</v>
      </c>
      <c r="J1081" s="29">
        <v>44377</v>
      </c>
      <c r="K1081" t="s">
        <v>744</v>
      </c>
      <c r="L1081" t="s">
        <v>769</v>
      </c>
      <c r="M1081" t="s">
        <v>774</v>
      </c>
      <c r="N1081" t="s">
        <v>775</v>
      </c>
      <c r="O1081" t="s">
        <v>772</v>
      </c>
      <c r="P1081" t="s">
        <v>673</v>
      </c>
      <c r="Q1081" t="s">
        <v>749</v>
      </c>
      <c r="R1081" t="s">
        <v>595</v>
      </c>
      <c r="S1081" t="s">
        <v>702</v>
      </c>
      <c r="T1081" t="s">
        <v>751</v>
      </c>
      <c r="U1081" t="s">
        <v>752</v>
      </c>
      <c r="V1081" t="s">
        <v>753</v>
      </c>
      <c r="W1081" t="s">
        <v>933</v>
      </c>
      <c r="X1081" t="s">
        <v>934</v>
      </c>
      <c r="Y1081" t="s">
        <v>755</v>
      </c>
      <c r="Z1081" t="s">
        <v>380</v>
      </c>
      <c r="AA1081" t="s">
        <v>756</v>
      </c>
      <c r="AB1081" t="s">
        <v>924</v>
      </c>
      <c r="AC1081" t="s">
        <v>758</v>
      </c>
      <c r="AD1081" t="s">
        <v>759</v>
      </c>
      <c r="AE1081" t="s">
        <v>247</v>
      </c>
      <c r="AF1081" t="s">
        <v>935</v>
      </c>
      <c r="AG1081" t="s">
        <v>761</v>
      </c>
      <c r="AH1081" t="s">
        <v>762</v>
      </c>
      <c r="AI1081" t="s">
        <v>936</v>
      </c>
      <c r="AJ1081">
        <v>-2603.0500000000002</v>
      </c>
      <c r="AK1081">
        <v>0</v>
      </c>
      <c r="AL1081">
        <v>0</v>
      </c>
      <c r="AM1081" t="s">
        <v>764</v>
      </c>
      <c r="AN1081" t="s">
        <v>764</v>
      </c>
      <c r="AO1081" t="s">
        <v>764</v>
      </c>
    </row>
    <row r="1082" spans="1:41" x14ac:dyDescent="0.35">
      <c r="A1082">
        <v>1060763</v>
      </c>
      <c r="B1082" t="s">
        <v>740</v>
      </c>
      <c r="C1082" t="s">
        <v>741</v>
      </c>
      <c r="D1082" t="e">
        <v>#N/A</v>
      </c>
      <c r="E1082" t="s">
        <v>980</v>
      </c>
      <c r="F1082" t="s">
        <v>742</v>
      </c>
      <c r="G1082">
        <v>2021</v>
      </c>
      <c r="H1082">
        <v>6</v>
      </c>
      <c r="I1082" t="s">
        <v>743</v>
      </c>
      <c r="J1082" s="29">
        <v>44377</v>
      </c>
      <c r="K1082" t="s">
        <v>744</v>
      </c>
      <c r="L1082" t="s">
        <v>745</v>
      </c>
      <c r="M1082" t="s">
        <v>746</v>
      </c>
      <c r="N1082" t="s">
        <v>747</v>
      </c>
      <c r="O1082" t="s">
        <v>748</v>
      </c>
      <c r="P1082" t="s">
        <v>673</v>
      </c>
      <c r="Q1082" t="s">
        <v>749</v>
      </c>
      <c r="R1082" t="s">
        <v>595</v>
      </c>
      <c r="S1082" t="s">
        <v>702</v>
      </c>
      <c r="T1082" t="s">
        <v>751</v>
      </c>
      <c r="U1082" t="s">
        <v>752</v>
      </c>
      <c r="V1082" t="s">
        <v>753</v>
      </c>
      <c r="W1082" t="s">
        <v>933</v>
      </c>
      <c r="X1082" t="s">
        <v>934</v>
      </c>
      <c r="Y1082" t="s">
        <v>755</v>
      </c>
      <c r="Z1082" t="s">
        <v>380</v>
      </c>
      <c r="AA1082" t="s">
        <v>756</v>
      </c>
      <c r="AB1082" t="s">
        <v>924</v>
      </c>
      <c r="AC1082" t="s">
        <v>758</v>
      </c>
      <c r="AD1082" t="s">
        <v>759</v>
      </c>
      <c r="AE1082" t="s">
        <v>247</v>
      </c>
      <c r="AF1082" t="s">
        <v>935</v>
      </c>
      <c r="AG1082" t="s">
        <v>761</v>
      </c>
      <c r="AH1082" t="s">
        <v>762</v>
      </c>
      <c r="AI1082" t="s">
        <v>936</v>
      </c>
      <c r="AJ1082">
        <v>1751.14</v>
      </c>
      <c r="AK1082">
        <v>0</v>
      </c>
      <c r="AL1082">
        <v>0</v>
      </c>
      <c r="AM1082" t="s">
        <v>764</v>
      </c>
      <c r="AN1082" t="s">
        <v>764</v>
      </c>
      <c r="AO1082" t="s">
        <v>764</v>
      </c>
    </row>
    <row r="1083" spans="1:41" x14ac:dyDescent="0.35">
      <c r="A1083">
        <v>1060763</v>
      </c>
      <c r="B1083" t="s">
        <v>740</v>
      </c>
      <c r="C1083" t="s">
        <v>741</v>
      </c>
      <c r="D1083" t="e">
        <v>#N/A</v>
      </c>
      <c r="E1083" t="s">
        <v>980</v>
      </c>
      <c r="F1083" t="s">
        <v>742</v>
      </c>
      <c r="G1083">
        <v>2021</v>
      </c>
      <c r="H1083">
        <v>6</v>
      </c>
      <c r="I1083" t="s">
        <v>743</v>
      </c>
      <c r="J1083" s="29">
        <v>44377</v>
      </c>
      <c r="K1083" t="s">
        <v>744</v>
      </c>
      <c r="L1083" t="s">
        <v>769</v>
      </c>
      <c r="M1083" t="s">
        <v>776</v>
      </c>
      <c r="N1083" t="s">
        <v>777</v>
      </c>
      <c r="O1083" t="s">
        <v>772</v>
      </c>
      <c r="P1083" t="s">
        <v>673</v>
      </c>
      <c r="Q1083" t="s">
        <v>749</v>
      </c>
      <c r="R1083" t="s">
        <v>595</v>
      </c>
      <c r="S1083" t="s">
        <v>702</v>
      </c>
      <c r="T1083" t="s">
        <v>751</v>
      </c>
      <c r="U1083" t="s">
        <v>752</v>
      </c>
      <c r="V1083" t="s">
        <v>753</v>
      </c>
      <c r="W1083" t="s">
        <v>933</v>
      </c>
      <c r="X1083" t="s">
        <v>934</v>
      </c>
      <c r="Y1083" t="s">
        <v>755</v>
      </c>
      <c r="Z1083" t="s">
        <v>380</v>
      </c>
      <c r="AA1083" t="s">
        <v>756</v>
      </c>
      <c r="AB1083" t="s">
        <v>924</v>
      </c>
      <c r="AC1083" t="s">
        <v>758</v>
      </c>
      <c r="AD1083" t="s">
        <v>759</v>
      </c>
      <c r="AE1083" t="s">
        <v>247</v>
      </c>
      <c r="AF1083" t="s">
        <v>935</v>
      </c>
      <c r="AG1083" t="s">
        <v>761</v>
      </c>
      <c r="AH1083" t="s">
        <v>762</v>
      </c>
      <c r="AI1083" t="s">
        <v>936</v>
      </c>
      <c r="AJ1083">
        <v>2603.0500000000002</v>
      </c>
      <c r="AK1083">
        <v>0</v>
      </c>
      <c r="AL1083">
        <v>0</v>
      </c>
      <c r="AM1083" t="s">
        <v>764</v>
      </c>
      <c r="AN1083" t="s">
        <v>764</v>
      </c>
      <c r="AO1083" t="s">
        <v>764</v>
      </c>
    </row>
    <row r="1084" spans="1:41" x14ac:dyDescent="0.35">
      <c r="A1084">
        <v>1772548</v>
      </c>
      <c r="B1084" t="s">
        <v>740</v>
      </c>
      <c r="C1084" t="s">
        <v>741</v>
      </c>
      <c r="D1084" t="s">
        <v>580</v>
      </c>
      <c r="E1084" t="s">
        <v>113</v>
      </c>
      <c r="F1084" t="s">
        <v>742</v>
      </c>
      <c r="G1084">
        <v>2021</v>
      </c>
      <c r="H1084">
        <v>6</v>
      </c>
      <c r="I1084" t="s">
        <v>743</v>
      </c>
      <c r="J1084" s="29">
        <v>44377</v>
      </c>
      <c r="K1084" t="s">
        <v>744</v>
      </c>
      <c r="L1084" t="s">
        <v>769</v>
      </c>
      <c r="M1084" t="s">
        <v>776</v>
      </c>
      <c r="N1084" t="s">
        <v>777</v>
      </c>
      <c r="O1084" t="s">
        <v>772</v>
      </c>
      <c r="P1084" t="s">
        <v>673</v>
      </c>
      <c r="Q1084" t="s">
        <v>749</v>
      </c>
      <c r="R1084" t="s">
        <v>595</v>
      </c>
      <c r="S1084" t="s">
        <v>702</v>
      </c>
      <c r="T1084" t="s">
        <v>751</v>
      </c>
      <c r="U1084" t="s">
        <v>752</v>
      </c>
      <c r="V1084" t="s">
        <v>753</v>
      </c>
      <c r="W1084" t="s">
        <v>21</v>
      </c>
      <c r="X1084" t="s">
        <v>927</v>
      </c>
      <c r="Y1084" t="s">
        <v>755</v>
      </c>
      <c r="Z1084" t="s">
        <v>380</v>
      </c>
      <c r="AA1084" t="s">
        <v>756</v>
      </c>
      <c r="AB1084" t="s">
        <v>924</v>
      </c>
      <c r="AC1084" t="s">
        <v>758</v>
      </c>
      <c r="AD1084" t="s">
        <v>759</v>
      </c>
      <c r="AE1084" t="s">
        <v>247</v>
      </c>
      <c r="AF1084" t="s">
        <v>790</v>
      </c>
      <c r="AG1084" t="s">
        <v>761</v>
      </c>
      <c r="AH1084" t="s">
        <v>762</v>
      </c>
      <c r="AI1084" t="s">
        <v>791</v>
      </c>
      <c r="AJ1084">
        <v>3087.98</v>
      </c>
      <c r="AK1084">
        <v>0</v>
      </c>
      <c r="AL1084">
        <v>0</v>
      </c>
      <c r="AM1084" t="s">
        <v>764</v>
      </c>
      <c r="AN1084" t="s">
        <v>764</v>
      </c>
      <c r="AO1084" t="s">
        <v>764</v>
      </c>
    </row>
    <row r="1085" spans="1:41" x14ac:dyDescent="0.35">
      <c r="A1085">
        <v>1772548</v>
      </c>
      <c r="B1085" t="s">
        <v>740</v>
      </c>
      <c r="C1085" t="s">
        <v>741</v>
      </c>
      <c r="D1085" t="s">
        <v>580</v>
      </c>
      <c r="E1085" t="s">
        <v>113</v>
      </c>
      <c r="F1085" t="s">
        <v>742</v>
      </c>
      <c r="G1085">
        <v>2021</v>
      </c>
      <c r="H1085">
        <v>6</v>
      </c>
      <c r="I1085" t="s">
        <v>743</v>
      </c>
      <c r="J1085" s="29">
        <v>44377</v>
      </c>
      <c r="K1085" t="s">
        <v>744</v>
      </c>
      <c r="L1085" t="s">
        <v>769</v>
      </c>
      <c r="M1085" t="s">
        <v>770</v>
      </c>
      <c r="N1085" t="s">
        <v>771</v>
      </c>
      <c r="O1085" t="s">
        <v>772</v>
      </c>
      <c r="P1085" t="s">
        <v>673</v>
      </c>
      <c r="Q1085" t="s">
        <v>749</v>
      </c>
      <c r="R1085" t="s">
        <v>595</v>
      </c>
      <c r="S1085" t="s">
        <v>702</v>
      </c>
      <c r="T1085" t="s">
        <v>751</v>
      </c>
      <c r="U1085" t="s">
        <v>752</v>
      </c>
      <c r="V1085" t="s">
        <v>753</v>
      </c>
      <c r="W1085" t="s">
        <v>21</v>
      </c>
      <c r="X1085" t="s">
        <v>927</v>
      </c>
      <c r="Y1085" t="s">
        <v>755</v>
      </c>
      <c r="Z1085" t="s">
        <v>380</v>
      </c>
      <c r="AA1085" t="s">
        <v>756</v>
      </c>
      <c r="AB1085" t="s">
        <v>924</v>
      </c>
      <c r="AC1085" t="s">
        <v>758</v>
      </c>
      <c r="AD1085" t="s">
        <v>759</v>
      </c>
      <c r="AE1085" t="s">
        <v>247</v>
      </c>
      <c r="AF1085" t="s">
        <v>790</v>
      </c>
      <c r="AG1085" t="s">
        <v>761</v>
      </c>
      <c r="AH1085" t="s">
        <v>762</v>
      </c>
      <c r="AI1085" t="s">
        <v>791</v>
      </c>
      <c r="AJ1085">
        <v>3087.98</v>
      </c>
      <c r="AK1085">
        <v>0</v>
      </c>
      <c r="AL1085">
        <v>0</v>
      </c>
      <c r="AM1085" t="s">
        <v>764</v>
      </c>
      <c r="AN1085" t="s">
        <v>764</v>
      </c>
      <c r="AO1085" t="s">
        <v>764</v>
      </c>
    </row>
    <row r="1086" spans="1:41" x14ac:dyDescent="0.35">
      <c r="A1086">
        <v>1772548</v>
      </c>
      <c r="B1086" t="s">
        <v>740</v>
      </c>
      <c r="C1086" t="s">
        <v>741</v>
      </c>
      <c r="D1086" t="s">
        <v>580</v>
      </c>
      <c r="E1086" t="s">
        <v>113</v>
      </c>
      <c r="F1086" t="s">
        <v>742</v>
      </c>
      <c r="G1086">
        <v>2021</v>
      </c>
      <c r="H1086">
        <v>6</v>
      </c>
      <c r="I1086" t="s">
        <v>743</v>
      </c>
      <c r="J1086" s="29">
        <v>44377</v>
      </c>
      <c r="K1086" t="s">
        <v>744</v>
      </c>
      <c r="L1086" t="s">
        <v>769</v>
      </c>
      <c r="M1086" t="s">
        <v>770</v>
      </c>
      <c r="N1086" t="s">
        <v>771</v>
      </c>
      <c r="O1086" t="s">
        <v>772</v>
      </c>
      <c r="P1086" t="s">
        <v>673</v>
      </c>
      <c r="Q1086" t="s">
        <v>749</v>
      </c>
      <c r="R1086" t="s">
        <v>595</v>
      </c>
      <c r="S1086" t="s">
        <v>702</v>
      </c>
      <c r="T1086" t="s">
        <v>751</v>
      </c>
      <c r="U1086" t="s">
        <v>752</v>
      </c>
      <c r="V1086" t="s">
        <v>753</v>
      </c>
      <c r="W1086" t="s">
        <v>21</v>
      </c>
      <c r="X1086" t="s">
        <v>927</v>
      </c>
      <c r="Y1086" t="s">
        <v>755</v>
      </c>
      <c r="Z1086" t="s">
        <v>380</v>
      </c>
      <c r="AA1086" t="s">
        <v>756</v>
      </c>
      <c r="AB1086" t="s">
        <v>924</v>
      </c>
      <c r="AC1086" t="s">
        <v>758</v>
      </c>
      <c r="AD1086" t="s">
        <v>759</v>
      </c>
      <c r="AE1086" t="s">
        <v>247</v>
      </c>
      <c r="AF1086" t="s">
        <v>790</v>
      </c>
      <c r="AG1086" t="s">
        <v>761</v>
      </c>
      <c r="AH1086" t="s">
        <v>762</v>
      </c>
      <c r="AI1086" t="s">
        <v>791</v>
      </c>
      <c r="AJ1086">
        <v>533.95000000000005</v>
      </c>
      <c r="AK1086">
        <v>0</v>
      </c>
      <c r="AL1086">
        <v>0</v>
      </c>
      <c r="AM1086" t="s">
        <v>764</v>
      </c>
      <c r="AN1086" t="s">
        <v>764</v>
      </c>
      <c r="AO1086" t="s">
        <v>764</v>
      </c>
    </row>
    <row r="1087" spans="1:41" x14ac:dyDescent="0.35">
      <c r="A1087">
        <v>1772548</v>
      </c>
      <c r="B1087" t="s">
        <v>740</v>
      </c>
      <c r="C1087" t="s">
        <v>741</v>
      </c>
      <c r="D1087" t="s">
        <v>580</v>
      </c>
      <c r="E1087" t="s">
        <v>113</v>
      </c>
      <c r="F1087" t="s">
        <v>742</v>
      </c>
      <c r="G1087">
        <v>2021</v>
      </c>
      <c r="H1087">
        <v>6</v>
      </c>
      <c r="I1087" t="s">
        <v>743</v>
      </c>
      <c r="J1087" s="29">
        <v>44377</v>
      </c>
      <c r="K1087" t="s">
        <v>744</v>
      </c>
      <c r="L1087" t="s">
        <v>769</v>
      </c>
      <c r="M1087" t="s">
        <v>774</v>
      </c>
      <c r="N1087" t="s">
        <v>775</v>
      </c>
      <c r="O1087" t="s">
        <v>772</v>
      </c>
      <c r="P1087" t="s">
        <v>673</v>
      </c>
      <c r="Q1087" t="s">
        <v>749</v>
      </c>
      <c r="R1087" t="s">
        <v>595</v>
      </c>
      <c r="S1087" t="s">
        <v>702</v>
      </c>
      <c r="T1087" t="s">
        <v>751</v>
      </c>
      <c r="U1087" t="s">
        <v>752</v>
      </c>
      <c r="V1087" t="s">
        <v>753</v>
      </c>
      <c r="W1087" t="s">
        <v>21</v>
      </c>
      <c r="X1087" t="s">
        <v>927</v>
      </c>
      <c r="Y1087" t="s">
        <v>755</v>
      </c>
      <c r="Z1087" t="s">
        <v>380</v>
      </c>
      <c r="AA1087" t="s">
        <v>756</v>
      </c>
      <c r="AB1087" t="s">
        <v>924</v>
      </c>
      <c r="AC1087" t="s">
        <v>758</v>
      </c>
      <c r="AD1087" t="s">
        <v>759</v>
      </c>
      <c r="AE1087" t="s">
        <v>247</v>
      </c>
      <c r="AF1087" t="s">
        <v>790</v>
      </c>
      <c r="AG1087" t="s">
        <v>761</v>
      </c>
      <c r="AH1087" t="s">
        <v>762</v>
      </c>
      <c r="AI1087" t="s">
        <v>791</v>
      </c>
      <c r="AJ1087">
        <v>-3087.98</v>
      </c>
      <c r="AK1087">
        <v>0</v>
      </c>
      <c r="AL1087">
        <v>0</v>
      </c>
      <c r="AM1087" t="s">
        <v>764</v>
      </c>
      <c r="AN1087" t="s">
        <v>764</v>
      </c>
      <c r="AO1087" t="s">
        <v>764</v>
      </c>
    </row>
    <row r="1088" spans="1:41" x14ac:dyDescent="0.35">
      <c r="A1088">
        <v>1772548</v>
      </c>
      <c r="B1088" t="s">
        <v>740</v>
      </c>
      <c r="C1088" t="s">
        <v>741</v>
      </c>
      <c r="D1088" t="s">
        <v>580</v>
      </c>
      <c r="E1088" t="s">
        <v>113</v>
      </c>
      <c r="F1088" t="s">
        <v>742</v>
      </c>
      <c r="G1088">
        <v>2021</v>
      </c>
      <c r="H1088">
        <v>6</v>
      </c>
      <c r="I1088" t="s">
        <v>743</v>
      </c>
      <c r="J1088" s="29">
        <v>44377</v>
      </c>
      <c r="K1088" t="s">
        <v>744</v>
      </c>
      <c r="L1088" t="s">
        <v>769</v>
      </c>
      <c r="M1088" t="s">
        <v>774</v>
      </c>
      <c r="N1088" t="s">
        <v>775</v>
      </c>
      <c r="O1088" t="s">
        <v>772</v>
      </c>
      <c r="P1088" t="s">
        <v>673</v>
      </c>
      <c r="Q1088" t="s">
        <v>749</v>
      </c>
      <c r="R1088" t="s">
        <v>595</v>
      </c>
      <c r="S1088" t="s">
        <v>702</v>
      </c>
      <c r="T1088" t="s">
        <v>751</v>
      </c>
      <c r="U1088" t="s">
        <v>752</v>
      </c>
      <c r="V1088" t="s">
        <v>753</v>
      </c>
      <c r="W1088" t="s">
        <v>21</v>
      </c>
      <c r="X1088" t="s">
        <v>927</v>
      </c>
      <c r="Y1088" t="s">
        <v>755</v>
      </c>
      <c r="Z1088" t="s">
        <v>380</v>
      </c>
      <c r="AA1088" t="s">
        <v>756</v>
      </c>
      <c r="AB1088" t="s">
        <v>924</v>
      </c>
      <c r="AC1088" t="s">
        <v>758</v>
      </c>
      <c r="AD1088" t="s">
        <v>759</v>
      </c>
      <c r="AE1088" t="s">
        <v>247</v>
      </c>
      <c r="AF1088" t="s">
        <v>790</v>
      </c>
      <c r="AG1088" t="s">
        <v>761</v>
      </c>
      <c r="AH1088" t="s">
        <v>762</v>
      </c>
      <c r="AI1088" t="s">
        <v>791</v>
      </c>
      <c r="AJ1088">
        <v>-533.95000000000005</v>
      </c>
      <c r="AK1088">
        <v>0</v>
      </c>
      <c r="AL1088">
        <v>0</v>
      </c>
      <c r="AM1088" t="s">
        <v>764</v>
      </c>
      <c r="AN1088" t="s">
        <v>764</v>
      </c>
      <c r="AO1088" t="s">
        <v>764</v>
      </c>
    </row>
    <row r="1089" spans="1:41" x14ac:dyDescent="0.35">
      <c r="A1089">
        <v>1772548</v>
      </c>
      <c r="B1089" t="s">
        <v>740</v>
      </c>
      <c r="C1089" t="s">
        <v>741</v>
      </c>
      <c r="D1089" t="s">
        <v>580</v>
      </c>
      <c r="E1089" t="s">
        <v>113</v>
      </c>
      <c r="F1089" t="s">
        <v>742</v>
      </c>
      <c r="G1089">
        <v>2021</v>
      </c>
      <c r="H1089">
        <v>6</v>
      </c>
      <c r="I1089" t="s">
        <v>743</v>
      </c>
      <c r="J1089" s="29">
        <v>44377</v>
      </c>
      <c r="K1089" t="s">
        <v>744</v>
      </c>
      <c r="L1089" t="s">
        <v>745</v>
      </c>
      <c r="M1089" t="s">
        <v>746</v>
      </c>
      <c r="N1089" t="s">
        <v>747</v>
      </c>
      <c r="O1089" t="s">
        <v>748</v>
      </c>
      <c r="P1089" t="s">
        <v>673</v>
      </c>
      <c r="Q1089" t="s">
        <v>749</v>
      </c>
      <c r="R1089" t="s">
        <v>595</v>
      </c>
      <c r="S1089" t="s">
        <v>702</v>
      </c>
      <c r="T1089" t="s">
        <v>751</v>
      </c>
      <c r="U1089" t="s">
        <v>752</v>
      </c>
      <c r="V1089" t="s">
        <v>753</v>
      </c>
      <c r="W1089" t="s">
        <v>21</v>
      </c>
      <c r="X1089" t="s">
        <v>927</v>
      </c>
      <c r="Y1089" t="s">
        <v>755</v>
      </c>
      <c r="Z1089" t="s">
        <v>380</v>
      </c>
      <c r="AA1089" t="s">
        <v>756</v>
      </c>
      <c r="AB1089" t="s">
        <v>924</v>
      </c>
      <c r="AC1089" t="s">
        <v>758</v>
      </c>
      <c r="AD1089" t="s">
        <v>759</v>
      </c>
      <c r="AE1089" t="s">
        <v>247</v>
      </c>
      <c r="AF1089" t="s">
        <v>790</v>
      </c>
      <c r="AG1089" t="s">
        <v>761</v>
      </c>
      <c r="AH1089" t="s">
        <v>762</v>
      </c>
      <c r="AI1089" t="s">
        <v>791</v>
      </c>
      <c r="AJ1089">
        <v>3570.6</v>
      </c>
      <c r="AK1089">
        <v>0</v>
      </c>
      <c r="AL1089">
        <v>0</v>
      </c>
      <c r="AM1089" t="s">
        <v>764</v>
      </c>
      <c r="AN1089" t="s">
        <v>764</v>
      </c>
      <c r="AO1089" t="s">
        <v>764</v>
      </c>
    </row>
    <row r="1090" spans="1:41" x14ac:dyDescent="0.35">
      <c r="A1090">
        <v>1772548</v>
      </c>
      <c r="B1090" t="s">
        <v>740</v>
      </c>
      <c r="C1090" t="s">
        <v>741</v>
      </c>
      <c r="D1090" t="s">
        <v>580</v>
      </c>
      <c r="E1090" t="s">
        <v>113</v>
      </c>
      <c r="F1090" t="s">
        <v>742</v>
      </c>
      <c r="G1090">
        <v>2021</v>
      </c>
      <c r="H1090">
        <v>6</v>
      </c>
      <c r="I1090" t="s">
        <v>743</v>
      </c>
      <c r="J1090" s="29">
        <v>44377</v>
      </c>
      <c r="K1090" t="s">
        <v>744</v>
      </c>
      <c r="L1090" t="s">
        <v>769</v>
      </c>
      <c r="M1090" t="s">
        <v>776</v>
      </c>
      <c r="N1090" t="s">
        <v>777</v>
      </c>
      <c r="O1090" t="s">
        <v>772</v>
      </c>
      <c r="P1090" t="s">
        <v>673</v>
      </c>
      <c r="Q1090" t="s">
        <v>749</v>
      </c>
      <c r="R1090" t="s">
        <v>595</v>
      </c>
      <c r="S1090" t="s">
        <v>702</v>
      </c>
      <c r="T1090" t="s">
        <v>751</v>
      </c>
      <c r="U1090" t="s">
        <v>752</v>
      </c>
      <c r="V1090" t="s">
        <v>753</v>
      </c>
      <c r="W1090" t="s">
        <v>21</v>
      </c>
      <c r="X1090" t="s">
        <v>927</v>
      </c>
      <c r="Y1090" t="s">
        <v>755</v>
      </c>
      <c r="Z1090" t="s">
        <v>380</v>
      </c>
      <c r="AA1090" t="s">
        <v>756</v>
      </c>
      <c r="AB1090" t="s">
        <v>924</v>
      </c>
      <c r="AC1090" t="s">
        <v>758</v>
      </c>
      <c r="AD1090" t="s">
        <v>759</v>
      </c>
      <c r="AE1090" t="s">
        <v>247</v>
      </c>
      <c r="AF1090" t="s">
        <v>790</v>
      </c>
      <c r="AG1090" t="s">
        <v>761</v>
      </c>
      <c r="AH1090" t="s">
        <v>762</v>
      </c>
      <c r="AI1090" t="s">
        <v>791</v>
      </c>
      <c r="AJ1090">
        <v>533.95000000000005</v>
      </c>
      <c r="AK1090">
        <v>0</v>
      </c>
      <c r="AL1090">
        <v>0</v>
      </c>
      <c r="AM1090" t="s">
        <v>764</v>
      </c>
      <c r="AN1090" t="s">
        <v>764</v>
      </c>
      <c r="AO1090" t="s">
        <v>764</v>
      </c>
    </row>
    <row r="1091" spans="1:41" x14ac:dyDescent="0.35">
      <c r="A1091">
        <v>1771979</v>
      </c>
      <c r="B1091" t="s">
        <v>740</v>
      </c>
      <c r="C1091" t="s">
        <v>741</v>
      </c>
      <c r="D1091" t="s">
        <v>580</v>
      </c>
      <c r="E1091" t="s">
        <v>112</v>
      </c>
      <c r="F1091" t="s">
        <v>742</v>
      </c>
      <c r="G1091">
        <v>2021</v>
      </c>
      <c r="H1091">
        <v>6</v>
      </c>
      <c r="I1091" t="s">
        <v>743</v>
      </c>
      <c r="J1091" s="29">
        <v>44377</v>
      </c>
      <c r="K1091" t="s">
        <v>744</v>
      </c>
      <c r="L1091" t="s">
        <v>745</v>
      </c>
      <c r="M1091" t="s">
        <v>746</v>
      </c>
      <c r="N1091" t="s">
        <v>747</v>
      </c>
      <c r="O1091" t="s">
        <v>748</v>
      </c>
      <c r="P1091" t="s">
        <v>673</v>
      </c>
      <c r="Q1091" t="s">
        <v>749</v>
      </c>
      <c r="R1091" t="s">
        <v>595</v>
      </c>
      <c r="S1091" t="s">
        <v>702</v>
      </c>
      <c r="T1091" t="s">
        <v>751</v>
      </c>
      <c r="U1091" t="s">
        <v>752</v>
      </c>
      <c r="V1091" t="s">
        <v>753</v>
      </c>
      <c r="W1091" t="s">
        <v>20</v>
      </c>
      <c r="X1091" t="s">
        <v>928</v>
      </c>
      <c r="Y1091" t="s">
        <v>755</v>
      </c>
      <c r="Z1091" t="s">
        <v>380</v>
      </c>
      <c r="AA1091" t="s">
        <v>756</v>
      </c>
      <c r="AB1091" t="s">
        <v>924</v>
      </c>
      <c r="AC1091" t="s">
        <v>758</v>
      </c>
      <c r="AD1091" t="s">
        <v>759</v>
      </c>
      <c r="AE1091" t="s">
        <v>247</v>
      </c>
      <c r="AF1091" t="s">
        <v>925</v>
      </c>
      <c r="AG1091" t="s">
        <v>761</v>
      </c>
      <c r="AH1091" t="s">
        <v>762</v>
      </c>
      <c r="AI1091" t="s">
        <v>926</v>
      </c>
      <c r="AJ1091">
        <v>417.74</v>
      </c>
      <c r="AK1091">
        <v>0</v>
      </c>
      <c r="AL1091">
        <v>0</v>
      </c>
      <c r="AM1091" t="s">
        <v>764</v>
      </c>
      <c r="AN1091" t="s">
        <v>764</v>
      </c>
      <c r="AO1091" t="s">
        <v>764</v>
      </c>
    </row>
    <row r="1092" spans="1:41" x14ac:dyDescent="0.35">
      <c r="A1092">
        <v>1069712</v>
      </c>
      <c r="B1092" t="s">
        <v>740</v>
      </c>
      <c r="C1092" t="s">
        <v>741</v>
      </c>
      <c r="D1092" t="e">
        <v>#N/A</v>
      </c>
      <c r="E1092" t="s">
        <v>981</v>
      </c>
      <c r="F1092" t="s">
        <v>742</v>
      </c>
      <c r="G1092">
        <v>2021</v>
      </c>
      <c r="H1092">
        <v>6</v>
      </c>
      <c r="I1092" t="s">
        <v>743</v>
      </c>
      <c r="J1092" s="29">
        <v>44377</v>
      </c>
      <c r="K1092" t="s">
        <v>744</v>
      </c>
      <c r="L1092" t="s">
        <v>769</v>
      </c>
      <c r="M1092" t="s">
        <v>770</v>
      </c>
      <c r="N1092" t="s">
        <v>771</v>
      </c>
      <c r="O1092" t="s">
        <v>772</v>
      </c>
      <c r="P1092" t="s">
        <v>673</v>
      </c>
      <c r="Q1092" t="s">
        <v>749</v>
      </c>
      <c r="R1092" t="s">
        <v>593</v>
      </c>
      <c r="S1092" t="s">
        <v>686</v>
      </c>
      <c r="T1092" t="s">
        <v>751</v>
      </c>
      <c r="U1092" t="s">
        <v>752</v>
      </c>
      <c r="V1092" t="s">
        <v>753</v>
      </c>
      <c r="W1092" t="s">
        <v>930</v>
      </c>
      <c r="X1092" t="s">
        <v>931</v>
      </c>
      <c r="Y1092" t="s">
        <v>755</v>
      </c>
      <c r="Z1092" t="s">
        <v>380</v>
      </c>
      <c r="AA1092" t="s">
        <v>756</v>
      </c>
      <c r="AB1092" t="s">
        <v>924</v>
      </c>
      <c r="AC1092" t="s">
        <v>758</v>
      </c>
      <c r="AD1092" t="s">
        <v>759</v>
      </c>
      <c r="AE1092" t="s">
        <v>562</v>
      </c>
      <c r="AF1092" t="s">
        <v>925</v>
      </c>
      <c r="AG1092" t="s">
        <v>761</v>
      </c>
      <c r="AH1092" t="s">
        <v>762</v>
      </c>
      <c r="AI1092" t="s">
        <v>926</v>
      </c>
      <c r="AJ1092">
        <v>3274.72</v>
      </c>
      <c r="AK1092">
        <v>0</v>
      </c>
      <c r="AL1092">
        <v>0</v>
      </c>
      <c r="AM1092" t="s">
        <v>764</v>
      </c>
      <c r="AN1092" t="s">
        <v>764</v>
      </c>
      <c r="AO1092" t="s">
        <v>764</v>
      </c>
    </row>
    <row r="1093" spans="1:41" x14ac:dyDescent="0.35">
      <c r="A1093">
        <v>1069712</v>
      </c>
      <c r="B1093" t="s">
        <v>740</v>
      </c>
      <c r="C1093" t="s">
        <v>741</v>
      </c>
      <c r="D1093" t="e">
        <v>#N/A</v>
      </c>
      <c r="E1093" t="s">
        <v>981</v>
      </c>
      <c r="F1093" t="s">
        <v>742</v>
      </c>
      <c r="G1093">
        <v>2021</v>
      </c>
      <c r="H1093">
        <v>6</v>
      </c>
      <c r="I1093" t="s">
        <v>743</v>
      </c>
      <c r="J1093" s="29">
        <v>44377</v>
      </c>
      <c r="K1093" t="s">
        <v>744</v>
      </c>
      <c r="L1093" t="s">
        <v>769</v>
      </c>
      <c r="M1093" t="s">
        <v>774</v>
      </c>
      <c r="N1093" t="s">
        <v>775</v>
      </c>
      <c r="O1093" t="s">
        <v>772</v>
      </c>
      <c r="P1093" t="s">
        <v>673</v>
      </c>
      <c r="Q1093" t="s">
        <v>749</v>
      </c>
      <c r="R1093" t="s">
        <v>593</v>
      </c>
      <c r="S1093" t="s">
        <v>686</v>
      </c>
      <c r="T1093" t="s">
        <v>751</v>
      </c>
      <c r="U1093" t="s">
        <v>752</v>
      </c>
      <c r="V1093" t="s">
        <v>753</v>
      </c>
      <c r="W1093" t="s">
        <v>930</v>
      </c>
      <c r="X1093" t="s">
        <v>931</v>
      </c>
      <c r="Y1093" t="s">
        <v>755</v>
      </c>
      <c r="Z1093" t="s">
        <v>380</v>
      </c>
      <c r="AA1093" t="s">
        <v>756</v>
      </c>
      <c r="AB1093" t="s">
        <v>924</v>
      </c>
      <c r="AC1093" t="s">
        <v>758</v>
      </c>
      <c r="AD1093" t="s">
        <v>759</v>
      </c>
      <c r="AE1093" t="s">
        <v>562</v>
      </c>
      <c r="AF1093" t="s">
        <v>925</v>
      </c>
      <c r="AG1093" t="s">
        <v>761</v>
      </c>
      <c r="AH1093" t="s">
        <v>762</v>
      </c>
      <c r="AI1093" t="s">
        <v>926</v>
      </c>
      <c r="AJ1093">
        <v>-3274.72</v>
      </c>
      <c r="AK1093">
        <v>0</v>
      </c>
      <c r="AL1093">
        <v>0</v>
      </c>
      <c r="AM1093" t="s">
        <v>764</v>
      </c>
      <c r="AN1093" t="s">
        <v>764</v>
      </c>
      <c r="AO1093" t="s">
        <v>764</v>
      </c>
    </row>
    <row r="1094" spans="1:41" x14ac:dyDescent="0.35">
      <c r="A1094">
        <v>1069712</v>
      </c>
      <c r="B1094" t="s">
        <v>740</v>
      </c>
      <c r="C1094" t="s">
        <v>741</v>
      </c>
      <c r="D1094" t="e">
        <v>#N/A</v>
      </c>
      <c r="E1094" t="s">
        <v>981</v>
      </c>
      <c r="F1094" t="s">
        <v>742</v>
      </c>
      <c r="G1094">
        <v>2021</v>
      </c>
      <c r="H1094">
        <v>6</v>
      </c>
      <c r="I1094" t="s">
        <v>743</v>
      </c>
      <c r="J1094" s="29">
        <v>44377</v>
      </c>
      <c r="K1094" t="s">
        <v>744</v>
      </c>
      <c r="L1094" t="s">
        <v>745</v>
      </c>
      <c r="M1094" t="s">
        <v>746</v>
      </c>
      <c r="N1094" t="s">
        <v>747</v>
      </c>
      <c r="O1094" t="s">
        <v>748</v>
      </c>
      <c r="P1094" t="s">
        <v>673</v>
      </c>
      <c r="Q1094" t="s">
        <v>749</v>
      </c>
      <c r="R1094" t="s">
        <v>593</v>
      </c>
      <c r="S1094" t="s">
        <v>686</v>
      </c>
      <c r="T1094" t="s">
        <v>751</v>
      </c>
      <c r="U1094" t="s">
        <v>752</v>
      </c>
      <c r="V1094" t="s">
        <v>753</v>
      </c>
      <c r="W1094" t="s">
        <v>930</v>
      </c>
      <c r="X1094" t="s">
        <v>931</v>
      </c>
      <c r="Y1094" t="s">
        <v>755</v>
      </c>
      <c r="Z1094" t="s">
        <v>380</v>
      </c>
      <c r="AA1094" t="s">
        <v>756</v>
      </c>
      <c r="AB1094" t="s">
        <v>924</v>
      </c>
      <c r="AC1094" t="s">
        <v>758</v>
      </c>
      <c r="AD1094" t="s">
        <v>759</v>
      </c>
      <c r="AE1094" t="s">
        <v>562</v>
      </c>
      <c r="AF1094" t="s">
        <v>925</v>
      </c>
      <c r="AG1094" t="s">
        <v>761</v>
      </c>
      <c r="AH1094" t="s">
        <v>762</v>
      </c>
      <c r="AI1094" t="s">
        <v>926</v>
      </c>
      <c r="AJ1094">
        <v>1276.82</v>
      </c>
      <c r="AK1094">
        <v>0</v>
      </c>
      <c r="AL1094">
        <v>0</v>
      </c>
      <c r="AM1094" t="s">
        <v>764</v>
      </c>
      <c r="AN1094" t="s">
        <v>764</v>
      </c>
      <c r="AO1094" t="s">
        <v>764</v>
      </c>
    </row>
    <row r="1095" spans="1:41" x14ac:dyDescent="0.35">
      <c r="A1095">
        <v>1069712</v>
      </c>
      <c r="B1095" t="s">
        <v>740</v>
      </c>
      <c r="C1095" t="s">
        <v>741</v>
      </c>
      <c r="D1095" t="e">
        <v>#N/A</v>
      </c>
      <c r="E1095" t="s">
        <v>981</v>
      </c>
      <c r="F1095" t="s">
        <v>742</v>
      </c>
      <c r="G1095">
        <v>2021</v>
      </c>
      <c r="H1095">
        <v>6</v>
      </c>
      <c r="I1095" t="s">
        <v>743</v>
      </c>
      <c r="J1095" s="29">
        <v>44377</v>
      </c>
      <c r="K1095" t="s">
        <v>744</v>
      </c>
      <c r="L1095" t="s">
        <v>769</v>
      </c>
      <c r="M1095" t="s">
        <v>776</v>
      </c>
      <c r="N1095" t="s">
        <v>777</v>
      </c>
      <c r="O1095" t="s">
        <v>772</v>
      </c>
      <c r="P1095" t="s">
        <v>673</v>
      </c>
      <c r="Q1095" t="s">
        <v>749</v>
      </c>
      <c r="R1095" t="s">
        <v>593</v>
      </c>
      <c r="S1095" t="s">
        <v>686</v>
      </c>
      <c r="T1095" t="s">
        <v>751</v>
      </c>
      <c r="U1095" t="s">
        <v>752</v>
      </c>
      <c r="V1095" t="s">
        <v>753</v>
      </c>
      <c r="W1095" t="s">
        <v>930</v>
      </c>
      <c r="X1095" t="s">
        <v>931</v>
      </c>
      <c r="Y1095" t="s">
        <v>755</v>
      </c>
      <c r="Z1095" t="s">
        <v>380</v>
      </c>
      <c r="AA1095" t="s">
        <v>756</v>
      </c>
      <c r="AB1095" t="s">
        <v>924</v>
      </c>
      <c r="AC1095" t="s">
        <v>758</v>
      </c>
      <c r="AD1095" t="s">
        <v>759</v>
      </c>
      <c r="AE1095" t="s">
        <v>562</v>
      </c>
      <c r="AF1095" t="s">
        <v>925</v>
      </c>
      <c r="AG1095" t="s">
        <v>761</v>
      </c>
      <c r="AH1095" t="s">
        <v>762</v>
      </c>
      <c r="AI1095" t="s">
        <v>926</v>
      </c>
      <c r="AJ1095">
        <v>3274.72</v>
      </c>
      <c r="AK1095">
        <v>0</v>
      </c>
      <c r="AL1095">
        <v>0</v>
      </c>
      <c r="AM1095" t="s">
        <v>764</v>
      </c>
      <c r="AN1095" t="s">
        <v>764</v>
      </c>
      <c r="AO1095" t="s">
        <v>764</v>
      </c>
    </row>
    <row r="1096" spans="1:41" x14ac:dyDescent="0.35">
      <c r="A1096">
        <v>1060757</v>
      </c>
      <c r="B1096" t="s">
        <v>740</v>
      </c>
      <c r="C1096" t="s">
        <v>741</v>
      </c>
      <c r="D1096" t="e">
        <v>#N/A</v>
      </c>
      <c r="E1096" t="s">
        <v>982</v>
      </c>
      <c r="F1096" t="s">
        <v>742</v>
      </c>
      <c r="G1096">
        <v>2021</v>
      </c>
      <c r="H1096">
        <v>6</v>
      </c>
      <c r="I1096" t="s">
        <v>743</v>
      </c>
      <c r="J1096" s="29">
        <v>44377</v>
      </c>
      <c r="K1096" t="s">
        <v>744</v>
      </c>
      <c r="L1096" t="s">
        <v>745</v>
      </c>
      <c r="M1096" t="s">
        <v>746</v>
      </c>
      <c r="N1096" t="s">
        <v>747</v>
      </c>
      <c r="O1096" t="s">
        <v>748</v>
      </c>
      <c r="P1096" t="s">
        <v>673</v>
      </c>
      <c r="Q1096" t="s">
        <v>749</v>
      </c>
      <c r="R1096" t="s">
        <v>593</v>
      </c>
      <c r="S1096" t="s">
        <v>686</v>
      </c>
      <c r="T1096" t="s">
        <v>751</v>
      </c>
      <c r="U1096" t="s">
        <v>752</v>
      </c>
      <c r="V1096" t="s">
        <v>753</v>
      </c>
      <c r="W1096" t="s">
        <v>922</v>
      </c>
      <c r="X1096" t="s">
        <v>923</v>
      </c>
      <c r="Y1096" t="s">
        <v>755</v>
      </c>
      <c r="Z1096" t="s">
        <v>380</v>
      </c>
      <c r="AA1096" t="s">
        <v>756</v>
      </c>
      <c r="AB1096" t="s">
        <v>924</v>
      </c>
      <c r="AC1096" t="s">
        <v>758</v>
      </c>
      <c r="AD1096" t="s">
        <v>759</v>
      </c>
      <c r="AE1096" t="s">
        <v>562</v>
      </c>
      <c r="AF1096" t="s">
        <v>925</v>
      </c>
      <c r="AG1096" t="s">
        <v>761</v>
      </c>
      <c r="AH1096" t="s">
        <v>762</v>
      </c>
      <c r="AI1096" t="s">
        <v>926</v>
      </c>
      <c r="AJ1096">
        <v>23.9</v>
      </c>
      <c r="AK1096">
        <v>0</v>
      </c>
      <c r="AL1096">
        <v>0</v>
      </c>
      <c r="AM1096" t="s">
        <v>764</v>
      </c>
      <c r="AN1096" t="s">
        <v>764</v>
      </c>
      <c r="AO1096" t="s">
        <v>764</v>
      </c>
    </row>
    <row r="1097" spans="1:41" x14ac:dyDescent="0.35">
      <c r="A1097">
        <v>1772571</v>
      </c>
      <c r="B1097" t="s">
        <v>740</v>
      </c>
      <c r="C1097" t="s">
        <v>741</v>
      </c>
      <c r="D1097" t="s">
        <v>580</v>
      </c>
      <c r="E1097" t="s">
        <v>107</v>
      </c>
      <c r="F1097" t="s">
        <v>742</v>
      </c>
      <c r="G1097">
        <v>2021</v>
      </c>
      <c r="H1097">
        <v>6</v>
      </c>
      <c r="I1097" t="s">
        <v>743</v>
      </c>
      <c r="J1097" s="29">
        <v>44377</v>
      </c>
      <c r="K1097" t="s">
        <v>744</v>
      </c>
      <c r="L1097" t="s">
        <v>769</v>
      </c>
      <c r="M1097" t="s">
        <v>770</v>
      </c>
      <c r="N1097" t="s">
        <v>771</v>
      </c>
      <c r="O1097" t="s">
        <v>772</v>
      </c>
      <c r="P1097" t="s">
        <v>673</v>
      </c>
      <c r="Q1097" t="s">
        <v>749</v>
      </c>
      <c r="R1097" t="s">
        <v>593</v>
      </c>
      <c r="S1097" t="s">
        <v>686</v>
      </c>
      <c r="T1097" t="s">
        <v>751</v>
      </c>
      <c r="U1097" t="s">
        <v>752</v>
      </c>
      <c r="V1097" t="s">
        <v>753</v>
      </c>
      <c r="W1097" t="s">
        <v>21</v>
      </c>
      <c r="X1097" t="s">
        <v>927</v>
      </c>
      <c r="Y1097" t="s">
        <v>755</v>
      </c>
      <c r="Z1097" t="s">
        <v>380</v>
      </c>
      <c r="AA1097" t="s">
        <v>756</v>
      </c>
      <c r="AB1097" t="s">
        <v>924</v>
      </c>
      <c r="AC1097" t="s">
        <v>758</v>
      </c>
      <c r="AD1097" t="s">
        <v>759</v>
      </c>
      <c r="AE1097" t="s">
        <v>562</v>
      </c>
      <c r="AF1097" t="s">
        <v>790</v>
      </c>
      <c r="AG1097" t="s">
        <v>761</v>
      </c>
      <c r="AH1097" t="s">
        <v>762</v>
      </c>
      <c r="AI1097" t="s">
        <v>791</v>
      </c>
      <c r="AJ1097">
        <v>2847.69</v>
      </c>
      <c r="AK1097">
        <v>0</v>
      </c>
      <c r="AL1097">
        <v>0</v>
      </c>
      <c r="AM1097" t="s">
        <v>764</v>
      </c>
      <c r="AN1097" t="s">
        <v>764</v>
      </c>
      <c r="AO1097" t="s">
        <v>764</v>
      </c>
    </row>
    <row r="1098" spans="1:41" x14ac:dyDescent="0.35">
      <c r="A1098">
        <v>1772571</v>
      </c>
      <c r="B1098" t="s">
        <v>740</v>
      </c>
      <c r="C1098" t="s">
        <v>741</v>
      </c>
      <c r="D1098" t="s">
        <v>580</v>
      </c>
      <c r="E1098" t="s">
        <v>107</v>
      </c>
      <c r="F1098" t="s">
        <v>742</v>
      </c>
      <c r="G1098">
        <v>2021</v>
      </c>
      <c r="H1098">
        <v>6</v>
      </c>
      <c r="I1098" t="s">
        <v>743</v>
      </c>
      <c r="J1098" s="29">
        <v>44377</v>
      </c>
      <c r="K1098" t="s">
        <v>744</v>
      </c>
      <c r="L1098" t="s">
        <v>769</v>
      </c>
      <c r="M1098" t="s">
        <v>770</v>
      </c>
      <c r="N1098" t="s">
        <v>771</v>
      </c>
      <c r="O1098" t="s">
        <v>772</v>
      </c>
      <c r="P1098" t="s">
        <v>673</v>
      </c>
      <c r="Q1098" t="s">
        <v>749</v>
      </c>
      <c r="R1098" t="s">
        <v>593</v>
      </c>
      <c r="S1098" t="s">
        <v>686</v>
      </c>
      <c r="T1098" t="s">
        <v>751</v>
      </c>
      <c r="U1098" t="s">
        <v>752</v>
      </c>
      <c r="V1098" t="s">
        <v>753</v>
      </c>
      <c r="W1098" t="s">
        <v>21</v>
      </c>
      <c r="X1098" t="s">
        <v>927</v>
      </c>
      <c r="Y1098" t="s">
        <v>755</v>
      </c>
      <c r="Z1098" t="s">
        <v>380</v>
      </c>
      <c r="AA1098" t="s">
        <v>756</v>
      </c>
      <c r="AB1098" t="s">
        <v>924</v>
      </c>
      <c r="AC1098" t="s">
        <v>758</v>
      </c>
      <c r="AD1098" t="s">
        <v>759</v>
      </c>
      <c r="AE1098" t="s">
        <v>562</v>
      </c>
      <c r="AF1098" t="s">
        <v>790</v>
      </c>
      <c r="AG1098" t="s">
        <v>761</v>
      </c>
      <c r="AH1098" t="s">
        <v>762</v>
      </c>
      <c r="AI1098" t="s">
        <v>791</v>
      </c>
      <c r="AJ1098">
        <v>319.42</v>
      </c>
      <c r="AK1098">
        <v>0</v>
      </c>
      <c r="AL1098">
        <v>0</v>
      </c>
      <c r="AM1098" t="s">
        <v>764</v>
      </c>
      <c r="AN1098" t="s">
        <v>764</v>
      </c>
      <c r="AO1098" t="s">
        <v>764</v>
      </c>
    </row>
    <row r="1099" spans="1:41" x14ac:dyDescent="0.35">
      <c r="A1099">
        <v>1772571</v>
      </c>
      <c r="B1099" t="s">
        <v>740</v>
      </c>
      <c r="C1099" t="s">
        <v>741</v>
      </c>
      <c r="D1099" t="s">
        <v>580</v>
      </c>
      <c r="E1099" t="s">
        <v>107</v>
      </c>
      <c r="F1099" t="s">
        <v>742</v>
      </c>
      <c r="G1099">
        <v>2021</v>
      </c>
      <c r="H1099">
        <v>6</v>
      </c>
      <c r="I1099" t="s">
        <v>743</v>
      </c>
      <c r="J1099" s="29">
        <v>44377</v>
      </c>
      <c r="K1099" t="s">
        <v>744</v>
      </c>
      <c r="L1099" t="s">
        <v>769</v>
      </c>
      <c r="M1099" t="s">
        <v>774</v>
      </c>
      <c r="N1099" t="s">
        <v>775</v>
      </c>
      <c r="O1099" t="s">
        <v>772</v>
      </c>
      <c r="P1099" t="s">
        <v>673</v>
      </c>
      <c r="Q1099" t="s">
        <v>749</v>
      </c>
      <c r="R1099" t="s">
        <v>593</v>
      </c>
      <c r="S1099" t="s">
        <v>686</v>
      </c>
      <c r="T1099" t="s">
        <v>751</v>
      </c>
      <c r="U1099" t="s">
        <v>752</v>
      </c>
      <c r="V1099" t="s">
        <v>753</v>
      </c>
      <c r="W1099" t="s">
        <v>21</v>
      </c>
      <c r="X1099" t="s">
        <v>927</v>
      </c>
      <c r="Y1099" t="s">
        <v>755</v>
      </c>
      <c r="Z1099" t="s">
        <v>380</v>
      </c>
      <c r="AA1099" t="s">
        <v>756</v>
      </c>
      <c r="AB1099" t="s">
        <v>924</v>
      </c>
      <c r="AC1099" t="s">
        <v>758</v>
      </c>
      <c r="AD1099" t="s">
        <v>759</v>
      </c>
      <c r="AE1099" t="s">
        <v>562</v>
      </c>
      <c r="AF1099" t="s">
        <v>790</v>
      </c>
      <c r="AG1099" t="s">
        <v>761</v>
      </c>
      <c r="AH1099" t="s">
        <v>762</v>
      </c>
      <c r="AI1099" t="s">
        <v>791</v>
      </c>
      <c r="AJ1099">
        <v>-2847.69</v>
      </c>
      <c r="AK1099">
        <v>0</v>
      </c>
      <c r="AL1099">
        <v>0</v>
      </c>
      <c r="AM1099" t="s">
        <v>764</v>
      </c>
      <c r="AN1099" t="s">
        <v>764</v>
      </c>
      <c r="AO1099" t="s">
        <v>764</v>
      </c>
    </row>
    <row r="1100" spans="1:41" x14ac:dyDescent="0.35">
      <c r="A1100">
        <v>1772571</v>
      </c>
      <c r="B1100" t="s">
        <v>740</v>
      </c>
      <c r="C1100" t="s">
        <v>741</v>
      </c>
      <c r="D1100" t="s">
        <v>580</v>
      </c>
      <c r="E1100" t="s">
        <v>107</v>
      </c>
      <c r="F1100" t="s">
        <v>742</v>
      </c>
      <c r="G1100">
        <v>2021</v>
      </c>
      <c r="H1100">
        <v>6</v>
      </c>
      <c r="I1100" t="s">
        <v>743</v>
      </c>
      <c r="J1100" s="29">
        <v>44377</v>
      </c>
      <c r="K1100" t="s">
        <v>744</v>
      </c>
      <c r="L1100" t="s">
        <v>769</v>
      </c>
      <c r="M1100" t="s">
        <v>774</v>
      </c>
      <c r="N1100" t="s">
        <v>775</v>
      </c>
      <c r="O1100" t="s">
        <v>772</v>
      </c>
      <c r="P1100" t="s">
        <v>673</v>
      </c>
      <c r="Q1100" t="s">
        <v>749</v>
      </c>
      <c r="R1100" t="s">
        <v>593</v>
      </c>
      <c r="S1100" t="s">
        <v>686</v>
      </c>
      <c r="T1100" t="s">
        <v>751</v>
      </c>
      <c r="U1100" t="s">
        <v>752</v>
      </c>
      <c r="V1100" t="s">
        <v>753</v>
      </c>
      <c r="W1100" t="s">
        <v>21</v>
      </c>
      <c r="X1100" t="s">
        <v>927</v>
      </c>
      <c r="Y1100" t="s">
        <v>755</v>
      </c>
      <c r="Z1100" t="s">
        <v>380</v>
      </c>
      <c r="AA1100" t="s">
        <v>756</v>
      </c>
      <c r="AB1100" t="s">
        <v>924</v>
      </c>
      <c r="AC1100" t="s">
        <v>758</v>
      </c>
      <c r="AD1100" t="s">
        <v>759</v>
      </c>
      <c r="AE1100" t="s">
        <v>562</v>
      </c>
      <c r="AF1100" t="s">
        <v>790</v>
      </c>
      <c r="AG1100" t="s">
        <v>761</v>
      </c>
      <c r="AH1100" t="s">
        <v>762</v>
      </c>
      <c r="AI1100" t="s">
        <v>791</v>
      </c>
      <c r="AJ1100">
        <v>-319.42</v>
      </c>
      <c r="AK1100">
        <v>0</v>
      </c>
      <c r="AL1100">
        <v>0</v>
      </c>
      <c r="AM1100" t="s">
        <v>764</v>
      </c>
      <c r="AN1100" t="s">
        <v>764</v>
      </c>
      <c r="AO1100" t="s">
        <v>764</v>
      </c>
    </row>
    <row r="1101" spans="1:41" x14ac:dyDescent="0.35">
      <c r="A1101">
        <v>1772571</v>
      </c>
      <c r="B1101" t="s">
        <v>740</v>
      </c>
      <c r="C1101" t="s">
        <v>741</v>
      </c>
      <c r="D1101" t="s">
        <v>580</v>
      </c>
      <c r="E1101" t="s">
        <v>107</v>
      </c>
      <c r="F1101" t="s">
        <v>742</v>
      </c>
      <c r="G1101">
        <v>2021</v>
      </c>
      <c r="H1101">
        <v>6</v>
      </c>
      <c r="I1101" t="s">
        <v>743</v>
      </c>
      <c r="J1101" s="29">
        <v>44377</v>
      </c>
      <c r="K1101" t="s">
        <v>744</v>
      </c>
      <c r="L1101" t="s">
        <v>745</v>
      </c>
      <c r="M1101" t="s">
        <v>746</v>
      </c>
      <c r="N1101" t="s">
        <v>747</v>
      </c>
      <c r="O1101" t="s">
        <v>748</v>
      </c>
      <c r="P1101" t="s">
        <v>673</v>
      </c>
      <c r="Q1101" t="s">
        <v>749</v>
      </c>
      <c r="R1101" t="s">
        <v>593</v>
      </c>
      <c r="S1101" t="s">
        <v>686</v>
      </c>
      <c r="T1101" t="s">
        <v>751</v>
      </c>
      <c r="U1101" t="s">
        <v>752</v>
      </c>
      <c r="V1101" t="s">
        <v>753</v>
      </c>
      <c r="W1101" t="s">
        <v>21</v>
      </c>
      <c r="X1101" t="s">
        <v>927</v>
      </c>
      <c r="Y1101" t="s">
        <v>755</v>
      </c>
      <c r="Z1101" t="s">
        <v>380</v>
      </c>
      <c r="AA1101" t="s">
        <v>756</v>
      </c>
      <c r="AB1101" t="s">
        <v>924</v>
      </c>
      <c r="AC1101" t="s">
        <v>758</v>
      </c>
      <c r="AD1101" t="s">
        <v>759</v>
      </c>
      <c r="AE1101" t="s">
        <v>562</v>
      </c>
      <c r="AF1101" t="s">
        <v>790</v>
      </c>
      <c r="AG1101" t="s">
        <v>761</v>
      </c>
      <c r="AH1101" t="s">
        <v>762</v>
      </c>
      <c r="AI1101" t="s">
        <v>791</v>
      </c>
      <c r="AJ1101">
        <v>9433.56</v>
      </c>
      <c r="AK1101">
        <v>0</v>
      </c>
      <c r="AL1101">
        <v>0</v>
      </c>
      <c r="AM1101" t="s">
        <v>764</v>
      </c>
      <c r="AN1101" t="s">
        <v>764</v>
      </c>
      <c r="AO1101" t="s">
        <v>764</v>
      </c>
    </row>
    <row r="1102" spans="1:41" x14ac:dyDescent="0.35">
      <c r="A1102">
        <v>1772571</v>
      </c>
      <c r="B1102" t="s">
        <v>740</v>
      </c>
      <c r="C1102" t="s">
        <v>741</v>
      </c>
      <c r="D1102" t="s">
        <v>580</v>
      </c>
      <c r="E1102" t="s">
        <v>107</v>
      </c>
      <c r="F1102" t="s">
        <v>742</v>
      </c>
      <c r="G1102">
        <v>2021</v>
      </c>
      <c r="H1102">
        <v>6</v>
      </c>
      <c r="I1102" t="s">
        <v>743</v>
      </c>
      <c r="J1102" s="29">
        <v>44377</v>
      </c>
      <c r="K1102" t="s">
        <v>744</v>
      </c>
      <c r="L1102" t="s">
        <v>745</v>
      </c>
      <c r="M1102" t="s">
        <v>746</v>
      </c>
      <c r="N1102" t="s">
        <v>747</v>
      </c>
      <c r="O1102" t="s">
        <v>748</v>
      </c>
      <c r="P1102" t="s">
        <v>673</v>
      </c>
      <c r="Q1102" t="s">
        <v>749</v>
      </c>
      <c r="R1102" t="s">
        <v>593</v>
      </c>
      <c r="S1102" t="s">
        <v>686</v>
      </c>
      <c r="T1102" t="s">
        <v>751</v>
      </c>
      <c r="U1102" t="s">
        <v>752</v>
      </c>
      <c r="V1102" t="s">
        <v>753</v>
      </c>
      <c r="W1102" t="s">
        <v>21</v>
      </c>
      <c r="X1102" t="s">
        <v>927</v>
      </c>
      <c r="Y1102" t="s">
        <v>755</v>
      </c>
      <c r="Z1102" t="s">
        <v>380</v>
      </c>
      <c r="AA1102" t="s">
        <v>756</v>
      </c>
      <c r="AB1102" t="s">
        <v>924</v>
      </c>
      <c r="AC1102" t="s">
        <v>758</v>
      </c>
      <c r="AD1102" t="s">
        <v>759</v>
      </c>
      <c r="AE1102" t="s">
        <v>562</v>
      </c>
      <c r="AF1102" t="s">
        <v>790</v>
      </c>
      <c r="AG1102" t="s">
        <v>761</v>
      </c>
      <c r="AH1102" t="s">
        <v>762</v>
      </c>
      <c r="AI1102" t="s">
        <v>791</v>
      </c>
      <c r="AJ1102">
        <v>833.85</v>
      </c>
      <c r="AK1102">
        <v>0</v>
      </c>
      <c r="AL1102">
        <v>0</v>
      </c>
      <c r="AM1102" t="s">
        <v>764</v>
      </c>
      <c r="AN1102" t="s">
        <v>764</v>
      </c>
      <c r="AO1102" t="s">
        <v>764</v>
      </c>
    </row>
    <row r="1103" spans="1:41" x14ac:dyDescent="0.35">
      <c r="A1103">
        <v>1772571</v>
      </c>
      <c r="B1103" t="s">
        <v>740</v>
      </c>
      <c r="C1103" t="s">
        <v>741</v>
      </c>
      <c r="D1103" t="s">
        <v>580</v>
      </c>
      <c r="E1103" t="s">
        <v>107</v>
      </c>
      <c r="F1103" t="s">
        <v>742</v>
      </c>
      <c r="G1103">
        <v>2021</v>
      </c>
      <c r="H1103">
        <v>6</v>
      </c>
      <c r="I1103" t="s">
        <v>743</v>
      </c>
      <c r="J1103" s="29">
        <v>44377</v>
      </c>
      <c r="K1103" t="s">
        <v>744</v>
      </c>
      <c r="L1103" t="s">
        <v>769</v>
      </c>
      <c r="M1103" t="s">
        <v>776</v>
      </c>
      <c r="N1103" t="s">
        <v>777</v>
      </c>
      <c r="O1103" t="s">
        <v>772</v>
      </c>
      <c r="P1103" t="s">
        <v>673</v>
      </c>
      <c r="Q1103" t="s">
        <v>749</v>
      </c>
      <c r="R1103" t="s">
        <v>593</v>
      </c>
      <c r="S1103" t="s">
        <v>686</v>
      </c>
      <c r="T1103" t="s">
        <v>751</v>
      </c>
      <c r="U1103" t="s">
        <v>752</v>
      </c>
      <c r="V1103" t="s">
        <v>753</v>
      </c>
      <c r="W1103" t="s">
        <v>21</v>
      </c>
      <c r="X1103" t="s">
        <v>927</v>
      </c>
      <c r="Y1103" t="s">
        <v>755</v>
      </c>
      <c r="Z1103" t="s">
        <v>380</v>
      </c>
      <c r="AA1103" t="s">
        <v>756</v>
      </c>
      <c r="AB1103" t="s">
        <v>924</v>
      </c>
      <c r="AC1103" t="s">
        <v>758</v>
      </c>
      <c r="AD1103" t="s">
        <v>759</v>
      </c>
      <c r="AE1103" t="s">
        <v>562</v>
      </c>
      <c r="AF1103" t="s">
        <v>790</v>
      </c>
      <c r="AG1103" t="s">
        <v>761</v>
      </c>
      <c r="AH1103" t="s">
        <v>762</v>
      </c>
      <c r="AI1103" t="s">
        <v>791</v>
      </c>
      <c r="AJ1103">
        <v>2847.69</v>
      </c>
      <c r="AK1103">
        <v>0</v>
      </c>
      <c r="AL1103">
        <v>0</v>
      </c>
      <c r="AM1103" t="s">
        <v>764</v>
      </c>
      <c r="AN1103" t="s">
        <v>764</v>
      </c>
      <c r="AO1103" t="s">
        <v>764</v>
      </c>
    </row>
    <row r="1104" spans="1:41" x14ac:dyDescent="0.35">
      <c r="A1104">
        <v>1772571</v>
      </c>
      <c r="B1104" t="s">
        <v>740</v>
      </c>
      <c r="C1104" t="s">
        <v>741</v>
      </c>
      <c r="D1104" t="s">
        <v>580</v>
      </c>
      <c r="E1104" t="s">
        <v>107</v>
      </c>
      <c r="F1104" t="s">
        <v>742</v>
      </c>
      <c r="G1104">
        <v>2021</v>
      </c>
      <c r="H1104">
        <v>6</v>
      </c>
      <c r="I1104" t="s">
        <v>743</v>
      </c>
      <c r="J1104" s="29">
        <v>44377</v>
      </c>
      <c r="K1104" t="s">
        <v>744</v>
      </c>
      <c r="L1104" t="s">
        <v>769</v>
      </c>
      <c r="M1104" t="s">
        <v>776</v>
      </c>
      <c r="N1104" t="s">
        <v>777</v>
      </c>
      <c r="O1104" t="s">
        <v>772</v>
      </c>
      <c r="P1104" t="s">
        <v>673</v>
      </c>
      <c r="Q1104" t="s">
        <v>749</v>
      </c>
      <c r="R1104" t="s">
        <v>593</v>
      </c>
      <c r="S1104" t="s">
        <v>686</v>
      </c>
      <c r="T1104" t="s">
        <v>751</v>
      </c>
      <c r="U1104" t="s">
        <v>752</v>
      </c>
      <c r="V1104" t="s">
        <v>753</v>
      </c>
      <c r="W1104" t="s">
        <v>21</v>
      </c>
      <c r="X1104" t="s">
        <v>927</v>
      </c>
      <c r="Y1104" t="s">
        <v>755</v>
      </c>
      <c r="Z1104" t="s">
        <v>380</v>
      </c>
      <c r="AA1104" t="s">
        <v>756</v>
      </c>
      <c r="AB1104" t="s">
        <v>924</v>
      </c>
      <c r="AC1104" t="s">
        <v>758</v>
      </c>
      <c r="AD1104" t="s">
        <v>759</v>
      </c>
      <c r="AE1104" t="s">
        <v>562</v>
      </c>
      <c r="AF1104" t="s">
        <v>790</v>
      </c>
      <c r="AG1104" t="s">
        <v>761</v>
      </c>
      <c r="AH1104" t="s">
        <v>762</v>
      </c>
      <c r="AI1104" t="s">
        <v>791</v>
      </c>
      <c r="AJ1104">
        <v>319.42</v>
      </c>
      <c r="AK1104">
        <v>0</v>
      </c>
      <c r="AL1104">
        <v>0</v>
      </c>
      <c r="AM1104" t="s">
        <v>764</v>
      </c>
      <c r="AN1104" t="s">
        <v>764</v>
      </c>
      <c r="AO1104" t="s">
        <v>764</v>
      </c>
    </row>
    <row r="1105" spans="1:41" x14ac:dyDescent="0.35">
      <c r="A1105">
        <v>1772082</v>
      </c>
      <c r="B1105" t="s">
        <v>740</v>
      </c>
      <c r="C1105" t="s">
        <v>741</v>
      </c>
      <c r="D1105" t="s">
        <v>580</v>
      </c>
      <c r="E1105" t="s">
        <v>106</v>
      </c>
      <c r="F1105" t="s">
        <v>742</v>
      </c>
      <c r="G1105">
        <v>2021</v>
      </c>
      <c r="H1105">
        <v>6</v>
      </c>
      <c r="I1105" t="s">
        <v>743</v>
      </c>
      <c r="J1105" s="29">
        <v>44377</v>
      </c>
      <c r="K1105" t="s">
        <v>744</v>
      </c>
      <c r="L1105" t="s">
        <v>769</v>
      </c>
      <c r="M1105" t="s">
        <v>770</v>
      </c>
      <c r="N1105" t="s">
        <v>771</v>
      </c>
      <c r="O1105" t="s">
        <v>772</v>
      </c>
      <c r="P1105" t="s">
        <v>673</v>
      </c>
      <c r="Q1105" t="s">
        <v>749</v>
      </c>
      <c r="R1105" t="s">
        <v>593</v>
      </c>
      <c r="S1105" t="s">
        <v>686</v>
      </c>
      <c r="T1105" t="s">
        <v>751</v>
      </c>
      <c r="U1105" t="s">
        <v>752</v>
      </c>
      <c r="V1105" t="s">
        <v>753</v>
      </c>
      <c r="W1105" t="s">
        <v>20</v>
      </c>
      <c r="X1105" t="s">
        <v>928</v>
      </c>
      <c r="Y1105" t="s">
        <v>755</v>
      </c>
      <c r="Z1105" t="s">
        <v>380</v>
      </c>
      <c r="AA1105" t="s">
        <v>756</v>
      </c>
      <c r="AB1105" t="s">
        <v>924</v>
      </c>
      <c r="AC1105" t="s">
        <v>758</v>
      </c>
      <c r="AD1105" t="s">
        <v>759</v>
      </c>
      <c r="AE1105" t="s">
        <v>562</v>
      </c>
      <c r="AF1105" t="s">
        <v>925</v>
      </c>
      <c r="AG1105" t="s">
        <v>761</v>
      </c>
      <c r="AH1105" t="s">
        <v>762</v>
      </c>
      <c r="AI1105" t="s">
        <v>926</v>
      </c>
      <c r="AJ1105">
        <v>808.69</v>
      </c>
      <c r="AK1105">
        <v>0</v>
      </c>
      <c r="AL1105">
        <v>0</v>
      </c>
      <c r="AM1105" t="s">
        <v>764</v>
      </c>
      <c r="AN1105" t="s">
        <v>764</v>
      </c>
      <c r="AO1105" t="s">
        <v>764</v>
      </c>
    </row>
    <row r="1106" spans="1:41" x14ac:dyDescent="0.35">
      <c r="A1106">
        <v>1772082</v>
      </c>
      <c r="B1106" t="s">
        <v>740</v>
      </c>
      <c r="C1106" t="s">
        <v>741</v>
      </c>
      <c r="D1106" t="s">
        <v>580</v>
      </c>
      <c r="E1106" t="s">
        <v>106</v>
      </c>
      <c r="F1106" t="s">
        <v>742</v>
      </c>
      <c r="G1106">
        <v>2021</v>
      </c>
      <c r="H1106">
        <v>6</v>
      </c>
      <c r="I1106" t="s">
        <v>743</v>
      </c>
      <c r="J1106" s="29">
        <v>44377</v>
      </c>
      <c r="K1106" t="s">
        <v>744</v>
      </c>
      <c r="L1106" t="s">
        <v>769</v>
      </c>
      <c r="M1106" t="s">
        <v>774</v>
      </c>
      <c r="N1106" t="s">
        <v>775</v>
      </c>
      <c r="O1106" t="s">
        <v>772</v>
      </c>
      <c r="P1106" t="s">
        <v>673</v>
      </c>
      <c r="Q1106" t="s">
        <v>749</v>
      </c>
      <c r="R1106" t="s">
        <v>593</v>
      </c>
      <c r="S1106" t="s">
        <v>686</v>
      </c>
      <c r="T1106" t="s">
        <v>751</v>
      </c>
      <c r="U1106" t="s">
        <v>752</v>
      </c>
      <c r="V1106" t="s">
        <v>753</v>
      </c>
      <c r="W1106" t="s">
        <v>20</v>
      </c>
      <c r="X1106" t="s">
        <v>928</v>
      </c>
      <c r="Y1106" t="s">
        <v>755</v>
      </c>
      <c r="Z1106" t="s">
        <v>380</v>
      </c>
      <c r="AA1106" t="s">
        <v>756</v>
      </c>
      <c r="AB1106" t="s">
        <v>924</v>
      </c>
      <c r="AC1106" t="s">
        <v>758</v>
      </c>
      <c r="AD1106" t="s">
        <v>759</v>
      </c>
      <c r="AE1106" t="s">
        <v>562</v>
      </c>
      <c r="AF1106" t="s">
        <v>925</v>
      </c>
      <c r="AG1106" t="s">
        <v>761</v>
      </c>
      <c r="AH1106" t="s">
        <v>762</v>
      </c>
      <c r="AI1106" t="s">
        <v>926</v>
      </c>
      <c r="AJ1106">
        <v>-808.69</v>
      </c>
      <c r="AK1106">
        <v>0</v>
      </c>
      <c r="AL1106">
        <v>0</v>
      </c>
      <c r="AM1106" t="s">
        <v>764</v>
      </c>
      <c r="AN1106" t="s">
        <v>764</v>
      </c>
      <c r="AO1106" t="s">
        <v>764</v>
      </c>
    </row>
    <row r="1107" spans="1:41" x14ac:dyDescent="0.35">
      <c r="A1107">
        <v>1772082</v>
      </c>
      <c r="B1107" t="s">
        <v>740</v>
      </c>
      <c r="C1107" t="s">
        <v>741</v>
      </c>
      <c r="D1107" t="s">
        <v>580</v>
      </c>
      <c r="E1107" t="s">
        <v>106</v>
      </c>
      <c r="F1107" t="s">
        <v>742</v>
      </c>
      <c r="G1107">
        <v>2021</v>
      </c>
      <c r="H1107">
        <v>6</v>
      </c>
      <c r="I1107" t="s">
        <v>743</v>
      </c>
      <c r="J1107" s="29">
        <v>44377</v>
      </c>
      <c r="K1107" t="s">
        <v>744</v>
      </c>
      <c r="L1107" t="s">
        <v>745</v>
      </c>
      <c r="M1107" t="s">
        <v>746</v>
      </c>
      <c r="N1107" t="s">
        <v>747</v>
      </c>
      <c r="O1107" t="s">
        <v>748</v>
      </c>
      <c r="P1107" t="s">
        <v>673</v>
      </c>
      <c r="Q1107" t="s">
        <v>749</v>
      </c>
      <c r="R1107" t="s">
        <v>593</v>
      </c>
      <c r="S1107" t="s">
        <v>686</v>
      </c>
      <c r="T1107" t="s">
        <v>751</v>
      </c>
      <c r="U1107" t="s">
        <v>752</v>
      </c>
      <c r="V1107" t="s">
        <v>753</v>
      </c>
      <c r="W1107" t="s">
        <v>20</v>
      </c>
      <c r="X1107" t="s">
        <v>928</v>
      </c>
      <c r="Y1107" t="s">
        <v>755</v>
      </c>
      <c r="Z1107" t="s">
        <v>380</v>
      </c>
      <c r="AA1107" t="s">
        <v>756</v>
      </c>
      <c r="AB1107" t="s">
        <v>924</v>
      </c>
      <c r="AC1107" t="s">
        <v>758</v>
      </c>
      <c r="AD1107" t="s">
        <v>759</v>
      </c>
      <c r="AE1107" t="s">
        <v>562</v>
      </c>
      <c r="AF1107" t="s">
        <v>925</v>
      </c>
      <c r="AG1107" t="s">
        <v>761</v>
      </c>
      <c r="AH1107" t="s">
        <v>762</v>
      </c>
      <c r="AI1107" t="s">
        <v>926</v>
      </c>
      <c r="AJ1107">
        <v>1235.48</v>
      </c>
      <c r="AK1107">
        <v>0</v>
      </c>
      <c r="AL1107">
        <v>0</v>
      </c>
      <c r="AM1107" t="s">
        <v>764</v>
      </c>
      <c r="AN1107" t="s">
        <v>764</v>
      </c>
      <c r="AO1107" t="s">
        <v>764</v>
      </c>
    </row>
    <row r="1108" spans="1:41" x14ac:dyDescent="0.35">
      <c r="A1108">
        <v>1772082</v>
      </c>
      <c r="B1108" t="s">
        <v>740</v>
      </c>
      <c r="C1108" t="s">
        <v>741</v>
      </c>
      <c r="D1108" t="s">
        <v>580</v>
      </c>
      <c r="E1108" t="s">
        <v>106</v>
      </c>
      <c r="F1108" t="s">
        <v>742</v>
      </c>
      <c r="G1108">
        <v>2021</v>
      </c>
      <c r="H1108">
        <v>6</v>
      </c>
      <c r="I1108" t="s">
        <v>743</v>
      </c>
      <c r="J1108" s="29">
        <v>44377</v>
      </c>
      <c r="K1108" t="s">
        <v>744</v>
      </c>
      <c r="L1108" t="s">
        <v>769</v>
      </c>
      <c r="M1108" t="s">
        <v>776</v>
      </c>
      <c r="N1108" t="s">
        <v>777</v>
      </c>
      <c r="O1108" t="s">
        <v>772</v>
      </c>
      <c r="P1108" t="s">
        <v>673</v>
      </c>
      <c r="Q1108" t="s">
        <v>749</v>
      </c>
      <c r="R1108" t="s">
        <v>593</v>
      </c>
      <c r="S1108" t="s">
        <v>686</v>
      </c>
      <c r="T1108" t="s">
        <v>751</v>
      </c>
      <c r="U1108" t="s">
        <v>752</v>
      </c>
      <c r="V1108" t="s">
        <v>753</v>
      </c>
      <c r="W1108" t="s">
        <v>20</v>
      </c>
      <c r="X1108" t="s">
        <v>928</v>
      </c>
      <c r="Y1108" t="s">
        <v>755</v>
      </c>
      <c r="Z1108" t="s">
        <v>380</v>
      </c>
      <c r="AA1108" t="s">
        <v>756</v>
      </c>
      <c r="AB1108" t="s">
        <v>924</v>
      </c>
      <c r="AC1108" t="s">
        <v>758</v>
      </c>
      <c r="AD1108" t="s">
        <v>759</v>
      </c>
      <c r="AE1108" t="s">
        <v>562</v>
      </c>
      <c r="AF1108" t="s">
        <v>925</v>
      </c>
      <c r="AG1108" t="s">
        <v>761</v>
      </c>
      <c r="AH1108" t="s">
        <v>762</v>
      </c>
      <c r="AI1108" t="s">
        <v>926</v>
      </c>
      <c r="AJ1108">
        <v>808.69</v>
      </c>
      <c r="AK1108">
        <v>0</v>
      </c>
      <c r="AL1108">
        <v>0</v>
      </c>
      <c r="AM1108" t="s">
        <v>764</v>
      </c>
      <c r="AN1108" t="s">
        <v>764</v>
      </c>
      <c r="AO1108" t="s">
        <v>764</v>
      </c>
    </row>
    <row r="1109" spans="1:41" x14ac:dyDescent="0.35">
      <c r="A1109">
        <v>1069711</v>
      </c>
      <c r="B1109" t="s">
        <v>740</v>
      </c>
      <c r="C1109" t="s">
        <v>741</v>
      </c>
      <c r="D1109" t="e">
        <v>#N/A</v>
      </c>
      <c r="E1109" t="s">
        <v>983</v>
      </c>
      <c r="F1109" t="s">
        <v>742</v>
      </c>
      <c r="G1109">
        <v>2021</v>
      </c>
      <c r="H1109">
        <v>6</v>
      </c>
      <c r="I1109" t="s">
        <v>743</v>
      </c>
      <c r="J1109" s="29">
        <v>44377</v>
      </c>
      <c r="K1109" t="s">
        <v>744</v>
      </c>
      <c r="L1109" t="s">
        <v>769</v>
      </c>
      <c r="M1109" t="s">
        <v>770</v>
      </c>
      <c r="N1109" t="s">
        <v>771</v>
      </c>
      <c r="O1109" t="s">
        <v>772</v>
      </c>
      <c r="P1109" t="s">
        <v>673</v>
      </c>
      <c r="Q1109" t="s">
        <v>749</v>
      </c>
      <c r="R1109" t="s">
        <v>593</v>
      </c>
      <c r="S1109" t="s">
        <v>686</v>
      </c>
      <c r="T1109" t="s">
        <v>751</v>
      </c>
      <c r="U1109" t="s">
        <v>752</v>
      </c>
      <c r="V1109" t="s">
        <v>753</v>
      </c>
      <c r="W1109" t="s">
        <v>933</v>
      </c>
      <c r="X1109" t="s">
        <v>934</v>
      </c>
      <c r="Y1109" t="s">
        <v>755</v>
      </c>
      <c r="Z1109" t="s">
        <v>380</v>
      </c>
      <c r="AA1109" t="s">
        <v>756</v>
      </c>
      <c r="AB1109" t="s">
        <v>924</v>
      </c>
      <c r="AC1109" t="s">
        <v>758</v>
      </c>
      <c r="AD1109" t="s">
        <v>759</v>
      </c>
      <c r="AE1109" t="s">
        <v>562</v>
      </c>
      <c r="AF1109" t="s">
        <v>935</v>
      </c>
      <c r="AG1109" t="s">
        <v>761</v>
      </c>
      <c r="AH1109" t="s">
        <v>762</v>
      </c>
      <c r="AI1109" t="s">
        <v>936</v>
      </c>
      <c r="AJ1109">
        <v>1888.68</v>
      </c>
      <c r="AK1109">
        <v>0</v>
      </c>
      <c r="AL1109">
        <v>0</v>
      </c>
      <c r="AM1109" t="s">
        <v>764</v>
      </c>
      <c r="AN1109" t="s">
        <v>764</v>
      </c>
      <c r="AO1109" t="s">
        <v>764</v>
      </c>
    </row>
    <row r="1110" spans="1:41" x14ac:dyDescent="0.35">
      <c r="A1110">
        <v>1069711</v>
      </c>
      <c r="B1110" t="s">
        <v>740</v>
      </c>
      <c r="C1110" t="s">
        <v>741</v>
      </c>
      <c r="D1110" t="e">
        <v>#N/A</v>
      </c>
      <c r="E1110" t="s">
        <v>983</v>
      </c>
      <c r="F1110" t="s">
        <v>742</v>
      </c>
      <c r="G1110">
        <v>2021</v>
      </c>
      <c r="H1110">
        <v>6</v>
      </c>
      <c r="I1110" t="s">
        <v>743</v>
      </c>
      <c r="J1110" s="29">
        <v>44377</v>
      </c>
      <c r="K1110" t="s">
        <v>744</v>
      </c>
      <c r="L1110" t="s">
        <v>769</v>
      </c>
      <c r="M1110" t="s">
        <v>774</v>
      </c>
      <c r="N1110" t="s">
        <v>775</v>
      </c>
      <c r="O1110" t="s">
        <v>772</v>
      </c>
      <c r="P1110" t="s">
        <v>673</v>
      </c>
      <c r="Q1110" t="s">
        <v>749</v>
      </c>
      <c r="R1110" t="s">
        <v>593</v>
      </c>
      <c r="S1110" t="s">
        <v>686</v>
      </c>
      <c r="T1110" t="s">
        <v>751</v>
      </c>
      <c r="U1110" t="s">
        <v>752</v>
      </c>
      <c r="V1110" t="s">
        <v>753</v>
      </c>
      <c r="W1110" t="s">
        <v>933</v>
      </c>
      <c r="X1110" t="s">
        <v>934</v>
      </c>
      <c r="Y1110" t="s">
        <v>755</v>
      </c>
      <c r="Z1110" t="s">
        <v>380</v>
      </c>
      <c r="AA1110" t="s">
        <v>756</v>
      </c>
      <c r="AB1110" t="s">
        <v>924</v>
      </c>
      <c r="AC1110" t="s">
        <v>758</v>
      </c>
      <c r="AD1110" t="s">
        <v>759</v>
      </c>
      <c r="AE1110" t="s">
        <v>562</v>
      </c>
      <c r="AF1110" t="s">
        <v>935</v>
      </c>
      <c r="AG1110" t="s">
        <v>761</v>
      </c>
      <c r="AH1110" t="s">
        <v>762</v>
      </c>
      <c r="AI1110" t="s">
        <v>936</v>
      </c>
      <c r="AJ1110">
        <v>-1888.68</v>
      </c>
      <c r="AK1110">
        <v>0</v>
      </c>
      <c r="AL1110">
        <v>0</v>
      </c>
      <c r="AM1110" t="s">
        <v>764</v>
      </c>
      <c r="AN1110" t="s">
        <v>764</v>
      </c>
      <c r="AO1110" t="s">
        <v>764</v>
      </c>
    </row>
    <row r="1111" spans="1:41" x14ac:dyDescent="0.35">
      <c r="A1111">
        <v>1069711</v>
      </c>
      <c r="B1111" t="s">
        <v>740</v>
      </c>
      <c r="C1111" t="s">
        <v>741</v>
      </c>
      <c r="D1111" t="e">
        <v>#N/A</v>
      </c>
      <c r="E1111" t="s">
        <v>983</v>
      </c>
      <c r="F1111" t="s">
        <v>742</v>
      </c>
      <c r="G1111">
        <v>2021</v>
      </c>
      <c r="H1111">
        <v>6</v>
      </c>
      <c r="I1111" t="s">
        <v>743</v>
      </c>
      <c r="J1111" s="29">
        <v>44377</v>
      </c>
      <c r="K1111" t="s">
        <v>744</v>
      </c>
      <c r="L1111" t="s">
        <v>769</v>
      </c>
      <c r="M1111" t="s">
        <v>776</v>
      </c>
      <c r="N1111" t="s">
        <v>777</v>
      </c>
      <c r="O1111" t="s">
        <v>772</v>
      </c>
      <c r="P1111" t="s">
        <v>673</v>
      </c>
      <c r="Q1111" t="s">
        <v>749</v>
      </c>
      <c r="R1111" t="s">
        <v>593</v>
      </c>
      <c r="S1111" t="s">
        <v>686</v>
      </c>
      <c r="T1111" t="s">
        <v>751</v>
      </c>
      <c r="U1111" t="s">
        <v>752</v>
      </c>
      <c r="V1111" t="s">
        <v>753</v>
      </c>
      <c r="W1111" t="s">
        <v>933</v>
      </c>
      <c r="X1111" t="s">
        <v>934</v>
      </c>
      <c r="Y1111" t="s">
        <v>755</v>
      </c>
      <c r="Z1111" t="s">
        <v>380</v>
      </c>
      <c r="AA1111" t="s">
        <v>756</v>
      </c>
      <c r="AB1111" t="s">
        <v>924</v>
      </c>
      <c r="AC1111" t="s">
        <v>758</v>
      </c>
      <c r="AD1111" t="s">
        <v>759</v>
      </c>
      <c r="AE1111" t="s">
        <v>562</v>
      </c>
      <c r="AF1111" t="s">
        <v>935</v>
      </c>
      <c r="AG1111" t="s">
        <v>761</v>
      </c>
      <c r="AH1111" t="s">
        <v>762</v>
      </c>
      <c r="AI1111" t="s">
        <v>936</v>
      </c>
      <c r="AJ1111">
        <v>1888.68</v>
      </c>
      <c r="AK1111">
        <v>0</v>
      </c>
      <c r="AL1111">
        <v>0</v>
      </c>
      <c r="AM1111" t="s">
        <v>764</v>
      </c>
      <c r="AN1111" t="s">
        <v>764</v>
      </c>
      <c r="AO1111" t="s">
        <v>764</v>
      </c>
    </row>
    <row r="1112" spans="1:41" x14ac:dyDescent="0.35">
      <c r="A1112">
        <v>1026570</v>
      </c>
      <c r="B1112" t="s">
        <v>740</v>
      </c>
      <c r="C1112" t="s">
        <v>741</v>
      </c>
      <c r="D1112" t="e">
        <v>#N/A</v>
      </c>
      <c r="E1112" t="s">
        <v>984</v>
      </c>
      <c r="F1112" t="s">
        <v>742</v>
      </c>
      <c r="G1112">
        <v>2021</v>
      </c>
      <c r="H1112">
        <v>6</v>
      </c>
      <c r="I1112" t="s">
        <v>743</v>
      </c>
      <c r="J1112" s="29">
        <v>44377</v>
      </c>
      <c r="K1112" t="s">
        <v>744</v>
      </c>
      <c r="L1112" t="s">
        <v>769</v>
      </c>
      <c r="M1112" t="s">
        <v>770</v>
      </c>
      <c r="N1112" t="s">
        <v>771</v>
      </c>
      <c r="O1112" t="s">
        <v>772</v>
      </c>
      <c r="P1112" t="s">
        <v>673</v>
      </c>
      <c r="Q1112" t="s">
        <v>749</v>
      </c>
      <c r="R1112" t="s">
        <v>591</v>
      </c>
      <c r="S1112" t="s">
        <v>687</v>
      </c>
      <c r="T1112" t="s">
        <v>751</v>
      </c>
      <c r="U1112" t="s">
        <v>752</v>
      </c>
      <c r="V1112" t="s">
        <v>753</v>
      </c>
      <c r="W1112" t="s">
        <v>930</v>
      </c>
      <c r="X1112" t="s">
        <v>931</v>
      </c>
      <c r="Y1112" t="s">
        <v>755</v>
      </c>
      <c r="Z1112" t="s">
        <v>380</v>
      </c>
      <c r="AA1112" t="s">
        <v>756</v>
      </c>
      <c r="AB1112" t="s">
        <v>924</v>
      </c>
      <c r="AC1112" t="s">
        <v>758</v>
      </c>
      <c r="AD1112" t="s">
        <v>759</v>
      </c>
      <c r="AE1112" t="s">
        <v>768</v>
      </c>
      <c r="AF1112" t="s">
        <v>925</v>
      </c>
      <c r="AG1112" t="s">
        <v>761</v>
      </c>
      <c r="AH1112" t="s">
        <v>762</v>
      </c>
      <c r="AI1112" t="s">
        <v>926</v>
      </c>
      <c r="AJ1112">
        <v>3602.28</v>
      </c>
      <c r="AK1112">
        <v>0</v>
      </c>
      <c r="AL1112">
        <v>0</v>
      </c>
      <c r="AM1112" t="s">
        <v>764</v>
      </c>
      <c r="AN1112" t="s">
        <v>764</v>
      </c>
      <c r="AO1112" t="s">
        <v>764</v>
      </c>
    </row>
    <row r="1113" spans="1:41" x14ac:dyDescent="0.35">
      <c r="A1113">
        <v>1026570</v>
      </c>
      <c r="B1113" t="s">
        <v>740</v>
      </c>
      <c r="C1113" t="s">
        <v>741</v>
      </c>
      <c r="D1113" t="e">
        <v>#N/A</v>
      </c>
      <c r="E1113" t="s">
        <v>984</v>
      </c>
      <c r="F1113" t="s">
        <v>742</v>
      </c>
      <c r="G1113">
        <v>2021</v>
      </c>
      <c r="H1113">
        <v>6</v>
      </c>
      <c r="I1113" t="s">
        <v>743</v>
      </c>
      <c r="J1113" s="29">
        <v>44377</v>
      </c>
      <c r="K1113" t="s">
        <v>744</v>
      </c>
      <c r="L1113" t="s">
        <v>769</v>
      </c>
      <c r="M1113" t="s">
        <v>774</v>
      </c>
      <c r="N1113" t="s">
        <v>775</v>
      </c>
      <c r="O1113" t="s">
        <v>772</v>
      </c>
      <c r="P1113" t="s">
        <v>673</v>
      </c>
      <c r="Q1113" t="s">
        <v>749</v>
      </c>
      <c r="R1113" t="s">
        <v>591</v>
      </c>
      <c r="S1113" t="s">
        <v>687</v>
      </c>
      <c r="T1113" t="s">
        <v>751</v>
      </c>
      <c r="U1113" t="s">
        <v>752</v>
      </c>
      <c r="V1113" t="s">
        <v>753</v>
      </c>
      <c r="W1113" t="s">
        <v>930</v>
      </c>
      <c r="X1113" t="s">
        <v>931</v>
      </c>
      <c r="Y1113" t="s">
        <v>755</v>
      </c>
      <c r="Z1113" t="s">
        <v>380</v>
      </c>
      <c r="AA1113" t="s">
        <v>756</v>
      </c>
      <c r="AB1113" t="s">
        <v>924</v>
      </c>
      <c r="AC1113" t="s">
        <v>758</v>
      </c>
      <c r="AD1113" t="s">
        <v>759</v>
      </c>
      <c r="AE1113" t="s">
        <v>768</v>
      </c>
      <c r="AF1113" t="s">
        <v>925</v>
      </c>
      <c r="AG1113" t="s">
        <v>761</v>
      </c>
      <c r="AH1113" t="s">
        <v>762</v>
      </c>
      <c r="AI1113" t="s">
        <v>926</v>
      </c>
      <c r="AJ1113">
        <v>-3602.28</v>
      </c>
      <c r="AK1113">
        <v>0</v>
      </c>
      <c r="AL1113">
        <v>0</v>
      </c>
      <c r="AM1113" t="s">
        <v>764</v>
      </c>
      <c r="AN1113" t="s">
        <v>764</v>
      </c>
      <c r="AO1113" t="s">
        <v>764</v>
      </c>
    </row>
    <row r="1114" spans="1:41" x14ac:dyDescent="0.35">
      <c r="A1114">
        <v>1026570</v>
      </c>
      <c r="B1114" t="s">
        <v>740</v>
      </c>
      <c r="C1114" t="s">
        <v>741</v>
      </c>
      <c r="D1114" t="e">
        <v>#N/A</v>
      </c>
      <c r="E1114" t="s">
        <v>984</v>
      </c>
      <c r="F1114" t="s">
        <v>742</v>
      </c>
      <c r="G1114">
        <v>2021</v>
      </c>
      <c r="H1114">
        <v>6</v>
      </c>
      <c r="I1114" t="s">
        <v>743</v>
      </c>
      <c r="J1114" s="29">
        <v>44377</v>
      </c>
      <c r="K1114" t="s">
        <v>744</v>
      </c>
      <c r="L1114" t="s">
        <v>745</v>
      </c>
      <c r="M1114" t="s">
        <v>746</v>
      </c>
      <c r="N1114" t="s">
        <v>747</v>
      </c>
      <c r="O1114" t="s">
        <v>748</v>
      </c>
      <c r="P1114" t="s">
        <v>673</v>
      </c>
      <c r="Q1114" t="s">
        <v>749</v>
      </c>
      <c r="R1114" t="s">
        <v>591</v>
      </c>
      <c r="S1114" t="s">
        <v>687</v>
      </c>
      <c r="T1114" t="s">
        <v>751</v>
      </c>
      <c r="U1114" t="s">
        <v>752</v>
      </c>
      <c r="V1114" t="s">
        <v>753</v>
      </c>
      <c r="W1114" t="s">
        <v>930</v>
      </c>
      <c r="X1114" t="s">
        <v>931</v>
      </c>
      <c r="Y1114" t="s">
        <v>755</v>
      </c>
      <c r="Z1114" t="s">
        <v>380</v>
      </c>
      <c r="AA1114" t="s">
        <v>756</v>
      </c>
      <c r="AB1114" t="s">
        <v>924</v>
      </c>
      <c r="AC1114" t="s">
        <v>758</v>
      </c>
      <c r="AD1114" t="s">
        <v>759</v>
      </c>
      <c r="AE1114" t="s">
        <v>768</v>
      </c>
      <c r="AF1114" t="s">
        <v>925</v>
      </c>
      <c r="AG1114" t="s">
        <v>761</v>
      </c>
      <c r="AH1114" t="s">
        <v>762</v>
      </c>
      <c r="AI1114" t="s">
        <v>926</v>
      </c>
      <c r="AJ1114">
        <v>3990.01</v>
      </c>
      <c r="AK1114">
        <v>0</v>
      </c>
      <c r="AL1114">
        <v>0</v>
      </c>
      <c r="AM1114" t="s">
        <v>764</v>
      </c>
      <c r="AN1114" t="s">
        <v>764</v>
      </c>
      <c r="AO1114" t="s">
        <v>764</v>
      </c>
    </row>
    <row r="1115" spans="1:41" x14ac:dyDescent="0.35">
      <c r="A1115">
        <v>1026570</v>
      </c>
      <c r="B1115" t="s">
        <v>740</v>
      </c>
      <c r="C1115" t="s">
        <v>741</v>
      </c>
      <c r="D1115" t="e">
        <v>#N/A</v>
      </c>
      <c r="E1115" t="s">
        <v>984</v>
      </c>
      <c r="F1115" t="s">
        <v>742</v>
      </c>
      <c r="G1115">
        <v>2021</v>
      </c>
      <c r="H1115">
        <v>6</v>
      </c>
      <c r="I1115" t="s">
        <v>743</v>
      </c>
      <c r="J1115" s="29">
        <v>44377</v>
      </c>
      <c r="K1115" t="s">
        <v>744</v>
      </c>
      <c r="L1115" t="s">
        <v>782</v>
      </c>
      <c r="M1115" t="s">
        <v>783</v>
      </c>
      <c r="N1115" t="s">
        <v>784</v>
      </c>
      <c r="O1115" t="s">
        <v>785</v>
      </c>
      <c r="P1115" t="s">
        <v>673</v>
      </c>
      <c r="Q1115" t="s">
        <v>749</v>
      </c>
      <c r="R1115" t="s">
        <v>591</v>
      </c>
      <c r="S1115" t="s">
        <v>687</v>
      </c>
      <c r="T1115" t="s">
        <v>751</v>
      </c>
      <c r="U1115" t="s">
        <v>752</v>
      </c>
      <c r="V1115" t="s">
        <v>753</v>
      </c>
      <c r="W1115" t="s">
        <v>930</v>
      </c>
      <c r="X1115" t="s">
        <v>931</v>
      </c>
      <c r="Y1115" t="s">
        <v>755</v>
      </c>
      <c r="Z1115" t="s">
        <v>380</v>
      </c>
      <c r="AA1115" t="s">
        <v>756</v>
      </c>
      <c r="AB1115" t="s">
        <v>924</v>
      </c>
      <c r="AC1115" t="s">
        <v>758</v>
      </c>
      <c r="AD1115" t="s">
        <v>759</v>
      </c>
      <c r="AE1115" t="s">
        <v>768</v>
      </c>
      <c r="AF1115" t="s">
        <v>925</v>
      </c>
      <c r="AG1115" t="s">
        <v>761</v>
      </c>
      <c r="AH1115" t="s">
        <v>762</v>
      </c>
      <c r="AI1115" t="s">
        <v>926</v>
      </c>
      <c r="AJ1115">
        <v>-402.29</v>
      </c>
      <c r="AK1115">
        <v>0</v>
      </c>
      <c r="AL1115">
        <v>0</v>
      </c>
      <c r="AM1115" t="s">
        <v>764</v>
      </c>
      <c r="AN1115" t="s">
        <v>764</v>
      </c>
      <c r="AO1115" t="s">
        <v>764</v>
      </c>
    </row>
    <row r="1116" spans="1:41" x14ac:dyDescent="0.35">
      <c r="A1116">
        <v>1026570</v>
      </c>
      <c r="B1116" t="s">
        <v>740</v>
      </c>
      <c r="C1116" t="s">
        <v>741</v>
      </c>
      <c r="D1116" t="e">
        <v>#N/A</v>
      </c>
      <c r="E1116" t="s">
        <v>984</v>
      </c>
      <c r="F1116" t="s">
        <v>742</v>
      </c>
      <c r="G1116">
        <v>2021</v>
      </c>
      <c r="H1116">
        <v>6</v>
      </c>
      <c r="I1116" t="s">
        <v>743</v>
      </c>
      <c r="J1116" s="29">
        <v>44377</v>
      </c>
      <c r="K1116" t="s">
        <v>744</v>
      </c>
      <c r="L1116" t="s">
        <v>769</v>
      </c>
      <c r="M1116" t="s">
        <v>776</v>
      </c>
      <c r="N1116" t="s">
        <v>777</v>
      </c>
      <c r="O1116" t="s">
        <v>772</v>
      </c>
      <c r="P1116" t="s">
        <v>673</v>
      </c>
      <c r="Q1116" t="s">
        <v>749</v>
      </c>
      <c r="R1116" t="s">
        <v>591</v>
      </c>
      <c r="S1116" t="s">
        <v>687</v>
      </c>
      <c r="T1116" t="s">
        <v>751</v>
      </c>
      <c r="U1116" t="s">
        <v>752</v>
      </c>
      <c r="V1116" t="s">
        <v>753</v>
      </c>
      <c r="W1116" t="s">
        <v>930</v>
      </c>
      <c r="X1116" t="s">
        <v>931</v>
      </c>
      <c r="Y1116" t="s">
        <v>755</v>
      </c>
      <c r="Z1116" t="s">
        <v>380</v>
      </c>
      <c r="AA1116" t="s">
        <v>756</v>
      </c>
      <c r="AB1116" t="s">
        <v>924</v>
      </c>
      <c r="AC1116" t="s">
        <v>758</v>
      </c>
      <c r="AD1116" t="s">
        <v>759</v>
      </c>
      <c r="AE1116" t="s">
        <v>768</v>
      </c>
      <c r="AF1116" t="s">
        <v>925</v>
      </c>
      <c r="AG1116" t="s">
        <v>761</v>
      </c>
      <c r="AH1116" t="s">
        <v>762</v>
      </c>
      <c r="AI1116" t="s">
        <v>926</v>
      </c>
      <c r="AJ1116">
        <v>3602.28</v>
      </c>
      <c r="AK1116">
        <v>0</v>
      </c>
      <c r="AL1116">
        <v>0</v>
      </c>
      <c r="AM1116" t="s">
        <v>764</v>
      </c>
      <c r="AN1116" t="s">
        <v>764</v>
      </c>
      <c r="AO1116" t="s">
        <v>764</v>
      </c>
    </row>
    <row r="1117" spans="1:41" x14ac:dyDescent="0.35">
      <c r="A1117">
        <v>1772566</v>
      </c>
      <c r="B1117" t="s">
        <v>740</v>
      </c>
      <c r="C1117" t="s">
        <v>741</v>
      </c>
      <c r="D1117" t="s">
        <v>580</v>
      </c>
      <c r="E1117" t="s">
        <v>104</v>
      </c>
      <c r="F1117" t="s">
        <v>742</v>
      </c>
      <c r="G1117">
        <v>2021</v>
      </c>
      <c r="H1117">
        <v>6</v>
      </c>
      <c r="I1117" t="s">
        <v>743</v>
      </c>
      <c r="J1117" s="29">
        <v>44377</v>
      </c>
      <c r="K1117" t="s">
        <v>744</v>
      </c>
      <c r="L1117" t="s">
        <v>769</v>
      </c>
      <c r="M1117" t="s">
        <v>770</v>
      </c>
      <c r="N1117" t="s">
        <v>771</v>
      </c>
      <c r="O1117" t="s">
        <v>772</v>
      </c>
      <c r="P1117" t="s">
        <v>673</v>
      </c>
      <c r="Q1117" t="s">
        <v>749</v>
      </c>
      <c r="R1117" t="s">
        <v>591</v>
      </c>
      <c r="S1117" t="s">
        <v>687</v>
      </c>
      <c r="T1117" t="s">
        <v>751</v>
      </c>
      <c r="U1117" t="s">
        <v>752</v>
      </c>
      <c r="V1117" t="s">
        <v>753</v>
      </c>
      <c r="W1117" t="s">
        <v>21</v>
      </c>
      <c r="X1117" t="s">
        <v>927</v>
      </c>
      <c r="Y1117" t="s">
        <v>755</v>
      </c>
      <c r="Z1117" t="s">
        <v>380</v>
      </c>
      <c r="AA1117" t="s">
        <v>756</v>
      </c>
      <c r="AB1117" t="s">
        <v>924</v>
      </c>
      <c r="AC1117" t="s">
        <v>758</v>
      </c>
      <c r="AD1117" t="s">
        <v>759</v>
      </c>
      <c r="AE1117" t="s">
        <v>768</v>
      </c>
      <c r="AF1117" t="s">
        <v>790</v>
      </c>
      <c r="AG1117" t="s">
        <v>761</v>
      </c>
      <c r="AH1117" t="s">
        <v>762</v>
      </c>
      <c r="AI1117" t="s">
        <v>791</v>
      </c>
      <c r="AJ1117">
        <v>2068.17</v>
      </c>
      <c r="AK1117">
        <v>0</v>
      </c>
      <c r="AL1117">
        <v>0</v>
      </c>
      <c r="AM1117" t="s">
        <v>764</v>
      </c>
      <c r="AN1117" t="s">
        <v>764</v>
      </c>
      <c r="AO1117" t="s">
        <v>764</v>
      </c>
    </row>
    <row r="1118" spans="1:41" x14ac:dyDescent="0.35">
      <c r="A1118">
        <v>1772566</v>
      </c>
      <c r="B1118" t="s">
        <v>740</v>
      </c>
      <c r="C1118" t="s">
        <v>741</v>
      </c>
      <c r="D1118" t="s">
        <v>580</v>
      </c>
      <c r="E1118" t="s">
        <v>104</v>
      </c>
      <c r="F1118" t="s">
        <v>742</v>
      </c>
      <c r="G1118">
        <v>2021</v>
      </c>
      <c r="H1118">
        <v>6</v>
      </c>
      <c r="I1118" t="s">
        <v>743</v>
      </c>
      <c r="J1118" s="29">
        <v>44377</v>
      </c>
      <c r="K1118" t="s">
        <v>744</v>
      </c>
      <c r="L1118" t="s">
        <v>769</v>
      </c>
      <c r="M1118" t="s">
        <v>770</v>
      </c>
      <c r="N1118" t="s">
        <v>771</v>
      </c>
      <c r="O1118" t="s">
        <v>772</v>
      </c>
      <c r="P1118" t="s">
        <v>673</v>
      </c>
      <c r="Q1118" t="s">
        <v>749</v>
      </c>
      <c r="R1118" t="s">
        <v>591</v>
      </c>
      <c r="S1118" t="s">
        <v>687</v>
      </c>
      <c r="T1118" t="s">
        <v>751</v>
      </c>
      <c r="U1118" t="s">
        <v>752</v>
      </c>
      <c r="V1118" t="s">
        <v>753</v>
      </c>
      <c r="W1118" t="s">
        <v>21</v>
      </c>
      <c r="X1118" t="s">
        <v>927</v>
      </c>
      <c r="Y1118" t="s">
        <v>755</v>
      </c>
      <c r="Z1118" t="s">
        <v>380</v>
      </c>
      <c r="AA1118" t="s">
        <v>756</v>
      </c>
      <c r="AB1118" t="s">
        <v>924</v>
      </c>
      <c r="AC1118" t="s">
        <v>758</v>
      </c>
      <c r="AD1118" t="s">
        <v>759</v>
      </c>
      <c r="AE1118" t="s">
        <v>768</v>
      </c>
      <c r="AF1118" t="s">
        <v>790</v>
      </c>
      <c r="AG1118" t="s">
        <v>761</v>
      </c>
      <c r="AH1118" t="s">
        <v>762</v>
      </c>
      <c r="AI1118" t="s">
        <v>791</v>
      </c>
      <c r="AJ1118">
        <v>30.59</v>
      </c>
      <c r="AK1118">
        <v>0</v>
      </c>
      <c r="AL1118">
        <v>0</v>
      </c>
      <c r="AM1118" t="s">
        <v>764</v>
      </c>
      <c r="AN1118" t="s">
        <v>764</v>
      </c>
      <c r="AO1118" t="s">
        <v>764</v>
      </c>
    </row>
    <row r="1119" spans="1:41" x14ac:dyDescent="0.35">
      <c r="A1119">
        <v>1771945</v>
      </c>
      <c r="B1119" t="s">
        <v>740</v>
      </c>
      <c r="C1119" t="s">
        <v>741</v>
      </c>
      <c r="D1119" t="s">
        <v>580</v>
      </c>
      <c r="E1119" t="s">
        <v>103</v>
      </c>
      <c r="F1119" t="s">
        <v>742</v>
      </c>
      <c r="G1119">
        <v>2021</v>
      </c>
      <c r="H1119">
        <v>6</v>
      </c>
      <c r="I1119" t="s">
        <v>743</v>
      </c>
      <c r="J1119" s="29">
        <v>44377</v>
      </c>
      <c r="K1119" t="s">
        <v>744</v>
      </c>
      <c r="L1119" t="s">
        <v>769</v>
      </c>
      <c r="M1119" t="s">
        <v>770</v>
      </c>
      <c r="N1119" t="s">
        <v>771</v>
      </c>
      <c r="O1119" t="s">
        <v>772</v>
      </c>
      <c r="P1119" t="s">
        <v>673</v>
      </c>
      <c r="Q1119" t="s">
        <v>749</v>
      </c>
      <c r="R1119" t="s">
        <v>591</v>
      </c>
      <c r="S1119" t="s">
        <v>687</v>
      </c>
      <c r="T1119" t="s">
        <v>751</v>
      </c>
      <c r="U1119" t="s">
        <v>752</v>
      </c>
      <c r="V1119" t="s">
        <v>753</v>
      </c>
      <c r="W1119" t="s">
        <v>20</v>
      </c>
      <c r="X1119" t="s">
        <v>928</v>
      </c>
      <c r="Y1119" t="s">
        <v>755</v>
      </c>
      <c r="Z1119" t="s">
        <v>380</v>
      </c>
      <c r="AA1119" t="s">
        <v>756</v>
      </c>
      <c r="AB1119" t="s">
        <v>924</v>
      </c>
      <c r="AC1119" t="s">
        <v>758</v>
      </c>
      <c r="AD1119" t="s">
        <v>759</v>
      </c>
      <c r="AE1119" t="s">
        <v>768</v>
      </c>
      <c r="AF1119" t="s">
        <v>925</v>
      </c>
      <c r="AG1119" t="s">
        <v>761</v>
      </c>
      <c r="AH1119" t="s">
        <v>762</v>
      </c>
      <c r="AI1119" t="s">
        <v>926</v>
      </c>
      <c r="AJ1119">
        <v>1462.32</v>
      </c>
      <c r="AK1119">
        <v>0</v>
      </c>
      <c r="AL1119">
        <v>0</v>
      </c>
      <c r="AM1119" t="s">
        <v>764</v>
      </c>
      <c r="AN1119" t="s">
        <v>764</v>
      </c>
      <c r="AO1119" t="s">
        <v>764</v>
      </c>
    </row>
    <row r="1120" spans="1:41" x14ac:dyDescent="0.35">
      <c r="A1120">
        <v>1060753</v>
      </c>
      <c r="B1120" t="s">
        <v>740</v>
      </c>
      <c r="C1120" t="s">
        <v>741</v>
      </c>
      <c r="D1120" t="e">
        <v>#N/A</v>
      </c>
      <c r="E1120" t="s">
        <v>985</v>
      </c>
      <c r="F1120" t="s">
        <v>742</v>
      </c>
      <c r="G1120">
        <v>2021</v>
      </c>
      <c r="H1120">
        <v>6</v>
      </c>
      <c r="I1120" t="s">
        <v>743</v>
      </c>
      <c r="J1120" s="29">
        <v>44377</v>
      </c>
      <c r="K1120" t="s">
        <v>744</v>
      </c>
      <c r="L1120" t="s">
        <v>769</v>
      </c>
      <c r="M1120" t="s">
        <v>770</v>
      </c>
      <c r="N1120" t="s">
        <v>771</v>
      </c>
      <c r="O1120" t="s">
        <v>772</v>
      </c>
      <c r="P1120" t="s">
        <v>673</v>
      </c>
      <c r="Q1120" t="s">
        <v>749</v>
      </c>
      <c r="R1120" t="s">
        <v>591</v>
      </c>
      <c r="S1120" t="s">
        <v>687</v>
      </c>
      <c r="T1120" t="s">
        <v>751</v>
      </c>
      <c r="U1120" t="s">
        <v>752</v>
      </c>
      <c r="V1120" t="s">
        <v>753</v>
      </c>
      <c r="W1120" t="s">
        <v>933</v>
      </c>
      <c r="X1120" t="s">
        <v>934</v>
      </c>
      <c r="Y1120" t="s">
        <v>755</v>
      </c>
      <c r="Z1120" t="s">
        <v>380</v>
      </c>
      <c r="AA1120" t="s">
        <v>756</v>
      </c>
      <c r="AB1120" t="s">
        <v>924</v>
      </c>
      <c r="AC1120" t="s">
        <v>758</v>
      </c>
      <c r="AD1120" t="s">
        <v>759</v>
      </c>
      <c r="AE1120" t="s">
        <v>768</v>
      </c>
      <c r="AF1120" t="s">
        <v>935</v>
      </c>
      <c r="AG1120" t="s">
        <v>761</v>
      </c>
      <c r="AH1120" t="s">
        <v>762</v>
      </c>
      <c r="AI1120" t="s">
        <v>936</v>
      </c>
      <c r="AJ1120">
        <v>737.69</v>
      </c>
      <c r="AK1120">
        <v>0</v>
      </c>
      <c r="AL1120">
        <v>0</v>
      </c>
      <c r="AM1120" t="s">
        <v>764</v>
      </c>
      <c r="AN1120" t="s">
        <v>764</v>
      </c>
      <c r="AO1120" t="s">
        <v>764</v>
      </c>
    </row>
    <row r="1121" spans="1:41" x14ac:dyDescent="0.35">
      <c r="A1121">
        <v>1772566</v>
      </c>
      <c r="B1121" t="s">
        <v>740</v>
      </c>
      <c r="C1121" t="s">
        <v>741</v>
      </c>
      <c r="D1121" t="s">
        <v>580</v>
      </c>
      <c r="E1121" t="s">
        <v>104</v>
      </c>
      <c r="F1121" t="s">
        <v>742</v>
      </c>
      <c r="G1121">
        <v>2021</v>
      </c>
      <c r="H1121">
        <v>6</v>
      </c>
      <c r="I1121" t="s">
        <v>743</v>
      </c>
      <c r="J1121" s="29">
        <v>44377</v>
      </c>
      <c r="K1121" t="s">
        <v>744</v>
      </c>
      <c r="L1121" t="s">
        <v>769</v>
      </c>
      <c r="M1121" t="s">
        <v>774</v>
      </c>
      <c r="N1121" t="s">
        <v>775</v>
      </c>
      <c r="O1121" t="s">
        <v>772</v>
      </c>
      <c r="P1121" t="s">
        <v>673</v>
      </c>
      <c r="Q1121" t="s">
        <v>749</v>
      </c>
      <c r="R1121" t="s">
        <v>591</v>
      </c>
      <c r="S1121" t="s">
        <v>687</v>
      </c>
      <c r="T1121" t="s">
        <v>751</v>
      </c>
      <c r="U1121" t="s">
        <v>752</v>
      </c>
      <c r="V1121" t="s">
        <v>753</v>
      </c>
      <c r="W1121" t="s">
        <v>21</v>
      </c>
      <c r="X1121" t="s">
        <v>927</v>
      </c>
      <c r="Y1121" t="s">
        <v>755</v>
      </c>
      <c r="Z1121" t="s">
        <v>380</v>
      </c>
      <c r="AA1121" t="s">
        <v>756</v>
      </c>
      <c r="AB1121" t="s">
        <v>924</v>
      </c>
      <c r="AC1121" t="s">
        <v>758</v>
      </c>
      <c r="AD1121" t="s">
        <v>759</v>
      </c>
      <c r="AE1121" t="s">
        <v>768</v>
      </c>
      <c r="AF1121" t="s">
        <v>790</v>
      </c>
      <c r="AG1121" t="s">
        <v>761</v>
      </c>
      <c r="AH1121" t="s">
        <v>762</v>
      </c>
      <c r="AI1121" t="s">
        <v>791</v>
      </c>
      <c r="AJ1121">
        <v>-2068.17</v>
      </c>
      <c r="AK1121">
        <v>0</v>
      </c>
      <c r="AL1121">
        <v>0</v>
      </c>
      <c r="AM1121" t="s">
        <v>764</v>
      </c>
      <c r="AN1121" t="s">
        <v>764</v>
      </c>
      <c r="AO1121" t="s">
        <v>764</v>
      </c>
    </row>
    <row r="1122" spans="1:41" x14ac:dyDescent="0.35">
      <c r="A1122">
        <v>1772566</v>
      </c>
      <c r="B1122" t="s">
        <v>740</v>
      </c>
      <c r="C1122" t="s">
        <v>741</v>
      </c>
      <c r="D1122" t="s">
        <v>580</v>
      </c>
      <c r="E1122" t="s">
        <v>104</v>
      </c>
      <c r="F1122" t="s">
        <v>742</v>
      </c>
      <c r="G1122">
        <v>2021</v>
      </c>
      <c r="H1122">
        <v>6</v>
      </c>
      <c r="I1122" t="s">
        <v>743</v>
      </c>
      <c r="J1122" s="29">
        <v>44377</v>
      </c>
      <c r="K1122" t="s">
        <v>744</v>
      </c>
      <c r="L1122" t="s">
        <v>769</v>
      </c>
      <c r="M1122" t="s">
        <v>774</v>
      </c>
      <c r="N1122" t="s">
        <v>775</v>
      </c>
      <c r="O1122" t="s">
        <v>772</v>
      </c>
      <c r="P1122" t="s">
        <v>673</v>
      </c>
      <c r="Q1122" t="s">
        <v>749</v>
      </c>
      <c r="R1122" t="s">
        <v>591</v>
      </c>
      <c r="S1122" t="s">
        <v>687</v>
      </c>
      <c r="T1122" t="s">
        <v>751</v>
      </c>
      <c r="U1122" t="s">
        <v>752</v>
      </c>
      <c r="V1122" t="s">
        <v>753</v>
      </c>
      <c r="W1122" t="s">
        <v>21</v>
      </c>
      <c r="X1122" t="s">
        <v>927</v>
      </c>
      <c r="Y1122" t="s">
        <v>755</v>
      </c>
      <c r="Z1122" t="s">
        <v>380</v>
      </c>
      <c r="AA1122" t="s">
        <v>756</v>
      </c>
      <c r="AB1122" t="s">
        <v>924</v>
      </c>
      <c r="AC1122" t="s">
        <v>758</v>
      </c>
      <c r="AD1122" t="s">
        <v>759</v>
      </c>
      <c r="AE1122" t="s">
        <v>768</v>
      </c>
      <c r="AF1122" t="s">
        <v>790</v>
      </c>
      <c r="AG1122" t="s">
        <v>761</v>
      </c>
      <c r="AH1122" t="s">
        <v>762</v>
      </c>
      <c r="AI1122" t="s">
        <v>791</v>
      </c>
      <c r="AJ1122">
        <v>-30.59</v>
      </c>
      <c r="AK1122">
        <v>0</v>
      </c>
      <c r="AL1122">
        <v>0</v>
      </c>
      <c r="AM1122" t="s">
        <v>764</v>
      </c>
      <c r="AN1122" t="s">
        <v>764</v>
      </c>
      <c r="AO1122" t="s">
        <v>764</v>
      </c>
    </row>
    <row r="1123" spans="1:41" x14ac:dyDescent="0.35">
      <c r="A1123">
        <v>1771945</v>
      </c>
      <c r="B1123" t="s">
        <v>740</v>
      </c>
      <c r="C1123" t="s">
        <v>741</v>
      </c>
      <c r="D1123" t="s">
        <v>580</v>
      </c>
      <c r="E1123" t="s">
        <v>103</v>
      </c>
      <c r="F1123" t="s">
        <v>742</v>
      </c>
      <c r="G1123">
        <v>2021</v>
      </c>
      <c r="H1123">
        <v>6</v>
      </c>
      <c r="I1123" t="s">
        <v>743</v>
      </c>
      <c r="J1123" s="29">
        <v>44377</v>
      </c>
      <c r="K1123" t="s">
        <v>744</v>
      </c>
      <c r="L1123" t="s">
        <v>769</v>
      </c>
      <c r="M1123" t="s">
        <v>774</v>
      </c>
      <c r="N1123" t="s">
        <v>775</v>
      </c>
      <c r="O1123" t="s">
        <v>772</v>
      </c>
      <c r="P1123" t="s">
        <v>673</v>
      </c>
      <c r="Q1123" t="s">
        <v>749</v>
      </c>
      <c r="R1123" t="s">
        <v>591</v>
      </c>
      <c r="S1123" t="s">
        <v>687</v>
      </c>
      <c r="T1123" t="s">
        <v>751</v>
      </c>
      <c r="U1123" t="s">
        <v>752</v>
      </c>
      <c r="V1123" t="s">
        <v>753</v>
      </c>
      <c r="W1123" t="s">
        <v>20</v>
      </c>
      <c r="X1123" t="s">
        <v>928</v>
      </c>
      <c r="Y1123" t="s">
        <v>755</v>
      </c>
      <c r="Z1123" t="s">
        <v>380</v>
      </c>
      <c r="AA1123" t="s">
        <v>756</v>
      </c>
      <c r="AB1123" t="s">
        <v>924</v>
      </c>
      <c r="AC1123" t="s">
        <v>758</v>
      </c>
      <c r="AD1123" t="s">
        <v>759</v>
      </c>
      <c r="AE1123" t="s">
        <v>768</v>
      </c>
      <c r="AF1123" t="s">
        <v>925</v>
      </c>
      <c r="AG1123" t="s">
        <v>761</v>
      </c>
      <c r="AH1123" t="s">
        <v>762</v>
      </c>
      <c r="AI1123" t="s">
        <v>926</v>
      </c>
      <c r="AJ1123">
        <v>-1462.32</v>
      </c>
      <c r="AK1123">
        <v>0</v>
      </c>
      <c r="AL1123">
        <v>0</v>
      </c>
      <c r="AM1123" t="s">
        <v>764</v>
      </c>
      <c r="AN1123" t="s">
        <v>764</v>
      </c>
      <c r="AO1123" t="s">
        <v>764</v>
      </c>
    </row>
    <row r="1124" spans="1:41" x14ac:dyDescent="0.35">
      <c r="A1124">
        <v>1060753</v>
      </c>
      <c r="B1124" t="s">
        <v>740</v>
      </c>
      <c r="C1124" t="s">
        <v>741</v>
      </c>
      <c r="D1124" t="e">
        <v>#N/A</v>
      </c>
      <c r="E1124" t="s">
        <v>985</v>
      </c>
      <c r="F1124" t="s">
        <v>742</v>
      </c>
      <c r="G1124">
        <v>2021</v>
      </c>
      <c r="H1124">
        <v>6</v>
      </c>
      <c r="I1124" t="s">
        <v>743</v>
      </c>
      <c r="J1124" s="29">
        <v>44377</v>
      </c>
      <c r="K1124" t="s">
        <v>744</v>
      </c>
      <c r="L1124" t="s">
        <v>769</v>
      </c>
      <c r="M1124" t="s">
        <v>774</v>
      </c>
      <c r="N1124" t="s">
        <v>775</v>
      </c>
      <c r="O1124" t="s">
        <v>772</v>
      </c>
      <c r="P1124" t="s">
        <v>673</v>
      </c>
      <c r="Q1124" t="s">
        <v>749</v>
      </c>
      <c r="R1124" t="s">
        <v>591</v>
      </c>
      <c r="S1124" t="s">
        <v>687</v>
      </c>
      <c r="T1124" t="s">
        <v>751</v>
      </c>
      <c r="U1124" t="s">
        <v>752</v>
      </c>
      <c r="V1124" t="s">
        <v>753</v>
      </c>
      <c r="W1124" t="s">
        <v>933</v>
      </c>
      <c r="X1124" t="s">
        <v>934</v>
      </c>
      <c r="Y1124" t="s">
        <v>755</v>
      </c>
      <c r="Z1124" t="s">
        <v>380</v>
      </c>
      <c r="AA1124" t="s">
        <v>756</v>
      </c>
      <c r="AB1124" t="s">
        <v>924</v>
      </c>
      <c r="AC1124" t="s">
        <v>758</v>
      </c>
      <c r="AD1124" t="s">
        <v>759</v>
      </c>
      <c r="AE1124" t="s">
        <v>768</v>
      </c>
      <c r="AF1124" t="s">
        <v>935</v>
      </c>
      <c r="AG1124" t="s">
        <v>761</v>
      </c>
      <c r="AH1124" t="s">
        <v>762</v>
      </c>
      <c r="AI1124" t="s">
        <v>936</v>
      </c>
      <c r="AJ1124">
        <v>-737.69</v>
      </c>
      <c r="AK1124">
        <v>0</v>
      </c>
      <c r="AL1124">
        <v>0</v>
      </c>
      <c r="AM1124" t="s">
        <v>764</v>
      </c>
      <c r="AN1124" t="s">
        <v>764</v>
      </c>
      <c r="AO1124" t="s">
        <v>764</v>
      </c>
    </row>
    <row r="1125" spans="1:41" x14ac:dyDescent="0.35">
      <c r="A1125">
        <v>1772566</v>
      </c>
      <c r="B1125" t="s">
        <v>740</v>
      </c>
      <c r="C1125" t="s">
        <v>741</v>
      </c>
      <c r="D1125" t="s">
        <v>580</v>
      </c>
      <c r="E1125" t="s">
        <v>104</v>
      </c>
      <c r="F1125" t="s">
        <v>742</v>
      </c>
      <c r="G1125">
        <v>2021</v>
      </c>
      <c r="H1125">
        <v>6</v>
      </c>
      <c r="I1125" t="s">
        <v>743</v>
      </c>
      <c r="J1125" s="29">
        <v>44377</v>
      </c>
      <c r="K1125" t="s">
        <v>744</v>
      </c>
      <c r="L1125" t="s">
        <v>745</v>
      </c>
      <c r="M1125" t="s">
        <v>746</v>
      </c>
      <c r="N1125" t="s">
        <v>747</v>
      </c>
      <c r="O1125" t="s">
        <v>748</v>
      </c>
      <c r="P1125" t="s">
        <v>673</v>
      </c>
      <c r="Q1125" t="s">
        <v>749</v>
      </c>
      <c r="R1125" t="s">
        <v>591</v>
      </c>
      <c r="S1125" t="s">
        <v>687</v>
      </c>
      <c r="T1125" t="s">
        <v>751</v>
      </c>
      <c r="U1125" t="s">
        <v>752</v>
      </c>
      <c r="V1125" t="s">
        <v>753</v>
      </c>
      <c r="W1125" t="s">
        <v>21</v>
      </c>
      <c r="X1125" t="s">
        <v>927</v>
      </c>
      <c r="Y1125" t="s">
        <v>755</v>
      </c>
      <c r="Z1125" t="s">
        <v>380</v>
      </c>
      <c r="AA1125" t="s">
        <v>756</v>
      </c>
      <c r="AB1125" t="s">
        <v>924</v>
      </c>
      <c r="AC1125" t="s">
        <v>758</v>
      </c>
      <c r="AD1125" t="s">
        <v>759</v>
      </c>
      <c r="AE1125" t="s">
        <v>768</v>
      </c>
      <c r="AF1125" t="s">
        <v>790</v>
      </c>
      <c r="AG1125" t="s">
        <v>761</v>
      </c>
      <c r="AH1125" t="s">
        <v>762</v>
      </c>
      <c r="AI1125" t="s">
        <v>791</v>
      </c>
      <c r="AJ1125">
        <v>3468.36</v>
      </c>
      <c r="AK1125">
        <v>0</v>
      </c>
      <c r="AL1125">
        <v>0</v>
      </c>
      <c r="AM1125" t="s">
        <v>764</v>
      </c>
      <c r="AN1125" t="s">
        <v>764</v>
      </c>
      <c r="AO1125" t="s">
        <v>764</v>
      </c>
    </row>
    <row r="1126" spans="1:41" x14ac:dyDescent="0.35">
      <c r="A1126">
        <v>1772566</v>
      </c>
      <c r="B1126" t="s">
        <v>740</v>
      </c>
      <c r="C1126" t="s">
        <v>741</v>
      </c>
      <c r="D1126" t="s">
        <v>580</v>
      </c>
      <c r="E1126" t="s">
        <v>104</v>
      </c>
      <c r="F1126" t="s">
        <v>742</v>
      </c>
      <c r="G1126">
        <v>2021</v>
      </c>
      <c r="H1126">
        <v>6</v>
      </c>
      <c r="I1126" t="s">
        <v>743</v>
      </c>
      <c r="J1126" s="29">
        <v>44377</v>
      </c>
      <c r="K1126" t="s">
        <v>744</v>
      </c>
      <c r="L1126" t="s">
        <v>769</v>
      </c>
      <c r="M1126" t="s">
        <v>776</v>
      </c>
      <c r="N1126" t="s">
        <v>777</v>
      </c>
      <c r="O1126" t="s">
        <v>772</v>
      </c>
      <c r="P1126" t="s">
        <v>673</v>
      </c>
      <c r="Q1126" t="s">
        <v>749</v>
      </c>
      <c r="R1126" t="s">
        <v>591</v>
      </c>
      <c r="S1126" t="s">
        <v>687</v>
      </c>
      <c r="T1126" t="s">
        <v>751</v>
      </c>
      <c r="U1126" t="s">
        <v>752</v>
      </c>
      <c r="V1126" t="s">
        <v>753</v>
      </c>
      <c r="W1126" t="s">
        <v>21</v>
      </c>
      <c r="X1126" t="s">
        <v>927</v>
      </c>
      <c r="Y1126" t="s">
        <v>755</v>
      </c>
      <c r="Z1126" t="s">
        <v>380</v>
      </c>
      <c r="AA1126" t="s">
        <v>756</v>
      </c>
      <c r="AB1126" t="s">
        <v>924</v>
      </c>
      <c r="AC1126" t="s">
        <v>758</v>
      </c>
      <c r="AD1126" t="s">
        <v>759</v>
      </c>
      <c r="AE1126" t="s">
        <v>768</v>
      </c>
      <c r="AF1126" t="s">
        <v>790</v>
      </c>
      <c r="AG1126" t="s">
        <v>761</v>
      </c>
      <c r="AH1126" t="s">
        <v>762</v>
      </c>
      <c r="AI1126" t="s">
        <v>791</v>
      </c>
      <c r="AJ1126">
        <v>2068.17</v>
      </c>
      <c r="AK1126">
        <v>0</v>
      </c>
      <c r="AL1126">
        <v>0</v>
      </c>
      <c r="AM1126" t="s">
        <v>764</v>
      </c>
      <c r="AN1126" t="s">
        <v>764</v>
      </c>
      <c r="AO1126" t="s">
        <v>764</v>
      </c>
    </row>
    <row r="1127" spans="1:41" x14ac:dyDescent="0.35">
      <c r="A1127">
        <v>1772566</v>
      </c>
      <c r="B1127" t="s">
        <v>740</v>
      </c>
      <c r="C1127" t="s">
        <v>741</v>
      </c>
      <c r="D1127" t="s">
        <v>580</v>
      </c>
      <c r="E1127" t="s">
        <v>104</v>
      </c>
      <c r="F1127" t="s">
        <v>742</v>
      </c>
      <c r="G1127">
        <v>2021</v>
      </c>
      <c r="H1127">
        <v>6</v>
      </c>
      <c r="I1127" t="s">
        <v>743</v>
      </c>
      <c r="J1127" s="29">
        <v>44377</v>
      </c>
      <c r="K1127" t="s">
        <v>744</v>
      </c>
      <c r="L1127" t="s">
        <v>769</v>
      </c>
      <c r="M1127" t="s">
        <v>776</v>
      </c>
      <c r="N1127" t="s">
        <v>777</v>
      </c>
      <c r="O1127" t="s">
        <v>772</v>
      </c>
      <c r="P1127" t="s">
        <v>673</v>
      </c>
      <c r="Q1127" t="s">
        <v>749</v>
      </c>
      <c r="R1127" t="s">
        <v>591</v>
      </c>
      <c r="S1127" t="s">
        <v>687</v>
      </c>
      <c r="T1127" t="s">
        <v>751</v>
      </c>
      <c r="U1127" t="s">
        <v>752</v>
      </c>
      <c r="V1127" t="s">
        <v>753</v>
      </c>
      <c r="W1127" t="s">
        <v>21</v>
      </c>
      <c r="X1127" t="s">
        <v>927</v>
      </c>
      <c r="Y1127" t="s">
        <v>755</v>
      </c>
      <c r="Z1127" t="s">
        <v>380</v>
      </c>
      <c r="AA1127" t="s">
        <v>756</v>
      </c>
      <c r="AB1127" t="s">
        <v>924</v>
      </c>
      <c r="AC1127" t="s">
        <v>758</v>
      </c>
      <c r="AD1127" t="s">
        <v>759</v>
      </c>
      <c r="AE1127" t="s">
        <v>768</v>
      </c>
      <c r="AF1127" t="s">
        <v>790</v>
      </c>
      <c r="AG1127" t="s">
        <v>761</v>
      </c>
      <c r="AH1127" t="s">
        <v>762</v>
      </c>
      <c r="AI1127" t="s">
        <v>791</v>
      </c>
      <c r="AJ1127">
        <v>30.59</v>
      </c>
      <c r="AK1127">
        <v>0</v>
      </c>
      <c r="AL1127">
        <v>0</v>
      </c>
      <c r="AM1127" t="s">
        <v>764</v>
      </c>
      <c r="AN1127" t="s">
        <v>764</v>
      </c>
      <c r="AO1127" t="s">
        <v>764</v>
      </c>
    </row>
    <row r="1128" spans="1:41" x14ac:dyDescent="0.35">
      <c r="A1128">
        <v>1771945</v>
      </c>
      <c r="B1128" t="s">
        <v>740</v>
      </c>
      <c r="C1128" t="s">
        <v>741</v>
      </c>
      <c r="D1128" t="s">
        <v>580</v>
      </c>
      <c r="E1128" t="s">
        <v>103</v>
      </c>
      <c r="F1128" t="s">
        <v>742</v>
      </c>
      <c r="G1128">
        <v>2021</v>
      </c>
      <c r="H1128">
        <v>6</v>
      </c>
      <c r="I1128" t="s">
        <v>743</v>
      </c>
      <c r="J1128" s="29">
        <v>44377</v>
      </c>
      <c r="K1128" t="s">
        <v>744</v>
      </c>
      <c r="L1128" t="s">
        <v>745</v>
      </c>
      <c r="M1128" t="s">
        <v>746</v>
      </c>
      <c r="N1128" t="s">
        <v>747</v>
      </c>
      <c r="O1128" t="s">
        <v>748</v>
      </c>
      <c r="P1128" t="s">
        <v>673</v>
      </c>
      <c r="Q1128" t="s">
        <v>749</v>
      </c>
      <c r="R1128" t="s">
        <v>591</v>
      </c>
      <c r="S1128" t="s">
        <v>687</v>
      </c>
      <c r="T1128" t="s">
        <v>751</v>
      </c>
      <c r="U1128" t="s">
        <v>752</v>
      </c>
      <c r="V1128" t="s">
        <v>753</v>
      </c>
      <c r="W1128" t="s">
        <v>20</v>
      </c>
      <c r="X1128" t="s">
        <v>928</v>
      </c>
      <c r="Y1128" t="s">
        <v>755</v>
      </c>
      <c r="Z1128" t="s">
        <v>380</v>
      </c>
      <c r="AA1128" t="s">
        <v>756</v>
      </c>
      <c r="AB1128" t="s">
        <v>924</v>
      </c>
      <c r="AC1128" t="s">
        <v>758</v>
      </c>
      <c r="AD1128" t="s">
        <v>759</v>
      </c>
      <c r="AE1128" t="s">
        <v>768</v>
      </c>
      <c r="AF1128" t="s">
        <v>925</v>
      </c>
      <c r="AG1128" t="s">
        <v>761</v>
      </c>
      <c r="AH1128" t="s">
        <v>762</v>
      </c>
      <c r="AI1128" t="s">
        <v>926</v>
      </c>
      <c r="AJ1128">
        <v>4998.42</v>
      </c>
      <c r="AK1128">
        <v>0</v>
      </c>
      <c r="AL1128">
        <v>0</v>
      </c>
      <c r="AM1128" t="s">
        <v>764</v>
      </c>
      <c r="AN1128" t="s">
        <v>764</v>
      </c>
      <c r="AO1128" t="s">
        <v>764</v>
      </c>
    </row>
    <row r="1129" spans="1:41" x14ac:dyDescent="0.35">
      <c r="A1129">
        <v>1771945</v>
      </c>
      <c r="B1129" t="s">
        <v>740</v>
      </c>
      <c r="C1129" t="s">
        <v>741</v>
      </c>
      <c r="D1129" t="s">
        <v>580</v>
      </c>
      <c r="E1129" t="s">
        <v>103</v>
      </c>
      <c r="F1129" t="s">
        <v>742</v>
      </c>
      <c r="G1129">
        <v>2021</v>
      </c>
      <c r="H1129">
        <v>6</v>
      </c>
      <c r="I1129" t="s">
        <v>743</v>
      </c>
      <c r="J1129" s="29">
        <v>44377</v>
      </c>
      <c r="K1129" t="s">
        <v>744</v>
      </c>
      <c r="L1129" t="s">
        <v>769</v>
      </c>
      <c r="M1129" t="s">
        <v>776</v>
      </c>
      <c r="N1129" t="s">
        <v>777</v>
      </c>
      <c r="O1129" t="s">
        <v>772</v>
      </c>
      <c r="P1129" t="s">
        <v>673</v>
      </c>
      <c r="Q1129" t="s">
        <v>749</v>
      </c>
      <c r="R1129" t="s">
        <v>591</v>
      </c>
      <c r="S1129" t="s">
        <v>687</v>
      </c>
      <c r="T1129" t="s">
        <v>751</v>
      </c>
      <c r="U1129" t="s">
        <v>752</v>
      </c>
      <c r="V1129" t="s">
        <v>753</v>
      </c>
      <c r="W1129" t="s">
        <v>20</v>
      </c>
      <c r="X1129" t="s">
        <v>928</v>
      </c>
      <c r="Y1129" t="s">
        <v>755</v>
      </c>
      <c r="Z1129" t="s">
        <v>380</v>
      </c>
      <c r="AA1129" t="s">
        <v>756</v>
      </c>
      <c r="AB1129" t="s">
        <v>924</v>
      </c>
      <c r="AC1129" t="s">
        <v>758</v>
      </c>
      <c r="AD1129" t="s">
        <v>759</v>
      </c>
      <c r="AE1129" t="s">
        <v>768</v>
      </c>
      <c r="AF1129" t="s">
        <v>925</v>
      </c>
      <c r="AG1129" t="s">
        <v>761</v>
      </c>
      <c r="AH1129" t="s">
        <v>762</v>
      </c>
      <c r="AI1129" t="s">
        <v>926</v>
      </c>
      <c r="AJ1129">
        <v>1462.32</v>
      </c>
      <c r="AK1129">
        <v>0</v>
      </c>
      <c r="AL1129">
        <v>0</v>
      </c>
      <c r="AM1129" t="s">
        <v>764</v>
      </c>
      <c r="AN1129" t="s">
        <v>764</v>
      </c>
      <c r="AO1129" t="s">
        <v>764</v>
      </c>
    </row>
    <row r="1130" spans="1:41" x14ac:dyDescent="0.35">
      <c r="A1130">
        <v>1060753</v>
      </c>
      <c r="B1130" t="s">
        <v>740</v>
      </c>
      <c r="C1130" t="s">
        <v>741</v>
      </c>
      <c r="D1130" t="e">
        <v>#N/A</v>
      </c>
      <c r="E1130" t="s">
        <v>985</v>
      </c>
      <c r="F1130" t="s">
        <v>742</v>
      </c>
      <c r="G1130">
        <v>2021</v>
      </c>
      <c r="H1130">
        <v>6</v>
      </c>
      <c r="I1130" t="s">
        <v>743</v>
      </c>
      <c r="J1130" s="29">
        <v>44377</v>
      </c>
      <c r="K1130" t="s">
        <v>744</v>
      </c>
      <c r="L1130" t="s">
        <v>745</v>
      </c>
      <c r="M1130" t="s">
        <v>746</v>
      </c>
      <c r="N1130" t="s">
        <v>747</v>
      </c>
      <c r="O1130" t="s">
        <v>748</v>
      </c>
      <c r="P1130" t="s">
        <v>673</v>
      </c>
      <c r="Q1130" t="s">
        <v>749</v>
      </c>
      <c r="R1130" t="s">
        <v>591</v>
      </c>
      <c r="S1130" t="s">
        <v>687</v>
      </c>
      <c r="T1130" t="s">
        <v>751</v>
      </c>
      <c r="U1130" t="s">
        <v>752</v>
      </c>
      <c r="V1130" t="s">
        <v>753</v>
      </c>
      <c r="W1130" t="s">
        <v>933</v>
      </c>
      <c r="X1130" t="s">
        <v>934</v>
      </c>
      <c r="Y1130" t="s">
        <v>755</v>
      </c>
      <c r="Z1130" t="s">
        <v>380</v>
      </c>
      <c r="AA1130" t="s">
        <v>756</v>
      </c>
      <c r="AB1130" t="s">
        <v>924</v>
      </c>
      <c r="AC1130" t="s">
        <v>758</v>
      </c>
      <c r="AD1130" t="s">
        <v>759</v>
      </c>
      <c r="AE1130" t="s">
        <v>768</v>
      </c>
      <c r="AF1130" t="s">
        <v>935</v>
      </c>
      <c r="AG1130" t="s">
        <v>761</v>
      </c>
      <c r="AH1130" t="s">
        <v>762</v>
      </c>
      <c r="AI1130" t="s">
        <v>936</v>
      </c>
      <c r="AJ1130">
        <v>611.94000000000005</v>
      </c>
      <c r="AK1130">
        <v>0</v>
      </c>
      <c r="AL1130">
        <v>0</v>
      </c>
      <c r="AM1130" t="s">
        <v>764</v>
      </c>
      <c r="AN1130" t="s">
        <v>764</v>
      </c>
      <c r="AO1130" t="s">
        <v>764</v>
      </c>
    </row>
    <row r="1131" spans="1:41" x14ac:dyDescent="0.35">
      <c r="A1131">
        <v>1060753</v>
      </c>
      <c r="B1131" t="s">
        <v>740</v>
      </c>
      <c r="C1131" t="s">
        <v>741</v>
      </c>
      <c r="D1131" t="e">
        <v>#N/A</v>
      </c>
      <c r="E1131" t="s">
        <v>985</v>
      </c>
      <c r="F1131" t="s">
        <v>742</v>
      </c>
      <c r="G1131">
        <v>2021</v>
      </c>
      <c r="H1131">
        <v>6</v>
      </c>
      <c r="I1131" t="s">
        <v>743</v>
      </c>
      <c r="J1131" s="29">
        <v>44377</v>
      </c>
      <c r="K1131" t="s">
        <v>744</v>
      </c>
      <c r="L1131" t="s">
        <v>782</v>
      </c>
      <c r="M1131" t="s">
        <v>783</v>
      </c>
      <c r="N1131" t="s">
        <v>784</v>
      </c>
      <c r="O1131" t="s">
        <v>785</v>
      </c>
      <c r="P1131" t="s">
        <v>673</v>
      </c>
      <c r="Q1131" t="s">
        <v>749</v>
      </c>
      <c r="R1131" t="s">
        <v>591</v>
      </c>
      <c r="S1131" t="s">
        <v>687</v>
      </c>
      <c r="T1131" t="s">
        <v>751</v>
      </c>
      <c r="U1131" t="s">
        <v>752</v>
      </c>
      <c r="V1131" t="s">
        <v>753</v>
      </c>
      <c r="W1131" t="s">
        <v>933</v>
      </c>
      <c r="X1131" t="s">
        <v>934</v>
      </c>
      <c r="Y1131" t="s">
        <v>755</v>
      </c>
      <c r="Z1131" t="s">
        <v>380</v>
      </c>
      <c r="AA1131" t="s">
        <v>756</v>
      </c>
      <c r="AB1131" t="s">
        <v>924</v>
      </c>
      <c r="AC1131" t="s">
        <v>758</v>
      </c>
      <c r="AD1131" t="s">
        <v>759</v>
      </c>
      <c r="AE1131" t="s">
        <v>768</v>
      </c>
      <c r="AF1131" t="s">
        <v>935</v>
      </c>
      <c r="AG1131" t="s">
        <v>761</v>
      </c>
      <c r="AH1131" t="s">
        <v>762</v>
      </c>
      <c r="AI1131" t="s">
        <v>936</v>
      </c>
      <c r="AJ1131">
        <v>-394.42</v>
      </c>
      <c r="AK1131">
        <v>0</v>
      </c>
      <c r="AL1131">
        <v>0</v>
      </c>
      <c r="AM1131" t="s">
        <v>764</v>
      </c>
      <c r="AN1131" t="s">
        <v>764</v>
      </c>
      <c r="AO1131" t="s">
        <v>764</v>
      </c>
    </row>
    <row r="1132" spans="1:41" x14ac:dyDescent="0.35">
      <c r="A1132">
        <v>1060753</v>
      </c>
      <c r="B1132" t="s">
        <v>740</v>
      </c>
      <c r="C1132" t="s">
        <v>741</v>
      </c>
      <c r="D1132" t="e">
        <v>#N/A</v>
      </c>
      <c r="E1132" t="s">
        <v>985</v>
      </c>
      <c r="F1132" t="s">
        <v>742</v>
      </c>
      <c r="G1132">
        <v>2021</v>
      </c>
      <c r="H1132">
        <v>6</v>
      </c>
      <c r="I1132" t="s">
        <v>743</v>
      </c>
      <c r="J1132" s="29">
        <v>44377</v>
      </c>
      <c r="K1132" t="s">
        <v>744</v>
      </c>
      <c r="L1132" t="s">
        <v>769</v>
      </c>
      <c r="M1132" t="s">
        <v>776</v>
      </c>
      <c r="N1132" t="s">
        <v>777</v>
      </c>
      <c r="O1132" t="s">
        <v>772</v>
      </c>
      <c r="P1132" t="s">
        <v>673</v>
      </c>
      <c r="Q1132" t="s">
        <v>749</v>
      </c>
      <c r="R1132" t="s">
        <v>591</v>
      </c>
      <c r="S1132" t="s">
        <v>687</v>
      </c>
      <c r="T1132" t="s">
        <v>751</v>
      </c>
      <c r="U1132" t="s">
        <v>752</v>
      </c>
      <c r="V1132" t="s">
        <v>753</v>
      </c>
      <c r="W1132" t="s">
        <v>933</v>
      </c>
      <c r="X1132" t="s">
        <v>934</v>
      </c>
      <c r="Y1132" t="s">
        <v>755</v>
      </c>
      <c r="Z1132" t="s">
        <v>380</v>
      </c>
      <c r="AA1132" t="s">
        <v>756</v>
      </c>
      <c r="AB1132" t="s">
        <v>924</v>
      </c>
      <c r="AC1132" t="s">
        <v>758</v>
      </c>
      <c r="AD1132" t="s">
        <v>759</v>
      </c>
      <c r="AE1132" t="s">
        <v>768</v>
      </c>
      <c r="AF1132" t="s">
        <v>935</v>
      </c>
      <c r="AG1132" t="s">
        <v>761</v>
      </c>
      <c r="AH1132" t="s">
        <v>762</v>
      </c>
      <c r="AI1132" t="s">
        <v>936</v>
      </c>
      <c r="AJ1132">
        <v>737.69</v>
      </c>
      <c r="AK1132">
        <v>0</v>
      </c>
      <c r="AL1132">
        <v>0</v>
      </c>
      <c r="AM1132" t="s">
        <v>764</v>
      </c>
      <c r="AN1132" t="s">
        <v>764</v>
      </c>
      <c r="AO1132" t="s">
        <v>764</v>
      </c>
    </row>
    <row r="1133" spans="1:41" x14ac:dyDescent="0.35">
      <c r="A1133">
        <v>1772540</v>
      </c>
      <c r="B1133" t="s">
        <v>740</v>
      </c>
      <c r="C1133" t="s">
        <v>741</v>
      </c>
      <c r="D1133" t="s">
        <v>580</v>
      </c>
      <c r="E1133" t="s">
        <v>101</v>
      </c>
      <c r="F1133" t="s">
        <v>742</v>
      </c>
      <c r="G1133">
        <v>2021</v>
      </c>
      <c r="H1133">
        <v>6</v>
      </c>
      <c r="I1133" t="s">
        <v>743</v>
      </c>
      <c r="J1133" s="29">
        <v>44377</v>
      </c>
      <c r="K1133" t="s">
        <v>744</v>
      </c>
      <c r="L1133" t="s">
        <v>769</v>
      </c>
      <c r="M1133" t="s">
        <v>770</v>
      </c>
      <c r="N1133" t="s">
        <v>771</v>
      </c>
      <c r="O1133" t="s">
        <v>772</v>
      </c>
      <c r="P1133" t="s">
        <v>673</v>
      </c>
      <c r="Q1133" t="s">
        <v>749</v>
      </c>
      <c r="R1133" t="s">
        <v>589</v>
      </c>
      <c r="S1133" t="s">
        <v>798</v>
      </c>
      <c r="T1133" t="s">
        <v>751</v>
      </c>
      <c r="U1133" t="s">
        <v>752</v>
      </c>
      <c r="V1133" t="s">
        <v>753</v>
      </c>
      <c r="W1133" t="s">
        <v>21</v>
      </c>
      <c r="X1133" t="s">
        <v>927</v>
      </c>
      <c r="Y1133" t="s">
        <v>755</v>
      </c>
      <c r="Z1133" t="s">
        <v>380</v>
      </c>
      <c r="AA1133" t="s">
        <v>756</v>
      </c>
      <c r="AB1133" t="s">
        <v>924</v>
      </c>
      <c r="AC1133" t="s">
        <v>758</v>
      </c>
      <c r="AD1133" t="s">
        <v>759</v>
      </c>
      <c r="AE1133" t="s">
        <v>768</v>
      </c>
      <c r="AF1133" t="s">
        <v>790</v>
      </c>
      <c r="AG1133" t="s">
        <v>761</v>
      </c>
      <c r="AH1133" t="s">
        <v>762</v>
      </c>
      <c r="AI1133" t="s">
        <v>791</v>
      </c>
      <c r="AJ1133">
        <v>5754.15</v>
      </c>
      <c r="AK1133">
        <v>0</v>
      </c>
      <c r="AL1133">
        <v>0</v>
      </c>
      <c r="AM1133" t="s">
        <v>764</v>
      </c>
      <c r="AN1133" t="s">
        <v>764</v>
      </c>
      <c r="AO1133" t="s">
        <v>764</v>
      </c>
    </row>
    <row r="1134" spans="1:41" x14ac:dyDescent="0.35">
      <c r="A1134">
        <v>1772540</v>
      </c>
      <c r="B1134" t="s">
        <v>740</v>
      </c>
      <c r="C1134" t="s">
        <v>741</v>
      </c>
      <c r="D1134" t="s">
        <v>580</v>
      </c>
      <c r="E1134" t="s">
        <v>101</v>
      </c>
      <c r="F1134" t="s">
        <v>742</v>
      </c>
      <c r="G1134">
        <v>2021</v>
      </c>
      <c r="H1134">
        <v>6</v>
      </c>
      <c r="I1134" t="s">
        <v>743</v>
      </c>
      <c r="J1134" s="29">
        <v>44377</v>
      </c>
      <c r="K1134" t="s">
        <v>744</v>
      </c>
      <c r="L1134" t="s">
        <v>769</v>
      </c>
      <c r="M1134" t="s">
        <v>774</v>
      </c>
      <c r="N1134" t="s">
        <v>775</v>
      </c>
      <c r="O1134" t="s">
        <v>772</v>
      </c>
      <c r="P1134" t="s">
        <v>673</v>
      </c>
      <c r="Q1134" t="s">
        <v>749</v>
      </c>
      <c r="R1134" t="s">
        <v>589</v>
      </c>
      <c r="S1134" t="s">
        <v>798</v>
      </c>
      <c r="T1134" t="s">
        <v>751</v>
      </c>
      <c r="U1134" t="s">
        <v>752</v>
      </c>
      <c r="V1134" t="s">
        <v>753</v>
      </c>
      <c r="W1134" t="s">
        <v>21</v>
      </c>
      <c r="X1134" t="s">
        <v>927</v>
      </c>
      <c r="Y1134" t="s">
        <v>755</v>
      </c>
      <c r="Z1134" t="s">
        <v>380</v>
      </c>
      <c r="AA1134" t="s">
        <v>756</v>
      </c>
      <c r="AB1134" t="s">
        <v>924</v>
      </c>
      <c r="AC1134" t="s">
        <v>758</v>
      </c>
      <c r="AD1134" t="s">
        <v>759</v>
      </c>
      <c r="AE1134" t="s">
        <v>768</v>
      </c>
      <c r="AF1134" t="s">
        <v>790</v>
      </c>
      <c r="AG1134" t="s">
        <v>761</v>
      </c>
      <c r="AH1134" t="s">
        <v>762</v>
      </c>
      <c r="AI1134" t="s">
        <v>791</v>
      </c>
      <c r="AJ1134">
        <v>-5754.15</v>
      </c>
      <c r="AK1134">
        <v>0</v>
      </c>
      <c r="AL1134">
        <v>0</v>
      </c>
      <c r="AM1134" t="s">
        <v>764</v>
      </c>
      <c r="AN1134" t="s">
        <v>764</v>
      </c>
      <c r="AO1134" t="s">
        <v>764</v>
      </c>
    </row>
    <row r="1135" spans="1:41" x14ac:dyDescent="0.35">
      <c r="A1135">
        <v>1772540</v>
      </c>
      <c r="B1135" t="s">
        <v>740</v>
      </c>
      <c r="C1135" t="s">
        <v>741</v>
      </c>
      <c r="D1135" t="s">
        <v>580</v>
      </c>
      <c r="E1135" t="s">
        <v>101</v>
      </c>
      <c r="F1135" t="s">
        <v>742</v>
      </c>
      <c r="G1135">
        <v>2021</v>
      </c>
      <c r="H1135">
        <v>6</v>
      </c>
      <c r="I1135" t="s">
        <v>743</v>
      </c>
      <c r="J1135" s="29">
        <v>44377</v>
      </c>
      <c r="K1135" t="s">
        <v>744</v>
      </c>
      <c r="L1135" t="s">
        <v>745</v>
      </c>
      <c r="M1135" t="s">
        <v>746</v>
      </c>
      <c r="N1135" t="s">
        <v>747</v>
      </c>
      <c r="O1135" t="s">
        <v>748</v>
      </c>
      <c r="P1135" t="s">
        <v>673</v>
      </c>
      <c r="Q1135" t="s">
        <v>749</v>
      </c>
      <c r="R1135" t="s">
        <v>589</v>
      </c>
      <c r="S1135" t="s">
        <v>798</v>
      </c>
      <c r="T1135" t="s">
        <v>751</v>
      </c>
      <c r="U1135" t="s">
        <v>752</v>
      </c>
      <c r="V1135" t="s">
        <v>753</v>
      </c>
      <c r="W1135" t="s">
        <v>21</v>
      </c>
      <c r="X1135" t="s">
        <v>927</v>
      </c>
      <c r="Y1135" t="s">
        <v>755</v>
      </c>
      <c r="Z1135" t="s">
        <v>380</v>
      </c>
      <c r="AA1135" t="s">
        <v>756</v>
      </c>
      <c r="AB1135" t="s">
        <v>924</v>
      </c>
      <c r="AC1135" t="s">
        <v>758</v>
      </c>
      <c r="AD1135" t="s">
        <v>759</v>
      </c>
      <c r="AE1135" t="s">
        <v>768</v>
      </c>
      <c r="AF1135" t="s">
        <v>790</v>
      </c>
      <c r="AG1135" t="s">
        <v>761</v>
      </c>
      <c r="AH1135" t="s">
        <v>762</v>
      </c>
      <c r="AI1135" t="s">
        <v>791</v>
      </c>
      <c r="AJ1135">
        <v>7103.21</v>
      </c>
      <c r="AK1135">
        <v>0</v>
      </c>
      <c r="AL1135">
        <v>0</v>
      </c>
      <c r="AM1135" t="s">
        <v>764</v>
      </c>
      <c r="AN1135" t="s">
        <v>764</v>
      </c>
      <c r="AO1135" t="s">
        <v>764</v>
      </c>
    </row>
    <row r="1136" spans="1:41" x14ac:dyDescent="0.35">
      <c r="A1136">
        <v>1772540</v>
      </c>
      <c r="B1136" t="s">
        <v>740</v>
      </c>
      <c r="C1136" t="s">
        <v>741</v>
      </c>
      <c r="D1136" t="s">
        <v>580</v>
      </c>
      <c r="E1136" t="s">
        <v>101</v>
      </c>
      <c r="F1136" t="s">
        <v>742</v>
      </c>
      <c r="G1136">
        <v>2021</v>
      </c>
      <c r="H1136">
        <v>6</v>
      </c>
      <c r="I1136" t="s">
        <v>743</v>
      </c>
      <c r="J1136" s="29">
        <v>44377</v>
      </c>
      <c r="K1136" t="s">
        <v>744</v>
      </c>
      <c r="L1136" t="s">
        <v>769</v>
      </c>
      <c r="M1136" t="s">
        <v>776</v>
      </c>
      <c r="N1136" t="s">
        <v>777</v>
      </c>
      <c r="O1136" t="s">
        <v>772</v>
      </c>
      <c r="P1136" t="s">
        <v>673</v>
      </c>
      <c r="Q1136" t="s">
        <v>749</v>
      </c>
      <c r="R1136" t="s">
        <v>589</v>
      </c>
      <c r="S1136" t="s">
        <v>798</v>
      </c>
      <c r="T1136" t="s">
        <v>751</v>
      </c>
      <c r="U1136" t="s">
        <v>752</v>
      </c>
      <c r="V1136" t="s">
        <v>753</v>
      </c>
      <c r="W1136" t="s">
        <v>21</v>
      </c>
      <c r="X1136" t="s">
        <v>927</v>
      </c>
      <c r="Y1136" t="s">
        <v>755</v>
      </c>
      <c r="Z1136" t="s">
        <v>380</v>
      </c>
      <c r="AA1136" t="s">
        <v>756</v>
      </c>
      <c r="AB1136" t="s">
        <v>924</v>
      </c>
      <c r="AC1136" t="s">
        <v>758</v>
      </c>
      <c r="AD1136" t="s">
        <v>759</v>
      </c>
      <c r="AE1136" t="s">
        <v>768</v>
      </c>
      <c r="AF1136" t="s">
        <v>790</v>
      </c>
      <c r="AG1136" t="s">
        <v>761</v>
      </c>
      <c r="AH1136" t="s">
        <v>762</v>
      </c>
      <c r="AI1136" t="s">
        <v>791</v>
      </c>
      <c r="AJ1136">
        <v>5754.15</v>
      </c>
      <c r="AK1136">
        <v>0</v>
      </c>
      <c r="AL1136">
        <v>0</v>
      </c>
      <c r="AM1136" t="s">
        <v>764</v>
      </c>
      <c r="AN1136" t="s">
        <v>764</v>
      </c>
      <c r="AO1136" t="s">
        <v>764</v>
      </c>
    </row>
    <row r="1137" spans="1:41" x14ac:dyDescent="0.35">
      <c r="A1137">
        <v>1026848</v>
      </c>
      <c r="B1137" t="s">
        <v>740</v>
      </c>
      <c r="C1137" t="s">
        <v>741</v>
      </c>
      <c r="D1137" t="e">
        <v>#N/A</v>
      </c>
      <c r="E1137" t="s">
        <v>986</v>
      </c>
      <c r="F1137" t="s">
        <v>742</v>
      </c>
      <c r="G1137">
        <v>2021</v>
      </c>
      <c r="H1137">
        <v>6</v>
      </c>
      <c r="I1137" t="s">
        <v>743</v>
      </c>
      <c r="J1137" s="29">
        <v>44377</v>
      </c>
      <c r="K1137" t="s">
        <v>744</v>
      </c>
      <c r="L1137" t="s">
        <v>745</v>
      </c>
      <c r="M1137" t="s">
        <v>746</v>
      </c>
      <c r="N1137" t="s">
        <v>747</v>
      </c>
      <c r="O1137" t="s">
        <v>748</v>
      </c>
      <c r="P1137" t="s">
        <v>673</v>
      </c>
      <c r="Q1137" t="s">
        <v>749</v>
      </c>
      <c r="R1137" t="s">
        <v>589</v>
      </c>
      <c r="S1137" t="s">
        <v>798</v>
      </c>
      <c r="T1137" t="s">
        <v>751</v>
      </c>
      <c r="U1137" t="s">
        <v>752</v>
      </c>
      <c r="V1137" t="s">
        <v>753</v>
      </c>
      <c r="W1137" t="s">
        <v>922</v>
      </c>
      <c r="X1137" t="s">
        <v>923</v>
      </c>
      <c r="Y1137" t="s">
        <v>755</v>
      </c>
      <c r="Z1137" t="s">
        <v>380</v>
      </c>
      <c r="AA1137" t="s">
        <v>756</v>
      </c>
      <c r="AB1137" t="s">
        <v>924</v>
      </c>
      <c r="AC1137" t="s">
        <v>758</v>
      </c>
      <c r="AD1137" t="s">
        <v>759</v>
      </c>
      <c r="AE1137" t="s">
        <v>768</v>
      </c>
      <c r="AF1137" t="s">
        <v>925</v>
      </c>
      <c r="AG1137" t="s">
        <v>761</v>
      </c>
      <c r="AH1137" t="s">
        <v>762</v>
      </c>
      <c r="AI1137" t="s">
        <v>926</v>
      </c>
      <c r="AJ1137">
        <v>561.69000000000005</v>
      </c>
      <c r="AK1137">
        <v>0</v>
      </c>
      <c r="AL1137">
        <v>0</v>
      </c>
      <c r="AM1137" t="s">
        <v>764</v>
      </c>
      <c r="AN1137" t="s">
        <v>764</v>
      </c>
      <c r="AO1137" t="s">
        <v>764</v>
      </c>
    </row>
    <row r="1138" spans="1:41" x14ac:dyDescent="0.35">
      <c r="A1138">
        <v>1026847</v>
      </c>
      <c r="B1138" t="s">
        <v>740</v>
      </c>
      <c r="C1138" t="s">
        <v>741</v>
      </c>
      <c r="D1138" t="e">
        <v>#N/A</v>
      </c>
      <c r="E1138" t="s">
        <v>987</v>
      </c>
      <c r="F1138" t="s">
        <v>742</v>
      </c>
      <c r="G1138">
        <v>2021</v>
      </c>
      <c r="H1138">
        <v>6</v>
      </c>
      <c r="I1138" t="s">
        <v>743</v>
      </c>
      <c r="J1138" s="29">
        <v>44377</v>
      </c>
      <c r="K1138" t="s">
        <v>744</v>
      </c>
      <c r="L1138" t="s">
        <v>769</v>
      </c>
      <c r="M1138" t="s">
        <v>770</v>
      </c>
      <c r="N1138" t="s">
        <v>771</v>
      </c>
      <c r="O1138" t="s">
        <v>772</v>
      </c>
      <c r="P1138" t="s">
        <v>673</v>
      </c>
      <c r="Q1138" t="s">
        <v>749</v>
      </c>
      <c r="R1138" t="s">
        <v>589</v>
      </c>
      <c r="S1138" t="s">
        <v>798</v>
      </c>
      <c r="T1138" t="s">
        <v>751</v>
      </c>
      <c r="U1138" t="s">
        <v>752</v>
      </c>
      <c r="V1138" t="s">
        <v>753</v>
      </c>
      <c r="W1138" t="s">
        <v>930</v>
      </c>
      <c r="X1138" t="s">
        <v>931</v>
      </c>
      <c r="Y1138" t="s">
        <v>755</v>
      </c>
      <c r="Z1138" t="s">
        <v>380</v>
      </c>
      <c r="AA1138" t="s">
        <v>756</v>
      </c>
      <c r="AB1138" t="s">
        <v>924</v>
      </c>
      <c r="AC1138" t="s">
        <v>758</v>
      </c>
      <c r="AD1138" t="s">
        <v>759</v>
      </c>
      <c r="AE1138" t="s">
        <v>768</v>
      </c>
      <c r="AF1138" t="s">
        <v>925</v>
      </c>
      <c r="AG1138" t="s">
        <v>761</v>
      </c>
      <c r="AH1138" t="s">
        <v>762</v>
      </c>
      <c r="AI1138" t="s">
        <v>926</v>
      </c>
      <c r="AJ1138">
        <v>2442.06</v>
      </c>
      <c r="AK1138">
        <v>0</v>
      </c>
      <c r="AL1138">
        <v>0</v>
      </c>
      <c r="AM1138" t="s">
        <v>764</v>
      </c>
      <c r="AN1138" t="s">
        <v>764</v>
      </c>
      <c r="AO1138" t="s">
        <v>764</v>
      </c>
    </row>
    <row r="1139" spans="1:41" x14ac:dyDescent="0.35">
      <c r="A1139">
        <v>1026847</v>
      </c>
      <c r="B1139" t="s">
        <v>740</v>
      </c>
      <c r="C1139" t="s">
        <v>741</v>
      </c>
      <c r="D1139" t="e">
        <v>#N/A</v>
      </c>
      <c r="E1139" t="s">
        <v>987</v>
      </c>
      <c r="F1139" t="s">
        <v>742</v>
      </c>
      <c r="G1139">
        <v>2021</v>
      </c>
      <c r="H1139">
        <v>6</v>
      </c>
      <c r="I1139" t="s">
        <v>743</v>
      </c>
      <c r="J1139" s="29">
        <v>44377</v>
      </c>
      <c r="K1139" t="s">
        <v>744</v>
      </c>
      <c r="L1139" t="s">
        <v>769</v>
      </c>
      <c r="M1139" t="s">
        <v>774</v>
      </c>
      <c r="N1139" t="s">
        <v>775</v>
      </c>
      <c r="O1139" t="s">
        <v>772</v>
      </c>
      <c r="P1139" t="s">
        <v>673</v>
      </c>
      <c r="Q1139" t="s">
        <v>749</v>
      </c>
      <c r="R1139" t="s">
        <v>589</v>
      </c>
      <c r="S1139" t="s">
        <v>798</v>
      </c>
      <c r="T1139" t="s">
        <v>751</v>
      </c>
      <c r="U1139" t="s">
        <v>752</v>
      </c>
      <c r="V1139" t="s">
        <v>753</v>
      </c>
      <c r="W1139" t="s">
        <v>930</v>
      </c>
      <c r="X1139" t="s">
        <v>931</v>
      </c>
      <c r="Y1139" t="s">
        <v>755</v>
      </c>
      <c r="Z1139" t="s">
        <v>380</v>
      </c>
      <c r="AA1139" t="s">
        <v>756</v>
      </c>
      <c r="AB1139" t="s">
        <v>924</v>
      </c>
      <c r="AC1139" t="s">
        <v>758</v>
      </c>
      <c r="AD1139" t="s">
        <v>759</v>
      </c>
      <c r="AE1139" t="s">
        <v>768</v>
      </c>
      <c r="AF1139" t="s">
        <v>925</v>
      </c>
      <c r="AG1139" t="s">
        <v>761</v>
      </c>
      <c r="AH1139" t="s">
        <v>762</v>
      </c>
      <c r="AI1139" t="s">
        <v>926</v>
      </c>
      <c r="AJ1139">
        <v>-2442.06</v>
      </c>
      <c r="AK1139">
        <v>0</v>
      </c>
      <c r="AL1139">
        <v>0</v>
      </c>
      <c r="AM1139" t="s">
        <v>764</v>
      </c>
      <c r="AN1139" t="s">
        <v>764</v>
      </c>
      <c r="AO1139" t="s">
        <v>764</v>
      </c>
    </row>
    <row r="1140" spans="1:41" x14ac:dyDescent="0.35">
      <c r="A1140">
        <v>1026847</v>
      </c>
      <c r="B1140" t="s">
        <v>740</v>
      </c>
      <c r="C1140" t="s">
        <v>741</v>
      </c>
      <c r="D1140" t="e">
        <v>#N/A</v>
      </c>
      <c r="E1140" t="s">
        <v>987</v>
      </c>
      <c r="F1140" t="s">
        <v>742</v>
      </c>
      <c r="G1140">
        <v>2021</v>
      </c>
      <c r="H1140">
        <v>6</v>
      </c>
      <c r="I1140" t="s">
        <v>743</v>
      </c>
      <c r="J1140" s="29">
        <v>44377</v>
      </c>
      <c r="K1140" t="s">
        <v>744</v>
      </c>
      <c r="L1140" t="s">
        <v>745</v>
      </c>
      <c r="M1140" t="s">
        <v>746</v>
      </c>
      <c r="N1140" t="s">
        <v>747</v>
      </c>
      <c r="O1140" t="s">
        <v>748</v>
      </c>
      <c r="P1140" t="s">
        <v>673</v>
      </c>
      <c r="Q1140" t="s">
        <v>749</v>
      </c>
      <c r="R1140" t="s">
        <v>589</v>
      </c>
      <c r="S1140" t="s">
        <v>798</v>
      </c>
      <c r="T1140" t="s">
        <v>751</v>
      </c>
      <c r="U1140" t="s">
        <v>752</v>
      </c>
      <c r="V1140" t="s">
        <v>753</v>
      </c>
      <c r="W1140" t="s">
        <v>930</v>
      </c>
      <c r="X1140" t="s">
        <v>931</v>
      </c>
      <c r="Y1140" t="s">
        <v>755</v>
      </c>
      <c r="Z1140" t="s">
        <v>380</v>
      </c>
      <c r="AA1140" t="s">
        <v>756</v>
      </c>
      <c r="AB1140" t="s">
        <v>924</v>
      </c>
      <c r="AC1140" t="s">
        <v>758</v>
      </c>
      <c r="AD1140" t="s">
        <v>759</v>
      </c>
      <c r="AE1140" t="s">
        <v>768</v>
      </c>
      <c r="AF1140" t="s">
        <v>925</v>
      </c>
      <c r="AG1140" t="s">
        <v>761</v>
      </c>
      <c r="AH1140" t="s">
        <v>762</v>
      </c>
      <c r="AI1140" t="s">
        <v>926</v>
      </c>
      <c r="AJ1140">
        <v>3239.15</v>
      </c>
      <c r="AK1140">
        <v>0</v>
      </c>
      <c r="AL1140">
        <v>0</v>
      </c>
      <c r="AM1140" t="s">
        <v>764</v>
      </c>
      <c r="AN1140" t="s">
        <v>764</v>
      </c>
      <c r="AO1140" t="s">
        <v>764</v>
      </c>
    </row>
    <row r="1141" spans="1:41" x14ac:dyDescent="0.35">
      <c r="A1141">
        <v>1026847</v>
      </c>
      <c r="B1141" t="s">
        <v>740</v>
      </c>
      <c r="C1141" t="s">
        <v>741</v>
      </c>
      <c r="D1141" t="e">
        <v>#N/A</v>
      </c>
      <c r="E1141" t="s">
        <v>987</v>
      </c>
      <c r="F1141" t="s">
        <v>742</v>
      </c>
      <c r="G1141">
        <v>2021</v>
      </c>
      <c r="H1141">
        <v>6</v>
      </c>
      <c r="I1141" t="s">
        <v>743</v>
      </c>
      <c r="J1141" s="29">
        <v>44377</v>
      </c>
      <c r="K1141" t="s">
        <v>744</v>
      </c>
      <c r="L1141" t="s">
        <v>769</v>
      </c>
      <c r="M1141" t="s">
        <v>776</v>
      </c>
      <c r="N1141" t="s">
        <v>777</v>
      </c>
      <c r="O1141" t="s">
        <v>772</v>
      </c>
      <c r="P1141" t="s">
        <v>673</v>
      </c>
      <c r="Q1141" t="s">
        <v>749</v>
      </c>
      <c r="R1141" t="s">
        <v>589</v>
      </c>
      <c r="S1141" t="s">
        <v>798</v>
      </c>
      <c r="T1141" t="s">
        <v>751</v>
      </c>
      <c r="U1141" t="s">
        <v>752</v>
      </c>
      <c r="V1141" t="s">
        <v>753</v>
      </c>
      <c r="W1141" t="s">
        <v>930</v>
      </c>
      <c r="X1141" t="s">
        <v>931</v>
      </c>
      <c r="Y1141" t="s">
        <v>755</v>
      </c>
      <c r="Z1141" t="s">
        <v>380</v>
      </c>
      <c r="AA1141" t="s">
        <v>756</v>
      </c>
      <c r="AB1141" t="s">
        <v>924</v>
      </c>
      <c r="AC1141" t="s">
        <v>758</v>
      </c>
      <c r="AD1141" t="s">
        <v>759</v>
      </c>
      <c r="AE1141" t="s">
        <v>768</v>
      </c>
      <c r="AF1141" t="s">
        <v>925</v>
      </c>
      <c r="AG1141" t="s">
        <v>761</v>
      </c>
      <c r="AH1141" t="s">
        <v>762</v>
      </c>
      <c r="AI1141" t="s">
        <v>926</v>
      </c>
      <c r="AJ1141">
        <v>2442.06</v>
      </c>
      <c r="AK1141">
        <v>0</v>
      </c>
      <c r="AL1141">
        <v>0</v>
      </c>
      <c r="AM1141" t="s">
        <v>764</v>
      </c>
      <c r="AN1141" t="s">
        <v>764</v>
      </c>
      <c r="AO1141" t="s">
        <v>764</v>
      </c>
    </row>
    <row r="1142" spans="1:41" x14ac:dyDescent="0.35">
      <c r="A1142">
        <v>1026846</v>
      </c>
      <c r="B1142" t="s">
        <v>740</v>
      </c>
      <c r="C1142" t="s">
        <v>741</v>
      </c>
      <c r="D1142" t="e">
        <v>#N/A</v>
      </c>
      <c r="E1142" t="s">
        <v>988</v>
      </c>
      <c r="F1142" t="s">
        <v>742</v>
      </c>
      <c r="G1142">
        <v>2021</v>
      </c>
      <c r="H1142">
        <v>6</v>
      </c>
      <c r="I1142" t="s">
        <v>743</v>
      </c>
      <c r="J1142" s="29">
        <v>44377</v>
      </c>
      <c r="K1142" t="s">
        <v>744</v>
      </c>
      <c r="L1142" t="s">
        <v>769</v>
      </c>
      <c r="M1142" t="s">
        <v>770</v>
      </c>
      <c r="N1142" t="s">
        <v>771</v>
      </c>
      <c r="O1142" t="s">
        <v>772</v>
      </c>
      <c r="P1142" t="s">
        <v>673</v>
      </c>
      <c r="Q1142" t="s">
        <v>749</v>
      </c>
      <c r="R1142" t="s">
        <v>589</v>
      </c>
      <c r="S1142" t="s">
        <v>798</v>
      </c>
      <c r="T1142" t="s">
        <v>751</v>
      </c>
      <c r="U1142" t="s">
        <v>752</v>
      </c>
      <c r="V1142" t="s">
        <v>753</v>
      </c>
      <c r="W1142" t="s">
        <v>933</v>
      </c>
      <c r="X1142" t="s">
        <v>934</v>
      </c>
      <c r="Y1142" t="s">
        <v>755</v>
      </c>
      <c r="Z1142" t="s">
        <v>380</v>
      </c>
      <c r="AA1142" t="s">
        <v>756</v>
      </c>
      <c r="AB1142" t="s">
        <v>924</v>
      </c>
      <c r="AC1142" t="s">
        <v>758</v>
      </c>
      <c r="AD1142" t="s">
        <v>759</v>
      </c>
      <c r="AE1142" t="s">
        <v>768</v>
      </c>
      <c r="AF1142" t="s">
        <v>935</v>
      </c>
      <c r="AG1142" t="s">
        <v>761</v>
      </c>
      <c r="AH1142" t="s">
        <v>762</v>
      </c>
      <c r="AI1142" t="s">
        <v>936</v>
      </c>
      <c r="AJ1142">
        <v>357.57</v>
      </c>
      <c r="AK1142">
        <v>0</v>
      </c>
      <c r="AL1142">
        <v>0</v>
      </c>
      <c r="AM1142" t="s">
        <v>764</v>
      </c>
      <c r="AN1142" t="s">
        <v>764</v>
      </c>
      <c r="AO1142" t="s">
        <v>764</v>
      </c>
    </row>
    <row r="1143" spans="1:41" x14ac:dyDescent="0.35">
      <c r="A1143">
        <v>1026846</v>
      </c>
      <c r="B1143" t="s">
        <v>740</v>
      </c>
      <c r="C1143" t="s">
        <v>741</v>
      </c>
      <c r="D1143" t="e">
        <v>#N/A</v>
      </c>
      <c r="E1143" t="s">
        <v>988</v>
      </c>
      <c r="F1143" t="s">
        <v>742</v>
      </c>
      <c r="G1143">
        <v>2021</v>
      </c>
      <c r="H1143">
        <v>6</v>
      </c>
      <c r="I1143" t="s">
        <v>743</v>
      </c>
      <c r="J1143" s="29">
        <v>44377</v>
      </c>
      <c r="K1143" t="s">
        <v>744</v>
      </c>
      <c r="L1143" t="s">
        <v>769</v>
      </c>
      <c r="M1143" t="s">
        <v>774</v>
      </c>
      <c r="N1143" t="s">
        <v>775</v>
      </c>
      <c r="O1143" t="s">
        <v>772</v>
      </c>
      <c r="P1143" t="s">
        <v>673</v>
      </c>
      <c r="Q1143" t="s">
        <v>749</v>
      </c>
      <c r="R1143" t="s">
        <v>589</v>
      </c>
      <c r="S1143" t="s">
        <v>798</v>
      </c>
      <c r="T1143" t="s">
        <v>751</v>
      </c>
      <c r="U1143" t="s">
        <v>752</v>
      </c>
      <c r="V1143" t="s">
        <v>753</v>
      </c>
      <c r="W1143" t="s">
        <v>933</v>
      </c>
      <c r="X1143" t="s">
        <v>934</v>
      </c>
      <c r="Y1143" t="s">
        <v>755</v>
      </c>
      <c r="Z1143" t="s">
        <v>380</v>
      </c>
      <c r="AA1143" t="s">
        <v>756</v>
      </c>
      <c r="AB1143" t="s">
        <v>924</v>
      </c>
      <c r="AC1143" t="s">
        <v>758</v>
      </c>
      <c r="AD1143" t="s">
        <v>759</v>
      </c>
      <c r="AE1143" t="s">
        <v>768</v>
      </c>
      <c r="AF1143" t="s">
        <v>935</v>
      </c>
      <c r="AG1143" t="s">
        <v>761</v>
      </c>
      <c r="AH1143" t="s">
        <v>762</v>
      </c>
      <c r="AI1143" t="s">
        <v>936</v>
      </c>
      <c r="AJ1143">
        <v>-357.57</v>
      </c>
      <c r="AK1143">
        <v>0</v>
      </c>
      <c r="AL1143">
        <v>0</v>
      </c>
      <c r="AM1143" t="s">
        <v>764</v>
      </c>
      <c r="AN1143" t="s">
        <v>764</v>
      </c>
      <c r="AO1143" t="s">
        <v>764</v>
      </c>
    </row>
    <row r="1144" spans="1:41" x14ac:dyDescent="0.35">
      <c r="A1144">
        <v>1026846</v>
      </c>
      <c r="B1144" t="s">
        <v>740</v>
      </c>
      <c r="C1144" t="s">
        <v>741</v>
      </c>
      <c r="D1144" t="e">
        <v>#N/A</v>
      </c>
      <c r="E1144" t="s">
        <v>988</v>
      </c>
      <c r="F1144" t="s">
        <v>742</v>
      </c>
      <c r="G1144">
        <v>2021</v>
      </c>
      <c r="H1144">
        <v>6</v>
      </c>
      <c r="I1144" t="s">
        <v>743</v>
      </c>
      <c r="J1144" s="29">
        <v>44377</v>
      </c>
      <c r="K1144" t="s">
        <v>744</v>
      </c>
      <c r="L1144" t="s">
        <v>745</v>
      </c>
      <c r="M1144" t="s">
        <v>746</v>
      </c>
      <c r="N1144" t="s">
        <v>747</v>
      </c>
      <c r="O1144" t="s">
        <v>748</v>
      </c>
      <c r="P1144" t="s">
        <v>673</v>
      </c>
      <c r="Q1144" t="s">
        <v>749</v>
      </c>
      <c r="R1144" t="s">
        <v>589</v>
      </c>
      <c r="S1144" t="s">
        <v>798</v>
      </c>
      <c r="T1144" t="s">
        <v>751</v>
      </c>
      <c r="U1144" t="s">
        <v>752</v>
      </c>
      <c r="V1144" t="s">
        <v>753</v>
      </c>
      <c r="W1144" t="s">
        <v>933</v>
      </c>
      <c r="X1144" t="s">
        <v>934</v>
      </c>
      <c r="Y1144" t="s">
        <v>755</v>
      </c>
      <c r="Z1144" t="s">
        <v>380</v>
      </c>
      <c r="AA1144" t="s">
        <v>756</v>
      </c>
      <c r="AB1144" t="s">
        <v>924</v>
      </c>
      <c r="AC1144" t="s">
        <v>758</v>
      </c>
      <c r="AD1144" t="s">
        <v>759</v>
      </c>
      <c r="AE1144" t="s">
        <v>768</v>
      </c>
      <c r="AF1144" t="s">
        <v>935</v>
      </c>
      <c r="AG1144" t="s">
        <v>761</v>
      </c>
      <c r="AH1144" t="s">
        <v>762</v>
      </c>
      <c r="AI1144" t="s">
        <v>936</v>
      </c>
      <c r="AJ1144">
        <v>213.81</v>
      </c>
      <c r="AK1144">
        <v>0</v>
      </c>
      <c r="AL1144">
        <v>0</v>
      </c>
      <c r="AM1144" t="s">
        <v>764</v>
      </c>
      <c r="AN1144" t="s">
        <v>764</v>
      </c>
      <c r="AO1144" t="s">
        <v>764</v>
      </c>
    </row>
    <row r="1145" spans="1:41" x14ac:dyDescent="0.35">
      <c r="A1145">
        <v>1026846</v>
      </c>
      <c r="B1145" t="s">
        <v>740</v>
      </c>
      <c r="C1145" t="s">
        <v>741</v>
      </c>
      <c r="D1145" t="e">
        <v>#N/A</v>
      </c>
      <c r="E1145" t="s">
        <v>988</v>
      </c>
      <c r="F1145" t="s">
        <v>742</v>
      </c>
      <c r="G1145">
        <v>2021</v>
      </c>
      <c r="H1145">
        <v>6</v>
      </c>
      <c r="I1145" t="s">
        <v>743</v>
      </c>
      <c r="J1145" s="29">
        <v>44377</v>
      </c>
      <c r="K1145" t="s">
        <v>744</v>
      </c>
      <c r="L1145" t="s">
        <v>769</v>
      </c>
      <c r="M1145" t="s">
        <v>776</v>
      </c>
      <c r="N1145" t="s">
        <v>777</v>
      </c>
      <c r="O1145" t="s">
        <v>772</v>
      </c>
      <c r="P1145" t="s">
        <v>673</v>
      </c>
      <c r="Q1145" t="s">
        <v>749</v>
      </c>
      <c r="R1145" t="s">
        <v>589</v>
      </c>
      <c r="S1145" t="s">
        <v>798</v>
      </c>
      <c r="T1145" t="s">
        <v>751</v>
      </c>
      <c r="U1145" t="s">
        <v>752</v>
      </c>
      <c r="V1145" t="s">
        <v>753</v>
      </c>
      <c r="W1145" t="s">
        <v>933</v>
      </c>
      <c r="X1145" t="s">
        <v>934</v>
      </c>
      <c r="Y1145" t="s">
        <v>755</v>
      </c>
      <c r="Z1145" t="s">
        <v>380</v>
      </c>
      <c r="AA1145" t="s">
        <v>756</v>
      </c>
      <c r="AB1145" t="s">
        <v>924</v>
      </c>
      <c r="AC1145" t="s">
        <v>758</v>
      </c>
      <c r="AD1145" t="s">
        <v>759</v>
      </c>
      <c r="AE1145" t="s">
        <v>768</v>
      </c>
      <c r="AF1145" t="s">
        <v>935</v>
      </c>
      <c r="AG1145" t="s">
        <v>761</v>
      </c>
      <c r="AH1145" t="s">
        <v>762</v>
      </c>
      <c r="AI1145" t="s">
        <v>936</v>
      </c>
      <c r="AJ1145">
        <v>357.57</v>
      </c>
      <c r="AK1145">
        <v>0</v>
      </c>
      <c r="AL1145">
        <v>0</v>
      </c>
      <c r="AM1145" t="s">
        <v>764</v>
      </c>
      <c r="AN1145" t="s">
        <v>764</v>
      </c>
      <c r="AO1145" t="s">
        <v>764</v>
      </c>
    </row>
    <row r="1146" spans="1:41" x14ac:dyDescent="0.35">
      <c r="A1146">
        <v>1772152</v>
      </c>
      <c r="B1146" t="s">
        <v>740</v>
      </c>
      <c r="C1146" t="s">
        <v>741</v>
      </c>
      <c r="D1146" t="s">
        <v>580</v>
      </c>
      <c r="E1146" t="s">
        <v>100</v>
      </c>
      <c r="F1146" t="s">
        <v>742</v>
      </c>
      <c r="G1146">
        <v>2021</v>
      </c>
      <c r="H1146">
        <v>6</v>
      </c>
      <c r="I1146" t="s">
        <v>743</v>
      </c>
      <c r="J1146" s="29">
        <v>44377</v>
      </c>
      <c r="K1146" t="s">
        <v>744</v>
      </c>
      <c r="L1146" t="s">
        <v>769</v>
      </c>
      <c r="M1146" t="s">
        <v>770</v>
      </c>
      <c r="N1146" t="s">
        <v>771</v>
      </c>
      <c r="O1146" t="s">
        <v>772</v>
      </c>
      <c r="P1146" t="s">
        <v>673</v>
      </c>
      <c r="Q1146" t="s">
        <v>749</v>
      </c>
      <c r="R1146" t="s">
        <v>589</v>
      </c>
      <c r="S1146" t="s">
        <v>798</v>
      </c>
      <c r="T1146" t="s">
        <v>751</v>
      </c>
      <c r="U1146" t="s">
        <v>752</v>
      </c>
      <c r="V1146" t="s">
        <v>753</v>
      </c>
      <c r="W1146" t="s">
        <v>20</v>
      </c>
      <c r="X1146" t="s">
        <v>928</v>
      </c>
      <c r="Y1146" t="s">
        <v>755</v>
      </c>
      <c r="Z1146" t="s">
        <v>380</v>
      </c>
      <c r="AA1146" t="s">
        <v>756</v>
      </c>
      <c r="AB1146" t="s">
        <v>924</v>
      </c>
      <c r="AC1146" t="s">
        <v>758</v>
      </c>
      <c r="AD1146" t="s">
        <v>759</v>
      </c>
      <c r="AE1146" t="s">
        <v>768</v>
      </c>
      <c r="AF1146" t="s">
        <v>925</v>
      </c>
      <c r="AG1146" t="s">
        <v>761</v>
      </c>
      <c r="AH1146" t="s">
        <v>762</v>
      </c>
      <c r="AI1146" t="s">
        <v>926</v>
      </c>
      <c r="AJ1146">
        <v>1043.3399999999999</v>
      </c>
      <c r="AK1146">
        <v>0</v>
      </c>
      <c r="AL1146">
        <v>0</v>
      </c>
      <c r="AM1146" t="s">
        <v>764</v>
      </c>
      <c r="AN1146" t="s">
        <v>764</v>
      </c>
      <c r="AO1146" t="s">
        <v>764</v>
      </c>
    </row>
    <row r="1147" spans="1:41" x14ac:dyDescent="0.35">
      <c r="A1147">
        <v>1772152</v>
      </c>
      <c r="B1147" t="s">
        <v>740</v>
      </c>
      <c r="C1147" t="s">
        <v>741</v>
      </c>
      <c r="D1147" t="s">
        <v>580</v>
      </c>
      <c r="E1147" t="s">
        <v>100</v>
      </c>
      <c r="F1147" t="s">
        <v>742</v>
      </c>
      <c r="G1147">
        <v>2021</v>
      </c>
      <c r="H1147">
        <v>6</v>
      </c>
      <c r="I1147" t="s">
        <v>743</v>
      </c>
      <c r="J1147" s="29">
        <v>44377</v>
      </c>
      <c r="K1147" t="s">
        <v>744</v>
      </c>
      <c r="L1147" t="s">
        <v>769</v>
      </c>
      <c r="M1147" t="s">
        <v>774</v>
      </c>
      <c r="N1147" t="s">
        <v>775</v>
      </c>
      <c r="O1147" t="s">
        <v>772</v>
      </c>
      <c r="P1147" t="s">
        <v>673</v>
      </c>
      <c r="Q1147" t="s">
        <v>749</v>
      </c>
      <c r="R1147" t="s">
        <v>589</v>
      </c>
      <c r="S1147" t="s">
        <v>798</v>
      </c>
      <c r="T1147" t="s">
        <v>751</v>
      </c>
      <c r="U1147" t="s">
        <v>752</v>
      </c>
      <c r="V1147" t="s">
        <v>753</v>
      </c>
      <c r="W1147" t="s">
        <v>20</v>
      </c>
      <c r="X1147" t="s">
        <v>928</v>
      </c>
      <c r="Y1147" t="s">
        <v>755</v>
      </c>
      <c r="Z1147" t="s">
        <v>380</v>
      </c>
      <c r="AA1147" t="s">
        <v>756</v>
      </c>
      <c r="AB1147" t="s">
        <v>924</v>
      </c>
      <c r="AC1147" t="s">
        <v>758</v>
      </c>
      <c r="AD1147" t="s">
        <v>759</v>
      </c>
      <c r="AE1147" t="s">
        <v>768</v>
      </c>
      <c r="AF1147" t="s">
        <v>925</v>
      </c>
      <c r="AG1147" t="s">
        <v>761</v>
      </c>
      <c r="AH1147" t="s">
        <v>762</v>
      </c>
      <c r="AI1147" t="s">
        <v>926</v>
      </c>
      <c r="AJ1147">
        <v>-1043.3399999999999</v>
      </c>
      <c r="AK1147">
        <v>0</v>
      </c>
      <c r="AL1147">
        <v>0</v>
      </c>
      <c r="AM1147" t="s">
        <v>764</v>
      </c>
      <c r="AN1147" t="s">
        <v>764</v>
      </c>
      <c r="AO1147" t="s">
        <v>764</v>
      </c>
    </row>
    <row r="1148" spans="1:41" x14ac:dyDescent="0.35">
      <c r="A1148">
        <v>1772152</v>
      </c>
      <c r="B1148" t="s">
        <v>740</v>
      </c>
      <c r="C1148" t="s">
        <v>741</v>
      </c>
      <c r="D1148" t="s">
        <v>580</v>
      </c>
      <c r="E1148" t="s">
        <v>100</v>
      </c>
      <c r="F1148" t="s">
        <v>742</v>
      </c>
      <c r="G1148">
        <v>2021</v>
      </c>
      <c r="H1148">
        <v>6</v>
      </c>
      <c r="I1148" t="s">
        <v>743</v>
      </c>
      <c r="J1148" s="29">
        <v>44377</v>
      </c>
      <c r="K1148" t="s">
        <v>744</v>
      </c>
      <c r="L1148" t="s">
        <v>745</v>
      </c>
      <c r="M1148" t="s">
        <v>746</v>
      </c>
      <c r="N1148" t="s">
        <v>747</v>
      </c>
      <c r="O1148" t="s">
        <v>748</v>
      </c>
      <c r="P1148" t="s">
        <v>673</v>
      </c>
      <c r="Q1148" t="s">
        <v>749</v>
      </c>
      <c r="R1148" t="s">
        <v>589</v>
      </c>
      <c r="S1148" t="s">
        <v>798</v>
      </c>
      <c r="T1148" t="s">
        <v>751</v>
      </c>
      <c r="U1148" t="s">
        <v>752</v>
      </c>
      <c r="V1148" t="s">
        <v>753</v>
      </c>
      <c r="W1148" t="s">
        <v>20</v>
      </c>
      <c r="X1148" t="s">
        <v>928</v>
      </c>
      <c r="Y1148" t="s">
        <v>755</v>
      </c>
      <c r="Z1148" t="s">
        <v>380</v>
      </c>
      <c r="AA1148" t="s">
        <v>756</v>
      </c>
      <c r="AB1148" t="s">
        <v>924</v>
      </c>
      <c r="AC1148" t="s">
        <v>758</v>
      </c>
      <c r="AD1148" t="s">
        <v>759</v>
      </c>
      <c r="AE1148" t="s">
        <v>768</v>
      </c>
      <c r="AF1148" t="s">
        <v>925</v>
      </c>
      <c r="AG1148" t="s">
        <v>761</v>
      </c>
      <c r="AH1148" t="s">
        <v>762</v>
      </c>
      <c r="AI1148" t="s">
        <v>926</v>
      </c>
      <c r="AJ1148">
        <v>4532.34</v>
      </c>
      <c r="AK1148">
        <v>0</v>
      </c>
      <c r="AL1148">
        <v>0</v>
      </c>
      <c r="AM1148" t="s">
        <v>764</v>
      </c>
      <c r="AN1148" t="s">
        <v>764</v>
      </c>
      <c r="AO1148" t="s">
        <v>764</v>
      </c>
    </row>
    <row r="1149" spans="1:41" x14ac:dyDescent="0.35">
      <c r="A1149">
        <v>1772152</v>
      </c>
      <c r="B1149" t="s">
        <v>740</v>
      </c>
      <c r="C1149" t="s">
        <v>741</v>
      </c>
      <c r="D1149" t="s">
        <v>580</v>
      </c>
      <c r="E1149" t="s">
        <v>100</v>
      </c>
      <c r="F1149" t="s">
        <v>742</v>
      </c>
      <c r="G1149">
        <v>2021</v>
      </c>
      <c r="H1149">
        <v>6</v>
      </c>
      <c r="I1149" t="s">
        <v>743</v>
      </c>
      <c r="J1149" s="29">
        <v>44377</v>
      </c>
      <c r="K1149" t="s">
        <v>744</v>
      </c>
      <c r="L1149" t="s">
        <v>769</v>
      </c>
      <c r="M1149" t="s">
        <v>776</v>
      </c>
      <c r="N1149" t="s">
        <v>777</v>
      </c>
      <c r="O1149" t="s">
        <v>772</v>
      </c>
      <c r="P1149" t="s">
        <v>673</v>
      </c>
      <c r="Q1149" t="s">
        <v>749</v>
      </c>
      <c r="R1149" t="s">
        <v>589</v>
      </c>
      <c r="S1149" t="s">
        <v>798</v>
      </c>
      <c r="T1149" t="s">
        <v>751</v>
      </c>
      <c r="U1149" t="s">
        <v>752</v>
      </c>
      <c r="V1149" t="s">
        <v>753</v>
      </c>
      <c r="W1149" t="s">
        <v>20</v>
      </c>
      <c r="X1149" t="s">
        <v>928</v>
      </c>
      <c r="Y1149" t="s">
        <v>755</v>
      </c>
      <c r="Z1149" t="s">
        <v>380</v>
      </c>
      <c r="AA1149" t="s">
        <v>756</v>
      </c>
      <c r="AB1149" t="s">
        <v>924</v>
      </c>
      <c r="AC1149" t="s">
        <v>758</v>
      </c>
      <c r="AD1149" t="s">
        <v>759</v>
      </c>
      <c r="AE1149" t="s">
        <v>768</v>
      </c>
      <c r="AF1149" t="s">
        <v>925</v>
      </c>
      <c r="AG1149" t="s">
        <v>761</v>
      </c>
      <c r="AH1149" t="s">
        <v>762</v>
      </c>
      <c r="AI1149" t="s">
        <v>926</v>
      </c>
      <c r="AJ1149">
        <v>1043.3399999999999</v>
      </c>
      <c r="AK1149">
        <v>0</v>
      </c>
      <c r="AL1149">
        <v>0</v>
      </c>
      <c r="AM1149" t="s">
        <v>764</v>
      </c>
      <c r="AN1149" t="s">
        <v>764</v>
      </c>
      <c r="AO1149" t="s">
        <v>764</v>
      </c>
    </row>
    <row r="1150" spans="1:41" x14ac:dyDescent="0.35">
      <c r="A1150">
        <v>1772693</v>
      </c>
      <c r="B1150" t="s">
        <v>740</v>
      </c>
      <c r="C1150" t="s">
        <v>741</v>
      </c>
      <c r="D1150" t="s">
        <v>580</v>
      </c>
      <c r="E1150" t="s">
        <v>97</v>
      </c>
      <c r="F1150" t="s">
        <v>742</v>
      </c>
      <c r="G1150">
        <v>2021</v>
      </c>
      <c r="H1150">
        <v>6</v>
      </c>
      <c r="I1150" t="s">
        <v>743</v>
      </c>
      <c r="J1150" s="29">
        <v>44377</v>
      </c>
      <c r="K1150" t="s">
        <v>744</v>
      </c>
      <c r="L1150" t="s">
        <v>769</v>
      </c>
      <c r="M1150" t="s">
        <v>770</v>
      </c>
      <c r="N1150" t="s">
        <v>771</v>
      </c>
      <c r="O1150" t="s">
        <v>772</v>
      </c>
      <c r="P1150" t="s">
        <v>673</v>
      </c>
      <c r="Q1150" t="s">
        <v>749</v>
      </c>
      <c r="R1150" t="s">
        <v>587</v>
      </c>
      <c r="S1150" t="s">
        <v>799</v>
      </c>
      <c r="T1150" t="s">
        <v>751</v>
      </c>
      <c r="U1150" t="s">
        <v>752</v>
      </c>
      <c r="V1150" t="s">
        <v>753</v>
      </c>
      <c r="W1150" t="s">
        <v>21</v>
      </c>
      <c r="X1150" t="s">
        <v>927</v>
      </c>
      <c r="Y1150" t="s">
        <v>755</v>
      </c>
      <c r="Z1150" t="s">
        <v>380</v>
      </c>
      <c r="AA1150" t="s">
        <v>756</v>
      </c>
      <c r="AB1150" t="s">
        <v>924</v>
      </c>
      <c r="AC1150" t="s">
        <v>758</v>
      </c>
      <c r="AD1150" t="s">
        <v>759</v>
      </c>
      <c r="AE1150" t="s">
        <v>768</v>
      </c>
      <c r="AF1150" t="s">
        <v>790</v>
      </c>
      <c r="AG1150" t="s">
        <v>761</v>
      </c>
      <c r="AH1150" t="s">
        <v>762</v>
      </c>
      <c r="AI1150" t="s">
        <v>791</v>
      </c>
      <c r="AJ1150">
        <v>1132.3599999999999</v>
      </c>
      <c r="AK1150">
        <v>0</v>
      </c>
      <c r="AL1150">
        <v>0</v>
      </c>
      <c r="AM1150" t="s">
        <v>764</v>
      </c>
      <c r="AN1150" t="s">
        <v>764</v>
      </c>
      <c r="AO1150" t="s">
        <v>764</v>
      </c>
    </row>
    <row r="1151" spans="1:41" x14ac:dyDescent="0.35">
      <c r="A1151">
        <v>1772693</v>
      </c>
      <c r="B1151" t="s">
        <v>740</v>
      </c>
      <c r="C1151" t="s">
        <v>741</v>
      </c>
      <c r="D1151" t="s">
        <v>580</v>
      </c>
      <c r="E1151" t="s">
        <v>97</v>
      </c>
      <c r="F1151" t="s">
        <v>742</v>
      </c>
      <c r="G1151">
        <v>2021</v>
      </c>
      <c r="H1151">
        <v>6</v>
      </c>
      <c r="I1151" t="s">
        <v>743</v>
      </c>
      <c r="J1151" s="29">
        <v>44377</v>
      </c>
      <c r="K1151" t="s">
        <v>744</v>
      </c>
      <c r="L1151" t="s">
        <v>769</v>
      </c>
      <c r="M1151" t="s">
        <v>774</v>
      </c>
      <c r="N1151" t="s">
        <v>775</v>
      </c>
      <c r="O1151" t="s">
        <v>772</v>
      </c>
      <c r="P1151" t="s">
        <v>673</v>
      </c>
      <c r="Q1151" t="s">
        <v>749</v>
      </c>
      <c r="R1151" t="s">
        <v>587</v>
      </c>
      <c r="S1151" t="s">
        <v>799</v>
      </c>
      <c r="T1151" t="s">
        <v>751</v>
      </c>
      <c r="U1151" t="s">
        <v>752</v>
      </c>
      <c r="V1151" t="s">
        <v>753</v>
      </c>
      <c r="W1151" t="s">
        <v>21</v>
      </c>
      <c r="X1151" t="s">
        <v>927</v>
      </c>
      <c r="Y1151" t="s">
        <v>755</v>
      </c>
      <c r="Z1151" t="s">
        <v>380</v>
      </c>
      <c r="AA1151" t="s">
        <v>756</v>
      </c>
      <c r="AB1151" t="s">
        <v>924</v>
      </c>
      <c r="AC1151" t="s">
        <v>758</v>
      </c>
      <c r="AD1151" t="s">
        <v>759</v>
      </c>
      <c r="AE1151" t="s">
        <v>768</v>
      </c>
      <c r="AF1151" t="s">
        <v>790</v>
      </c>
      <c r="AG1151" t="s">
        <v>761</v>
      </c>
      <c r="AH1151" t="s">
        <v>762</v>
      </c>
      <c r="AI1151" t="s">
        <v>791</v>
      </c>
      <c r="AJ1151">
        <v>-1132.3599999999999</v>
      </c>
      <c r="AK1151">
        <v>0</v>
      </c>
      <c r="AL1151">
        <v>0</v>
      </c>
      <c r="AM1151" t="s">
        <v>764</v>
      </c>
      <c r="AN1151" t="s">
        <v>764</v>
      </c>
      <c r="AO1151" t="s">
        <v>764</v>
      </c>
    </row>
    <row r="1152" spans="1:41" x14ac:dyDescent="0.35">
      <c r="A1152">
        <v>1772693</v>
      </c>
      <c r="B1152" t="s">
        <v>740</v>
      </c>
      <c r="C1152" t="s">
        <v>741</v>
      </c>
      <c r="D1152" t="s">
        <v>580</v>
      </c>
      <c r="E1152" t="s">
        <v>97</v>
      </c>
      <c r="F1152" t="s">
        <v>742</v>
      </c>
      <c r="G1152">
        <v>2021</v>
      </c>
      <c r="H1152">
        <v>6</v>
      </c>
      <c r="I1152" t="s">
        <v>743</v>
      </c>
      <c r="J1152" s="29">
        <v>44377</v>
      </c>
      <c r="K1152" t="s">
        <v>744</v>
      </c>
      <c r="L1152" t="s">
        <v>745</v>
      </c>
      <c r="M1152" t="s">
        <v>746</v>
      </c>
      <c r="N1152" t="s">
        <v>747</v>
      </c>
      <c r="O1152" t="s">
        <v>748</v>
      </c>
      <c r="P1152" t="s">
        <v>673</v>
      </c>
      <c r="Q1152" t="s">
        <v>749</v>
      </c>
      <c r="R1152" t="s">
        <v>587</v>
      </c>
      <c r="S1152" t="s">
        <v>799</v>
      </c>
      <c r="T1152" t="s">
        <v>751</v>
      </c>
      <c r="U1152" t="s">
        <v>752</v>
      </c>
      <c r="V1152" t="s">
        <v>753</v>
      </c>
      <c r="W1152" t="s">
        <v>21</v>
      </c>
      <c r="X1152" t="s">
        <v>927</v>
      </c>
      <c r="Y1152" t="s">
        <v>755</v>
      </c>
      <c r="Z1152" t="s">
        <v>380</v>
      </c>
      <c r="AA1152" t="s">
        <v>756</v>
      </c>
      <c r="AB1152" t="s">
        <v>924</v>
      </c>
      <c r="AC1152" t="s">
        <v>758</v>
      </c>
      <c r="AD1152" t="s">
        <v>759</v>
      </c>
      <c r="AE1152" t="s">
        <v>768</v>
      </c>
      <c r="AF1152" t="s">
        <v>790</v>
      </c>
      <c r="AG1152" t="s">
        <v>761</v>
      </c>
      <c r="AH1152" t="s">
        <v>762</v>
      </c>
      <c r="AI1152" t="s">
        <v>791</v>
      </c>
      <c r="AJ1152">
        <v>2626.56</v>
      </c>
      <c r="AK1152">
        <v>0</v>
      </c>
      <c r="AL1152">
        <v>0</v>
      </c>
      <c r="AM1152" t="s">
        <v>764</v>
      </c>
      <c r="AN1152" t="s">
        <v>764</v>
      </c>
      <c r="AO1152" t="s">
        <v>764</v>
      </c>
    </row>
    <row r="1153" spans="1:41" x14ac:dyDescent="0.35">
      <c r="A1153">
        <v>1772693</v>
      </c>
      <c r="B1153" t="s">
        <v>740</v>
      </c>
      <c r="C1153" t="s">
        <v>741</v>
      </c>
      <c r="D1153" t="s">
        <v>580</v>
      </c>
      <c r="E1153" t="s">
        <v>97</v>
      </c>
      <c r="F1153" t="s">
        <v>742</v>
      </c>
      <c r="G1153">
        <v>2021</v>
      </c>
      <c r="H1153">
        <v>6</v>
      </c>
      <c r="I1153" t="s">
        <v>743</v>
      </c>
      <c r="J1153" s="29">
        <v>44377</v>
      </c>
      <c r="K1153" t="s">
        <v>744</v>
      </c>
      <c r="L1153" t="s">
        <v>769</v>
      </c>
      <c r="M1153" t="s">
        <v>776</v>
      </c>
      <c r="N1153" t="s">
        <v>777</v>
      </c>
      <c r="O1153" t="s">
        <v>772</v>
      </c>
      <c r="P1153" t="s">
        <v>673</v>
      </c>
      <c r="Q1153" t="s">
        <v>749</v>
      </c>
      <c r="R1153" t="s">
        <v>587</v>
      </c>
      <c r="S1153" t="s">
        <v>799</v>
      </c>
      <c r="T1153" t="s">
        <v>751</v>
      </c>
      <c r="U1153" t="s">
        <v>752</v>
      </c>
      <c r="V1153" t="s">
        <v>753</v>
      </c>
      <c r="W1153" t="s">
        <v>21</v>
      </c>
      <c r="X1153" t="s">
        <v>927</v>
      </c>
      <c r="Y1153" t="s">
        <v>755</v>
      </c>
      <c r="Z1153" t="s">
        <v>380</v>
      </c>
      <c r="AA1153" t="s">
        <v>756</v>
      </c>
      <c r="AB1153" t="s">
        <v>924</v>
      </c>
      <c r="AC1153" t="s">
        <v>758</v>
      </c>
      <c r="AD1153" t="s">
        <v>759</v>
      </c>
      <c r="AE1153" t="s">
        <v>768</v>
      </c>
      <c r="AF1153" t="s">
        <v>790</v>
      </c>
      <c r="AG1153" t="s">
        <v>761</v>
      </c>
      <c r="AH1153" t="s">
        <v>762</v>
      </c>
      <c r="AI1153" t="s">
        <v>791</v>
      </c>
      <c r="AJ1153">
        <v>1132.3599999999999</v>
      </c>
      <c r="AK1153">
        <v>0</v>
      </c>
      <c r="AL1153">
        <v>0</v>
      </c>
      <c r="AM1153" t="s">
        <v>764</v>
      </c>
      <c r="AN1153" t="s">
        <v>764</v>
      </c>
      <c r="AO1153" t="s">
        <v>764</v>
      </c>
    </row>
    <row r="1154" spans="1:41" x14ac:dyDescent="0.35">
      <c r="A1154">
        <v>1060749</v>
      </c>
      <c r="B1154" t="s">
        <v>740</v>
      </c>
      <c r="C1154" t="s">
        <v>741</v>
      </c>
      <c r="D1154" t="e">
        <v>#N/A</v>
      </c>
      <c r="E1154" t="s">
        <v>989</v>
      </c>
      <c r="F1154" t="s">
        <v>742</v>
      </c>
      <c r="G1154">
        <v>2021</v>
      </c>
      <c r="H1154">
        <v>6</v>
      </c>
      <c r="I1154" t="s">
        <v>743</v>
      </c>
      <c r="J1154" s="29">
        <v>44377</v>
      </c>
      <c r="K1154" t="s">
        <v>744</v>
      </c>
      <c r="L1154" t="s">
        <v>769</v>
      </c>
      <c r="M1154" t="s">
        <v>770</v>
      </c>
      <c r="N1154" t="s">
        <v>771</v>
      </c>
      <c r="O1154" t="s">
        <v>772</v>
      </c>
      <c r="P1154" t="s">
        <v>673</v>
      </c>
      <c r="Q1154" t="s">
        <v>749</v>
      </c>
      <c r="R1154" t="s">
        <v>587</v>
      </c>
      <c r="S1154" t="s">
        <v>799</v>
      </c>
      <c r="T1154" t="s">
        <v>751</v>
      </c>
      <c r="U1154" t="s">
        <v>752</v>
      </c>
      <c r="V1154" t="s">
        <v>753</v>
      </c>
      <c r="W1154" t="s">
        <v>930</v>
      </c>
      <c r="X1154" t="s">
        <v>931</v>
      </c>
      <c r="Y1154" t="s">
        <v>755</v>
      </c>
      <c r="Z1154" t="s">
        <v>380</v>
      </c>
      <c r="AA1154" t="s">
        <v>756</v>
      </c>
      <c r="AB1154" t="s">
        <v>924</v>
      </c>
      <c r="AC1154" t="s">
        <v>758</v>
      </c>
      <c r="AD1154" t="s">
        <v>759</v>
      </c>
      <c r="AE1154" t="s">
        <v>768</v>
      </c>
      <c r="AF1154" t="s">
        <v>925</v>
      </c>
      <c r="AG1154" t="s">
        <v>761</v>
      </c>
      <c r="AH1154" t="s">
        <v>762</v>
      </c>
      <c r="AI1154" t="s">
        <v>926</v>
      </c>
      <c r="AJ1154">
        <v>2354.2600000000002</v>
      </c>
      <c r="AK1154">
        <v>0</v>
      </c>
      <c r="AL1154">
        <v>0</v>
      </c>
      <c r="AM1154" t="s">
        <v>764</v>
      </c>
      <c r="AN1154" t="s">
        <v>764</v>
      </c>
      <c r="AO1154" t="s">
        <v>764</v>
      </c>
    </row>
    <row r="1155" spans="1:41" x14ac:dyDescent="0.35">
      <c r="A1155">
        <v>1060749</v>
      </c>
      <c r="B1155" t="s">
        <v>740</v>
      </c>
      <c r="C1155" t="s">
        <v>741</v>
      </c>
      <c r="D1155" t="e">
        <v>#N/A</v>
      </c>
      <c r="E1155" t="s">
        <v>989</v>
      </c>
      <c r="F1155" t="s">
        <v>742</v>
      </c>
      <c r="G1155">
        <v>2021</v>
      </c>
      <c r="H1155">
        <v>6</v>
      </c>
      <c r="I1155" t="s">
        <v>743</v>
      </c>
      <c r="J1155" s="29">
        <v>44377</v>
      </c>
      <c r="K1155" t="s">
        <v>744</v>
      </c>
      <c r="L1155" t="s">
        <v>769</v>
      </c>
      <c r="M1155" t="s">
        <v>774</v>
      </c>
      <c r="N1155" t="s">
        <v>775</v>
      </c>
      <c r="O1155" t="s">
        <v>772</v>
      </c>
      <c r="P1155" t="s">
        <v>673</v>
      </c>
      <c r="Q1155" t="s">
        <v>749</v>
      </c>
      <c r="R1155" t="s">
        <v>587</v>
      </c>
      <c r="S1155" t="s">
        <v>799</v>
      </c>
      <c r="T1155" t="s">
        <v>751</v>
      </c>
      <c r="U1155" t="s">
        <v>752</v>
      </c>
      <c r="V1155" t="s">
        <v>753</v>
      </c>
      <c r="W1155" t="s">
        <v>930</v>
      </c>
      <c r="X1155" t="s">
        <v>931</v>
      </c>
      <c r="Y1155" t="s">
        <v>755</v>
      </c>
      <c r="Z1155" t="s">
        <v>380</v>
      </c>
      <c r="AA1155" t="s">
        <v>756</v>
      </c>
      <c r="AB1155" t="s">
        <v>924</v>
      </c>
      <c r="AC1155" t="s">
        <v>758</v>
      </c>
      <c r="AD1155" t="s">
        <v>759</v>
      </c>
      <c r="AE1155" t="s">
        <v>768</v>
      </c>
      <c r="AF1155" t="s">
        <v>925</v>
      </c>
      <c r="AG1155" t="s">
        <v>761</v>
      </c>
      <c r="AH1155" t="s">
        <v>762</v>
      </c>
      <c r="AI1155" t="s">
        <v>926</v>
      </c>
      <c r="AJ1155">
        <v>-2354.2600000000002</v>
      </c>
      <c r="AK1155">
        <v>0</v>
      </c>
      <c r="AL1155">
        <v>0</v>
      </c>
      <c r="AM1155" t="s">
        <v>764</v>
      </c>
      <c r="AN1155" t="s">
        <v>764</v>
      </c>
      <c r="AO1155" t="s">
        <v>764</v>
      </c>
    </row>
    <row r="1156" spans="1:41" x14ac:dyDescent="0.35">
      <c r="A1156">
        <v>1060749</v>
      </c>
      <c r="B1156" t="s">
        <v>740</v>
      </c>
      <c r="C1156" t="s">
        <v>741</v>
      </c>
      <c r="D1156" t="e">
        <v>#N/A</v>
      </c>
      <c r="E1156" t="s">
        <v>989</v>
      </c>
      <c r="F1156" t="s">
        <v>742</v>
      </c>
      <c r="G1156">
        <v>2021</v>
      </c>
      <c r="H1156">
        <v>6</v>
      </c>
      <c r="I1156" t="s">
        <v>743</v>
      </c>
      <c r="J1156" s="29">
        <v>44377</v>
      </c>
      <c r="K1156" t="s">
        <v>744</v>
      </c>
      <c r="L1156" t="s">
        <v>745</v>
      </c>
      <c r="M1156" t="s">
        <v>746</v>
      </c>
      <c r="N1156" t="s">
        <v>747</v>
      </c>
      <c r="O1156" t="s">
        <v>748</v>
      </c>
      <c r="P1156" t="s">
        <v>673</v>
      </c>
      <c r="Q1156" t="s">
        <v>749</v>
      </c>
      <c r="R1156" t="s">
        <v>587</v>
      </c>
      <c r="S1156" t="s">
        <v>799</v>
      </c>
      <c r="T1156" t="s">
        <v>751</v>
      </c>
      <c r="U1156" t="s">
        <v>752</v>
      </c>
      <c r="V1156" t="s">
        <v>753</v>
      </c>
      <c r="W1156" t="s">
        <v>930</v>
      </c>
      <c r="X1156" t="s">
        <v>931</v>
      </c>
      <c r="Y1156" t="s">
        <v>755</v>
      </c>
      <c r="Z1156" t="s">
        <v>380</v>
      </c>
      <c r="AA1156" t="s">
        <v>756</v>
      </c>
      <c r="AB1156" t="s">
        <v>924</v>
      </c>
      <c r="AC1156" t="s">
        <v>758</v>
      </c>
      <c r="AD1156" t="s">
        <v>759</v>
      </c>
      <c r="AE1156" t="s">
        <v>768</v>
      </c>
      <c r="AF1156" t="s">
        <v>925</v>
      </c>
      <c r="AG1156" t="s">
        <v>761</v>
      </c>
      <c r="AH1156" t="s">
        <v>762</v>
      </c>
      <c r="AI1156" t="s">
        <v>926</v>
      </c>
      <c r="AJ1156">
        <v>1068.3699999999999</v>
      </c>
      <c r="AK1156">
        <v>0</v>
      </c>
      <c r="AL1156">
        <v>0</v>
      </c>
      <c r="AM1156" t="s">
        <v>764</v>
      </c>
      <c r="AN1156" t="s">
        <v>764</v>
      </c>
      <c r="AO1156" t="s">
        <v>764</v>
      </c>
    </row>
    <row r="1157" spans="1:41" x14ac:dyDescent="0.35">
      <c r="A1157">
        <v>1060749</v>
      </c>
      <c r="B1157" t="s">
        <v>740</v>
      </c>
      <c r="C1157" t="s">
        <v>741</v>
      </c>
      <c r="D1157" t="e">
        <v>#N/A</v>
      </c>
      <c r="E1157" t="s">
        <v>989</v>
      </c>
      <c r="F1157" t="s">
        <v>742</v>
      </c>
      <c r="G1157">
        <v>2021</v>
      </c>
      <c r="H1157">
        <v>6</v>
      </c>
      <c r="I1157" t="s">
        <v>743</v>
      </c>
      <c r="J1157" s="29">
        <v>44377</v>
      </c>
      <c r="K1157" t="s">
        <v>744</v>
      </c>
      <c r="L1157" t="s">
        <v>769</v>
      </c>
      <c r="M1157" t="s">
        <v>776</v>
      </c>
      <c r="N1157" t="s">
        <v>777</v>
      </c>
      <c r="O1157" t="s">
        <v>772</v>
      </c>
      <c r="P1157" t="s">
        <v>673</v>
      </c>
      <c r="Q1157" t="s">
        <v>749</v>
      </c>
      <c r="R1157" t="s">
        <v>587</v>
      </c>
      <c r="S1157" t="s">
        <v>799</v>
      </c>
      <c r="T1157" t="s">
        <v>751</v>
      </c>
      <c r="U1157" t="s">
        <v>752</v>
      </c>
      <c r="V1157" t="s">
        <v>753</v>
      </c>
      <c r="W1157" t="s">
        <v>930</v>
      </c>
      <c r="X1157" t="s">
        <v>931</v>
      </c>
      <c r="Y1157" t="s">
        <v>755</v>
      </c>
      <c r="Z1157" t="s">
        <v>380</v>
      </c>
      <c r="AA1157" t="s">
        <v>756</v>
      </c>
      <c r="AB1157" t="s">
        <v>924</v>
      </c>
      <c r="AC1157" t="s">
        <v>758</v>
      </c>
      <c r="AD1157" t="s">
        <v>759</v>
      </c>
      <c r="AE1157" t="s">
        <v>768</v>
      </c>
      <c r="AF1157" t="s">
        <v>925</v>
      </c>
      <c r="AG1157" t="s">
        <v>761</v>
      </c>
      <c r="AH1157" t="s">
        <v>762</v>
      </c>
      <c r="AI1157" t="s">
        <v>926</v>
      </c>
      <c r="AJ1157">
        <v>2354.2600000000002</v>
      </c>
      <c r="AK1157">
        <v>0</v>
      </c>
      <c r="AL1157">
        <v>0</v>
      </c>
      <c r="AM1157" t="s">
        <v>764</v>
      </c>
      <c r="AN1157" t="s">
        <v>764</v>
      </c>
      <c r="AO1157" t="s">
        <v>764</v>
      </c>
    </row>
    <row r="1158" spans="1:41" x14ac:dyDescent="0.35">
      <c r="A1158">
        <v>1772129</v>
      </c>
      <c r="B1158" t="s">
        <v>740</v>
      </c>
      <c r="C1158" t="s">
        <v>741</v>
      </c>
      <c r="D1158" t="s">
        <v>580</v>
      </c>
      <c r="E1158" t="s">
        <v>96</v>
      </c>
      <c r="F1158" t="s">
        <v>742</v>
      </c>
      <c r="G1158">
        <v>2021</v>
      </c>
      <c r="H1158">
        <v>6</v>
      </c>
      <c r="I1158" t="s">
        <v>743</v>
      </c>
      <c r="J1158" s="29">
        <v>44377</v>
      </c>
      <c r="K1158" t="s">
        <v>744</v>
      </c>
      <c r="L1158" t="s">
        <v>769</v>
      </c>
      <c r="M1158" t="s">
        <v>770</v>
      </c>
      <c r="N1158" t="s">
        <v>771</v>
      </c>
      <c r="O1158" t="s">
        <v>772</v>
      </c>
      <c r="P1158" t="s">
        <v>673</v>
      </c>
      <c r="Q1158" t="s">
        <v>749</v>
      </c>
      <c r="R1158" t="s">
        <v>587</v>
      </c>
      <c r="S1158" t="s">
        <v>799</v>
      </c>
      <c r="T1158" t="s">
        <v>751</v>
      </c>
      <c r="U1158" t="s">
        <v>752</v>
      </c>
      <c r="V1158" t="s">
        <v>753</v>
      </c>
      <c r="W1158" t="s">
        <v>20</v>
      </c>
      <c r="X1158" t="s">
        <v>928</v>
      </c>
      <c r="Y1158" t="s">
        <v>755</v>
      </c>
      <c r="Z1158" t="s">
        <v>380</v>
      </c>
      <c r="AA1158" t="s">
        <v>756</v>
      </c>
      <c r="AB1158" t="s">
        <v>924</v>
      </c>
      <c r="AC1158" t="s">
        <v>758</v>
      </c>
      <c r="AD1158" t="s">
        <v>759</v>
      </c>
      <c r="AE1158" t="s">
        <v>768</v>
      </c>
      <c r="AF1158" t="s">
        <v>925</v>
      </c>
      <c r="AG1158" t="s">
        <v>761</v>
      </c>
      <c r="AH1158" t="s">
        <v>762</v>
      </c>
      <c r="AI1158" t="s">
        <v>926</v>
      </c>
      <c r="AJ1158">
        <v>254.14</v>
      </c>
      <c r="AK1158">
        <v>0</v>
      </c>
      <c r="AL1158">
        <v>0</v>
      </c>
      <c r="AM1158" t="s">
        <v>764</v>
      </c>
      <c r="AN1158" t="s">
        <v>764</v>
      </c>
      <c r="AO1158" t="s">
        <v>764</v>
      </c>
    </row>
    <row r="1159" spans="1:41" x14ac:dyDescent="0.35">
      <c r="A1159">
        <v>1772129</v>
      </c>
      <c r="B1159" t="s">
        <v>740</v>
      </c>
      <c r="C1159" t="s">
        <v>741</v>
      </c>
      <c r="D1159" t="s">
        <v>580</v>
      </c>
      <c r="E1159" t="s">
        <v>96</v>
      </c>
      <c r="F1159" t="s">
        <v>742</v>
      </c>
      <c r="G1159">
        <v>2021</v>
      </c>
      <c r="H1159">
        <v>6</v>
      </c>
      <c r="I1159" t="s">
        <v>743</v>
      </c>
      <c r="J1159" s="29">
        <v>44377</v>
      </c>
      <c r="K1159" t="s">
        <v>744</v>
      </c>
      <c r="L1159" t="s">
        <v>769</v>
      </c>
      <c r="M1159" t="s">
        <v>774</v>
      </c>
      <c r="N1159" t="s">
        <v>775</v>
      </c>
      <c r="O1159" t="s">
        <v>772</v>
      </c>
      <c r="P1159" t="s">
        <v>673</v>
      </c>
      <c r="Q1159" t="s">
        <v>749</v>
      </c>
      <c r="R1159" t="s">
        <v>587</v>
      </c>
      <c r="S1159" t="s">
        <v>799</v>
      </c>
      <c r="T1159" t="s">
        <v>751</v>
      </c>
      <c r="U1159" t="s">
        <v>752</v>
      </c>
      <c r="V1159" t="s">
        <v>753</v>
      </c>
      <c r="W1159" t="s">
        <v>20</v>
      </c>
      <c r="X1159" t="s">
        <v>928</v>
      </c>
      <c r="Y1159" t="s">
        <v>755</v>
      </c>
      <c r="Z1159" t="s">
        <v>380</v>
      </c>
      <c r="AA1159" t="s">
        <v>756</v>
      </c>
      <c r="AB1159" t="s">
        <v>924</v>
      </c>
      <c r="AC1159" t="s">
        <v>758</v>
      </c>
      <c r="AD1159" t="s">
        <v>759</v>
      </c>
      <c r="AE1159" t="s">
        <v>768</v>
      </c>
      <c r="AF1159" t="s">
        <v>925</v>
      </c>
      <c r="AG1159" t="s">
        <v>761</v>
      </c>
      <c r="AH1159" t="s">
        <v>762</v>
      </c>
      <c r="AI1159" t="s">
        <v>926</v>
      </c>
      <c r="AJ1159">
        <v>-254.14</v>
      </c>
      <c r="AK1159">
        <v>0</v>
      </c>
      <c r="AL1159">
        <v>0</v>
      </c>
      <c r="AM1159" t="s">
        <v>764</v>
      </c>
      <c r="AN1159" t="s">
        <v>764</v>
      </c>
      <c r="AO1159" t="s">
        <v>764</v>
      </c>
    </row>
    <row r="1160" spans="1:41" x14ac:dyDescent="0.35">
      <c r="A1160">
        <v>1772129</v>
      </c>
      <c r="B1160" t="s">
        <v>740</v>
      </c>
      <c r="C1160" t="s">
        <v>741</v>
      </c>
      <c r="D1160" t="s">
        <v>580</v>
      </c>
      <c r="E1160" t="s">
        <v>96</v>
      </c>
      <c r="F1160" t="s">
        <v>742</v>
      </c>
      <c r="G1160">
        <v>2021</v>
      </c>
      <c r="H1160">
        <v>6</v>
      </c>
      <c r="I1160" t="s">
        <v>743</v>
      </c>
      <c r="J1160" s="29">
        <v>44377</v>
      </c>
      <c r="K1160" t="s">
        <v>744</v>
      </c>
      <c r="L1160" t="s">
        <v>769</v>
      </c>
      <c r="M1160" t="s">
        <v>776</v>
      </c>
      <c r="N1160" t="s">
        <v>777</v>
      </c>
      <c r="O1160" t="s">
        <v>772</v>
      </c>
      <c r="P1160" t="s">
        <v>673</v>
      </c>
      <c r="Q1160" t="s">
        <v>749</v>
      </c>
      <c r="R1160" t="s">
        <v>587</v>
      </c>
      <c r="S1160" t="s">
        <v>799</v>
      </c>
      <c r="T1160" t="s">
        <v>751</v>
      </c>
      <c r="U1160" t="s">
        <v>752</v>
      </c>
      <c r="V1160" t="s">
        <v>753</v>
      </c>
      <c r="W1160" t="s">
        <v>20</v>
      </c>
      <c r="X1160" t="s">
        <v>928</v>
      </c>
      <c r="Y1160" t="s">
        <v>755</v>
      </c>
      <c r="Z1160" t="s">
        <v>380</v>
      </c>
      <c r="AA1160" t="s">
        <v>756</v>
      </c>
      <c r="AB1160" t="s">
        <v>924</v>
      </c>
      <c r="AC1160" t="s">
        <v>758</v>
      </c>
      <c r="AD1160" t="s">
        <v>759</v>
      </c>
      <c r="AE1160" t="s">
        <v>768</v>
      </c>
      <c r="AF1160" t="s">
        <v>925</v>
      </c>
      <c r="AG1160" t="s">
        <v>761</v>
      </c>
      <c r="AH1160" t="s">
        <v>762</v>
      </c>
      <c r="AI1160" t="s">
        <v>926</v>
      </c>
      <c r="AJ1160">
        <v>254.14</v>
      </c>
      <c r="AK1160">
        <v>0</v>
      </c>
      <c r="AL1160">
        <v>0</v>
      </c>
      <c r="AM1160" t="s">
        <v>764</v>
      </c>
      <c r="AN1160" t="s">
        <v>764</v>
      </c>
      <c r="AO1160" t="s">
        <v>764</v>
      </c>
    </row>
    <row r="1161" spans="1:41" x14ac:dyDescent="0.35">
      <c r="A1161">
        <v>1060748</v>
      </c>
      <c r="B1161" t="s">
        <v>740</v>
      </c>
      <c r="C1161" t="s">
        <v>741</v>
      </c>
      <c r="D1161" t="e">
        <v>#N/A</v>
      </c>
      <c r="E1161" t="s">
        <v>990</v>
      </c>
      <c r="F1161" t="s">
        <v>742</v>
      </c>
      <c r="G1161">
        <v>2021</v>
      </c>
      <c r="H1161">
        <v>6</v>
      </c>
      <c r="I1161" t="s">
        <v>743</v>
      </c>
      <c r="J1161" s="29">
        <v>44377</v>
      </c>
      <c r="K1161" t="s">
        <v>744</v>
      </c>
      <c r="L1161" t="s">
        <v>769</v>
      </c>
      <c r="M1161" t="s">
        <v>770</v>
      </c>
      <c r="N1161" t="s">
        <v>771</v>
      </c>
      <c r="O1161" t="s">
        <v>772</v>
      </c>
      <c r="P1161" t="s">
        <v>673</v>
      </c>
      <c r="Q1161" t="s">
        <v>749</v>
      </c>
      <c r="R1161" t="s">
        <v>587</v>
      </c>
      <c r="S1161" t="s">
        <v>799</v>
      </c>
      <c r="T1161" t="s">
        <v>751</v>
      </c>
      <c r="U1161" t="s">
        <v>752</v>
      </c>
      <c r="V1161" t="s">
        <v>753</v>
      </c>
      <c r="W1161" t="s">
        <v>933</v>
      </c>
      <c r="X1161" t="s">
        <v>934</v>
      </c>
      <c r="Y1161" t="s">
        <v>755</v>
      </c>
      <c r="Z1161" t="s">
        <v>380</v>
      </c>
      <c r="AA1161" t="s">
        <v>756</v>
      </c>
      <c r="AB1161" t="s">
        <v>924</v>
      </c>
      <c r="AC1161" t="s">
        <v>758</v>
      </c>
      <c r="AD1161" t="s">
        <v>759</v>
      </c>
      <c r="AE1161" t="s">
        <v>768</v>
      </c>
      <c r="AF1161" t="s">
        <v>935</v>
      </c>
      <c r="AG1161" t="s">
        <v>761</v>
      </c>
      <c r="AH1161" t="s">
        <v>762</v>
      </c>
      <c r="AI1161" t="s">
        <v>936</v>
      </c>
      <c r="AJ1161">
        <v>244.51</v>
      </c>
      <c r="AK1161">
        <v>0</v>
      </c>
      <c r="AL1161">
        <v>0</v>
      </c>
      <c r="AM1161" t="s">
        <v>764</v>
      </c>
      <c r="AN1161" t="s">
        <v>764</v>
      </c>
      <c r="AO1161" t="s">
        <v>764</v>
      </c>
    </row>
    <row r="1162" spans="1:41" x14ac:dyDescent="0.35">
      <c r="A1162">
        <v>1060748</v>
      </c>
      <c r="B1162" t="s">
        <v>740</v>
      </c>
      <c r="C1162" t="s">
        <v>741</v>
      </c>
      <c r="D1162" t="e">
        <v>#N/A</v>
      </c>
      <c r="E1162" t="s">
        <v>990</v>
      </c>
      <c r="F1162" t="s">
        <v>742</v>
      </c>
      <c r="G1162">
        <v>2021</v>
      </c>
      <c r="H1162">
        <v>6</v>
      </c>
      <c r="I1162" t="s">
        <v>743</v>
      </c>
      <c r="J1162" s="29">
        <v>44377</v>
      </c>
      <c r="K1162" t="s">
        <v>744</v>
      </c>
      <c r="L1162" t="s">
        <v>769</v>
      </c>
      <c r="M1162" t="s">
        <v>774</v>
      </c>
      <c r="N1162" t="s">
        <v>775</v>
      </c>
      <c r="O1162" t="s">
        <v>772</v>
      </c>
      <c r="P1162" t="s">
        <v>673</v>
      </c>
      <c r="Q1162" t="s">
        <v>749</v>
      </c>
      <c r="R1162" t="s">
        <v>587</v>
      </c>
      <c r="S1162" t="s">
        <v>799</v>
      </c>
      <c r="T1162" t="s">
        <v>751</v>
      </c>
      <c r="U1162" t="s">
        <v>752</v>
      </c>
      <c r="V1162" t="s">
        <v>753</v>
      </c>
      <c r="W1162" t="s">
        <v>933</v>
      </c>
      <c r="X1162" t="s">
        <v>934</v>
      </c>
      <c r="Y1162" t="s">
        <v>755</v>
      </c>
      <c r="Z1162" t="s">
        <v>380</v>
      </c>
      <c r="AA1162" t="s">
        <v>756</v>
      </c>
      <c r="AB1162" t="s">
        <v>924</v>
      </c>
      <c r="AC1162" t="s">
        <v>758</v>
      </c>
      <c r="AD1162" t="s">
        <v>759</v>
      </c>
      <c r="AE1162" t="s">
        <v>768</v>
      </c>
      <c r="AF1162" t="s">
        <v>935</v>
      </c>
      <c r="AG1162" t="s">
        <v>761</v>
      </c>
      <c r="AH1162" t="s">
        <v>762</v>
      </c>
      <c r="AI1162" t="s">
        <v>936</v>
      </c>
      <c r="AJ1162">
        <v>-244.51</v>
      </c>
      <c r="AK1162">
        <v>0</v>
      </c>
      <c r="AL1162">
        <v>0</v>
      </c>
      <c r="AM1162" t="s">
        <v>764</v>
      </c>
      <c r="AN1162" t="s">
        <v>764</v>
      </c>
      <c r="AO1162" t="s">
        <v>764</v>
      </c>
    </row>
    <row r="1163" spans="1:41" x14ac:dyDescent="0.35">
      <c r="A1163">
        <v>1060748</v>
      </c>
      <c r="B1163" t="s">
        <v>740</v>
      </c>
      <c r="C1163" t="s">
        <v>741</v>
      </c>
      <c r="D1163" t="e">
        <v>#N/A</v>
      </c>
      <c r="E1163" t="s">
        <v>990</v>
      </c>
      <c r="F1163" t="s">
        <v>742</v>
      </c>
      <c r="G1163">
        <v>2021</v>
      </c>
      <c r="H1163">
        <v>6</v>
      </c>
      <c r="I1163" t="s">
        <v>743</v>
      </c>
      <c r="J1163" s="29">
        <v>44377</v>
      </c>
      <c r="K1163" t="s">
        <v>744</v>
      </c>
      <c r="L1163" t="s">
        <v>745</v>
      </c>
      <c r="M1163" t="s">
        <v>746</v>
      </c>
      <c r="N1163" t="s">
        <v>747</v>
      </c>
      <c r="O1163" t="s">
        <v>748</v>
      </c>
      <c r="P1163" t="s">
        <v>673</v>
      </c>
      <c r="Q1163" t="s">
        <v>749</v>
      </c>
      <c r="R1163" t="s">
        <v>587</v>
      </c>
      <c r="S1163" t="s">
        <v>799</v>
      </c>
      <c r="T1163" t="s">
        <v>751</v>
      </c>
      <c r="U1163" t="s">
        <v>752</v>
      </c>
      <c r="V1163" t="s">
        <v>753</v>
      </c>
      <c r="W1163" t="s">
        <v>933</v>
      </c>
      <c r="X1163" t="s">
        <v>934</v>
      </c>
      <c r="Y1163" t="s">
        <v>755</v>
      </c>
      <c r="Z1163" t="s">
        <v>380</v>
      </c>
      <c r="AA1163" t="s">
        <v>756</v>
      </c>
      <c r="AB1163" t="s">
        <v>924</v>
      </c>
      <c r="AC1163" t="s">
        <v>758</v>
      </c>
      <c r="AD1163" t="s">
        <v>759</v>
      </c>
      <c r="AE1163" t="s">
        <v>768</v>
      </c>
      <c r="AF1163" t="s">
        <v>935</v>
      </c>
      <c r="AG1163" t="s">
        <v>761</v>
      </c>
      <c r="AH1163" t="s">
        <v>762</v>
      </c>
      <c r="AI1163" t="s">
        <v>936</v>
      </c>
      <c r="AJ1163">
        <v>453.83</v>
      </c>
      <c r="AK1163">
        <v>0</v>
      </c>
      <c r="AL1163">
        <v>0</v>
      </c>
      <c r="AM1163" t="s">
        <v>764</v>
      </c>
      <c r="AN1163" t="s">
        <v>764</v>
      </c>
      <c r="AO1163" t="s">
        <v>764</v>
      </c>
    </row>
    <row r="1164" spans="1:41" x14ac:dyDescent="0.35">
      <c r="A1164">
        <v>1060748</v>
      </c>
      <c r="B1164" t="s">
        <v>740</v>
      </c>
      <c r="C1164" t="s">
        <v>741</v>
      </c>
      <c r="D1164" t="e">
        <v>#N/A</v>
      </c>
      <c r="E1164" t="s">
        <v>990</v>
      </c>
      <c r="F1164" t="s">
        <v>742</v>
      </c>
      <c r="G1164">
        <v>2021</v>
      </c>
      <c r="H1164">
        <v>6</v>
      </c>
      <c r="I1164" t="s">
        <v>743</v>
      </c>
      <c r="J1164" s="29">
        <v>44377</v>
      </c>
      <c r="K1164" t="s">
        <v>744</v>
      </c>
      <c r="L1164" t="s">
        <v>769</v>
      </c>
      <c r="M1164" t="s">
        <v>776</v>
      </c>
      <c r="N1164" t="s">
        <v>777</v>
      </c>
      <c r="O1164" t="s">
        <v>772</v>
      </c>
      <c r="P1164" t="s">
        <v>673</v>
      </c>
      <c r="Q1164" t="s">
        <v>749</v>
      </c>
      <c r="R1164" t="s">
        <v>587</v>
      </c>
      <c r="S1164" t="s">
        <v>799</v>
      </c>
      <c r="T1164" t="s">
        <v>751</v>
      </c>
      <c r="U1164" t="s">
        <v>752</v>
      </c>
      <c r="V1164" t="s">
        <v>753</v>
      </c>
      <c r="W1164" t="s">
        <v>933</v>
      </c>
      <c r="X1164" t="s">
        <v>934</v>
      </c>
      <c r="Y1164" t="s">
        <v>755</v>
      </c>
      <c r="Z1164" t="s">
        <v>380</v>
      </c>
      <c r="AA1164" t="s">
        <v>756</v>
      </c>
      <c r="AB1164" t="s">
        <v>924</v>
      </c>
      <c r="AC1164" t="s">
        <v>758</v>
      </c>
      <c r="AD1164" t="s">
        <v>759</v>
      </c>
      <c r="AE1164" t="s">
        <v>768</v>
      </c>
      <c r="AF1164" t="s">
        <v>935</v>
      </c>
      <c r="AG1164" t="s">
        <v>761</v>
      </c>
      <c r="AH1164" t="s">
        <v>762</v>
      </c>
      <c r="AI1164" t="s">
        <v>936</v>
      </c>
      <c r="AJ1164">
        <v>244.51</v>
      </c>
      <c r="AK1164">
        <v>0</v>
      </c>
      <c r="AL1164">
        <v>0</v>
      </c>
      <c r="AM1164" t="s">
        <v>764</v>
      </c>
      <c r="AN1164" t="s">
        <v>764</v>
      </c>
      <c r="AO1164" t="s">
        <v>764</v>
      </c>
    </row>
    <row r="1165" spans="1:41" x14ac:dyDescent="0.35">
      <c r="A1165">
        <v>1772544</v>
      </c>
      <c r="B1165" t="s">
        <v>740</v>
      </c>
      <c r="C1165" t="s">
        <v>741</v>
      </c>
      <c r="D1165" t="s">
        <v>580</v>
      </c>
      <c r="E1165" t="s">
        <v>94</v>
      </c>
      <c r="F1165" t="s">
        <v>742</v>
      </c>
      <c r="G1165">
        <v>2021</v>
      </c>
      <c r="H1165">
        <v>6</v>
      </c>
      <c r="I1165" t="s">
        <v>743</v>
      </c>
      <c r="J1165" s="29">
        <v>44377</v>
      </c>
      <c r="K1165" t="s">
        <v>744</v>
      </c>
      <c r="L1165" t="s">
        <v>769</v>
      </c>
      <c r="M1165" t="s">
        <v>770</v>
      </c>
      <c r="N1165" t="s">
        <v>771</v>
      </c>
      <c r="O1165" t="s">
        <v>772</v>
      </c>
      <c r="P1165" t="s">
        <v>673</v>
      </c>
      <c r="Q1165" t="s">
        <v>749</v>
      </c>
      <c r="R1165" t="s">
        <v>585</v>
      </c>
      <c r="S1165" t="s">
        <v>706</v>
      </c>
      <c r="T1165" t="s">
        <v>751</v>
      </c>
      <c r="U1165" t="s">
        <v>752</v>
      </c>
      <c r="V1165" t="s">
        <v>753</v>
      </c>
      <c r="W1165" t="s">
        <v>21</v>
      </c>
      <c r="X1165" t="s">
        <v>927</v>
      </c>
      <c r="Y1165" t="s">
        <v>755</v>
      </c>
      <c r="Z1165" t="s">
        <v>380</v>
      </c>
      <c r="AA1165" t="s">
        <v>756</v>
      </c>
      <c r="AB1165" t="s">
        <v>924</v>
      </c>
      <c r="AC1165" t="s">
        <v>758</v>
      </c>
      <c r="AD1165" t="s">
        <v>759</v>
      </c>
      <c r="AE1165" t="s">
        <v>766</v>
      </c>
      <c r="AF1165" t="s">
        <v>790</v>
      </c>
      <c r="AG1165" t="s">
        <v>761</v>
      </c>
      <c r="AH1165" t="s">
        <v>762</v>
      </c>
      <c r="AI1165" t="s">
        <v>791</v>
      </c>
      <c r="AJ1165">
        <v>239.71</v>
      </c>
      <c r="AK1165">
        <v>0</v>
      </c>
      <c r="AL1165">
        <v>0</v>
      </c>
      <c r="AM1165" t="s">
        <v>764</v>
      </c>
      <c r="AN1165" t="s">
        <v>764</v>
      </c>
      <c r="AO1165" t="s">
        <v>764</v>
      </c>
    </row>
    <row r="1166" spans="1:41" x14ac:dyDescent="0.35">
      <c r="A1166">
        <v>1772544</v>
      </c>
      <c r="B1166" t="s">
        <v>740</v>
      </c>
      <c r="C1166" t="s">
        <v>741</v>
      </c>
      <c r="D1166" t="s">
        <v>580</v>
      </c>
      <c r="E1166" t="s">
        <v>94</v>
      </c>
      <c r="F1166" t="s">
        <v>742</v>
      </c>
      <c r="G1166">
        <v>2021</v>
      </c>
      <c r="H1166">
        <v>6</v>
      </c>
      <c r="I1166" t="s">
        <v>743</v>
      </c>
      <c r="J1166" s="29">
        <v>44377</v>
      </c>
      <c r="K1166" t="s">
        <v>744</v>
      </c>
      <c r="L1166" t="s">
        <v>769</v>
      </c>
      <c r="M1166" t="s">
        <v>774</v>
      </c>
      <c r="N1166" t="s">
        <v>775</v>
      </c>
      <c r="O1166" t="s">
        <v>772</v>
      </c>
      <c r="P1166" t="s">
        <v>673</v>
      </c>
      <c r="Q1166" t="s">
        <v>749</v>
      </c>
      <c r="R1166" t="s">
        <v>585</v>
      </c>
      <c r="S1166" t="s">
        <v>706</v>
      </c>
      <c r="T1166" t="s">
        <v>751</v>
      </c>
      <c r="U1166" t="s">
        <v>752</v>
      </c>
      <c r="V1166" t="s">
        <v>753</v>
      </c>
      <c r="W1166" t="s">
        <v>21</v>
      </c>
      <c r="X1166" t="s">
        <v>927</v>
      </c>
      <c r="Y1166" t="s">
        <v>755</v>
      </c>
      <c r="Z1166" t="s">
        <v>380</v>
      </c>
      <c r="AA1166" t="s">
        <v>756</v>
      </c>
      <c r="AB1166" t="s">
        <v>924</v>
      </c>
      <c r="AC1166" t="s">
        <v>758</v>
      </c>
      <c r="AD1166" t="s">
        <v>759</v>
      </c>
      <c r="AE1166" t="s">
        <v>766</v>
      </c>
      <c r="AF1166" t="s">
        <v>790</v>
      </c>
      <c r="AG1166" t="s">
        <v>761</v>
      </c>
      <c r="AH1166" t="s">
        <v>762</v>
      </c>
      <c r="AI1166" t="s">
        <v>791</v>
      </c>
      <c r="AJ1166">
        <v>-239.71</v>
      </c>
      <c r="AK1166">
        <v>0</v>
      </c>
      <c r="AL1166">
        <v>0</v>
      </c>
      <c r="AM1166" t="s">
        <v>764</v>
      </c>
      <c r="AN1166" t="s">
        <v>764</v>
      </c>
      <c r="AO1166" t="s">
        <v>764</v>
      </c>
    </row>
    <row r="1167" spans="1:41" x14ac:dyDescent="0.35">
      <c r="A1167">
        <v>1772544</v>
      </c>
      <c r="B1167" t="s">
        <v>740</v>
      </c>
      <c r="C1167" t="s">
        <v>741</v>
      </c>
      <c r="D1167" t="s">
        <v>580</v>
      </c>
      <c r="E1167" t="s">
        <v>94</v>
      </c>
      <c r="F1167" t="s">
        <v>742</v>
      </c>
      <c r="G1167">
        <v>2021</v>
      </c>
      <c r="H1167">
        <v>6</v>
      </c>
      <c r="I1167" t="s">
        <v>743</v>
      </c>
      <c r="J1167" s="29">
        <v>44377</v>
      </c>
      <c r="K1167" t="s">
        <v>744</v>
      </c>
      <c r="L1167" t="s">
        <v>745</v>
      </c>
      <c r="M1167" t="s">
        <v>746</v>
      </c>
      <c r="N1167" t="s">
        <v>747</v>
      </c>
      <c r="O1167" t="s">
        <v>748</v>
      </c>
      <c r="P1167" t="s">
        <v>673</v>
      </c>
      <c r="Q1167" t="s">
        <v>749</v>
      </c>
      <c r="R1167" t="s">
        <v>585</v>
      </c>
      <c r="S1167" t="s">
        <v>706</v>
      </c>
      <c r="T1167" t="s">
        <v>751</v>
      </c>
      <c r="U1167" t="s">
        <v>752</v>
      </c>
      <c r="V1167" t="s">
        <v>753</v>
      </c>
      <c r="W1167" t="s">
        <v>21</v>
      </c>
      <c r="X1167" t="s">
        <v>927</v>
      </c>
      <c r="Y1167" t="s">
        <v>755</v>
      </c>
      <c r="Z1167" t="s">
        <v>380</v>
      </c>
      <c r="AA1167" t="s">
        <v>756</v>
      </c>
      <c r="AB1167" t="s">
        <v>924</v>
      </c>
      <c r="AC1167" t="s">
        <v>758</v>
      </c>
      <c r="AD1167" t="s">
        <v>759</v>
      </c>
      <c r="AE1167" t="s">
        <v>766</v>
      </c>
      <c r="AF1167" t="s">
        <v>790</v>
      </c>
      <c r="AG1167" t="s">
        <v>761</v>
      </c>
      <c r="AH1167" t="s">
        <v>762</v>
      </c>
      <c r="AI1167" t="s">
        <v>791</v>
      </c>
      <c r="AJ1167">
        <v>5163.5</v>
      </c>
      <c r="AK1167">
        <v>0</v>
      </c>
      <c r="AL1167">
        <v>0</v>
      </c>
      <c r="AM1167" t="s">
        <v>764</v>
      </c>
      <c r="AN1167" t="s">
        <v>764</v>
      </c>
      <c r="AO1167" t="s">
        <v>764</v>
      </c>
    </row>
    <row r="1168" spans="1:41" x14ac:dyDescent="0.35">
      <c r="A1168">
        <v>1772544</v>
      </c>
      <c r="B1168" t="s">
        <v>740</v>
      </c>
      <c r="C1168" t="s">
        <v>741</v>
      </c>
      <c r="D1168" t="s">
        <v>580</v>
      </c>
      <c r="E1168" t="s">
        <v>94</v>
      </c>
      <c r="F1168" t="s">
        <v>742</v>
      </c>
      <c r="G1168">
        <v>2021</v>
      </c>
      <c r="H1168">
        <v>6</v>
      </c>
      <c r="I1168" t="s">
        <v>743</v>
      </c>
      <c r="J1168" s="29">
        <v>44377</v>
      </c>
      <c r="K1168" t="s">
        <v>744</v>
      </c>
      <c r="L1168" t="s">
        <v>769</v>
      </c>
      <c r="M1168" t="s">
        <v>776</v>
      </c>
      <c r="N1168" t="s">
        <v>777</v>
      </c>
      <c r="O1168" t="s">
        <v>772</v>
      </c>
      <c r="P1168" t="s">
        <v>673</v>
      </c>
      <c r="Q1168" t="s">
        <v>749</v>
      </c>
      <c r="R1168" t="s">
        <v>585</v>
      </c>
      <c r="S1168" t="s">
        <v>706</v>
      </c>
      <c r="T1168" t="s">
        <v>751</v>
      </c>
      <c r="U1168" t="s">
        <v>752</v>
      </c>
      <c r="V1168" t="s">
        <v>753</v>
      </c>
      <c r="W1168" t="s">
        <v>21</v>
      </c>
      <c r="X1168" t="s">
        <v>927</v>
      </c>
      <c r="Y1168" t="s">
        <v>755</v>
      </c>
      <c r="Z1168" t="s">
        <v>380</v>
      </c>
      <c r="AA1168" t="s">
        <v>756</v>
      </c>
      <c r="AB1168" t="s">
        <v>924</v>
      </c>
      <c r="AC1168" t="s">
        <v>758</v>
      </c>
      <c r="AD1168" t="s">
        <v>759</v>
      </c>
      <c r="AE1168" t="s">
        <v>766</v>
      </c>
      <c r="AF1168" t="s">
        <v>790</v>
      </c>
      <c r="AG1168" t="s">
        <v>761</v>
      </c>
      <c r="AH1168" t="s">
        <v>762</v>
      </c>
      <c r="AI1168" t="s">
        <v>791</v>
      </c>
      <c r="AJ1168">
        <v>239.71</v>
      </c>
      <c r="AK1168">
        <v>0</v>
      </c>
      <c r="AL1168">
        <v>0</v>
      </c>
      <c r="AM1168" t="s">
        <v>764</v>
      </c>
      <c r="AN1168" t="s">
        <v>764</v>
      </c>
      <c r="AO1168" t="s">
        <v>764</v>
      </c>
    </row>
    <row r="1169" spans="1:41" x14ac:dyDescent="0.35">
      <c r="A1169">
        <v>1029542</v>
      </c>
      <c r="B1169" t="s">
        <v>740</v>
      </c>
      <c r="C1169" t="s">
        <v>741</v>
      </c>
      <c r="D1169" t="e">
        <v>#N/A</v>
      </c>
      <c r="E1169" t="s">
        <v>991</v>
      </c>
      <c r="F1169" t="s">
        <v>742</v>
      </c>
      <c r="G1169">
        <v>2021</v>
      </c>
      <c r="H1169">
        <v>6</v>
      </c>
      <c r="I1169" t="s">
        <v>743</v>
      </c>
      <c r="J1169" s="29">
        <v>44377</v>
      </c>
      <c r="K1169" t="s">
        <v>744</v>
      </c>
      <c r="L1169" t="s">
        <v>745</v>
      </c>
      <c r="M1169" t="s">
        <v>746</v>
      </c>
      <c r="N1169" t="s">
        <v>747</v>
      </c>
      <c r="O1169" t="s">
        <v>748</v>
      </c>
      <c r="P1169" t="s">
        <v>673</v>
      </c>
      <c r="Q1169" t="s">
        <v>749</v>
      </c>
      <c r="R1169" t="s">
        <v>585</v>
      </c>
      <c r="S1169" t="s">
        <v>706</v>
      </c>
      <c r="T1169" t="s">
        <v>751</v>
      </c>
      <c r="U1169" t="s">
        <v>752</v>
      </c>
      <c r="V1169" t="s">
        <v>753</v>
      </c>
      <c r="W1169" t="s">
        <v>922</v>
      </c>
      <c r="X1169" t="s">
        <v>923</v>
      </c>
      <c r="Y1169" t="s">
        <v>755</v>
      </c>
      <c r="Z1169" t="s">
        <v>380</v>
      </c>
      <c r="AA1169" t="s">
        <v>756</v>
      </c>
      <c r="AB1169" t="s">
        <v>924</v>
      </c>
      <c r="AC1169" t="s">
        <v>758</v>
      </c>
      <c r="AD1169" t="s">
        <v>759</v>
      </c>
      <c r="AE1169" t="s">
        <v>766</v>
      </c>
      <c r="AF1169" t="s">
        <v>925</v>
      </c>
      <c r="AG1169" t="s">
        <v>761</v>
      </c>
      <c r="AH1169" t="s">
        <v>762</v>
      </c>
      <c r="AI1169" t="s">
        <v>926</v>
      </c>
      <c r="AJ1169">
        <v>1656</v>
      </c>
      <c r="AK1169">
        <v>0</v>
      </c>
      <c r="AL1169">
        <v>0</v>
      </c>
      <c r="AM1169" t="s">
        <v>764</v>
      </c>
      <c r="AN1169" t="s">
        <v>764</v>
      </c>
      <c r="AO1169" t="s">
        <v>764</v>
      </c>
    </row>
    <row r="1170" spans="1:41" x14ac:dyDescent="0.35">
      <c r="A1170">
        <v>1772065</v>
      </c>
      <c r="B1170" t="s">
        <v>740</v>
      </c>
      <c r="C1170" t="s">
        <v>741</v>
      </c>
      <c r="D1170" t="s">
        <v>580</v>
      </c>
      <c r="E1170" t="s">
        <v>93</v>
      </c>
      <c r="F1170" t="s">
        <v>742</v>
      </c>
      <c r="G1170">
        <v>2021</v>
      </c>
      <c r="H1170">
        <v>6</v>
      </c>
      <c r="I1170" t="s">
        <v>743</v>
      </c>
      <c r="J1170" s="29">
        <v>44377</v>
      </c>
      <c r="K1170" t="s">
        <v>744</v>
      </c>
      <c r="L1170" t="s">
        <v>745</v>
      </c>
      <c r="M1170" t="s">
        <v>746</v>
      </c>
      <c r="N1170" t="s">
        <v>747</v>
      </c>
      <c r="O1170" t="s">
        <v>748</v>
      </c>
      <c r="P1170" t="s">
        <v>673</v>
      </c>
      <c r="Q1170" t="s">
        <v>749</v>
      </c>
      <c r="R1170" t="s">
        <v>585</v>
      </c>
      <c r="S1170" t="s">
        <v>706</v>
      </c>
      <c r="T1170" t="s">
        <v>751</v>
      </c>
      <c r="U1170" t="s">
        <v>752</v>
      </c>
      <c r="V1170" t="s">
        <v>753</v>
      </c>
      <c r="W1170" t="s">
        <v>20</v>
      </c>
      <c r="X1170" t="s">
        <v>928</v>
      </c>
      <c r="Y1170" t="s">
        <v>755</v>
      </c>
      <c r="Z1170" t="s">
        <v>380</v>
      </c>
      <c r="AA1170" t="s">
        <v>756</v>
      </c>
      <c r="AB1170" t="s">
        <v>924</v>
      </c>
      <c r="AC1170" t="s">
        <v>758</v>
      </c>
      <c r="AD1170" t="s">
        <v>759</v>
      </c>
      <c r="AE1170" t="s">
        <v>766</v>
      </c>
      <c r="AF1170" t="s">
        <v>925</v>
      </c>
      <c r="AG1170" t="s">
        <v>761</v>
      </c>
      <c r="AH1170" t="s">
        <v>762</v>
      </c>
      <c r="AI1170" t="s">
        <v>926</v>
      </c>
      <c r="AJ1170">
        <v>674.55</v>
      </c>
      <c r="AK1170">
        <v>0</v>
      </c>
      <c r="AL1170">
        <v>0</v>
      </c>
      <c r="AM1170" t="s">
        <v>764</v>
      </c>
      <c r="AN1170" t="s">
        <v>764</v>
      </c>
      <c r="AO1170" t="s">
        <v>764</v>
      </c>
    </row>
    <row r="1171" spans="1:41" x14ac:dyDescent="0.35">
      <c r="A1171">
        <v>1029541</v>
      </c>
      <c r="B1171" t="s">
        <v>740</v>
      </c>
      <c r="C1171" t="s">
        <v>741</v>
      </c>
      <c r="D1171" t="e">
        <v>#N/A</v>
      </c>
      <c r="E1171" t="s">
        <v>992</v>
      </c>
      <c r="F1171" t="s">
        <v>742</v>
      </c>
      <c r="G1171">
        <v>2021</v>
      </c>
      <c r="H1171">
        <v>6</v>
      </c>
      <c r="I1171" t="s">
        <v>743</v>
      </c>
      <c r="J1171" s="29">
        <v>44377</v>
      </c>
      <c r="K1171" t="s">
        <v>744</v>
      </c>
      <c r="L1171" t="s">
        <v>745</v>
      </c>
      <c r="M1171" t="s">
        <v>746</v>
      </c>
      <c r="N1171" t="s">
        <v>747</v>
      </c>
      <c r="O1171" t="s">
        <v>748</v>
      </c>
      <c r="P1171" t="s">
        <v>673</v>
      </c>
      <c r="Q1171" t="s">
        <v>749</v>
      </c>
      <c r="R1171" t="s">
        <v>585</v>
      </c>
      <c r="S1171" t="s">
        <v>706</v>
      </c>
      <c r="T1171" t="s">
        <v>751</v>
      </c>
      <c r="U1171" t="s">
        <v>752</v>
      </c>
      <c r="V1171" t="s">
        <v>753</v>
      </c>
      <c r="W1171" t="s">
        <v>930</v>
      </c>
      <c r="X1171" t="s">
        <v>931</v>
      </c>
      <c r="Y1171" t="s">
        <v>755</v>
      </c>
      <c r="Z1171" t="s">
        <v>380</v>
      </c>
      <c r="AA1171" t="s">
        <v>756</v>
      </c>
      <c r="AB1171" t="s">
        <v>924</v>
      </c>
      <c r="AC1171" t="s">
        <v>758</v>
      </c>
      <c r="AD1171" t="s">
        <v>759</v>
      </c>
      <c r="AE1171" t="s">
        <v>766</v>
      </c>
      <c r="AF1171" t="s">
        <v>925</v>
      </c>
      <c r="AG1171" t="s">
        <v>761</v>
      </c>
      <c r="AH1171" t="s">
        <v>762</v>
      </c>
      <c r="AI1171" t="s">
        <v>926</v>
      </c>
      <c r="AJ1171">
        <v>614.27</v>
      </c>
      <c r="AK1171">
        <v>0</v>
      </c>
      <c r="AL1171">
        <v>0</v>
      </c>
      <c r="AM1171" t="s">
        <v>764</v>
      </c>
      <c r="AN1171" t="s">
        <v>764</v>
      </c>
      <c r="AO1171" t="s">
        <v>764</v>
      </c>
    </row>
    <row r="1172" spans="1:41" x14ac:dyDescent="0.35">
      <c r="A1172">
        <v>1029540</v>
      </c>
      <c r="B1172" t="s">
        <v>740</v>
      </c>
      <c r="C1172" t="s">
        <v>741</v>
      </c>
      <c r="D1172" t="e">
        <v>#N/A</v>
      </c>
      <c r="E1172" t="s">
        <v>993</v>
      </c>
      <c r="F1172" t="s">
        <v>742</v>
      </c>
      <c r="G1172">
        <v>2021</v>
      </c>
      <c r="H1172">
        <v>6</v>
      </c>
      <c r="I1172" t="s">
        <v>743</v>
      </c>
      <c r="J1172" s="29">
        <v>44377</v>
      </c>
      <c r="K1172" t="s">
        <v>744</v>
      </c>
      <c r="L1172" t="s">
        <v>745</v>
      </c>
      <c r="M1172" t="s">
        <v>746</v>
      </c>
      <c r="N1172" t="s">
        <v>747</v>
      </c>
      <c r="O1172" t="s">
        <v>748</v>
      </c>
      <c r="P1172" t="s">
        <v>673</v>
      </c>
      <c r="Q1172" t="s">
        <v>749</v>
      </c>
      <c r="R1172" t="s">
        <v>585</v>
      </c>
      <c r="S1172" t="s">
        <v>706</v>
      </c>
      <c r="T1172" t="s">
        <v>751</v>
      </c>
      <c r="U1172" t="s">
        <v>752</v>
      </c>
      <c r="V1172" t="s">
        <v>753</v>
      </c>
      <c r="W1172" t="s">
        <v>933</v>
      </c>
      <c r="X1172" t="s">
        <v>934</v>
      </c>
      <c r="Y1172" t="s">
        <v>755</v>
      </c>
      <c r="Z1172" t="s">
        <v>380</v>
      </c>
      <c r="AA1172" t="s">
        <v>756</v>
      </c>
      <c r="AB1172" t="s">
        <v>924</v>
      </c>
      <c r="AC1172" t="s">
        <v>758</v>
      </c>
      <c r="AD1172" t="s">
        <v>759</v>
      </c>
      <c r="AE1172" t="s">
        <v>766</v>
      </c>
      <c r="AF1172" t="s">
        <v>935</v>
      </c>
      <c r="AG1172" t="s">
        <v>761</v>
      </c>
      <c r="AH1172" t="s">
        <v>762</v>
      </c>
      <c r="AI1172" t="s">
        <v>936</v>
      </c>
      <c r="AJ1172">
        <v>200.49</v>
      </c>
      <c r="AK1172">
        <v>0</v>
      </c>
      <c r="AL1172">
        <v>0</v>
      </c>
      <c r="AM1172" t="s">
        <v>764</v>
      </c>
      <c r="AN1172" t="s">
        <v>764</v>
      </c>
      <c r="AO1172" t="s">
        <v>764</v>
      </c>
    </row>
    <row r="1173" spans="1:41" x14ac:dyDescent="0.35">
      <c r="A1173">
        <v>1028501</v>
      </c>
      <c r="B1173" t="s">
        <v>740</v>
      </c>
      <c r="C1173" t="s">
        <v>741</v>
      </c>
      <c r="D1173" t="e">
        <v>#N/A</v>
      </c>
      <c r="E1173" t="s">
        <v>994</v>
      </c>
      <c r="F1173" t="s">
        <v>742</v>
      </c>
      <c r="G1173">
        <v>2021</v>
      </c>
      <c r="H1173">
        <v>6</v>
      </c>
      <c r="I1173" t="s">
        <v>743</v>
      </c>
      <c r="J1173" s="29">
        <v>44377</v>
      </c>
      <c r="K1173" t="s">
        <v>744</v>
      </c>
      <c r="L1173" t="s">
        <v>769</v>
      </c>
      <c r="M1173" t="s">
        <v>770</v>
      </c>
      <c r="N1173" t="s">
        <v>771</v>
      </c>
      <c r="O1173" t="s">
        <v>772</v>
      </c>
      <c r="P1173" t="s">
        <v>673</v>
      </c>
      <c r="Q1173" t="s">
        <v>749</v>
      </c>
      <c r="R1173" t="s">
        <v>583</v>
      </c>
      <c r="S1173" t="s">
        <v>689</v>
      </c>
      <c r="T1173" t="s">
        <v>751</v>
      </c>
      <c r="U1173" t="s">
        <v>752</v>
      </c>
      <c r="V1173" t="s">
        <v>753</v>
      </c>
      <c r="W1173" t="s">
        <v>930</v>
      </c>
      <c r="X1173" t="s">
        <v>931</v>
      </c>
      <c r="Y1173" t="s">
        <v>755</v>
      </c>
      <c r="Z1173" t="s">
        <v>380</v>
      </c>
      <c r="AA1173" t="s">
        <v>756</v>
      </c>
      <c r="AB1173" t="s">
        <v>924</v>
      </c>
      <c r="AC1173" t="s">
        <v>758</v>
      </c>
      <c r="AD1173" t="s">
        <v>759</v>
      </c>
      <c r="AE1173" t="s">
        <v>768</v>
      </c>
      <c r="AF1173" t="s">
        <v>925</v>
      </c>
      <c r="AG1173" t="s">
        <v>761</v>
      </c>
      <c r="AH1173" t="s">
        <v>762</v>
      </c>
      <c r="AI1173" t="s">
        <v>926</v>
      </c>
      <c r="AJ1173">
        <v>11620.94</v>
      </c>
      <c r="AK1173">
        <v>0</v>
      </c>
      <c r="AL1173">
        <v>0</v>
      </c>
      <c r="AM1173" t="s">
        <v>764</v>
      </c>
      <c r="AN1173" t="s">
        <v>764</v>
      </c>
      <c r="AO1173" t="s">
        <v>764</v>
      </c>
    </row>
    <row r="1174" spans="1:41" x14ac:dyDescent="0.35">
      <c r="A1174">
        <v>1028501</v>
      </c>
      <c r="B1174" t="s">
        <v>740</v>
      </c>
      <c r="C1174" t="s">
        <v>741</v>
      </c>
      <c r="D1174" t="e">
        <v>#N/A</v>
      </c>
      <c r="E1174" t="s">
        <v>994</v>
      </c>
      <c r="F1174" t="s">
        <v>742</v>
      </c>
      <c r="G1174">
        <v>2021</v>
      </c>
      <c r="H1174">
        <v>6</v>
      </c>
      <c r="I1174" t="s">
        <v>743</v>
      </c>
      <c r="J1174" s="29">
        <v>44377</v>
      </c>
      <c r="K1174" t="s">
        <v>744</v>
      </c>
      <c r="L1174" t="s">
        <v>769</v>
      </c>
      <c r="M1174" t="s">
        <v>774</v>
      </c>
      <c r="N1174" t="s">
        <v>775</v>
      </c>
      <c r="O1174" t="s">
        <v>772</v>
      </c>
      <c r="P1174" t="s">
        <v>673</v>
      </c>
      <c r="Q1174" t="s">
        <v>749</v>
      </c>
      <c r="R1174" t="s">
        <v>583</v>
      </c>
      <c r="S1174" t="s">
        <v>689</v>
      </c>
      <c r="T1174" t="s">
        <v>751</v>
      </c>
      <c r="U1174" t="s">
        <v>752</v>
      </c>
      <c r="V1174" t="s">
        <v>753</v>
      </c>
      <c r="W1174" t="s">
        <v>930</v>
      </c>
      <c r="X1174" t="s">
        <v>931</v>
      </c>
      <c r="Y1174" t="s">
        <v>755</v>
      </c>
      <c r="Z1174" t="s">
        <v>380</v>
      </c>
      <c r="AA1174" t="s">
        <v>756</v>
      </c>
      <c r="AB1174" t="s">
        <v>924</v>
      </c>
      <c r="AC1174" t="s">
        <v>758</v>
      </c>
      <c r="AD1174" t="s">
        <v>759</v>
      </c>
      <c r="AE1174" t="s">
        <v>768</v>
      </c>
      <c r="AF1174" t="s">
        <v>925</v>
      </c>
      <c r="AG1174" t="s">
        <v>761</v>
      </c>
      <c r="AH1174" t="s">
        <v>762</v>
      </c>
      <c r="AI1174" t="s">
        <v>926</v>
      </c>
      <c r="AJ1174">
        <v>-11620.94</v>
      </c>
      <c r="AK1174">
        <v>0</v>
      </c>
      <c r="AL1174">
        <v>0</v>
      </c>
      <c r="AM1174" t="s">
        <v>764</v>
      </c>
      <c r="AN1174" t="s">
        <v>764</v>
      </c>
      <c r="AO1174" t="s">
        <v>764</v>
      </c>
    </row>
    <row r="1175" spans="1:41" x14ac:dyDescent="0.35">
      <c r="A1175">
        <v>1028501</v>
      </c>
      <c r="B1175" t="s">
        <v>740</v>
      </c>
      <c r="C1175" t="s">
        <v>741</v>
      </c>
      <c r="D1175" t="e">
        <v>#N/A</v>
      </c>
      <c r="E1175" t="s">
        <v>994</v>
      </c>
      <c r="F1175" t="s">
        <v>742</v>
      </c>
      <c r="G1175">
        <v>2021</v>
      </c>
      <c r="H1175">
        <v>6</v>
      </c>
      <c r="I1175" t="s">
        <v>743</v>
      </c>
      <c r="J1175" s="29">
        <v>44377</v>
      </c>
      <c r="K1175" t="s">
        <v>744</v>
      </c>
      <c r="L1175" t="s">
        <v>745</v>
      </c>
      <c r="M1175" t="s">
        <v>746</v>
      </c>
      <c r="N1175" t="s">
        <v>747</v>
      </c>
      <c r="O1175" t="s">
        <v>748</v>
      </c>
      <c r="P1175" t="s">
        <v>673</v>
      </c>
      <c r="Q1175" t="s">
        <v>749</v>
      </c>
      <c r="R1175" t="s">
        <v>583</v>
      </c>
      <c r="S1175" t="s">
        <v>689</v>
      </c>
      <c r="T1175" t="s">
        <v>751</v>
      </c>
      <c r="U1175" t="s">
        <v>752</v>
      </c>
      <c r="V1175" t="s">
        <v>753</v>
      </c>
      <c r="W1175" t="s">
        <v>930</v>
      </c>
      <c r="X1175" t="s">
        <v>931</v>
      </c>
      <c r="Y1175" t="s">
        <v>755</v>
      </c>
      <c r="Z1175" t="s">
        <v>380</v>
      </c>
      <c r="AA1175" t="s">
        <v>756</v>
      </c>
      <c r="AB1175" t="s">
        <v>924</v>
      </c>
      <c r="AC1175" t="s">
        <v>758</v>
      </c>
      <c r="AD1175" t="s">
        <v>759</v>
      </c>
      <c r="AE1175" t="s">
        <v>768</v>
      </c>
      <c r="AF1175" t="s">
        <v>925</v>
      </c>
      <c r="AG1175" t="s">
        <v>761</v>
      </c>
      <c r="AH1175" t="s">
        <v>762</v>
      </c>
      <c r="AI1175" t="s">
        <v>926</v>
      </c>
      <c r="AJ1175">
        <v>2803.36</v>
      </c>
      <c r="AK1175">
        <v>0</v>
      </c>
      <c r="AL1175">
        <v>0</v>
      </c>
      <c r="AM1175" t="s">
        <v>764</v>
      </c>
      <c r="AN1175" t="s">
        <v>764</v>
      </c>
      <c r="AO1175" t="s">
        <v>764</v>
      </c>
    </row>
    <row r="1176" spans="1:41" x14ac:dyDescent="0.35">
      <c r="A1176">
        <v>1028501</v>
      </c>
      <c r="B1176" t="s">
        <v>740</v>
      </c>
      <c r="C1176" t="s">
        <v>741</v>
      </c>
      <c r="D1176" t="e">
        <v>#N/A</v>
      </c>
      <c r="E1176" t="s">
        <v>994</v>
      </c>
      <c r="F1176" t="s">
        <v>742</v>
      </c>
      <c r="G1176">
        <v>2021</v>
      </c>
      <c r="H1176">
        <v>6</v>
      </c>
      <c r="I1176" t="s">
        <v>743</v>
      </c>
      <c r="J1176" s="29">
        <v>44377</v>
      </c>
      <c r="K1176" t="s">
        <v>744</v>
      </c>
      <c r="L1176" t="s">
        <v>769</v>
      </c>
      <c r="M1176" t="s">
        <v>776</v>
      </c>
      <c r="N1176" t="s">
        <v>777</v>
      </c>
      <c r="O1176" t="s">
        <v>772</v>
      </c>
      <c r="P1176" t="s">
        <v>673</v>
      </c>
      <c r="Q1176" t="s">
        <v>749</v>
      </c>
      <c r="R1176" t="s">
        <v>583</v>
      </c>
      <c r="S1176" t="s">
        <v>689</v>
      </c>
      <c r="T1176" t="s">
        <v>751</v>
      </c>
      <c r="U1176" t="s">
        <v>752</v>
      </c>
      <c r="V1176" t="s">
        <v>753</v>
      </c>
      <c r="W1176" t="s">
        <v>930</v>
      </c>
      <c r="X1176" t="s">
        <v>931</v>
      </c>
      <c r="Y1176" t="s">
        <v>755</v>
      </c>
      <c r="Z1176" t="s">
        <v>380</v>
      </c>
      <c r="AA1176" t="s">
        <v>756</v>
      </c>
      <c r="AB1176" t="s">
        <v>924</v>
      </c>
      <c r="AC1176" t="s">
        <v>758</v>
      </c>
      <c r="AD1176" t="s">
        <v>759</v>
      </c>
      <c r="AE1176" t="s">
        <v>768</v>
      </c>
      <c r="AF1176" t="s">
        <v>925</v>
      </c>
      <c r="AG1176" t="s">
        <v>761</v>
      </c>
      <c r="AH1176" t="s">
        <v>762</v>
      </c>
      <c r="AI1176" t="s">
        <v>926</v>
      </c>
      <c r="AJ1176">
        <v>11620.94</v>
      </c>
      <c r="AK1176">
        <v>0</v>
      </c>
      <c r="AL1176">
        <v>0</v>
      </c>
      <c r="AM1176" t="s">
        <v>764</v>
      </c>
      <c r="AN1176" t="s">
        <v>764</v>
      </c>
      <c r="AO1176" t="s">
        <v>764</v>
      </c>
    </row>
    <row r="1177" spans="1:41" x14ac:dyDescent="0.35">
      <c r="A1177">
        <v>1028503</v>
      </c>
      <c r="B1177" t="s">
        <v>740</v>
      </c>
      <c r="C1177" t="s">
        <v>741</v>
      </c>
      <c r="D1177" t="e">
        <v>#N/A</v>
      </c>
      <c r="E1177" t="s">
        <v>995</v>
      </c>
      <c r="F1177" t="s">
        <v>742</v>
      </c>
      <c r="G1177">
        <v>2021</v>
      </c>
      <c r="H1177">
        <v>6</v>
      </c>
      <c r="I1177" t="s">
        <v>743</v>
      </c>
      <c r="J1177" s="29">
        <v>44377</v>
      </c>
      <c r="K1177" t="s">
        <v>744</v>
      </c>
      <c r="L1177" t="s">
        <v>745</v>
      </c>
      <c r="M1177" t="s">
        <v>746</v>
      </c>
      <c r="N1177" t="s">
        <v>747</v>
      </c>
      <c r="O1177" t="s">
        <v>748</v>
      </c>
      <c r="P1177" t="s">
        <v>673</v>
      </c>
      <c r="Q1177" t="s">
        <v>749</v>
      </c>
      <c r="R1177" t="s">
        <v>583</v>
      </c>
      <c r="S1177" t="s">
        <v>689</v>
      </c>
      <c r="T1177" t="s">
        <v>751</v>
      </c>
      <c r="U1177" t="s">
        <v>752</v>
      </c>
      <c r="V1177" t="s">
        <v>753</v>
      </c>
      <c r="W1177" t="s">
        <v>922</v>
      </c>
      <c r="X1177" t="s">
        <v>923</v>
      </c>
      <c r="Y1177" t="s">
        <v>755</v>
      </c>
      <c r="Z1177" t="s">
        <v>380</v>
      </c>
      <c r="AA1177" t="s">
        <v>756</v>
      </c>
      <c r="AB1177" t="s">
        <v>924</v>
      </c>
      <c r="AC1177" t="s">
        <v>758</v>
      </c>
      <c r="AD1177" t="s">
        <v>759</v>
      </c>
      <c r="AE1177" t="s">
        <v>768</v>
      </c>
      <c r="AF1177" t="s">
        <v>925</v>
      </c>
      <c r="AG1177" t="s">
        <v>761</v>
      </c>
      <c r="AH1177" t="s">
        <v>762</v>
      </c>
      <c r="AI1177" t="s">
        <v>926</v>
      </c>
      <c r="AJ1177">
        <v>1408.21</v>
      </c>
      <c r="AK1177">
        <v>0</v>
      </c>
      <c r="AL1177">
        <v>0</v>
      </c>
      <c r="AM1177" t="s">
        <v>764</v>
      </c>
      <c r="AN1177" t="s">
        <v>764</v>
      </c>
      <c r="AO1177" t="s">
        <v>764</v>
      </c>
    </row>
    <row r="1178" spans="1:41" x14ac:dyDescent="0.35">
      <c r="A1178">
        <v>1028500</v>
      </c>
      <c r="B1178" t="s">
        <v>740</v>
      </c>
      <c r="C1178" t="s">
        <v>741</v>
      </c>
      <c r="D1178" t="e">
        <v>#N/A</v>
      </c>
      <c r="E1178" t="s">
        <v>996</v>
      </c>
      <c r="F1178" t="s">
        <v>742</v>
      </c>
      <c r="G1178">
        <v>2021</v>
      </c>
      <c r="H1178">
        <v>6</v>
      </c>
      <c r="I1178" t="s">
        <v>743</v>
      </c>
      <c r="J1178" s="29">
        <v>44377</v>
      </c>
      <c r="K1178" t="s">
        <v>744</v>
      </c>
      <c r="L1178" t="s">
        <v>769</v>
      </c>
      <c r="M1178" t="s">
        <v>770</v>
      </c>
      <c r="N1178" t="s">
        <v>771</v>
      </c>
      <c r="O1178" t="s">
        <v>772</v>
      </c>
      <c r="P1178" t="s">
        <v>673</v>
      </c>
      <c r="Q1178" t="s">
        <v>749</v>
      </c>
      <c r="R1178" t="s">
        <v>583</v>
      </c>
      <c r="S1178" t="s">
        <v>689</v>
      </c>
      <c r="T1178" t="s">
        <v>751</v>
      </c>
      <c r="U1178" t="s">
        <v>752</v>
      </c>
      <c r="V1178" t="s">
        <v>753</v>
      </c>
      <c r="W1178" t="s">
        <v>933</v>
      </c>
      <c r="X1178" t="s">
        <v>934</v>
      </c>
      <c r="Y1178" t="s">
        <v>755</v>
      </c>
      <c r="Z1178" t="s">
        <v>380</v>
      </c>
      <c r="AA1178" t="s">
        <v>756</v>
      </c>
      <c r="AB1178" t="s">
        <v>924</v>
      </c>
      <c r="AC1178" t="s">
        <v>758</v>
      </c>
      <c r="AD1178" t="s">
        <v>759</v>
      </c>
      <c r="AE1178" t="s">
        <v>768</v>
      </c>
      <c r="AF1178" t="s">
        <v>935</v>
      </c>
      <c r="AG1178" t="s">
        <v>761</v>
      </c>
      <c r="AH1178" t="s">
        <v>762</v>
      </c>
      <c r="AI1178" t="s">
        <v>936</v>
      </c>
      <c r="AJ1178">
        <v>2040.12</v>
      </c>
      <c r="AK1178">
        <v>0</v>
      </c>
      <c r="AL1178">
        <v>0</v>
      </c>
      <c r="AM1178" t="s">
        <v>764</v>
      </c>
      <c r="AN1178" t="s">
        <v>764</v>
      </c>
      <c r="AO1178" t="s">
        <v>764</v>
      </c>
    </row>
    <row r="1179" spans="1:41" x14ac:dyDescent="0.35">
      <c r="A1179">
        <v>1028500</v>
      </c>
      <c r="B1179" t="s">
        <v>740</v>
      </c>
      <c r="C1179" t="s">
        <v>741</v>
      </c>
      <c r="D1179" t="e">
        <v>#N/A</v>
      </c>
      <c r="E1179" t="s">
        <v>996</v>
      </c>
      <c r="F1179" t="s">
        <v>742</v>
      </c>
      <c r="G1179">
        <v>2021</v>
      </c>
      <c r="H1179">
        <v>6</v>
      </c>
      <c r="I1179" t="s">
        <v>743</v>
      </c>
      <c r="J1179" s="29">
        <v>44377</v>
      </c>
      <c r="K1179" t="s">
        <v>744</v>
      </c>
      <c r="L1179" t="s">
        <v>769</v>
      </c>
      <c r="M1179" t="s">
        <v>774</v>
      </c>
      <c r="N1179" t="s">
        <v>775</v>
      </c>
      <c r="O1179" t="s">
        <v>772</v>
      </c>
      <c r="P1179" t="s">
        <v>673</v>
      </c>
      <c r="Q1179" t="s">
        <v>749</v>
      </c>
      <c r="R1179" t="s">
        <v>583</v>
      </c>
      <c r="S1179" t="s">
        <v>689</v>
      </c>
      <c r="T1179" t="s">
        <v>751</v>
      </c>
      <c r="U1179" t="s">
        <v>752</v>
      </c>
      <c r="V1179" t="s">
        <v>753</v>
      </c>
      <c r="W1179" t="s">
        <v>933</v>
      </c>
      <c r="X1179" t="s">
        <v>934</v>
      </c>
      <c r="Y1179" t="s">
        <v>755</v>
      </c>
      <c r="Z1179" t="s">
        <v>380</v>
      </c>
      <c r="AA1179" t="s">
        <v>756</v>
      </c>
      <c r="AB1179" t="s">
        <v>924</v>
      </c>
      <c r="AC1179" t="s">
        <v>758</v>
      </c>
      <c r="AD1179" t="s">
        <v>759</v>
      </c>
      <c r="AE1179" t="s">
        <v>768</v>
      </c>
      <c r="AF1179" t="s">
        <v>935</v>
      </c>
      <c r="AG1179" t="s">
        <v>761</v>
      </c>
      <c r="AH1179" t="s">
        <v>762</v>
      </c>
      <c r="AI1179" t="s">
        <v>936</v>
      </c>
      <c r="AJ1179">
        <v>-2040.12</v>
      </c>
      <c r="AK1179">
        <v>0</v>
      </c>
      <c r="AL1179">
        <v>0</v>
      </c>
      <c r="AM1179" t="s">
        <v>764</v>
      </c>
      <c r="AN1179" t="s">
        <v>764</v>
      </c>
      <c r="AO1179" t="s">
        <v>764</v>
      </c>
    </row>
    <row r="1180" spans="1:41" x14ac:dyDescent="0.35">
      <c r="A1180">
        <v>1028500</v>
      </c>
      <c r="B1180" t="s">
        <v>740</v>
      </c>
      <c r="C1180" t="s">
        <v>741</v>
      </c>
      <c r="D1180" t="e">
        <v>#N/A</v>
      </c>
      <c r="E1180" t="s">
        <v>996</v>
      </c>
      <c r="F1180" t="s">
        <v>742</v>
      </c>
      <c r="G1180">
        <v>2021</v>
      </c>
      <c r="H1180">
        <v>6</v>
      </c>
      <c r="I1180" t="s">
        <v>743</v>
      </c>
      <c r="J1180" s="29">
        <v>44377</v>
      </c>
      <c r="K1180" t="s">
        <v>744</v>
      </c>
      <c r="L1180" t="s">
        <v>745</v>
      </c>
      <c r="M1180" t="s">
        <v>746</v>
      </c>
      <c r="N1180" t="s">
        <v>747</v>
      </c>
      <c r="O1180" t="s">
        <v>748</v>
      </c>
      <c r="P1180" t="s">
        <v>673</v>
      </c>
      <c r="Q1180" t="s">
        <v>749</v>
      </c>
      <c r="R1180" t="s">
        <v>583</v>
      </c>
      <c r="S1180" t="s">
        <v>689</v>
      </c>
      <c r="T1180" t="s">
        <v>751</v>
      </c>
      <c r="U1180" t="s">
        <v>752</v>
      </c>
      <c r="V1180" t="s">
        <v>753</v>
      </c>
      <c r="W1180" t="s">
        <v>933</v>
      </c>
      <c r="X1180" t="s">
        <v>934</v>
      </c>
      <c r="Y1180" t="s">
        <v>755</v>
      </c>
      <c r="Z1180" t="s">
        <v>380</v>
      </c>
      <c r="AA1180" t="s">
        <v>756</v>
      </c>
      <c r="AB1180" t="s">
        <v>924</v>
      </c>
      <c r="AC1180" t="s">
        <v>758</v>
      </c>
      <c r="AD1180" t="s">
        <v>759</v>
      </c>
      <c r="AE1180" t="s">
        <v>768</v>
      </c>
      <c r="AF1180" t="s">
        <v>935</v>
      </c>
      <c r="AG1180" t="s">
        <v>761</v>
      </c>
      <c r="AH1180" t="s">
        <v>762</v>
      </c>
      <c r="AI1180" t="s">
        <v>936</v>
      </c>
      <c r="AJ1180">
        <v>702.91</v>
      </c>
      <c r="AK1180">
        <v>0</v>
      </c>
      <c r="AL1180">
        <v>0</v>
      </c>
      <c r="AM1180" t="s">
        <v>764</v>
      </c>
      <c r="AN1180" t="s">
        <v>764</v>
      </c>
      <c r="AO1180" t="s">
        <v>764</v>
      </c>
    </row>
    <row r="1181" spans="1:41" x14ac:dyDescent="0.35">
      <c r="A1181">
        <v>1028500</v>
      </c>
      <c r="B1181" t="s">
        <v>740</v>
      </c>
      <c r="C1181" t="s">
        <v>741</v>
      </c>
      <c r="D1181" t="e">
        <v>#N/A</v>
      </c>
      <c r="E1181" t="s">
        <v>996</v>
      </c>
      <c r="F1181" t="s">
        <v>742</v>
      </c>
      <c r="G1181">
        <v>2021</v>
      </c>
      <c r="H1181">
        <v>6</v>
      </c>
      <c r="I1181" t="s">
        <v>743</v>
      </c>
      <c r="J1181" s="29">
        <v>44377</v>
      </c>
      <c r="K1181" t="s">
        <v>744</v>
      </c>
      <c r="L1181" t="s">
        <v>769</v>
      </c>
      <c r="M1181" t="s">
        <v>776</v>
      </c>
      <c r="N1181" t="s">
        <v>777</v>
      </c>
      <c r="O1181" t="s">
        <v>772</v>
      </c>
      <c r="P1181" t="s">
        <v>673</v>
      </c>
      <c r="Q1181" t="s">
        <v>749</v>
      </c>
      <c r="R1181" t="s">
        <v>583</v>
      </c>
      <c r="S1181" t="s">
        <v>689</v>
      </c>
      <c r="T1181" t="s">
        <v>751</v>
      </c>
      <c r="U1181" t="s">
        <v>752</v>
      </c>
      <c r="V1181" t="s">
        <v>753</v>
      </c>
      <c r="W1181" t="s">
        <v>933</v>
      </c>
      <c r="X1181" t="s">
        <v>934</v>
      </c>
      <c r="Y1181" t="s">
        <v>755</v>
      </c>
      <c r="Z1181" t="s">
        <v>380</v>
      </c>
      <c r="AA1181" t="s">
        <v>756</v>
      </c>
      <c r="AB1181" t="s">
        <v>924</v>
      </c>
      <c r="AC1181" t="s">
        <v>758</v>
      </c>
      <c r="AD1181" t="s">
        <v>759</v>
      </c>
      <c r="AE1181" t="s">
        <v>768</v>
      </c>
      <c r="AF1181" t="s">
        <v>935</v>
      </c>
      <c r="AG1181" t="s">
        <v>761</v>
      </c>
      <c r="AH1181" t="s">
        <v>762</v>
      </c>
      <c r="AI1181" t="s">
        <v>936</v>
      </c>
      <c r="AJ1181">
        <v>2040.12</v>
      </c>
      <c r="AK1181">
        <v>0</v>
      </c>
      <c r="AL1181">
        <v>0</v>
      </c>
      <c r="AM1181" t="s">
        <v>764</v>
      </c>
      <c r="AN1181" t="s">
        <v>764</v>
      </c>
      <c r="AO1181" t="s">
        <v>764</v>
      </c>
    </row>
    <row r="1182" spans="1:41" x14ac:dyDescent="0.35">
      <c r="A1182">
        <v>1772000</v>
      </c>
      <c r="B1182" t="s">
        <v>740</v>
      </c>
      <c r="C1182" t="s">
        <v>741</v>
      </c>
      <c r="D1182" t="s">
        <v>580</v>
      </c>
      <c r="E1182" t="s">
        <v>90</v>
      </c>
      <c r="F1182" t="s">
        <v>742</v>
      </c>
      <c r="G1182">
        <v>2021</v>
      </c>
      <c r="H1182">
        <v>6</v>
      </c>
      <c r="I1182" t="s">
        <v>743</v>
      </c>
      <c r="J1182" s="29">
        <v>44377</v>
      </c>
      <c r="K1182" t="s">
        <v>744</v>
      </c>
      <c r="L1182" t="s">
        <v>769</v>
      </c>
      <c r="M1182" t="s">
        <v>770</v>
      </c>
      <c r="N1182" t="s">
        <v>771</v>
      </c>
      <c r="O1182" t="s">
        <v>772</v>
      </c>
      <c r="P1182" t="s">
        <v>673</v>
      </c>
      <c r="Q1182" t="s">
        <v>749</v>
      </c>
      <c r="R1182" t="s">
        <v>583</v>
      </c>
      <c r="S1182" t="s">
        <v>689</v>
      </c>
      <c r="T1182" t="s">
        <v>751</v>
      </c>
      <c r="U1182" t="s">
        <v>752</v>
      </c>
      <c r="V1182" t="s">
        <v>753</v>
      </c>
      <c r="W1182" t="s">
        <v>20</v>
      </c>
      <c r="X1182" t="s">
        <v>928</v>
      </c>
      <c r="Y1182" t="s">
        <v>755</v>
      </c>
      <c r="Z1182" t="s">
        <v>380</v>
      </c>
      <c r="AA1182" t="s">
        <v>756</v>
      </c>
      <c r="AB1182" t="s">
        <v>924</v>
      </c>
      <c r="AC1182" t="s">
        <v>758</v>
      </c>
      <c r="AD1182" t="s">
        <v>759</v>
      </c>
      <c r="AE1182" t="s">
        <v>768</v>
      </c>
      <c r="AF1182" t="s">
        <v>925</v>
      </c>
      <c r="AG1182" t="s">
        <v>761</v>
      </c>
      <c r="AH1182" t="s">
        <v>762</v>
      </c>
      <c r="AI1182" t="s">
        <v>926</v>
      </c>
      <c r="AJ1182">
        <v>2770.47</v>
      </c>
      <c r="AK1182">
        <v>0</v>
      </c>
      <c r="AL1182">
        <v>0</v>
      </c>
      <c r="AM1182" t="s">
        <v>764</v>
      </c>
      <c r="AN1182" t="s">
        <v>764</v>
      </c>
      <c r="AO1182" t="s">
        <v>764</v>
      </c>
    </row>
    <row r="1183" spans="1:41" x14ac:dyDescent="0.35">
      <c r="A1183">
        <v>1772000</v>
      </c>
      <c r="B1183" t="s">
        <v>740</v>
      </c>
      <c r="C1183" t="s">
        <v>741</v>
      </c>
      <c r="D1183" t="s">
        <v>580</v>
      </c>
      <c r="E1183" t="s">
        <v>90</v>
      </c>
      <c r="F1183" t="s">
        <v>742</v>
      </c>
      <c r="G1183">
        <v>2021</v>
      </c>
      <c r="H1183">
        <v>6</v>
      </c>
      <c r="I1183" t="s">
        <v>743</v>
      </c>
      <c r="J1183" s="29">
        <v>44377</v>
      </c>
      <c r="K1183" t="s">
        <v>744</v>
      </c>
      <c r="L1183" t="s">
        <v>769</v>
      </c>
      <c r="M1183" t="s">
        <v>774</v>
      </c>
      <c r="N1183" t="s">
        <v>775</v>
      </c>
      <c r="O1183" t="s">
        <v>772</v>
      </c>
      <c r="P1183" t="s">
        <v>673</v>
      </c>
      <c r="Q1183" t="s">
        <v>749</v>
      </c>
      <c r="R1183" t="s">
        <v>583</v>
      </c>
      <c r="S1183" t="s">
        <v>689</v>
      </c>
      <c r="T1183" t="s">
        <v>751</v>
      </c>
      <c r="U1183" t="s">
        <v>752</v>
      </c>
      <c r="V1183" t="s">
        <v>753</v>
      </c>
      <c r="W1183" t="s">
        <v>20</v>
      </c>
      <c r="X1183" t="s">
        <v>928</v>
      </c>
      <c r="Y1183" t="s">
        <v>755</v>
      </c>
      <c r="Z1183" t="s">
        <v>380</v>
      </c>
      <c r="AA1183" t="s">
        <v>756</v>
      </c>
      <c r="AB1183" t="s">
        <v>924</v>
      </c>
      <c r="AC1183" t="s">
        <v>758</v>
      </c>
      <c r="AD1183" t="s">
        <v>759</v>
      </c>
      <c r="AE1183" t="s">
        <v>768</v>
      </c>
      <c r="AF1183" t="s">
        <v>925</v>
      </c>
      <c r="AG1183" t="s">
        <v>761</v>
      </c>
      <c r="AH1183" t="s">
        <v>762</v>
      </c>
      <c r="AI1183" t="s">
        <v>926</v>
      </c>
      <c r="AJ1183">
        <v>-2770.47</v>
      </c>
      <c r="AK1183">
        <v>0</v>
      </c>
      <c r="AL1183">
        <v>0</v>
      </c>
      <c r="AM1183" t="s">
        <v>764</v>
      </c>
      <c r="AN1183" t="s">
        <v>764</v>
      </c>
      <c r="AO1183" t="s">
        <v>764</v>
      </c>
    </row>
    <row r="1184" spans="1:41" x14ac:dyDescent="0.35">
      <c r="A1184">
        <v>1772000</v>
      </c>
      <c r="B1184" t="s">
        <v>740</v>
      </c>
      <c r="C1184" t="s">
        <v>741</v>
      </c>
      <c r="D1184" t="s">
        <v>580</v>
      </c>
      <c r="E1184" t="s">
        <v>90</v>
      </c>
      <c r="F1184" t="s">
        <v>742</v>
      </c>
      <c r="G1184">
        <v>2021</v>
      </c>
      <c r="H1184">
        <v>6</v>
      </c>
      <c r="I1184" t="s">
        <v>743</v>
      </c>
      <c r="J1184" s="29">
        <v>44377</v>
      </c>
      <c r="K1184" t="s">
        <v>744</v>
      </c>
      <c r="L1184" t="s">
        <v>745</v>
      </c>
      <c r="M1184" t="s">
        <v>746</v>
      </c>
      <c r="N1184" t="s">
        <v>747</v>
      </c>
      <c r="O1184" t="s">
        <v>748</v>
      </c>
      <c r="P1184" t="s">
        <v>673</v>
      </c>
      <c r="Q1184" t="s">
        <v>749</v>
      </c>
      <c r="R1184" t="s">
        <v>583</v>
      </c>
      <c r="S1184" t="s">
        <v>689</v>
      </c>
      <c r="T1184" t="s">
        <v>751</v>
      </c>
      <c r="U1184" t="s">
        <v>752</v>
      </c>
      <c r="V1184" t="s">
        <v>753</v>
      </c>
      <c r="W1184" t="s">
        <v>20</v>
      </c>
      <c r="X1184" t="s">
        <v>928</v>
      </c>
      <c r="Y1184" t="s">
        <v>755</v>
      </c>
      <c r="Z1184" t="s">
        <v>380</v>
      </c>
      <c r="AA1184" t="s">
        <v>756</v>
      </c>
      <c r="AB1184" t="s">
        <v>924</v>
      </c>
      <c r="AC1184" t="s">
        <v>758</v>
      </c>
      <c r="AD1184" t="s">
        <v>759</v>
      </c>
      <c r="AE1184" t="s">
        <v>768</v>
      </c>
      <c r="AF1184" t="s">
        <v>925</v>
      </c>
      <c r="AG1184" t="s">
        <v>761</v>
      </c>
      <c r="AH1184" t="s">
        <v>762</v>
      </c>
      <c r="AI1184" t="s">
        <v>926</v>
      </c>
      <c r="AJ1184">
        <v>8112.55</v>
      </c>
      <c r="AK1184">
        <v>0</v>
      </c>
      <c r="AL1184">
        <v>0</v>
      </c>
      <c r="AM1184" t="s">
        <v>764</v>
      </c>
      <c r="AN1184" t="s">
        <v>764</v>
      </c>
      <c r="AO1184" t="s">
        <v>764</v>
      </c>
    </row>
    <row r="1185" spans="1:41" x14ac:dyDescent="0.35">
      <c r="A1185">
        <v>1772000</v>
      </c>
      <c r="B1185" t="s">
        <v>740</v>
      </c>
      <c r="C1185" t="s">
        <v>741</v>
      </c>
      <c r="D1185" t="s">
        <v>580</v>
      </c>
      <c r="E1185" t="s">
        <v>90</v>
      </c>
      <c r="F1185" t="s">
        <v>742</v>
      </c>
      <c r="G1185">
        <v>2021</v>
      </c>
      <c r="H1185">
        <v>6</v>
      </c>
      <c r="I1185" t="s">
        <v>743</v>
      </c>
      <c r="J1185" s="29">
        <v>44377</v>
      </c>
      <c r="K1185" t="s">
        <v>744</v>
      </c>
      <c r="L1185" t="s">
        <v>769</v>
      </c>
      <c r="M1185" t="s">
        <v>776</v>
      </c>
      <c r="N1185" t="s">
        <v>777</v>
      </c>
      <c r="O1185" t="s">
        <v>772</v>
      </c>
      <c r="P1185" t="s">
        <v>673</v>
      </c>
      <c r="Q1185" t="s">
        <v>749</v>
      </c>
      <c r="R1185" t="s">
        <v>583</v>
      </c>
      <c r="S1185" t="s">
        <v>689</v>
      </c>
      <c r="T1185" t="s">
        <v>751</v>
      </c>
      <c r="U1185" t="s">
        <v>752</v>
      </c>
      <c r="V1185" t="s">
        <v>753</v>
      </c>
      <c r="W1185" t="s">
        <v>20</v>
      </c>
      <c r="X1185" t="s">
        <v>928</v>
      </c>
      <c r="Y1185" t="s">
        <v>755</v>
      </c>
      <c r="Z1185" t="s">
        <v>380</v>
      </c>
      <c r="AA1185" t="s">
        <v>756</v>
      </c>
      <c r="AB1185" t="s">
        <v>924</v>
      </c>
      <c r="AC1185" t="s">
        <v>758</v>
      </c>
      <c r="AD1185" t="s">
        <v>759</v>
      </c>
      <c r="AE1185" t="s">
        <v>768</v>
      </c>
      <c r="AF1185" t="s">
        <v>925</v>
      </c>
      <c r="AG1185" t="s">
        <v>761</v>
      </c>
      <c r="AH1185" t="s">
        <v>762</v>
      </c>
      <c r="AI1185" t="s">
        <v>926</v>
      </c>
      <c r="AJ1185">
        <v>2770.47</v>
      </c>
      <c r="AK1185">
        <v>0</v>
      </c>
      <c r="AL1185">
        <v>0</v>
      </c>
      <c r="AM1185" t="s">
        <v>764</v>
      </c>
      <c r="AN1185" t="s">
        <v>764</v>
      </c>
      <c r="AO1185" t="s">
        <v>764</v>
      </c>
    </row>
    <row r="1186" spans="1:41" x14ac:dyDescent="0.35">
      <c r="A1186">
        <v>1796332</v>
      </c>
      <c r="B1186" t="s">
        <v>740</v>
      </c>
      <c r="C1186" t="s">
        <v>741</v>
      </c>
      <c r="D1186" t="s">
        <v>580</v>
      </c>
      <c r="E1186" t="s">
        <v>91</v>
      </c>
      <c r="F1186" t="s">
        <v>742</v>
      </c>
      <c r="G1186">
        <v>2021</v>
      </c>
      <c r="H1186">
        <v>6</v>
      </c>
      <c r="I1186" t="s">
        <v>743</v>
      </c>
      <c r="J1186" s="29">
        <v>44377</v>
      </c>
      <c r="K1186" t="s">
        <v>744</v>
      </c>
      <c r="L1186" t="s">
        <v>769</v>
      </c>
      <c r="M1186" t="s">
        <v>770</v>
      </c>
      <c r="N1186" t="s">
        <v>771</v>
      </c>
      <c r="O1186" t="s">
        <v>772</v>
      </c>
      <c r="P1186" t="s">
        <v>673</v>
      </c>
      <c r="Q1186" t="s">
        <v>749</v>
      </c>
      <c r="R1186" t="s">
        <v>583</v>
      </c>
      <c r="S1186" t="s">
        <v>689</v>
      </c>
      <c r="T1186" t="s">
        <v>751</v>
      </c>
      <c r="U1186" t="s">
        <v>752</v>
      </c>
      <c r="V1186" t="s">
        <v>753</v>
      </c>
      <c r="W1186" t="s">
        <v>21</v>
      </c>
      <c r="X1186" t="s">
        <v>927</v>
      </c>
      <c r="Y1186" t="s">
        <v>755</v>
      </c>
      <c r="Z1186" t="s">
        <v>380</v>
      </c>
      <c r="AA1186" t="s">
        <v>756</v>
      </c>
      <c r="AB1186" t="s">
        <v>924</v>
      </c>
      <c r="AC1186" t="s">
        <v>758</v>
      </c>
      <c r="AD1186" t="s">
        <v>759</v>
      </c>
      <c r="AE1186" t="s">
        <v>768</v>
      </c>
      <c r="AF1186" t="s">
        <v>790</v>
      </c>
      <c r="AG1186" t="s">
        <v>761</v>
      </c>
      <c r="AH1186" t="s">
        <v>762</v>
      </c>
      <c r="AI1186" t="s">
        <v>791</v>
      </c>
      <c r="AJ1186">
        <v>2127.56</v>
      </c>
      <c r="AK1186">
        <v>0</v>
      </c>
      <c r="AL1186">
        <v>0</v>
      </c>
      <c r="AM1186" t="s">
        <v>764</v>
      </c>
      <c r="AN1186" t="s">
        <v>764</v>
      </c>
      <c r="AO1186" t="s">
        <v>764</v>
      </c>
    </row>
    <row r="1187" spans="1:41" x14ac:dyDescent="0.35">
      <c r="A1187">
        <v>1796332</v>
      </c>
      <c r="B1187" t="s">
        <v>740</v>
      </c>
      <c r="C1187" t="s">
        <v>741</v>
      </c>
      <c r="D1187" t="s">
        <v>580</v>
      </c>
      <c r="E1187" t="s">
        <v>91</v>
      </c>
      <c r="F1187" t="s">
        <v>742</v>
      </c>
      <c r="G1187">
        <v>2021</v>
      </c>
      <c r="H1187">
        <v>6</v>
      </c>
      <c r="I1187" t="s">
        <v>743</v>
      </c>
      <c r="J1187" s="29">
        <v>44377</v>
      </c>
      <c r="K1187" t="s">
        <v>744</v>
      </c>
      <c r="L1187" t="s">
        <v>769</v>
      </c>
      <c r="M1187" t="s">
        <v>770</v>
      </c>
      <c r="N1187" t="s">
        <v>771</v>
      </c>
      <c r="O1187" t="s">
        <v>772</v>
      </c>
      <c r="P1187" t="s">
        <v>673</v>
      </c>
      <c r="Q1187" t="s">
        <v>749</v>
      </c>
      <c r="R1187" t="s">
        <v>583</v>
      </c>
      <c r="S1187" t="s">
        <v>689</v>
      </c>
      <c r="T1187" t="s">
        <v>751</v>
      </c>
      <c r="U1187" t="s">
        <v>752</v>
      </c>
      <c r="V1187" t="s">
        <v>753</v>
      </c>
      <c r="W1187" t="s">
        <v>21</v>
      </c>
      <c r="X1187" t="s">
        <v>927</v>
      </c>
      <c r="Y1187" t="s">
        <v>755</v>
      </c>
      <c r="Z1187" t="s">
        <v>380</v>
      </c>
      <c r="AA1187" t="s">
        <v>756</v>
      </c>
      <c r="AB1187" t="s">
        <v>924</v>
      </c>
      <c r="AC1187" t="s">
        <v>758</v>
      </c>
      <c r="AD1187" t="s">
        <v>759</v>
      </c>
      <c r="AE1187" t="s">
        <v>768</v>
      </c>
      <c r="AF1187" t="s">
        <v>790</v>
      </c>
      <c r="AG1187" t="s">
        <v>761</v>
      </c>
      <c r="AH1187" t="s">
        <v>762</v>
      </c>
      <c r="AI1187" t="s">
        <v>791</v>
      </c>
      <c r="AJ1187">
        <v>199.58</v>
      </c>
      <c r="AK1187">
        <v>0</v>
      </c>
      <c r="AL1187">
        <v>0</v>
      </c>
      <c r="AM1187" t="s">
        <v>764</v>
      </c>
      <c r="AN1187" t="s">
        <v>764</v>
      </c>
      <c r="AO1187" t="s">
        <v>764</v>
      </c>
    </row>
    <row r="1188" spans="1:41" x14ac:dyDescent="0.35">
      <c r="A1188">
        <v>1796332</v>
      </c>
      <c r="B1188" t="s">
        <v>740</v>
      </c>
      <c r="C1188" t="s">
        <v>741</v>
      </c>
      <c r="D1188" t="s">
        <v>580</v>
      </c>
      <c r="E1188" t="s">
        <v>91</v>
      </c>
      <c r="F1188" t="s">
        <v>742</v>
      </c>
      <c r="G1188">
        <v>2021</v>
      </c>
      <c r="H1188">
        <v>6</v>
      </c>
      <c r="I1188" t="s">
        <v>743</v>
      </c>
      <c r="J1188" s="29">
        <v>44377</v>
      </c>
      <c r="K1188" t="s">
        <v>744</v>
      </c>
      <c r="L1188" t="s">
        <v>769</v>
      </c>
      <c r="M1188" t="s">
        <v>774</v>
      </c>
      <c r="N1188" t="s">
        <v>775</v>
      </c>
      <c r="O1188" t="s">
        <v>772</v>
      </c>
      <c r="P1188" t="s">
        <v>673</v>
      </c>
      <c r="Q1188" t="s">
        <v>749</v>
      </c>
      <c r="R1188" t="s">
        <v>583</v>
      </c>
      <c r="S1188" t="s">
        <v>689</v>
      </c>
      <c r="T1188" t="s">
        <v>751</v>
      </c>
      <c r="U1188" t="s">
        <v>752</v>
      </c>
      <c r="V1188" t="s">
        <v>753</v>
      </c>
      <c r="W1188" t="s">
        <v>21</v>
      </c>
      <c r="X1188" t="s">
        <v>927</v>
      </c>
      <c r="Y1188" t="s">
        <v>755</v>
      </c>
      <c r="Z1188" t="s">
        <v>380</v>
      </c>
      <c r="AA1188" t="s">
        <v>756</v>
      </c>
      <c r="AB1188" t="s">
        <v>924</v>
      </c>
      <c r="AC1188" t="s">
        <v>758</v>
      </c>
      <c r="AD1188" t="s">
        <v>759</v>
      </c>
      <c r="AE1188" t="s">
        <v>768</v>
      </c>
      <c r="AF1188" t="s">
        <v>790</v>
      </c>
      <c r="AG1188" t="s">
        <v>761</v>
      </c>
      <c r="AH1188" t="s">
        <v>762</v>
      </c>
      <c r="AI1188" t="s">
        <v>791</v>
      </c>
      <c r="AJ1188">
        <v>-2127.56</v>
      </c>
      <c r="AK1188">
        <v>0</v>
      </c>
      <c r="AL1188">
        <v>0</v>
      </c>
      <c r="AM1188" t="s">
        <v>764</v>
      </c>
      <c r="AN1188" t="s">
        <v>764</v>
      </c>
      <c r="AO1188" t="s">
        <v>764</v>
      </c>
    </row>
    <row r="1189" spans="1:41" x14ac:dyDescent="0.35">
      <c r="A1189">
        <v>1796332</v>
      </c>
      <c r="B1189" t="s">
        <v>740</v>
      </c>
      <c r="C1189" t="s">
        <v>741</v>
      </c>
      <c r="D1189" t="s">
        <v>580</v>
      </c>
      <c r="E1189" t="s">
        <v>91</v>
      </c>
      <c r="F1189" t="s">
        <v>742</v>
      </c>
      <c r="G1189">
        <v>2021</v>
      </c>
      <c r="H1189">
        <v>6</v>
      </c>
      <c r="I1189" t="s">
        <v>743</v>
      </c>
      <c r="J1189" s="29">
        <v>44377</v>
      </c>
      <c r="K1189" t="s">
        <v>744</v>
      </c>
      <c r="L1189" t="s">
        <v>769</v>
      </c>
      <c r="M1189" t="s">
        <v>774</v>
      </c>
      <c r="N1189" t="s">
        <v>775</v>
      </c>
      <c r="O1189" t="s">
        <v>772</v>
      </c>
      <c r="P1189" t="s">
        <v>673</v>
      </c>
      <c r="Q1189" t="s">
        <v>749</v>
      </c>
      <c r="R1189" t="s">
        <v>583</v>
      </c>
      <c r="S1189" t="s">
        <v>689</v>
      </c>
      <c r="T1189" t="s">
        <v>751</v>
      </c>
      <c r="U1189" t="s">
        <v>752</v>
      </c>
      <c r="V1189" t="s">
        <v>753</v>
      </c>
      <c r="W1189" t="s">
        <v>21</v>
      </c>
      <c r="X1189" t="s">
        <v>927</v>
      </c>
      <c r="Y1189" t="s">
        <v>755</v>
      </c>
      <c r="Z1189" t="s">
        <v>380</v>
      </c>
      <c r="AA1189" t="s">
        <v>756</v>
      </c>
      <c r="AB1189" t="s">
        <v>924</v>
      </c>
      <c r="AC1189" t="s">
        <v>758</v>
      </c>
      <c r="AD1189" t="s">
        <v>759</v>
      </c>
      <c r="AE1189" t="s">
        <v>768</v>
      </c>
      <c r="AF1189" t="s">
        <v>790</v>
      </c>
      <c r="AG1189" t="s">
        <v>761</v>
      </c>
      <c r="AH1189" t="s">
        <v>762</v>
      </c>
      <c r="AI1189" t="s">
        <v>791</v>
      </c>
      <c r="AJ1189">
        <v>-199.58</v>
      </c>
      <c r="AK1189">
        <v>0</v>
      </c>
      <c r="AL1189">
        <v>0</v>
      </c>
      <c r="AM1189" t="s">
        <v>764</v>
      </c>
      <c r="AN1189" t="s">
        <v>764</v>
      </c>
      <c r="AO1189" t="s">
        <v>764</v>
      </c>
    </row>
    <row r="1190" spans="1:41" x14ac:dyDescent="0.35">
      <c r="A1190">
        <v>1796332</v>
      </c>
      <c r="B1190" t="s">
        <v>740</v>
      </c>
      <c r="C1190" t="s">
        <v>741</v>
      </c>
      <c r="D1190" t="s">
        <v>580</v>
      </c>
      <c r="E1190" t="s">
        <v>91</v>
      </c>
      <c r="F1190" t="s">
        <v>742</v>
      </c>
      <c r="G1190">
        <v>2021</v>
      </c>
      <c r="H1190">
        <v>6</v>
      </c>
      <c r="I1190" t="s">
        <v>743</v>
      </c>
      <c r="J1190" s="29">
        <v>44377</v>
      </c>
      <c r="K1190" t="s">
        <v>744</v>
      </c>
      <c r="L1190" t="s">
        <v>745</v>
      </c>
      <c r="M1190" t="s">
        <v>746</v>
      </c>
      <c r="N1190" t="s">
        <v>747</v>
      </c>
      <c r="O1190" t="s">
        <v>748</v>
      </c>
      <c r="P1190" t="s">
        <v>673</v>
      </c>
      <c r="Q1190" t="s">
        <v>749</v>
      </c>
      <c r="R1190" t="s">
        <v>583</v>
      </c>
      <c r="S1190" t="s">
        <v>689</v>
      </c>
      <c r="T1190" t="s">
        <v>751</v>
      </c>
      <c r="U1190" t="s">
        <v>752</v>
      </c>
      <c r="V1190" t="s">
        <v>753</v>
      </c>
      <c r="W1190" t="s">
        <v>21</v>
      </c>
      <c r="X1190" t="s">
        <v>927</v>
      </c>
      <c r="Y1190" t="s">
        <v>755</v>
      </c>
      <c r="Z1190" t="s">
        <v>380</v>
      </c>
      <c r="AA1190" t="s">
        <v>756</v>
      </c>
      <c r="AB1190" t="s">
        <v>924</v>
      </c>
      <c r="AC1190" t="s">
        <v>758</v>
      </c>
      <c r="AD1190" t="s">
        <v>759</v>
      </c>
      <c r="AE1190" t="s">
        <v>768</v>
      </c>
      <c r="AF1190" t="s">
        <v>790</v>
      </c>
      <c r="AG1190" t="s">
        <v>761</v>
      </c>
      <c r="AH1190" t="s">
        <v>762</v>
      </c>
      <c r="AI1190" t="s">
        <v>791</v>
      </c>
      <c r="AJ1190">
        <v>3831.64</v>
      </c>
      <c r="AK1190">
        <v>0</v>
      </c>
      <c r="AL1190">
        <v>0</v>
      </c>
      <c r="AM1190" t="s">
        <v>764</v>
      </c>
      <c r="AN1190" t="s">
        <v>764</v>
      </c>
      <c r="AO1190" t="s">
        <v>764</v>
      </c>
    </row>
    <row r="1191" spans="1:41" x14ac:dyDescent="0.35">
      <c r="A1191">
        <v>1796332</v>
      </c>
      <c r="B1191" t="s">
        <v>740</v>
      </c>
      <c r="C1191" t="s">
        <v>741</v>
      </c>
      <c r="D1191" t="s">
        <v>580</v>
      </c>
      <c r="E1191" t="s">
        <v>91</v>
      </c>
      <c r="F1191" t="s">
        <v>742</v>
      </c>
      <c r="G1191">
        <v>2021</v>
      </c>
      <c r="H1191">
        <v>6</v>
      </c>
      <c r="I1191" t="s">
        <v>743</v>
      </c>
      <c r="J1191" s="29">
        <v>44377</v>
      </c>
      <c r="K1191" t="s">
        <v>744</v>
      </c>
      <c r="L1191" t="s">
        <v>769</v>
      </c>
      <c r="M1191" t="s">
        <v>776</v>
      </c>
      <c r="N1191" t="s">
        <v>777</v>
      </c>
      <c r="O1191" t="s">
        <v>772</v>
      </c>
      <c r="P1191" t="s">
        <v>673</v>
      </c>
      <c r="Q1191" t="s">
        <v>749</v>
      </c>
      <c r="R1191" t="s">
        <v>583</v>
      </c>
      <c r="S1191" t="s">
        <v>689</v>
      </c>
      <c r="T1191" t="s">
        <v>751</v>
      </c>
      <c r="U1191" t="s">
        <v>752</v>
      </c>
      <c r="V1191" t="s">
        <v>753</v>
      </c>
      <c r="W1191" t="s">
        <v>21</v>
      </c>
      <c r="X1191" t="s">
        <v>927</v>
      </c>
      <c r="Y1191" t="s">
        <v>755</v>
      </c>
      <c r="Z1191" t="s">
        <v>380</v>
      </c>
      <c r="AA1191" t="s">
        <v>756</v>
      </c>
      <c r="AB1191" t="s">
        <v>924</v>
      </c>
      <c r="AC1191" t="s">
        <v>758</v>
      </c>
      <c r="AD1191" t="s">
        <v>759</v>
      </c>
      <c r="AE1191" t="s">
        <v>768</v>
      </c>
      <c r="AF1191" t="s">
        <v>790</v>
      </c>
      <c r="AG1191" t="s">
        <v>761</v>
      </c>
      <c r="AH1191" t="s">
        <v>762</v>
      </c>
      <c r="AI1191" t="s">
        <v>791</v>
      </c>
      <c r="AJ1191">
        <v>2127.56</v>
      </c>
      <c r="AK1191">
        <v>0</v>
      </c>
      <c r="AL1191">
        <v>0</v>
      </c>
      <c r="AM1191" t="s">
        <v>764</v>
      </c>
      <c r="AN1191" t="s">
        <v>764</v>
      </c>
      <c r="AO1191" t="s">
        <v>764</v>
      </c>
    </row>
    <row r="1192" spans="1:41" x14ac:dyDescent="0.35">
      <c r="A1192">
        <v>1796332</v>
      </c>
      <c r="B1192" t="s">
        <v>740</v>
      </c>
      <c r="C1192" t="s">
        <v>741</v>
      </c>
      <c r="D1192" t="s">
        <v>580</v>
      </c>
      <c r="E1192" t="s">
        <v>91</v>
      </c>
      <c r="F1192" t="s">
        <v>742</v>
      </c>
      <c r="G1192">
        <v>2021</v>
      </c>
      <c r="H1192">
        <v>6</v>
      </c>
      <c r="I1192" t="s">
        <v>743</v>
      </c>
      <c r="J1192" s="29">
        <v>44377</v>
      </c>
      <c r="K1192" t="s">
        <v>744</v>
      </c>
      <c r="L1192" t="s">
        <v>769</v>
      </c>
      <c r="M1192" t="s">
        <v>776</v>
      </c>
      <c r="N1192" t="s">
        <v>777</v>
      </c>
      <c r="O1192" t="s">
        <v>772</v>
      </c>
      <c r="P1192" t="s">
        <v>673</v>
      </c>
      <c r="Q1192" t="s">
        <v>749</v>
      </c>
      <c r="R1192" t="s">
        <v>583</v>
      </c>
      <c r="S1192" t="s">
        <v>689</v>
      </c>
      <c r="T1192" t="s">
        <v>751</v>
      </c>
      <c r="U1192" t="s">
        <v>752</v>
      </c>
      <c r="V1192" t="s">
        <v>753</v>
      </c>
      <c r="W1192" t="s">
        <v>21</v>
      </c>
      <c r="X1192" t="s">
        <v>927</v>
      </c>
      <c r="Y1192" t="s">
        <v>755</v>
      </c>
      <c r="Z1192" t="s">
        <v>380</v>
      </c>
      <c r="AA1192" t="s">
        <v>756</v>
      </c>
      <c r="AB1192" t="s">
        <v>924</v>
      </c>
      <c r="AC1192" t="s">
        <v>758</v>
      </c>
      <c r="AD1192" t="s">
        <v>759</v>
      </c>
      <c r="AE1192" t="s">
        <v>768</v>
      </c>
      <c r="AF1192" t="s">
        <v>790</v>
      </c>
      <c r="AG1192" t="s">
        <v>761</v>
      </c>
      <c r="AH1192" t="s">
        <v>762</v>
      </c>
      <c r="AI1192" t="s">
        <v>791</v>
      </c>
      <c r="AJ1192">
        <v>199.58</v>
      </c>
      <c r="AK1192">
        <v>0</v>
      </c>
      <c r="AL1192">
        <v>0</v>
      </c>
      <c r="AM1192" t="s">
        <v>764</v>
      </c>
      <c r="AN1192" t="s">
        <v>764</v>
      </c>
      <c r="AO1192" t="s">
        <v>764</v>
      </c>
    </row>
    <row r="1193" spans="1:41" x14ac:dyDescent="0.35">
      <c r="A1193">
        <v>1029633</v>
      </c>
      <c r="B1193" t="s">
        <v>740</v>
      </c>
      <c r="C1193" t="s">
        <v>741</v>
      </c>
      <c r="D1193" t="e">
        <v>#N/A</v>
      </c>
      <c r="E1193" t="s">
        <v>997</v>
      </c>
      <c r="F1193" t="s">
        <v>742</v>
      </c>
      <c r="G1193">
        <v>2021</v>
      </c>
      <c r="H1193">
        <v>6</v>
      </c>
      <c r="I1193" t="s">
        <v>743</v>
      </c>
      <c r="J1193" s="29">
        <v>44372</v>
      </c>
      <c r="K1193" t="s">
        <v>744</v>
      </c>
      <c r="L1193" t="s">
        <v>745</v>
      </c>
      <c r="M1193" t="s">
        <v>779</v>
      </c>
      <c r="N1193" t="s">
        <v>780</v>
      </c>
      <c r="O1193" t="s">
        <v>781</v>
      </c>
      <c r="P1193" t="s">
        <v>673</v>
      </c>
      <c r="Q1193" t="s">
        <v>749</v>
      </c>
      <c r="R1193" t="s">
        <v>581</v>
      </c>
      <c r="S1193" t="s">
        <v>697</v>
      </c>
      <c r="T1193" t="s">
        <v>751</v>
      </c>
      <c r="U1193" t="s">
        <v>752</v>
      </c>
      <c r="V1193" t="s">
        <v>753</v>
      </c>
      <c r="W1193" t="s">
        <v>922</v>
      </c>
      <c r="X1193" t="s">
        <v>923</v>
      </c>
      <c r="Y1193" t="s">
        <v>755</v>
      </c>
      <c r="Z1193" t="s">
        <v>380</v>
      </c>
      <c r="AA1193" t="s">
        <v>756</v>
      </c>
      <c r="AB1193" t="s">
        <v>924</v>
      </c>
      <c r="AC1193" t="s">
        <v>758</v>
      </c>
      <c r="AD1193" t="s">
        <v>759</v>
      </c>
      <c r="AE1193" t="s">
        <v>472</v>
      </c>
      <c r="AF1193" t="s">
        <v>925</v>
      </c>
      <c r="AG1193" t="s">
        <v>761</v>
      </c>
      <c r="AH1193" t="s">
        <v>762</v>
      </c>
      <c r="AI1193" t="s">
        <v>926</v>
      </c>
      <c r="AJ1193">
        <v>-614.23</v>
      </c>
      <c r="AK1193">
        <v>0</v>
      </c>
      <c r="AL1193">
        <v>0</v>
      </c>
      <c r="AM1193" t="s">
        <v>764</v>
      </c>
      <c r="AN1193" t="s">
        <v>764</v>
      </c>
      <c r="AO1193" t="s">
        <v>764</v>
      </c>
    </row>
    <row r="1194" spans="1:41" x14ac:dyDescent="0.35">
      <c r="A1194">
        <v>1029631</v>
      </c>
      <c r="B1194" t="s">
        <v>740</v>
      </c>
      <c r="C1194" t="s">
        <v>741</v>
      </c>
      <c r="D1194" t="e">
        <v>#N/A</v>
      </c>
      <c r="E1194" t="s">
        <v>998</v>
      </c>
      <c r="F1194" t="s">
        <v>742</v>
      </c>
      <c r="G1194">
        <v>2021</v>
      </c>
      <c r="H1194">
        <v>6</v>
      </c>
      <c r="I1194" t="s">
        <v>743</v>
      </c>
      <c r="J1194" s="29">
        <v>44377</v>
      </c>
      <c r="K1194" t="s">
        <v>744</v>
      </c>
      <c r="L1194" t="s">
        <v>769</v>
      </c>
      <c r="M1194" t="s">
        <v>770</v>
      </c>
      <c r="N1194" t="s">
        <v>771</v>
      </c>
      <c r="O1194" t="s">
        <v>772</v>
      </c>
      <c r="P1194" t="s">
        <v>673</v>
      </c>
      <c r="Q1194" t="s">
        <v>749</v>
      </c>
      <c r="R1194" t="s">
        <v>581</v>
      </c>
      <c r="S1194" t="s">
        <v>697</v>
      </c>
      <c r="T1194" t="s">
        <v>751</v>
      </c>
      <c r="U1194" t="s">
        <v>752</v>
      </c>
      <c r="V1194" t="s">
        <v>753</v>
      </c>
      <c r="W1194" t="s">
        <v>930</v>
      </c>
      <c r="X1194" t="s">
        <v>931</v>
      </c>
      <c r="Y1194" t="s">
        <v>755</v>
      </c>
      <c r="Z1194" t="s">
        <v>380</v>
      </c>
      <c r="AA1194" t="s">
        <v>756</v>
      </c>
      <c r="AB1194" t="s">
        <v>924</v>
      </c>
      <c r="AC1194" t="s">
        <v>758</v>
      </c>
      <c r="AD1194" t="s">
        <v>759</v>
      </c>
      <c r="AE1194" t="s">
        <v>472</v>
      </c>
      <c r="AF1194" t="s">
        <v>925</v>
      </c>
      <c r="AG1194" t="s">
        <v>761</v>
      </c>
      <c r="AH1194" t="s">
        <v>762</v>
      </c>
      <c r="AI1194" t="s">
        <v>926</v>
      </c>
      <c r="AJ1194">
        <v>5678.76</v>
      </c>
      <c r="AK1194">
        <v>0</v>
      </c>
      <c r="AL1194">
        <v>0</v>
      </c>
      <c r="AM1194" t="s">
        <v>764</v>
      </c>
      <c r="AN1194" t="s">
        <v>764</v>
      </c>
      <c r="AO1194" t="s">
        <v>764</v>
      </c>
    </row>
    <row r="1195" spans="1:41" x14ac:dyDescent="0.35">
      <c r="A1195">
        <v>1029631</v>
      </c>
      <c r="B1195" t="s">
        <v>740</v>
      </c>
      <c r="C1195" t="s">
        <v>741</v>
      </c>
      <c r="D1195" t="e">
        <v>#N/A</v>
      </c>
      <c r="E1195" t="s">
        <v>998</v>
      </c>
      <c r="F1195" t="s">
        <v>742</v>
      </c>
      <c r="G1195">
        <v>2021</v>
      </c>
      <c r="H1195">
        <v>6</v>
      </c>
      <c r="I1195" t="s">
        <v>743</v>
      </c>
      <c r="J1195" s="29">
        <v>44377</v>
      </c>
      <c r="K1195" t="s">
        <v>744</v>
      </c>
      <c r="L1195" t="s">
        <v>769</v>
      </c>
      <c r="M1195" t="s">
        <v>774</v>
      </c>
      <c r="N1195" t="s">
        <v>775</v>
      </c>
      <c r="O1195" t="s">
        <v>772</v>
      </c>
      <c r="P1195" t="s">
        <v>673</v>
      </c>
      <c r="Q1195" t="s">
        <v>749</v>
      </c>
      <c r="R1195" t="s">
        <v>581</v>
      </c>
      <c r="S1195" t="s">
        <v>697</v>
      </c>
      <c r="T1195" t="s">
        <v>751</v>
      </c>
      <c r="U1195" t="s">
        <v>752</v>
      </c>
      <c r="V1195" t="s">
        <v>753</v>
      </c>
      <c r="W1195" t="s">
        <v>930</v>
      </c>
      <c r="X1195" t="s">
        <v>931</v>
      </c>
      <c r="Y1195" t="s">
        <v>755</v>
      </c>
      <c r="Z1195" t="s">
        <v>380</v>
      </c>
      <c r="AA1195" t="s">
        <v>756</v>
      </c>
      <c r="AB1195" t="s">
        <v>924</v>
      </c>
      <c r="AC1195" t="s">
        <v>758</v>
      </c>
      <c r="AD1195" t="s">
        <v>759</v>
      </c>
      <c r="AE1195" t="s">
        <v>472</v>
      </c>
      <c r="AF1195" t="s">
        <v>925</v>
      </c>
      <c r="AG1195" t="s">
        <v>761</v>
      </c>
      <c r="AH1195" t="s">
        <v>762</v>
      </c>
      <c r="AI1195" t="s">
        <v>926</v>
      </c>
      <c r="AJ1195">
        <v>-5678.76</v>
      </c>
      <c r="AK1195">
        <v>0</v>
      </c>
      <c r="AL1195">
        <v>0</v>
      </c>
      <c r="AM1195" t="s">
        <v>764</v>
      </c>
      <c r="AN1195" t="s">
        <v>764</v>
      </c>
      <c r="AO1195" t="s">
        <v>764</v>
      </c>
    </row>
    <row r="1196" spans="1:41" x14ac:dyDescent="0.35">
      <c r="A1196">
        <v>1029631</v>
      </c>
      <c r="B1196" t="s">
        <v>740</v>
      </c>
      <c r="C1196" t="s">
        <v>741</v>
      </c>
      <c r="D1196" t="e">
        <v>#N/A</v>
      </c>
      <c r="E1196" t="s">
        <v>998</v>
      </c>
      <c r="F1196" t="s">
        <v>742</v>
      </c>
      <c r="G1196">
        <v>2021</v>
      </c>
      <c r="H1196">
        <v>6</v>
      </c>
      <c r="I1196" t="s">
        <v>743</v>
      </c>
      <c r="J1196" s="29">
        <v>44377</v>
      </c>
      <c r="K1196" t="s">
        <v>744</v>
      </c>
      <c r="L1196" t="s">
        <v>769</v>
      </c>
      <c r="M1196" t="s">
        <v>776</v>
      </c>
      <c r="N1196" t="s">
        <v>777</v>
      </c>
      <c r="O1196" t="s">
        <v>772</v>
      </c>
      <c r="P1196" t="s">
        <v>673</v>
      </c>
      <c r="Q1196" t="s">
        <v>749</v>
      </c>
      <c r="R1196" t="s">
        <v>581</v>
      </c>
      <c r="S1196" t="s">
        <v>697</v>
      </c>
      <c r="T1196" t="s">
        <v>751</v>
      </c>
      <c r="U1196" t="s">
        <v>752</v>
      </c>
      <c r="V1196" t="s">
        <v>753</v>
      </c>
      <c r="W1196" t="s">
        <v>930</v>
      </c>
      <c r="X1196" t="s">
        <v>931</v>
      </c>
      <c r="Y1196" t="s">
        <v>755</v>
      </c>
      <c r="Z1196" t="s">
        <v>380</v>
      </c>
      <c r="AA1196" t="s">
        <v>756</v>
      </c>
      <c r="AB1196" t="s">
        <v>924</v>
      </c>
      <c r="AC1196" t="s">
        <v>758</v>
      </c>
      <c r="AD1196" t="s">
        <v>759</v>
      </c>
      <c r="AE1196" t="s">
        <v>472</v>
      </c>
      <c r="AF1196" t="s">
        <v>925</v>
      </c>
      <c r="AG1196" t="s">
        <v>761</v>
      </c>
      <c r="AH1196" t="s">
        <v>762</v>
      </c>
      <c r="AI1196" t="s">
        <v>926</v>
      </c>
      <c r="AJ1196">
        <v>5678.76</v>
      </c>
      <c r="AK1196">
        <v>0</v>
      </c>
      <c r="AL1196">
        <v>0</v>
      </c>
      <c r="AM1196" t="s">
        <v>764</v>
      </c>
      <c r="AN1196" t="s">
        <v>764</v>
      </c>
      <c r="AO1196" t="s">
        <v>764</v>
      </c>
    </row>
    <row r="1197" spans="1:41" x14ac:dyDescent="0.35">
      <c r="A1197">
        <v>1772797</v>
      </c>
      <c r="B1197" t="s">
        <v>740</v>
      </c>
      <c r="C1197" t="s">
        <v>741</v>
      </c>
      <c r="D1197" t="s">
        <v>580</v>
      </c>
      <c r="E1197" t="s">
        <v>86</v>
      </c>
      <c r="F1197" t="s">
        <v>742</v>
      </c>
      <c r="G1197">
        <v>2021</v>
      </c>
      <c r="H1197">
        <v>6</v>
      </c>
      <c r="I1197" t="s">
        <v>743</v>
      </c>
      <c r="J1197" s="29">
        <v>44372</v>
      </c>
      <c r="K1197" t="s">
        <v>744</v>
      </c>
      <c r="L1197" t="s">
        <v>745</v>
      </c>
      <c r="M1197" t="s">
        <v>779</v>
      </c>
      <c r="N1197" t="s">
        <v>780</v>
      </c>
      <c r="O1197" t="s">
        <v>781</v>
      </c>
      <c r="P1197" t="s">
        <v>673</v>
      </c>
      <c r="Q1197" t="s">
        <v>749</v>
      </c>
      <c r="R1197" t="s">
        <v>581</v>
      </c>
      <c r="S1197" t="s">
        <v>697</v>
      </c>
      <c r="T1197" t="s">
        <v>751</v>
      </c>
      <c r="U1197" t="s">
        <v>752</v>
      </c>
      <c r="V1197" t="s">
        <v>753</v>
      </c>
      <c r="W1197" t="s">
        <v>21</v>
      </c>
      <c r="X1197" t="s">
        <v>927</v>
      </c>
      <c r="Y1197" t="s">
        <v>755</v>
      </c>
      <c r="Z1197" t="s">
        <v>380</v>
      </c>
      <c r="AA1197" t="s">
        <v>756</v>
      </c>
      <c r="AB1197" t="s">
        <v>924</v>
      </c>
      <c r="AC1197" t="s">
        <v>758</v>
      </c>
      <c r="AD1197" t="s">
        <v>759</v>
      </c>
      <c r="AE1197" t="s">
        <v>472</v>
      </c>
      <c r="AF1197" t="s">
        <v>790</v>
      </c>
      <c r="AG1197" t="s">
        <v>761</v>
      </c>
      <c r="AH1197" t="s">
        <v>762</v>
      </c>
      <c r="AI1197" t="s">
        <v>791</v>
      </c>
      <c r="AJ1197">
        <v>-2854.85</v>
      </c>
      <c r="AK1197">
        <v>0</v>
      </c>
      <c r="AL1197">
        <v>0</v>
      </c>
      <c r="AM1197" t="s">
        <v>764</v>
      </c>
      <c r="AN1197" t="s">
        <v>764</v>
      </c>
      <c r="AO1197" t="s">
        <v>764</v>
      </c>
    </row>
    <row r="1198" spans="1:41" x14ac:dyDescent="0.35">
      <c r="A1198">
        <v>1771938</v>
      </c>
      <c r="B1198" t="s">
        <v>740</v>
      </c>
      <c r="C1198" t="s">
        <v>741</v>
      </c>
      <c r="D1198" t="s">
        <v>580</v>
      </c>
      <c r="E1198" t="s">
        <v>85</v>
      </c>
      <c r="F1198" t="s">
        <v>742</v>
      </c>
      <c r="G1198">
        <v>2021</v>
      </c>
      <c r="H1198">
        <v>6</v>
      </c>
      <c r="I1198" t="s">
        <v>743</v>
      </c>
      <c r="J1198" s="29">
        <v>44377</v>
      </c>
      <c r="K1198" t="s">
        <v>744</v>
      </c>
      <c r="L1198" t="s">
        <v>769</v>
      </c>
      <c r="M1198" t="s">
        <v>770</v>
      </c>
      <c r="N1198" t="s">
        <v>771</v>
      </c>
      <c r="O1198" t="s">
        <v>772</v>
      </c>
      <c r="P1198" t="s">
        <v>673</v>
      </c>
      <c r="Q1198" t="s">
        <v>749</v>
      </c>
      <c r="R1198" t="s">
        <v>581</v>
      </c>
      <c r="S1198" t="s">
        <v>697</v>
      </c>
      <c r="T1198" t="s">
        <v>751</v>
      </c>
      <c r="U1198" t="s">
        <v>752</v>
      </c>
      <c r="V1198" t="s">
        <v>753</v>
      </c>
      <c r="W1198" t="s">
        <v>20</v>
      </c>
      <c r="X1198" t="s">
        <v>928</v>
      </c>
      <c r="Y1198" t="s">
        <v>755</v>
      </c>
      <c r="Z1198" t="s">
        <v>380</v>
      </c>
      <c r="AA1198" t="s">
        <v>756</v>
      </c>
      <c r="AB1198" t="s">
        <v>924</v>
      </c>
      <c r="AC1198" t="s">
        <v>758</v>
      </c>
      <c r="AD1198" t="s">
        <v>759</v>
      </c>
      <c r="AE1198" t="s">
        <v>472</v>
      </c>
      <c r="AF1198" t="s">
        <v>925</v>
      </c>
      <c r="AG1198" t="s">
        <v>761</v>
      </c>
      <c r="AH1198" t="s">
        <v>762</v>
      </c>
      <c r="AI1198" t="s">
        <v>926</v>
      </c>
      <c r="AJ1198">
        <v>2826.7</v>
      </c>
      <c r="AK1198">
        <v>0</v>
      </c>
      <c r="AL1198">
        <v>0</v>
      </c>
      <c r="AM1198" t="s">
        <v>764</v>
      </c>
      <c r="AN1198" t="s">
        <v>764</v>
      </c>
      <c r="AO1198" t="s">
        <v>764</v>
      </c>
    </row>
    <row r="1199" spans="1:41" x14ac:dyDescent="0.35">
      <c r="A1199">
        <v>1771938</v>
      </c>
      <c r="B1199" t="s">
        <v>740</v>
      </c>
      <c r="C1199" t="s">
        <v>741</v>
      </c>
      <c r="D1199" t="s">
        <v>580</v>
      </c>
      <c r="E1199" t="s">
        <v>85</v>
      </c>
      <c r="F1199" t="s">
        <v>742</v>
      </c>
      <c r="G1199">
        <v>2021</v>
      </c>
      <c r="H1199">
        <v>6</v>
      </c>
      <c r="I1199" t="s">
        <v>743</v>
      </c>
      <c r="J1199" s="29">
        <v>44377</v>
      </c>
      <c r="K1199" t="s">
        <v>744</v>
      </c>
      <c r="L1199" t="s">
        <v>769</v>
      </c>
      <c r="M1199" t="s">
        <v>774</v>
      </c>
      <c r="N1199" t="s">
        <v>775</v>
      </c>
      <c r="O1199" t="s">
        <v>772</v>
      </c>
      <c r="P1199" t="s">
        <v>673</v>
      </c>
      <c r="Q1199" t="s">
        <v>749</v>
      </c>
      <c r="R1199" t="s">
        <v>581</v>
      </c>
      <c r="S1199" t="s">
        <v>697</v>
      </c>
      <c r="T1199" t="s">
        <v>751</v>
      </c>
      <c r="U1199" t="s">
        <v>752</v>
      </c>
      <c r="V1199" t="s">
        <v>753</v>
      </c>
      <c r="W1199" t="s">
        <v>20</v>
      </c>
      <c r="X1199" t="s">
        <v>928</v>
      </c>
      <c r="Y1199" t="s">
        <v>755</v>
      </c>
      <c r="Z1199" t="s">
        <v>380</v>
      </c>
      <c r="AA1199" t="s">
        <v>756</v>
      </c>
      <c r="AB1199" t="s">
        <v>924</v>
      </c>
      <c r="AC1199" t="s">
        <v>758</v>
      </c>
      <c r="AD1199" t="s">
        <v>759</v>
      </c>
      <c r="AE1199" t="s">
        <v>472</v>
      </c>
      <c r="AF1199" t="s">
        <v>925</v>
      </c>
      <c r="AG1199" t="s">
        <v>761</v>
      </c>
      <c r="AH1199" t="s">
        <v>762</v>
      </c>
      <c r="AI1199" t="s">
        <v>926</v>
      </c>
      <c r="AJ1199">
        <v>-2826.7</v>
      </c>
      <c r="AK1199">
        <v>0</v>
      </c>
      <c r="AL1199">
        <v>0</v>
      </c>
      <c r="AM1199" t="s">
        <v>764</v>
      </c>
      <c r="AN1199" t="s">
        <v>764</v>
      </c>
      <c r="AO1199" t="s">
        <v>764</v>
      </c>
    </row>
    <row r="1200" spans="1:41" x14ac:dyDescent="0.35">
      <c r="A1200">
        <v>1771938</v>
      </c>
      <c r="B1200" t="s">
        <v>740</v>
      </c>
      <c r="C1200" t="s">
        <v>741</v>
      </c>
      <c r="D1200" t="s">
        <v>580</v>
      </c>
      <c r="E1200" t="s">
        <v>85</v>
      </c>
      <c r="F1200" t="s">
        <v>742</v>
      </c>
      <c r="G1200">
        <v>2021</v>
      </c>
      <c r="H1200">
        <v>6</v>
      </c>
      <c r="I1200" t="s">
        <v>743</v>
      </c>
      <c r="J1200" s="29">
        <v>44372</v>
      </c>
      <c r="K1200" t="s">
        <v>744</v>
      </c>
      <c r="L1200" t="s">
        <v>745</v>
      </c>
      <c r="M1200" t="s">
        <v>779</v>
      </c>
      <c r="N1200" t="s">
        <v>780</v>
      </c>
      <c r="O1200" t="s">
        <v>781</v>
      </c>
      <c r="P1200" t="s">
        <v>673</v>
      </c>
      <c r="Q1200" t="s">
        <v>749</v>
      </c>
      <c r="R1200" t="s">
        <v>581</v>
      </c>
      <c r="S1200" t="s">
        <v>697</v>
      </c>
      <c r="T1200" t="s">
        <v>751</v>
      </c>
      <c r="U1200" t="s">
        <v>752</v>
      </c>
      <c r="V1200" t="s">
        <v>753</v>
      </c>
      <c r="W1200" t="s">
        <v>20</v>
      </c>
      <c r="X1200" t="s">
        <v>928</v>
      </c>
      <c r="Y1200" t="s">
        <v>755</v>
      </c>
      <c r="Z1200" t="s">
        <v>380</v>
      </c>
      <c r="AA1200" t="s">
        <v>756</v>
      </c>
      <c r="AB1200" t="s">
        <v>924</v>
      </c>
      <c r="AC1200" t="s">
        <v>758</v>
      </c>
      <c r="AD1200" t="s">
        <v>759</v>
      </c>
      <c r="AE1200" t="s">
        <v>472</v>
      </c>
      <c r="AF1200" t="s">
        <v>925</v>
      </c>
      <c r="AG1200" t="s">
        <v>761</v>
      </c>
      <c r="AH1200" t="s">
        <v>762</v>
      </c>
      <c r="AI1200" t="s">
        <v>926</v>
      </c>
      <c r="AJ1200">
        <v>-3358.17</v>
      </c>
      <c r="AK1200">
        <v>0</v>
      </c>
      <c r="AL1200">
        <v>0</v>
      </c>
      <c r="AM1200" t="s">
        <v>764</v>
      </c>
      <c r="AN1200" t="s">
        <v>764</v>
      </c>
      <c r="AO1200" t="s">
        <v>764</v>
      </c>
    </row>
    <row r="1201" spans="1:41" x14ac:dyDescent="0.35">
      <c r="A1201">
        <v>1771938</v>
      </c>
      <c r="B1201" t="s">
        <v>740</v>
      </c>
      <c r="C1201" t="s">
        <v>741</v>
      </c>
      <c r="D1201" t="s">
        <v>580</v>
      </c>
      <c r="E1201" t="s">
        <v>85</v>
      </c>
      <c r="F1201" t="s">
        <v>742</v>
      </c>
      <c r="G1201">
        <v>2021</v>
      </c>
      <c r="H1201">
        <v>6</v>
      </c>
      <c r="I1201" t="s">
        <v>743</v>
      </c>
      <c r="J1201" s="29">
        <v>44377</v>
      </c>
      <c r="K1201" t="s">
        <v>744</v>
      </c>
      <c r="L1201" t="s">
        <v>769</v>
      </c>
      <c r="M1201" t="s">
        <v>776</v>
      </c>
      <c r="N1201" t="s">
        <v>777</v>
      </c>
      <c r="O1201" t="s">
        <v>772</v>
      </c>
      <c r="P1201" t="s">
        <v>673</v>
      </c>
      <c r="Q1201" t="s">
        <v>749</v>
      </c>
      <c r="R1201" t="s">
        <v>581</v>
      </c>
      <c r="S1201" t="s">
        <v>697</v>
      </c>
      <c r="T1201" t="s">
        <v>751</v>
      </c>
      <c r="U1201" t="s">
        <v>752</v>
      </c>
      <c r="V1201" t="s">
        <v>753</v>
      </c>
      <c r="W1201" t="s">
        <v>20</v>
      </c>
      <c r="X1201" t="s">
        <v>928</v>
      </c>
      <c r="Y1201" t="s">
        <v>755</v>
      </c>
      <c r="Z1201" t="s">
        <v>380</v>
      </c>
      <c r="AA1201" t="s">
        <v>756</v>
      </c>
      <c r="AB1201" t="s">
        <v>924</v>
      </c>
      <c r="AC1201" t="s">
        <v>758</v>
      </c>
      <c r="AD1201" t="s">
        <v>759</v>
      </c>
      <c r="AE1201" t="s">
        <v>472</v>
      </c>
      <c r="AF1201" t="s">
        <v>925</v>
      </c>
      <c r="AG1201" t="s">
        <v>761</v>
      </c>
      <c r="AH1201" t="s">
        <v>762</v>
      </c>
      <c r="AI1201" t="s">
        <v>926</v>
      </c>
      <c r="AJ1201">
        <v>2826.7</v>
      </c>
      <c r="AK1201">
        <v>0</v>
      </c>
      <c r="AL1201">
        <v>0</v>
      </c>
      <c r="AM1201" t="s">
        <v>764</v>
      </c>
      <c r="AN1201" t="s">
        <v>764</v>
      </c>
      <c r="AO1201" t="s">
        <v>764</v>
      </c>
    </row>
    <row r="1202" spans="1:41" x14ac:dyDescent="0.35">
      <c r="A1202">
        <v>1060746</v>
      </c>
      <c r="B1202" t="s">
        <v>740</v>
      </c>
      <c r="C1202" t="s">
        <v>741</v>
      </c>
      <c r="D1202" t="e">
        <v>#N/A</v>
      </c>
      <c r="E1202" t="s">
        <v>999</v>
      </c>
      <c r="F1202" t="s">
        <v>742</v>
      </c>
      <c r="G1202">
        <v>2021</v>
      </c>
      <c r="H1202">
        <v>6</v>
      </c>
      <c r="I1202" t="s">
        <v>743</v>
      </c>
      <c r="J1202" s="29">
        <v>44377</v>
      </c>
      <c r="K1202" t="s">
        <v>744</v>
      </c>
      <c r="L1202" t="s">
        <v>769</v>
      </c>
      <c r="M1202" t="s">
        <v>770</v>
      </c>
      <c r="N1202" t="s">
        <v>771</v>
      </c>
      <c r="O1202" t="s">
        <v>772</v>
      </c>
      <c r="P1202" t="s">
        <v>673</v>
      </c>
      <c r="Q1202" t="s">
        <v>749</v>
      </c>
      <c r="R1202" t="s">
        <v>581</v>
      </c>
      <c r="S1202" t="s">
        <v>697</v>
      </c>
      <c r="T1202" t="s">
        <v>751</v>
      </c>
      <c r="U1202" t="s">
        <v>752</v>
      </c>
      <c r="V1202" t="s">
        <v>753</v>
      </c>
      <c r="W1202" t="s">
        <v>933</v>
      </c>
      <c r="X1202" t="s">
        <v>934</v>
      </c>
      <c r="Y1202" t="s">
        <v>755</v>
      </c>
      <c r="Z1202" t="s">
        <v>380</v>
      </c>
      <c r="AA1202" t="s">
        <v>756</v>
      </c>
      <c r="AB1202" t="s">
        <v>924</v>
      </c>
      <c r="AC1202" t="s">
        <v>758</v>
      </c>
      <c r="AD1202" t="s">
        <v>759</v>
      </c>
      <c r="AE1202" t="s">
        <v>472</v>
      </c>
      <c r="AF1202" t="s">
        <v>935</v>
      </c>
      <c r="AG1202" t="s">
        <v>761</v>
      </c>
      <c r="AH1202" t="s">
        <v>762</v>
      </c>
      <c r="AI1202" t="s">
        <v>936</v>
      </c>
      <c r="AJ1202">
        <v>1319.16</v>
      </c>
      <c r="AK1202">
        <v>0</v>
      </c>
      <c r="AL1202">
        <v>0</v>
      </c>
      <c r="AM1202" t="s">
        <v>764</v>
      </c>
      <c r="AN1202" t="s">
        <v>764</v>
      </c>
      <c r="AO1202" t="s">
        <v>764</v>
      </c>
    </row>
    <row r="1203" spans="1:41" x14ac:dyDescent="0.35">
      <c r="A1203">
        <v>1060746</v>
      </c>
      <c r="B1203" t="s">
        <v>740</v>
      </c>
      <c r="C1203" t="s">
        <v>741</v>
      </c>
      <c r="D1203" t="e">
        <v>#N/A</v>
      </c>
      <c r="E1203" t="s">
        <v>999</v>
      </c>
      <c r="F1203" t="s">
        <v>742</v>
      </c>
      <c r="G1203">
        <v>2021</v>
      </c>
      <c r="H1203">
        <v>6</v>
      </c>
      <c r="I1203" t="s">
        <v>743</v>
      </c>
      <c r="J1203" s="29">
        <v>44377</v>
      </c>
      <c r="K1203" t="s">
        <v>744</v>
      </c>
      <c r="L1203" t="s">
        <v>769</v>
      </c>
      <c r="M1203" t="s">
        <v>774</v>
      </c>
      <c r="N1203" t="s">
        <v>775</v>
      </c>
      <c r="O1203" t="s">
        <v>772</v>
      </c>
      <c r="P1203" t="s">
        <v>673</v>
      </c>
      <c r="Q1203" t="s">
        <v>749</v>
      </c>
      <c r="R1203" t="s">
        <v>581</v>
      </c>
      <c r="S1203" t="s">
        <v>697</v>
      </c>
      <c r="T1203" t="s">
        <v>751</v>
      </c>
      <c r="U1203" t="s">
        <v>752</v>
      </c>
      <c r="V1203" t="s">
        <v>753</v>
      </c>
      <c r="W1203" t="s">
        <v>933</v>
      </c>
      <c r="X1203" t="s">
        <v>934</v>
      </c>
      <c r="Y1203" t="s">
        <v>755</v>
      </c>
      <c r="Z1203" t="s">
        <v>380</v>
      </c>
      <c r="AA1203" t="s">
        <v>756</v>
      </c>
      <c r="AB1203" t="s">
        <v>924</v>
      </c>
      <c r="AC1203" t="s">
        <v>758</v>
      </c>
      <c r="AD1203" t="s">
        <v>759</v>
      </c>
      <c r="AE1203" t="s">
        <v>472</v>
      </c>
      <c r="AF1203" t="s">
        <v>935</v>
      </c>
      <c r="AG1203" t="s">
        <v>761</v>
      </c>
      <c r="AH1203" t="s">
        <v>762</v>
      </c>
      <c r="AI1203" t="s">
        <v>936</v>
      </c>
      <c r="AJ1203">
        <v>-1319.16</v>
      </c>
      <c r="AK1203">
        <v>0</v>
      </c>
      <c r="AL1203">
        <v>0</v>
      </c>
      <c r="AM1203" t="s">
        <v>764</v>
      </c>
      <c r="AN1203" t="s">
        <v>764</v>
      </c>
      <c r="AO1203" t="s">
        <v>764</v>
      </c>
    </row>
    <row r="1204" spans="1:41" x14ac:dyDescent="0.35">
      <c r="A1204">
        <v>1060746</v>
      </c>
      <c r="B1204" t="s">
        <v>740</v>
      </c>
      <c r="C1204" t="s">
        <v>741</v>
      </c>
      <c r="D1204" t="e">
        <v>#N/A</v>
      </c>
      <c r="E1204" t="s">
        <v>999</v>
      </c>
      <c r="F1204" t="s">
        <v>742</v>
      </c>
      <c r="G1204">
        <v>2021</v>
      </c>
      <c r="H1204">
        <v>6</v>
      </c>
      <c r="I1204" t="s">
        <v>743</v>
      </c>
      <c r="J1204" s="29">
        <v>44372</v>
      </c>
      <c r="K1204" t="s">
        <v>744</v>
      </c>
      <c r="L1204" t="s">
        <v>745</v>
      </c>
      <c r="M1204" t="s">
        <v>779</v>
      </c>
      <c r="N1204" t="s">
        <v>780</v>
      </c>
      <c r="O1204" t="s">
        <v>781</v>
      </c>
      <c r="P1204" t="s">
        <v>673</v>
      </c>
      <c r="Q1204" t="s">
        <v>749</v>
      </c>
      <c r="R1204" t="s">
        <v>581</v>
      </c>
      <c r="S1204" t="s">
        <v>697</v>
      </c>
      <c r="T1204" t="s">
        <v>751</v>
      </c>
      <c r="U1204" t="s">
        <v>752</v>
      </c>
      <c r="V1204" t="s">
        <v>753</v>
      </c>
      <c r="W1204" t="s">
        <v>933</v>
      </c>
      <c r="X1204" t="s">
        <v>934</v>
      </c>
      <c r="Y1204" t="s">
        <v>755</v>
      </c>
      <c r="Z1204" t="s">
        <v>380</v>
      </c>
      <c r="AA1204" t="s">
        <v>756</v>
      </c>
      <c r="AB1204" t="s">
        <v>924</v>
      </c>
      <c r="AC1204" t="s">
        <v>758</v>
      </c>
      <c r="AD1204" t="s">
        <v>759</v>
      </c>
      <c r="AE1204" t="s">
        <v>472</v>
      </c>
      <c r="AF1204" t="s">
        <v>935</v>
      </c>
      <c r="AG1204" t="s">
        <v>761</v>
      </c>
      <c r="AH1204" t="s">
        <v>762</v>
      </c>
      <c r="AI1204" t="s">
        <v>936</v>
      </c>
      <c r="AJ1204">
        <v>-866.24</v>
      </c>
      <c r="AK1204">
        <v>0</v>
      </c>
      <c r="AL1204">
        <v>0</v>
      </c>
      <c r="AM1204" t="s">
        <v>764</v>
      </c>
      <c r="AN1204" t="s">
        <v>764</v>
      </c>
      <c r="AO1204" t="s">
        <v>764</v>
      </c>
    </row>
    <row r="1205" spans="1:41" x14ac:dyDescent="0.35">
      <c r="A1205">
        <v>1060746</v>
      </c>
      <c r="B1205" t="s">
        <v>740</v>
      </c>
      <c r="C1205" t="s">
        <v>741</v>
      </c>
      <c r="D1205" t="e">
        <v>#N/A</v>
      </c>
      <c r="E1205" t="s">
        <v>999</v>
      </c>
      <c r="F1205" t="s">
        <v>742</v>
      </c>
      <c r="G1205">
        <v>2021</v>
      </c>
      <c r="H1205">
        <v>6</v>
      </c>
      <c r="I1205" t="s">
        <v>743</v>
      </c>
      <c r="J1205" s="29">
        <v>44377</v>
      </c>
      <c r="K1205" t="s">
        <v>744</v>
      </c>
      <c r="L1205" t="s">
        <v>769</v>
      </c>
      <c r="M1205" t="s">
        <v>776</v>
      </c>
      <c r="N1205" t="s">
        <v>777</v>
      </c>
      <c r="O1205" t="s">
        <v>772</v>
      </c>
      <c r="P1205" t="s">
        <v>673</v>
      </c>
      <c r="Q1205" t="s">
        <v>749</v>
      </c>
      <c r="R1205" t="s">
        <v>581</v>
      </c>
      <c r="S1205" t="s">
        <v>697</v>
      </c>
      <c r="T1205" t="s">
        <v>751</v>
      </c>
      <c r="U1205" t="s">
        <v>752</v>
      </c>
      <c r="V1205" t="s">
        <v>753</v>
      </c>
      <c r="W1205" t="s">
        <v>933</v>
      </c>
      <c r="X1205" t="s">
        <v>934</v>
      </c>
      <c r="Y1205" t="s">
        <v>755</v>
      </c>
      <c r="Z1205" t="s">
        <v>380</v>
      </c>
      <c r="AA1205" t="s">
        <v>756</v>
      </c>
      <c r="AB1205" t="s">
        <v>924</v>
      </c>
      <c r="AC1205" t="s">
        <v>758</v>
      </c>
      <c r="AD1205" t="s">
        <v>759</v>
      </c>
      <c r="AE1205" t="s">
        <v>472</v>
      </c>
      <c r="AF1205" t="s">
        <v>935</v>
      </c>
      <c r="AG1205" t="s">
        <v>761</v>
      </c>
      <c r="AH1205" t="s">
        <v>762</v>
      </c>
      <c r="AI1205" t="s">
        <v>936</v>
      </c>
      <c r="AJ1205">
        <v>1319.16</v>
      </c>
      <c r="AK1205">
        <v>0</v>
      </c>
      <c r="AL1205">
        <v>0</v>
      </c>
      <c r="AM1205" t="s">
        <v>764</v>
      </c>
      <c r="AN1205" t="s">
        <v>764</v>
      </c>
      <c r="AO1205" t="s">
        <v>764</v>
      </c>
    </row>
    <row r="1206" spans="1:41" x14ac:dyDescent="0.35">
      <c r="A1206">
        <v>1464308</v>
      </c>
      <c r="B1206" t="s">
        <v>740</v>
      </c>
      <c r="C1206" t="s">
        <v>741</v>
      </c>
      <c r="D1206" t="e">
        <v>#N/A</v>
      </c>
      <c r="E1206" t="s">
        <v>921</v>
      </c>
      <c r="F1206" t="s">
        <v>800</v>
      </c>
      <c r="G1206">
        <v>2021</v>
      </c>
      <c r="H1206">
        <v>5</v>
      </c>
      <c r="I1206" t="s">
        <v>743</v>
      </c>
      <c r="J1206" s="29">
        <v>44347</v>
      </c>
      <c r="K1206" t="s">
        <v>744</v>
      </c>
      <c r="L1206" t="s">
        <v>745</v>
      </c>
      <c r="M1206" t="s">
        <v>801</v>
      </c>
      <c r="N1206" t="s">
        <v>802</v>
      </c>
      <c r="O1206" t="s">
        <v>803</v>
      </c>
      <c r="P1206" t="s">
        <v>673</v>
      </c>
      <c r="Q1206" t="s">
        <v>749</v>
      </c>
      <c r="R1206" t="s">
        <v>661</v>
      </c>
      <c r="S1206" t="s">
        <v>750</v>
      </c>
      <c r="T1206" t="s">
        <v>751</v>
      </c>
      <c r="U1206" t="s">
        <v>752</v>
      </c>
      <c r="V1206" t="s">
        <v>753</v>
      </c>
      <c r="W1206" t="s">
        <v>922</v>
      </c>
      <c r="X1206" t="s">
        <v>923</v>
      </c>
      <c r="Y1206" t="s">
        <v>755</v>
      </c>
      <c r="Z1206" t="s">
        <v>380</v>
      </c>
      <c r="AA1206" t="s">
        <v>756</v>
      </c>
      <c r="AB1206" t="s">
        <v>924</v>
      </c>
      <c r="AC1206" t="s">
        <v>758</v>
      </c>
      <c r="AD1206" t="s">
        <v>759</v>
      </c>
      <c r="AE1206" t="s">
        <v>247</v>
      </c>
      <c r="AF1206" t="s">
        <v>925</v>
      </c>
      <c r="AG1206" t="s">
        <v>761</v>
      </c>
      <c r="AH1206" t="s">
        <v>762</v>
      </c>
      <c r="AI1206" t="s">
        <v>926</v>
      </c>
      <c r="AJ1206">
        <v>1249.3</v>
      </c>
      <c r="AK1206">
        <v>0</v>
      </c>
      <c r="AL1206">
        <v>0</v>
      </c>
      <c r="AM1206" t="s">
        <v>764</v>
      </c>
      <c r="AN1206" t="s">
        <v>764</v>
      </c>
      <c r="AO1206" t="s">
        <v>764</v>
      </c>
    </row>
    <row r="1207" spans="1:41" x14ac:dyDescent="0.35">
      <c r="A1207">
        <v>1376938</v>
      </c>
      <c r="B1207" t="s">
        <v>740</v>
      </c>
      <c r="C1207" t="s">
        <v>741</v>
      </c>
      <c r="D1207" t="e">
        <v>#N/A</v>
      </c>
      <c r="E1207" t="s">
        <v>1000</v>
      </c>
      <c r="F1207" t="s">
        <v>800</v>
      </c>
      <c r="G1207">
        <v>2021</v>
      </c>
      <c r="H1207">
        <v>5</v>
      </c>
      <c r="I1207" t="s">
        <v>743</v>
      </c>
      <c r="J1207" s="29">
        <v>44347</v>
      </c>
      <c r="K1207" t="s">
        <v>744</v>
      </c>
      <c r="L1207" t="s">
        <v>745</v>
      </c>
      <c r="M1207" t="s">
        <v>801</v>
      </c>
      <c r="N1207" t="s">
        <v>802</v>
      </c>
      <c r="O1207" t="s">
        <v>803</v>
      </c>
      <c r="P1207" t="s">
        <v>673</v>
      </c>
      <c r="Q1207" t="s">
        <v>749</v>
      </c>
      <c r="R1207" t="s">
        <v>655</v>
      </c>
      <c r="S1207" t="s">
        <v>767</v>
      </c>
      <c r="T1207" t="s">
        <v>751</v>
      </c>
      <c r="U1207" t="s">
        <v>752</v>
      </c>
      <c r="V1207" t="s">
        <v>753</v>
      </c>
      <c r="W1207" t="s">
        <v>930</v>
      </c>
      <c r="X1207" t="s">
        <v>931</v>
      </c>
      <c r="Y1207" t="s">
        <v>755</v>
      </c>
      <c r="Z1207" t="s">
        <v>380</v>
      </c>
      <c r="AA1207" t="s">
        <v>756</v>
      </c>
      <c r="AB1207" t="s">
        <v>924</v>
      </c>
      <c r="AC1207" t="s">
        <v>758</v>
      </c>
      <c r="AD1207" t="s">
        <v>759</v>
      </c>
      <c r="AE1207" t="s">
        <v>768</v>
      </c>
      <c r="AF1207" t="s">
        <v>925</v>
      </c>
      <c r="AG1207" t="s">
        <v>761</v>
      </c>
      <c r="AH1207" t="s">
        <v>762</v>
      </c>
      <c r="AI1207" t="s">
        <v>926</v>
      </c>
      <c r="AJ1207">
        <v>453.32</v>
      </c>
      <c r="AK1207">
        <v>0</v>
      </c>
      <c r="AL1207">
        <v>0</v>
      </c>
      <c r="AM1207" t="s">
        <v>764</v>
      </c>
      <c r="AN1207" t="s">
        <v>764</v>
      </c>
      <c r="AO1207" t="s">
        <v>764</v>
      </c>
    </row>
    <row r="1208" spans="1:41" x14ac:dyDescent="0.35">
      <c r="A1208">
        <v>1691551</v>
      </c>
      <c r="B1208" t="s">
        <v>740</v>
      </c>
      <c r="C1208" t="s">
        <v>741</v>
      </c>
      <c r="D1208" t="s">
        <v>580</v>
      </c>
      <c r="E1208" t="s">
        <v>200</v>
      </c>
      <c r="F1208" t="s">
        <v>800</v>
      </c>
      <c r="G1208">
        <v>2021</v>
      </c>
      <c r="H1208">
        <v>5</v>
      </c>
      <c r="I1208" t="s">
        <v>743</v>
      </c>
      <c r="J1208" s="29">
        <v>44342</v>
      </c>
      <c r="K1208" t="s">
        <v>744</v>
      </c>
      <c r="L1208" t="s">
        <v>745</v>
      </c>
      <c r="M1208" t="s">
        <v>805</v>
      </c>
      <c r="N1208" t="s">
        <v>806</v>
      </c>
      <c r="O1208" t="s">
        <v>807</v>
      </c>
      <c r="P1208" t="s">
        <v>673</v>
      </c>
      <c r="Q1208" t="s">
        <v>749</v>
      </c>
      <c r="R1208" t="s">
        <v>653</v>
      </c>
      <c r="S1208" t="s">
        <v>773</v>
      </c>
      <c r="T1208" t="s">
        <v>751</v>
      </c>
      <c r="U1208" t="s">
        <v>752</v>
      </c>
      <c r="V1208" t="s">
        <v>753</v>
      </c>
      <c r="W1208" t="s">
        <v>21</v>
      </c>
      <c r="X1208" t="s">
        <v>927</v>
      </c>
      <c r="Y1208" t="s">
        <v>755</v>
      </c>
      <c r="Z1208" t="s">
        <v>380</v>
      </c>
      <c r="AA1208" t="s">
        <v>756</v>
      </c>
      <c r="AB1208" t="s">
        <v>924</v>
      </c>
      <c r="AC1208" t="s">
        <v>758</v>
      </c>
      <c r="AD1208" t="s">
        <v>759</v>
      </c>
      <c r="AE1208" t="s">
        <v>575</v>
      </c>
      <c r="AF1208" t="s">
        <v>790</v>
      </c>
      <c r="AG1208" t="s">
        <v>761</v>
      </c>
      <c r="AH1208" t="s">
        <v>762</v>
      </c>
      <c r="AI1208" t="s">
        <v>791</v>
      </c>
      <c r="AJ1208">
        <v>-1086.9100000000001</v>
      </c>
      <c r="AK1208">
        <v>0</v>
      </c>
      <c r="AL1208">
        <v>0</v>
      </c>
      <c r="AM1208" t="s">
        <v>764</v>
      </c>
      <c r="AN1208" t="s">
        <v>764</v>
      </c>
      <c r="AO1208" t="s">
        <v>764</v>
      </c>
    </row>
    <row r="1209" spans="1:41" x14ac:dyDescent="0.35">
      <c r="A1209">
        <v>1772703</v>
      </c>
      <c r="B1209" t="s">
        <v>740</v>
      </c>
      <c r="C1209" t="s">
        <v>741</v>
      </c>
      <c r="D1209" t="s">
        <v>580</v>
      </c>
      <c r="E1209" t="s">
        <v>198</v>
      </c>
      <c r="F1209" t="s">
        <v>800</v>
      </c>
      <c r="G1209">
        <v>2021</v>
      </c>
      <c r="H1209">
        <v>5</v>
      </c>
      <c r="I1209" t="s">
        <v>743</v>
      </c>
      <c r="J1209" s="29">
        <v>44347</v>
      </c>
      <c r="K1209" t="s">
        <v>744</v>
      </c>
      <c r="L1209" t="s">
        <v>745</v>
      </c>
      <c r="M1209" t="s">
        <v>801</v>
      </c>
      <c r="N1209" t="s">
        <v>802</v>
      </c>
      <c r="O1209" t="s">
        <v>803</v>
      </c>
      <c r="P1209" t="s">
        <v>673</v>
      </c>
      <c r="Q1209" t="s">
        <v>749</v>
      </c>
      <c r="R1209" t="s">
        <v>651</v>
      </c>
      <c r="S1209" t="s">
        <v>693</v>
      </c>
      <c r="T1209" t="s">
        <v>751</v>
      </c>
      <c r="U1209" t="s">
        <v>752</v>
      </c>
      <c r="V1209" t="s">
        <v>753</v>
      </c>
      <c r="W1209" t="s">
        <v>21</v>
      </c>
      <c r="X1209" t="s">
        <v>927</v>
      </c>
      <c r="Y1209" t="s">
        <v>755</v>
      </c>
      <c r="Z1209" t="s">
        <v>380</v>
      </c>
      <c r="AA1209" t="s">
        <v>756</v>
      </c>
      <c r="AB1209" t="s">
        <v>924</v>
      </c>
      <c r="AC1209" t="s">
        <v>758</v>
      </c>
      <c r="AD1209" t="s">
        <v>759</v>
      </c>
      <c r="AE1209" t="s">
        <v>768</v>
      </c>
      <c r="AF1209" t="s">
        <v>790</v>
      </c>
      <c r="AG1209" t="s">
        <v>761</v>
      </c>
      <c r="AH1209" t="s">
        <v>762</v>
      </c>
      <c r="AI1209" t="s">
        <v>791</v>
      </c>
      <c r="AJ1209">
        <v>11600.28</v>
      </c>
      <c r="AK1209">
        <v>0</v>
      </c>
      <c r="AL1209">
        <v>0</v>
      </c>
      <c r="AM1209" t="s">
        <v>764</v>
      </c>
      <c r="AN1209" t="s">
        <v>764</v>
      </c>
      <c r="AO1209" t="s">
        <v>764</v>
      </c>
    </row>
    <row r="1210" spans="1:41" x14ac:dyDescent="0.35">
      <c r="A1210">
        <v>1772179</v>
      </c>
      <c r="B1210" t="s">
        <v>740</v>
      </c>
      <c r="C1210" t="s">
        <v>741</v>
      </c>
      <c r="D1210" t="s">
        <v>580</v>
      </c>
      <c r="E1210" t="s">
        <v>197</v>
      </c>
      <c r="F1210" t="s">
        <v>800</v>
      </c>
      <c r="G1210">
        <v>2021</v>
      </c>
      <c r="H1210">
        <v>5</v>
      </c>
      <c r="I1210" t="s">
        <v>743</v>
      </c>
      <c r="J1210" s="29">
        <v>44347</v>
      </c>
      <c r="K1210" t="s">
        <v>744</v>
      </c>
      <c r="L1210" t="s">
        <v>745</v>
      </c>
      <c r="M1210" t="s">
        <v>801</v>
      </c>
      <c r="N1210" t="s">
        <v>802</v>
      </c>
      <c r="O1210" t="s">
        <v>803</v>
      </c>
      <c r="P1210" t="s">
        <v>673</v>
      </c>
      <c r="Q1210" t="s">
        <v>749</v>
      </c>
      <c r="R1210" t="s">
        <v>651</v>
      </c>
      <c r="S1210" t="s">
        <v>693</v>
      </c>
      <c r="T1210" t="s">
        <v>751</v>
      </c>
      <c r="U1210" t="s">
        <v>752</v>
      </c>
      <c r="V1210" t="s">
        <v>753</v>
      </c>
      <c r="W1210" t="s">
        <v>20</v>
      </c>
      <c r="X1210" t="s">
        <v>928</v>
      </c>
      <c r="Y1210" t="s">
        <v>755</v>
      </c>
      <c r="Z1210" t="s">
        <v>380</v>
      </c>
      <c r="AA1210" t="s">
        <v>756</v>
      </c>
      <c r="AB1210" t="s">
        <v>924</v>
      </c>
      <c r="AC1210" t="s">
        <v>758</v>
      </c>
      <c r="AD1210" t="s">
        <v>759</v>
      </c>
      <c r="AE1210" t="s">
        <v>768</v>
      </c>
      <c r="AF1210" t="s">
        <v>925</v>
      </c>
      <c r="AG1210" t="s">
        <v>761</v>
      </c>
      <c r="AH1210" t="s">
        <v>762</v>
      </c>
      <c r="AI1210" t="s">
        <v>926</v>
      </c>
      <c r="AJ1210">
        <v>22585.89</v>
      </c>
      <c r="AK1210">
        <v>0</v>
      </c>
      <c r="AL1210">
        <v>0</v>
      </c>
      <c r="AM1210" t="s">
        <v>764</v>
      </c>
      <c r="AN1210" t="s">
        <v>764</v>
      </c>
      <c r="AO1210" t="s">
        <v>764</v>
      </c>
    </row>
    <row r="1211" spans="1:41" x14ac:dyDescent="0.35">
      <c r="A1211">
        <v>1698203</v>
      </c>
      <c r="B1211" t="s">
        <v>740</v>
      </c>
      <c r="C1211" t="s">
        <v>741</v>
      </c>
      <c r="D1211" t="e">
        <v>#N/A</v>
      </c>
      <c r="E1211" t="s">
        <v>929</v>
      </c>
      <c r="F1211" t="s">
        <v>800</v>
      </c>
      <c r="G1211">
        <v>2021</v>
      </c>
      <c r="H1211">
        <v>5</v>
      </c>
      <c r="I1211" t="s">
        <v>743</v>
      </c>
      <c r="J1211" s="29">
        <v>44347</v>
      </c>
      <c r="K1211" t="s">
        <v>744</v>
      </c>
      <c r="L1211" t="s">
        <v>745</v>
      </c>
      <c r="M1211" t="s">
        <v>801</v>
      </c>
      <c r="N1211" t="s">
        <v>802</v>
      </c>
      <c r="O1211" t="s">
        <v>803</v>
      </c>
      <c r="P1211" t="s">
        <v>673</v>
      </c>
      <c r="Q1211" t="s">
        <v>749</v>
      </c>
      <c r="R1211" t="s">
        <v>651</v>
      </c>
      <c r="S1211" t="s">
        <v>693</v>
      </c>
      <c r="T1211" t="s">
        <v>751</v>
      </c>
      <c r="U1211" t="s">
        <v>752</v>
      </c>
      <c r="V1211" t="s">
        <v>753</v>
      </c>
      <c r="W1211" t="s">
        <v>930</v>
      </c>
      <c r="X1211" t="s">
        <v>931</v>
      </c>
      <c r="Y1211" t="s">
        <v>755</v>
      </c>
      <c r="Z1211" t="s">
        <v>380</v>
      </c>
      <c r="AA1211" t="s">
        <v>756</v>
      </c>
      <c r="AB1211" t="s">
        <v>924</v>
      </c>
      <c r="AC1211" t="s">
        <v>758</v>
      </c>
      <c r="AD1211" t="s">
        <v>759</v>
      </c>
      <c r="AE1211" t="s">
        <v>768</v>
      </c>
      <c r="AF1211" t="s">
        <v>925</v>
      </c>
      <c r="AG1211" t="s">
        <v>761</v>
      </c>
      <c r="AH1211" t="s">
        <v>762</v>
      </c>
      <c r="AI1211" t="s">
        <v>926</v>
      </c>
      <c r="AJ1211">
        <v>14038.9</v>
      </c>
      <c r="AK1211">
        <v>0</v>
      </c>
      <c r="AL1211">
        <v>0</v>
      </c>
      <c r="AM1211" t="s">
        <v>764</v>
      </c>
      <c r="AN1211" t="s">
        <v>764</v>
      </c>
      <c r="AO1211" t="s">
        <v>764</v>
      </c>
    </row>
    <row r="1212" spans="1:41" x14ac:dyDescent="0.35">
      <c r="A1212">
        <v>1698203</v>
      </c>
      <c r="B1212" t="s">
        <v>740</v>
      </c>
      <c r="C1212" t="s">
        <v>741</v>
      </c>
      <c r="D1212" t="e">
        <v>#N/A</v>
      </c>
      <c r="E1212" t="s">
        <v>929</v>
      </c>
      <c r="F1212" t="s">
        <v>800</v>
      </c>
      <c r="G1212">
        <v>2021</v>
      </c>
      <c r="H1212">
        <v>5</v>
      </c>
      <c r="I1212" t="s">
        <v>743</v>
      </c>
      <c r="J1212" s="29">
        <v>44342</v>
      </c>
      <c r="K1212" t="s">
        <v>744</v>
      </c>
      <c r="L1212" t="s">
        <v>745</v>
      </c>
      <c r="M1212" t="s">
        <v>805</v>
      </c>
      <c r="N1212" t="s">
        <v>806</v>
      </c>
      <c r="O1212" t="s">
        <v>807</v>
      </c>
      <c r="P1212" t="s">
        <v>673</v>
      </c>
      <c r="Q1212" t="s">
        <v>749</v>
      </c>
      <c r="R1212" t="s">
        <v>651</v>
      </c>
      <c r="S1212" t="s">
        <v>693</v>
      </c>
      <c r="T1212" t="s">
        <v>751</v>
      </c>
      <c r="U1212" t="s">
        <v>752</v>
      </c>
      <c r="V1212" t="s">
        <v>753</v>
      </c>
      <c r="W1212" t="s">
        <v>930</v>
      </c>
      <c r="X1212" t="s">
        <v>931</v>
      </c>
      <c r="Y1212" t="s">
        <v>755</v>
      </c>
      <c r="Z1212" t="s">
        <v>380</v>
      </c>
      <c r="AA1212" t="s">
        <v>756</v>
      </c>
      <c r="AB1212" t="s">
        <v>924</v>
      </c>
      <c r="AC1212" t="s">
        <v>758</v>
      </c>
      <c r="AD1212" t="s">
        <v>759</v>
      </c>
      <c r="AE1212" t="s">
        <v>768</v>
      </c>
      <c r="AF1212" t="s">
        <v>925</v>
      </c>
      <c r="AG1212" t="s">
        <v>761</v>
      </c>
      <c r="AH1212" t="s">
        <v>762</v>
      </c>
      <c r="AI1212" t="s">
        <v>926</v>
      </c>
      <c r="AJ1212">
        <v>-2951.39</v>
      </c>
      <c r="AK1212">
        <v>0</v>
      </c>
      <c r="AL1212">
        <v>0</v>
      </c>
      <c r="AM1212" t="s">
        <v>764</v>
      </c>
      <c r="AN1212" t="s">
        <v>764</v>
      </c>
      <c r="AO1212" t="s">
        <v>764</v>
      </c>
    </row>
    <row r="1213" spans="1:41" x14ac:dyDescent="0.35">
      <c r="A1213">
        <v>1720248</v>
      </c>
      <c r="B1213" t="s">
        <v>740</v>
      </c>
      <c r="C1213" t="s">
        <v>741</v>
      </c>
      <c r="D1213" t="e">
        <v>#N/A</v>
      </c>
      <c r="E1213" t="s">
        <v>932</v>
      </c>
      <c r="F1213" t="s">
        <v>800</v>
      </c>
      <c r="G1213">
        <v>2021</v>
      </c>
      <c r="H1213">
        <v>5</v>
      </c>
      <c r="I1213" t="s">
        <v>743</v>
      </c>
      <c r="J1213" s="29">
        <v>44347</v>
      </c>
      <c r="K1213" t="s">
        <v>744</v>
      </c>
      <c r="L1213" t="s">
        <v>745</v>
      </c>
      <c r="M1213" t="s">
        <v>801</v>
      </c>
      <c r="N1213" t="s">
        <v>802</v>
      </c>
      <c r="O1213" t="s">
        <v>803</v>
      </c>
      <c r="P1213" t="s">
        <v>673</v>
      </c>
      <c r="Q1213" t="s">
        <v>749</v>
      </c>
      <c r="R1213" t="s">
        <v>651</v>
      </c>
      <c r="S1213" t="s">
        <v>693</v>
      </c>
      <c r="T1213" t="s">
        <v>751</v>
      </c>
      <c r="U1213" t="s">
        <v>752</v>
      </c>
      <c r="V1213" t="s">
        <v>753</v>
      </c>
      <c r="W1213" t="s">
        <v>933</v>
      </c>
      <c r="X1213" t="s">
        <v>934</v>
      </c>
      <c r="Y1213" t="s">
        <v>755</v>
      </c>
      <c r="Z1213" t="s">
        <v>380</v>
      </c>
      <c r="AA1213" t="s">
        <v>756</v>
      </c>
      <c r="AB1213" t="s">
        <v>924</v>
      </c>
      <c r="AC1213" t="s">
        <v>758</v>
      </c>
      <c r="AD1213" t="s">
        <v>759</v>
      </c>
      <c r="AE1213" t="s">
        <v>768</v>
      </c>
      <c r="AF1213" t="s">
        <v>935</v>
      </c>
      <c r="AG1213" t="s">
        <v>761</v>
      </c>
      <c r="AH1213" t="s">
        <v>762</v>
      </c>
      <c r="AI1213" t="s">
        <v>936</v>
      </c>
      <c r="AJ1213">
        <v>2836.13</v>
      </c>
      <c r="AK1213">
        <v>0</v>
      </c>
      <c r="AL1213">
        <v>0</v>
      </c>
      <c r="AM1213" t="s">
        <v>764</v>
      </c>
      <c r="AN1213" t="s">
        <v>764</v>
      </c>
      <c r="AO1213" t="s">
        <v>764</v>
      </c>
    </row>
    <row r="1214" spans="1:41" x14ac:dyDescent="0.35">
      <c r="A1214">
        <v>1720248</v>
      </c>
      <c r="B1214" t="s">
        <v>740</v>
      </c>
      <c r="C1214" t="s">
        <v>741</v>
      </c>
      <c r="D1214" t="e">
        <v>#N/A</v>
      </c>
      <c r="E1214" t="s">
        <v>932</v>
      </c>
      <c r="F1214" t="s">
        <v>800</v>
      </c>
      <c r="G1214">
        <v>2021</v>
      </c>
      <c r="H1214">
        <v>5</v>
      </c>
      <c r="I1214" t="s">
        <v>743</v>
      </c>
      <c r="J1214" s="29">
        <v>44342</v>
      </c>
      <c r="K1214" t="s">
        <v>744</v>
      </c>
      <c r="L1214" t="s">
        <v>745</v>
      </c>
      <c r="M1214" t="s">
        <v>805</v>
      </c>
      <c r="N1214" t="s">
        <v>806</v>
      </c>
      <c r="O1214" t="s">
        <v>807</v>
      </c>
      <c r="P1214" t="s">
        <v>673</v>
      </c>
      <c r="Q1214" t="s">
        <v>749</v>
      </c>
      <c r="R1214" t="s">
        <v>651</v>
      </c>
      <c r="S1214" t="s">
        <v>693</v>
      </c>
      <c r="T1214" t="s">
        <v>751</v>
      </c>
      <c r="U1214" t="s">
        <v>752</v>
      </c>
      <c r="V1214" t="s">
        <v>753</v>
      </c>
      <c r="W1214" t="s">
        <v>933</v>
      </c>
      <c r="X1214" t="s">
        <v>934</v>
      </c>
      <c r="Y1214" t="s">
        <v>755</v>
      </c>
      <c r="Z1214" t="s">
        <v>380</v>
      </c>
      <c r="AA1214" t="s">
        <v>756</v>
      </c>
      <c r="AB1214" t="s">
        <v>924</v>
      </c>
      <c r="AC1214" t="s">
        <v>758</v>
      </c>
      <c r="AD1214" t="s">
        <v>759</v>
      </c>
      <c r="AE1214" t="s">
        <v>768</v>
      </c>
      <c r="AF1214" t="s">
        <v>935</v>
      </c>
      <c r="AG1214" t="s">
        <v>761</v>
      </c>
      <c r="AH1214" t="s">
        <v>762</v>
      </c>
      <c r="AI1214" t="s">
        <v>936</v>
      </c>
      <c r="AJ1214">
        <v>-3610.6</v>
      </c>
      <c r="AK1214">
        <v>0</v>
      </c>
      <c r="AL1214">
        <v>0</v>
      </c>
      <c r="AM1214" t="s">
        <v>764</v>
      </c>
      <c r="AN1214" t="s">
        <v>764</v>
      </c>
      <c r="AO1214" t="s">
        <v>764</v>
      </c>
    </row>
    <row r="1215" spans="1:41" x14ac:dyDescent="0.35">
      <c r="A1215">
        <v>1772532</v>
      </c>
      <c r="B1215" t="s">
        <v>740</v>
      </c>
      <c r="C1215" t="s">
        <v>741</v>
      </c>
      <c r="D1215" t="s">
        <v>580</v>
      </c>
      <c r="E1215" t="s">
        <v>195</v>
      </c>
      <c r="F1215" t="s">
        <v>800</v>
      </c>
      <c r="G1215">
        <v>2021</v>
      </c>
      <c r="H1215">
        <v>5</v>
      </c>
      <c r="I1215" t="s">
        <v>743</v>
      </c>
      <c r="J1215" s="29">
        <v>44347</v>
      </c>
      <c r="K1215" t="s">
        <v>744</v>
      </c>
      <c r="L1215" t="s">
        <v>745</v>
      </c>
      <c r="M1215" t="s">
        <v>801</v>
      </c>
      <c r="N1215" t="s">
        <v>802</v>
      </c>
      <c r="O1215" t="s">
        <v>803</v>
      </c>
      <c r="P1215" t="s">
        <v>673</v>
      </c>
      <c r="Q1215" t="s">
        <v>749</v>
      </c>
      <c r="R1215" t="s">
        <v>649</v>
      </c>
      <c r="S1215" t="s">
        <v>700</v>
      </c>
      <c r="T1215" t="s">
        <v>751</v>
      </c>
      <c r="U1215" t="s">
        <v>752</v>
      </c>
      <c r="V1215" t="s">
        <v>753</v>
      </c>
      <c r="W1215" t="s">
        <v>21</v>
      </c>
      <c r="X1215" t="s">
        <v>927</v>
      </c>
      <c r="Y1215" t="s">
        <v>755</v>
      </c>
      <c r="Z1215" t="s">
        <v>380</v>
      </c>
      <c r="AA1215" t="s">
        <v>756</v>
      </c>
      <c r="AB1215" t="s">
        <v>924</v>
      </c>
      <c r="AC1215" t="s">
        <v>758</v>
      </c>
      <c r="AD1215" t="s">
        <v>759</v>
      </c>
      <c r="AE1215" t="s">
        <v>247</v>
      </c>
      <c r="AF1215" t="s">
        <v>790</v>
      </c>
      <c r="AG1215" t="s">
        <v>761</v>
      </c>
      <c r="AH1215" t="s">
        <v>762</v>
      </c>
      <c r="AI1215" t="s">
        <v>791</v>
      </c>
      <c r="AJ1215">
        <v>10351.68</v>
      </c>
      <c r="AK1215">
        <v>0</v>
      </c>
      <c r="AL1215">
        <v>0</v>
      </c>
      <c r="AM1215" t="s">
        <v>764</v>
      </c>
      <c r="AN1215" t="s">
        <v>764</v>
      </c>
      <c r="AO1215" t="s">
        <v>764</v>
      </c>
    </row>
    <row r="1216" spans="1:41" x14ac:dyDescent="0.35">
      <c r="A1216">
        <v>1772189</v>
      </c>
      <c r="B1216" t="s">
        <v>740</v>
      </c>
      <c r="C1216" t="s">
        <v>741</v>
      </c>
      <c r="D1216" t="s">
        <v>580</v>
      </c>
      <c r="E1216" t="s">
        <v>194</v>
      </c>
      <c r="F1216" t="s">
        <v>800</v>
      </c>
      <c r="G1216">
        <v>2021</v>
      </c>
      <c r="H1216">
        <v>5</v>
      </c>
      <c r="I1216" t="s">
        <v>743</v>
      </c>
      <c r="J1216" s="29">
        <v>44347</v>
      </c>
      <c r="K1216" t="s">
        <v>744</v>
      </c>
      <c r="L1216" t="s">
        <v>745</v>
      </c>
      <c r="M1216" t="s">
        <v>801</v>
      </c>
      <c r="N1216" t="s">
        <v>802</v>
      </c>
      <c r="O1216" t="s">
        <v>803</v>
      </c>
      <c r="P1216" t="s">
        <v>673</v>
      </c>
      <c r="Q1216" t="s">
        <v>749</v>
      </c>
      <c r="R1216" t="s">
        <v>649</v>
      </c>
      <c r="S1216" t="s">
        <v>700</v>
      </c>
      <c r="T1216" t="s">
        <v>751</v>
      </c>
      <c r="U1216" t="s">
        <v>752</v>
      </c>
      <c r="V1216" t="s">
        <v>753</v>
      </c>
      <c r="W1216" t="s">
        <v>20</v>
      </c>
      <c r="X1216" t="s">
        <v>928</v>
      </c>
      <c r="Y1216" t="s">
        <v>755</v>
      </c>
      <c r="Z1216" t="s">
        <v>380</v>
      </c>
      <c r="AA1216" t="s">
        <v>756</v>
      </c>
      <c r="AB1216" t="s">
        <v>924</v>
      </c>
      <c r="AC1216" t="s">
        <v>758</v>
      </c>
      <c r="AD1216" t="s">
        <v>759</v>
      </c>
      <c r="AE1216" t="s">
        <v>247</v>
      </c>
      <c r="AF1216" t="s">
        <v>925</v>
      </c>
      <c r="AG1216" t="s">
        <v>761</v>
      </c>
      <c r="AH1216" t="s">
        <v>762</v>
      </c>
      <c r="AI1216" t="s">
        <v>926</v>
      </c>
      <c r="AJ1216">
        <v>2537.09</v>
      </c>
      <c r="AK1216">
        <v>0</v>
      </c>
      <c r="AL1216">
        <v>0</v>
      </c>
      <c r="AM1216" t="s">
        <v>764</v>
      </c>
      <c r="AN1216" t="s">
        <v>764</v>
      </c>
      <c r="AO1216" t="s">
        <v>764</v>
      </c>
    </row>
    <row r="1217" spans="1:41" x14ac:dyDescent="0.35">
      <c r="A1217">
        <v>1392038</v>
      </c>
      <c r="B1217" t="s">
        <v>740</v>
      </c>
      <c r="C1217" t="s">
        <v>741</v>
      </c>
      <c r="D1217" t="e">
        <v>#N/A</v>
      </c>
      <c r="E1217" t="s">
        <v>937</v>
      </c>
      <c r="F1217" t="s">
        <v>800</v>
      </c>
      <c r="G1217">
        <v>2021</v>
      </c>
      <c r="H1217">
        <v>5</v>
      </c>
      <c r="I1217" t="s">
        <v>743</v>
      </c>
      <c r="J1217" s="29">
        <v>44347</v>
      </c>
      <c r="K1217" t="s">
        <v>744</v>
      </c>
      <c r="L1217" t="s">
        <v>745</v>
      </c>
      <c r="M1217" t="s">
        <v>801</v>
      </c>
      <c r="N1217" t="s">
        <v>802</v>
      </c>
      <c r="O1217" t="s">
        <v>803</v>
      </c>
      <c r="P1217" t="s">
        <v>673</v>
      </c>
      <c r="Q1217" t="s">
        <v>749</v>
      </c>
      <c r="R1217" t="s">
        <v>649</v>
      </c>
      <c r="S1217" t="s">
        <v>700</v>
      </c>
      <c r="T1217" t="s">
        <v>751</v>
      </c>
      <c r="U1217" t="s">
        <v>752</v>
      </c>
      <c r="V1217" t="s">
        <v>753</v>
      </c>
      <c r="W1217" t="s">
        <v>930</v>
      </c>
      <c r="X1217" t="s">
        <v>931</v>
      </c>
      <c r="Y1217" t="s">
        <v>755</v>
      </c>
      <c r="Z1217" t="s">
        <v>380</v>
      </c>
      <c r="AA1217" t="s">
        <v>756</v>
      </c>
      <c r="AB1217" t="s">
        <v>924</v>
      </c>
      <c r="AC1217" t="s">
        <v>758</v>
      </c>
      <c r="AD1217" t="s">
        <v>759</v>
      </c>
      <c r="AE1217" t="s">
        <v>247</v>
      </c>
      <c r="AF1217" t="s">
        <v>925</v>
      </c>
      <c r="AG1217" t="s">
        <v>761</v>
      </c>
      <c r="AH1217" t="s">
        <v>762</v>
      </c>
      <c r="AI1217" t="s">
        <v>926</v>
      </c>
      <c r="AJ1217">
        <v>11458.14</v>
      </c>
      <c r="AK1217">
        <v>0</v>
      </c>
      <c r="AL1217">
        <v>0</v>
      </c>
      <c r="AM1217" t="s">
        <v>764</v>
      </c>
      <c r="AN1217" t="s">
        <v>764</v>
      </c>
      <c r="AO1217" t="s">
        <v>764</v>
      </c>
    </row>
    <row r="1218" spans="1:41" x14ac:dyDescent="0.35">
      <c r="A1218">
        <v>1392038</v>
      </c>
      <c r="B1218" t="s">
        <v>740</v>
      </c>
      <c r="C1218" t="s">
        <v>741</v>
      </c>
      <c r="D1218" t="e">
        <v>#N/A</v>
      </c>
      <c r="E1218" t="s">
        <v>937</v>
      </c>
      <c r="F1218" t="s">
        <v>800</v>
      </c>
      <c r="G1218">
        <v>2021</v>
      </c>
      <c r="H1218">
        <v>5</v>
      </c>
      <c r="I1218" t="s">
        <v>743</v>
      </c>
      <c r="J1218" s="29">
        <v>44342</v>
      </c>
      <c r="K1218" t="s">
        <v>744</v>
      </c>
      <c r="L1218" t="s">
        <v>745</v>
      </c>
      <c r="M1218" t="s">
        <v>805</v>
      </c>
      <c r="N1218" t="s">
        <v>806</v>
      </c>
      <c r="O1218" t="s">
        <v>807</v>
      </c>
      <c r="P1218" t="s">
        <v>673</v>
      </c>
      <c r="Q1218" t="s">
        <v>749</v>
      </c>
      <c r="R1218" t="s">
        <v>649</v>
      </c>
      <c r="S1218" t="s">
        <v>700</v>
      </c>
      <c r="T1218" t="s">
        <v>751</v>
      </c>
      <c r="U1218" t="s">
        <v>752</v>
      </c>
      <c r="V1218" t="s">
        <v>753</v>
      </c>
      <c r="W1218" t="s">
        <v>930</v>
      </c>
      <c r="X1218" t="s">
        <v>931</v>
      </c>
      <c r="Y1218" t="s">
        <v>755</v>
      </c>
      <c r="Z1218" t="s">
        <v>380</v>
      </c>
      <c r="AA1218" t="s">
        <v>756</v>
      </c>
      <c r="AB1218" t="s">
        <v>924</v>
      </c>
      <c r="AC1218" t="s">
        <v>758</v>
      </c>
      <c r="AD1218" t="s">
        <v>759</v>
      </c>
      <c r="AE1218" t="s">
        <v>247</v>
      </c>
      <c r="AF1218" t="s">
        <v>925</v>
      </c>
      <c r="AG1218" t="s">
        <v>761</v>
      </c>
      <c r="AH1218" t="s">
        <v>762</v>
      </c>
      <c r="AI1218" t="s">
        <v>926</v>
      </c>
      <c r="AJ1218">
        <v>-4405.2700000000004</v>
      </c>
      <c r="AK1218">
        <v>0</v>
      </c>
      <c r="AL1218">
        <v>0</v>
      </c>
      <c r="AM1218" t="s">
        <v>764</v>
      </c>
      <c r="AN1218" t="s">
        <v>764</v>
      </c>
      <c r="AO1218" t="s">
        <v>764</v>
      </c>
    </row>
    <row r="1219" spans="1:41" x14ac:dyDescent="0.35">
      <c r="A1219">
        <v>1392029</v>
      </c>
      <c r="B1219" t="s">
        <v>740</v>
      </c>
      <c r="C1219" t="s">
        <v>741</v>
      </c>
      <c r="D1219" t="e">
        <v>#N/A</v>
      </c>
      <c r="E1219" t="s">
        <v>938</v>
      </c>
      <c r="F1219" t="s">
        <v>800</v>
      </c>
      <c r="G1219">
        <v>2021</v>
      </c>
      <c r="H1219">
        <v>5</v>
      </c>
      <c r="I1219" t="s">
        <v>743</v>
      </c>
      <c r="J1219" s="29">
        <v>44347</v>
      </c>
      <c r="K1219" t="s">
        <v>744</v>
      </c>
      <c r="L1219" t="s">
        <v>745</v>
      </c>
      <c r="M1219" t="s">
        <v>801</v>
      </c>
      <c r="N1219" t="s">
        <v>802</v>
      </c>
      <c r="O1219" t="s">
        <v>803</v>
      </c>
      <c r="P1219" t="s">
        <v>673</v>
      </c>
      <c r="Q1219" t="s">
        <v>749</v>
      </c>
      <c r="R1219" t="s">
        <v>649</v>
      </c>
      <c r="S1219" t="s">
        <v>700</v>
      </c>
      <c r="T1219" t="s">
        <v>751</v>
      </c>
      <c r="U1219" t="s">
        <v>752</v>
      </c>
      <c r="V1219" t="s">
        <v>753</v>
      </c>
      <c r="W1219" t="s">
        <v>933</v>
      </c>
      <c r="X1219" t="s">
        <v>934</v>
      </c>
      <c r="Y1219" t="s">
        <v>755</v>
      </c>
      <c r="Z1219" t="s">
        <v>380</v>
      </c>
      <c r="AA1219" t="s">
        <v>756</v>
      </c>
      <c r="AB1219" t="s">
        <v>924</v>
      </c>
      <c r="AC1219" t="s">
        <v>758</v>
      </c>
      <c r="AD1219" t="s">
        <v>759</v>
      </c>
      <c r="AE1219" t="s">
        <v>247</v>
      </c>
      <c r="AF1219" t="s">
        <v>935</v>
      </c>
      <c r="AG1219" t="s">
        <v>761</v>
      </c>
      <c r="AH1219" t="s">
        <v>762</v>
      </c>
      <c r="AI1219" t="s">
        <v>936</v>
      </c>
      <c r="AJ1219">
        <v>5037.62</v>
      </c>
      <c r="AK1219">
        <v>0</v>
      </c>
      <c r="AL1219">
        <v>0</v>
      </c>
      <c r="AM1219" t="s">
        <v>764</v>
      </c>
      <c r="AN1219" t="s">
        <v>764</v>
      </c>
      <c r="AO1219" t="s">
        <v>764</v>
      </c>
    </row>
    <row r="1220" spans="1:41" x14ac:dyDescent="0.35">
      <c r="A1220">
        <v>1392029</v>
      </c>
      <c r="B1220" t="s">
        <v>740</v>
      </c>
      <c r="C1220" t="s">
        <v>741</v>
      </c>
      <c r="D1220" t="e">
        <v>#N/A</v>
      </c>
      <c r="E1220" t="s">
        <v>938</v>
      </c>
      <c r="F1220" t="s">
        <v>800</v>
      </c>
      <c r="G1220">
        <v>2021</v>
      </c>
      <c r="H1220">
        <v>5</v>
      </c>
      <c r="I1220" t="s">
        <v>743</v>
      </c>
      <c r="J1220" s="29">
        <v>44342</v>
      </c>
      <c r="K1220" t="s">
        <v>744</v>
      </c>
      <c r="L1220" t="s">
        <v>745</v>
      </c>
      <c r="M1220" t="s">
        <v>805</v>
      </c>
      <c r="N1220" t="s">
        <v>806</v>
      </c>
      <c r="O1220" t="s">
        <v>807</v>
      </c>
      <c r="P1220" t="s">
        <v>673</v>
      </c>
      <c r="Q1220" t="s">
        <v>749</v>
      </c>
      <c r="R1220" t="s">
        <v>649</v>
      </c>
      <c r="S1220" t="s">
        <v>700</v>
      </c>
      <c r="T1220" t="s">
        <v>751</v>
      </c>
      <c r="U1220" t="s">
        <v>752</v>
      </c>
      <c r="V1220" t="s">
        <v>753</v>
      </c>
      <c r="W1220" t="s">
        <v>933</v>
      </c>
      <c r="X1220" t="s">
        <v>934</v>
      </c>
      <c r="Y1220" t="s">
        <v>755</v>
      </c>
      <c r="Z1220" t="s">
        <v>380</v>
      </c>
      <c r="AA1220" t="s">
        <v>756</v>
      </c>
      <c r="AB1220" t="s">
        <v>924</v>
      </c>
      <c r="AC1220" t="s">
        <v>758</v>
      </c>
      <c r="AD1220" t="s">
        <v>759</v>
      </c>
      <c r="AE1220" t="s">
        <v>247</v>
      </c>
      <c r="AF1220" t="s">
        <v>935</v>
      </c>
      <c r="AG1220" t="s">
        <v>761</v>
      </c>
      <c r="AH1220" t="s">
        <v>762</v>
      </c>
      <c r="AI1220" t="s">
        <v>936</v>
      </c>
      <c r="AJ1220">
        <v>-3769.74</v>
      </c>
      <c r="AK1220">
        <v>0</v>
      </c>
      <c r="AL1220">
        <v>0</v>
      </c>
      <c r="AM1220" t="s">
        <v>764</v>
      </c>
      <c r="AN1220" t="s">
        <v>764</v>
      </c>
      <c r="AO1220" t="s">
        <v>764</v>
      </c>
    </row>
    <row r="1221" spans="1:41" x14ac:dyDescent="0.35">
      <c r="A1221">
        <v>1772616</v>
      </c>
      <c r="B1221" t="s">
        <v>740</v>
      </c>
      <c r="C1221" t="s">
        <v>741</v>
      </c>
      <c r="D1221" t="s">
        <v>580</v>
      </c>
      <c r="E1221" t="s">
        <v>192</v>
      </c>
      <c r="F1221" t="s">
        <v>800</v>
      </c>
      <c r="G1221">
        <v>2021</v>
      </c>
      <c r="H1221">
        <v>5</v>
      </c>
      <c r="I1221" t="s">
        <v>743</v>
      </c>
      <c r="J1221" s="29">
        <v>44347</v>
      </c>
      <c r="K1221" t="s">
        <v>744</v>
      </c>
      <c r="L1221" t="s">
        <v>745</v>
      </c>
      <c r="M1221" t="s">
        <v>801</v>
      </c>
      <c r="N1221" t="s">
        <v>802</v>
      </c>
      <c r="O1221" t="s">
        <v>803</v>
      </c>
      <c r="P1221" t="s">
        <v>673</v>
      </c>
      <c r="Q1221" t="s">
        <v>749</v>
      </c>
      <c r="R1221" t="s">
        <v>647</v>
      </c>
      <c r="S1221" t="s">
        <v>778</v>
      </c>
      <c r="T1221" t="s">
        <v>751</v>
      </c>
      <c r="U1221" t="s">
        <v>752</v>
      </c>
      <c r="V1221" t="s">
        <v>753</v>
      </c>
      <c r="W1221" t="s">
        <v>21</v>
      </c>
      <c r="X1221" t="s">
        <v>927</v>
      </c>
      <c r="Y1221" t="s">
        <v>755</v>
      </c>
      <c r="Z1221" t="s">
        <v>380</v>
      </c>
      <c r="AA1221" t="s">
        <v>756</v>
      </c>
      <c r="AB1221" t="s">
        <v>924</v>
      </c>
      <c r="AC1221" t="s">
        <v>758</v>
      </c>
      <c r="AD1221" t="s">
        <v>759</v>
      </c>
      <c r="AE1221" t="s">
        <v>472</v>
      </c>
      <c r="AF1221" t="s">
        <v>790</v>
      </c>
      <c r="AG1221" t="s">
        <v>761</v>
      </c>
      <c r="AH1221" t="s">
        <v>762</v>
      </c>
      <c r="AI1221" t="s">
        <v>791</v>
      </c>
      <c r="AJ1221">
        <v>2652.6</v>
      </c>
      <c r="AK1221">
        <v>0</v>
      </c>
      <c r="AL1221">
        <v>0</v>
      </c>
      <c r="AM1221" t="s">
        <v>764</v>
      </c>
      <c r="AN1221" t="s">
        <v>764</v>
      </c>
      <c r="AO1221" t="s">
        <v>764</v>
      </c>
    </row>
    <row r="1222" spans="1:41" x14ac:dyDescent="0.35">
      <c r="A1222">
        <v>1772616</v>
      </c>
      <c r="B1222" t="s">
        <v>740</v>
      </c>
      <c r="C1222" t="s">
        <v>741</v>
      </c>
      <c r="D1222" t="s">
        <v>580</v>
      </c>
      <c r="E1222" t="s">
        <v>192</v>
      </c>
      <c r="F1222" t="s">
        <v>800</v>
      </c>
      <c r="G1222">
        <v>2021</v>
      </c>
      <c r="H1222">
        <v>5</v>
      </c>
      <c r="I1222" t="s">
        <v>743</v>
      </c>
      <c r="J1222" s="29">
        <v>44347</v>
      </c>
      <c r="K1222" t="s">
        <v>744</v>
      </c>
      <c r="L1222" t="s">
        <v>745</v>
      </c>
      <c r="M1222" t="s">
        <v>814</v>
      </c>
      <c r="N1222" t="s">
        <v>815</v>
      </c>
      <c r="O1222" t="s">
        <v>781</v>
      </c>
      <c r="P1222" t="s">
        <v>673</v>
      </c>
      <c r="Q1222" t="s">
        <v>749</v>
      </c>
      <c r="R1222" t="s">
        <v>647</v>
      </c>
      <c r="S1222" t="s">
        <v>778</v>
      </c>
      <c r="T1222" t="s">
        <v>751</v>
      </c>
      <c r="U1222" t="s">
        <v>752</v>
      </c>
      <c r="V1222" t="s">
        <v>753</v>
      </c>
      <c r="W1222" t="s">
        <v>21</v>
      </c>
      <c r="X1222" t="s">
        <v>927</v>
      </c>
      <c r="Y1222" t="s">
        <v>755</v>
      </c>
      <c r="Z1222" t="s">
        <v>380</v>
      </c>
      <c r="AA1222" t="s">
        <v>756</v>
      </c>
      <c r="AB1222" t="s">
        <v>924</v>
      </c>
      <c r="AC1222" t="s">
        <v>758</v>
      </c>
      <c r="AD1222" t="s">
        <v>759</v>
      </c>
      <c r="AE1222" t="s">
        <v>472</v>
      </c>
      <c r="AF1222" t="s">
        <v>790</v>
      </c>
      <c r="AG1222" t="s">
        <v>761</v>
      </c>
      <c r="AH1222" t="s">
        <v>762</v>
      </c>
      <c r="AI1222" t="s">
        <v>791</v>
      </c>
      <c r="AJ1222">
        <v>1071.6199999999999</v>
      </c>
      <c r="AK1222">
        <v>0</v>
      </c>
      <c r="AL1222">
        <v>0</v>
      </c>
      <c r="AM1222" t="s">
        <v>764</v>
      </c>
      <c r="AN1222" t="s">
        <v>764</v>
      </c>
      <c r="AO1222" t="s">
        <v>764</v>
      </c>
    </row>
    <row r="1223" spans="1:41" x14ac:dyDescent="0.35">
      <c r="A1223">
        <v>1772061</v>
      </c>
      <c r="B1223" t="s">
        <v>740</v>
      </c>
      <c r="C1223" t="s">
        <v>741</v>
      </c>
      <c r="D1223" t="s">
        <v>580</v>
      </c>
      <c r="E1223" t="s">
        <v>191</v>
      </c>
      <c r="F1223" t="s">
        <v>800</v>
      </c>
      <c r="G1223">
        <v>2021</v>
      </c>
      <c r="H1223">
        <v>5</v>
      </c>
      <c r="I1223" t="s">
        <v>743</v>
      </c>
      <c r="J1223" s="29">
        <v>44347</v>
      </c>
      <c r="K1223" t="s">
        <v>744</v>
      </c>
      <c r="L1223" t="s">
        <v>745</v>
      </c>
      <c r="M1223" t="s">
        <v>801</v>
      </c>
      <c r="N1223" t="s">
        <v>802</v>
      </c>
      <c r="O1223" t="s">
        <v>803</v>
      </c>
      <c r="P1223" t="s">
        <v>673</v>
      </c>
      <c r="Q1223" t="s">
        <v>749</v>
      </c>
      <c r="R1223" t="s">
        <v>647</v>
      </c>
      <c r="S1223" t="s">
        <v>778</v>
      </c>
      <c r="T1223" t="s">
        <v>751</v>
      </c>
      <c r="U1223" t="s">
        <v>752</v>
      </c>
      <c r="V1223" t="s">
        <v>753</v>
      </c>
      <c r="W1223" t="s">
        <v>20</v>
      </c>
      <c r="X1223" t="s">
        <v>928</v>
      </c>
      <c r="Y1223" t="s">
        <v>755</v>
      </c>
      <c r="Z1223" t="s">
        <v>380</v>
      </c>
      <c r="AA1223" t="s">
        <v>756</v>
      </c>
      <c r="AB1223" t="s">
        <v>924</v>
      </c>
      <c r="AC1223" t="s">
        <v>758</v>
      </c>
      <c r="AD1223" t="s">
        <v>759</v>
      </c>
      <c r="AE1223" t="s">
        <v>472</v>
      </c>
      <c r="AF1223" t="s">
        <v>925</v>
      </c>
      <c r="AG1223" t="s">
        <v>761</v>
      </c>
      <c r="AH1223" t="s">
        <v>762</v>
      </c>
      <c r="AI1223" t="s">
        <v>926</v>
      </c>
      <c r="AJ1223">
        <v>138.88999999999999</v>
      </c>
      <c r="AK1223">
        <v>0</v>
      </c>
      <c r="AL1223">
        <v>0</v>
      </c>
      <c r="AM1223" t="s">
        <v>764</v>
      </c>
      <c r="AN1223" t="s">
        <v>764</v>
      </c>
      <c r="AO1223" t="s">
        <v>764</v>
      </c>
    </row>
    <row r="1224" spans="1:41" x14ac:dyDescent="0.35">
      <c r="A1224">
        <v>1772061</v>
      </c>
      <c r="B1224" t="s">
        <v>740</v>
      </c>
      <c r="C1224" t="s">
        <v>741</v>
      </c>
      <c r="D1224" t="s">
        <v>580</v>
      </c>
      <c r="E1224" t="s">
        <v>191</v>
      </c>
      <c r="F1224" t="s">
        <v>800</v>
      </c>
      <c r="G1224">
        <v>2021</v>
      </c>
      <c r="H1224">
        <v>5</v>
      </c>
      <c r="I1224" t="s">
        <v>743</v>
      </c>
      <c r="J1224" s="29">
        <v>44347</v>
      </c>
      <c r="K1224" t="s">
        <v>744</v>
      </c>
      <c r="L1224" t="s">
        <v>745</v>
      </c>
      <c r="M1224" t="s">
        <v>814</v>
      </c>
      <c r="N1224" t="s">
        <v>815</v>
      </c>
      <c r="O1224" t="s">
        <v>781</v>
      </c>
      <c r="P1224" t="s">
        <v>673</v>
      </c>
      <c r="Q1224" t="s">
        <v>749</v>
      </c>
      <c r="R1224" t="s">
        <v>647</v>
      </c>
      <c r="S1224" t="s">
        <v>778</v>
      </c>
      <c r="T1224" t="s">
        <v>751</v>
      </c>
      <c r="U1224" t="s">
        <v>752</v>
      </c>
      <c r="V1224" t="s">
        <v>753</v>
      </c>
      <c r="W1224" t="s">
        <v>20</v>
      </c>
      <c r="X1224" t="s">
        <v>928</v>
      </c>
      <c r="Y1224" t="s">
        <v>755</v>
      </c>
      <c r="Z1224" t="s">
        <v>380</v>
      </c>
      <c r="AA1224" t="s">
        <v>756</v>
      </c>
      <c r="AB1224" t="s">
        <v>924</v>
      </c>
      <c r="AC1224" t="s">
        <v>758</v>
      </c>
      <c r="AD1224" t="s">
        <v>759</v>
      </c>
      <c r="AE1224" t="s">
        <v>472</v>
      </c>
      <c r="AF1224" t="s">
        <v>925</v>
      </c>
      <c r="AG1224" t="s">
        <v>761</v>
      </c>
      <c r="AH1224" t="s">
        <v>762</v>
      </c>
      <c r="AI1224" t="s">
        <v>926</v>
      </c>
      <c r="AJ1224">
        <v>172.99</v>
      </c>
      <c r="AK1224">
        <v>0</v>
      </c>
      <c r="AL1224">
        <v>0</v>
      </c>
      <c r="AM1224" t="s">
        <v>764</v>
      </c>
      <c r="AN1224" t="s">
        <v>764</v>
      </c>
      <c r="AO1224" t="s">
        <v>764</v>
      </c>
    </row>
    <row r="1225" spans="1:41" x14ac:dyDescent="0.35">
      <c r="A1225">
        <v>1273420</v>
      </c>
      <c r="B1225" t="s">
        <v>740</v>
      </c>
      <c r="C1225" t="s">
        <v>741</v>
      </c>
      <c r="D1225" t="e">
        <v>#N/A</v>
      </c>
      <c r="E1225" t="s">
        <v>939</v>
      </c>
      <c r="F1225" t="s">
        <v>800</v>
      </c>
      <c r="G1225">
        <v>2021</v>
      </c>
      <c r="H1225">
        <v>5</v>
      </c>
      <c r="I1225" t="s">
        <v>743</v>
      </c>
      <c r="J1225" s="29">
        <v>44347</v>
      </c>
      <c r="K1225" t="s">
        <v>744</v>
      </c>
      <c r="L1225" t="s">
        <v>745</v>
      </c>
      <c r="M1225" t="s">
        <v>801</v>
      </c>
      <c r="N1225" t="s">
        <v>802</v>
      </c>
      <c r="O1225" t="s">
        <v>803</v>
      </c>
      <c r="P1225" t="s">
        <v>673</v>
      </c>
      <c r="Q1225" t="s">
        <v>749</v>
      </c>
      <c r="R1225" t="s">
        <v>647</v>
      </c>
      <c r="S1225" t="s">
        <v>778</v>
      </c>
      <c r="T1225" t="s">
        <v>751</v>
      </c>
      <c r="U1225" t="s">
        <v>752</v>
      </c>
      <c r="V1225" t="s">
        <v>753</v>
      </c>
      <c r="W1225" t="s">
        <v>930</v>
      </c>
      <c r="X1225" t="s">
        <v>931</v>
      </c>
      <c r="Y1225" t="s">
        <v>755</v>
      </c>
      <c r="Z1225" t="s">
        <v>380</v>
      </c>
      <c r="AA1225" t="s">
        <v>756</v>
      </c>
      <c r="AB1225" t="s">
        <v>924</v>
      </c>
      <c r="AC1225" t="s">
        <v>758</v>
      </c>
      <c r="AD1225" t="s">
        <v>759</v>
      </c>
      <c r="AE1225" t="s">
        <v>472</v>
      </c>
      <c r="AF1225" t="s">
        <v>925</v>
      </c>
      <c r="AG1225" t="s">
        <v>761</v>
      </c>
      <c r="AH1225" t="s">
        <v>762</v>
      </c>
      <c r="AI1225" t="s">
        <v>926</v>
      </c>
      <c r="AJ1225">
        <v>1170.07</v>
      </c>
      <c r="AK1225">
        <v>0</v>
      </c>
      <c r="AL1225">
        <v>0</v>
      </c>
      <c r="AM1225" t="s">
        <v>764</v>
      </c>
      <c r="AN1225" t="s">
        <v>764</v>
      </c>
      <c r="AO1225" t="s">
        <v>764</v>
      </c>
    </row>
    <row r="1226" spans="1:41" x14ac:dyDescent="0.35">
      <c r="A1226">
        <v>1273420</v>
      </c>
      <c r="B1226" t="s">
        <v>740</v>
      </c>
      <c r="C1226" t="s">
        <v>741</v>
      </c>
      <c r="D1226" t="e">
        <v>#N/A</v>
      </c>
      <c r="E1226" t="s">
        <v>939</v>
      </c>
      <c r="F1226" t="s">
        <v>800</v>
      </c>
      <c r="G1226">
        <v>2021</v>
      </c>
      <c r="H1226">
        <v>5</v>
      </c>
      <c r="I1226" t="s">
        <v>743</v>
      </c>
      <c r="J1226" s="29">
        <v>44347</v>
      </c>
      <c r="K1226" t="s">
        <v>744</v>
      </c>
      <c r="L1226" t="s">
        <v>745</v>
      </c>
      <c r="M1226" t="s">
        <v>814</v>
      </c>
      <c r="N1226" t="s">
        <v>815</v>
      </c>
      <c r="O1226" t="s">
        <v>781</v>
      </c>
      <c r="P1226" t="s">
        <v>673</v>
      </c>
      <c r="Q1226" t="s">
        <v>749</v>
      </c>
      <c r="R1226" t="s">
        <v>647</v>
      </c>
      <c r="S1226" t="s">
        <v>778</v>
      </c>
      <c r="T1226" t="s">
        <v>751</v>
      </c>
      <c r="U1226" t="s">
        <v>752</v>
      </c>
      <c r="V1226" t="s">
        <v>753</v>
      </c>
      <c r="W1226" t="s">
        <v>930</v>
      </c>
      <c r="X1226" t="s">
        <v>931</v>
      </c>
      <c r="Y1226" t="s">
        <v>755</v>
      </c>
      <c r="Z1226" t="s">
        <v>380</v>
      </c>
      <c r="AA1226" t="s">
        <v>756</v>
      </c>
      <c r="AB1226" t="s">
        <v>924</v>
      </c>
      <c r="AC1226" t="s">
        <v>758</v>
      </c>
      <c r="AD1226" t="s">
        <v>759</v>
      </c>
      <c r="AE1226" t="s">
        <v>472</v>
      </c>
      <c r="AF1226" t="s">
        <v>925</v>
      </c>
      <c r="AG1226" t="s">
        <v>761</v>
      </c>
      <c r="AH1226" t="s">
        <v>762</v>
      </c>
      <c r="AI1226" t="s">
        <v>926</v>
      </c>
      <c r="AJ1226">
        <v>60.38</v>
      </c>
      <c r="AK1226">
        <v>0</v>
      </c>
      <c r="AL1226">
        <v>0</v>
      </c>
      <c r="AM1226" t="s">
        <v>764</v>
      </c>
      <c r="AN1226" t="s">
        <v>764</v>
      </c>
      <c r="AO1226" t="s">
        <v>764</v>
      </c>
    </row>
    <row r="1227" spans="1:41" x14ac:dyDescent="0.35">
      <c r="A1227">
        <v>1273419</v>
      </c>
      <c r="B1227" t="s">
        <v>740</v>
      </c>
      <c r="C1227" t="s">
        <v>741</v>
      </c>
      <c r="D1227" t="e">
        <v>#N/A</v>
      </c>
      <c r="E1227" t="s">
        <v>940</v>
      </c>
      <c r="F1227" t="s">
        <v>800</v>
      </c>
      <c r="G1227">
        <v>2021</v>
      </c>
      <c r="H1227">
        <v>5</v>
      </c>
      <c r="I1227" t="s">
        <v>743</v>
      </c>
      <c r="J1227" s="29">
        <v>44347</v>
      </c>
      <c r="K1227" t="s">
        <v>744</v>
      </c>
      <c r="L1227" t="s">
        <v>745</v>
      </c>
      <c r="M1227" t="s">
        <v>801</v>
      </c>
      <c r="N1227" t="s">
        <v>802</v>
      </c>
      <c r="O1227" t="s">
        <v>803</v>
      </c>
      <c r="P1227" t="s">
        <v>673</v>
      </c>
      <c r="Q1227" t="s">
        <v>749</v>
      </c>
      <c r="R1227" t="s">
        <v>647</v>
      </c>
      <c r="S1227" t="s">
        <v>778</v>
      </c>
      <c r="T1227" t="s">
        <v>751</v>
      </c>
      <c r="U1227" t="s">
        <v>752</v>
      </c>
      <c r="V1227" t="s">
        <v>753</v>
      </c>
      <c r="W1227" t="s">
        <v>933</v>
      </c>
      <c r="X1227" t="s">
        <v>934</v>
      </c>
      <c r="Y1227" t="s">
        <v>755</v>
      </c>
      <c r="Z1227" t="s">
        <v>380</v>
      </c>
      <c r="AA1227" t="s">
        <v>756</v>
      </c>
      <c r="AB1227" t="s">
        <v>924</v>
      </c>
      <c r="AC1227" t="s">
        <v>758</v>
      </c>
      <c r="AD1227" t="s">
        <v>759</v>
      </c>
      <c r="AE1227" t="s">
        <v>472</v>
      </c>
      <c r="AF1227" t="s">
        <v>935</v>
      </c>
      <c r="AG1227" t="s">
        <v>761</v>
      </c>
      <c r="AH1227" t="s">
        <v>762</v>
      </c>
      <c r="AI1227" t="s">
        <v>936</v>
      </c>
      <c r="AJ1227">
        <v>1893.2</v>
      </c>
      <c r="AK1227">
        <v>0</v>
      </c>
      <c r="AL1227">
        <v>0</v>
      </c>
      <c r="AM1227" t="s">
        <v>764</v>
      </c>
      <c r="AN1227" t="s">
        <v>764</v>
      </c>
      <c r="AO1227" t="s">
        <v>764</v>
      </c>
    </row>
    <row r="1228" spans="1:41" x14ac:dyDescent="0.35">
      <c r="A1228">
        <v>1273419</v>
      </c>
      <c r="B1228" t="s">
        <v>740</v>
      </c>
      <c r="C1228" t="s">
        <v>741</v>
      </c>
      <c r="D1228" t="e">
        <v>#N/A</v>
      </c>
      <c r="E1228" t="s">
        <v>940</v>
      </c>
      <c r="F1228" t="s">
        <v>800</v>
      </c>
      <c r="G1228">
        <v>2021</v>
      </c>
      <c r="H1228">
        <v>5</v>
      </c>
      <c r="I1228" t="s">
        <v>743</v>
      </c>
      <c r="J1228" s="29">
        <v>44342</v>
      </c>
      <c r="K1228" t="s">
        <v>744</v>
      </c>
      <c r="L1228" t="s">
        <v>745</v>
      </c>
      <c r="M1228" t="s">
        <v>805</v>
      </c>
      <c r="N1228" t="s">
        <v>806</v>
      </c>
      <c r="O1228" t="s">
        <v>807</v>
      </c>
      <c r="P1228" t="s">
        <v>673</v>
      </c>
      <c r="Q1228" t="s">
        <v>749</v>
      </c>
      <c r="R1228" t="s">
        <v>647</v>
      </c>
      <c r="S1228" t="s">
        <v>778</v>
      </c>
      <c r="T1228" t="s">
        <v>751</v>
      </c>
      <c r="U1228" t="s">
        <v>752</v>
      </c>
      <c r="V1228" t="s">
        <v>753</v>
      </c>
      <c r="W1228" t="s">
        <v>933</v>
      </c>
      <c r="X1228" t="s">
        <v>934</v>
      </c>
      <c r="Y1228" t="s">
        <v>755</v>
      </c>
      <c r="Z1228" t="s">
        <v>380</v>
      </c>
      <c r="AA1228" t="s">
        <v>756</v>
      </c>
      <c r="AB1228" t="s">
        <v>924</v>
      </c>
      <c r="AC1228" t="s">
        <v>758</v>
      </c>
      <c r="AD1228" t="s">
        <v>759</v>
      </c>
      <c r="AE1228" t="s">
        <v>472</v>
      </c>
      <c r="AF1228" t="s">
        <v>935</v>
      </c>
      <c r="AG1228" t="s">
        <v>761</v>
      </c>
      <c r="AH1228" t="s">
        <v>762</v>
      </c>
      <c r="AI1228" t="s">
        <v>936</v>
      </c>
      <c r="AJ1228">
        <v>-246.04</v>
      </c>
      <c r="AK1228">
        <v>0</v>
      </c>
      <c r="AL1228">
        <v>0</v>
      </c>
      <c r="AM1228" t="s">
        <v>764</v>
      </c>
      <c r="AN1228" t="s">
        <v>764</v>
      </c>
      <c r="AO1228" t="s">
        <v>764</v>
      </c>
    </row>
    <row r="1229" spans="1:41" x14ac:dyDescent="0.35">
      <c r="A1229">
        <v>1273419</v>
      </c>
      <c r="B1229" t="s">
        <v>740</v>
      </c>
      <c r="C1229" t="s">
        <v>741</v>
      </c>
      <c r="D1229" t="e">
        <v>#N/A</v>
      </c>
      <c r="E1229" t="s">
        <v>940</v>
      </c>
      <c r="F1229" t="s">
        <v>800</v>
      </c>
      <c r="G1229">
        <v>2021</v>
      </c>
      <c r="H1229">
        <v>5</v>
      </c>
      <c r="I1229" t="s">
        <v>743</v>
      </c>
      <c r="J1229" s="29">
        <v>44347</v>
      </c>
      <c r="K1229" t="s">
        <v>744</v>
      </c>
      <c r="L1229" t="s">
        <v>745</v>
      </c>
      <c r="M1229" t="s">
        <v>814</v>
      </c>
      <c r="N1229" t="s">
        <v>815</v>
      </c>
      <c r="O1229" t="s">
        <v>781</v>
      </c>
      <c r="P1229" t="s">
        <v>673</v>
      </c>
      <c r="Q1229" t="s">
        <v>749</v>
      </c>
      <c r="R1229" t="s">
        <v>647</v>
      </c>
      <c r="S1229" t="s">
        <v>778</v>
      </c>
      <c r="T1229" t="s">
        <v>751</v>
      </c>
      <c r="U1229" t="s">
        <v>752</v>
      </c>
      <c r="V1229" t="s">
        <v>753</v>
      </c>
      <c r="W1229" t="s">
        <v>933</v>
      </c>
      <c r="X1229" t="s">
        <v>934</v>
      </c>
      <c r="Y1229" t="s">
        <v>755</v>
      </c>
      <c r="Z1229" t="s">
        <v>380</v>
      </c>
      <c r="AA1229" t="s">
        <v>756</v>
      </c>
      <c r="AB1229" t="s">
        <v>924</v>
      </c>
      <c r="AC1229" t="s">
        <v>758</v>
      </c>
      <c r="AD1229" t="s">
        <v>759</v>
      </c>
      <c r="AE1229" t="s">
        <v>472</v>
      </c>
      <c r="AF1229" t="s">
        <v>935</v>
      </c>
      <c r="AG1229" t="s">
        <v>761</v>
      </c>
      <c r="AH1229" t="s">
        <v>762</v>
      </c>
      <c r="AI1229" t="s">
        <v>936</v>
      </c>
      <c r="AJ1229">
        <v>100.55</v>
      </c>
      <c r="AK1229">
        <v>0</v>
      </c>
      <c r="AL1229">
        <v>0</v>
      </c>
      <c r="AM1229" t="s">
        <v>764</v>
      </c>
      <c r="AN1229" t="s">
        <v>764</v>
      </c>
      <c r="AO1229" t="s">
        <v>764</v>
      </c>
    </row>
    <row r="1230" spans="1:41" x14ac:dyDescent="0.35">
      <c r="A1230">
        <v>1772514</v>
      </c>
      <c r="B1230" t="s">
        <v>740</v>
      </c>
      <c r="C1230" t="s">
        <v>741</v>
      </c>
      <c r="D1230" t="s">
        <v>580</v>
      </c>
      <c r="E1230" t="s">
        <v>187</v>
      </c>
      <c r="F1230" t="s">
        <v>800</v>
      </c>
      <c r="G1230">
        <v>2021</v>
      </c>
      <c r="H1230">
        <v>5</v>
      </c>
      <c r="I1230" t="s">
        <v>743</v>
      </c>
      <c r="J1230" s="29">
        <v>44347</v>
      </c>
      <c r="K1230" t="s">
        <v>744</v>
      </c>
      <c r="L1230" t="s">
        <v>745</v>
      </c>
      <c r="M1230" t="s">
        <v>801</v>
      </c>
      <c r="N1230" t="s">
        <v>802</v>
      </c>
      <c r="O1230" t="s">
        <v>803</v>
      </c>
      <c r="P1230" t="s">
        <v>673</v>
      </c>
      <c r="Q1230" t="s">
        <v>749</v>
      </c>
      <c r="R1230" t="s">
        <v>643</v>
      </c>
      <c r="S1230" t="s">
        <v>696</v>
      </c>
      <c r="T1230" t="s">
        <v>751</v>
      </c>
      <c r="U1230" t="s">
        <v>752</v>
      </c>
      <c r="V1230" t="s">
        <v>753</v>
      </c>
      <c r="W1230" t="s">
        <v>21</v>
      </c>
      <c r="X1230" t="s">
        <v>927</v>
      </c>
      <c r="Y1230" t="s">
        <v>755</v>
      </c>
      <c r="Z1230" t="s">
        <v>380</v>
      </c>
      <c r="AA1230" t="s">
        <v>756</v>
      </c>
      <c r="AB1230" t="s">
        <v>924</v>
      </c>
      <c r="AC1230" t="s">
        <v>758</v>
      </c>
      <c r="AD1230" t="s">
        <v>759</v>
      </c>
      <c r="AE1230" t="s">
        <v>472</v>
      </c>
      <c r="AF1230" t="s">
        <v>790</v>
      </c>
      <c r="AG1230" t="s">
        <v>761</v>
      </c>
      <c r="AH1230" t="s">
        <v>762</v>
      </c>
      <c r="AI1230" t="s">
        <v>791</v>
      </c>
      <c r="AJ1230">
        <v>2210.1999999999998</v>
      </c>
      <c r="AK1230">
        <v>0</v>
      </c>
      <c r="AL1230">
        <v>0</v>
      </c>
      <c r="AM1230" t="s">
        <v>764</v>
      </c>
      <c r="AN1230" t="s">
        <v>764</v>
      </c>
      <c r="AO1230" t="s">
        <v>764</v>
      </c>
    </row>
    <row r="1231" spans="1:41" x14ac:dyDescent="0.35">
      <c r="A1231">
        <v>1772514</v>
      </c>
      <c r="B1231" t="s">
        <v>740</v>
      </c>
      <c r="C1231" t="s">
        <v>741</v>
      </c>
      <c r="D1231" t="s">
        <v>580</v>
      </c>
      <c r="E1231" t="s">
        <v>187</v>
      </c>
      <c r="F1231" t="s">
        <v>800</v>
      </c>
      <c r="G1231">
        <v>2021</v>
      </c>
      <c r="H1231">
        <v>5</v>
      </c>
      <c r="I1231" t="s">
        <v>743</v>
      </c>
      <c r="J1231" s="29">
        <v>44347</v>
      </c>
      <c r="K1231" t="s">
        <v>744</v>
      </c>
      <c r="L1231" t="s">
        <v>745</v>
      </c>
      <c r="M1231" t="s">
        <v>814</v>
      </c>
      <c r="N1231" t="s">
        <v>815</v>
      </c>
      <c r="O1231" t="s">
        <v>781</v>
      </c>
      <c r="P1231" t="s">
        <v>673</v>
      </c>
      <c r="Q1231" t="s">
        <v>749</v>
      </c>
      <c r="R1231" t="s">
        <v>643</v>
      </c>
      <c r="S1231" t="s">
        <v>696</v>
      </c>
      <c r="T1231" t="s">
        <v>751</v>
      </c>
      <c r="U1231" t="s">
        <v>752</v>
      </c>
      <c r="V1231" t="s">
        <v>753</v>
      </c>
      <c r="W1231" t="s">
        <v>21</v>
      </c>
      <c r="X1231" t="s">
        <v>927</v>
      </c>
      <c r="Y1231" t="s">
        <v>755</v>
      </c>
      <c r="Z1231" t="s">
        <v>380</v>
      </c>
      <c r="AA1231" t="s">
        <v>756</v>
      </c>
      <c r="AB1231" t="s">
        <v>924</v>
      </c>
      <c r="AC1231" t="s">
        <v>758</v>
      </c>
      <c r="AD1231" t="s">
        <v>759</v>
      </c>
      <c r="AE1231" t="s">
        <v>472</v>
      </c>
      <c r="AF1231" t="s">
        <v>790</v>
      </c>
      <c r="AG1231" t="s">
        <v>761</v>
      </c>
      <c r="AH1231" t="s">
        <v>762</v>
      </c>
      <c r="AI1231" t="s">
        <v>791</v>
      </c>
      <c r="AJ1231">
        <v>385.85</v>
      </c>
      <c r="AK1231">
        <v>0</v>
      </c>
      <c r="AL1231">
        <v>0</v>
      </c>
      <c r="AM1231" t="s">
        <v>764</v>
      </c>
      <c r="AN1231" t="s">
        <v>764</v>
      </c>
      <c r="AO1231" t="s">
        <v>764</v>
      </c>
    </row>
    <row r="1232" spans="1:41" x14ac:dyDescent="0.35">
      <c r="A1232">
        <v>1772057</v>
      </c>
      <c r="B1232" t="s">
        <v>740</v>
      </c>
      <c r="C1232" t="s">
        <v>741</v>
      </c>
      <c r="D1232" t="s">
        <v>580</v>
      </c>
      <c r="E1232" t="s">
        <v>186</v>
      </c>
      <c r="F1232" t="s">
        <v>800</v>
      </c>
      <c r="G1232">
        <v>2021</v>
      </c>
      <c r="H1232">
        <v>5</v>
      </c>
      <c r="I1232" t="s">
        <v>743</v>
      </c>
      <c r="J1232" s="29">
        <v>44347</v>
      </c>
      <c r="K1232" t="s">
        <v>744</v>
      </c>
      <c r="L1232" t="s">
        <v>745</v>
      </c>
      <c r="M1232" t="s">
        <v>801</v>
      </c>
      <c r="N1232" t="s">
        <v>802</v>
      </c>
      <c r="O1232" t="s">
        <v>803</v>
      </c>
      <c r="P1232" t="s">
        <v>673</v>
      </c>
      <c r="Q1232" t="s">
        <v>749</v>
      </c>
      <c r="R1232" t="s">
        <v>643</v>
      </c>
      <c r="S1232" t="s">
        <v>696</v>
      </c>
      <c r="T1232" t="s">
        <v>751</v>
      </c>
      <c r="U1232" t="s">
        <v>752</v>
      </c>
      <c r="V1232" t="s">
        <v>753</v>
      </c>
      <c r="W1232" t="s">
        <v>20</v>
      </c>
      <c r="X1232" t="s">
        <v>928</v>
      </c>
      <c r="Y1232" t="s">
        <v>755</v>
      </c>
      <c r="Z1232" t="s">
        <v>380</v>
      </c>
      <c r="AA1232" t="s">
        <v>756</v>
      </c>
      <c r="AB1232" t="s">
        <v>924</v>
      </c>
      <c r="AC1232" t="s">
        <v>758</v>
      </c>
      <c r="AD1232" t="s">
        <v>759</v>
      </c>
      <c r="AE1232" t="s">
        <v>472</v>
      </c>
      <c r="AF1232" t="s">
        <v>925</v>
      </c>
      <c r="AG1232" t="s">
        <v>761</v>
      </c>
      <c r="AH1232" t="s">
        <v>762</v>
      </c>
      <c r="AI1232" t="s">
        <v>926</v>
      </c>
      <c r="AJ1232">
        <v>1564.92</v>
      </c>
      <c r="AK1232">
        <v>0</v>
      </c>
      <c r="AL1232">
        <v>0</v>
      </c>
      <c r="AM1232" t="s">
        <v>764</v>
      </c>
      <c r="AN1232" t="s">
        <v>764</v>
      </c>
      <c r="AO1232" t="s">
        <v>764</v>
      </c>
    </row>
    <row r="1233" spans="1:41" x14ac:dyDescent="0.35">
      <c r="A1233">
        <v>1772057</v>
      </c>
      <c r="B1233" t="s">
        <v>740</v>
      </c>
      <c r="C1233" t="s">
        <v>741</v>
      </c>
      <c r="D1233" t="s">
        <v>580</v>
      </c>
      <c r="E1233" t="s">
        <v>186</v>
      </c>
      <c r="F1233" t="s">
        <v>800</v>
      </c>
      <c r="G1233">
        <v>2021</v>
      </c>
      <c r="H1233">
        <v>5</v>
      </c>
      <c r="I1233" t="s">
        <v>743</v>
      </c>
      <c r="J1233" s="29">
        <v>44347</v>
      </c>
      <c r="K1233" t="s">
        <v>744</v>
      </c>
      <c r="L1233" t="s">
        <v>745</v>
      </c>
      <c r="M1233" t="s">
        <v>814</v>
      </c>
      <c r="N1233" t="s">
        <v>815</v>
      </c>
      <c r="O1233" t="s">
        <v>781</v>
      </c>
      <c r="P1233" t="s">
        <v>673</v>
      </c>
      <c r="Q1233" t="s">
        <v>749</v>
      </c>
      <c r="R1233" t="s">
        <v>643</v>
      </c>
      <c r="S1233" t="s">
        <v>696</v>
      </c>
      <c r="T1233" t="s">
        <v>751</v>
      </c>
      <c r="U1233" t="s">
        <v>752</v>
      </c>
      <c r="V1233" t="s">
        <v>753</v>
      </c>
      <c r="W1233" t="s">
        <v>20</v>
      </c>
      <c r="X1233" t="s">
        <v>928</v>
      </c>
      <c r="Y1233" t="s">
        <v>755</v>
      </c>
      <c r="Z1233" t="s">
        <v>380</v>
      </c>
      <c r="AA1233" t="s">
        <v>756</v>
      </c>
      <c r="AB1233" t="s">
        <v>924</v>
      </c>
      <c r="AC1233" t="s">
        <v>758</v>
      </c>
      <c r="AD1233" t="s">
        <v>759</v>
      </c>
      <c r="AE1233" t="s">
        <v>472</v>
      </c>
      <c r="AF1233" t="s">
        <v>925</v>
      </c>
      <c r="AG1233" t="s">
        <v>761</v>
      </c>
      <c r="AH1233" t="s">
        <v>762</v>
      </c>
      <c r="AI1233" t="s">
        <v>926</v>
      </c>
      <c r="AJ1233">
        <v>1814.01</v>
      </c>
      <c r="AK1233">
        <v>0</v>
      </c>
      <c r="AL1233">
        <v>0</v>
      </c>
      <c r="AM1233" t="s">
        <v>764</v>
      </c>
      <c r="AN1233" t="s">
        <v>764</v>
      </c>
      <c r="AO1233" t="s">
        <v>764</v>
      </c>
    </row>
    <row r="1234" spans="1:41" x14ac:dyDescent="0.35">
      <c r="A1234">
        <v>1254406</v>
      </c>
      <c r="B1234" t="s">
        <v>740</v>
      </c>
      <c r="C1234" t="s">
        <v>741</v>
      </c>
      <c r="D1234" t="e">
        <v>#N/A</v>
      </c>
      <c r="E1234" t="s">
        <v>941</v>
      </c>
      <c r="F1234" t="s">
        <v>800</v>
      </c>
      <c r="G1234">
        <v>2021</v>
      </c>
      <c r="H1234">
        <v>5</v>
      </c>
      <c r="I1234" t="s">
        <v>743</v>
      </c>
      <c r="J1234" s="29">
        <v>44347</v>
      </c>
      <c r="K1234" t="s">
        <v>744</v>
      </c>
      <c r="L1234" t="s">
        <v>745</v>
      </c>
      <c r="M1234" t="s">
        <v>801</v>
      </c>
      <c r="N1234" t="s">
        <v>802</v>
      </c>
      <c r="O1234" t="s">
        <v>803</v>
      </c>
      <c r="P1234" t="s">
        <v>673</v>
      </c>
      <c r="Q1234" t="s">
        <v>749</v>
      </c>
      <c r="R1234" t="s">
        <v>643</v>
      </c>
      <c r="S1234" t="s">
        <v>696</v>
      </c>
      <c r="T1234" t="s">
        <v>751</v>
      </c>
      <c r="U1234" t="s">
        <v>752</v>
      </c>
      <c r="V1234" t="s">
        <v>753</v>
      </c>
      <c r="W1234" t="s">
        <v>930</v>
      </c>
      <c r="X1234" t="s">
        <v>931</v>
      </c>
      <c r="Y1234" t="s">
        <v>755</v>
      </c>
      <c r="Z1234" t="s">
        <v>380</v>
      </c>
      <c r="AA1234" t="s">
        <v>756</v>
      </c>
      <c r="AB1234" t="s">
        <v>924</v>
      </c>
      <c r="AC1234" t="s">
        <v>758</v>
      </c>
      <c r="AD1234" t="s">
        <v>759</v>
      </c>
      <c r="AE1234" t="s">
        <v>472</v>
      </c>
      <c r="AF1234" t="s">
        <v>925</v>
      </c>
      <c r="AG1234" t="s">
        <v>761</v>
      </c>
      <c r="AH1234" t="s">
        <v>762</v>
      </c>
      <c r="AI1234" t="s">
        <v>926</v>
      </c>
      <c r="AJ1234">
        <v>7269.89</v>
      </c>
      <c r="AK1234">
        <v>0</v>
      </c>
      <c r="AL1234">
        <v>0</v>
      </c>
      <c r="AM1234" t="s">
        <v>764</v>
      </c>
      <c r="AN1234" t="s">
        <v>764</v>
      </c>
      <c r="AO1234" t="s">
        <v>764</v>
      </c>
    </row>
    <row r="1235" spans="1:41" x14ac:dyDescent="0.35">
      <c r="A1235">
        <v>1254406</v>
      </c>
      <c r="B1235" t="s">
        <v>740</v>
      </c>
      <c r="C1235" t="s">
        <v>741</v>
      </c>
      <c r="D1235" t="e">
        <v>#N/A</v>
      </c>
      <c r="E1235" t="s">
        <v>941</v>
      </c>
      <c r="F1235" t="s">
        <v>800</v>
      </c>
      <c r="G1235">
        <v>2021</v>
      </c>
      <c r="H1235">
        <v>5</v>
      </c>
      <c r="I1235" t="s">
        <v>743</v>
      </c>
      <c r="J1235" s="29">
        <v>44342</v>
      </c>
      <c r="K1235" t="s">
        <v>744</v>
      </c>
      <c r="L1235" t="s">
        <v>745</v>
      </c>
      <c r="M1235" t="s">
        <v>805</v>
      </c>
      <c r="N1235" t="s">
        <v>806</v>
      </c>
      <c r="O1235" t="s">
        <v>807</v>
      </c>
      <c r="P1235" t="s">
        <v>673</v>
      </c>
      <c r="Q1235" t="s">
        <v>749</v>
      </c>
      <c r="R1235" t="s">
        <v>643</v>
      </c>
      <c r="S1235" t="s">
        <v>696</v>
      </c>
      <c r="T1235" t="s">
        <v>751</v>
      </c>
      <c r="U1235" t="s">
        <v>752</v>
      </c>
      <c r="V1235" t="s">
        <v>753</v>
      </c>
      <c r="W1235" t="s">
        <v>930</v>
      </c>
      <c r="X1235" t="s">
        <v>931</v>
      </c>
      <c r="Y1235" t="s">
        <v>755</v>
      </c>
      <c r="Z1235" t="s">
        <v>380</v>
      </c>
      <c r="AA1235" t="s">
        <v>756</v>
      </c>
      <c r="AB1235" t="s">
        <v>924</v>
      </c>
      <c r="AC1235" t="s">
        <v>758</v>
      </c>
      <c r="AD1235" t="s">
        <v>759</v>
      </c>
      <c r="AE1235" t="s">
        <v>472</v>
      </c>
      <c r="AF1235" t="s">
        <v>925</v>
      </c>
      <c r="AG1235" t="s">
        <v>761</v>
      </c>
      <c r="AH1235" t="s">
        <v>762</v>
      </c>
      <c r="AI1235" t="s">
        <v>926</v>
      </c>
      <c r="AJ1235">
        <v>-377.91</v>
      </c>
      <c r="AK1235">
        <v>0</v>
      </c>
      <c r="AL1235">
        <v>0</v>
      </c>
      <c r="AM1235" t="s">
        <v>764</v>
      </c>
      <c r="AN1235" t="s">
        <v>764</v>
      </c>
      <c r="AO1235" t="s">
        <v>764</v>
      </c>
    </row>
    <row r="1236" spans="1:41" x14ac:dyDescent="0.35">
      <c r="A1236">
        <v>1254406</v>
      </c>
      <c r="B1236" t="s">
        <v>740</v>
      </c>
      <c r="C1236" t="s">
        <v>741</v>
      </c>
      <c r="D1236" t="e">
        <v>#N/A</v>
      </c>
      <c r="E1236" t="s">
        <v>941</v>
      </c>
      <c r="F1236" t="s">
        <v>800</v>
      </c>
      <c r="G1236">
        <v>2021</v>
      </c>
      <c r="H1236">
        <v>5</v>
      </c>
      <c r="I1236" t="s">
        <v>743</v>
      </c>
      <c r="J1236" s="29">
        <v>44347</v>
      </c>
      <c r="K1236" t="s">
        <v>744</v>
      </c>
      <c r="L1236" t="s">
        <v>745</v>
      </c>
      <c r="M1236" t="s">
        <v>814</v>
      </c>
      <c r="N1236" t="s">
        <v>815</v>
      </c>
      <c r="O1236" t="s">
        <v>781</v>
      </c>
      <c r="P1236" t="s">
        <v>673</v>
      </c>
      <c r="Q1236" t="s">
        <v>749</v>
      </c>
      <c r="R1236" t="s">
        <v>643</v>
      </c>
      <c r="S1236" t="s">
        <v>696</v>
      </c>
      <c r="T1236" t="s">
        <v>751</v>
      </c>
      <c r="U1236" t="s">
        <v>752</v>
      </c>
      <c r="V1236" t="s">
        <v>753</v>
      </c>
      <c r="W1236" t="s">
        <v>930</v>
      </c>
      <c r="X1236" t="s">
        <v>931</v>
      </c>
      <c r="Y1236" t="s">
        <v>755</v>
      </c>
      <c r="Z1236" t="s">
        <v>380</v>
      </c>
      <c r="AA1236" t="s">
        <v>756</v>
      </c>
      <c r="AB1236" t="s">
        <v>924</v>
      </c>
      <c r="AC1236" t="s">
        <v>758</v>
      </c>
      <c r="AD1236" t="s">
        <v>759</v>
      </c>
      <c r="AE1236" t="s">
        <v>472</v>
      </c>
      <c r="AF1236" t="s">
        <v>925</v>
      </c>
      <c r="AG1236" t="s">
        <v>761</v>
      </c>
      <c r="AH1236" t="s">
        <v>762</v>
      </c>
      <c r="AI1236" t="s">
        <v>926</v>
      </c>
      <c r="AJ1236">
        <v>1178.95</v>
      </c>
      <c r="AK1236">
        <v>0</v>
      </c>
      <c r="AL1236">
        <v>0</v>
      </c>
      <c r="AM1236" t="s">
        <v>764</v>
      </c>
      <c r="AN1236" t="s">
        <v>764</v>
      </c>
      <c r="AO1236" t="s">
        <v>764</v>
      </c>
    </row>
    <row r="1237" spans="1:41" x14ac:dyDescent="0.35">
      <c r="A1237">
        <v>1247811</v>
      </c>
      <c r="B1237" t="s">
        <v>740</v>
      </c>
      <c r="C1237" t="s">
        <v>741</v>
      </c>
      <c r="D1237" t="e">
        <v>#N/A</v>
      </c>
      <c r="E1237" t="s">
        <v>942</v>
      </c>
      <c r="F1237" t="s">
        <v>800</v>
      </c>
      <c r="G1237">
        <v>2021</v>
      </c>
      <c r="H1237">
        <v>5</v>
      </c>
      <c r="I1237" t="s">
        <v>743</v>
      </c>
      <c r="J1237" s="29">
        <v>44347</v>
      </c>
      <c r="K1237" t="s">
        <v>744</v>
      </c>
      <c r="L1237" t="s">
        <v>745</v>
      </c>
      <c r="M1237" t="s">
        <v>801</v>
      </c>
      <c r="N1237" t="s">
        <v>802</v>
      </c>
      <c r="O1237" t="s">
        <v>803</v>
      </c>
      <c r="P1237" t="s">
        <v>673</v>
      </c>
      <c r="Q1237" t="s">
        <v>749</v>
      </c>
      <c r="R1237" t="s">
        <v>643</v>
      </c>
      <c r="S1237" t="s">
        <v>696</v>
      </c>
      <c r="T1237" t="s">
        <v>751</v>
      </c>
      <c r="U1237" t="s">
        <v>752</v>
      </c>
      <c r="V1237" t="s">
        <v>753</v>
      </c>
      <c r="W1237" t="s">
        <v>933</v>
      </c>
      <c r="X1237" t="s">
        <v>934</v>
      </c>
      <c r="Y1237" t="s">
        <v>755</v>
      </c>
      <c r="Z1237" t="s">
        <v>380</v>
      </c>
      <c r="AA1237" t="s">
        <v>756</v>
      </c>
      <c r="AB1237" t="s">
        <v>924</v>
      </c>
      <c r="AC1237" t="s">
        <v>758</v>
      </c>
      <c r="AD1237" t="s">
        <v>759</v>
      </c>
      <c r="AE1237" t="s">
        <v>472</v>
      </c>
      <c r="AF1237" t="s">
        <v>935</v>
      </c>
      <c r="AG1237" t="s">
        <v>761</v>
      </c>
      <c r="AH1237" t="s">
        <v>762</v>
      </c>
      <c r="AI1237" t="s">
        <v>936</v>
      </c>
      <c r="AJ1237">
        <v>2233.2800000000002</v>
      </c>
      <c r="AK1237">
        <v>0</v>
      </c>
      <c r="AL1237">
        <v>0</v>
      </c>
      <c r="AM1237" t="s">
        <v>764</v>
      </c>
      <c r="AN1237" t="s">
        <v>764</v>
      </c>
      <c r="AO1237" t="s">
        <v>764</v>
      </c>
    </row>
    <row r="1238" spans="1:41" x14ac:dyDescent="0.35">
      <c r="A1238">
        <v>1247811</v>
      </c>
      <c r="B1238" t="s">
        <v>740</v>
      </c>
      <c r="C1238" t="s">
        <v>741</v>
      </c>
      <c r="D1238" t="e">
        <v>#N/A</v>
      </c>
      <c r="E1238" t="s">
        <v>942</v>
      </c>
      <c r="F1238" t="s">
        <v>800</v>
      </c>
      <c r="G1238">
        <v>2021</v>
      </c>
      <c r="H1238">
        <v>5</v>
      </c>
      <c r="I1238" t="s">
        <v>743</v>
      </c>
      <c r="J1238" s="29">
        <v>44342</v>
      </c>
      <c r="K1238" t="s">
        <v>744</v>
      </c>
      <c r="L1238" t="s">
        <v>745</v>
      </c>
      <c r="M1238" t="s">
        <v>805</v>
      </c>
      <c r="N1238" t="s">
        <v>806</v>
      </c>
      <c r="O1238" t="s">
        <v>807</v>
      </c>
      <c r="P1238" t="s">
        <v>673</v>
      </c>
      <c r="Q1238" t="s">
        <v>749</v>
      </c>
      <c r="R1238" t="s">
        <v>643</v>
      </c>
      <c r="S1238" t="s">
        <v>696</v>
      </c>
      <c r="T1238" t="s">
        <v>751</v>
      </c>
      <c r="U1238" t="s">
        <v>752</v>
      </c>
      <c r="V1238" t="s">
        <v>753</v>
      </c>
      <c r="W1238" t="s">
        <v>933</v>
      </c>
      <c r="X1238" t="s">
        <v>934</v>
      </c>
      <c r="Y1238" t="s">
        <v>755</v>
      </c>
      <c r="Z1238" t="s">
        <v>380</v>
      </c>
      <c r="AA1238" t="s">
        <v>756</v>
      </c>
      <c r="AB1238" t="s">
        <v>924</v>
      </c>
      <c r="AC1238" t="s">
        <v>758</v>
      </c>
      <c r="AD1238" t="s">
        <v>759</v>
      </c>
      <c r="AE1238" t="s">
        <v>472</v>
      </c>
      <c r="AF1238" t="s">
        <v>935</v>
      </c>
      <c r="AG1238" t="s">
        <v>761</v>
      </c>
      <c r="AH1238" t="s">
        <v>762</v>
      </c>
      <c r="AI1238" t="s">
        <v>936</v>
      </c>
      <c r="AJ1238">
        <v>-207.09</v>
      </c>
      <c r="AK1238">
        <v>0</v>
      </c>
      <c r="AL1238">
        <v>0</v>
      </c>
      <c r="AM1238" t="s">
        <v>764</v>
      </c>
      <c r="AN1238" t="s">
        <v>764</v>
      </c>
      <c r="AO1238" t="s">
        <v>764</v>
      </c>
    </row>
    <row r="1239" spans="1:41" x14ac:dyDescent="0.35">
      <c r="A1239">
        <v>1238044</v>
      </c>
      <c r="B1239" t="s">
        <v>740</v>
      </c>
      <c r="C1239" t="s">
        <v>741</v>
      </c>
      <c r="D1239" t="e">
        <v>#N/A</v>
      </c>
      <c r="E1239" t="s">
        <v>943</v>
      </c>
      <c r="F1239" t="s">
        <v>800</v>
      </c>
      <c r="G1239">
        <v>2021</v>
      </c>
      <c r="H1239">
        <v>5</v>
      </c>
      <c r="I1239" t="s">
        <v>743</v>
      </c>
      <c r="J1239" s="29">
        <v>44347</v>
      </c>
      <c r="K1239" t="s">
        <v>744</v>
      </c>
      <c r="L1239" t="s">
        <v>745</v>
      </c>
      <c r="M1239" t="s">
        <v>801</v>
      </c>
      <c r="N1239" t="s">
        <v>802</v>
      </c>
      <c r="O1239" t="s">
        <v>803</v>
      </c>
      <c r="P1239" t="s">
        <v>673</v>
      </c>
      <c r="Q1239" t="s">
        <v>749</v>
      </c>
      <c r="R1239" t="s">
        <v>641</v>
      </c>
      <c r="S1239" t="s">
        <v>695</v>
      </c>
      <c r="T1239" t="s">
        <v>751</v>
      </c>
      <c r="U1239" t="s">
        <v>752</v>
      </c>
      <c r="V1239" t="s">
        <v>753</v>
      </c>
      <c r="W1239" t="s">
        <v>930</v>
      </c>
      <c r="X1239" t="s">
        <v>931</v>
      </c>
      <c r="Y1239" t="s">
        <v>755</v>
      </c>
      <c r="Z1239" t="s">
        <v>380</v>
      </c>
      <c r="AA1239" t="s">
        <v>756</v>
      </c>
      <c r="AB1239" t="s">
        <v>924</v>
      </c>
      <c r="AC1239" t="s">
        <v>758</v>
      </c>
      <c r="AD1239" t="s">
        <v>759</v>
      </c>
      <c r="AE1239" t="s">
        <v>472</v>
      </c>
      <c r="AF1239" t="s">
        <v>925</v>
      </c>
      <c r="AG1239" t="s">
        <v>761</v>
      </c>
      <c r="AH1239" t="s">
        <v>762</v>
      </c>
      <c r="AI1239" t="s">
        <v>926</v>
      </c>
      <c r="AJ1239">
        <v>4763.7299999999996</v>
      </c>
      <c r="AK1239">
        <v>0</v>
      </c>
      <c r="AL1239">
        <v>0</v>
      </c>
      <c r="AM1239" t="s">
        <v>764</v>
      </c>
      <c r="AN1239" t="s">
        <v>764</v>
      </c>
      <c r="AO1239" t="s">
        <v>764</v>
      </c>
    </row>
    <row r="1240" spans="1:41" x14ac:dyDescent="0.35">
      <c r="A1240">
        <v>1238044</v>
      </c>
      <c r="B1240" t="s">
        <v>740</v>
      </c>
      <c r="C1240" t="s">
        <v>741</v>
      </c>
      <c r="D1240" t="e">
        <v>#N/A</v>
      </c>
      <c r="E1240" t="s">
        <v>943</v>
      </c>
      <c r="F1240" t="s">
        <v>800</v>
      </c>
      <c r="G1240">
        <v>2021</v>
      </c>
      <c r="H1240">
        <v>5</v>
      </c>
      <c r="I1240" t="s">
        <v>743</v>
      </c>
      <c r="J1240" s="29">
        <v>44342</v>
      </c>
      <c r="K1240" t="s">
        <v>744</v>
      </c>
      <c r="L1240" t="s">
        <v>745</v>
      </c>
      <c r="M1240" t="s">
        <v>805</v>
      </c>
      <c r="N1240" t="s">
        <v>806</v>
      </c>
      <c r="O1240" t="s">
        <v>807</v>
      </c>
      <c r="P1240" t="s">
        <v>673</v>
      </c>
      <c r="Q1240" t="s">
        <v>749</v>
      </c>
      <c r="R1240" t="s">
        <v>641</v>
      </c>
      <c r="S1240" t="s">
        <v>695</v>
      </c>
      <c r="T1240" t="s">
        <v>751</v>
      </c>
      <c r="U1240" t="s">
        <v>752</v>
      </c>
      <c r="V1240" t="s">
        <v>753</v>
      </c>
      <c r="W1240" t="s">
        <v>930</v>
      </c>
      <c r="X1240" t="s">
        <v>931</v>
      </c>
      <c r="Y1240" t="s">
        <v>755</v>
      </c>
      <c r="Z1240" t="s">
        <v>380</v>
      </c>
      <c r="AA1240" t="s">
        <v>756</v>
      </c>
      <c r="AB1240" t="s">
        <v>924</v>
      </c>
      <c r="AC1240" t="s">
        <v>758</v>
      </c>
      <c r="AD1240" t="s">
        <v>759</v>
      </c>
      <c r="AE1240" t="s">
        <v>472</v>
      </c>
      <c r="AF1240" t="s">
        <v>925</v>
      </c>
      <c r="AG1240" t="s">
        <v>761</v>
      </c>
      <c r="AH1240" t="s">
        <v>762</v>
      </c>
      <c r="AI1240" t="s">
        <v>926</v>
      </c>
      <c r="AJ1240">
        <v>-246.19</v>
      </c>
      <c r="AK1240">
        <v>0</v>
      </c>
      <c r="AL1240">
        <v>0</v>
      </c>
      <c r="AM1240" t="s">
        <v>764</v>
      </c>
      <c r="AN1240" t="s">
        <v>764</v>
      </c>
      <c r="AO1240" t="s">
        <v>764</v>
      </c>
    </row>
    <row r="1241" spans="1:41" x14ac:dyDescent="0.35">
      <c r="A1241">
        <v>1238044</v>
      </c>
      <c r="B1241" t="s">
        <v>740</v>
      </c>
      <c r="C1241" t="s">
        <v>741</v>
      </c>
      <c r="D1241" t="e">
        <v>#N/A</v>
      </c>
      <c r="E1241" t="s">
        <v>943</v>
      </c>
      <c r="F1241" t="s">
        <v>800</v>
      </c>
      <c r="G1241">
        <v>2021</v>
      </c>
      <c r="H1241">
        <v>5</v>
      </c>
      <c r="I1241" t="s">
        <v>743</v>
      </c>
      <c r="J1241" s="29">
        <v>44347</v>
      </c>
      <c r="K1241" t="s">
        <v>744</v>
      </c>
      <c r="L1241" t="s">
        <v>745</v>
      </c>
      <c r="M1241" t="s">
        <v>814</v>
      </c>
      <c r="N1241" t="s">
        <v>815</v>
      </c>
      <c r="O1241" t="s">
        <v>781</v>
      </c>
      <c r="P1241" t="s">
        <v>673</v>
      </c>
      <c r="Q1241" t="s">
        <v>749</v>
      </c>
      <c r="R1241" t="s">
        <v>641</v>
      </c>
      <c r="S1241" t="s">
        <v>695</v>
      </c>
      <c r="T1241" t="s">
        <v>751</v>
      </c>
      <c r="U1241" t="s">
        <v>752</v>
      </c>
      <c r="V1241" t="s">
        <v>753</v>
      </c>
      <c r="W1241" t="s">
        <v>930</v>
      </c>
      <c r="X1241" t="s">
        <v>931</v>
      </c>
      <c r="Y1241" t="s">
        <v>755</v>
      </c>
      <c r="Z1241" t="s">
        <v>380</v>
      </c>
      <c r="AA1241" t="s">
        <v>756</v>
      </c>
      <c r="AB1241" t="s">
        <v>924</v>
      </c>
      <c r="AC1241" t="s">
        <v>758</v>
      </c>
      <c r="AD1241" t="s">
        <v>759</v>
      </c>
      <c r="AE1241" t="s">
        <v>472</v>
      </c>
      <c r="AF1241" t="s">
        <v>925</v>
      </c>
      <c r="AG1241" t="s">
        <v>761</v>
      </c>
      <c r="AH1241" t="s">
        <v>762</v>
      </c>
      <c r="AI1241" t="s">
        <v>926</v>
      </c>
      <c r="AJ1241">
        <v>693.92</v>
      </c>
      <c r="AK1241">
        <v>0</v>
      </c>
      <c r="AL1241">
        <v>0</v>
      </c>
      <c r="AM1241" t="s">
        <v>764</v>
      </c>
      <c r="AN1241" t="s">
        <v>764</v>
      </c>
      <c r="AO1241" t="s">
        <v>764</v>
      </c>
    </row>
    <row r="1242" spans="1:41" x14ac:dyDescent="0.35">
      <c r="A1242">
        <v>1238043</v>
      </c>
      <c r="B1242" t="s">
        <v>740</v>
      </c>
      <c r="C1242" t="s">
        <v>741</v>
      </c>
      <c r="D1242" t="e">
        <v>#N/A</v>
      </c>
      <c r="E1242" t="s">
        <v>944</v>
      </c>
      <c r="F1242" t="s">
        <v>800</v>
      </c>
      <c r="G1242">
        <v>2021</v>
      </c>
      <c r="H1242">
        <v>5</v>
      </c>
      <c r="I1242" t="s">
        <v>743</v>
      </c>
      <c r="J1242" s="29">
        <v>44347</v>
      </c>
      <c r="K1242" t="s">
        <v>744</v>
      </c>
      <c r="L1242" t="s">
        <v>745</v>
      </c>
      <c r="M1242" t="s">
        <v>801</v>
      </c>
      <c r="N1242" t="s">
        <v>802</v>
      </c>
      <c r="O1242" t="s">
        <v>803</v>
      </c>
      <c r="P1242" t="s">
        <v>673</v>
      </c>
      <c r="Q1242" t="s">
        <v>749</v>
      </c>
      <c r="R1242" t="s">
        <v>641</v>
      </c>
      <c r="S1242" t="s">
        <v>695</v>
      </c>
      <c r="T1242" t="s">
        <v>751</v>
      </c>
      <c r="U1242" t="s">
        <v>752</v>
      </c>
      <c r="V1242" t="s">
        <v>753</v>
      </c>
      <c r="W1242" t="s">
        <v>933</v>
      </c>
      <c r="X1242" t="s">
        <v>934</v>
      </c>
      <c r="Y1242" t="s">
        <v>755</v>
      </c>
      <c r="Z1242" t="s">
        <v>380</v>
      </c>
      <c r="AA1242" t="s">
        <v>756</v>
      </c>
      <c r="AB1242" t="s">
        <v>924</v>
      </c>
      <c r="AC1242" t="s">
        <v>758</v>
      </c>
      <c r="AD1242" t="s">
        <v>759</v>
      </c>
      <c r="AE1242" t="s">
        <v>472</v>
      </c>
      <c r="AF1242" t="s">
        <v>935</v>
      </c>
      <c r="AG1242" t="s">
        <v>761</v>
      </c>
      <c r="AH1242" t="s">
        <v>762</v>
      </c>
      <c r="AI1242" t="s">
        <v>936</v>
      </c>
      <c r="AJ1242">
        <v>2009.18</v>
      </c>
      <c r="AK1242">
        <v>0</v>
      </c>
      <c r="AL1242">
        <v>0</v>
      </c>
      <c r="AM1242" t="s">
        <v>764</v>
      </c>
      <c r="AN1242" t="s">
        <v>764</v>
      </c>
      <c r="AO1242" t="s">
        <v>764</v>
      </c>
    </row>
    <row r="1243" spans="1:41" x14ac:dyDescent="0.35">
      <c r="A1243">
        <v>1238043</v>
      </c>
      <c r="B1243" t="s">
        <v>740</v>
      </c>
      <c r="C1243" t="s">
        <v>741</v>
      </c>
      <c r="D1243" t="e">
        <v>#N/A</v>
      </c>
      <c r="E1243" t="s">
        <v>944</v>
      </c>
      <c r="F1243" t="s">
        <v>800</v>
      </c>
      <c r="G1243">
        <v>2021</v>
      </c>
      <c r="H1243">
        <v>5</v>
      </c>
      <c r="I1243" t="s">
        <v>743</v>
      </c>
      <c r="J1243" s="29">
        <v>44347</v>
      </c>
      <c r="K1243" t="s">
        <v>744</v>
      </c>
      <c r="L1243" t="s">
        <v>745</v>
      </c>
      <c r="M1243" t="s">
        <v>814</v>
      </c>
      <c r="N1243" t="s">
        <v>815</v>
      </c>
      <c r="O1243" t="s">
        <v>781</v>
      </c>
      <c r="P1243" t="s">
        <v>673</v>
      </c>
      <c r="Q1243" t="s">
        <v>749</v>
      </c>
      <c r="R1243" t="s">
        <v>641</v>
      </c>
      <c r="S1243" t="s">
        <v>695</v>
      </c>
      <c r="T1243" t="s">
        <v>751</v>
      </c>
      <c r="U1243" t="s">
        <v>752</v>
      </c>
      <c r="V1243" t="s">
        <v>753</v>
      </c>
      <c r="W1243" t="s">
        <v>933</v>
      </c>
      <c r="X1243" t="s">
        <v>934</v>
      </c>
      <c r="Y1243" t="s">
        <v>755</v>
      </c>
      <c r="Z1243" t="s">
        <v>380</v>
      </c>
      <c r="AA1243" t="s">
        <v>756</v>
      </c>
      <c r="AB1243" t="s">
        <v>924</v>
      </c>
      <c r="AC1243" t="s">
        <v>758</v>
      </c>
      <c r="AD1243" t="s">
        <v>759</v>
      </c>
      <c r="AE1243" t="s">
        <v>472</v>
      </c>
      <c r="AF1243" t="s">
        <v>935</v>
      </c>
      <c r="AG1243" t="s">
        <v>761</v>
      </c>
      <c r="AH1243" t="s">
        <v>762</v>
      </c>
      <c r="AI1243" t="s">
        <v>936</v>
      </c>
      <c r="AJ1243">
        <v>260.60000000000002</v>
      </c>
      <c r="AK1243">
        <v>0</v>
      </c>
      <c r="AL1243">
        <v>0</v>
      </c>
      <c r="AM1243" t="s">
        <v>764</v>
      </c>
      <c r="AN1243" t="s">
        <v>764</v>
      </c>
      <c r="AO1243" t="s">
        <v>764</v>
      </c>
    </row>
    <row r="1244" spans="1:41" x14ac:dyDescent="0.35">
      <c r="A1244">
        <v>1772614</v>
      </c>
      <c r="B1244" t="s">
        <v>740</v>
      </c>
      <c r="C1244" t="s">
        <v>741</v>
      </c>
      <c r="D1244" t="s">
        <v>580</v>
      </c>
      <c r="E1244" t="s">
        <v>182</v>
      </c>
      <c r="F1244" t="s">
        <v>800</v>
      </c>
      <c r="G1244">
        <v>2021</v>
      </c>
      <c r="H1244">
        <v>5</v>
      </c>
      <c r="I1244" t="s">
        <v>743</v>
      </c>
      <c r="J1244" s="29">
        <v>44347</v>
      </c>
      <c r="K1244" t="s">
        <v>744</v>
      </c>
      <c r="L1244" t="s">
        <v>745</v>
      </c>
      <c r="M1244" t="s">
        <v>801</v>
      </c>
      <c r="N1244" t="s">
        <v>802</v>
      </c>
      <c r="O1244" t="s">
        <v>803</v>
      </c>
      <c r="P1244" t="s">
        <v>673</v>
      </c>
      <c r="Q1244" t="s">
        <v>749</v>
      </c>
      <c r="R1244" t="s">
        <v>641</v>
      </c>
      <c r="S1244" t="s">
        <v>695</v>
      </c>
      <c r="T1244" t="s">
        <v>751</v>
      </c>
      <c r="U1244" t="s">
        <v>752</v>
      </c>
      <c r="V1244" t="s">
        <v>753</v>
      </c>
      <c r="W1244" t="s">
        <v>21</v>
      </c>
      <c r="X1244" t="s">
        <v>927</v>
      </c>
      <c r="Y1244" t="s">
        <v>755</v>
      </c>
      <c r="Z1244" t="s">
        <v>380</v>
      </c>
      <c r="AA1244" t="s">
        <v>756</v>
      </c>
      <c r="AB1244" t="s">
        <v>924</v>
      </c>
      <c r="AC1244" t="s">
        <v>758</v>
      </c>
      <c r="AD1244" t="s">
        <v>759</v>
      </c>
      <c r="AE1244" t="s">
        <v>472</v>
      </c>
      <c r="AF1244" t="s">
        <v>790</v>
      </c>
      <c r="AG1244" t="s">
        <v>761</v>
      </c>
      <c r="AH1244" t="s">
        <v>762</v>
      </c>
      <c r="AI1244" t="s">
        <v>791</v>
      </c>
      <c r="AJ1244">
        <v>3710.82</v>
      </c>
      <c r="AK1244">
        <v>0</v>
      </c>
      <c r="AL1244">
        <v>0</v>
      </c>
      <c r="AM1244" t="s">
        <v>764</v>
      </c>
      <c r="AN1244" t="s">
        <v>764</v>
      </c>
      <c r="AO1244" t="s">
        <v>764</v>
      </c>
    </row>
    <row r="1245" spans="1:41" x14ac:dyDescent="0.35">
      <c r="A1245">
        <v>1772614</v>
      </c>
      <c r="B1245" t="s">
        <v>740</v>
      </c>
      <c r="C1245" t="s">
        <v>741</v>
      </c>
      <c r="D1245" t="s">
        <v>580</v>
      </c>
      <c r="E1245" t="s">
        <v>182</v>
      </c>
      <c r="F1245" t="s">
        <v>800</v>
      </c>
      <c r="G1245">
        <v>2021</v>
      </c>
      <c r="H1245">
        <v>5</v>
      </c>
      <c r="I1245" t="s">
        <v>743</v>
      </c>
      <c r="J1245" s="29">
        <v>44347</v>
      </c>
      <c r="K1245" t="s">
        <v>744</v>
      </c>
      <c r="L1245" t="s">
        <v>745</v>
      </c>
      <c r="M1245" t="s">
        <v>814</v>
      </c>
      <c r="N1245" t="s">
        <v>815</v>
      </c>
      <c r="O1245" t="s">
        <v>781</v>
      </c>
      <c r="P1245" t="s">
        <v>673</v>
      </c>
      <c r="Q1245" t="s">
        <v>749</v>
      </c>
      <c r="R1245" t="s">
        <v>641</v>
      </c>
      <c r="S1245" t="s">
        <v>695</v>
      </c>
      <c r="T1245" t="s">
        <v>751</v>
      </c>
      <c r="U1245" t="s">
        <v>752</v>
      </c>
      <c r="V1245" t="s">
        <v>753</v>
      </c>
      <c r="W1245" t="s">
        <v>21</v>
      </c>
      <c r="X1245" t="s">
        <v>927</v>
      </c>
      <c r="Y1245" t="s">
        <v>755</v>
      </c>
      <c r="Z1245" t="s">
        <v>380</v>
      </c>
      <c r="AA1245" t="s">
        <v>756</v>
      </c>
      <c r="AB1245" t="s">
        <v>924</v>
      </c>
      <c r="AC1245" t="s">
        <v>758</v>
      </c>
      <c r="AD1245" t="s">
        <v>759</v>
      </c>
      <c r="AE1245" t="s">
        <v>472</v>
      </c>
      <c r="AF1245" t="s">
        <v>790</v>
      </c>
      <c r="AG1245" t="s">
        <v>761</v>
      </c>
      <c r="AH1245" t="s">
        <v>762</v>
      </c>
      <c r="AI1245" t="s">
        <v>791</v>
      </c>
      <c r="AJ1245">
        <v>998.95</v>
      </c>
      <c r="AK1245">
        <v>0</v>
      </c>
      <c r="AL1245">
        <v>0</v>
      </c>
      <c r="AM1245" t="s">
        <v>764</v>
      </c>
      <c r="AN1245" t="s">
        <v>764</v>
      </c>
      <c r="AO1245" t="s">
        <v>764</v>
      </c>
    </row>
    <row r="1246" spans="1:41" x14ac:dyDescent="0.35">
      <c r="A1246">
        <v>1772172</v>
      </c>
      <c r="B1246" t="s">
        <v>740</v>
      </c>
      <c r="C1246" t="s">
        <v>741</v>
      </c>
      <c r="D1246" t="s">
        <v>580</v>
      </c>
      <c r="E1246" t="s">
        <v>181</v>
      </c>
      <c r="F1246" t="s">
        <v>800</v>
      </c>
      <c r="G1246">
        <v>2021</v>
      </c>
      <c r="H1246">
        <v>5</v>
      </c>
      <c r="I1246" t="s">
        <v>743</v>
      </c>
      <c r="J1246" s="29">
        <v>44347</v>
      </c>
      <c r="K1246" t="s">
        <v>744</v>
      </c>
      <c r="L1246" t="s">
        <v>745</v>
      </c>
      <c r="M1246" t="s">
        <v>801</v>
      </c>
      <c r="N1246" t="s">
        <v>802</v>
      </c>
      <c r="O1246" t="s">
        <v>803</v>
      </c>
      <c r="P1246" t="s">
        <v>673</v>
      </c>
      <c r="Q1246" t="s">
        <v>749</v>
      </c>
      <c r="R1246" t="s">
        <v>641</v>
      </c>
      <c r="S1246" t="s">
        <v>695</v>
      </c>
      <c r="T1246" t="s">
        <v>751</v>
      </c>
      <c r="U1246" t="s">
        <v>752</v>
      </c>
      <c r="V1246" t="s">
        <v>753</v>
      </c>
      <c r="W1246" t="s">
        <v>20</v>
      </c>
      <c r="X1246" t="s">
        <v>928</v>
      </c>
      <c r="Y1246" t="s">
        <v>755</v>
      </c>
      <c r="Z1246" t="s">
        <v>380</v>
      </c>
      <c r="AA1246" t="s">
        <v>756</v>
      </c>
      <c r="AB1246" t="s">
        <v>924</v>
      </c>
      <c r="AC1246" t="s">
        <v>758</v>
      </c>
      <c r="AD1246" t="s">
        <v>759</v>
      </c>
      <c r="AE1246" t="s">
        <v>472</v>
      </c>
      <c r="AF1246" t="s">
        <v>925</v>
      </c>
      <c r="AG1246" t="s">
        <v>761</v>
      </c>
      <c r="AH1246" t="s">
        <v>762</v>
      </c>
      <c r="AI1246" t="s">
        <v>926</v>
      </c>
      <c r="AJ1246">
        <v>308.8</v>
      </c>
      <c r="AK1246">
        <v>0</v>
      </c>
      <c r="AL1246">
        <v>0</v>
      </c>
      <c r="AM1246" t="s">
        <v>764</v>
      </c>
      <c r="AN1246" t="s">
        <v>764</v>
      </c>
      <c r="AO1246" t="s">
        <v>764</v>
      </c>
    </row>
    <row r="1247" spans="1:41" x14ac:dyDescent="0.35">
      <c r="A1247">
        <v>1772172</v>
      </c>
      <c r="B1247" t="s">
        <v>740</v>
      </c>
      <c r="C1247" t="s">
        <v>741</v>
      </c>
      <c r="D1247" t="s">
        <v>580</v>
      </c>
      <c r="E1247" t="s">
        <v>181</v>
      </c>
      <c r="F1247" t="s">
        <v>800</v>
      </c>
      <c r="G1247">
        <v>2021</v>
      </c>
      <c r="H1247">
        <v>5</v>
      </c>
      <c r="I1247" t="s">
        <v>743</v>
      </c>
      <c r="J1247" s="29">
        <v>44347</v>
      </c>
      <c r="K1247" t="s">
        <v>744</v>
      </c>
      <c r="L1247" t="s">
        <v>745</v>
      </c>
      <c r="M1247" t="s">
        <v>814</v>
      </c>
      <c r="N1247" t="s">
        <v>815</v>
      </c>
      <c r="O1247" t="s">
        <v>781</v>
      </c>
      <c r="P1247" t="s">
        <v>673</v>
      </c>
      <c r="Q1247" t="s">
        <v>749</v>
      </c>
      <c r="R1247" t="s">
        <v>641</v>
      </c>
      <c r="S1247" t="s">
        <v>695</v>
      </c>
      <c r="T1247" t="s">
        <v>751</v>
      </c>
      <c r="U1247" t="s">
        <v>752</v>
      </c>
      <c r="V1247" t="s">
        <v>753</v>
      </c>
      <c r="W1247" t="s">
        <v>20</v>
      </c>
      <c r="X1247" t="s">
        <v>928</v>
      </c>
      <c r="Y1247" t="s">
        <v>755</v>
      </c>
      <c r="Z1247" t="s">
        <v>380</v>
      </c>
      <c r="AA1247" t="s">
        <v>756</v>
      </c>
      <c r="AB1247" t="s">
        <v>924</v>
      </c>
      <c r="AC1247" t="s">
        <v>758</v>
      </c>
      <c r="AD1247" t="s">
        <v>759</v>
      </c>
      <c r="AE1247" t="s">
        <v>472</v>
      </c>
      <c r="AF1247" t="s">
        <v>925</v>
      </c>
      <c r="AG1247" t="s">
        <v>761</v>
      </c>
      <c r="AH1247" t="s">
        <v>762</v>
      </c>
      <c r="AI1247" t="s">
        <v>926</v>
      </c>
      <c r="AJ1247">
        <v>33.85</v>
      </c>
      <c r="AK1247">
        <v>0</v>
      </c>
      <c r="AL1247">
        <v>0</v>
      </c>
      <c r="AM1247" t="s">
        <v>764</v>
      </c>
      <c r="AN1247" t="s">
        <v>764</v>
      </c>
      <c r="AO1247" t="s">
        <v>764</v>
      </c>
    </row>
    <row r="1248" spans="1:41" x14ac:dyDescent="0.35">
      <c r="A1248">
        <v>1199589</v>
      </c>
      <c r="B1248" t="s">
        <v>740</v>
      </c>
      <c r="C1248" t="s">
        <v>741</v>
      </c>
      <c r="D1248" t="e">
        <v>#N/A</v>
      </c>
      <c r="E1248" t="s">
        <v>945</v>
      </c>
      <c r="F1248" t="s">
        <v>800</v>
      </c>
      <c r="G1248">
        <v>2021</v>
      </c>
      <c r="H1248">
        <v>5</v>
      </c>
      <c r="I1248" t="s">
        <v>743</v>
      </c>
      <c r="J1248" s="29">
        <v>44347</v>
      </c>
      <c r="K1248" t="s">
        <v>744</v>
      </c>
      <c r="L1248" t="s">
        <v>745</v>
      </c>
      <c r="M1248" t="s">
        <v>801</v>
      </c>
      <c r="N1248" t="s">
        <v>802</v>
      </c>
      <c r="O1248" t="s">
        <v>803</v>
      </c>
      <c r="P1248" t="s">
        <v>673</v>
      </c>
      <c r="Q1248" t="s">
        <v>749</v>
      </c>
      <c r="R1248" t="s">
        <v>639</v>
      </c>
      <c r="S1248" t="s">
        <v>703</v>
      </c>
      <c r="T1248" t="s">
        <v>751</v>
      </c>
      <c r="U1248" t="s">
        <v>752</v>
      </c>
      <c r="V1248" t="s">
        <v>753</v>
      </c>
      <c r="W1248" t="s">
        <v>930</v>
      </c>
      <c r="X1248" t="s">
        <v>931</v>
      </c>
      <c r="Y1248" t="s">
        <v>755</v>
      </c>
      <c r="Z1248" t="s">
        <v>380</v>
      </c>
      <c r="AA1248" t="s">
        <v>756</v>
      </c>
      <c r="AB1248" t="s">
        <v>924</v>
      </c>
      <c r="AC1248" t="s">
        <v>758</v>
      </c>
      <c r="AD1248" t="s">
        <v>759</v>
      </c>
      <c r="AE1248" t="s">
        <v>766</v>
      </c>
      <c r="AF1248" t="s">
        <v>925</v>
      </c>
      <c r="AG1248" t="s">
        <v>761</v>
      </c>
      <c r="AH1248" t="s">
        <v>762</v>
      </c>
      <c r="AI1248" t="s">
        <v>926</v>
      </c>
      <c r="AJ1248">
        <v>2159.67</v>
      </c>
      <c r="AK1248">
        <v>0</v>
      </c>
      <c r="AL1248">
        <v>0</v>
      </c>
      <c r="AM1248" t="s">
        <v>764</v>
      </c>
      <c r="AN1248" t="s">
        <v>764</v>
      </c>
      <c r="AO1248" t="s">
        <v>764</v>
      </c>
    </row>
    <row r="1249" spans="1:41" x14ac:dyDescent="0.35">
      <c r="A1249">
        <v>1199589</v>
      </c>
      <c r="B1249" t="s">
        <v>740</v>
      </c>
      <c r="C1249" t="s">
        <v>741</v>
      </c>
      <c r="D1249" t="e">
        <v>#N/A</v>
      </c>
      <c r="E1249" t="s">
        <v>945</v>
      </c>
      <c r="F1249" t="s">
        <v>800</v>
      </c>
      <c r="G1249">
        <v>2021</v>
      </c>
      <c r="H1249">
        <v>5</v>
      </c>
      <c r="I1249" t="s">
        <v>743</v>
      </c>
      <c r="J1249" s="29">
        <v>44342</v>
      </c>
      <c r="K1249" t="s">
        <v>744</v>
      </c>
      <c r="L1249" t="s">
        <v>745</v>
      </c>
      <c r="M1249" t="s">
        <v>805</v>
      </c>
      <c r="N1249" t="s">
        <v>806</v>
      </c>
      <c r="O1249" t="s">
        <v>807</v>
      </c>
      <c r="P1249" t="s">
        <v>673</v>
      </c>
      <c r="Q1249" t="s">
        <v>749</v>
      </c>
      <c r="R1249" t="s">
        <v>639</v>
      </c>
      <c r="S1249" t="s">
        <v>703</v>
      </c>
      <c r="T1249" t="s">
        <v>751</v>
      </c>
      <c r="U1249" t="s">
        <v>752</v>
      </c>
      <c r="V1249" t="s">
        <v>753</v>
      </c>
      <c r="W1249" t="s">
        <v>930</v>
      </c>
      <c r="X1249" t="s">
        <v>931</v>
      </c>
      <c r="Y1249" t="s">
        <v>755</v>
      </c>
      <c r="Z1249" t="s">
        <v>380</v>
      </c>
      <c r="AA1249" t="s">
        <v>756</v>
      </c>
      <c r="AB1249" t="s">
        <v>924</v>
      </c>
      <c r="AC1249" t="s">
        <v>758</v>
      </c>
      <c r="AD1249" t="s">
        <v>759</v>
      </c>
      <c r="AE1249" t="s">
        <v>766</v>
      </c>
      <c r="AF1249" t="s">
        <v>925</v>
      </c>
      <c r="AG1249" t="s">
        <v>761</v>
      </c>
      <c r="AH1249" t="s">
        <v>762</v>
      </c>
      <c r="AI1249" t="s">
        <v>926</v>
      </c>
      <c r="AJ1249">
        <v>-296.63</v>
      </c>
      <c r="AK1249">
        <v>0</v>
      </c>
      <c r="AL1249">
        <v>0</v>
      </c>
      <c r="AM1249" t="s">
        <v>764</v>
      </c>
      <c r="AN1249" t="s">
        <v>764</v>
      </c>
      <c r="AO1249" t="s">
        <v>764</v>
      </c>
    </row>
    <row r="1250" spans="1:41" x14ac:dyDescent="0.35">
      <c r="A1250">
        <v>1772632</v>
      </c>
      <c r="B1250" t="s">
        <v>740</v>
      </c>
      <c r="C1250" t="s">
        <v>741</v>
      </c>
      <c r="D1250" t="s">
        <v>580</v>
      </c>
      <c r="E1250" t="s">
        <v>178</v>
      </c>
      <c r="F1250" t="s">
        <v>800</v>
      </c>
      <c r="G1250">
        <v>2021</v>
      </c>
      <c r="H1250">
        <v>5</v>
      </c>
      <c r="I1250" t="s">
        <v>743</v>
      </c>
      <c r="J1250" s="29">
        <v>44347</v>
      </c>
      <c r="K1250" t="s">
        <v>744</v>
      </c>
      <c r="L1250" t="s">
        <v>745</v>
      </c>
      <c r="M1250" t="s">
        <v>801</v>
      </c>
      <c r="N1250" t="s">
        <v>802</v>
      </c>
      <c r="O1250" t="s">
        <v>803</v>
      </c>
      <c r="P1250" t="s">
        <v>673</v>
      </c>
      <c r="Q1250" t="s">
        <v>749</v>
      </c>
      <c r="R1250" t="s">
        <v>639</v>
      </c>
      <c r="S1250" t="s">
        <v>703</v>
      </c>
      <c r="T1250" t="s">
        <v>751</v>
      </c>
      <c r="U1250" t="s">
        <v>752</v>
      </c>
      <c r="V1250" t="s">
        <v>753</v>
      </c>
      <c r="W1250" t="s">
        <v>21</v>
      </c>
      <c r="X1250" t="s">
        <v>927</v>
      </c>
      <c r="Y1250" t="s">
        <v>755</v>
      </c>
      <c r="Z1250" t="s">
        <v>380</v>
      </c>
      <c r="AA1250" t="s">
        <v>756</v>
      </c>
      <c r="AB1250" t="s">
        <v>924</v>
      </c>
      <c r="AC1250" t="s">
        <v>758</v>
      </c>
      <c r="AD1250" t="s">
        <v>759</v>
      </c>
      <c r="AE1250" t="s">
        <v>766</v>
      </c>
      <c r="AF1250" t="s">
        <v>790</v>
      </c>
      <c r="AG1250" t="s">
        <v>761</v>
      </c>
      <c r="AH1250" t="s">
        <v>762</v>
      </c>
      <c r="AI1250" t="s">
        <v>791</v>
      </c>
      <c r="AJ1250">
        <v>4556.95</v>
      </c>
      <c r="AK1250">
        <v>0</v>
      </c>
      <c r="AL1250">
        <v>0</v>
      </c>
      <c r="AM1250" t="s">
        <v>764</v>
      </c>
      <c r="AN1250" t="s">
        <v>764</v>
      </c>
      <c r="AO1250" t="s">
        <v>764</v>
      </c>
    </row>
    <row r="1251" spans="1:41" x14ac:dyDescent="0.35">
      <c r="A1251">
        <v>1771976</v>
      </c>
      <c r="B1251" t="s">
        <v>740</v>
      </c>
      <c r="C1251" t="s">
        <v>741</v>
      </c>
      <c r="D1251" t="s">
        <v>580</v>
      </c>
      <c r="E1251" t="s">
        <v>177</v>
      </c>
      <c r="F1251" t="s">
        <v>800</v>
      </c>
      <c r="G1251">
        <v>2021</v>
      </c>
      <c r="H1251">
        <v>5</v>
      </c>
      <c r="I1251" t="s">
        <v>743</v>
      </c>
      <c r="J1251" s="29">
        <v>44347</v>
      </c>
      <c r="K1251" t="s">
        <v>744</v>
      </c>
      <c r="L1251" t="s">
        <v>745</v>
      </c>
      <c r="M1251" t="s">
        <v>801</v>
      </c>
      <c r="N1251" t="s">
        <v>802</v>
      </c>
      <c r="O1251" t="s">
        <v>803</v>
      </c>
      <c r="P1251" t="s">
        <v>673</v>
      </c>
      <c r="Q1251" t="s">
        <v>749</v>
      </c>
      <c r="R1251" t="s">
        <v>639</v>
      </c>
      <c r="S1251" t="s">
        <v>703</v>
      </c>
      <c r="T1251" t="s">
        <v>751</v>
      </c>
      <c r="U1251" t="s">
        <v>752</v>
      </c>
      <c r="V1251" t="s">
        <v>753</v>
      </c>
      <c r="W1251" t="s">
        <v>20</v>
      </c>
      <c r="X1251" t="s">
        <v>928</v>
      </c>
      <c r="Y1251" t="s">
        <v>755</v>
      </c>
      <c r="Z1251" t="s">
        <v>380</v>
      </c>
      <c r="AA1251" t="s">
        <v>756</v>
      </c>
      <c r="AB1251" t="s">
        <v>924</v>
      </c>
      <c r="AC1251" t="s">
        <v>758</v>
      </c>
      <c r="AD1251" t="s">
        <v>759</v>
      </c>
      <c r="AE1251" t="s">
        <v>766</v>
      </c>
      <c r="AF1251" t="s">
        <v>925</v>
      </c>
      <c r="AG1251" t="s">
        <v>761</v>
      </c>
      <c r="AH1251" t="s">
        <v>762</v>
      </c>
      <c r="AI1251" t="s">
        <v>926</v>
      </c>
      <c r="AJ1251">
        <v>4779.5600000000004</v>
      </c>
      <c r="AK1251">
        <v>0</v>
      </c>
      <c r="AL1251">
        <v>0</v>
      </c>
      <c r="AM1251" t="s">
        <v>764</v>
      </c>
      <c r="AN1251" t="s">
        <v>764</v>
      </c>
      <c r="AO1251" t="s">
        <v>764</v>
      </c>
    </row>
    <row r="1252" spans="1:41" x14ac:dyDescent="0.35">
      <c r="A1252">
        <v>1208937</v>
      </c>
      <c r="B1252" t="s">
        <v>740</v>
      </c>
      <c r="C1252" t="s">
        <v>741</v>
      </c>
      <c r="D1252" t="e">
        <v>#N/A</v>
      </c>
      <c r="E1252" t="s">
        <v>946</v>
      </c>
      <c r="F1252" t="s">
        <v>800</v>
      </c>
      <c r="G1252">
        <v>2021</v>
      </c>
      <c r="H1252">
        <v>5</v>
      </c>
      <c r="I1252" t="s">
        <v>743</v>
      </c>
      <c r="J1252" s="29">
        <v>44347</v>
      </c>
      <c r="K1252" t="s">
        <v>744</v>
      </c>
      <c r="L1252" t="s">
        <v>745</v>
      </c>
      <c r="M1252" t="s">
        <v>801</v>
      </c>
      <c r="N1252" t="s">
        <v>802</v>
      </c>
      <c r="O1252" t="s">
        <v>803</v>
      </c>
      <c r="P1252" t="s">
        <v>673</v>
      </c>
      <c r="Q1252" t="s">
        <v>749</v>
      </c>
      <c r="R1252" t="s">
        <v>639</v>
      </c>
      <c r="S1252" t="s">
        <v>703</v>
      </c>
      <c r="T1252" t="s">
        <v>751</v>
      </c>
      <c r="U1252" t="s">
        <v>752</v>
      </c>
      <c r="V1252" t="s">
        <v>753</v>
      </c>
      <c r="W1252" t="s">
        <v>933</v>
      </c>
      <c r="X1252" t="s">
        <v>934</v>
      </c>
      <c r="Y1252" t="s">
        <v>755</v>
      </c>
      <c r="Z1252" t="s">
        <v>380</v>
      </c>
      <c r="AA1252" t="s">
        <v>756</v>
      </c>
      <c r="AB1252" t="s">
        <v>924</v>
      </c>
      <c r="AC1252" t="s">
        <v>758</v>
      </c>
      <c r="AD1252" t="s">
        <v>759</v>
      </c>
      <c r="AE1252" t="s">
        <v>766</v>
      </c>
      <c r="AF1252" t="s">
        <v>935</v>
      </c>
      <c r="AG1252" t="s">
        <v>761</v>
      </c>
      <c r="AH1252" t="s">
        <v>762</v>
      </c>
      <c r="AI1252" t="s">
        <v>936</v>
      </c>
      <c r="AJ1252">
        <v>548.9</v>
      </c>
      <c r="AK1252">
        <v>0</v>
      </c>
      <c r="AL1252">
        <v>0</v>
      </c>
      <c r="AM1252" t="s">
        <v>764</v>
      </c>
      <c r="AN1252" t="s">
        <v>764</v>
      </c>
      <c r="AO1252" t="s">
        <v>764</v>
      </c>
    </row>
    <row r="1253" spans="1:41" x14ac:dyDescent="0.35">
      <c r="A1253">
        <v>1199587</v>
      </c>
      <c r="B1253" t="s">
        <v>740</v>
      </c>
      <c r="C1253" t="s">
        <v>741</v>
      </c>
      <c r="D1253" t="e">
        <v>#N/A</v>
      </c>
      <c r="E1253" t="s">
        <v>947</v>
      </c>
      <c r="F1253" t="s">
        <v>800</v>
      </c>
      <c r="G1253">
        <v>2021</v>
      </c>
      <c r="H1253">
        <v>5</v>
      </c>
      <c r="I1253" t="s">
        <v>743</v>
      </c>
      <c r="J1253" s="29">
        <v>44347</v>
      </c>
      <c r="K1253" t="s">
        <v>744</v>
      </c>
      <c r="L1253" t="s">
        <v>745</v>
      </c>
      <c r="M1253" t="s">
        <v>801</v>
      </c>
      <c r="N1253" t="s">
        <v>802</v>
      </c>
      <c r="O1253" t="s">
        <v>803</v>
      </c>
      <c r="P1253" t="s">
        <v>673</v>
      </c>
      <c r="Q1253" t="s">
        <v>749</v>
      </c>
      <c r="R1253" t="s">
        <v>637</v>
      </c>
      <c r="S1253" t="s">
        <v>705</v>
      </c>
      <c r="T1253" t="s">
        <v>751</v>
      </c>
      <c r="U1253" t="s">
        <v>752</v>
      </c>
      <c r="V1253" t="s">
        <v>753</v>
      </c>
      <c r="W1253" t="s">
        <v>930</v>
      </c>
      <c r="X1253" t="s">
        <v>931</v>
      </c>
      <c r="Y1253" t="s">
        <v>755</v>
      </c>
      <c r="Z1253" t="s">
        <v>380</v>
      </c>
      <c r="AA1253" t="s">
        <v>756</v>
      </c>
      <c r="AB1253" t="s">
        <v>924</v>
      </c>
      <c r="AC1253" t="s">
        <v>758</v>
      </c>
      <c r="AD1253" t="s">
        <v>759</v>
      </c>
      <c r="AE1253" t="s">
        <v>766</v>
      </c>
      <c r="AF1253" t="s">
        <v>925</v>
      </c>
      <c r="AG1253" t="s">
        <v>761</v>
      </c>
      <c r="AH1253" t="s">
        <v>762</v>
      </c>
      <c r="AI1253" t="s">
        <v>926</v>
      </c>
      <c r="AJ1253">
        <v>1547.83</v>
      </c>
      <c r="AK1253">
        <v>0</v>
      </c>
      <c r="AL1253">
        <v>0</v>
      </c>
      <c r="AM1253" t="s">
        <v>764</v>
      </c>
      <c r="AN1253" t="s">
        <v>764</v>
      </c>
      <c r="AO1253" t="s">
        <v>764</v>
      </c>
    </row>
    <row r="1254" spans="1:41" x14ac:dyDescent="0.35">
      <c r="A1254">
        <v>1199587</v>
      </c>
      <c r="B1254" t="s">
        <v>740</v>
      </c>
      <c r="C1254" t="s">
        <v>741</v>
      </c>
      <c r="D1254" t="e">
        <v>#N/A</v>
      </c>
      <c r="E1254" t="s">
        <v>947</v>
      </c>
      <c r="F1254" t="s">
        <v>800</v>
      </c>
      <c r="G1254">
        <v>2021</v>
      </c>
      <c r="H1254">
        <v>5</v>
      </c>
      <c r="I1254" t="s">
        <v>743</v>
      </c>
      <c r="J1254" s="29">
        <v>44342</v>
      </c>
      <c r="K1254" t="s">
        <v>744</v>
      </c>
      <c r="L1254" t="s">
        <v>745</v>
      </c>
      <c r="M1254" t="s">
        <v>805</v>
      </c>
      <c r="N1254" t="s">
        <v>806</v>
      </c>
      <c r="O1254" t="s">
        <v>807</v>
      </c>
      <c r="P1254" t="s">
        <v>673</v>
      </c>
      <c r="Q1254" t="s">
        <v>749</v>
      </c>
      <c r="R1254" t="s">
        <v>637</v>
      </c>
      <c r="S1254" t="s">
        <v>705</v>
      </c>
      <c r="T1254" t="s">
        <v>751</v>
      </c>
      <c r="U1254" t="s">
        <v>752</v>
      </c>
      <c r="V1254" t="s">
        <v>753</v>
      </c>
      <c r="W1254" t="s">
        <v>930</v>
      </c>
      <c r="X1254" t="s">
        <v>931</v>
      </c>
      <c r="Y1254" t="s">
        <v>755</v>
      </c>
      <c r="Z1254" t="s">
        <v>380</v>
      </c>
      <c r="AA1254" t="s">
        <v>756</v>
      </c>
      <c r="AB1254" t="s">
        <v>924</v>
      </c>
      <c r="AC1254" t="s">
        <v>758</v>
      </c>
      <c r="AD1254" t="s">
        <v>759</v>
      </c>
      <c r="AE1254" t="s">
        <v>766</v>
      </c>
      <c r="AF1254" t="s">
        <v>925</v>
      </c>
      <c r="AG1254" t="s">
        <v>761</v>
      </c>
      <c r="AH1254" t="s">
        <v>762</v>
      </c>
      <c r="AI1254" t="s">
        <v>926</v>
      </c>
      <c r="AJ1254">
        <v>-418.27</v>
      </c>
      <c r="AK1254">
        <v>0</v>
      </c>
      <c r="AL1254">
        <v>0</v>
      </c>
      <c r="AM1254" t="s">
        <v>764</v>
      </c>
      <c r="AN1254" t="s">
        <v>764</v>
      </c>
      <c r="AO1254" t="s">
        <v>764</v>
      </c>
    </row>
    <row r="1255" spans="1:41" x14ac:dyDescent="0.35">
      <c r="A1255">
        <v>1772558</v>
      </c>
      <c r="B1255" t="s">
        <v>740</v>
      </c>
      <c r="C1255" t="s">
        <v>741</v>
      </c>
      <c r="D1255" t="s">
        <v>580</v>
      </c>
      <c r="E1255" t="s">
        <v>175</v>
      </c>
      <c r="F1255" t="s">
        <v>800</v>
      </c>
      <c r="G1255">
        <v>2021</v>
      </c>
      <c r="H1255">
        <v>5</v>
      </c>
      <c r="I1255" t="s">
        <v>743</v>
      </c>
      <c r="J1255" s="29">
        <v>44347</v>
      </c>
      <c r="K1255" t="s">
        <v>744</v>
      </c>
      <c r="L1255" t="s">
        <v>745</v>
      </c>
      <c r="M1255" t="s">
        <v>801</v>
      </c>
      <c r="N1255" t="s">
        <v>802</v>
      </c>
      <c r="O1255" t="s">
        <v>803</v>
      </c>
      <c r="P1255" t="s">
        <v>673</v>
      </c>
      <c r="Q1255" t="s">
        <v>749</v>
      </c>
      <c r="R1255" t="s">
        <v>637</v>
      </c>
      <c r="S1255" t="s">
        <v>705</v>
      </c>
      <c r="T1255" t="s">
        <v>751</v>
      </c>
      <c r="U1255" t="s">
        <v>752</v>
      </c>
      <c r="V1255" t="s">
        <v>753</v>
      </c>
      <c r="W1255" t="s">
        <v>21</v>
      </c>
      <c r="X1255" t="s">
        <v>927</v>
      </c>
      <c r="Y1255" t="s">
        <v>755</v>
      </c>
      <c r="Z1255" t="s">
        <v>380</v>
      </c>
      <c r="AA1255" t="s">
        <v>756</v>
      </c>
      <c r="AB1255" t="s">
        <v>924</v>
      </c>
      <c r="AC1255" t="s">
        <v>758</v>
      </c>
      <c r="AD1255" t="s">
        <v>759</v>
      </c>
      <c r="AE1255" t="s">
        <v>766</v>
      </c>
      <c r="AF1255" t="s">
        <v>790</v>
      </c>
      <c r="AG1255" t="s">
        <v>761</v>
      </c>
      <c r="AH1255" t="s">
        <v>762</v>
      </c>
      <c r="AI1255" t="s">
        <v>791</v>
      </c>
      <c r="AJ1255">
        <v>2368.77</v>
      </c>
      <c r="AK1255">
        <v>0</v>
      </c>
      <c r="AL1255">
        <v>0</v>
      </c>
      <c r="AM1255" t="s">
        <v>764</v>
      </c>
      <c r="AN1255" t="s">
        <v>764</v>
      </c>
      <c r="AO1255" t="s">
        <v>764</v>
      </c>
    </row>
    <row r="1256" spans="1:41" x14ac:dyDescent="0.35">
      <c r="A1256">
        <v>1772146</v>
      </c>
      <c r="B1256" t="s">
        <v>740</v>
      </c>
      <c r="C1256" t="s">
        <v>741</v>
      </c>
      <c r="D1256" t="s">
        <v>580</v>
      </c>
      <c r="E1256" t="s">
        <v>174</v>
      </c>
      <c r="F1256" t="s">
        <v>800</v>
      </c>
      <c r="G1256">
        <v>2021</v>
      </c>
      <c r="H1256">
        <v>5</v>
      </c>
      <c r="I1256" t="s">
        <v>743</v>
      </c>
      <c r="J1256" s="29">
        <v>44347</v>
      </c>
      <c r="K1256" t="s">
        <v>744</v>
      </c>
      <c r="L1256" t="s">
        <v>745</v>
      </c>
      <c r="M1256" t="s">
        <v>801</v>
      </c>
      <c r="N1256" t="s">
        <v>802</v>
      </c>
      <c r="O1256" t="s">
        <v>803</v>
      </c>
      <c r="P1256" t="s">
        <v>673</v>
      </c>
      <c r="Q1256" t="s">
        <v>749</v>
      </c>
      <c r="R1256" t="s">
        <v>637</v>
      </c>
      <c r="S1256" t="s">
        <v>705</v>
      </c>
      <c r="T1256" t="s">
        <v>751</v>
      </c>
      <c r="U1256" t="s">
        <v>752</v>
      </c>
      <c r="V1256" t="s">
        <v>753</v>
      </c>
      <c r="W1256" t="s">
        <v>20</v>
      </c>
      <c r="X1256" t="s">
        <v>928</v>
      </c>
      <c r="Y1256" t="s">
        <v>755</v>
      </c>
      <c r="Z1256" t="s">
        <v>380</v>
      </c>
      <c r="AA1256" t="s">
        <v>756</v>
      </c>
      <c r="AB1256" t="s">
        <v>924</v>
      </c>
      <c r="AC1256" t="s">
        <v>758</v>
      </c>
      <c r="AD1256" t="s">
        <v>759</v>
      </c>
      <c r="AE1256" t="s">
        <v>766</v>
      </c>
      <c r="AF1256" t="s">
        <v>925</v>
      </c>
      <c r="AG1256" t="s">
        <v>761</v>
      </c>
      <c r="AH1256" t="s">
        <v>762</v>
      </c>
      <c r="AI1256" t="s">
        <v>926</v>
      </c>
      <c r="AJ1256">
        <v>2377.75</v>
      </c>
      <c r="AK1256">
        <v>0</v>
      </c>
      <c r="AL1256">
        <v>0</v>
      </c>
      <c r="AM1256" t="s">
        <v>764</v>
      </c>
      <c r="AN1256" t="s">
        <v>764</v>
      </c>
      <c r="AO1256" t="s">
        <v>764</v>
      </c>
    </row>
    <row r="1257" spans="1:41" x14ac:dyDescent="0.35">
      <c r="A1257">
        <v>1208936</v>
      </c>
      <c r="B1257" t="s">
        <v>740</v>
      </c>
      <c r="C1257" t="s">
        <v>741</v>
      </c>
      <c r="D1257" t="e">
        <v>#N/A</v>
      </c>
      <c r="E1257" t="s">
        <v>948</v>
      </c>
      <c r="F1257" t="s">
        <v>800</v>
      </c>
      <c r="G1257">
        <v>2021</v>
      </c>
      <c r="H1257">
        <v>5</v>
      </c>
      <c r="I1257" t="s">
        <v>743</v>
      </c>
      <c r="J1257" s="29">
        <v>44347</v>
      </c>
      <c r="K1257" t="s">
        <v>744</v>
      </c>
      <c r="L1257" t="s">
        <v>745</v>
      </c>
      <c r="M1257" t="s">
        <v>801</v>
      </c>
      <c r="N1257" t="s">
        <v>802</v>
      </c>
      <c r="O1257" t="s">
        <v>803</v>
      </c>
      <c r="P1257" t="s">
        <v>673</v>
      </c>
      <c r="Q1257" t="s">
        <v>749</v>
      </c>
      <c r="R1257" t="s">
        <v>637</v>
      </c>
      <c r="S1257" t="s">
        <v>705</v>
      </c>
      <c r="T1257" t="s">
        <v>751</v>
      </c>
      <c r="U1257" t="s">
        <v>752</v>
      </c>
      <c r="V1257" t="s">
        <v>753</v>
      </c>
      <c r="W1257" t="s">
        <v>933</v>
      </c>
      <c r="X1257" t="s">
        <v>934</v>
      </c>
      <c r="Y1257" t="s">
        <v>755</v>
      </c>
      <c r="Z1257" t="s">
        <v>380</v>
      </c>
      <c r="AA1257" t="s">
        <v>756</v>
      </c>
      <c r="AB1257" t="s">
        <v>924</v>
      </c>
      <c r="AC1257" t="s">
        <v>758</v>
      </c>
      <c r="AD1257" t="s">
        <v>759</v>
      </c>
      <c r="AE1257" t="s">
        <v>766</v>
      </c>
      <c r="AF1257" t="s">
        <v>935</v>
      </c>
      <c r="AG1257" t="s">
        <v>761</v>
      </c>
      <c r="AH1257" t="s">
        <v>762</v>
      </c>
      <c r="AI1257" t="s">
        <v>936</v>
      </c>
      <c r="AJ1257">
        <v>556.04999999999995</v>
      </c>
      <c r="AK1257">
        <v>0</v>
      </c>
      <c r="AL1257">
        <v>0</v>
      </c>
      <c r="AM1257" t="s">
        <v>764</v>
      </c>
      <c r="AN1257" t="s">
        <v>764</v>
      </c>
      <c r="AO1257" t="s">
        <v>764</v>
      </c>
    </row>
    <row r="1258" spans="1:41" x14ac:dyDescent="0.35">
      <c r="A1258">
        <v>1208936</v>
      </c>
      <c r="B1258" t="s">
        <v>740</v>
      </c>
      <c r="C1258" t="s">
        <v>741</v>
      </c>
      <c r="D1258" t="e">
        <v>#N/A</v>
      </c>
      <c r="E1258" t="s">
        <v>948</v>
      </c>
      <c r="F1258" t="s">
        <v>800</v>
      </c>
      <c r="G1258">
        <v>2021</v>
      </c>
      <c r="H1258">
        <v>5</v>
      </c>
      <c r="I1258" t="s">
        <v>743</v>
      </c>
      <c r="J1258" s="29">
        <v>44342</v>
      </c>
      <c r="K1258" t="s">
        <v>744</v>
      </c>
      <c r="L1258" t="s">
        <v>745</v>
      </c>
      <c r="M1258" t="s">
        <v>805</v>
      </c>
      <c r="N1258" t="s">
        <v>806</v>
      </c>
      <c r="O1258" t="s">
        <v>807</v>
      </c>
      <c r="P1258" t="s">
        <v>673</v>
      </c>
      <c r="Q1258" t="s">
        <v>749</v>
      </c>
      <c r="R1258" t="s">
        <v>637</v>
      </c>
      <c r="S1258" t="s">
        <v>705</v>
      </c>
      <c r="T1258" t="s">
        <v>751</v>
      </c>
      <c r="U1258" t="s">
        <v>752</v>
      </c>
      <c r="V1258" t="s">
        <v>753</v>
      </c>
      <c r="W1258" t="s">
        <v>933</v>
      </c>
      <c r="X1258" t="s">
        <v>934</v>
      </c>
      <c r="Y1258" t="s">
        <v>755</v>
      </c>
      <c r="Z1258" t="s">
        <v>380</v>
      </c>
      <c r="AA1258" t="s">
        <v>756</v>
      </c>
      <c r="AB1258" t="s">
        <v>924</v>
      </c>
      <c r="AC1258" t="s">
        <v>758</v>
      </c>
      <c r="AD1258" t="s">
        <v>759</v>
      </c>
      <c r="AE1258" t="s">
        <v>766</v>
      </c>
      <c r="AF1258" t="s">
        <v>935</v>
      </c>
      <c r="AG1258" t="s">
        <v>761</v>
      </c>
      <c r="AH1258" t="s">
        <v>762</v>
      </c>
      <c r="AI1258" t="s">
        <v>936</v>
      </c>
      <c r="AJ1258">
        <v>-325.82</v>
      </c>
      <c r="AK1258">
        <v>0</v>
      </c>
      <c r="AL1258">
        <v>0</v>
      </c>
      <c r="AM1258" t="s">
        <v>764</v>
      </c>
      <c r="AN1258" t="s">
        <v>764</v>
      </c>
      <c r="AO1258" t="s">
        <v>764</v>
      </c>
    </row>
    <row r="1259" spans="1:41" x14ac:dyDescent="0.35">
      <c r="A1259">
        <v>1117775</v>
      </c>
      <c r="B1259" t="s">
        <v>740</v>
      </c>
      <c r="C1259" t="s">
        <v>741</v>
      </c>
      <c r="D1259" t="e">
        <v>#N/A</v>
      </c>
      <c r="E1259" t="s">
        <v>949</v>
      </c>
      <c r="F1259" t="s">
        <v>800</v>
      </c>
      <c r="G1259">
        <v>2021</v>
      </c>
      <c r="H1259">
        <v>5</v>
      </c>
      <c r="I1259" t="s">
        <v>743</v>
      </c>
      <c r="J1259" s="29">
        <v>44347</v>
      </c>
      <c r="K1259" t="s">
        <v>744</v>
      </c>
      <c r="L1259" t="s">
        <v>745</v>
      </c>
      <c r="M1259" t="s">
        <v>801</v>
      </c>
      <c r="N1259" t="s">
        <v>802</v>
      </c>
      <c r="O1259" t="s">
        <v>803</v>
      </c>
      <c r="P1259" t="s">
        <v>673</v>
      </c>
      <c r="Q1259" t="s">
        <v>749</v>
      </c>
      <c r="R1259" t="s">
        <v>633</v>
      </c>
      <c r="S1259" t="s">
        <v>704</v>
      </c>
      <c r="T1259" t="s">
        <v>751</v>
      </c>
      <c r="U1259" t="s">
        <v>752</v>
      </c>
      <c r="V1259" t="s">
        <v>753</v>
      </c>
      <c r="W1259" t="s">
        <v>930</v>
      </c>
      <c r="X1259" t="s">
        <v>931</v>
      </c>
      <c r="Y1259" t="s">
        <v>755</v>
      </c>
      <c r="Z1259" t="s">
        <v>380</v>
      </c>
      <c r="AA1259" t="s">
        <v>756</v>
      </c>
      <c r="AB1259" t="s">
        <v>924</v>
      </c>
      <c r="AC1259" t="s">
        <v>758</v>
      </c>
      <c r="AD1259" t="s">
        <v>759</v>
      </c>
      <c r="AE1259" t="s">
        <v>766</v>
      </c>
      <c r="AF1259" t="s">
        <v>925</v>
      </c>
      <c r="AG1259" t="s">
        <v>761</v>
      </c>
      <c r="AH1259" t="s">
        <v>762</v>
      </c>
      <c r="AI1259" t="s">
        <v>926</v>
      </c>
      <c r="AJ1259">
        <v>155.88999999999999</v>
      </c>
      <c r="AK1259">
        <v>0</v>
      </c>
      <c r="AL1259">
        <v>0</v>
      </c>
      <c r="AM1259" t="s">
        <v>764</v>
      </c>
      <c r="AN1259" t="s">
        <v>764</v>
      </c>
      <c r="AO1259" t="s">
        <v>764</v>
      </c>
    </row>
    <row r="1260" spans="1:41" x14ac:dyDescent="0.35">
      <c r="A1260">
        <v>1117775</v>
      </c>
      <c r="B1260" t="s">
        <v>740</v>
      </c>
      <c r="C1260" t="s">
        <v>741</v>
      </c>
      <c r="D1260" t="e">
        <v>#N/A</v>
      </c>
      <c r="E1260" t="s">
        <v>949</v>
      </c>
      <c r="F1260" t="s">
        <v>800</v>
      </c>
      <c r="G1260">
        <v>2021</v>
      </c>
      <c r="H1260">
        <v>5</v>
      </c>
      <c r="I1260" t="s">
        <v>743</v>
      </c>
      <c r="J1260" s="29">
        <v>44342</v>
      </c>
      <c r="K1260" t="s">
        <v>744</v>
      </c>
      <c r="L1260" t="s">
        <v>745</v>
      </c>
      <c r="M1260" t="s">
        <v>805</v>
      </c>
      <c r="N1260" t="s">
        <v>806</v>
      </c>
      <c r="O1260" t="s">
        <v>807</v>
      </c>
      <c r="P1260" t="s">
        <v>673</v>
      </c>
      <c r="Q1260" t="s">
        <v>749</v>
      </c>
      <c r="R1260" t="s">
        <v>633</v>
      </c>
      <c r="S1260" t="s">
        <v>704</v>
      </c>
      <c r="T1260" t="s">
        <v>751</v>
      </c>
      <c r="U1260" t="s">
        <v>752</v>
      </c>
      <c r="V1260" t="s">
        <v>753</v>
      </c>
      <c r="W1260" t="s">
        <v>930</v>
      </c>
      <c r="X1260" t="s">
        <v>931</v>
      </c>
      <c r="Y1260" t="s">
        <v>755</v>
      </c>
      <c r="Z1260" t="s">
        <v>380</v>
      </c>
      <c r="AA1260" t="s">
        <v>756</v>
      </c>
      <c r="AB1260" t="s">
        <v>924</v>
      </c>
      <c r="AC1260" t="s">
        <v>758</v>
      </c>
      <c r="AD1260" t="s">
        <v>759</v>
      </c>
      <c r="AE1260" t="s">
        <v>766</v>
      </c>
      <c r="AF1260" t="s">
        <v>925</v>
      </c>
      <c r="AG1260" t="s">
        <v>761</v>
      </c>
      <c r="AH1260" t="s">
        <v>762</v>
      </c>
      <c r="AI1260" t="s">
        <v>926</v>
      </c>
      <c r="AJ1260">
        <v>-82.51</v>
      </c>
      <c r="AK1260">
        <v>0</v>
      </c>
      <c r="AL1260">
        <v>0</v>
      </c>
      <c r="AM1260" t="s">
        <v>764</v>
      </c>
      <c r="AN1260" t="s">
        <v>764</v>
      </c>
      <c r="AO1260" t="s">
        <v>764</v>
      </c>
    </row>
    <row r="1261" spans="1:41" x14ac:dyDescent="0.35">
      <c r="A1261">
        <v>1772606</v>
      </c>
      <c r="B1261" t="s">
        <v>740</v>
      </c>
      <c r="C1261" t="s">
        <v>741</v>
      </c>
      <c r="D1261" t="s">
        <v>580</v>
      </c>
      <c r="E1261" t="s">
        <v>169</v>
      </c>
      <c r="F1261" t="s">
        <v>800</v>
      </c>
      <c r="G1261">
        <v>2021</v>
      </c>
      <c r="H1261">
        <v>5</v>
      </c>
      <c r="I1261" t="s">
        <v>743</v>
      </c>
      <c r="J1261" s="29">
        <v>44347</v>
      </c>
      <c r="K1261" t="s">
        <v>744</v>
      </c>
      <c r="L1261" t="s">
        <v>745</v>
      </c>
      <c r="M1261" t="s">
        <v>801</v>
      </c>
      <c r="N1261" t="s">
        <v>802</v>
      </c>
      <c r="O1261" t="s">
        <v>803</v>
      </c>
      <c r="P1261" t="s">
        <v>673</v>
      </c>
      <c r="Q1261" t="s">
        <v>749</v>
      </c>
      <c r="R1261" t="s">
        <v>633</v>
      </c>
      <c r="S1261" t="s">
        <v>704</v>
      </c>
      <c r="T1261" t="s">
        <v>751</v>
      </c>
      <c r="U1261" t="s">
        <v>752</v>
      </c>
      <c r="V1261" t="s">
        <v>753</v>
      </c>
      <c r="W1261" t="s">
        <v>21</v>
      </c>
      <c r="X1261" t="s">
        <v>927</v>
      </c>
      <c r="Y1261" t="s">
        <v>755</v>
      </c>
      <c r="Z1261" t="s">
        <v>380</v>
      </c>
      <c r="AA1261" t="s">
        <v>756</v>
      </c>
      <c r="AB1261" t="s">
        <v>924</v>
      </c>
      <c r="AC1261" t="s">
        <v>758</v>
      </c>
      <c r="AD1261" t="s">
        <v>759</v>
      </c>
      <c r="AE1261" t="s">
        <v>766</v>
      </c>
      <c r="AF1261" t="s">
        <v>790</v>
      </c>
      <c r="AG1261" t="s">
        <v>761</v>
      </c>
      <c r="AH1261" t="s">
        <v>762</v>
      </c>
      <c r="AI1261" t="s">
        <v>791</v>
      </c>
      <c r="AJ1261">
        <v>1999.01</v>
      </c>
      <c r="AK1261">
        <v>0</v>
      </c>
      <c r="AL1261">
        <v>0</v>
      </c>
      <c r="AM1261" t="s">
        <v>764</v>
      </c>
      <c r="AN1261" t="s">
        <v>764</v>
      </c>
      <c r="AO1261" t="s">
        <v>764</v>
      </c>
    </row>
    <row r="1262" spans="1:41" x14ac:dyDescent="0.35">
      <c r="A1262">
        <v>1772019</v>
      </c>
      <c r="B1262" t="s">
        <v>740</v>
      </c>
      <c r="C1262" t="s">
        <v>741</v>
      </c>
      <c r="D1262" t="s">
        <v>580</v>
      </c>
      <c r="E1262" t="s">
        <v>168</v>
      </c>
      <c r="F1262" t="s">
        <v>800</v>
      </c>
      <c r="G1262">
        <v>2021</v>
      </c>
      <c r="H1262">
        <v>5</v>
      </c>
      <c r="I1262" t="s">
        <v>743</v>
      </c>
      <c r="J1262" s="29">
        <v>44347</v>
      </c>
      <c r="K1262" t="s">
        <v>744</v>
      </c>
      <c r="L1262" t="s">
        <v>745</v>
      </c>
      <c r="M1262" t="s">
        <v>801</v>
      </c>
      <c r="N1262" t="s">
        <v>802</v>
      </c>
      <c r="O1262" t="s">
        <v>803</v>
      </c>
      <c r="P1262" t="s">
        <v>673</v>
      </c>
      <c r="Q1262" t="s">
        <v>749</v>
      </c>
      <c r="R1262" t="s">
        <v>633</v>
      </c>
      <c r="S1262" t="s">
        <v>704</v>
      </c>
      <c r="T1262" t="s">
        <v>751</v>
      </c>
      <c r="U1262" t="s">
        <v>752</v>
      </c>
      <c r="V1262" t="s">
        <v>753</v>
      </c>
      <c r="W1262" t="s">
        <v>20</v>
      </c>
      <c r="X1262" t="s">
        <v>928</v>
      </c>
      <c r="Y1262" t="s">
        <v>755</v>
      </c>
      <c r="Z1262" t="s">
        <v>380</v>
      </c>
      <c r="AA1262" t="s">
        <v>756</v>
      </c>
      <c r="AB1262" t="s">
        <v>924</v>
      </c>
      <c r="AC1262" t="s">
        <v>758</v>
      </c>
      <c r="AD1262" t="s">
        <v>759</v>
      </c>
      <c r="AE1262" t="s">
        <v>766</v>
      </c>
      <c r="AF1262" t="s">
        <v>925</v>
      </c>
      <c r="AG1262" t="s">
        <v>761</v>
      </c>
      <c r="AH1262" t="s">
        <v>762</v>
      </c>
      <c r="AI1262" t="s">
        <v>926</v>
      </c>
      <c r="AJ1262">
        <v>820.84</v>
      </c>
      <c r="AK1262">
        <v>0</v>
      </c>
      <c r="AL1262">
        <v>0</v>
      </c>
      <c r="AM1262" t="s">
        <v>764</v>
      </c>
      <c r="AN1262" t="s">
        <v>764</v>
      </c>
      <c r="AO1262" t="s">
        <v>764</v>
      </c>
    </row>
    <row r="1263" spans="1:41" x14ac:dyDescent="0.35">
      <c r="A1263">
        <v>1187679</v>
      </c>
      <c r="B1263" t="s">
        <v>740</v>
      </c>
      <c r="C1263" t="s">
        <v>741</v>
      </c>
      <c r="D1263" t="e">
        <v>#N/A</v>
      </c>
      <c r="E1263" t="s">
        <v>950</v>
      </c>
      <c r="F1263" t="s">
        <v>800</v>
      </c>
      <c r="G1263">
        <v>2021</v>
      </c>
      <c r="H1263">
        <v>5</v>
      </c>
      <c r="I1263" t="s">
        <v>743</v>
      </c>
      <c r="J1263" s="29">
        <v>44347</v>
      </c>
      <c r="K1263" t="s">
        <v>744</v>
      </c>
      <c r="L1263" t="s">
        <v>745</v>
      </c>
      <c r="M1263" t="s">
        <v>801</v>
      </c>
      <c r="N1263" t="s">
        <v>802</v>
      </c>
      <c r="O1263" t="s">
        <v>803</v>
      </c>
      <c r="P1263" t="s">
        <v>673</v>
      </c>
      <c r="Q1263" t="s">
        <v>749</v>
      </c>
      <c r="R1263" t="s">
        <v>633</v>
      </c>
      <c r="S1263" t="s">
        <v>704</v>
      </c>
      <c r="T1263" t="s">
        <v>751</v>
      </c>
      <c r="U1263" t="s">
        <v>752</v>
      </c>
      <c r="V1263" t="s">
        <v>753</v>
      </c>
      <c r="W1263" t="s">
        <v>933</v>
      </c>
      <c r="X1263" t="s">
        <v>934</v>
      </c>
      <c r="Y1263" t="s">
        <v>755</v>
      </c>
      <c r="Z1263" t="s">
        <v>380</v>
      </c>
      <c r="AA1263" t="s">
        <v>756</v>
      </c>
      <c r="AB1263" t="s">
        <v>924</v>
      </c>
      <c r="AC1263" t="s">
        <v>758</v>
      </c>
      <c r="AD1263" t="s">
        <v>759</v>
      </c>
      <c r="AE1263" t="s">
        <v>766</v>
      </c>
      <c r="AF1263" t="s">
        <v>935</v>
      </c>
      <c r="AG1263" t="s">
        <v>761</v>
      </c>
      <c r="AH1263" t="s">
        <v>762</v>
      </c>
      <c r="AI1263" t="s">
        <v>936</v>
      </c>
      <c r="AJ1263">
        <v>30.38</v>
      </c>
      <c r="AK1263">
        <v>0</v>
      </c>
      <c r="AL1263">
        <v>0</v>
      </c>
      <c r="AM1263" t="s">
        <v>764</v>
      </c>
      <c r="AN1263" t="s">
        <v>764</v>
      </c>
      <c r="AO1263" t="s">
        <v>764</v>
      </c>
    </row>
    <row r="1264" spans="1:41" x14ac:dyDescent="0.35">
      <c r="A1264">
        <v>1187679</v>
      </c>
      <c r="B1264" t="s">
        <v>740</v>
      </c>
      <c r="C1264" t="s">
        <v>741</v>
      </c>
      <c r="D1264" t="e">
        <v>#N/A</v>
      </c>
      <c r="E1264" t="s">
        <v>950</v>
      </c>
      <c r="F1264" t="s">
        <v>800</v>
      </c>
      <c r="G1264">
        <v>2021</v>
      </c>
      <c r="H1264">
        <v>5</v>
      </c>
      <c r="I1264" t="s">
        <v>743</v>
      </c>
      <c r="J1264" s="29">
        <v>44342</v>
      </c>
      <c r="K1264" t="s">
        <v>744</v>
      </c>
      <c r="L1264" t="s">
        <v>745</v>
      </c>
      <c r="M1264" t="s">
        <v>805</v>
      </c>
      <c r="N1264" t="s">
        <v>806</v>
      </c>
      <c r="O1264" t="s">
        <v>807</v>
      </c>
      <c r="P1264" t="s">
        <v>673</v>
      </c>
      <c r="Q1264" t="s">
        <v>749</v>
      </c>
      <c r="R1264" t="s">
        <v>633</v>
      </c>
      <c r="S1264" t="s">
        <v>704</v>
      </c>
      <c r="T1264" t="s">
        <v>751</v>
      </c>
      <c r="U1264" t="s">
        <v>752</v>
      </c>
      <c r="V1264" t="s">
        <v>753</v>
      </c>
      <c r="W1264" t="s">
        <v>933</v>
      </c>
      <c r="X1264" t="s">
        <v>934</v>
      </c>
      <c r="Y1264" t="s">
        <v>755</v>
      </c>
      <c r="Z1264" t="s">
        <v>380</v>
      </c>
      <c r="AA1264" t="s">
        <v>756</v>
      </c>
      <c r="AB1264" t="s">
        <v>924</v>
      </c>
      <c r="AC1264" t="s">
        <v>758</v>
      </c>
      <c r="AD1264" t="s">
        <v>759</v>
      </c>
      <c r="AE1264" t="s">
        <v>766</v>
      </c>
      <c r="AF1264" t="s">
        <v>935</v>
      </c>
      <c r="AG1264" t="s">
        <v>761</v>
      </c>
      <c r="AH1264" t="s">
        <v>762</v>
      </c>
      <c r="AI1264" t="s">
        <v>936</v>
      </c>
      <c r="AJ1264">
        <v>-19.72</v>
      </c>
      <c r="AK1264">
        <v>0</v>
      </c>
      <c r="AL1264">
        <v>0</v>
      </c>
      <c r="AM1264" t="s">
        <v>764</v>
      </c>
      <c r="AN1264" t="s">
        <v>764</v>
      </c>
      <c r="AO1264" t="s">
        <v>764</v>
      </c>
    </row>
    <row r="1265" spans="1:41" x14ac:dyDescent="0.35">
      <c r="A1265">
        <v>1316953</v>
      </c>
      <c r="B1265" t="s">
        <v>740</v>
      </c>
      <c r="C1265" t="s">
        <v>741</v>
      </c>
      <c r="D1265" t="e">
        <v>#N/A</v>
      </c>
      <c r="E1265" t="s">
        <v>1001</v>
      </c>
      <c r="F1265" t="s">
        <v>800</v>
      </c>
      <c r="G1265">
        <v>2021</v>
      </c>
      <c r="H1265">
        <v>5</v>
      </c>
      <c r="I1265" t="s">
        <v>743</v>
      </c>
      <c r="J1265" s="29">
        <v>44347</v>
      </c>
      <c r="K1265" t="s">
        <v>744</v>
      </c>
      <c r="L1265" t="s">
        <v>745</v>
      </c>
      <c r="M1265" t="s">
        <v>801</v>
      </c>
      <c r="N1265" t="s">
        <v>802</v>
      </c>
      <c r="O1265" t="s">
        <v>803</v>
      </c>
      <c r="P1265" t="s">
        <v>673</v>
      </c>
      <c r="Q1265" t="s">
        <v>749</v>
      </c>
      <c r="R1265" t="s">
        <v>629</v>
      </c>
      <c r="S1265" t="s">
        <v>818</v>
      </c>
      <c r="T1265" t="s">
        <v>751</v>
      </c>
      <c r="U1265" t="s">
        <v>752</v>
      </c>
      <c r="V1265" t="s">
        <v>753</v>
      </c>
      <c r="W1265" t="s">
        <v>930</v>
      </c>
      <c r="X1265" t="s">
        <v>931</v>
      </c>
      <c r="Y1265" t="s">
        <v>755</v>
      </c>
      <c r="Z1265" t="s">
        <v>380</v>
      </c>
      <c r="AA1265" t="s">
        <v>756</v>
      </c>
      <c r="AB1265" t="s">
        <v>924</v>
      </c>
      <c r="AC1265" t="s">
        <v>758</v>
      </c>
      <c r="AD1265" t="s">
        <v>759</v>
      </c>
      <c r="AE1265" t="s">
        <v>766</v>
      </c>
      <c r="AF1265" t="s">
        <v>925</v>
      </c>
      <c r="AG1265" t="s">
        <v>761</v>
      </c>
      <c r="AH1265" t="s">
        <v>762</v>
      </c>
      <c r="AI1265" t="s">
        <v>926</v>
      </c>
      <c r="AJ1265">
        <v>1029.67</v>
      </c>
      <c r="AK1265">
        <v>0</v>
      </c>
      <c r="AL1265">
        <v>0</v>
      </c>
      <c r="AM1265" t="s">
        <v>764</v>
      </c>
      <c r="AN1265" t="s">
        <v>764</v>
      </c>
      <c r="AO1265" t="s">
        <v>764</v>
      </c>
    </row>
    <row r="1266" spans="1:41" x14ac:dyDescent="0.35">
      <c r="A1266">
        <v>1316953</v>
      </c>
      <c r="B1266" t="s">
        <v>740</v>
      </c>
      <c r="C1266" t="s">
        <v>741</v>
      </c>
      <c r="D1266" t="e">
        <v>#N/A</v>
      </c>
      <c r="E1266" t="s">
        <v>1001</v>
      </c>
      <c r="F1266" t="s">
        <v>800</v>
      </c>
      <c r="G1266">
        <v>2021</v>
      </c>
      <c r="H1266">
        <v>5</v>
      </c>
      <c r="I1266" t="s">
        <v>743</v>
      </c>
      <c r="J1266" s="29">
        <v>44342</v>
      </c>
      <c r="K1266" t="s">
        <v>744</v>
      </c>
      <c r="L1266" t="s">
        <v>745</v>
      </c>
      <c r="M1266" t="s">
        <v>805</v>
      </c>
      <c r="N1266" t="s">
        <v>806</v>
      </c>
      <c r="O1266" t="s">
        <v>807</v>
      </c>
      <c r="P1266" t="s">
        <v>673</v>
      </c>
      <c r="Q1266" t="s">
        <v>749</v>
      </c>
      <c r="R1266" t="s">
        <v>629</v>
      </c>
      <c r="S1266" t="s">
        <v>818</v>
      </c>
      <c r="T1266" t="s">
        <v>751</v>
      </c>
      <c r="U1266" t="s">
        <v>752</v>
      </c>
      <c r="V1266" t="s">
        <v>753</v>
      </c>
      <c r="W1266" t="s">
        <v>930</v>
      </c>
      <c r="X1266" t="s">
        <v>931</v>
      </c>
      <c r="Y1266" t="s">
        <v>755</v>
      </c>
      <c r="Z1266" t="s">
        <v>380</v>
      </c>
      <c r="AA1266" t="s">
        <v>756</v>
      </c>
      <c r="AB1266" t="s">
        <v>924</v>
      </c>
      <c r="AC1266" t="s">
        <v>758</v>
      </c>
      <c r="AD1266" t="s">
        <v>759</v>
      </c>
      <c r="AE1266" t="s">
        <v>766</v>
      </c>
      <c r="AF1266" t="s">
        <v>925</v>
      </c>
      <c r="AG1266" t="s">
        <v>761</v>
      </c>
      <c r="AH1266" t="s">
        <v>762</v>
      </c>
      <c r="AI1266" t="s">
        <v>926</v>
      </c>
      <c r="AJ1266">
        <v>-164.31</v>
      </c>
      <c r="AK1266">
        <v>0</v>
      </c>
      <c r="AL1266">
        <v>0</v>
      </c>
      <c r="AM1266" t="s">
        <v>764</v>
      </c>
      <c r="AN1266" t="s">
        <v>764</v>
      </c>
      <c r="AO1266" t="s">
        <v>764</v>
      </c>
    </row>
    <row r="1267" spans="1:41" x14ac:dyDescent="0.35">
      <c r="A1267">
        <v>1772642</v>
      </c>
      <c r="B1267" t="s">
        <v>740</v>
      </c>
      <c r="C1267" t="s">
        <v>741</v>
      </c>
      <c r="D1267" t="s">
        <v>580</v>
      </c>
      <c r="E1267" t="s">
        <v>165</v>
      </c>
      <c r="F1267" t="s">
        <v>800</v>
      </c>
      <c r="G1267">
        <v>2021</v>
      </c>
      <c r="H1267">
        <v>5</v>
      </c>
      <c r="I1267" t="s">
        <v>743</v>
      </c>
      <c r="J1267" s="29">
        <v>44347</v>
      </c>
      <c r="K1267" t="s">
        <v>744</v>
      </c>
      <c r="L1267" t="s">
        <v>745</v>
      </c>
      <c r="M1267" t="s">
        <v>801</v>
      </c>
      <c r="N1267" t="s">
        <v>802</v>
      </c>
      <c r="O1267" t="s">
        <v>803</v>
      </c>
      <c r="P1267" t="s">
        <v>673</v>
      </c>
      <c r="Q1267" t="s">
        <v>749</v>
      </c>
      <c r="R1267" t="s">
        <v>629</v>
      </c>
      <c r="S1267" t="s">
        <v>818</v>
      </c>
      <c r="T1267" t="s">
        <v>751</v>
      </c>
      <c r="U1267" t="s">
        <v>752</v>
      </c>
      <c r="V1267" t="s">
        <v>753</v>
      </c>
      <c r="W1267" t="s">
        <v>21</v>
      </c>
      <c r="X1267" t="s">
        <v>927</v>
      </c>
      <c r="Y1267" t="s">
        <v>755</v>
      </c>
      <c r="Z1267" t="s">
        <v>380</v>
      </c>
      <c r="AA1267" t="s">
        <v>756</v>
      </c>
      <c r="AB1267" t="s">
        <v>924</v>
      </c>
      <c r="AC1267" t="s">
        <v>758</v>
      </c>
      <c r="AD1267" t="s">
        <v>759</v>
      </c>
      <c r="AE1267" t="s">
        <v>766</v>
      </c>
      <c r="AF1267" t="s">
        <v>790</v>
      </c>
      <c r="AG1267" t="s">
        <v>761</v>
      </c>
      <c r="AH1267" t="s">
        <v>762</v>
      </c>
      <c r="AI1267" t="s">
        <v>791</v>
      </c>
      <c r="AJ1267">
        <v>2534.2800000000002</v>
      </c>
      <c r="AK1267">
        <v>0</v>
      </c>
      <c r="AL1267">
        <v>0</v>
      </c>
      <c r="AM1267" t="s">
        <v>764</v>
      </c>
      <c r="AN1267" t="s">
        <v>764</v>
      </c>
      <c r="AO1267" t="s">
        <v>764</v>
      </c>
    </row>
    <row r="1268" spans="1:41" x14ac:dyDescent="0.35">
      <c r="A1268">
        <v>1771982</v>
      </c>
      <c r="B1268" t="s">
        <v>740</v>
      </c>
      <c r="C1268" t="s">
        <v>741</v>
      </c>
      <c r="D1268" t="s">
        <v>580</v>
      </c>
      <c r="E1268" t="s">
        <v>164</v>
      </c>
      <c r="F1268" t="s">
        <v>800</v>
      </c>
      <c r="G1268">
        <v>2021</v>
      </c>
      <c r="H1268">
        <v>5</v>
      </c>
      <c r="I1268" t="s">
        <v>743</v>
      </c>
      <c r="J1268" s="29">
        <v>44347</v>
      </c>
      <c r="K1268" t="s">
        <v>744</v>
      </c>
      <c r="L1268" t="s">
        <v>745</v>
      </c>
      <c r="M1268" t="s">
        <v>801</v>
      </c>
      <c r="N1268" t="s">
        <v>802</v>
      </c>
      <c r="O1268" t="s">
        <v>803</v>
      </c>
      <c r="P1268" t="s">
        <v>673</v>
      </c>
      <c r="Q1268" t="s">
        <v>749</v>
      </c>
      <c r="R1268" t="s">
        <v>629</v>
      </c>
      <c r="S1268" t="s">
        <v>818</v>
      </c>
      <c r="T1268" t="s">
        <v>751</v>
      </c>
      <c r="U1268" t="s">
        <v>752</v>
      </c>
      <c r="V1268" t="s">
        <v>753</v>
      </c>
      <c r="W1268" t="s">
        <v>20</v>
      </c>
      <c r="X1268" t="s">
        <v>928</v>
      </c>
      <c r="Y1268" t="s">
        <v>755</v>
      </c>
      <c r="Z1268" t="s">
        <v>380</v>
      </c>
      <c r="AA1268" t="s">
        <v>756</v>
      </c>
      <c r="AB1268" t="s">
        <v>924</v>
      </c>
      <c r="AC1268" t="s">
        <v>758</v>
      </c>
      <c r="AD1268" t="s">
        <v>759</v>
      </c>
      <c r="AE1268" t="s">
        <v>766</v>
      </c>
      <c r="AF1268" t="s">
        <v>925</v>
      </c>
      <c r="AG1268" t="s">
        <v>761</v>
      </c>
      <c r="AH1268" t="s">
        <v>762</v>
      </c>
      <c r="AI1268" t="s">
        <v>926</v>
      </c>
      <c r="AJ1268">
        <v>750.69</v>
      </c>
      <c r="AK1268">
        <v>0</v>
      </c>
      <c r="AL1268">
        <v>0</v>
      </c>
      <c r="AM1268" t="s">
        <v>764</v>
      </c>
      <c r="AN1268" t="s">
        <v>764</v>
      </c>
      <c r="AO1268" t="s">
        <v>764</v>
      </c>
    </row>
    <row r="1269" spans="1:41" x14ac:dyDescent="0.35">
      <c r="A1269">
        <v>1360627</v>
      </c>
      <c r="B1269" t="s">
        <v>740</v>
      </c>
      <c r="C1269" t="s">
        <v>741</v>
      </c>
      <c r="D1269" t="e">
        <v>#N/A</v>
      </c>
      <c r="E1269" t="s">
        <v>1002</v>
      </c>
      <c r="F1269" t="s">
        <v>800</v>
      </c>
      <c r="G1269">
        <v>2021</v>
      </c>
      <c r="H1269">
        <v>5</v>
      </c>
      <c r="I1269" t="s">
        <v>743</v>
      </c>
      <c r="J1269" s="29">
        <v>44347</v>
      </c>
      <c r="K1269" t="s">
        <v>744</v>
      </c>
      <c r="L1269" t="s">
        <v>745</v>
      </c>
      <c r="M1269" t="s">
        <v>801</v>
      </c>
      <c r="N1269" t="s">
        <v>802</v>
      </c>
      <c r="O1269" t="s">
        <v>803</v>
      </c>
      <c r="P1269" t="s">
        <v>673</v>
      </c>
      <c r="Q1269" t="s">
        <v>749</v>
      </c>
      <c r="R1269" t="s">
        <v>629</v>
      </c>
      <c r="S1269" t="s">
        <v>818</v>
      </c>
      <c r="T1269" t="s">
        <v>751</v>
      </c>
      <c r="U1269" t="s">
        <v>752</v>
      </c>
      <c r="V1269" t="s">
        <v>753</v>
      </c>
      <c r="W1269" t="s">
        <v>933</v>
      </c>
      <c r="X1269" t="s">
        <v>934</v>
      </c>
      <c r="Y1269" t="s">
        <v>755</v>
      </c>
      <c r="Z1269" t="s">
        <v>380</v>
      </c>
      <c r="AA1269" t="s">
        <v>756</v>
      </c>
      <c r="AB1269" t="s">
        <v>924</v>
      </c>
      <c r="AC1269" t="s">
        <v>758</v>
      </c>
      <c r="AD1269" t="s">
        <v>759</v>
      </c>
      <c r="AE1269" t="s">
        <v>766</v>
      </c>
      <c r="AF1269" t="s">
        <v>935</v>
      </c>
      <c r="AG1269" t="s">
        <v>761</v>
      </c>
      <c r="AH1269" t="s">
        <v>762</v>
      </c>
      <c r="AI1269" t="s">
        <v>936</v>
      </c>
      <c r="AJ1269">
        <v>115.39</v>
      </c>
      <c r="AK1269">
        <v>0</v>
      </c>
      <c r="AL1269">
        <v>0</v>
      </c>
      <c r="AM1269" t="s">
        <v>764</v>
      </c>
      <c r="AN1269" t="s">
        <v>764</v>
      </c>
      <c r="AO1269" t="s">
        <v>764</v>
      </c>
    </row>
    <row r="1270" spans="1:41" x14ac:dyDescent="0.35">
      <c r="A1270">
        <v>1360627</v>
      </c>
      <c r="B1270" t="s">
        <v>740</v>
      </c>
      <c r="C1270" t="s">
        <v>741</v>
      </c>
      <c r="D1270" t="e">
        <v>#N/A</v>
      </c>
      <c r="E1270" t="s">
        <v>1002</v>
      </c>
      <c r="F1270" t="s">
        <v>800</v>
      </c>
      <c r="G1270">
        <v>2021</v>
      </c>
      <c r="H1270">
        <v>5</v>
      </c>
      <c r="I1270" t="s">
        <v>743</v>
      </c>
      <c r="J1270" s="29">
        <v>44342</v>
      </c>
      <c r="K1270" t="s">
        <v>744</v>
      </c>
      <c r="L1270" t="s">
        <v>745</v>
      </c>
      <c r="M1270" t="s">
        <v>805</v>
      </c>
      <c r="N1270" t="s">
        <v>806</v>
      </c>
      <c r="O1270" t="s">
        <v>807</v>
      </c>
      <c r="P1270" t="s">
        <v>673</v>
      </c>
      <c r="Q1270" t="s">
        <v>749</v>
      </c>
      <c r="R1270" t="s">
        <v>629</v>
      </c>
      <c r="S1270" t="s">
        <v>818</v>
      </c>
      <c r="T1270" t="s">
        <v>751</v>
      </c>
      <c r="U1270" t="s">
        <v>752</v>
      </c>
      <c r="V1270" t="s">
        <v>753</v>
      </c>
      <c r="W1270" t="s">
        <v>933</v>
      </c>
      <c r="X1270" t="s">
        <v>934</v>
      </c>
      <c r="Y1270" t="s">
        <v>755</v>
      </c>
      <c r="Z1270" t="s">
        <v>380</v>
      </c>
      <c r="AA1270" t="s">
        <v>756</v>
      </c>
      <c r="AB1270" t="s">
        <v>924</v>
      </c>
      <c r="AC1270" t="s">
        <v>758</v>
      </c>
      <c r="AD1270" t="s">
        <v>759</v>
      </c>
      <c r="AE1270" t="s">
        <v>766</v>
      </c>
      <c r="AF1270" t="s">
        <v>935</v>
      </c>
      <c r="AG1270" t="s">
        <v>761</v>
      </c>
      <c r="AH1270" t="s">
        <v>762</v>
      </c>
      <c r="AI1270" t="s">
        <v>936</v>
      </c>
      <c r="AJ1270">
        <v>-28.12</v>
      </c>
      <c r="AK1270">
        <v>0</v>
      </c>
      <c r="AL1270">
        <v>0</v>
      </c>
      <c r="AM1270" t="s">
        <v>764</v>
      </c>
      <c r="AN1270" t="s">
        <v>764</v>
      </c>
      <c r="AO1270" t="s">
        <v>764</v>
      </c>
    </row>
    <row r="1271" spans="1:41" x14ac:dyDescent="0.35">
      <c r="A1271">
        <v>1772580</v>
      </c>
      <c r="B1271" t="s">
        <v>740</v>
      </c>
      <c r="C1271" t="s">
        <v>741</v>
      </c>
      <c r="D1271" t="s">
        <v>580</v>
      </c>
      <c r="E1271" t="s">
        <v>161</v>
      </c>
      <c r="F1271" t="s">
        <v>800</v>
      </c>
      <c r="G1271">
        <v>2021</v>
      </c>
      <c r="H1271">
        <v>5</v>
      </c>
      <c r="I1271" t="s">
        <v>743</v>
      </c>
      <c r="J1271" s="29">
        <v>44347</v>
      </c>
      <c r="K1271" t="s">
        <v>744</v>
      </c>
      <c r="L1271" t="s">
        <v>745</v>
      </c>
      <c r="M1271" t="s">
        <v>801</v>
      </c>
      <c r="N1271" t="s">
        <v>802</v>
      </c>
      <c r="O1271" t="s">
        <v>803</v>
      </c>
      <c r="P1271" t="s">
        <v>673</v>
      </c>
      <c r="Q1271" t="s">
        <v>749</v>
      </c>
      <c r="R1271" t="s">
        <v>627</v>
      </c>
      <c r="S1271" t="s">
        <v>786</v>
      </c>
      <c r="T1271" t="s">
        <v>751</v>
      </c>
      <c r="U1271" t="s">
        <v>752</v>
      </c>
      <c r="V1271" t="s">
        <v>753</v>
      </c>
      <c r="W1271" t="s">
        <v>21</v>
      </c>
      <c r="X1271" t="s">
        <v>927</v>
      </c>
      <c r="Y1271" t="s">
        <v>755</v>
      </c>
      <c r="Z1271" t="s">
        <v>380</v>
      </c>
      <c r="AA1271" t="s">
        <v>756</v>
      </c>
      <c r="AB1271" t="s">
        <v>924</v>
      </c>
      <c r="AC1271" t="s">
        <v>758</v>
      </c>
      <c r="AD1271" t="s">
        <v>759</v>
      </c>
      <c r="AE1271" t="s">
        <v>768</v>
      </c>
      <c r="AF1271" t="s">
        <v>790</v>
      </c>
      <c r="AG1271" t="s">
        <v>761</v>
      </c>
      <c r="AH1271" t="s">
        <v>762</v>
      </c>
      <c r="AI1271" t="s">
        <v>791</v>
      </c>
      <c r="AJ1271">
        <v>11505.23</v>
      </c>
      <c r="AK1271">
        <v>0</v>
      </c>
      <c r="AL1271">
        <v>0</v>
      </c>
      <c r="AM1271" t="s">
        <v>764</v>
      </c>
      <c r="AN1271" t="s">
        <v>764</v>
      </c>
      <c r="AO1271" t="s">
        <v>764</v>
      </c>
    </row>
    <row r="1272" spans="1:41" x14ac:dyDescent="0.35">
      <c r="A1272">
        <v>1772120</v>
      </c>
      <c r="B1272" t="s">
        <v>740</v>
      </c>
      <c r="C1272" t="s">
        <v>741</v>
      </c>
      <c r="D1272" t="s">
        <v>580</v>
      </c>
      <c r="E1272" t="s">
        <v>160</v>
      </c>
      <c r="F1272" t="s">
        <v>800</v>
      </c>
      <c r="G1272">
        <v>2021</v>
      </c>
      <c r="H1272">
        <v>5</v>
      </c>
      <c r="I1272" t="s">
        <v>743</v>
      </c>
      <c r="J1272" s="29">
        <v>44347</v>
      </c>
      <c r="K1272" t="s">
        <v>744</v>
      </c>
      <c r="L1272" t="s">
        <v>745</v>
      </c>
      <c r="M1272" t="s">
        <v>801</v>
      </c>
      <c r="N1272" t="s">
        <v>802</v>
      </c>
      <c r="O1272" t="s">
        <v>803</v>
      </c>
      <c r="P1272" t="s">
        <v>673</v>
      </c>
      <c r="Q1272" t="s">
        <v>749</v>
      </c>
      <c r="R1272" t="s">
        <v>627</v>
      </c>
      <c r="S1272" t="s">
        <v>786</v>
      </c>
      <c r="T1272" t="s">
        <v>751</v>
      </c>
      <c r="U1272" t="s">
        <v>752</v>
      </c>
      <c r="V1272" t="s">
        <v>753</v>
      </c>
      <c r="W1272" t="s">
        <v>20</v>
      </c>
      <c r="X1272" t="s">
        <v>928</v>
      </c>
      <c r="Y1272" t="s">
        <v>755</v>
      </c>
      <c r="Z1272" t="s">
        <v>380</v>
      </c>
      <c r="AA1272" t="s">
        <v>756</v>
      </c>
      <c r="AB1272" t="s">
        <v>924</v>
      </c>
      <c r="AC1272" t="s">
        <v>758</v>
      </c>
      <c r="AD1272" t="s">
        <v>759</v>
      </c>
      <c r="AE1272" t="s">
        <v>768</v>
      </c>
      <c r="AF1272" t="s">
        <v>925</v>
      </c>
      <c r="AG1272" t="s">
        <v>761</v>
      </c>
      <c r="AH1272" t="s">
        <v>762</v>
      </c>
      <c r="AI1272" t="s">
        <v>926</v>
      </c>
      <c r="AJ1272">
        <v>10105.77</v>
      </c>
      <c r="AK1272">
        <v>0</v>
      </c>
      <c r="AL1272">
        <v>0</v>
      </c>
      <c r="AM1272" t="s">
        <v>764</v>
      </c>
      <c r="AN1272" t="s">
        <v>764</v>
      </c>
      <c r="AO1272" t="s">
        <v>764</v>
      </c>
    </row>
    <row r="1273" spans="1:41" x14ac:dyDescent="0.35">
      <c r="A1273">
        <v>1247810</v>
      </c>
      <c r="B1273" t="s">
        <v>740</v>
      </c>
      <c r="C1273" t="s">
        <v>741</v>
      </c>
      <c r="D1273" t="e">
        <v>#N/A</v>
      </c>
      <c r="E1273" t="s">
        <v>951</v>
      </c>
      <c r="F1273" t="s">
        <v>800</v>
      </c>
      <c r="G1273">
        <v>2021</v>
      </c>
      <c r="H1273">
        <v>5</v>
      </c>
      <c r="I1273" t="s">
        <v>743</v>
      </c>
      <c r="J1273" s="29">
        <v>44347</v>
      </c>
      <c r="K1273" t="s">
        <v>744</v>
      </c>
      <c r="L1273" t="s">
        <v>745</v>
      </c>
      <c r="M1273" t="s">
        <v>801</v>
      </c>
      <c r="N1273" t="s">
        <v>802</v>
      </c>
      <c r="O1273" t="s">
        <v>803</v>
      </c>
      <c r="P1273" t="s">
        <v>673</v>
      </c>
      <c r="Q1273" t="s">
        <v>749</v>
      </c>
      <c r="R1273" t="s">
        <v>627</v>
      </c>
      <c r="S1273" t="s">
        <v>786</v>
      </c>
      <c r="T1273" t="s">
        <v>751</v>
      </c>
      <c r="U1273" t="s">
        <v>752</v>
      </c>
      <c r="V1273" t="s">
        <v>753</v>
      </c>
      <c r="W1273" t="s">
        <v>930</v>
      </c>
      <c r="X1273" t="s">
        <v>931</v>
      </c>
      <c r="Y1273" t="s">
        <v>755</v>
      </c>
      <c r="Z1273" t="s">
        <v>380</v>
      </c>
      <c r="AA1273" t="s">
        <v>756</v>
      </c>
      <c r="AB1273" t="s">
        <v>924</v>
      </c>
      <c r="AC1273" t="s">
        <v>758</v>
      </c>
      <c r="AD1273" t="s">
        <v>759</v>
      </c>
      <c r="AE1273" t="s">
        <v>768</v>
      </c>
      <c r="AF1273" t="s">
        <v>925</v>
      </c>
      <c r="AG1273" t="s">
        <v>761</v>
      </c>
      <c r="AH1273" t="s">
        <v>762</v>
      </c>
      <c r="AI1273" t="s">
        <v>926</v>
      </c>
      <c r="AJ1273">
        <v>5034.95</v>
      </c>
      <c r="AK1273">
        <v>0</v>
      </c>
      <c r="AL1273">
        <v>0</v>
      </c>
      <c r="AM1273" t="s">
        <v>764</v>
      </c>
      <c r="AN1273" t="s">
        <v>764</v>
      </c>
      <c r="AO1273" t="s">
        <v>764</v>
      </c>
    </row>
    <row r="1274" spans="1:41" x14ac:dyDescent="0.35">
      <c r="A1274">
        <v>1247810</v>
      </c>
      <c r="B1274" t="s">
        <v>740</v>
      </c>
      <c r="C1274" t="s">
        <v>741</v>
      </c>
      <c r="D1274" t="e">
        <v>#N/A</v>
      </c>
      <c r="E1274" t="s">
        <v>951</v>
      </c>
      <c r="F1274" t="s">
        <v>800</v>
      </c>
      <c r="G1274">
        <v>2021</v>
      </c>
      <c r="H1274">
        <v>5</v>
      </c>
      <c r="I1274" t="s">
        <v>743</v>
      </c>
      <c r="J1274" s="29">
        <v>44342</v>
      </c>
      <c r="K1274" t="s">
        <v>744</v>
      </c>
      <c r="L1274" t="s">
        <v>745</v>
      </c>
      <c r="M1274" t="s">
        <v>805</v>
      </c>
      <c r="N1274" t="s">
        <v>806</v>
      </c>
      <c r="O1274" t="s">
        <v>807</v>
      </c>
      <c r="P1274" t="s">
        <v>673</v>
      </c>
      <c r="Q1274" t="s">
        <v>749</v>
      </c>
      <c r="R1274" t="s">
        <v>627</v>
      </c>
      <c r="S1274" t="s">
        <v>786</v>
      </c>
      <c r="T1274" t="s">
        <v>751</v>
      </c>
      <c r="U1274" t="s">
        <v>752</v>
      </c>
      <c r="V1274" t="s">
        <v>753</v>
      </c>
      <c r="W1274" t="s">
        <v>930</v>
      </c>
      <c r="X1274" t="s">
        <v>931</v>
      </c>
      <c r="Y1274" t="s">
        <v>755</v>
      </c>
      <c r="Z1274" t="s">
        <v>380</v>
      </c>
      <c r="AA1274" t="s">
        <v>756</v>
      </c>
      <c r="AB1274" t="s">
        <v>924</v>
      </c>
      <c r="AC1274" t="s">
        <v>758</v>
      </c>
      <c r="AD1274" t="s">
        <v>759</v>
      </c>
      <c r="AE1274" t="s">
        <v>768</v>
      </c>
      <c r="AF1274" t="s">
        <v>925</v>
      </c>
      <c r="AG1274" t="s">
        <v>761</v>
      </c>
      <c r="AH1274" t="s">
        <v>762</v>
      </c>
      <c r="AI1274" t="s">
        <v>926</v>
      </c>
      <c r="AJ1274">
        <v>-988.86</v>
      </c>
      <c r="AK1274">
        <v>0</v>
      </c>
      <c r="AL1274">
        <v>0</v>
      </c>
      <c r="AM1274" t="s">
        <v>764</v>
      </c>
      <c r="AN1274" t="s">
        <v>764</v>
      </c>
      <c r="AO1274" t="s">
        <v>764</v>
      </c>
    </row>
    <row r="1275" spans="1:41" x14ac:dyDescent="0.35">
      <c r="A1275">
        <v>1306410</v>
      </c>
      <c r="B1275" t="s">
        <v>740</v>
      </c>
      <c r="C1275" t="s">
        <v>741</v>
      </c>
      <c r="D1275" t="e">
        <v>#N/A</v>
      </c>
      <c r="E1275" t="s">
        <v>952</v>
      </c>
      <c r="F1275" t="s">
        <v>800</v>
      </c>
      <c r="G1275">
        <v>2021</v>
      </c>
      <c r="H1275">
        <v>5</v>
      </c>
      <c r="I1275" t="s">
        <v>743</v>
      </c>
      <c r="J1275" s="29">
        <v>44347</v>
      </c>
      <c r="K1275" t="s">
        <v>744</v>
      </c>
      <c r="L1275" t="s">
        <v>745</v>
      </c>
      <c r="M1275" t="s">
        <v>801</v>
      </c>
      <c r="N1275" t="s">
        <v>802</v>
      </c>
      <c r="O1275" t="s">
        <v>803</v>
      </c>
      <c r="P1275" t="s">
        <v>673</v>
      </c>
      <c r="Q1275" t="s">
        <v>749</v>
      </c>
      <c r="R1275" t="s">
        <v>627</v>
      </c>
      <c r="S1275" t="s">
        <v>786</v>
      </c>
      <c r="T1275" t="s">
        <v>751</v>
      </c>
      <c r="U1275" t="s">
        <v>752</v>
      </c>
      <c r="V1275" t="s">
        <v>753</v>
      </c>
      <c r="W1275" t="s">
        <v>933</v>
      </c>
      <c r="X1275" t="s">
        <v>934</v>
      </c>
      <c r="Y1275" t="s">
        <v>755</v>
      </c>
      <c r="Z1275" t="s">
        <v>380</v>
      </c>
      <c r="AA1275" t="s">
        <v>756</v>
      </c>
      <c r="AB1275" t="s">
        <v>924</v>
      </c>
      <c r="AC1275" t="s">
        <v>758</v>
      </c>
      <c r="AD1275" t="s">
        <v>759</v>
      </c>
      <c r="AE1275" t="s">
        <v>768</v>
      </c>
      <c r="AF1275" t="s">
        <v>935</v>
      </c>
      <c r="AG1275" t="s">
        <v>761</v>
      </c>
      <c r="AH1275" t="s">
        <v>762</v>
      </c>
      <c r="AI1275" t="s">
        <v>936</v>
      </c>
      <c r="AJ1275">
        <v>1865.6</v>
      </c>
      <c r="AK1275">
        <v>0</v>
      </c>
      <c r="AL1275">
        <v>0</v>
      </c>
      <c r="AM1275" t="s">
        <v>764</v>
      </c>
      <c r="AN1275" t="s">
        <v>764</v>
      </c>
      <c r="AO1275" t="s">
        <v>764</v>
      </c>
    </row>
    <row r="1276" spans="1:41" x14ac:dyDescent="0.35">
      <c r="A1276">
        <v>1306410</v>
      </c>
      <c r="B1276" t="s">
        <v>740</v>
      </c>
      <c r="C1276" t="s">
        <v>741</v>
      </c>
      <c r="D1276" t="e">
        <v>#N/A</v>
      </c>
      <c r="E1276" t="s">
        <v>952</v>
      </c>
      <c r="F1276" t="s">
        <v>800</v>
      </c>
      <c r="G1276">
        <v>2021</v>
      </c>
      <c r="H1276">
        <v>5</v>
      </c>
      <c r="I1276" t="s">
        <v>743</v>
      </c>
      <c r="J1276" s="29">
        <v>44342</v>
      </c>
      <c r="K1276" t="s">
        <v>744</v>
      </c>
      <c r="L1276" t="s">
        <v>745</v>
      </c>
      <c r="M1276" t="s">
        <v>805</v>
      </c>
      <c r="N1276" t="s">
        <v>806</v>
      </c>
      <c r="O1276" t="s">
        <v>807</v>
      </c>
      <c r="P1276" t="s">
        <v>673</v>
      </c>
      <c r="Q1276" t="s">
        <v>749</v>
      </c>
      <c r="R1276" t="s">
        <v>627</v>
      </c>
      <c r="S1276" t="s">
        <v>786</v>
      </c>
      <c r="T1276" t="s">
        <v>751</v>
      </c>
      <c r="U1276" t="s">
        <v>752</v>
      </c>
      <c r="V1276" t="s">
        <v>753</v>
      </c>
      <c r="W1276" t="s">
        <v>933</v>
      </c>
      <c r="X1276" t="s">
        <v>934</v>
      </c>
      <c r="Y1276" t="s">
        <v>755</v>
      </c>
      <c r="Z1276" t="s">
        <v>380</v>
      </c>
      <c r="AA1276" t="s">
        <v>756</v>
      </c>
      <c r="AB1276" t="s">
        <v>924</v>
      </c>
      <c r="AC1276" t="s">
        <v>758</v>
      </c>
      <c r="AD1276" t="s">
        <v>759</v>
      </c>
      <c r="AE1276" t="s">
        <v>768</v>
      </c>
      <c r="AF1276" t="s">
        <v>935</v>
      </c>
      <c r="AG1276" t="s">
        <v>761</v>
      </c>
      <c r="AH1276" t="s">
        <v>762</v>
      </c>
      <c r="AI1276" t="s">
        <v>936</v>
      </c>
      <c r="AJ1276">
        <v>-2009.24</v>
      </c>
      <c r="AK1276">
        <v>0</v>
      </c>
      <c r="AL1276">
        <v>0</v>
      </c>
      <c r="AM1276" t="s">
        <v>764</v>
      </c>
      <c r="AN1276" t="s">
        <v>764</v>
      </c>
      <c r="AO1276" t="s">
        <v>764</v>
      </c>
    </row>
    <row r="1277" spans="1:41" x14ac:dyDescent="0.35">
      <c r="A1277">
        <v>1772639</v>
      </c>
      <c r="B1277" t="s">
        <v>740</v>
      </c>
      <c r="C1277" t="s">
        <v>741</v>
      </c>
      <c r="D1277" t="s">
        <v>580</v>
      </c>
      <c r="E1277" t="s">
        <v>157</v>
      </c>
      <c r="F1277" t="s">
        <v>800</v>
      </c>
      <c r="G1277">
        <v>2021</v>
      </c>
      <c r="H1277">
        <v>5</v>
      </c>
      <c r="I1277" t="s">
        <v>743</v>
      </c>
      <c r="J1277" s="29">
        <v>44347</v>
      </c>
      <c r="K1277" t="s">
        <v>744</v>
      </c>
      <c r="L1277" t="s">
        <v>745</v>
      </c>
      <c r="M1277" t="s">
        <v>801</v>
      </c>
      <c r="N1277" t="s">
        <v>802</v>
      </c>
      <c r="O1277" t="s">
        <v>803</v>
      </c>
      <c r="P1277" t="s">
        <v>673</v>
      </c>
      <c r="Q1277" t="s">
        <v>749</v>
      </c>
      <c r="R1277" t="s">
        <v>625</v>
      </c>
      <c r="S1277" t="s">
        <v>698</v>
      </c>
      <c r="T1277" t="s">
        <v>751</v>
      </c>
      <c r="U1277" t="s">
        <v>752</v>
      </c>
      <c r="V1277" t="s">
        <v>753</v>
      </c>
      <c r="W1277" t="s">
        <v>21</v>
      </c>
      <c r="X1277" t="s">
        <v>927</v>
      </c>
      <c r="Y1277" t="s">
        <v>755</v>
      </c>
      <c r="Z1277" t="s">
        <v>380</v>
      </c>
      <c r="AA1277" t="s">
        <v>756</v>
      </c>
      <c r="AB1277" t="s">
        <v>924</v>
      </c>
      <c r="AC1277" t="s">
        <v>758</v>
      </c>
      <c r="AD1277" t="s">
        <v>759</v>
      </c>
      <c r="AE1277" t="s">
        <v>472</v>
      </c>
      <c r="AF1277" t="s">
        <v>790</v>
      </c>
      <c r="AG1277" t="s">
        <v>761</v>
      </c>
      <c r="AH1277" t="s">
        <v>762</v>
      </c>
      <c r="AI1277" t="s">
        <v>791</v>
      </c>
      <c r="AJ1277">
        <v>4502.55</v>
      </c>
      <c r="AK1277">
        <v>0</v>
      </c>
      <c r="AL1277">
        <v>0</v>
      </c>
      <c r="AM1277" t="s">
        <v>764</v>
      </c>
      <c r="AN1277" t="s">
        <v>764</v>
      </c>
      <c r="AO1277" t="s">
        <v>764</v>
      </c>
    </row>
    <row r="1278" spans="1:41" x14ac:dyDescent="0.35">
      <c r="A1278">
        <v>1772639</v>
      </c>
      <c r="B1278" t="s">
        <v>740</v>
      </c>
      <c r="C1278" t="s">
        <v>741</v>
      </c>
      <c r="D1278" t="s">
        <v>580</v>
      </c>
      <c r="E1278" t="s">
        <v>157</v>
      </c>
      <c r="F1278" t="s">
        <v>800</v>
      </c>
      <c r="G1278">
        <v>2021</v>
      </c>
      <c r="H1278">
        <v>5</v>
      </c>
      <c r="I1278" t="s">
        <v>743</v>
      </c>
      <c r="J1278" s="29">
        <v>44347</v>
      </c>
      <c r="K1278" t="s">
        <v>744</v>
      </c>
      <c r="L1278" t="s">
        <v>745</v>
      </c>
      <c r="M1278" t="s">
        <v>814</v>
      </c>
      <c r="N1278" t="s">
        <v>815</v>
      </c>
      <c r="O1278" t="s">
        <v>781</v>
      </c>
      <c r="P1278" t="s">
        <v>673</v>
      </c>
      <c r="Q1278" t="s">
        <v>749</v>
      </c>
      <c r="R1278" t="s">
        <v>625</v>
      </c>
      <c r="S1278" t="s">
        <v>698</v>
      </c>
      <c r="T1278" t="s">
        <v>751</v>
      </c>
      <c r="U1278" t="s">
        <v>752</v>
      </c>
      <c r="V1278" t="s">
        <v>753</v>
      </c>
      <c r="W1278" t="s">
        <v>21</v>
      </c>
      <c r="X1278" t="s">
        <v>927</v>
      </c>
      <c r="Y1278" t="s">
        <v>755</v>
      </c>
      <c r="Z1278" t="s">
        <v>380</v>
      </c>
      <c r="AA1278" t="s">
        <v>756</v>
      </c>
      <c r="AB1278" t="s">
        <v>924</v>
      </c>
      <c r="AC1278" t="s">
        <v>758</v>
      </c>
      <c r="AD1278" t="s">
        <v>759</v>
      </c>
      <c r="AE1278" t="s">
        <v>472</v>
      </c>
      <c r="AF1278" t="s">
        <v>790</v>
      </c>
      <c r="AG1278" t="s">
        <v>761</v>
      </c>
      <c r="AH1278" t="s">
        <v>762</v>
      </c>
      <c r="AI1278" t="s">
        <v>791</v>
      </c>
      <c r="AJ1278">
        <v>2403.0500000000002</v>
      </c>
      <c r="AK1278">
        <v>0</v>
      </c>
      <c r="AL1278">
        <v>0</v>
      </c>
      <c r="AM1278" t="s">
        <v>764</v>
      </c>
      <c r="AN1278" t="s">
        <v>764</v>
      </c>
      <c r="AO1278" t="s">
        <v>764</v>
      </c>
    </row>
    <row r="1279" spans="1:41" x14ac:dyDescent="0.35">
      <c r="A1279">
        <v>1772074</v>
      </c>
      <c r="B1279" t="s">
        <v>740</v>
      </c>
      <c r="C1279" t="s">
        <v>741</v>
      </c>
      <c r="D1279" t="s">
        <v>580</v>
      </c>
      <c r="E1279" t="s">
        <v>156</v>
      </c>
      <c r="F1279" t="s">
        <v>800</v>
      </c>
      <c r="G1279">
        <v>2021</v>
      </c>
      <c r="H1279">
        <v>5</v>
      </c>
      <c r="I1279" t="s">
        <v>743</v>
      </c>
      <c r="J1279" s="29">
        <v>44347</v>
      </c>
      <c r="K1279" t="s">
        <v>744</v>
      </c>
      <c r="L1279" t="s">
        <v>745</v>
      </c>
      <c r="M1279" t="s">
        <v>801</v>
      </c>
      <c r="N1279" t="s">
        <v>802</v>
      </c>
      <c r="O1279" t="s">
        <v>803</v>
      </c>
      <c r="P1279" t="s">
        <v>673</v>
      </c>
      <c r="Q1279" t="s">
        <v>749</v>
      </c>
      <c r="R1279" t="s">
        <v>625</v>
      </c>
      <c r="S1279" t="s">
        <v>698</v>
      </c>
      <c r="T1279" t="s">
        <v>751</v>
      </c>
      <c r="U1279" t="s">
        <v>752</v>
      </c>
      <c r="V1279" t="s">
        <v>753</v>
      </c>
      <c r="W1279" t="s">
        <v>20</v>
      </c>
      <c r="X1279" t="s">
        <v>928</v>
      </c>
      <c r="Y1279" t="s">
        <v>755</v>
      </c>
      <c r="Z1279" t="s">
        <v>380</v>
      </c>
      <c r="AA1279" t="s">
        <v>756</v>
      </c>
      <c r="AB1279" t="s">
        <v>924</v>
      </c>
      <c r="AC1279" t="s">
        <v>758</v>
      </c>
      <c r="AD1279" t="s">
        <v>759</v>
      </c>
      <c r="AE1279" t="s">
        <v>472</v>
      </c>
      <c r="AF1279" t="s">
        <v>925</v>
      </c>
      <c r="AG1279" t="s">
        <v>761</v>
      </c>
      <c r="AH1279" t="s">
        <v>762</v>
      </c>
      <c r="AI1279" t="s">
        <v>926</v>
      </c>
      <c r="AJ1279">
        <v>1149.1199999999999</v>
      </c>
      <c r="AK1279">
        <v>0</v>
      </c>
      <c r="AL1279">
        <v>0</v>
      </c>
      <c r="AM1279" t="s">
        <v>764</v>
      </c>
      <c r="AN1279" t="s">
        <v>764</v>
      </c>
      <c r="AO1279" t="s">
        <v>764</v>
      </c>
    </row>
    <row r="1280" spans="1:41" x14ac:dyDescent="0.35">
      <c r="A1280">
        <v>1772074</v>
      </c>
      <c r="B1280" t="s">
        <v>740</v>
      </c>
      <c r="C1280" t="s">
        <v>741</v>
      </c>
      <c r="D1280" t="s">
        <v>580</v>
      </c>
      <c r="E1280" t="s">
        <v>156</v>
      </c>
      <c r="F1280" t="s">
        <v>800</v>
      </c>
      <c r="G1280">
        <v>2021</v>
      </c>
      <c r="H1280">
        <v>5</v>
      </c>
      <c r="I1280" t="s">
        <v>743</v>
      </c>
      <c r="J1280" s="29">
        <v>44347</v>
      </c>
      <c r="K1280" t="s">
        <v>744</v>
      </c>
      <c r="L1280" t="s">
        <v>745</v>
      </c>
      <c r="M1280" t="s">
        <v>814</v>
      </c>
      <c r="N1280" t="s">
        <v>815</v>
      </c>
      <c r="O1280" t="s">
        <v>781</v>
      </c>
      <c r="P1280" t="s">
        <v>673</v>
      </c>
      <c r="Q1280" t="s">
        <v>749</v>
      </c>
      <c r="R1280" t="s">
        <v>625</v>
      </c>
      <c r="S1280" t="s">
        <v>698</v>
      </c>
      <c r="T1280" t="s">
        <v>751</v>
      </c>
      <c r="U1280" t="s">
        <v>752</v>
      </c>
      <c r="V1280" t="s">
        <v>753</v>
      </c>
      <c r="W1280" t="s">
        <v>20</v>
      </c>
      <c r="X1280" t="s">
        <v>928</v>
      </c>
      <c r="Y1280" t="s">
        <v>755</v>
      </c>
      <c r="Z1280" t="s">
        <v>380</v>
      </c>
      <c r="AA1280" t="s">
        <v>756</v>
      </c>
      <c r="AB1280" t="s">
        <v>924</v>
      </c>
      <c r="AC1280" t="s">
        <v>758</v>
      </c>
      <c r="AD1280" t="s">
        <v>759</v>
      </c>
      <c r="AE1280" t="s">
        <v>472</v>
      </c>
      <c r="AF1280" t="s">
        <v>925</v>
      </c>
      <c r="AG1280" t="s">
        <v>761</v>
      </c>
      <c r="AH1280" t="s">
        <v>762</v>
      </c>
      <c r="AI1280" t="s">
        <v>926</v>
      </c>
      <c r="AJ1280">
        <v>999.83</v>
      </c>
      <c r="AK1280">
        <v>0</v>
      </c>
      <c r="AL1280">
        <v>0</v>
      </c>
      <c r="AM1280" t="s">
        <v>764</v>
      </c>
      <c r="AN1280" t="s">
        <v>764</v>
      </c>
      <c r="AO1280" t="s">
        <v>764</v>
      </c>
    </row>
    <row r="1281" spans="1:41" x14ac:dyDescent="0.35">
      <c r="A1281">
        <v>1060781</v>
      </c>
      <c r="B1281" t="s">
        <v>740</v>
      </c>
      <c r="C1281" t="s">
        <v>741</v>
      </c>
      <c r="D1281" t="e">
        <v>#N/A</v>
      </c>
      <c r="E1281" t="s">
        <v>953</v>
      </c>
      <c r="F1281" t="s">
        <v>800</v>
      </c>
      <c r="G1281">
        <v>2021</v>
      </c>
      <c r="H1281">
        <v>5</v>
      </c>
      <c r="I1281" t="s">
        <v>743</v>
      </c>
      <c r="J1281" s="29">
        <v>44347</v>
      </c>
      <c r="K1281" t="s">
        <v>744</v>
      </c>
      <c r="L1281" t="s">
        <v>745</v>
      </c>
      <c r="M1281" t="s">
        <v>801</v>
      </c>
      <c r="N1281" t="s">
        <v>802</v>
      </c>
      <c r="O1281" t="s">
        <v>803</v>
      </c>
      <c r="P1281" t="s">
        <v>673</v>
      </c>
      <c r="Q1281" t="s">
        <v>749</v>
      </c>
      <c r="R1281" t="s">
        <v>625</v>
      </c>
      <c r="S1281" t="s">
        <v>698</v>
      </c>
      <c r="T1281" t="s">
        <v>751</v>
      </c>
      <c r="U1281" t="s">
        <v>752</v>
      </c>
      <c r="V1281" t="s">
        <v>753</v>
      </c>
      <c r="W1281" t="s">
        <v>930</v>
      </c>
      <c r="X1281" t="s">
        <v>931</v>
      </c>
      <c r="Y1281" t="s">
        <v>755</v>
      </c>
      <c r="Z1281" t="s">
        <v>380</v>
      </c>
      <c r="AA1281" t="s">
        <v>756</v>
      </c>
      <c r="AB1281" t="s">
        <v>924</v>
      </c>
      <c r="AC1281" t="s">
        <v>758</v>
      </c>
      <c r="AD1281" t="s">
        <v>759</v>
      </c>
      <c r="AE1281" t="s">
        <v>472</v>
      </c>
      <c r="AF1281" t="s">
        <v>925</v>
      </c>
      <c r="AG1281" t="s">
        <v>761</v>
      </c>
      <c r="AH1281" t="s">
        <v>762</v>
      </c>
      <c r="AI1281" t="s">
        <v>926</v>
      </c>
      <c r="AJ1281">
        <v>6525.51</v>
      </c>
      <c r="AK1281">
        <v>0</v>
      </c>
      <c r="AL1281">
        <v>0</v>
      </c>
      <c r="AM1281" t="s">
        <v>764</v>
      </c>
      <c r="AN1281" t="s">
        <v>764</v>
      </c>
      <c r="AO1281" t="s">
        <v>764</v>
      </c>
    </row>
    <row r="1282" spans="1:41" x14ac:dyDescent="0.35">
      <c r="A1282">
        <v>1060781</v>
      </c>
      <c r="B1282" t="s">
        <v>740</v>
      </c>
      <c r="C1282" t="s">
        <v>741</v>
      </c>
      <c r="D1282" t="e">
        <v>#N/A</v>
      </c>
      <c r="E1282" t="s">
        <v>953</v>
      </c>
      <c r="F1282" t="s">
        <v>800</v>
      </c>
      <c r="G1282">
        <v>2021</v>
      </c>
      <c r="H1282">
        <v>5</v>
      </c>
      <c r="I1282" t="s">
        <v>743</v>
      </c>
      <c r="J1282" s="29">
        <v>44342</v>
      </c>
      <c r="K1282" t="s">
        <v>744</v>
      </c>
      <c r="L1282" t="s">
        <v>745</v>
      </c>
      <c r="M1282" t="s">
        <v>805</v>
      </c>
      <c r="N1282" t="s">
        <v>806</v>
      </c>
      <c r="O1282" t="s">
        <v>807</v>
      </c>
      <c r="P1282" t="s">
        <v>673</v>
      </c>
      <c r="Q1282" t="s">
        <v>749</v>
      </c>
      <c r="R1282" t="s">
        <v>625</v>
      </c>
      <c r="S1282" t="s">
        <v>698</v>
      </c>
      <c r="T1282" t="s">
        <v>751</v>
      </c>
      <c r="U1282" t="s">
        <v>752</v>
      </c>
      <c r="V1282" t="s">
        <v>753</v>
      </c>
      <c r="W1282" t="s">
        <v>930</v>
      </c>
      <c r="X1282" t="s">
        <v>931</v>
      </c>
      <c r="Y1282" t="s">
        <v>755</v>
      </c>
      <c r="Z1282" t="s">
        <v>380</v>
      </c>
      <c r="AA1282" t="s">
        <v>756</v>
      </c>
      <c r="AB1282" t="s">
        <v>924</v>
      </c>
      <c r="AC1282" t="s">
        <v>758</v>
      </c>
      <c r="AD1282" t="s">
        <v>759</v>
      </c>
      <c r="AE1282" t="s">
        <v>472</v>
      </c>
      <c r="AF1282" t="s">
        <v>925</v>
      </c>
      <c r="AG1282" t="s">
        <v>761</v>
      </c>
      <c r="AH1282" t="s">
        <v>762</v>
      </c>
      <c r="AI1282" t="s">
        <v>926</v>
      </c>
      <c r="AJ1282">
        <v>-687.6</v>
      </c>
      <c r="AK1282">
        <v>0</v>
      </c>
      <c r="AL1282">
        <v>0</v>
      </c>
      <c r="AM1282" t="s">
        <v>764</v>
      </c>
      <c r="AN1282" t="s">
        <v>764</v>
      </c>
      <c r="AO1282" t="s">
        <v>764</v>
      </c>
    </row>
    <row r="1283" spans="1:41" x14ac:dyDescent="0.35">
      <c r="A1283">
        <v>1060781</v>
      </c>
      <c r="B1283" t="s">
        <v>740</v>
      </c>
      <c r="C1283" t="s">
        <v>741</v>
      </c>
      <c r="D1283" t="e">
        <v>#N/A</v>
      </c>
      <c r="E1283" t="s">
        <v>953</v>
      </c>
      <c r="F1283" t="s">
        <v>800</v>
      </c>
      <c r="G1283">
        <v>2021</v>
      </c>
      <c r="H1283">
        <v>5</v>
      </c>
      <c r="I1283" t="s">
        <v>743</v>
      </c>
      <c r="J1283" s="29">
        <v>44347</v>
      </c>
      <c r="K1283" t="s">
        <v>744</v>
      </c>
      <c r="L1283" t="s">
        <v>745</v>
      </c>
      <c r="M1283" t="s">
        <v>814</v>
      </c>
      <c r="N1283" t="s">
        <v>815</v>
      </c>
      <c r="O1283" t="s">
        <v>781</v>
      </c>
      <c r="P1283" t="s">
        <v>673</v>
      </c>
      <c r="Q1283" t="s">
        <v>749</v>
      </c>
      <c r="R1283" t="s">
        <v>625</v>
      </c>
      <c r="S1283" t="s">
        <v>698</v>
      </c>
      <c r="T1283" t="s">
        <v>751</v>
      </c>
      <c r="U1283" t="s">
        <v>752</v>
      </c>
      <c r="V1283" t="s">
        <v>753</v>
      </c>
      <c r="W1283" t="s">
        <v>930</v>
      </c>
      <c r="X1283" t="s">
        <v>931</v>
      </c>
      <c r="Y1283" t="s">
        <v>755</v>
      </c>
      <c r="Z1283" t="s">
        <v>380</v>
      </c>
      <c r="AA1283" t="s">
        <v>756</v>
      </c>
      <c r="AB1283" t="s">
        <v>924</v>
      </c>
      <c r="AC1283" t="s">
        <v>758</v>
      </c>
      <c r="AD1283" t="s">
        <v>759</v>
      </c>
      <c r="AE1283" t="s">
        <v>472</v>
      </c>
      <c r="AF1283" t="s">
        <v>925</v>
      </c>
      <c r="AG1283" t="s">
        <v>761</v>
      </c>
      <c r="AH1283" t="s">
        <v>762</v>
      </c>
      <c r="AI1283" t="s">
        <v>926</v>
      </c>
      <c r="AJ1283">
        <v>1259.3399999999999</v>
      </c>
      <c r="AK1283">
        <v>0</v>
      </c>
      <c r="AL1283">
        <v>0</v>
      </c>
      <c r="AM1283" t="s">
        <v>764</v>
      </c>
      <c r="AN1283" t="s">
        <v>764</v>
      </c>
      <c r="AO1283" t="s">
        <v>764</v>
      </c>
    </row>
    <row r="1284" spans="1:41" x14ac:dyDescent="0.35">
      <c r="A1284">
        <v>1060780</v>
      </c>
      <c r="B1284" t="s">
        <v>740</v>
      </c>
      <c r="C1284" t="s">
        <v>741</v>
      </c>
      <c r="D1284" t="e">
        <v>#N/A</v>
      </c>
      <c r="E1284" t="s">
        <v>954</v>
      </c>
      <c r="F1284" t="s">
        <v>800</v>
      </c>
      <c r="G1284">
        <v>2021</v>
      </c>
      <c r="H1284">
        <v>5</v>
      </c>
      <c r="I1284" t="s">
        <v>743</v>
      </c>
      <c r="J1284" s="29">
        <v>44347</v>
      </c>
      <c r="K1284" t="s">
        <v>744</v>
      </c>
      <c r="L1284" t="s">
        <v>745</v>
      </c>
      <c r="M1284" t="s">
        <v>801</v>
      </c>
      <c r="N1284" t="s">
        <v>802</v>
      </c>
      <c r="O1284" t="s">
        <v>803</v>
      </c>
      <c r="P1284" t="s">
        <v>673</v>
      </c>
      <c r="Q1284" t="s">
        <v>749</v>
      </c>
      <c r="R1284" t="s">
        <v>625</v>
      </c>
      <c r="S1284" t="s">
        <v>698</v>
      </c>
      <c r="T1284" t="s">
        <v>751</v>
      </c>
      <c r="U1284" t="s">
        <v>752</v>
      </c>
      <c r="V1284" t="s">
        <v>753</v>
      </c>
      <c r="W1284" t="s">
        <v>933</v>
      </c>
      <c r="X1284" t="s">
        <v>934</v>
      </c>
      <c r="Y1284" t="s">
        <v>755</v>
      </c>
      <c r="Z1284" t="s">
        <v>380</v>
      </c>
      <c r="AA1284" t="s">
        <v>756</v>
      </c>
      <c r="AB1284" t="s">
        <v>924</v>
      </c>
      <c r="AC1284" t="s">
        <v>758</v>
      </c>
      <c r="AD1284" t="s">
        <v>759</v>
      </c>
      <c r="AE1284" t="s">
        <v>472</v>
      </c>
      <c r="AF1284" t="s">
        <v>935</v>
      </c>
      <c r="AG1284" t="s">
        <v>761</v>
      </c>
      <c r="AH1284" t="s">
        <v>762</v>
      </c>
      <c r="AI1284" t="s">
        <v>936</v>
      </c>
      <c r="AJ1284">
        <v>3759.86</v>
      </c>
      <c r="AK1284">
        <v>0</v>
      </c>
      <c r="AL1284">
        <v>0</v>
      </c>
      <c r="AM1284" t="s">
        <v>764</v>
      </c>
      <c r="AN1284" t="s">
        <v>764</v>
      </c>
      <c r="AO1284" t="s">
        <v>764</v>
      </c>
    </row>
    <row r="1285" spans="1:41" x14ac:dyDescent="0.35">
      <c r="A1285">
        <v>1060780</v>
      </c>
      <c r="B1285" t="s">
        <v>740</v>
      </c>
      <c r="C1285" t="s">
        <v>741</v>
      </c>
      <c r="D1285" t="e">
        <v>#N/A</v>
      </c>
      <c r="E1285" t="s">
        <v>954</v>
      </c>
      <c r="F1285" t="s">
        <v>800</v>
      </c>
      <c r="G1285">
        <v>2021</v>
      </c>
      <c r="H1285">
        <v>5</v>
      </c>
      <c r="I1285" t="s">
        <v>743</v>
      </c>
      <c r="J1285" s="29">
        <v>44342</v>
      </c>
      <c r="K1285" t="s">
        <v>744</v>
      </c>
      <c r="L1285" t="s">
        <v>745</v>
      </c>
      <c r="M1285" t="s">
        <v>805</v>
      </c>
      <c r="N1285" t="s">
        <v>806</v>
      </c>
      <c r="O1285" t="s">
        <v>807</v>
      </c>
      <c r="P1285" t="s">
        <v>673</v>
      </c>
      <c r="Q1285" t="s">
        <v>749</v>
      </c>
      <c r="R1285" t="s">
        <v>625</v>
      </c>
      <c r="S1285" t="s">
        <v>698</v>
      </c>
      <c r="T1285" t="s">
        <v>751</v>
      </c>
      <c r="U1285" t="s">
        <v>752</v>
      </c>
      <c r="V1285" t="s">
        <v>753</v>
      </c>
      <c r="W1285" t="s">
        <v>933</v>
      </c>
      <c r="X1285" t="s">
        <v>934</v>
      </c>
      <c r="Y1285" t="s">
        <v>755</v>
      </c>
      <c r="Z1285" t="s">
        <v>380</v>
      </c>
      <c r="AA1285" t="s">
        <v>756</v>
      </c>
      <c r="AB1285" t="s">
        <v>924</v>
      </c>
      <c r="AC1285" t="s">
        <v>758</v>
      </c>
      <c r="AD1285" t="s">
        <v>759</v>
      </c>
      <c r="AE1285" t="s">
        <v>472</v>
      </c>
      <c r="AF1285" t="s">
        <v>935</v>
      </c>
      <c r="AG1285" t="s">
        <v>761</v>
      </c>
      <c r="AH1285" t="s">
        <v>762</v>
      </c>
      <c r="AI1285" t="s">
        <v>936</v>
      </c>
      <c r="AJ1285">
        <v>-1864.41</v>
      </c>
      <c r="AK1285">
        <v>0</v>
      </c>
      <c r="AL1285">
        <v>0</v>
      </c>
      <c r="AM1285" t="s">
        <v>764</v>
      </c>
      <c r="AN1285" t="s">
        <v>764</v>
      </c>
      <c r="AO1285" t="s">
        <v>764</v>
      </c>
    </row>
    <row r="1286" spans="1:41" x14ac:dyDescent="0.35">
      <c r="A1286">
        <v>1060780</v>
      </c>
      <c r="B1286" t="s">
        <v>740</v>
      </c>
      <c r="C1286" t="s">
        <v>741</v>
      </c>
      <c r="D1286" t="e">
        <v>#N/A</v>
      </c>
      <c r="E1286" t="s">
        <v>954</v>
      </c>
      <c r="F1286" t="s">
        <v>800</v>
      </c>
      <c r="G1286">
        <v>2021</v>
      </c>
      <c r="H1286">
        <v>5</v>
      </c>
      <c r="I1286" t="s">
        <v>743</v>
      </c>
      <c r="J1286" s="29">
        <v>44347</v>
      </c>
      <c r="K1286" t="s">
        <v>744</v>
      </c>
      <c r="L1286" t="s">
        <v>745</v>
      </c>
      <c r="M1286" t="s">
        <v>814</v>
      </c>
      <c r="N1286" t="s">
        <v>815</v>
      </c>
      <c r="O1286" t="s">
        <v>781</v>
      </c>
      <c r="P1286" t="s">
        <v>673</v>
      </c>
      <c r="Q1286" t="s">
        <v>749</v>
      </c>
      <c r="R1286" t="s">
        <v>625</v>
      </c>
      <c r="S1286" t="s">
        <v>698</v>
      </c>
      <c r="T1286" t="s">
        <v>751</v>
      </c>
      <c r="U1286" t="s">
        <v>752</v>
      </c>
      <c r="V1286" t="s">
        <v>753</v>
      </c>
      <c r="W1286" t="s">
        <v>933</v>
      </c>
      <c r="X1286" t="s">
        <v>934</v>
      </c>
      <c r="Y1286" t="s">
        <v>755</v>
      </c>
      <c r="Z1286" t="s">
        <v>380</v>
      </c>
      <c r="AA1286" t="s">
        <v>756</v>
      </c>
      <c r="AB1286" t="s">
        <v>924</v>
      </c>
      <c r="AC1286" t="s">
        <v>758</v>
      </c>
      <c r="AD1286" t="s">
        <v>759</v>
      </c>
      <c r="AE1286" t="s">
        <v>472</v>
      </c>
      <c r="AF1286" t="s">
        <v>935</v>
      </c>
      <c r="AG1286" t="s">
        <v>761</v>
      </c>
      <c r="AH1286" t="s">
        <v>762</v>
      </c>
      <c r="AI1286" t="s">
        <v>936</v>
      </c>
      <c r="AJ1286">
        <v>565.79999999999995</v>
      </c>
      <c r="AK1286">
        <v>0</v>
      </c>
      <c r="AL1286">
        <v>0</v>
      </c>
      <c r="AM1286" t="s">
        <v>764</v>
      </c>
      <c r="AN1286" t="s">
        <v>764</v>
      </c>
      <c r="AO1286" t="s">
        <v>764</v>
      </c>
    </row>
    <row r="1287" spans="1:41" x14ac:dyDescent="0.35">
      <c r="A1287">
        <v>1060776</v>
      </c>
      <c r="B1287" t="s">
        <v>740</v>
      </c>
      <c r="C1287" t="s">
        <v>741</v>
      </c>
      <c r="D1287" t="e">
        <v>#N/A</v>
      </c>
      <c r="E1287" t="s">
        <v>955</v>
      </c>
      <c r="F1287" t="s">
        <v>800</v>
      </c>
      <c r="G1287">
        <v>2021</v>
      </c>
      <c r="H1287">
        <v>5</v>
      </c>
      <c r="I1287" t="s">
        <v>743</v>
      </c>
      <c r="J1287" s="29">
        <v>44347</v>
      </c>
      <c r="K1287" t="s">
        <v>744</v>
      </c>
      <c r="L1287" t="s">
        <v>745</v>
      </c>
      <c r="M1287" t="s">
        <v>801</v>
      </c>
      <c r="N1287" t="s">
        <v>802</v>
      </c>
      <c r="O1287" t="s">
        <v>803</v>
      </c>
      <c r="P1287" t="s">
        <v>673</v>
      </c>
      <c r="Q1287" t="s">
        <v>749</v>
      </c>
      <c r="R1287" t="s">
        <v>623</v>
      </c>
      <c r="S1287" t="s">
        <v>820</v>
      </c>
      <c r="T1287" t="s">
        <v>751</v>
      </c>
      <c r="U1287" t="s">
        <v>752</v>
      </c>
      <c r="V1287" t="s">
        <v>753</v>
      </c>
      <c r="W1287" t="s">
        <v>930</v>
      </c>
      <c r="X1287" t="s">
        <v>931</v>
      </c>
      <c r="Y1287" t="s">
        <v>755</v>
      </c>
      <c r="Z1287" t="s">
        <v>380</v>
      </c>
      <c r="AA1287" t="s">
        <v>756</v>
      </c>
      <c r="AB1287" t="s">
        <v>924</v>
      </c>
      <c r="AC1287" t="s">
        <v>758</v>
      </c>
      <c r="AD1287" t="s">
        <v>759</v>
      </c>
      <c r="AE1287" t="s">
        <v>768</v>
      </c>
      <c r="AF1287" t="s">
        <v>925</v>
      </c>
      <c r="AG1287" t="s">
        <v>761</v>
      </c>
      <c r="AH1287" t="s">
        <v>762</v>
      </c>
      <c r="AI1287" t="s">
        <v>926</v>
      </c>
      <c r="AJ1287">
        <v>0.52</v>
      </c>
      <c r="AK1287">
        <v>0</v>
      </c>
      <c r="AL1287">
        <v>0</v>
      </c>
      <c r="AM1287" t="s">
        <v>764</v>
      </c>
      <c r="AN1287" t="s">
        <v>764</v>
      </c>
      <c r="AO1287" t="s">
        <v>764</v>
      </c>
    </row>
    <row r="1288" spans="1:41" x14ac:dyDescent="0.35">
      <c r="A1288">
        <v>1772666</v>
      </c>
      <c r="B1288" t="s">
        <v>740</v>
      </c>
      <c r="C1288" t="s">
        <v>741</v>
      </c>
      <c r="D1288" t="s">
        <v>580</v>
      </c>
      <c r="E1288" t="s">
        <v>151</v>
      </c>
      <c r="F1288" t="s">
        <v>800</v>
      </c>
      <c r="G1288">
        <v>2021</v>
      </c>
      <c r="H1288">
        <v>5</v>
      </c>
      <c r="I1288" t="s">
        <v>743</v>
      </c>
      <c r="J1288" s="29">
        <v>44347</v>
      </c>
      <c r="K1288" t="s">
        <v>744</v>
      </c>
      <c r="L1288" t="s">
        <v>745</v>
      </c>
      <c r="M1288" t="s">
        <v>801</v>
      </c>
      <c r="N1288" t="s">
        <v>802</v>
      </c>
      <c r="O1288" t="s">
        <v>803</v>
      </c>
      <c r="P1288" t="s">
        <v>673</v>
      </c>
      <c r="Q1288" t="s">
        <v>749</v>
      </c>
      <c r="R1288" t="s">
        <v>619</v>
      </c>
      <c r="S1288" t="s">
        <v>792</v>
      </c>
      <c r="T1288" t="s">
        <v>751</v>
      </c>
      <c r="U1288" t="s">
        <v>752</v>
      </c>
      <c r="V1288" t="s">
        <v>753</v>
      </c>
      <c r="W1288" t="s">
        <v>21</v>
      </c>
      <c r="X1288" t="s">
        <v>927</v>
      </c>
      <c r="Y1288" t="s">
        <v>755</v>
      </c>
      <c r="Z1288" t="s">
        <v>380</v>
      </c>
      <c r="AA1288" t="s">
        <v>756</v>
      </c>
      <c r="AB1288" t="s">
        <v>924</v>
      </c>
      <c r="AC1288" t="s">
        <v>758</v>
      </c>
      <c r="AD1288" t="s">
        <v>759</v>
      </c>
      <c r="AE1288" t="s">
        <v>562</v>
      </c>
      <c r="AF1288" t="s">
        <v>790</v>
      </c>
      <c r="AG1288" t="s">
        <v>761</v>
      </c>
      <c r="AH1288" t="s">
        <v>762</v>
      </c>
      <c r="AI1288" t="s">
        <v>791</v>
      </c>
      <c r="AJ1288">
        <v>32474.66</v>
      </c>
      <c r="AK1288">
        <v>0</v>
      </c>
      <c r="AL1288">
        <v>0</v>
      </c>
      <c r="AM1288" t="s">
        <v>764</v>
      </c>
      <c r="AN1288" t="s">
        <v>764</v>
      </c>
      <c r="AO1288" t="s">
        <v>764</v>
      </c>
    </row>
    <row r="1289" spans="1:41" x14ac:dyDescent="0.35">
      <c r="A1289">
        <v>1079372</v>
      </c>
      <c r="B1289" t="s">
        <v>740</v>
      </c>
      <c r="C1289" t="s">
        <v>741</v>
      </c>
      <c r="D1289" t="e">
        <v>#N/A</v>
      </c>
      <c r="E1289" t="s">
        <v>956</v>
      </c>
      <c r="F1289" t="s">
        <v>800</v>
      </c>
      <c r="G1289">
        <v>2021</v>
      </c>
      <c r="H1289">
        <v>5</v>
      </c>
      <c r="I1289" t="s">
        <v>743</v>
      </c>
      <c r="J1289" s="29">
        <v>44347</v>
      </c>
      <c r="K1289" t="s">
        <v>744</v>
      </c>
      <c r="L1289" t="s">
        <v>745</v>
      </c>
      <c r="M1289" t="s">
        <v>801</v>
      </c>
      <c r="N1289" t="s">
        <v>802</v>
      </c>
      <c r="O1289" t="s">
        <v>803</v>
      </c>
      <c r="P1289" t="s">
        <v>673</v>
      </c>
      <c r="Q1289" t="s">
        <v>749</v>
      </c>
      <c r="R1289" t="s">
        <v>619</v>
      </c>
      <c r="S1289" t="s">
        <v>792</v>
      </c>
      <c r="T1289" t="s">
        <v>751</v>
      </c>
      <c r="U1289" t="s">
        <v>752</v>
      </c>
      <c r="V1289" t="s">
        <v>753</v>
      </c>
      <c r="W1289" t="s">
        <v>922</v>
      </c>
      <c r="X1289" t="s">
        <v>923</v>
      </c>
      <c r="Y1289" t="s">
        <v>755</v>
      </c>
      <c r="Z1289" t="s">
        <v>380</v>
      </c>
      <c r="AA1289" t="s">
        <v>756</v>
      </c>
      <c r="AB1289" t="s">
        <v>924</v>
      </c>
      <c r="AC1289" t="s">
        <v>758</v>
      </c>
      <c r="AD1289" t="s">
        <v>759</v>
      </c>
      <c r="AE1289" t="s">
        <v>562</v>
      </c>
      <c r="AF1289" t="s">
        <v>925</v>
      </c>
      <c r="AG1289" t="s">
        <v>761</v>
      </c>
      <c r="AH1289" t="s">
        <v>762</v>
      </c>
      <c r="AI1289" t="s">
        <v>926</v>
      </c>
      <c r="AJ1289">
        <v>546.5</v>
      </c>
      <c r="AK1289">
        <v>0</v>
      </c>
      <c r="AL1289">
        <v>0</v>
      </c>
      <c r="AM1289" t="s">
        <v>764</v>
      </c>
      <c r="AN1289" t="s">
        <v>764</v>
      </c>
      <c r="AO1289" t="s">
        <v>764</v>
      </c>
    </row>
    <row r="1290" spans="1:41" x14ac:dyDescent="0.35">
      <c r="A1290">
        <v>1079372</v>
      </c>
      <c r="B1290" t="s">
        <v>740</v>
      </c>
      <c r="C1290" t="s">
        <v>741</v>
      </c>
      <c r="D1290" t="e">
        <v>#N/A</v>
      </c>
      <c r="E1290" t="s">
        <v>956</v>
      </c>
      <c r="F1290" t="s">
        <v>800</v>
      </c>
      <c r="G1290">
        <v>2021</v>
      </c>
      <c r="H1290">
        <v>5</v>
      </c>
      <c r="I1290" t="s">
        <v>743</v>
      </c>
      <c r="J1290" s="29">
        <v>44342</v>
      </c>
      <c r="K1290" t="s">
        <v>744</v>
      </c>
      <c r="L1290" t="s">
        <v>745</v>
      </c>
      <c r="M1290" t="s">
        <v>805</v>
      </c>
      <c r="N1290" t="s">
        <v>806</v>
      </c>
      <c r="O1290" t="s">
        <v>807</v>
      </c>
      <c r="P1290" t="s">
        <v>673</v>
      </c>
      <c r="Q1290" t="s">
        <v>749</v>
      </c>
      <c r="R1290" t="s">
        <v>619</v>
      </c>
      <c r="S1290" t="s">
        <v>792</v>
      </c>
      <c r="T1290" t="s">
        <v>751</v>
      </c>
      <c r="U1290" t="s">
        <v>752</v>
      </c>
      <c r="V1290" t="s">
        <v>753</v>
      </c>
      <c r="W1290" t="s">
        <v>922</v>
      </c>
      <c r="X1290" t="s">
        <v>923</v>
      </c>
      <c r="Y1290" t="s">
        <v>755</v>
      </c>
      <c r="Z1290" t="s">
        <v>380</v>
      </c>
      <c r="AA1290" t="s">
        <v>756</v>
      </c>
      <c r="AB1290" t="s">
        <v>924</v>
      </c>
      <c r="AC1290" t="s">
        <v>758</v>
      </c>
      <c r="AD1290" t="s">
        <v>759</v>
      </c>
      <c r="AE1290" t="s">
        <v>562</v>
      </c>
      <c r="AF1290" t="s">
        <v>925</v>
      </c>
      <c r="AG1290" t="s">
        <v>761</v>
      </c>
      <c r="AH1290" t="s">
        <v>762</v>
      </c>
      <c r="AI1290" t="s">
        <v>926</v>
      </c>
      <c r="AJ1290">
        <v>-405.79</v>
      </c>
      <c r="AK1290">
        <v>0</v>
      </c>
      <c r="AL1290">
        <v>0</v>
      </c>
      <c r="AM1290" t="s">
        <v>764</v>
      </c>
      <c r="AN1290" t="s">
        <v>764</v>
      </c>
      <c r="AO1290" t="s">
        <v>764</v>
      </c>
    </row>
    <row r="1291" spans="1:41" x14ac:dyDescent="0.35">
      <c r="A1291">
        <v>1772154</v>
      </c>
      <c r="B1291" t="s">
        <v>740</v>
      </c>
      <c r="C1291" t="s">
        <v>741</v>
      </c>
      <c r="D1291" t="s">
        <v>580</v>
      </c>
      <c r="E1291" t="s">
        <v>150</v>
      </c>
      <c r="F1291" t="s">
        <v>800</v>
      </c>
      <c r="G1291">
        <v>2021</v>
      </c>
      <c r="H1291">
        <v>5</v>
      </c>
      <c r="I1291" t="s">
        <v>743</v>
      </c>
      <c r="J1291" s="29">
        <v>44347</v>
      </c>
      <c r="K1291" t="s">
        <v>744</v>
      </c>
      <c r="L1291" t="s">
        <v>745</v>
      </c>
      <c r="M1291" t="s">
        <v>801</v>
      </c>
      <c r="N1291" t="s">
        <v>802</v>
      </c>
      <c r="O1291" t="s">
        <v>803</v>
      </c>
      <c r="P1291" t="s">
        <v>673</v>
      </c>
      <c r="Q1291" t="s">
        <v>749</v>
      </c>
      <c r="R1291" t="s">
        <v>619</v>
      </c>
      <c r="S1291" t="s">
        <v>792</v>
      </c>
      <c r="T1291" t="s">
        <v>751</v>
      </c>
      <c r="U1291" t="s">
        <v>752</v>
      </c>
      <c r="V1291" t="s">
        <v>753</v>
      </c>
      <c r="W1291" t="s">
        <v>20</v>
      </c>
      <c r="X1291" t="s">
        <v>928</v>
      </c>
      <c r="Y1291" t="s">
        <v>755</v>
      </c>
      <c r="Z1291" t="s">
        <v>380</v>
      </c>
      <c r="AA1291" t="s">
        <v>756</v>
      </c>
      <c r="AB1291" t="s">
        <v>924</v>
      </c>
      <c r="AC1291" t="s">
        <v>758</v>
      </c>
      <c r="AD1291" t="s">
        <v>759</v>
      </c>
      <c r="AE1291" t="s">
        <v>562</v>
      </c>
      <c r="AF1291" t="s">
        <v>925</v>
      </c>
      <c r="AG1291" t="s">
        <v>761</v>
      </c>
      <c r="AH1291" t="s">
        <v>762</v>
      </c>
      <c r="AI1291" t="s">
        <v>926</v>
      </c>
      <c r="AJ1291">
        <v>5967.6</v>
      </c>
      <c r="AK1291">
        <v>0</v>
      </c>
      <c r="AL1291">
        <v>0</v>
      </c>
      <c r="AM1291" t="s">
        <v>764</v>
      </c>
      <c r="AN1291" t="s">
        <v>764</v>
      </c>
      <c r="AO1291" t="s">
        <v>764</v>
      </c>
    </row>
    <row r="1292" spans="1:41" x14ac:dyDescent="0.35">
      <c r="A1292">
        <v>1069715</v>
      </c>
      <c r="B1292" t="s">
        <v>740</v>
      </c>
      <c r="C1292" t="s">
        <v>741</v>
      </c>
      <c r="D1292" t="e">
        <v>#N/A</v>
      </c>
      <c r="E1292" t="s">
        <v>957</v>
      </c>
      <c r="F1292" t="s">
        <v>800</v>
      </c>
      <c r="G1292">
        <v>2021</v>
      </c>
      <c r="H1292">
        <v>5</v>
      </c>
      <c r="I1292" t="s">
        <v>743</v>
      </c>
      <c r="J1292" s="29">
        <v>44347</v>
      </c>
      <c r="K1292" t="s">
        <v>744</v>
      </c>
      <c r="L1292" t="s">
        <v>745</v>
      </c>
      <c r="M1292" t="s">
        <v>801</v>
      </c>
      <c r="N1292" t="s">
        <v>802</v>
      </c>
      <c r="O1292" t="s">
        <v>803</v>
      </c>
      <c r="P1292" t="s">
        <v>673</v>
      </c>
      <c r="Q1292" t="s">
        <v>749</v>
      </c>
      <c r="R1292" t="s">
        <v>619</v>
      </c>
      <c r="S1292" t="s">
        <v>792</v>
      </c>
      <c r="T1292" t="s">
        <v>751</v>
      </c>
      <c r="U1292" t="s">
        <v>752</v>
      </c>
      <c r="V1292" t="s">
        <v>753</v>
      </c>
      <c r="W1292" t="s">
        <v>930</v>
      </c>
      <c r="X1292" t="s">
        <v>931</v>
      </c>
      <c r="Y1292" t="s">
        <v>755</v>
      </c>
      <c r="Z1292" t="s">
        <v>380</v>
      </c>
      <c r="AA1292" t="s">
        <v>756</v>
      </c>
      <c r="AB1292" t="s">
        <v>924</v>
      </c>
      <c r="AC1292" t="s">
        <v>758</v>
      </c>
      <c r="AD1292" t="s">
        <v>759</v>
      </c>
      <c r="AE1292" t="s">
        <v>562</v>
      </c>
      <c r="AF1292" t="s">
        <v>925</v>
      </c>
      <c r="AG1292" t="s">
        <v>761</v>
      </c>
      <c r="AH1292" t="s">
        <v>762</v>
      </c>
      <c r="AI1292" t="s">
        <v>926</v>
      </c>
      <c r="AJ1292">
        <v>4351.66</v>
      </c>
      <c r="AK1292">
        <v>0</v>
      </c>
      <c r="AL1292">
        <v>0</v>
      </c>
      <c r="AM1292" t="s">
        <v>764</v>
      </c>
      <c r="AN1292" t="s">
        <v>764</v>
      </c>
      <c r="AO1292" t="s">
        <v>764</v>
      </c>
    </row>
    <row r="1293" spans="1:41" x14ac:dyDescent="0.35">
      <c r="A1293">
        <v>1069715</v>
      </c>
      <c r="B1293" t="s">
        <v>740</v>
      </c>
      <c r="C1293" t="s">
        <v>741</v>
      </c>
      <c r="D1293" t="e">
        <v>#N/A</v>
      </c>
      <c r="E1293" t="s">
        <v>957</v>
      </c>
      <c r="F1293" t="s">
        <v>800</v>
      </c>
      <c r="G1293">
        <v>2021</v>
      </c>
      <c r="H1293">
        <v>5</v>
      </c>
      <c r="I1293" t="s">
        <v>743</v>
      </c>
      <c r="J1293" s="29">
        <v>44342</v>
      </c>
      <c r="K1293" t="s">
        <v>744</v>
      </c>
      <c r="L1293" t="s">
        <v>745</v>
      </c>
      <c r="M1293" t="s">
        <v>805</v>
      </c>
      <c r="N1293" t="s">
        <v>806</v>
      </c>
      <c r="O1293" t="s">
        <v>807</v>
      </c>
      <c r="P1293" t="s">
        <v>673</v>
      </c>
      <c r="Q1293" t="s">
        <v>749</v>
      </c>
      <c r="R1293" t="s">
        <v>619</v>
      </c>
      <c r="S1293" t="s">
        <v>792</v>
      </c>
      <c r="T1293" t="s">
        <v>751</v>
      </c>
      <c r="U1293" t="s">
        <v>752</v>
      </c>
      <c r="V1293" t="s">
        <v>753</v>
      </c>
      <c r="W1293" t="s">
        <v>930</v>
      </c>
      <c r="X1293" t="s">
        <v>931</v>
      </c>
      <c r="Y1293" t="s">
        <v>755</v>
      </c>
      <c r="Z1293" t="s">
        <v>380</v>
      </c>
      <c r="AA1293" t="s">
        <v>756</v>
      </c>
      <c r="AB1293" t="s">
        <v>924</v>
      </c>
      <c r="AC1293" t="s">
        <v>758</v>
      </c>
      <c r="AD1293" t="s">
        <v>759</v>
      </c>
      <c r="AE1293" t="s">
        <v>562</v>
      </c>
      <c r="AF1293" t="s">
        <v>925</v>
      </c>
      <c r="AG1293" t="s">
        <v>761</v>
      </c>
      <c r="AH1293" t="s">
        <v>762</v>
      </c>
      <c r="AI1293" t="s">
        <v>926</v>
      </c>
      <c r="AJ1293">
        <v>-1161.8399999999999</v>
      </c>
      <c r="AK1293">
        <v>0</v>
      </c>
      <c r="AL1293">
        <v>0</v>
      </c>
      <c r="AM1293" t="s">
        <v>764</v>
      </c>
      <c r="AN1293" t="s">
        <v>764</v>
      </c>
      <c r="AO1293" t="s">
        <v>764</v>
      </c>
    </row>
    <row r="1294" spans="1:41" x14ac:dyDescent="0.35">
      <c r="A1294">
        <v>1069714</v>
      </c>
      <c r="B1294" t="s">
        <v>740</v>
      </c>
      <c r="C1294" t="s">
        <v>741</v>
      </c>
      <c r="D1294" t="e">
        <v>#N/A</v>
      </c>
      <c r="E1294" t="s">
        <v>958</v>
      </c>
      <c r="F1294" t="s">
        <v>800</v>
      </c>
      <c r="G1294">
        <v>2021</v>
      </c>
      <c r="H1294">
        <v>5</v>
      </c>
      <c r="I1294" t="s">
        <v>743</v>
      </c>
      <c r="J1294" s="29">
        <v>44347</v>
      </c>
      <c r="K1294" t="s">
        <v>744</v>
      </c>
      <c r="L1294" t="s">
        <v>745</v>
      </c>
      <c r="M1294" t="s">
        <v>801</v>
      </c>
      <c r="N1294" t="s">
        <v>802</v>
      </c>
      <c r="O1294" t="s">
        <v>803</v>
      </c>
      <c r="P1294" t="s">
        <v>673</v>
      </c>
      <c r="Q1294" t="s">
        <v>749</v>
      </c>
      <c r="R1294" t="s">
        <v>619</v>
      </c>
      <c r="S1294" t="s">
        <v>792</v>
      </c>
      <c r="T1294" t="s">
        <v>751</v>
      </c>
      <c r="U1294" t="s">
        <v>752</v>
      </c>
      <c r="V1294" t="s">
        <v>753</v>
      </c>
      <c r="W1294" t="s">
        <v>933</v>
      </c>
      <c r="X1294" t="s">
        <v>934</v>
      </c>
      <c r="Y1294" t="s">
        <v>755</v>
      </c>
      <c r="Z1294" t="s">
        <v>380</v>
      </c>
      <c r="AA1294" t="s">
        <v>756</v>
      </c>
      <c r="AB1294" t="s">
        <v>924</v>
      </c>
      <c r="AC1294" t="s">
        <v>758</v>
      </c>
      <c r="AD1294" t="s">
        <v>759</v>
      </c>
      <c r="AE1294" t="s">
        <v>562</v>
      </c>
      <c r="AF1294" t="s">
        <v>935</v>
      </c>
      <c r="AG1294" t="s">
        <v>761</v>
      </c>
      <c r="AH1294" t="s">
        <v>762</v>
      </c>
      <c r="AI1294" t="s">
        <v>936</v>
      </c>
      <c r="AJ1294">
        <v>1319.92</v>
      </c>
      <c r="AK1294">
        <v>0</v>
      </c>
      <c r="AL1294">
        <v>0</v>
      </c>
      <c r="AM1294" t="s">
        <v>764</v>
      </c>
      <c r="AN1294" t="s">
        <v>764</v>
      </c>
      <c r="AO1294" t="s">
        <v>764</v>
      </c>
    </row>
    <row r="1295" spans="1:41" x14ac:dyDescent="0.35">
      <c r="A1295">
        <v>1069714</v>
      </c>
      <c r="B1295" t="s">
        <v>740</v>
      </c>
      <c r="C1295" t="s">
        <v>741</v>
      </c>
      <c r="D1295" t="e">
        <v>#N/A</v>
      </c>
      <c r="E1295" t="s">
        <v>958</v>
      </c>
      <c r="F1295" t="s">
        <v>800</v>
      </c>
      <c r="G1295">
        <v>2021</v>
      </c>
      <c r="H1295">
        <v>5</v>
      </c>
      <c r="I1295" t="s">
        <v>743</v>
      </c>
      <c r="J1295" s="29">
        <v>44342</v>
      </c>
      <c r="K1295" t="s">
        <v>744</v>
      </c>
      <c r="L1295" t="s">
        <v>745</v>
      </c>
      <c r="M1295" t="s">
        <v>805</v>
      </c>
      <c r="N1295" t="s">
        <v>806</v>
      </c>
      <c r="O1295" t="s">
        <v>807</v>
      </c>
      <c r="P1295" t="s">
        <v>673</v>
      </c>
      <c r="Q1295" t="s">
        <v>749</v>
      </c>
      <c r="R1295" t="s">
        <v>619</v>
      </c>
      <c r="S1295" t="s">
        <v>792</v>
      </c>
      <c r="T1295" t="s">
        <v>751</v>
      </c>
      <c r="U1295" t="s">
        <v>752</v>
      </c>
      <c r="V1295" t="s">
        <v>753</v>
      </c>
      <c r="W1295" t="s">
        <v>933</v>
      </c>
      <c r="X1295" t="s">
        <v>934</v>
      </c>
      <c r="Y1295" t="s">
        <v>755</v>
      </c>
      <c r="Z1295" t="s">
        <v>380</v>
      </c>
      <c r="AA1295" t="s">
        <v>756</v>
      </c>
      <c r="AB1295" t="s">
        <v>924</v>
      </c>
      <c r="AC1295" t="s">
        <v>758</v>
      </c>
      <c r="AD1295" t="s">
        <v>759</v>
      </c>
      <c r="AE1295" t="s">
        <v>562</v>
      </c>
      <c r="AF1295" t="s">
        <v>935</v>
      </c>
      <c r="AG1295" t="s">
        <v>761</v>
      </c>
      <c r="AH1295" t="s">
        <v>762</v>
      </c>
      <c r="AI1295" t="s">
        <v>936</v>
      </c>
      <c r="AJ1295">
        <v>-233.72</v>
      </c>
      <c r="AK1295">
        <v>0</v>
      </c>
      <c r="AL1295">
        <v>0</v>
      </c>
      <c r="AM1295" t="s">
        <v>764</v>
      </c>
      <c r="AN1295" t="s">
        <v>764</v>
      </c>
      <c r="AO1295" t="s">
        <v>764</v>
      </c>
    </row>
    <row r="1296" spans="1:41" x14ac:dyDescent="0.35">
      <c r="A1296">
        <v>1772619</v>
      </c>
      <c r="B1296" t="s">
        <v>740</v>
      </c>
      <c r="C1296" t="s">
        <v>741</v>
      </c>
      <c r="D1296" t="s">
        <v>580</v>
      </c>
      <c r="E1296" t="s">
        <v>148</v>
      </c>
      <c r="F1296" t="s">
        <v>800</v>
      </c>
      <c r="G1296">
        <v>2021</v>
      </c>
      <c r="H1296">
        <v>5</v>
      </c>
      <c r="I1296" t="s">
        <v>743</v>
      </c>
      <c r="J1296" s="29">
        <v>44347</v>
      </c>
      <c r="K1296" t="s">
        <v>744</v>
      </c>
      <c r="L1296" t="s">
        <v>745</v>
      </c>
      <c r="M1296" t="s">
        <v>801</v>
      </c>
      <c r="N1296" t="s">
        <v>802</v>
      </c>
      <c r="O1296" t="s">
        <v>803</v>
      </c>
      <c r="P1296" t="s">
        <v>673</v>
      </c>
      <c r="Q1296" t="s">
        <v>749</v>
      </c>
      <c r="R1296" t="s">
        <v>617</v>
      </c>
      <c r="S1296" t="s">
        <v>694</v>
      </c>
      <c r="T1296" t="s">
        <v>751</v>
      </c>
      <c r="U1296" t="s">
        <v>752</v>
      </c>
      <c r="V1296" t="s">
        <v>753</v>
      </c>
      <c r="W1296" t="s">
        <v>21</v>
      </c>
      <c r="X1296" t="s">
        <v>927</v>
      </c>
      <c r="Y1296" t="s">
        <v>755</v>
      </c>
      <c r="Z1296" t="s">
        <v>380</v>
      </c>
      <c r="AA1296" t="s">
        <v>756</v>
      </c>
      <c r="AB1296" t="s">
        <v>924</v>
      </c>
      <c r="AC1296" t="s">
        <v>758</v>
      </c>
      <c r="AD1296" t="s">
        <v>759</v>
      </c>
      <c r="AE1296" t="s">
        <v>472</v>
      </c>
      <c r="AF1296" t="s">
        <v>790</v>
      </c>
      <c r="AG1296" t="s">
        <v>761</v>
      </c>
      <c r="AH1296" t="s">
        <v>762</v>
      </c>
      <c r="AI1296" t="s">
        <v>791</v>
      </c>
      <c r="AJ1296">
        <v>5175.99</v>
      </c>
      <c r="AK1296">
        <v>0</v>
      </c>
      <c r="AL1296">
        <v>0</v>
      </c>
      <c r="AM1296" t="s">
        <v>764</v>
      </c>
      <c r="AN1296" t="s">
        <v>764</v>
      </c>
      <c r="AO1296" t="s">
        <v>764</v>
      </c>
    </row>
    <row r="1297" spans="1:41" x14ac:dyDescent="0.35">
      <c r="A1297">
        <v>1772619</v>
      </c>
      <c r="B1297" t="s">
        <v>740</v>
      </c>
      <c r="C1297" t="s">
        <v>741</v>
      </c>
      <c r="D1297" t="s">
        <v>580</v>
      </c>
      <c r="E1297" t="s">
        <v>148</v>
      </c>
      <c r="F1297" t="s">
        <v>800</v>
      </c>
      <c r="G1297">
        <v>2021</v>
      </c>
      <c r="H1297">
        <v>5</v>
      </c>
      <c r="I1297" t="s">
        <v>743</v>
      </c>
      <c r="J1297" s="29">
        <v>44347</v>
      </c>
      <c r="K1297" t="s">
        <v>744</v>
      </c>
      <c r="L1297" t="s">
        <v>745</v>
      </c>
      <c r="M1297" t="s">
        <v>814</v>
      </c>
      <c r="N1297" t="s">
        <v>815</v>
      </c>
      <c r="O1297" t="s">
        <v>781</v>
      </c>
      <c r="P1297" t="s">
        <v>673</v>
      </c>
      <c r="Q1297" t="s">
        <v>749</v>
      </c>
      <c r="R1297" t="s">
        <v>617</v>
      </c>
      <c r="S1297" t="s">
        <v>694</v>
      </c>
      <c r="T1297" t="s">
        <v>751</v>
      </c>
      <c r="U1297" t="s">
        <v>752</v>
      </c>
      <c r="V1297" t="s">
        <v>753</v>
      </c>
      <c r="W1297" t="s">
        <v>21</v>
      </c>
      <c r="X1297" t="s">
        <v>927</v>
      </c>
      <c r="Y1297" t="s">
        <v>755</v>
      </c>
      <c r="Z1297" t="s">
        <v>380</v>
      </c>
      <c r="AA1297" t="s">
        <v>756</v>
      </c>
      <c r="AB1297" t="s">
        <v>924</v>
      </c>
      <c r="AC1297" t="s">
        <v>758</v>
      </c>
      <c r="AD1297" t="s">
        <v>759</v>
      </c>
      <c r="AE1297" t="s">
        <v>472</v>
      </c>
      <c r="AF1297" t="s">
        <v>790</v>
      </c>
      <c r="AG1297" t="s">
        <v>761</v>
      </c>
      <c r="AH1297" t="s">
        <v>762</v>
      </c>
      <c r="AI1297" t="s">
        <v>791</v>
      </c>
      <c r="AJ1297">
        <v>911.24</v>
      </c>
      <c r="AK1297">
        <v>0</v>
      </c>
      <c r="AL1297">
        <v>0</v>
      </c>
      <c r="AM1297" t="s">
        <v>764</v>
      </c>
      <c r="AN1297" t="s">
        <v>764</v>
      </c>
      <c r="AO1297" t="s">
        <v>764</v>
      </c>
    </row>
    <row r="1298" spans="1:41" x14ac:dyDescent="0.35">
      <c r="A1298">
        <v>1772010</v>
      </c>
      <c r="B1298" t="s">
        <v>740</v>
      </c>
      <c r="C1298" t="s">
        <v>741</v>
      </c>
      <c r="D1298" t="s">
        <v>580</v>
      </c>
      <c r="E1298" t="s">
        <v>147</v>
      </c>
      <c r="F1298" t="s">
        <v>800</v>
      </c>
      <c r="G1298">
        <v>2021</v>
      </c>
      <c r="H1298">
        <v>5</v>
      </c>
      <c r="I1298" t="s">
        <v>743</v>
      </c>
      <c r="J1298" s="29">
        <v>44347</v>
      </c>
      <c r="K1298" t="s">
        <v>744</v>
      </c>
      <c r="L1298" t="s">
        <v>745</v>
      </c>
      <c r="M1298" t="s">
        <v>801</v>
      </c>
      <c r="N1298" t="s">
        <v>802</v>
      </c>
      <c r="O1298" t="s">
        <v>803</v>
      </c>
      <c r="P1298" t="s">
        <v>673</v>
      </c>
      <c r="Q1298" t="s">
        <v>749</v>
      </c>
      <c r="R1298" t="s">
        <v>617</v>
      </c>
      <c r="S1298" t="s">
        <v>694</v>
      </c>
      <c r="T1298" t="s">
        <v>751</v>
      </c>
      <c r="U1298" t="s">
        <v>752</v>
      </c>
      <c r="V1298" t="s">
        <v>753</v>
      </c>
      <c r="W1298" t="s">
        <v>20</v>
      </c>
      <c r="X1298" t="s">
        <v>928</v>
      </c>
      <c r="Y1298" t="s">
        <v>755</v>
      </c>
      <c r="Z1298" t="s">
        <v>380</v>
      </c>
      <c r="AA1298" t="s">
        <v>756</v>
      </c>
      <c r="AB1298" t="s">
        <v>924</v>
      </c>
      <c r="AC1298" t="s">
        <v>758</v>
      </c>
      <c r="AD1298" t="s">
        <v>759</v>
      </c>
      <c r="AE1298" t="s">
        <v>472</v>
      </c>
      <c r="AF1298" t="s">
        <v>925</v>
      </c>
      <c r="AG1298" t="s">
        <v>761</v>
      </c>
      <c r="AH1298" t="s">
        <v>762</v>
      </c>
      <c r="AI1298" t="s">
        <v>926</v>
      </c>
      <c r="AJ1298">
        <v>1948.54</v>
      </c>
      <c r="AK1298">
        <v>0</v>
      </c>
      <c r="AL1298">
        <v>0</v>
      </c>
      <c r="AM1298" t="s">
        <v>764</v>
      </c>
      <c r="AN1298" t="s">
        <v>764</v>
      </c>
      <c r="AO1298" t="s">
        <v>764</v>
      </c>
    </row>
    <row r="1299" spans="1:41" x14ac:dyDescent="0.35">
      <c r="A1299">
        <v>1772010</v>
      </c>
      <c r="B1299" t="s">
        <v>740</v>
      </c>
      <c r="C1299" t="s">
        <v>741</v>
      </c>
      <c r="D1299" t="s">
        <v>580</v>
      </c>
      <c r="E1299" t="s">
        <v>147</v>
      </c>
      <c r="F1299" t="s">
        <v>800</v>
      </c>
      <c r="G1299">
        <v>2021</v>
      </c>
      <c r="H1299">
        <v>5</v>
      </c>
      <c r="I1299" t="s">
        <v>743</v>
      </c>
      <c r="J1299" s="29">
        <v>44347</v>
      </c>
      <c r="K1299" t="s">
        <v>744</v>
      </c>
      <c r="L1299" t="s">
        <v>745</v>
      </c>
      <c r="M1299" t="s">
        <v>814</v>
      </c>
      <c r="N1299" t="s">
        <v>815</v>
      </c>
      <c r="O1299" t="s">
        <v>781</v>
      </c>
      <c r="P1299" t="s">
        <v>673</v>
      </c>
      <c r="Q1299" t="s">
        <v>749</v>
      </c>
      <c r="R1299" t="s">
        <v>617</v>
      </c>
      <c r="S1299" t="s">
        <v>694</v>
      </c>
      <c r="T1299" t="s">
        <v>751</v>
      </c>
      <c r="U1299" t="s">
        <v>752</v>
      </c>
      <c r="V1299" t="s">
        <v>753</v>
      </c>
      <c r="W1299" t="s">
        <v>20</v>
      </c>
      <c r="X1299" t="s">
        <v>928</v>
      </c>
      <c r="Y1299" t="s">
        <v>755</v>
      </c>
      <c r="Z1299" t="s">
        <v>380</v>
      </c>
      <c r="AA1299" t="s">
        <v>756</v>
      </c>
      <c r="AB1299" t="s">
        <v>924</v>
      </c>
      <c r="AC1299" t="s">
        <v>758</v>
      </c>
      <c r="AD1299" t="s">
        <v>759</v>
      </c>
      <c r="AE1299" t="s">
        <v>472</v>
      </c>
      <c r="AF1299" t="s">
        <v>925</v>
      </c>
      <c r="AG1299" t="s">
        <v>761</v>
      </c>
      <c r="AH1299" t="s">
        <v>762</v>
      </c>
      <c r="AI1299" t="s">
        <v>926</v>
      </c>
      <c r="AJ1299">
        <v>2033.17</v>
      </c>
      <c r="AK1299">
        <v>0</v>
      </c>
      <c r="AL1299">
        <v>0</v>
      </c>
      <c r="AM1299" t="s">
        <v>764</v>
      </c>
      <c r="AN1299" t="s">
        <v>764</v>
      </c>
      <c r="AO1299" t="s">
        <v>764</v>
      </c>
    </row>
    <row r="1300" spans="1:41" x14ac:dyDescent="0.35">
      <c r="A1300">
        <v>1028080</v>
      </c>
      <c r="B1300" t="s">
        <v>740</v>
      </c>
      <c r="C1300" t="s">
        <v>741</v>
      </c>
      <c r="D1300" t="e">
        <v>#N/A</v>
      </c>
      <c r="E1300" t="s">
        <v>959</v>
      </c>
      <c r="F1300" t="s">
        <v>800</v>
      </c>
      <c r="G1300">
        <v>2021</v>
      </c>
      <c r="H1300">
        <v>5</v>
      </c>
      <c r="I1300" t="s">
        <v>743</v>
      </c>
      <c r="J1300" s="29">
        <v>44347</v>
      </c>
      <c r="K1300" t="s">
        <v>744</v>
      </c>
      <c r="L1300" t="s">
        <v>745</v>
      </c>
      <c r="M1300" t="s">
        <v>801</v>
      </c>
      <c r="N1300" t="s">
        <v>802</v>
      </c>
      <c r="O1300" t="s">
        <v>803</v>
      </c>
      <c r="P1300" t="s">
        <v>673</v>
      </c>
      <c r="Q1300" t="s">
        <v>749</v>
      </c>
      <c r="R1300" t="s">
        <v>617</v>
      </c>
      <c r="S1300" t="s">
        <v>694</v>
      </c>
      <c r="T1300" t="s">
        <v>751</v>
      </c>
      <c r="U1300" t="s">
        <v>752</v>
      </c>
      <c r="V1300" t="s">
        <v>753</v>
      </c>
      <c r="W1300" t="s">
        <v>930</v>
      </c>
      <c r="X1300" t="s">
        <v>931</v>
      </c>
      <c r="Y1300" t="s">
        <v>755</v>
      </c>
      <c r="Z1300" t="s">
        <v>380</v>
      </c>
      <c r="AA1300" t="s">
        <v>756</v>
      </c>
      <c r="AB1300" t="s">
        <v>924</v>
      </c>
      <c r="AC1300" t="s">
        <v>758</v>
      </c>
      <c r="AD1300" t="s">
        <v>759</v>
      </c>
      <c r="AE1300" t="s">
        <v>472</v>
      </c>
      <c r="AF1300" t="s">
        <v>925</v>
      </c>
      <c r="AG1300" t="s">
        <v>761</v>
      </c>
      <c r="AH1300" t="s">
        <v>762</v>
      </c>
      <c r="AI1300" t="s">
        <v>926</v>
      </c>
      <c r="AJ1300">
        <v>9244.31</v>
      </c>
      <c r="AK1300">
        <v>0</v>
      </c>
      <c r="AL1300">
        <v>0</v>
      </c>
      <c r="AM1300" t="s">
        <v>764</v>
      </c>
      <c r="AN1300" t="s">
        <v>764</v>
      </c>
      <c r="AO1300" t="s">
        <v>764</v>
      </c>
    </row>
    <row r="1301" spans="1:41" x14ac:dyDescent="0.35">
      <c r="A1301">
        <v>1028080</v>
      </c>
      <c r="B1301" t="s">
        <v>740</v>
      </c>
      <c r="C1301" t="s">
        <v>741</v>
      </c>
      <c r="D1301" t="e">
        <v>#N/A</v>
      </c>
      <c r="E1301" t="s">
        <v>959</v>
      </c>
      <c r="F1301" t="s">
        <v>800</v>
      </c>
      <c r="G1301">
        <v>2021</v>
      </c>
      <c r="H1301">
        <v>5</v>
      </c>
      <c r="I1301" t="s">
        <v>743</v>
      </c>
      <c r="J1301" s="29">
        <v>44342</v>
      </c>
      <c r="K1301" t="s">
        <v>744</v>
      </c>
      <c r="L1301" t="s">
        <v>745</v>
      </c>
      <c r="M1301" t="s">
        <v>805</v>
      </c>
      <c r="N1301" t="s">
        <v>806</v>
      </c>
      <c r="O1301" t="s">
        <v>807</v>
      </c>
      <c r="P1301" t="s">
        <v>673</v>
      </c>
      <c r="Q1301" t="s">
        <v>749</v>
      </c>
      <c r="R1301" t="s">
        <v>617</v>
      </c>
      <c r="S1301" t="s">
        <v>694</v>
      </c>
      <c r="T1301" t="s">
        <v>751</v>
      </c>
      <c r="U1301" t="s">
        <v>752</v>
      </c>
      <c r="V1301" t="s">
        <v>753</v>
      </c>
      <c r="W1301" t="s">
        <v>930</v>
      </c>
      <c r="X1301" t="s">
        <v>931</v>
      </c>
      <c r="Y1301" t="s">
        <v>755</v>
      </c>
      <c r="Z1301" t="s">
        <v>380</v>
      </c>
      <c r="AA1301" t="s">
        <v>756</v>
      </c>
      <c r="AB1301" t="s">
        <v>924</v>
      </c>
      <c r="AC1301" t="s">
        <v>758</v>
      </c>
      <c r="AD1301" t="s">
        <v>759</v>
      </c>
      <c r="AE1301" t="s">
        <v>472</v>
      </c>
      <c r="AF1301" t="s">
        <v>925</v>
      </c>
      <c r="AG1301" t="s">
        <v>761</v>
      </c>
      <c r="AH1301" t="s">
        <v>762</v>
      </c>
      <c r="AI1301" t="s">
        <v>926</v>
      </c>
      <c r="AJ1301">
        <v>-220.82</v>
      </c>
      <c r="AK1301">
        <v>0</v>
      </c>
      <c r="AL1301">
        <v>0</v>
      </c>
      <c r="AM1301" t="s">
        <v>764</v>
      </c>
      <c r="AN1301" t="s">
        <v>764</v>
      </c>
      <c r="AO1301" t="s">
        <v>764</v>
      </c>
    </row>
    <row r="1302" spans="1:41" x14ac:dyDescent="0.35">
      <c r="A1302">
        <v>1028080</v>
      </c>
      <c r="B1302" t="s">
        <v>740</v>
      </c>
      <c r="C1302" t="s">
        <v>741</v>
      </c>
      <c r="D1302" t="e">
        <v>#N/A</v>
      </c>
      <c r="E1302" t="s">
        <v>959</v>
      </c>
      <c r="F1302" t="s">
        <v>800</v>
      </c>
      <c r="G1302">
        <v>2021</v>
      </c>
      <c r="H1302">
        <v>5</v>
      </c>
      <c r="I1302" t="s">
        <v>743</v>
      </c>
      <c r="J1302" s="29">
        <v>44347</v>
      </c>
      <c r="K1302" t="s">
        <v>744</v>
      </c>
      <c r="L1302" t="s">
        <v>745</v>
      </c>
      <c r="M1302" t="s">
        <v>814</v>
      </c>
      <c r="N1302" t="s">
        <v>815</v>
      </c>
      <c r="O1302" t="s">
        <v>781</v>
      </c>
      <c r="P1302" t="s">
        <v>673</v>
      </c>
      <c r="Q1302" t="s">
        <v>749</v>
      </c>
      <c r="R1302" t="s">
        <v>617</v>
      </c>
      <c r="S1302" t="s">
        <v>694</v>
      </c>
      <c r="T1302" t="s">
        <v>751</v>
      </c>
      <c r="U1302" t="s">
        <v>752</v>
      </c>
      <c r="V1302" t="s">
        <v>753</v>
      </c>
      <c r="W1302" t="s">
        <v>930</v>
      </c>
      <c r="X1302" t="s">
        <v>931</v>
      </c>
      <c r="Y1302" t="s">
        <v>755</v>
      </c>
      <c r="Z1302" t="s">
        <v>380</v>
      </c>
      <c r="AA1302" t="s">
        <v>756</v>
      </c>
      <c r="AB1302" t="s">
        <v>924</v>
      </c>
      <c r="AC1302" t="s">
        <v>758</v>
      </c>
      <c r="AD1302" t="s">
        <v>759</v>
      </c>
      <c r="AE1302" t="s">
        <v>472</v>
      </c>
      <c r="AF1302" t="s">
        <v>925</v>
      </c>
      <c r="AG1302" t="s">
        <v>761</v>
      </c>
      <c r="AH1302" t="s">
        <v>762</v>
      </c>
      <c r="AI1302" t="s">
        <v>926</v>
      </c>
      <c r="AJ1302">
        <v>558.27</v>
      </c>
      <c r="AK1302">
        <v>0</v>
      </c>
      <c r="AL1302">
        <v>0</v>
      </c>
      <c r="AM1302" t="s">
        <v>764</v>
      </c>
      <c r="AN1302" t="s">
        <v>764</v>
      </c>
      <c r="AO1302" t="s">
        <v>764</v>
      </c>
    </row>
    <row r="1303" spans="1:41" x14ac:dyDescent="0.35">
      <c r="A1303">
        <v>1028079</v>
      </c>
      <c r="B1303" t="s">
        <v>740</v>
      </c>
      <c r="C1303" t="s">
        <v>741</v>
      </c>
      <c r="D1303" t="e">
        <v>#N/A</v>
      </c>
      <c r="E1303" t="s">
        <v>960</v>
      </c>
      <c r="F1303" t="s">
        <v>800</v>
      </c>
      <c r="G1303">
        <v>2021</v>
      </c>
      <c r="H1303">
        <v>5</v>
      </c>
      <c r="I1303" t="s">
        <v>743</v>
      </c>
      <c r="J1303" s="29">
        <v>44347</v>
      </c>
      <c r="K1303" t="s">
        <v>744</v>
      </c>
      <c r="L1303" t="s">
        <v>745</v>
      </c>
      <c r="M1303" t="s">
        <v>801</v>
      </c>
      <c r="N1303" t="s">
        <v>802</v>
      </c>
      <c r="O1303" t="s">
        <v>803</v>
      </c>
      <c r="P1303" t="s">
        <v>673</v>
      </c>
      <c r="Q1303" t="s">
        <v>749</v>
      </c>
      <c r="R1303" t="s">
        <v>617</v>
      </c>
      <c r="S1303" t="s">
        <v>694</v>
      </c>
      <c r="T1303" t="s">
        <v>751</v>
      </c>
      <c r="U1303" t="s">
        <v>752</v>
      </c>
      <c r="V1303" t="s">
        <v>753</v>
      </c>
      <c r="W1303" t="s">
        <v>933</v>
      </c>
      <c r="X1303" t="s">
        <v>934</v>
      </c>
      <c r="Y1303" t="s">
        <v>755</v>
      </c>
      <c r="Z1303" t="s">
        <v>380</v>
      </c>
      <c r="AA1303" t="s">
        <v>756</v>
      </c>
      <c r="AB1303" t="s">
        <v>924</v>
      </c>
      <c r="AC1303" t="s">
        <v>758</v>
      </c>
      <c r="AD1303" t="s">
        <v>759</v>
      </c>
      <c r="AE1303" t="s">
        <v>472</v>
      </c>
      <c r="AF1303" t="s">
        <v>935</v>
      </c>
      <c r="AG1303" t="s">
        <v>761</v>
      </c>
      <c r="AH1303" t="s">
        <v>762</v>
      </c>
      <c r="AI1303" t="s">
        <v>936</v>
      </c>
      <c r="AJ1303">
        <v>7055.78</v>
      </c>
      <c r="AK1303">
        <v>0</v>
      </c>
      <c r="AL1303">
        <v>0</v>
      </c>
      <c r="AM1303" t="s">
        <v>764</v>
      </c>
      <c r="AN1303" t="s">
        <v>764</v>
      </c>
      <c r="AO1303" t="s">
        <v>764</v>
      </c>
    </row>
    <row r="1304" spans="1:41" x14ac:dyDescent="0.35">
      <c r="A1304">
        <v>1028079</v>
      </c>
      <c r="B1304" t="s">
        <v>740</v>
      </c>
      <c r="C1304" t="s">
        <v>741</v>
      </c>
      <c r="D1304" t="e">
        <v>#N/A</v>
      </c>
      <c r="E1304" t="s">
        <v>960</v>
      </c>
      <c r="F1304" t="s">
        <v>800</v>
      </c>
      <c r="G1304">
        <v>2021</v>
      </c>
      <c r="H1304">
        <v>5</v>
      </c>
      <c r="I1304" t="s">
        <v>743</v>
      </c>
      <c r="J1304" s="29">
        <v>44342</v>
      </c>
      <c r="K1304" t="s">
        <v>744</v>
      </c>
      <c r="L1304" t="s">
        <v>745</v>
      </c>
      <c r="M1304" t="s">
        <v>805</v>
      </c>
      <c r="N1304" t="s">
        <v>806</v>
      </c>
      <c r="O1304" t="s">
        <v>807</v>
      </c>
      <c r="P1304" t="s">
        <v>673</v>
      </c>
      <c r="Q1304" t="s">
        <v>749</v>
      </c>
      <c r="R1304" t="s">
        <v>617</v>
      </c>
      <c r="S1304" t="s">
        <v>694</v>
      </c>
      <c r="T1304" t="s">
        <v>751</v>
      </c>
      <c r="U1304" t="s">
        <v>752</v>
      </c>
      <c r="V1304" t="s">
        <v>753</v>
      </c>
      <c r="W1304" t="s">
        <v>933</v>
      </c>
      <c r="X1304" t="s">
        <v>934</v>
      </c>
      <c r="Y1304" t="s">
        <v>755</v>
      </c>
      <c r="Z1304" t="s">
        <v>380</v>
      </c>
      <c r="AA1304" t="s">
        <v>756</v>
      </c>
      <c r="AB1304" t="s">
        <v>924</v>
      </c>
      <c r="AC1304" t="s">
        <v>758</v>
      </c>
      <c r="AD1304" t="s">
        <v>759</v>
      </c>
      <c r="AE1304" t="s">
        <v>472</v>
      </c>
      <c r="AF1304" t="s">
        <v>935</v>
      </c>
      <c r="AG1304" t="s">
        <v>761</v>
      </c>
      <c r="AH1304" t="s">
        <v>762</v>
      </c>
      <c r="AI1304" t="s">
        <v>936</v>
      </c>
      <c r="AJ1304">
        <v>-803.06</v>
      </c>
      <c r="AK1304">
        <v>0</v>
      </c>
      <c r="AL1304">
        <v>0</v>
      </c>
      <c r="AM1304" t="s">
        <v>764</v>
      </c>
      <c r="AN1304" t="s">
        <v>764</v>
      </c>
      <c r="AO1304" t="s">
        <v>764</v>
      </c>
    </row>
    <row r="1305" spans="1:41" x14ac:dyDescent="0.35">
      <c r="A1305">
        <v>1028079</v>
      </c>
      <c r="B1305" t="s">
        <v>740</v>
      </c>
      <c r="C1305" t="s">
        <v>741</v>
      </c>
      <c r="D1305" t="e">
        <v>#N/A</v>
      </c>
      <c r="E1305" t="s">
        <v>960</v>
      </c>
      <c r="F1305" t="s">
        <v>800</v>
      </c>
      <c r="G1305">
        <v>2021</v>
      </c>
      <c r="H1305">
        <v>5</v>
      </c>
      <c r="I1305" t="s">
        <v>743</v>
      </c>
      <c r="J1305" s="29">
        <v>44347</v>
      </c>
      <c r="K1305" t="s">
        <v>744</v>
      </c>
      <c r="L1305" t="s">
        <v>745</v>
      </c>
      <c r="M1305" t="s">
        <v>814</v>
      </c>
      <c r="N1305" t="s">
        <v>815</v>
      </c>
      <c r="O1305" t="s">
        <v>781</v>
      </c>
      <c r="P1305" t="s">
        <v>673</v>
      </c>
      <c r="Q1305" t="s">
        <v>749</v>
      </c>
      <c r="R1305" t="s">
        <v>617</v>
      </c>
      <c r="S1305" t="s">
        <v>694</v>
      </c>
      <c r="T1305" t="s">
        <v>751</v>
      </c>
      <c r="U1305" t="s">
        <v>752</v>
      </c>
      <c r="V1305" t="s">
        <v>753</v>
      </c>
      <c r="W1305" t="s">
        <v>933</v>
      </c>
      <c r="X1305" t="s">
        <v>934</v>
      </c>
      <c r="Y1305" t="s">
        <v>755</v>
      </c>
      <c r="Z1305" t="s">
        <v>380</v>
      </c>
      <c r="AA1305" t="s">
        <v>756</v>
      </c>
      <c r="AB1305" t="s">
        <v>924</v>
      </c>
      <c r="AC1305" t="s">
        <v>758</v>
      </c>
      <c r="AD1305" t="s">
        <v>759</v>
      </c>
      <c r="AE1305" t="s">
        <v>472</v>
      </c>
      <c r="AF1305" t="s">
        <v>935</v>
      </c>
      <c r="AG1305" t="s">
        <v>761</v>
      </c>
      <c r="AH1305" t="s">
        <v>762</v>
      </c>
      <c r="AI1305" t="s">
        <v>936</v>
      </c>
      <c r="AJ1305">
        <v>374.01</v>
      </c>
      <c r="AK1305">
        <v>0</v>
      </c>
      <c r="AL1305">
        <v>0</v>
      </c>
      <c r="AM1305" t="s">
        <v>764</v>
      </c>
      <c r="AN1305" t="s">
        <v>764</v>
      </c>
      <c r="AO1305" t="s">
        <v>764</v>
      </c>
    </row>
    <row r="1306" spans="1:41" x14ac:dyDescent="0.35">
      <c r="A1306">
        <v>1772676</v>
      </c>
      <c r="B1306" t="s">
        <v>740</v>
      </c>
      <c r="C1306" t="s">
        <v>741</v>
      </c>
      <c r="D1306" t="s">
        <v>580</v>
      </c>
      <c r="E1306" t="s">
        <v>143</v>
      </c>
      <c r="F1306" t="s">
        <v>800</v>
      </c>
      <c r="G1306">
        <v>2021</v>
      </c>
      <c r="H1306">
        <v>5</v>
      </c>
      <c r="I1306" t="s">
        <v>743</v>
      </c>
      <c r="J1306" s="29">
        <v>44347</v>
      </c>
      <c r="K1306" t="s">
        <v>744</v>
      </c>
      <c r="L1306" t="s">
        <v>745</v>
      </c>
      <c r="M1306" t="s">
        <v>801</v>
      </c>
      <c r="N1306" t="s">
        <v>802</v>
      </c>
      <c r="O1306" t="s">
        <v>803</v>
      </c>
      <c r="P1306" t="s">
        <v>673</v>
      </c>
      <c r="Q1306" t="s">
        <v>749</v>
      </c>
      <c r="R1306" t="s">
        <v>615</v>
      </c>
      <c r="S1306" t="s">
        <v>699</v>
      </c>
      <c r="T1306" t="s">
        <v>751</v>
      </c>
      <c r="U1306" t="s">
        <v>752</v>
      </c>
      <c r="V1306" t="s">
        <v>753</v>
      </c>
      <c r="W1306" t="s">
        <v>21</v>
      </c>
      <c r="X1306" t="s">
        <v>927</v>
      </c>
      <c r="Y1306" t="s">
        <v>755</v>
      </c>
      <c r="Z1306" t="s">
        <v>380</v>
      </c>
      <c r="AA1306" t="s">
        <v>756</v>
      </c>
      <c r="AB1306" t="s">
        <v>924</v>
      </c>
      <c r="AC1306" t="s">
        <v>758</v>
      </c>
      <c r="AD1306" t="s">
        <v>759</v>
      </c>
      <c r="AE1306" t="s">
        <v>472</v>
      </c>
      <c r="AF1306" t="s">
        <v>790</v>
      </c>
      <c r="AG1306" t="s">
        <v>761</v>
      </c>
      <c r="AH1306" t="s">
        <v>762</v>
      </c>
      <c r="AI1306" t="s">
        <v>791</v>
      </c>
      <c r="AJ1306">
        <v>2062.11</v>
      </c>
      <c r="AK1306">
        <v>0</v>
      </c>
      <c r="AL1306">
        <v>0</v>
      </c>
      <c r="AM1306" t="s">
        <v>764</v>
      </c>
      <c r="AN1306" t="s">
        <v>764</v>
      </c>
      <c r="AO1306" t="s">
        <v>764</v>
      </c>
    </row>
    <row r="1307" spans="1:41" x14ac:dyDescent="0.35">
      <c r="A1307">
        <v>1772676</v>
      </c>
      <c r="B1307" t="s">
        <v>740</v>
      </c>
      <c r="C1307" t="s">
        <v>741</v>
      </c>
      <c r="D1307" t="s">
        <v>580</v>
      </c>
      <c r="E1307" t="s">
        <v>143</v>
      </c>
      <c r="F1307" t="s">
        <v>800</v>
      </c>
      <c r="G1307">
        <v>2021</v>
      </c>
      <c r="H1307">
        <v>5</v>
      </c>
      <c r="I1307" t="s">
        <v>743</v>
      </c>
      <c r="J1307" s="29">
        <v>44347</v>
      </c>
      <c r="K1307" t="s">
        <v>744</v>
      </c>
      <c r="L1307" t="s">
        <v>745</v>
      </c>
      <c r="M1307" t="s">
        <v>814</v>
      </c>
      <c r="N1307" t="s">
        <v>815</v>
      </c>
      <c r="O1307" t="s">
        <v>781</v>
      </c>
      <c r="P1307" t="s">
        <v>673</v>
      </c>
      <c r="Q1307" t="s">
        <v>749</v>
      </c>
      <c r="R1307" t="s">
        <v>615</v>
      </c>
      <c r="S1307" t="s">
        <v>699</v>
      </c>
      <c r="T1307" t="s">
        <v>751</v>
      </c>
      <c r="U1307" t="s">
        <v>752</v>
      </c>
      <c r="V1307" t="s">
        <v>753</v>
      </c>
      <c r="W1307" t="s">
        <v>21</v>
      </c>
      <c r="X1307" t="s">
        <v>927</v>
      </c>
      <c r="Y1307" t="s">
        <v>755</v>
      </c>
      <c r="Z1307" t="s">
        <v>380</v>
      </c>
      <c r="AA1307" t="s">
        <v>756</v>
      </c>
      <c r="AB1307" t="s">
        <v>924</v>
      </c>
      <c r="AC1307" t="s">
        <v>758</v>
      </c>
      <c r="AD1307" t="s">
        <v>759</v>
      </c>
      <c r="AE1307" t="s">
        <v>472</v>
      </c>
      <c r="AF1307" t="s">
        <v>790</v>
      </c>
      <c r="AG1307" t="s">
        <v>761</v>
      </c>
      <c r="AH1307" t="s">
        <v>762</v>
      </c>
      <c r="AI1307" t="s">
        <v>791</v>
      </c>
      <c r="AJ1307">
        <v>1428.63</v>
      </c>
      <c r="AK1307">
        <v>0</v>
      </c>
      <c r="AL1307">
        <v>0</v>
      </c>
      <c r="AM1307" t="s">
        <v>764</v>
      </c>
      <c r="AN1307" t="s">
        <v>764</v>
      </c>
      <c r="AO1307" t="s">
        <v>764</v>
      </c>
    </row>
    <row r="1308" spans="1:41" x14ac:dyDescent="0.35">
      <c r="A1308">
        <v>1772163</v>
      </c>
      <c r="B1308" t="s">
        <v>740</v>
      </c>
      <c r="C1308" t="s">
        <v>741</v>
      </c>
      <c r="D1308" t="s">
        <v>580</v>
      </c>
      <c r="E1308" t="s">
        <v>142</v>
      </c>
      <c r="F1308" t="s">
        <v>800</v>
      </c>
      <c r="G1308">
        <v>2021</v>
      </c>
      <c r="H1308">
        <v>5</v>
      </c>
      <c r="I1308" t="s">
        <v>743</v>
      </c>
      <c r="J1308" s="29">
        <v>44347</v>
      </c>
      <c r="K1308" t="s">
        <v>744</v>
      </c>
      <c r="L1308" t="s">
        <v>745</v>
      </c>
      <c r="M1308" t="s">
        <v>801</v>
      </c>
      <c r="N1308" t="s">
        <v>802</v>
      </c>
      <c r="O1308" t="s">
        <v>803</v>
      </c>
      <c r="P1308" t="s">
        <v>673</v>
      </c>
      <c r="Q1308" t="s">
        <v>749</v>
      </c>
      <c r="R1308" t="s">
        <v>615</v>
      </c>
      <c r="S1308" t="s">
        <v>699</v>
      </c>
      <c r="T1308" t="s">
        <v>751</v>
      </c>
      <c r="U1308" t="s">
        <v>752</v>
      </c>
      <c r="V1308" t="s">
        <v>753</v>
      </c>
      <c r="W1308" t="s">
        <v>20</v>
      </c>
      <c r="X1308" t="s">
        <v>928</v>
      </c>
      <c r="Y1308" t="s">
        <v>755</v>
      </c>
      <c r="Z1308" t="s">
        <v>380</v>
      </c>
      <c r="AA1308" t="s">
        <v>756</v>
      </c>
      <c r="AB1308" t="s">
        <v>924</v>
      </c>
      <c r="AC1308" t="s">
        <v>758</v>
      </c>
      <c r="AD1308" t="s">
        <v>759</v>
      </c>
      <c r="AE1308" t="s">
        <v>472</v>
      </c>
      <c r="AF1308" t="s">
        <v>925</v>
      </c>
      <c r="AG1308" t="s">
        <v>761</v>
      </c>
      <c r="AH1308" t="s">
        <v>762</v>
      </c>
      <c r="AI1308" t="s">
        <v>926</v>
      </c>
      <c r="AJ1308">
        <v>277.12</v>
      </c>
      <c r="AK1308">
        <v>0</v>
      </c>
      <c r="AL1308">
        <v>0</v>
      </c>
      <c r="AM1308" t="s">
        <v>764</v>
      </c>
      <c r="AN1308" t="s">
        <v>764</v>
      </c>
      <c r="AO1308" t="s">
        <v>764</v>
      </c>
    </row>
    <row r="1309" spans="1:41" x14ac:dyDescent="0.35">
      <c r="A1309">
        <v>1772163</v>
      </c>
      <c r="B1309" t="s">
        <v>740</v>
      </c>
      <c r="C1309" t="s">
        <v>741</v>
      </c>
      <c r="D1309" t="s">
        <v>580</v>
      </c>
      <c r="E1309" t="s">
        <v>142</v>
      </c>
      <c r="F1309" t="s">
        <v>800</v>
      </c>
      <c r="G1309">
        <v>2021</v>
      </c>
      <c r="H1309">
        <v>5</v>
      </c>
      <c r="I1309" t="s">
        <v>743</v>
      </c>
      <c r="J1309" s="29">
        <v>44347</v>
      </c>
      <c r="K1309" t="s">
        <v>744</v>
      </c>
      <c r="L1309" t="s">
        <v>745</v>
      </c>
      <c r="M1309" t="s">
        <v>814</v>
      </c>
      <c r="N1309" t="s">
        <v>815</v>
      </c>
      <c r="O1309" t="s">
        <v>781</v>
      </c>
      <c r="P1309" t="s">
        <v>673</v>
      </c>
      <c r="Q1309" t="s">
        <v>749</v>
      </c>
      <c r="R1309" t="s">
        <v>615</v>
      </c>
      <c r="S1309" t="s">
        <v>699</v>
      </c>
      <c r="T1309" t="s">
        <v>751</v>
      </c>
      <c r="U1309" t="s">
        <v>752</v>
      </c>
      <c r="V1309" t="s">
        <v>753</v>
      </c>
      <c r="W1309" t="s">
        <v>20</v>
      </c>
      <c r="X1309" t="s">
        <v>928</v>
      </c>
      <c r="Y1309" t="s">
        <v>755</v>
      </c>
      <c r="Z1309" t="s">
        <v>380</v>
      </c>
      <c r="AA1309" t="s">
        <v>756</v>
      </c>
      <c r="AB1309" t="s">
        <v>924</v>
      </c>
      <c r="AC1309" t="s">
        <v>758</v>
      </c>
      <c r="AD1309" t="s">
        <v>759</v>
      </c>
      <c r="AE1309" t="s">
        <v>472</v>
      </c>
      <c r="AF1309" t="s">
        <v>925</v>
      </c>
      <c r="AG1309" t="s">
        <v>761</v>
      </c>
      <c r="AH1309" t="s">
        <v>762</v>
      </c>
      <c r="AI1309" t="s">
        <v>926</v>
      </c>
      <c r="AJ1309">
        <v>296.27</v>
      </c>
      <c r="AK1309">
        <v>0</v>
      </c>
      <c r="AL1309">
        <v>0</v>
      </c>
      <c r="AM1309" t="s">
        <v>764</v>
      </c>
      <c r="AN1309" t="s">
        <v>764</v>
      </c>
      <c r="AO1309" t="s">
        <v>764</v>
      </c>
    </row>
    <row r="1310" spans="1:41" x14ac:dyDescent="0.35">
      <c r="A1310">
        <v>1060773</v>
      </c>
      <c r="B1310" t="s">
        <v>740</v>
      </c>
      <c r="C1310" t="s">
        <v>741</v>
      </c>
      <c r="D1310" t="e">
        <v>#N/A</v>
      </c>
      <c r="E1310" t="s">
        <v>961</v>
      </c>
      <c r="F1310" t="s">
        <v>800</v>
      </c>
      <c r="G1310">
        <v>2021</v>
      </c>
      <c r="H1310">
        <v>5</v>
      </c>
      <c r="I1310" t="s">
        <v>743</v>
      </c>
      <c r="J1310" s="29">
        <v>44347</v>
      </c>
      <c r="K1310" t="s">
        <v>744</v>
      </c>
      <c r="L1310" t="s">
        <v>745</v>
      </c>
      <c r="M1310" t="s">
        <v>801</v>
      </c>
      <c r="N1310" t="s">
        <v>802</v>
      </c>
      <c r="O1310" t="s">
        <v>803</v>
      </c>
      <c r="P1310" t="s">
        <v>673</v>
      </c>
      <c r="Q1310" t="s">
        <v>749</v>
      </c>
      <c r="R1310" t="s">
        <v>615</v>
      </c>
      <c r="S1310" t="s">
        <v>699</v>
      </c>
      <c r="T1310" t="s">
        <v>751</v>
      </c>
      <c r="U1310" t="s">
        <v>752</v>
      </c>
      <c r="V1310" t="s">
        <v>753</v>
      </c>
      <c r="W1310" t="s">
        <v>930</v>
      </c>
      <c r="X1310" t="s">
        <v>931</v>
      </c>
      <c r="Y1310" t="s">
        <v>755</v>
      </c>
      <c r="Z1310" t="s">
        <v>380</v>
      </c>
      <c r="AA1310" t="s">
        <v>756</v>
      </c>
      <c r="AB1310" t="s">
        <v>924</v>
      </c>
      <c r="AC1310" t="s">
        <v>758</v>
      </c>
      <c r="AD1310" t="s">
        <v>759</v>
      </c>
      <c r="AE1310" t="s">
        <v>472</v>
      </c>
      <c r="AF1310" t="s">
        <v>925</v>
      </c>
      <c r="AG1310" t="s">
        <v>761</v>
      </c>
      <c r="AH1310" t="s">
        <v>762</v>
      </c>
      <c r="AI1310" t="s">
        <v>926</v>
      </c>
      <c r="AJ1310">
        <v>3376.02</v>
      </c>
      <c r="AK1310">
        <v>0</v>
      </c>
      <c r="AL1310">
        <v>0</v>
      </c>
      <c r="AM1310" t="s">
        <v>764</v>
      </c>
      <c r="AN1310" t="s">
        <v>764</v>
      </c>
      <c r="AO1310" t="s">
        <v>764</v>
      </c>
    </row>
    <row r="1311" spans="1:41" x14ac:dyDescent="0.35">
      <c r="A1311">
        <v>1060773</v>
      </c>
      <c r="B1311" t="s">
        <v>740</v>
      </c>
      <c r="C1311" t="s">
        <v>741</v>
      </c>
      <c r="D1311" t="e">
        <v>#N/A</v>
      </c>
      <c r="E1311" t="s">
        <v>961</v>
      </c>
      <c r="F1311" t="s">
        <v>800</v>
      </c>
      <c r="G1311">
        <v>2021</v>
      </c>
      <c r="H1311">
        <v>5</v>
      </c>
      <c r="I1311" t="s">
        <v>743</v>
      </c>
      <c r="J1311" s="29">
        <v>44347</v>
      </c>
      <c r="K1311" t="s">
        <v>744</v>
      </c>
      <c r="L1311" t="s">
        <v>745</v>
      </c>
      <c r="M1311" t="s">
        <v>814</v>
      </c>
      <c r="N1311" t="s">
        <v>815</v>
      </c>
      <c r="O1311" t="s">
        <v>781</v>
      </c>
      <c r="P1311" t="s">
        <v>673</v>
      </c>
      <c r="Q1311" t="s">
        <v>749</v>
      </c>
      <c r="R1311" t="s">
        <v>615</v>
      </c>
      <c r="S1311" t="s">
        <v>699</v>
      </c>
      <c r="T1311" t="s">
        <v>751</v>
      </c>
      <c r="U1311" t="s">
        <v>752</v>
      </c>
      <c r="V1311" t="s">
        <v>753</v>
      </c>
      <c r="W1311" t="s">
        <v>930</v>
      </c>
      <c r="X1311" t="s">
        <v>931</v>
      </c>
      <c r="Y1311" t="s">
        <v>755</v>
      </c>
      <c r="Z1311" t="s">
        <v>380</v>
      </c>
      <c r="AA1311" t="s">
        <v>756</v>
      </c>
      <c r="AB1311" t="s">
        <v>924</v>
      </c>
      <c r="AC1311" t="s">
        <v>758</v>
      </c>
      <c r="AD1311" t="s">
        <v>759</v>
      </c>
      <c r="AE1311" t="s">
        <v>472</v>
      </c>
      <c r="AF1311" t="s">
        <v>925</v>
      </c>
      <c r="AG1311" t="s">
        <v>761</v>
      </c>
      <c r="AH1311" t="s">
        <v>762</v>
      </c>
      <c r="AI1311" t="s">
        <v>926</v>
      </c>
      <c r="AJ1311">
        <v>357.7</v>
      </c>
      <c r="AK1311">
        <v>0</v>
      </c>
      <c r="AL1311">
        <v>0</v>
      </c>
      <c r="AM1311" t="s">
        <v>764</v>
      </c>
      <c r="AN1311" t="s">
        <v>764</v>
      </c>
      <c r="AO1311" t="s">
        <v>764</v>
      </c>
    </row>
    <row r="1312" spans="1:41" x14ac:dyDescent="0.35">
      <c r="A1312">
        <v>1079371</v>
      </c>
      <c r="B1312" t="s">
        <v>740</v>
      </c>
      <c r="C1312" t="s">
        <v>741</v>
      </c>
      <c r="D1312" t="e">
        <v>#N/A</v>
      </c>
      <c r="E1312" t="s">
        <v>962</v>
      </c>
      <c r="F1312" t="s">
        <v>800</v>
      </c>
      <c r="G1312">
        <v>2021</v>
      </c>
      <c r="H1312">
        <v>5</v>
      </c>
      <c r="I1312" t="s">
        <v>743</v>
      </c>
      <c r="J1312" s="29">
        <v>44347</v>
      </c>
      <c r="K1312" t="s">
        <v>744</v>
      </c>
      <c r="L1312" t="s">
        <v>745</v>
      </c>
      <c r="M1312" t="s">
        <v>801</v>
      </c>
      <c r="N1312" t="s">
        <v>802</v>
      </c>
      <c r="O1312" t="s">
        <v>803</v>
      </c>
      <c r="P1312" t="s">
        <v>673</v>
      </c>
      <c r="Q1312" t="s">
        <v>749</v>
      </c>
      <c r="R1312" t="s">
        <v>615</v>
      </c>
      <c r="S1312" t="s">
        <v>699</v>
      </c>
      <c r="T1312" t="s">
        <v>751</v>
      </c>
      <c r="U1312" t="s">
        <v>752</v>
      </c>
      <c r="V1312" t="s">
        <v>753</v>
      </c>
      <c r="W1312" t="s">
        <v>933</v>
      </c>
      <c r="X1312" t="s">
        <v>934</v>
      </c>
      <c r="Y1312" t="s">
        <v>755</v>
      </c>
      <c r="Z1312" t="s">
        <v>380</v>
      </c>
      <c r="AA1312" t="s">
        <v>756</v>
      </c>
      <c r="AB1312" t="s">
        <v>924</v>
      </c>
      <c r="AC1312" t="s">
        <v>758</v>
      </c>
      <c r="AD1312" t="s">
        <v>759</v>
      </c>
      <c r="AE1312" t="s">
        <v>472</v>
      </c>
      <c r="AF1312" t="s">
        <v>935</v>
      </c>
      <c r="AG1312" t="s">
        <v>761</v>
      </c>
      <c r="AH1312" t="s">
        <v>762</v>
      </c>
      <c r="AI1312" t="s">
        <v>936</v>
      </c>
      <c r="AJ1312">
        <v>5145</v>
      </c>
      <c r="AK1312">
        <v>0</v>
      </c>
      <c r="AL1312">
        <v>0</v>
      </c>
      <c r="AM1312" t="s">
        <v>764</v>
      </c>
      <c r="AN1312" t="s">
        <v>764</v>
      </c>
      <c r="AO1312" t="s">
        <v>764</v>
      </c>
    </row>
    <row r="1313" spans="1:41" x14ac:dyDescent="0.35">
      <c r="A1313">
        <v>1079371</v>
      </c>
      <c r="B1313" t="s">
        <v>740</v>
      </c>
      <c r="C1313" t="s">
        <v>741</v>
      </c>
      <c r="D1313" t="e">
        <v>#N/A</v>
      </c>
      <c r="E1313" t="s">
        <v>962</v>
      </c>
      <c r="F1313" t="s">
        <v>800</v>
      </c>
      <c r="G1313">
        <v>2021</v>
      </c>
      <c r="H1313">
        <v>5</v>
      </c>
      <c r="I1313" t="s">
        <v>743</v>
      </c>
      <c r="J1313" s="29">
        <v>44342</v>
      </c>
      <c r="K1313" t="s">
        <v>744</v>
      </c>
      <c r="L1313" t="s">
        <v>745</v>
      </c>
      <c r="M1313" t="s">
        <v>805</v>
      </c>
      <c r="N1313" t="s">
        <v>806</v>
      </c>
      <c r="O1313" t="s">
        <v>807</v>
      </c>
      <c r="P1313" t="s">
        <v>673</v>
      </c>
      <c r="Q1313" t="s">
        <v>749</v>
      </c>
      <c r="R1313" t="s">
        <v>615</v>
      </c>
      <c r="S1313" t="s">
        <v>699</v>
      </c>
      <c r="T1313" t="s">
        <v>751</v>
      </c>
      <c r="U1313" t="s">
        <v>752</v>
      </c>
      <c r="V1313" t="s">
        <v>753</v>
      </c>
      <c r="W1313" t="s">
        <v>933</v>
      </c>
      <c r="X1313" t="s">
        <v>934</v>
      </c>
      <c r="Y1313" t="s">
        <v>755</v>
      </c>
      <c r="Z1313" t="s">
        <v>380</v>
      </c>
      <c r="AA1313" t="s">
        <v>756</v>
      </c>
      <c r="AB1313" t="s">
        <v>924</v>
      </c>
      <c r="AC1313" t="s">
        <v>758</v>
      </c>
      <c r="AD1313" t="s">
        <v>759</v>
      </c>
      <c r="AE1313" t="s">
        <v>472</v>
      </c>
      <c r="AF1313" t="s">
        <v>935</v>
      </c>
      <c r="AG1313" t="s">
        <v>761</v>
      </c>
      <c r="AH1313" t="s">
        <v>762</v>
      </c>
      <c r="AI1313" t="s">
        <v>936</v>
      </c>
      <c r="AJ1313">
        <v>-2470.5</v>
      </c>
      <c r="AK1313">
        <v>0</v>
      </c>
      <c r="AL1313">
        <v>0</v>
      </c>
      <c r="AM1313" t="s">
        <v>764</v>
      </c>
      <c r="AN1313" t="s">
        <v>764</v>
      </c>
      <c r="AO1313" t="s">
        <v>764</v>
      </c>
    </row>
    <row r="1314" spans="1:41" x14ac:dyDescent="0.35">
      <c r="A1314">
        <v>1079371</v>
      </c>
      <c r="B1314" t="s">
        <v>740</v>
      </c>
      <c r="C1314" t="s">
        <v>741</v>
      </c>
      <c r="D1314" t="e">
        <v>#N/A</v>
      </c>
      <c r="E1314" t="s">
        <v>962</v>
      </c>
      <c r="F1314" t="s">
        <v>800</v>
      </c>
      <c r="G1314">
        <v>2021</v>
      </c>
      <c r="H1314">
        <v>5</v>
      </c>
      <c r="I1314" t="s">
        <v>743</v>
      </c>
      <c r="J1314" s="29">
        <v>44347</v>
      </c>
      <c r="K1314" t="s">
        <v>744</v>
      </c>
      <c r="L1314" t="s">
        <v>745</v>
      </c>
      <c r="M1314" t="s">
        <v>814</v>
      </c>
      <c r="N1314" t="s">
        <v>815</v>
      </c>
      <c r="O1314" t="s">
        <v>781</v>
      </c>
      <c r="P1314" t="s">
        <v>673</v>
      </c>
      <c r="Q1314" t="s">
        <v>749</v>
      </c>
      <c r="R1314" t="s">
        <v>615</v>
      </c>
      <c r="S1314" t="s">
        <v>699</v>
      </c>
      <c r="T1314" t="s">
        <v>751</v>
      </c>
      <c r="U1314" t="s">
        <v>752</v>
      </c>
      <c r="V1314" t="s">
        <v>753</v>
      </c>
      <c r="W1314" t="s">
        <v>933</v>
      </c>
      <c r="X1314" t="s">
        <v>934</v>
      </c>
      <c r="Y1314" t="s">
        <v>755</v>
      </c>
      <c r="Z1314" t="s">
        <v>380</v>
      </c>
      <c r="AA1314" t="s">
        <v>756</v>
      </c>
      <c r="AB1314" t="s">
        <v>924</v>
      </c>
      <c r="AC1314" t="s">
        <v>758</v>
      </c>
      <c r="AD1314" t="s">
        <v>759</v>
      </c>
      <c r="AE1314" t="s">
        <v>472</v>
      </c>
      <c r="AF1314" t="s">
        <v>935</v>
      </c>
      <c r="AG1314" t="s">
        <v>761</v>
      </c>
      <c r="AH1314" t="s">
        <v>762</v>
      </c>
      <c r="AI1314" t="s">
        <v>936</v>
      </c>
      <c r="AJ1314">
        <v>1215.79</v>
      </c>
      <c r="AK1314">
        <v>0</v>
      </c>
      <c r="AL1314">
        <v>0</v>
      </c>
      <c r="AM1314" t="s">
        <v>764</v>
      </c>
      <c r="AN1314" t="s">
        <v>764</v>
      </c>
      <c r="AO1314" t="s">
        <v>764</v>
      </c>
    </row>
    <row r="1315" spans="1:41" x14ac:dyDescent="0.35">
      <c r="A1315">
        <v>1199585</v>
      </c>
      <c r="B1315" t="s">
        <v>740</v>
      </c>
      <c r="C1315" t="s">
        <v>741</v>
      </c>
      <c r="D1315" t="e">
        <v>#N/A</v>
      </c>
      <c r="E1315" t="s">
        <v>963</v>
      </c>
      <c r="F1315" t="s">
        <v>800</v>
      </c>
      <c r="G1315">
        <v>2021</v>
      </c>
      <c r="H1315">
        <v>5</v>
      </c>
      <c r="I1315" t="s">
        <v>743</v>
      </c>
      <c r="J1315" s="29">
        <v>44347</v>
      </c>
      <c r="K1315" t="s">
        <v>744</v>
      </c>
      <c r="L1315" t="s">
        <v>745</v>
      </c>
      <c r="M1315" t="s">
        <v>801</v>
      </c>
      <c r="N1315" t="s">
        <v>802</v>
      </c>
      <c r="O1315" t="s">
        <v>803</v>
      </c>
      <c r="P1315" t="s">
        <v>673</v>
      </c>
      <c r="Q1315" t="s">
        <v>749</v>
      </c>
      <c r="R1315" t="s">
        <v>613</v>
      </c>
      <c r="S1315" t="s">
        <v>690</v>
      </c>
      <c r="T1315" t="s">
        <v>751</v>
      </c>
      <c r="U1315" t="s">
        <v>752</v>
      </c>
      <c r="V1315" t="s">
        <v>753</v>
      </c>
      <c r="W1315" t="s">
        <v>930</v>
      </c>
      <c r="X1315" t="s">
        <v>931</v>
      </c>
      <c r="Y1315" t="s">
        <v>755</v>
      </c>
      <c r="Z1315" t="s">
        <v>380</v>
      </c>
      <c r="AA1315" t="s">
        <v>756</v>
      </c>
      <c r="AB1315" t="s">
        <v>924</v>
      </c>
      <c r="AC1315" t="s">
        <v>758</v>
      </c>
      <c r="AD1315" t="s">
        <v>759</v>
      </c>
      <c r="AE1315" t="s">
        <v>768</v>
      </c>
      <c r="AF1315" t="s">
        <v>925</v>
      </c>
      <c r="AG1315" t="s">
        <v>761</v>
      </c>
      <c r="AH1315" t="s">
        <v>762</v>
      </c>
      <c r="AI1315" t="s">
        <v>926</v>
      </c>
      <c r="AJ1315">
        <v>6792.59</v>
      </c>
      <c r="AK1315">
        <v>0</v>
      </c>
      <c r="AL1315">
        <v>0</v>
      </c>
      <c r="AM1315" t="s">
        <v>764</v>
      </c>
      <c r="AN1315" t="s">
        <v>764</v>
      </c>
      <c r="AO1315" t="s">
        <v>764</v>
      </c>
    </row>
    <row r="1316" spans="1:41" x14ac:dyDescent="0.35">
      <c r="A1316">
        <v>1199585</v>
      </c>
      <c r="B1316" t="s">
        <v>740</v>
      </c>
      <c r="C1316" t="s">
        <v>741</v>
      </c>
      <c r="D1316" t="e">
        <v>#N/A</v>
      </c>
      <c r="E1316" t="s">
        <v>963</v>
      </c>
      <c r="F1316" t="s">
        <v>800</v>
      </c>
      <c r="G1316">
        <v>2021</v>
      </c>
      <c r="H1316">
        <v>5</v>
      </c>
      <c r="I1316" t="s">
        <v>743</v>
      </c>
      <c r="J1316" s="29">
        <v>44342</v>
      </c>
      <c r="K1316" t="s">
        <v>744</v>
      </c>
      <c r="L1316" t="s">
        <v>745</v>
      </c>
      <c r="M1316" t="s">
        <v>805</v>
      </c>
      <c r="N1316" t="s">
        <v>806</v>
      </c>
      <c r="O1316" t="s">
        <v>807</v>
      </c>
      <c r="P1316" t="s">
        <v>673</v>
      </c>
      <c r="Q1316" t="s">
        <v>749</v>
      </c>
      <c r="R1316" t="s">
        <v>613</v>
      </c>
      <c r="S1316" t="s">
        <v>690</v>
      </c>
      <c r="T1316" t="s">
        <v>751</v>
      </c>
      <c r="U1316" t="s">
        <v>752</v>
      </c>
      <c r="V1316" t="s">
        <v>753</v>
      </c>
      <c r="W1316" t="s">
        <v>930</v>
      </c>
      <c r="X1316" t="s">
        <v>931</v>
      </c>
      <c r="Y1316" t="s">
        <v>755</v>
      </c>
      <c r="Z1316" t="s">
        <v>380</v>
      </c>
      <c r="AA1316" t="s">
        <v>756</v>
      </c>
      <c r="AB1316" t="s">
        <v>924</v>
      </c>
      <c r="AC1316" t="s">
        <v>758</v>
      </c>
      <c r="AD1316" t="s">
        <v>759</v>
      </c>
      <c r="AE1316" t="s">
        <v>768</v>
      </c>
      <c r="AF1316" t="s">
        <v>925</v>
      </c>
      <c r="AG1316" t="s">
        <v>761</v>
      </c>
      <c r="AH1316" t="s">
        <v>762</v>
      </c>
      <c r="AI1316" t="s">
        <v>926</v>
      </c>
      <c r="AJ1316">
        <v>-2823.59</v>
      </c>
      <c r="AK1316">
        <v>0</v>
      </c>
      <c r="AL1316">
        <v>0</v>
      </c>
      <c r="AM1316" t="s">
        <v>764</v>
      </c>
      <c r="AN1316" t="s">
        <v>764</v>
      </c>
      <c r="AO1316" t="s">
        <v>764</v>
      </c>
    </row>
    <row r="1317" spans="1:41" x14ac:dyDescent="0.35">
      <c r="A1317">
        <v>1199584</v>
      </c>
      <c r="B1317" t="s">
        <v>740</v>
      </c>
      <c r="C1317" t="s">
        <v>741</v>
      </c>
      <c r="D1317" t="e">
        <v>#N/A</v>
      </c>
      <c r="E1317" t="s">
        <v>964</v>
      </c>
      <c r="F1317" t="s">
        <v>800</v>
      </c>
      <c r="G1317">
        <v>2021</v>
      </c>
      <c r="H1317">
        <v>5</v>
      </c>
      <c r="I1317" t="s">
        <v>743</v>
      </c>
      <c r="J1317" s="29">
        <v>44347</v>
      </c>
      <c r="K1317" t="s">
        <v>744</v>
      </c>
      <c r="L1317" t="s">
        <v>745</v>
      </c>
      <c r="M1317" t="s">
        <v>801</v>
      </c>
      <c r="N1317" t="s">
        <v>802</v>
      </c>
      <c r="O1317" t="s">
        <v>803</v>
      </c>
      <c r="P1317" t="s">
        <v>673</v>
      </c>
      <c r="Q1317" t="s">
        <v>749</v>
      </c>
      <c r="R1317" t="s">
        <v>613</v>
      </c>
      <c r="S1317" t="s">
        <v>690</v>
      </c>
      <c r="T1317" t="s">
        <v>751</v>
      </c>
      <c r="U1317" t="s">
        <v>752</v>
      </c>
      <c r="V1317" t="s">
        <v>753</v>
      </c>
      <c r="W1317" t="s">
        <v>933</v>
      </c>
      <c r="X1317" t="s">
        <v>934</v>
      </c>
      <c r="Y1317" t="s">
        <v>755</v>
      </c>
      <c r="Z1317" t="s">
        <v>380</v>
      </c>
      <c r="AA1317" t="s">
        <v>756</v>
      </c>
      <c r="AB1317" t="s">
        <v>924</v>
      </c>
      <c r="AC1317" t="s">
        <v>758</v>
      </c>
      <c r="AD1317" t="s">
        <v>759</v>
      </c>
      <c r="AE1317" t="s">
        <v>768</v>
      </c>
      <c r="AF1317" t="s">
        <v>935</v>
      </c>
      <c r="AG1317" t="s">
        <v>761</v>
      </c>
      <c r="AH1317" t="s">
        <v>762</v>
      </c>
      <c r="AI1317" t="s">
        <v>936</v>
      </c>
      <c r="AJ1317">
        <v>2360.56</v>
      </c>
      <c r="AK1317">
        <v>0</v>
      </c>
      <c r="AL1317">
        <v>0</v>
      </c>
      <c r="AM1317" t="s">
        <v>764</v>
      </c>
      <c r="AN1317" t="s">
        <v>764</v>
      </c>
      <c r="AO1317" t="s">
        <v>764</v>
      </c>
    </row>
    <row r="1318" spans="1:41" x14ac:dyDescent="0.35">
      <c r="A1318">
        <v>1199584</v>
      </c>
      <c r="B1318" t="s">
        <v>740</v>
      </c>
      <c r="C1318" t="s">
        <v>741</v>
      </c>
      <c r="D1318" t="e">
        <v>#N/A</v>
      </c>
      <c r="E1318" t="s">
        <v>964</v>
      </c>
      <c r="F1318" t="s">
        <v>800</v>
      </c>
      <c r="G1318">
        <v>2021</v>
      </c>
      <c r="H1318">
        <v>5</v>
      </c>
      <c r="I1318" t="s">
        <v>743</v>
      </c>
      <c r="J1318" s="29">
        <v>44342</v>
      </c>
      <c r="K1318" t="s">
        <v>744</v>
      </c>
      <c r="L1318" t="s">
        <v>745</v>
      </c>
      <c r="M1318" t="s">
        <v>805</v>
      </c>
      <c r="N1318" t="s">
        <v>806</v>
      </c>
      <c r="O1318" t="s">
        <v>807</v>
      </c>
      <c r="P1318" t="s">
        <v>673</v>
      </c>
      <c r="Q1318" t="s">
        <v>749</v>
      </c>
      <c r="R1318" t="s">
        <v>613</v>
      </c>
      <c r="S1318" t="s">
        <v>690</v>
      </c>
      <c r="T1318" t="s">
        <v>751</v>
      </c>
      <c r="U1318" t="s">
        <v>752</v>
      </c>
      <c r="V1318" t="s">
        <v>753</v>
      </c>
      <c r="W1318" t="s">
        <v>933</v>
      </c>
      <c r="X1318" t="s">
        <v>934</v>
      </c>
      <c r="Y1318" t="s">
        <v>755</v>
      </c>
      <c r="Z1318" t="s">
        <v>380</v>
      </c>
      <c r="AA1318" t="s">
        <v>756</v>
      </c>
      <c r="AB1318" t="s">
        <v>924</v>
      </c>
      <c r="AC1318" t="s">
        <v>758</v>
      </c>
      <c r="AD1318" t="s">
        <v>759</v>
      </c>
      <c r="AE1318" t="s">
        <v>768</v>
      </c>
      <c r="AF1318" t="s">
        <v>935</v>
      </c>
      <c r="AG1318" t="s">
        <v>761</v>
      </c>
      <c r="AH1318" t="s">
        <v>762</v>
      </c>
      <c r="AI1318" t="s">
        <v>936</v>
      </c>
      <c r="AJ1318">
        <v>-1636.24</v>
      </c>
      <c r="AK1318">
        <v>0</v>
      </c>
      <c r="AL1318">
        <v>0</v>
      </c>
      <c r="AM1318" t="s">
        <v>764</v>
      </c>
      <c r="AN1318" t="s">
        <v>764</v>
      </c>
      <c r="AO1318" t="s">
        <v>764</v>
      </c>
    </row>
    <row r="1319" spans="1:41" x14ac:dyDescent="0.35">
      <c r="A1319">
        <v>1772630</v>
      </c>
      <c r="B1319" t="s">
        <v>740</v>
      </c>
      <c r="C1319" t="s">
        <v>741</v>
      </c>
      <c r="D1319" t="s">
        <v>580</v>
      </c>
      <c r="E1319" t="s">
        <v>140</v>
      </c>
      <c r="F1319" t="s">
        <v>800</v>
      </c>
      <c r="G1319">
        <v>2021</v>
      </c>
      <c r="H1319">
        <v>5</v>
      </c>
      <c r="I1319" t="s">
        <v>743</v>
      </c>
      <c r="J1319" s="29">
        <v>44347</v>
      </c>
      <c r="K1319" t="s">
        <v>744</v>
      </c>
      <c r="L1319" t="s">
        <v>745</v>
      </c>
      <c r="M1319" t="s">
        <v>801</v>
      </c>
      <c r="N1319" t="s">
        <v>802</v>
      </c>
      <c r="O1319" t="s">
        <v>803</v>
      </c>
      <c r="P1319" t="s">
        <v>673</v>
      </c>
      <c r="Q1319" t="s">
        <v>749</v>
      </c>
      <c r="R1319" t="s">
        <v>613</v>
      </c>
      <c r="S1319" t="s">
        <v>690</v>
      </c>
      <c r="T1319" t="s">
        <v>751</v>
      </c>
      <c r="U1319" t="s">
        <v>752</v>
      </c>
      <c r="V1319" t="s">
        <v>753</v>
      </c>
      <c r="W1319" t="s">
        <v>21</v>
      </c>
      <c r="X1319" t="s">
        <v>927</v>
      </c>
      <c r="Y1319" t="s">
        <v>755</v>
      </c>
      <c r="Z1319" t="s">
        <v>380</v>
      </c>
      <c r="AA1319" t="s">
        <v>756</v>
      </c>
      <c r="AB1319" t="s">
        <v>924</v>
      </c>
      <c r="AC1319" t="s">
        <v>758</v>
      </c>
      <c r="AD1319" t="s">
        <v>759</v>
      </c>
      <c r="AE1319" t="s">
        <v>768</v>
      </c>
      <c r="AF1319" t="s">
        <v>790</v>
      </c>
      <c r="AG1319" t="s">
        <v>761</v>
      </c>
      <c r="AH1319" t="s">
        <v>762</v>
      </c>
      <c r="AI1319" t="s">
        <v>791</v>
      </c>
      <c r="AJ1319">
        <v>6390.82</v>
      </c>
      <c r="AK1319">
        <v>0</v>
      </c>
      <c r="AL1319">
        <v>0</v>
      </c>
      <c r="AM1319" t="s">
        <v>764</v>
      </c>
      <c r="AN1319" t="s">
        <v>764</v>
      </c>
      <c r="AO1319" t="s">
        <v>764</v>
      </c>
    </row>
    <row r="1320" spans="1:41" x14ac:dyDescent="0.35">
      <c r="A1320">
        <v>1772053</v>
      </c>
      <c r="B1320" t="s">
        <v>740</v>
      </c>
      <c r="C1320" t="s">
        <v>741</v>
      </c>
      <c r="D1320" t="s">
        <v>580</v>
      </c>
      <c r="E1320" t="s">
        <v>139</v>
      </c>
      <c r="F1320" t="s">
        <v>800</v>
      </c>
      <c r="G1320">
        <v>2021</v>
      </c>
      <c r="H1320">
        <v>5</v>
      </c>
      <c r="I1320" t="s">
        <v>743</v>
      </c>
      <c r="J1320" s="29">
        <v>44347</v>
      </c>
      <c r="K1320" t="s">
        <v>744</v>
      </c>
      <c r="L1320" t="s">
        <v>745</v>
      </c>
      <c r="M1320" t="s">
        <v>801</v>
      </c>
      <c r="N1320" t="s">
        <v>802</v>
      </c>
      <c r="O1320" t="s">
        <v>803</v>
      </c>
      <c r="P1320" t="s">
        <v>673</v>
      </c>
      <c r="Q1320" t="s">
        <v>749</v>
      </c>
      <c r="R1320" t="s">
        <v>613</v>
      </c>
      <c r="S1320" t="s">
        <v>690</v>
      </c>
      <c r="T1320" t="s">
        <v>751</v>
      </c>
      <c r="U1320" t="s">
        <v>752</v>
      </c>
      <c r="V1320" t="s">
        <v>753</v>
      </c>
      <c r="W1320" t="s">
        <v>20</v>
      </c>
      <c r="X1320" t="s">
        <v>928</v>
      </c>
      <c r="Y1320" t="s">
        <v>755</v>
      </c>
      <c r="Z1320" t="s">
        <v>380</v>
      </c>
      <c r="AA1320" t="s">
        <v>756</v>
      </c>
      <c r="AB1320" t="s">
        <v>924</v>
      </c>
      <c r="AC1320" t="s">
        <v>758</v>
      </c>
      <c r="AD1320" t="s">
        <v>759</v>
      </c>
      <c r="AE1320" t="s">
        <v>768</v>
      </c>
      <c r="AF1320" t="s">
        <v>925</v>
      </c>
      <c r="AG1320" t="s">
        <v>761</v>
      </c>
      <c r="AH1320" t="s">
        <v>762</v>
      </c>
      <c r="AI1320" t="s">
        <v>926</v>
      </c>
      <c r="AJ1320">
        <v>18096.55</v>
      </c>
      <c r="AK1320">
        <v>0</v>
      </c>
      <c r="AL1320">
        <v>0</v>
      </c>
      <c r="AM1320" t="s">
        <v>764</v>
      </c>
      <c r="AN1320" t="s">
        <v>764</v>
      </c>
      <c r="AO1320" t="s">
        <v>764</v>
      </c>
    </row>
    <row r="1321" spans="1:41" x14ac:dyDescent="0.35">
      <c r="A1321">
        <v>1772673</v>
      </c>
      <c r="B1321" t="s">
        <v>740</v>
      </c>
      <c r="C1321" t="s">
        <v>741</v>
      </c>
      <c r="D1321" t="s">
        <v>580</v>
      </c>
      <c r="E1321" t="s">
        <v>135</v>
      </c>
      <c r="F1321" t="s">
        <v>800</v>
      </c>
      <c r="G1321">
        <v>2021</v>
      </c>
      <c r="H1321">
        <v>5</v>
      </c>
      <c r="I1321" t="s">
        <v>743</v>
      </c>
      <c r="J1321" s="29">
        <v>44347</v>
      </c>
      <c r="K1321" t="s">
        <v>744</v>
      </c>
      <c r="L1321" t="s">
        <v>745</v>
      </c>
      <c r="M1321" t="s">
        <v>801</v>
      </c>
      <c r="N1321" t="s">
        <v>802</v>
      </c>
      <c r="O1321" t="s">
        <v>803</v>
      </c>
      <c r="P1321" t="s">
        <v>673</v>
      </c>
      <c r="Q1321" t="s">
        <v>749</v>
      </c>
      <c r="R1321" t="s">
        <v>611</v>
      </c>
      <c r="S1321" t="s">
        <v>688</v>
      </c>
      <c r="T1321" t="s">
        <v>751</v>
      </c>
      <c r="U1321" t="s">
        <v>752</v>
      </c>
      <c r="V1321" t="s">
        <v>753</v>
      </c>
      <c r="W1321" t="s">
        <v>21</v>
      </c>
      <c r="X1321" t="s">
        <v>927</v>
      </c>
      <c r="Y1321" t="s">
        <v>755</v>
      </c>
      <c r="Z1321" t="s">
        <v>380</v>
      </c>
      <c r="AA1321" t="s">
        <v>756</v>
      </c>
      <c r="AB1321" t="s">
        <v>924</v>
      </c>
      <c r="AC1321" t="s">
        <v>758</v>
      </c>
      <c r="AD1321" t="s">
        <v>759</v>
      </c>
      <c r="AE1321" t="s">
        <v>768</v>
      </c>
      <c r="AF1321" t="s">
        <v>790</v>
      </c>
      <c r="AG1321" t="s">
        <v>761</v>
      </c>
      <c r="AH1321" t="s">
        <v>762</v>
      </c>
      <c r="AI1321" t="s">
        <v>791</v>
      </c>
      <c r="AJ1321">
        <v>10225.85</v>
      </c>
      <c r="AK1321">
        <v>0</v>
      </c>
      <c r="AL1321">
        <v>0</v>
      </c>
      <c r="AM1321" t="s">
        <v>764</v>
      </c>
      <c r="AN1321" t="s">
        <v>764</v>
      </c>
      <c r="AO1321" t="s">
        <v>764</v>
      </c>
    </row>
    <row r="1322" spans="1:41" x14ac:dyDescent="0.35">
      <c r="A1322">
        <v>1771955</v>
      </c>
      <c r="B1322" t="s">
        <v>740</v>
      </c>
      <c r="C1322" t="s">
        <v>741</v>
      </c>
      <c r="D1322" t="s">
        <v>580</v>
      </c>
      <c r="E1322" t="s">
        <v>134</v>
      </c>
      <c r="F1322" t="s">
        <v>800</v>
      </c>
      <c r="G1322">
        <v>2021</v>
      </c>
      <c r="H1322">
        <v>5</v>
      </c>
      <c r="I1322" t="s">
        <v>743</v>
      </c>
      <c r="J1322" s="29">
        <v>44347</v>
      </c>
      <c r="K1322" t="s">
        <v>744</v>
      </c>
      <c r="L1322" t="s">
        <v>745</v>
      </c>
      <c r="M1322" t="s">
        <v>801</v>
      </c>
      <c r="N1322" t="s">
        <v>802</v>
      </c>
      <c r="O1322" t="s">
        <v>803</v>
      </c>
      <c r="P1322" t="s">
        <v>673</v>
      </c>
      <c r="Q1322" t="s">
        <v>749</v>
      </c>
      <c r="R1322" t="s">
        <v>611</v>
      </c>
      <c r="S1322" t="s">
        <v>688</v>
      </c>
      <c r="T1322" t="s">
        <v>751</v>
      </c>
      <c r="U1322" t="s">
        <v>752</v>
      </c>
      <c r="V1322" t="s">
        <v>753</v>
      </c>
      <c r="W1322" t="s">
        <v>20</v>
      </c>
      <c r="X1322" t="s">
        <v>928</v>
      </c>
      <c r="Y1322" t="s">
        <v>755</v>
      </c>
      <c r="Z1322" t="s">
        <v>380</v>
      </c>
      <c r="AA1322" t="s">
        <v>756</v>
      </c>
      <c r="AB1322" t="s">
        <v>924</v>
      </c>
      <c r="AC1322" t="s">
        <v>758</v>
      </c>
      <c r="AD1322" t="s">
        <v>759</v>
      </c>
      <c r="AE1322" t="s">
        <v>768</v>
      </c>
      <c r="AF1322" t="s">
        <v>925</v>
      </c>
      <c r="AG1322" t="s">
        <v>761</v>
      </c>
      <c r="AH1322" t="s">
        <v>762</v>
      </c>
      <c r="AI1322" t="s">
        <v>926</v>
      </c>
      <c r="AJ1322">
        <v>2375.96</v>
      </c>
      <c r="AK1322">
        <v>0</v>
      </c>
      <c r="AL1322">
        <v>0</v>
      </c>
      <c r="AM1322" t="s">
        <v>764</v>
      </c>
      <c r="AN1322" t="s">
        <v>764</v>
      </c>
      <c r="AO1322" t="s">
        <v>764</v>
      </c>
    </row>
    <row r="1323" spans="1:41" x14ac:dyDescent="0.35">
      <c r="A1323">
        <v>1060770</v>
      </c>
      <c r="B1323" t="s">
        <v>740</v>
      </c>
      <c r="C1323" t="s">
        <v>741</v>
      </c>
      <c r="D1323" t="e">
        <v>#N/A</v>
      </c>
      <c r="E1323" t="s">
        <v>965</v>
      </c>
      <c r="F1323" t="s">
        <v>800</v>
      </c>
      <c r="G1323">
        <v>2021</v>
      </c>
      <c r="H1323">
        <v>5</v>
      </c>
      <c r="I1323" t="s">
        <v>743</v>
      </c>
      <c r="J1323" s="29">
        <v>44347</v>
      </c>
      <c r="K1323" t="s">
        <v>744</v>
      </c>
      <c r="L1323" t="s">
        <v>745</v>
      </c>
      <c r="M1323" t="s">
        <v>801</v>
      </c>
      <c r="N1323" t="s">
        <v>802</v>
      </c>
      <c r="O1323" t="s">
        <v>803</v>
      </c>
      <c r="P1323" t="s">
        <v>673</v>
      </c>
      <c r="Q1323" t="s">
        <v>749</v>
      </c>
      <c r="R1323" t="s">
        <v>611</v>
      </c>
      <c r="S1323" t="s">
        <v>688</v>
      </c>
      <c r="T1323" t="s">
        <v>751</v>
      </c>
      <c r="U1323" t="s">
        <v>752</v>
      </c>
      <c r="V1323" t="s">
        <v>753</v>
      </c>
      <c r="W1323" t="s">
        <v>930</v>
      </c>
      <c r="X1323" t="s">
        <v>931</v>
      </c>
      <c r="Y1323" t="s">
        <v>755</v>
      </c>
      <c r="Z1323" t="s">
        <v>380</v>
      </c>
      <c r="AA1323" t="s">
        <v>756</v>
      </c>
      <c r="AB1323" t="s">
        <v>924</v>
      </c>
      <c r="AC1323" t="s">
        <v>758</v>
      </c>
      <c r="AD1323" t="s">
        <v>759</v>
      </c>
      <c r="AE1323" t="s">
        <v>768</v>
      </c>
      <c r="AF1323" t="s">
        <v>925</v>
      </c>
      <c r="AG1323" t="s">
        <v>761</v>
      </c>
      <c r="AH1323" t="s">
        <v>762</v>
      </c>
      <c r="AI1323" t="s">
        <v>926</v>
      </c>
      <c r="AJ1323">
        <v>2723.7</v>
      </c>
      <c r="AK1323">
        <v>0</v>
      </c>
      <c r="AL1323">
        <v>0</v>
      </c>
      <c r="AM1323" t="s">
        <v>764</v>
      </c>
      <c r="AN1323" t="s">
        <v>764</v>
      </c>
      <c r="AO1323" t="s">
        <v>764</v>
      </c>
    </row>
    <row r="1324" spans="1:41" x14ac:dyDescent="0.35">
      <c r="A1324">
        <v>1060770</v>
      </c>
      <c r="B1324" t="s">
        <v>740</v>
      </c>
      <c r="C1324" t="s">
        <v>741</v>
      </c>
      <c r="D1324" t="e">
        <v>#N/A</v>
      </c>
      <c r="E1324" t="s">
        <v>965</v>
      </c>
      <c r="F1324" t="s">
        <v>800</v>
      </c>
      <c r="G1324">
        <v>2021</v>
      </c>
      <c r="H1324">
        <v>5</v>
      </c>
      <c r="I1324" t="s">
        <v>743</v>
      </c>
      <c r="J1324" s="29">
        <v>44342</v>
      </c>
      <c r="K1324" t="s">
        <v>744</v>
      </c>
      <c r="L1324" t="s">
        <v>745</v>
      </c>
      <c r="M1324" t="s">
        <v>805</v>
      </c>
      <c r="N1324" t="s">
        <v>806</v>
      </c>
      <c r="O1324" t="s">
        <v>807</v>
      </c>
      <c r="P1324" t="s">
        <v>673</v>
      </c>
      <c r="Q1324" t="s">
        <v>749</v>
      </c>
      <c r="R1324" t="s">
        <v>611</v>
      </c>
      <c r="S1324" t="s">
        <v>688</v>
      </c>
      <c r="T1324" t="s">
        <v>751</v>
      </c>
      <c r="U1324" t="s">
        <v>752</v>
      </c>
      <c r="V1324" t="s">
        <v>753</v>
      </c>
      <c r="W1324" t="s">
        <v>930</v>
      </c>
      <c r="X1324" t="s">
        <v>931</v>
      </c>
      <c r="Y1324" t="s">
        <v>755</v>
      </c>
      <c r="Z1324" t="s">
        <v>380</v>
      </c>
      <c r="AA1324" t="s">
        <v>756</v>
      </c>
      <c r="AB1324" t="s">
        <v>924</v>
      </c>
      <c r="AC1324" t="s">
        <v>758</v>
      </c>
      <c r="AD1324" t="s">
        <v>759</v>
      </c>
      <c r="AE1324" t="s">
        <v>768</v>
      </c>
      <c r="AF1324" t="s">
        <v>925</v>
      </c>
      <c r="AG1324" t="s">
        <v>761</v>
      </c>
      <c r="AH1324" t="s">
        <v>762</v>
      </c>
      <c r="AI1324" t="s">
        <v>926</v>
      </c>
      <c r="AJ1324">
        <v>-926.45</v>
      </c>
      <c r="AK1324">
        <v>0</v>
      </c>
      <c r="AL1324">
        <v>0</v>
      </c>
      <c r="AM1324" t="s">
        <v>764</v>
      </c>
      <c r="AN1324" t="s">
        <v>764</v>
      </c>
      <c r="AO1324" t="s">
        <v>764</v>
      </c>
    </row>
    <row r="1325" spans="1:41" x14ac:dyDescent="0.35">
      <c r="A1325">
        <v>1060769</v>
      </c>
      <c r="B1325" t="s">
        <v>740</v>
      </c>
      <c r="C1325" t="s">
        <v>741</v>
      </c>
      <c r="D1325" t="e">
        <v>#N/A</v>
      </c>
      <c r="E1325" t="s">
        <v>966</v>
      </c>
      <c r="F1325" t="s">
        <v>800</v>
      </c>
      <c r="G1325">
        <v>2021</v>
      </c>
      <c r="H1325">
        <v>5</v>
      </c>
      <c r="I1325" t="s">
        <v>743</v>
      </c>
      <c r="J1325" s="29">
        <v>44347</v>
      </c>
      <c r="K1325" t="s">
        <v>744</v>
      </c>
      <c r="L1325" t="s">
        <v>745</v>
      </c>
      <c r="M1325" t="s">
        <v>801</v>
      </c>
      <c r="N1325" t="s">
        <v>802</v>
      </c>
      <c r="O1325" t="s">
        <v>803</v>
      </c>
      <c r="P1325" t="s">
        <v>673</v>
      </c>
      <c r="Q1325" t="s">
        <v>749</v>
      </c>
      <c r="R1325" t="s">
        <v>611</v>
      </c>
      <c r="S1325" t="s">
        <v>688</v>
      </c>
      <c r="T1325" t="s">
        <v>751</v>
      </c>
      <c r="U1325" t="s">
        <v>752</v>
      </c>
      <c r="V1325" t="s">
        <v>753</v>
      </c>
      <c r="W1325" t="s">
        <v>933</v>
      </c>
      <c r="X1325" t="s">
        <v>934</v>
      </c>
      <c r="Y1325" t="s">
        <v>755</v>
      </c>
      <c r="Z1325" t="s">
        <v>380</v>
      </c>
      <c r="AA1325" t="s">
        <v>756</v>
      </c>
      <c r="AB1325" t="s">
        <v>924</v>
      </c>
      <c r="AC1325" t="s">
        <v>758</v>
      </c>
      <c r="AD1325" t="s">
        <v>759</v>
      </c>
      <c r="AE1325" t="s">
        <v>768</v>
      </c>
      <c r="AF1325" t="s">
        <v>935</v>
      </c>
      <c r="AG1325" t="s">
        <v>761</v>
      </c>
      <c r="AH1325" t="s">
        <v>762</v>
      </c>
      <c r="AI1325" t="s">
        <v>936</v>
      </c>
      <c r="AJ1325">
        <v>2018.1</v>
      </c>
      <c r="AK1325">
        <v>0</v>
      </c>
      <c r="AL1325">
        <v>0</v>
      </c>
      <c r="AM1325" t="s">
        <v>764</v>
      </c>
      <c r="AN1325" t="s">
        <v>764</v>
      </c>
      <c r="AO1325" t="s">
        <v>764</v>
      </c>
    </row>
    <row r="1326" spans="1:41" x14ac:dyDescent="0.35">
      <c r="A1326">
        <v>1060769</v>
      </c>
      <c r="B1326" t="s">
        <v>740</v>
      </c>
      <c r="C1326" t="s">
        <v>741</v>
      </c>
      <c r="D1326" t="e">
        <v>#N/A</v>
      </c>
      <c r="E1326" t="s">
        <v>966</v>
      </c>
      <c r="F1326" t="s">
        <v>800</v>
      </c>
      <c r="G1326">
        <v>2021</v>
      </c>
      <c r="H1326">
        <v>5</v>
      </c>
      <c r="I1326" t="s">
        <v>743</v>
      </c>
      <c r="J1326" s="29">
        <v>44342</v>
      </c>
      <c r="K1326" t="s">
        <v>744</v>
      </c>
      <c r="L1326" t="s">
        <v>745</v>
      </c>
      <c r="M1326" t="s">
        <v>805</v>
      </c>
      <c r="N1326" t="s">
        <v>806</v>
      </c>
      <c r="O1326" t="s">
        <v>807</v>
      </c>
      <c r="P1326" t="s">
        <v>673</v>
      </c>
      <c r="Q1326" t="s">
        <v>749</v>
      </c>
      <c r="R1326" t="s">
        <v>611</v>
      </c>
      <c r="S1326" t="s">
        <v>688</v>
      </c>
      <c r="T1326" t="s">
        <v>751</v>
      </c>
      <c r="U1326" t="s">
        <v>752</v>
      </c>
      <c r="V1326" t="s">
        <v>753</v>
      </c>
      <c r="W1326" t="s">
        <v>933</v>
      </c>
      <c r="X1326" t="s">
        <v>934</v>
      </c>
      <c r="Y1326" t="s">
        <v>755</v>
      </c>
      <c r="Z1326" t="s">
        <v>380</v>
      </c>
      <c r="AA1326" t="s">
        <v>756</v>
      </c>
      <c r="AB1326" t="s">
        <v>924</v>
      </c>
      <c r="AC1326" t="s">
        <v>758</v>
      </c>
      <c r="AD1326" t="s">
        <v>759</v>
      </c>
      <c r="AE1326" t="s">
        <v>768</v>
      </c>
      <c r="AF1326" t="s">
        <v>935</v>
      </c>
      <c r="AG1326" t="s">
        <v>761</v>
      </c>
      <c r="AH1326" t="s">
        <v>762</v>
      </c>
      <c r="AI1326" t="s">
        <v>936</v>
      </c>
      <c r="AJ1326">
        <v>-1820.66</v>
      </c>
      <c r="AK1326">
        <v>0</v>
      </c>
      <c r="AL1326">
        <v>0</v>
      </c>
      <c r="AM1326" t="s">
        <v>764</v>
      </c>
      <c r="AN1326" t="s">
        <v>764</v>
      </c>
      <c r="AO1326" t="s">
        <v>764</v>
      </c>
    </row>
    <row r="1327" spans="1:41" x14ac:dyDescent="0.35">
      <c r="A1327">
        <v>1772683</v>
      </c>
      <c r="B1327" t="s">
        <v>740</v>
      </c>
      <c r="C1327" t="s">
        <v>741</v>
      </c>
      <c r="D1327" t="s">
        <v>580</v>
      </c>
      <c r="E1327" t="s">
        <v>132</v>
      </c>
      <c r="F1327" t="s">
        <v>800</v>
      </c>
      <c r="G1327">
        <v>2021</v>
      </c>
      <c r="H1327">
        <v>5</v>
      </c>
      <c r="I1327" t="s">
        <v>743</v>
      </c>
      <c r="J1327" s="29">
        <v>44347</v>
      </c>
      <c r="K1327" t="s">
        <v>744</v>
      </c>
      <c r="L1327" t="s">
        <v>745</v>
      </c>
      <c r="M1327" t="s">
        <v>801</v>
      </c>
      <c r="N1327" t="s">
        <v>802</v>
      </c>
      <c r="O1327" t="s">
        <v>803</v>
      </c>
      <c r="P1327" t="s">
        <v>673</v>
      </c>
      <c r="Q1327" t="s">
        <v>749</v>
      </c>
      <c r="R1327" t="s">
        <v>609</v>
      </c>
      <c r="S1327" t="s">
        <v>701</v>
      </c>
      <c r="T1327" t="s">
        <v>751</v>
      </c>
      <c r="U1327" t="s">
        <v>752</v>
      </c>
      <c r="V1327" t="s">
        <v>753</v>
      </c>
      <c r="W1327" t="s">
        <v>21</v>
      </c>
      <c r="X1327" t="s">
        <v>927</v>
      </c>
      <c r="Y1327" t="s">
        <v>755</v>
      </c>
      <c r="Z1327" t="s">
        <v>380</v>
      </c>
      <c r="AA1327" t="s">
        <v>756</v>
      </c>
      <c r="AB1327" t="s">
        <v>924</v>
      </c>
      <c r="AC1327" t="s">
        <v>758</v>
      </c>
      <c r="AD1327" t="s">
        <v>759</v>
      </c>
      <c r="AE1327" t="s">
        <v>247</v>
      </c>
      <c r="AF1327" t="s">
        <v>790</v>
      </c>
      <c r="AG1327" t="s">
        <v>761</v>
      </c>
      <c r="AH1327" t="s">
        <v>762</v>
      </c>
      <c r="AI1327" t="s">
        <v>791</v>
      </c>
      <c r="AJ1327">
        <v>6700.47</v>
      </c>
      <c r="AK1327">
        <v>0</v>
      </c>
      <c r="AL1327">
        <v>0</v>
      </c>
      <c r="AM1327" t="s">
        <v>764</v>
      </c>
      <c r="AN1327" t="s">
        <v>764</v>
      </c>
      <c r="AO1327" t="s">
        <v>764</v>
      </c>
    </row>
    <row r="1328" spans="1:41" x14ac:dyDescent="0.35">
      <c r="A1328">
        <v>1772160</v>
      </c>
      <c r="B1328" t="s">
        <v>740</v>
      </c>
      <c r="C1328" t="s">
        <v>741</v>
      </c>
      <c r="D1328" t="s">
        <v>580</v>
      </c>
      <c r="E1328" t="s">
        <v>131</v>
      </c>
      <c r="F1328" t="s">
        <v>800</v>
      </c>
      <c r="G1328">
        <v>2021</v>
      </c>
      <c r="H1328">
        <v>5</v>
      </c>
      <c r="I1328" t="s">
        <v>743</v>
      </c>
      <c r="J1328" s="29">
        <v>44347</v>
      </c>
      <c r="K1328" t="s">
        <v>744</v>
      </c>
      <c r="L1328" t="s">
        <v>745</v>
      </c>
      <c r="M1328" t="s">
        <v>801</v>
      </c>
      <c r="N1328" t="s">
        <v>802</v>
      </c>
      <c r="O1328" t="s">
        <v>803</v>
      </c>
      <c r="P1328" t="s">
        <v>673</v>
      </c>
      <c r="Q1328" t="s">
        <v>749</v>
      </c>
      <c r="R1328" t="s">
        <v>609</v>
      </c>
      <c r="S1328" t="s">
        <v>701</v>
      </c>
      <c r="T1328" t="s">
        <v>751</v>
      </c>
      <c r="U1328" t="s">
        <v>752</v>
      </c>
      <c r="V1328" t="s">
        <v>753</v>
      </c>
      <c r="W1328" t="s">
        <v>20</v>
      </c>
      <c r="X1328" t="s">
        <v>928</v>
      </c>
      <c r="Y1328" t="s">
        <v>755</v>
      </c>
      <c r="Z1328" t="s">
        <v>380</v>
      </c>
      <c r="AA1328" t="s">
        <v>756</v>
      </c>
      <c r="AB1328" t="s">
        <v>924</v>
      </c>
      <c r="AC1328" t="s">
        <v>758</v>
      </c>
      <c r="AD1328" t="s">
        <v>759</v>
      </c>
      <c r="AE1328" t="s">
        <v>247</v>
      </c>
      <c r="AF1328" t="s">
        <v>925</v>
      </c>
      <c r="AG1328" t="s">
        <v>761</v>
      </c>
      <c r="AH1328" t="s">
        <v>762</v>
      </c>
      <c r="AI1328" t="s">
        <v>926</v>
      </c>
      <c r="AJ1328">
        <v>3644.59</v>
      </c>
      <c r="AK1328">
        <v>0</v>
      </c>
      <c r="AL1328">
        <v>0</v>
      </c>
      <c r="AM1328" t="s">
        <v>764</v>
      </c>
      <c r="AN1328" t="s">
        <v>764</v>
      </c>
      <c r="AO1328" t="s">
        <v>764</v>
      </c>
    </row>
    <row r="1329" spans="1:41" x14ac:dyDescent="0.35">
      <c r="A1329">
        <v>1060768</v>
      </c>
      <c r="B1329" t="s">
        <v>740</v>
      </c>
      <c r="C1329" t="s">
        <v>741</v>
      </c>
      <c r="D1329" t="e">
        <v>#N/A</v>
      </c>
      <c r="E1329" t="s">
        <v>967</v>
      </c>
      <c r="F1329" t="s">
        <v>800</v>
      </c>
      <c r="G1329">
        <v>2021</v>
      </c>
      <c r="H1329">
        <v>5</v>
      </c>
      <c r="I1329" t="s">
        <v>743</v>
      </c>
      <c r="J1329" s="29">
        <v>44347</v>
      </c>
      <c r="K1329" t="s">
        <v>744</v>
      </c>
      <c r="L1329" t="s">
        <v>745</v>
      </c>
      <c r="M1329" t="s">
        <v>801</v>
      </c>
      <c r="N1329" t="s">
        <v>802</v>
      </c>
      <c r="O1329" t="s">
        <v>803</v>
      </c>
      <c r="P1329" t="s">
        <v>673</v>
      </c>
      <c r="Q1329" t="s">
        <v>749</v>
      </c>
      <c r="R1329" t="s">
        <v>609</v>
      </c>
      <c r="S1329" t="s">
        <v>701</v>
      </c>
      <c r="T1329" t="s">
        <v>751</v>
      </c>
      <c r="U1329" t="s">
        <v>752</v>
      </c>
      <c r="V1329" t="s">
        <v>753</v>
      </c>
      <c r="W1329" t="s">
        <v>930</v>
      </c>
      <c r="X1329" t="s">
        <v>931</v>
      </c>
      <c r="Y1329" t="s">
        <v>755</v>
      </c>
      <c r="Z1329" t="s">
        <v>380</v>
      </c>
      <c r="AA1329" t="s">
        <v>756</v>
      </c>
      <c r="AB1329" t="s">
        <v>924</v>
      </c>
      <c r="AC1329" t="s">
        <v>758</v>
      </c>
      <c r="AD1329" t="s">
        <v>759</v>
      </c>
      <c r="AE1329" t="s">
        <v>247</v>
      </c>
      <c r="AF1329" t="s">
        <v>925</v>
      </c>
      <c r="AG1329" t="s">
        <v>761</v>
      </c>
      <c r="AH1329" t="s">
        <v>762</v>
      </c>
      <c r="AI1329" t="s">
        <v>926</v>
      </c>
      <c r="AJ1329">
        <v>7245.1</v>
      </c>
      <c r="AK1329">
        <v>0</v>
      </c>
      <c r="AL1329">
        <v>0</v>
      </c>
      <c r="AM1329" t="s">
        <v>764</v>
      </c>
      <c r="AN1329" t="s">
        <v>764</v>
      </c>
      <c r="AO1329" t="s">
        <v>764</v>
      </c>
    </row>
    <row r="1330" spans="1:41" x14ac:dyDescent="0.35">
      <c r="A1330">
        <v>1060768</v>
      </c>
      <c r="B1330" t="s">
        <v>740</v>
      </c>
      <c r="C1330" t="s">
        <v>741</v>
      </c>
      <c r="D1330" t="e">
        <v>#N/A</v>
      </c>
      <c r="E1330" t="s">
        <v>967</v>
      </c>
      <c r="F1330" t="s">
        <v>800</v>
      </c>
      <c r="G1330">
        <v>2021</v>
      </c>
      <c r="H1330">
        <v>5</v>
      </c>
      <c r="I1330" t="s">
        <v>743</v>
      </c>
      <c r="J1330" s="29">
        <v>44342</v>
      </c>
      <c r="K1330" t="s">
        <v>744</v>
      </c>
      <c r="L1330" t="s">
        <v>745</v>
      </c>
      <c r="M1330" t="s">
        <v>805</v>
      </c>
      <c r="N1330" t="s">
        <v>806</v>
      </c>
      <c r="O1330" t="s">
        <v>807</v>
      </c>
      <c r="P1330" t="s">
        <v>673</v>
      </c>
      <c r="Q1330" t="s">
        <v>749</v>
      </c>
      <c r="R1330" t="s">
        <v>609</v>
      </c>
      <c r="S1330" t="s">
        <v>701</v>
      </c>
      <c r="T1330" t="s">
        <v>751</v>
      </c>
      <c r="U1330" t="s">
        <v>752</v>
      </c>
      <c r="V1330" t="s">
        <v>753</v>
      </c>
      <c r="W1330" t="s">
        <v>930</v>
      </c>
      <c r="X1330" t="s">
        <v>931</v>
      </c>
      <c r="Y1330" t="s">
        <v>755</v>
      </c>
      <c r="Z1330" t="s">
        <v>380</v>
      </c>
      <c r="AA1330" t="s">
        <v>756</v>
      </c>
      <c r="AB1330" t="s">
        <v>924</v>
      </c>
      <c r="AC1330" t="s">
        <v>758</v>
      </c>
      <c r="AD1330" t="s">
        <v>759</v>
      </c>
      <c r="AE1330" t="s">
        <v>247</v>
      </c>
      <c r="AF1330" t="s">
        <v>925</v>
      </c>
      <c r="AG1330" t="s">
        <v>761</v>
      </c>
      <c r="AH1330" t="s">
        <v>762</v>
      </c>
      <c r="AI1330" t="s">
        <v>926</v>
      </c>
      <c r="AJ1330">
        <v>-3203.7</v>
      </c>
      <c r="AK1330">
        <v>0</v>
      </c>
      <c r="AL1330">
        <v>0</v>
      </c>
      <c r="AM1330" t="s">
        <v>764</v>
      </c>
      <c r="AN1330" t="s">
        <v>764</v>
      </c>
      <c r="AO1330" t="s">
        <v>764</v>
      </c>
    </row>
    <row r="1331" spans="1:41" x14ac:dyDescent="0.35">
      <c r="A1331">
        <v>1060767</v>
      </c>
      <c r="B1331" t="s">
        <v>740</v>
      </c>
      <c r="C1331" t="s">
        <v>741</v>
      </c>
      <c r="D1331" t="e">
        <v>#N/A</v>
      </c>
      <c r="E1331" t="s">
        <v>968</v>
      </c>
      <c r="F1331" t="s">
        <v>800</v>
      </c>
      <c r="G1331">
        <v>2021</v>
      </c>
      <c r="H1331">
        <v>5</v>
      </c>
      <c r="I1331" t="s">
        <v>743</v>
      </c>
      <c r="J1331" s="29">
        <v>44347</v>
      </c>
      <c r="K1331" t="s">
        <v>744</v>
      </c>
      <c r="L1331" t="s">
        <v>745</v>
      </c>
      <c r="M1331" t="s">
        <v>801</v>
      </c>
      <c r="N1331" t="s">
        <v>802</v>
      </c>
      <c r="O1331" t="s">
        <v>803</v>
      </c>
      <c r="P1331" t="s">
        <v>673</v>
      </c>
      <c r="Q1331" t="s">
        <v>749</v>
      </c>
      <c r="R1331" t="s">
        <v>609</v>
      </c>
      <c r="S1331" t="s">
        <v>701</v>
      </c>
      <c r="T1331" t="s">
        <v>751</v>
      </c>
      <c r="U1331" t="s">
        <v>752</v>
      </c>
      <c r="V1331" t="s">
        <v>753</v>
      </c>
      <c r="W1331" t="s">
        <v>933</v>
      </c>
      <c r="X1331" t="s">
        <v>934</v>
      </c>
      <c r="Y1331" t="s">
        <v>755</v>
      </c>
      <c r="Z1331" t="s">
        <v>380</v>
      </c>
      <c r="AA1331" t="s">
        <v>756</v>
      </c>
      <c r="AB1331" t="s">
        <v>924</v>
      </c>
      <c r="AC1331" t="s">
        <v>758</v>
      </c>
      <c r="AD1331" t="s">
        <v>759</v>
      </c>
      <c r="AE1331" t="s">
        <v>247</v>
      </c>
      <c r="AF1331" t="s">
        <v>935</v>
      </c>
      <c r="AG1331" t="s">
        <v>761</v>
      </c>
      <c r="AH1331" t="s">
        <v>762</v>
      </c>
      <c r="AI1331" t="s">
        <v>936</v>
      </c>
      <c r="AJ1331">
        <v>2826.87</v>
      </c>
      <c r="AK1331">
        <v>0</v>
      </c>
      <c r="AL1331">
        <v>0</v>
      </c>
      <c r="AM1331" t="s">
        <v>764</v>
      </c>
      <c r="AN1331" t="s">
        <v>764</v>
      </c>
      <c r="AO1331" t="s">
        <v>764</v>
      </c>
    </row>
    <row r="1332" spans="1:41" x14ac:dyDescent="0.35">
      <c r="A1332">
        <v>1060767</v>
      </c>
      <c r="B1332" t="s">
        <v>740</v>
      </c>
      <c r="C1332" t="s">
        <v>741</v>
      </c>
      <c r="D1332" t="e">
        <v>#N/A</v>
      </c>
      <c r="E1332" t="s">
        <v>968</v>
      </c>
      <c r="F1332" t="s">
        <v>800</v>
      </c>
      <c r="G1332">
        <v>2021</v>
      </c>
      <c r="H1332">
        <v>5</v>
      </c>
      <c r="I1332" t="s">
        <v>743</v>
      </c>
      <c r="J1332" s="29">
        <v>44342</v>
      </c>
      <c r="K1332" t="s">
        <v>744</v>
      </c>
      <c r="L1332" t="s">
        <v>745</v>
      </c>
      <c r="M1332" t="s">
        <v>805</v>
      </c>
      <c r="N1332" t="s">
        <v>806</v>
      </c>
      <c r="O1332" t="s">
        <v>807</v>
      </c>
      <c r="P1332" t="s">
        <v>673</v>
      </c>
      <c r="Q1332" t="s">
        <v>749</v>
      </c>
      <c r="R1332" t="s">
        <v>609</v>
      </c>
      <c r="S1332" t="s">
        <v>701</v>
      </c>
      <c r="T1332" t="s">
        <v>751</v>
      </c>
      <c r="U1332" t="s">
        <v>752</v>
      </c>
      <c r="V1332" t="s">
        <v>753</v>
      </c>
      <c r="W1332" t="s">
        <v>933</v>
      </c>
      <c r="X1332" t="s">
        <v>934</v>
      </c>
      <c r="Y1332" t="s">
        <v>755</v>
      </c>
      <c r="Z1332" t="s">
        <v>380</v>
      </c>
      <c r="AA1332" t="s">
        <v>756</v>
      </c>
      <c r="AB1332" t="s">
        <v>924</v>
      </c>
      <c r="AC1332" t="s">
        <v>758</v>
      </c>
      <c r="AD1332" t="s">
        <v>759</v>
      </c>
      <c r="AE1332" t="s">
        <v>247</v>
      </c>
      <c r="AF1332" t="s">
        <v>935</v>
      </c>
      <c r="AG1332" t="s">
        <v>761</v>
      </c>
      <c r="AH1332" t="s">
        <v>762</v>
      </c>
      <c r="AI1332" t="s">
        <v>936</v>
      </c>
      <c r="AJ1332">
        <v>-2791.83</v>
      </c>
      <c r="AK1332">
        <v>0</v>
      </c>
      <c r="AL1332">
        <v>0</v>
      </c>
      <c r="AM1332" t="s">
        <v>764</v>
      </c>
      <c r="AN1332" t="s">
        <v>764</v>
      </c>
      <c r="AO1332" t="s">
        <v>764</v>
      </c>
    </row>
    <row r="1333" spans="1:41" x14ac:dyDescent="0.35">
      <c r="A1333">
        <v>1772508</v>
      </c>
      <c r="B1333" t="s">
        <v>740</v>
      </c>
      <c r="C1333" t="s">
        <v>741</v>
      </c>
      <c r="D1333" t="s">
        <v>580</v>
      </c>
      <c r="E1333" t="s">
        <v>129</v>
      </c>
      <c r="F1333" t="s">
        <v>800</v>
      </c>
      <c r="G1333">
        <v>2021</v>
      </c>
      <c r="H1333">
        <v>5</v>
      </c>
      <c r="I1333" t="s">
        <v>743</v>
      </c>
      <c r="J1333" s="29">
        <v>44347</v>
      </c>
      <c r="K1333" t="s">
        <v>744</v>
      </c>
      <c r="L1333" t="s">
        <v>745</v>
      </c>
      <c r="M1333" t="s">
        <v>801</v>
      </c>
      <c r="N1333" t="s">
        <v>802</v>
      </c>
      <c r="O1333" t="s">
        <v>803</v>
      </c>
      <c r="P1333" t="s">
        <v>673</v>
      </c>
      <c r="Q1333" t="s">
        <v>749</v>
      </c>
      <c r="R1333" t="s">
        <v>607</v>
      </c>
      <c r="S1333" t="s">
        <v>794</v>
      </c>
      <c r="T1333" t="s">
        <v>751</v>
      </c>
      <c r="U1333" t="s">
        <v>752</v>
      </c>
      <c r="V1333" t="s">
        <v>753</v>
      </c>
      <c r="W1333" t="s">
        <v>21</v>
      </c>
      <c r="X1333" t="s">
        <v>927</v>
      </c>
      <c r="Y1333" t="s">
        <v>755</v>
      </c>
      <c r="Z1333" t="s">
        <v>380</v>
      </c>
      <c r="AA1333" t="s">
        <v>756</v>
      </c>
      <c r="AB1333" t="s">
        <v>924</v>
      </c>
      <c r="AC1333" t="s">
        <v>758</v>
      </c>
      <c r="AD1333" t="s">
        <v>759</v>
      </c>
      <c r="AE1333" t="s">
        <v>768</v>
      </c>
      <c r="AF1333" t="s">
        <v>790</v>
      </c>
      <c r="AG1333" t="s">
        <v>761</v>
      </c>
      <c r="AH1333" t="s">
        <v>762</v>
      </c>
      <c r="AI1333" t="s">
        <v>791</v>
      </c>
      <c r="AJ1333">
        <v>6442.51</v>
      </c>
      <c r="AK1333">
        <v>0</v>
      </c>
      <c r="AL1333">
        <v>0</v>
      </c>
      <c r="AM1333" t="s">
        <v>764</v>
      </c>
      <c r="AN1333" t="s">
        <v>764</v>
      </c>
      <c r="AO1333" t="s">
        <v>764</v>
      </c>
    </row>
    <row r="1334" spans="1:41" x14ac:dyDescent="0.35">
      <c r="A1334">
        <v>1772038</v>
      </c>
      <c r="B1334" t="s">
        <v>740</v>
      </c>
      <c r="C1334" t="s">
        <v>741</v>
      </c>
      <c r="D1334" t="s">
        <v>580</v>
      </c>
      <c r="E1334" t="s">
        <v>128</v>
      </c>
      <c r="F1334" t="s">
        <v>800</v>
      </c>
      <c r="G1334">
        <v>2021</v>
      </c>
      <c r="H1334">
        <v>5</v>
      </c>
      <c r="I1334" t="s">
        <v>743</v>
      </c>
      <c r="J1334" s="29">
        <v>44347</v>
      </c>
      <c r="K1334" t="s">
        <v>744</v>
      </c>
      <c r="L1334" t="s">
        <v>745</v>
      </c>
      <c r="M1334" t="s">
        <v>801</v>
      </c>
      <c r="N1334" t="s">
        <v>802</v>
      </c>
      <c r="O1334" t="s">
        <v>803</v>
      </c>
      <c r="P1334" t="s">
        <v>673</v>
      </c>
      <c r="Q1334" t="s">
        <v>749</v>
      </c>
      <c r="R1334" t="s">
        <v>607</v>
      </c>
      <c r="S1334" t="s">
        <v>794</v>
      </c>
      <c r="T1334" t="s">
        <v>751</v>
      </c>
      <c r="U1334" t="s">
        <v>752</v>
      </c>
      <c r="V1334" t="s">
        <v>753</v>
      </c>
      <c r="W1334" t="s">
        <v>20</v>
      </c>
      <c r="X1334" t="s">
        <v>928</v>
      </c>
      <c r="Y1334" t="s">
        <v>755</v>
      </c>
      <c r="Z1334" t="s">
        <v>380</v>
      </c>
      <c r="AA1334" t="s">
        <v>756</v>
      </c>
      <c r="AB1334" t="s">
        <v>924</v>
      </c>
      <c r="AC1334" t="s">
        <v>758</v>
      </c>
      <c r="AD1334" t="s">
        <v>759</v>
      </c>
      <c r="AE1334" t="s">
        <v>768</v>
      </c>
      <c r="AF1334" t="s">
        <v>925</v>
      </c>
      <c r="AG1334" t="s">
        <v>761</v>
      </c>
      <c r="AH1334" t="s">
        <v>762</v>
      </c>
      <c r="AI1334" t="s">
        <v>926</v>
      </c>
      <c r="AJ1334">
        <v>6231.48</v>
      </c>
      <c r="AK1334">
        <v>0</v>
      </c>
      <c r="AL1334">
        <v>0</v>
      </c>
      <c r="AM1334" t="s">
        <v>764</v>
      </c>
      <c r="AN1334" t="s">
        <v>764</v>
      </c>
      <c r="AO1334" t="s">
        <v>764</v>
      </c>
    </row>
    <row r="1335" spans="1:41" x14ac:dyDescent="0.35">
      <c r="A1335">
        <v>1060766</v>
      </c>
      <c r="B1335" t="s">
        <v>740</v>
      </c>
      <c r="C1335" t="s">
        <v>741</v>
      </c>
      <c r="D1335" t="e">
        <v>#N/A</v>
      </c>
      <c r="E1335" t="s">
        <v>969</v>
      </c>
      <c r="F1335" t="s">
        <v>800</v>
      </c>
      <c r="G1335">
        <v>2021</v>
      </c>
      <c r="H1335">
        <v>5</v>
      </c>
      <c r="I1335" t="s">
        <v>743</v>
      </c>
      <c r="J1335" s="29">
        <v>44347</v>
      </c>
      <c r="K1335" t="s">
        <v>744</v>
      </c>
      <c r="L1335" t="s">
        <v>745</v>
      </c>
      <c r="M1335" t="s">
        <v>801</v>
      </c>
      <c r="N1335" t="s">
        <v>802</v>
      </c>
      <c r="O1335" t="s">
        <v>803</v>
      </c>
      <c r="P1335" t="s">
        <v>673</v>
      </c>
      <c r="Q1335" t="s">
        <v>749</v>
      </c>
      <c r="R1335" t="s">
        <v>607</v>
      </c>
      <c r="S1335" t="s">
        <v>794</v>
      </c>
      <c r="T1335" t="s">
        <v>751</v>
      </c>
      <c r="U1335" t="s">
        <v>752</v>
      </c>
      <c r="V1335" t="s">
        <v>753</v>
      </c>
      <c r="W1335" t="s">
        <v>930</v>
      </c>
      <c r="X1335" t="s">
        <v>931</v>
      </c>
      <c r="Y1335" t="s">
        <v>755</v>
      </c>
      <c r="Z1335" t="s">
        <v>380</v>
      </c>
      <c r="AA1335" t="s">
        <v>756</v>
      </c>
      <c r="AB1335" t="s">
        <v>924</v>
      </c>
      <c r="AC1335" t="s">
        <v>758</v>
      </c>
      <c r="AD1335" t="s">
        <v>759</v>
      </c>
      <c r="AE1335" t="s">
        <v>768</v>
      </c>
      <c r="AF1335" t="s">
        <v>925</v>
      </c>
      <c r="AG1335" t="s">
        <v>761</v>
      </c>
      <c r="AH1335" t="s">
        <v>762</v>
      </c>
      <c r="AI1335" t="s">
        <v>926</v>
      </c>
      <c r="AJ1335">
        <v>5223.2700000000004</v>
      </c>
      <c r="AK1335">
        <v>0</v>
      </c>
      <c r="AL1335">
        <v>0</v>
      </c>
      <c r="AM1335" t="s">
        <v>764</v>
      </c>
      <c r="AN1335" t="s">
        <v>764</v>
      </c>
      <c r="AO1335" t="s">
        <v>764</v>
      </c>
    </row>
    <row r="1336" spans="1:41" x14ac:dyDescent="0.35">
      <c r="A1336">
        <v>1060766</v>
      </c>
      <c r="B1336" t="s">
        <v>740</v>
      </c>
      <c r="C1336" t="s">
        <v>741</v>
      </c>
      <c r="D1336" t="e">
        <v>#N/A</v>
      </c>
      <c r="E1336" t="s">
        <v>969</v>
      </c>
      <c r="F1336" t="s">
        <v>800</v>
      </c>
      <c r="G1336">
        <v>2021</v>
      </c>
      <c r="H1336">
        <v>5</v>
      </c>
      <c r="I1336" t="s">
        <v>743</v>
      </c>
      <c r="J1336" s="29">
        <v>44342</v>
      </c>
      <c r="K1336" t="s">
        <v>744</v>
      </c>
      <c r="L1336" t="s">
        <v>745</v>
      </c>
      <c r="M1336" t="s">
        <v>805</v>
      </c>
      <c r="N1336" t="s">
        <v>806</v>
      </c>
      <c r="O1336" t="s">
        <v>807</v>
      </c>
      <c r="P1336" t="s">
        <v>673</v>
      </c>
      <c r="Q1336" t="s">
        <v>749</v>
      </c>
      <c r="R1336" t="s">
        <v>607</v>
      </c>
      <c r="S1336" t="s">
        <v>794</v>
      </c>
      <c r="T1336" t="s">
        <v>751</v>
      </c>
      <c r="U1336" t="s">
        <v>752</v>
      </c>
      <c r="V1336" t="s">
        <v>753</v>
      </c>
      <c r="W1336" t="s">
        <v>930</v>
      </c>
      <c r="X1336" t="s">
        <v>931</v>
      </c>
      <c r="Y1336" t="s">
        <v>755</v>
      </c>
      <c r="Z1336" t="s">
        <v>380</v>
      </c>
      <c r="AA1336" t="s">
        <v>756</v>
      </c>
      <c r="AB1336" t="s">
        <v>924</v>
      </c>
      <c r="AC1336" t="s">
        <v>758</v>
      </c>
      <c r="AD1336" t="s">
        <v>759</v>
      </c>
      <c r="AE1336" t="s">
        <v>768</v>
      </c>
      <c r="AF1336" t="s">
        <v>925</v>
      </c>
      <c r="AG1336" t="s">
        <v>761</v>
      </c>
      <c r="AH1336" t="s">
        <v>762</v>
      </c>
      <c r="AI1336" t="s">
        <v>926</v>
      </c>
      <c r="AJ1336">
        <v>-661.66</v>
      </c>
      <c r="AK1336">
        <v>0</v>
      </c>
      <c r="AL1336">
        <v>0</v>
      </c>
      <c r="AM1336" t="s">
        <v>764</v>
      </c>
      <c r="AN1336" t="s">
        <v>764</v>
      </c>
      <c r="AO1336" t="s">
        <v>764</v>
      </c>
    </row>
    <row r="1337" spans="1:41" x14ac:dyDescent="0.35">
      <c r="A1337">
        <v>1060765</v>
      </c>
      <c r="B1337" t="s">
        <v>740</v>
      </c>
      <c r="C1337" t="s">
        <v>741</v>
      </c>
      <c r="D1337" t="e">
        <v>#N/A</v>
      </c>
      <c r="E1337" t="s">
        <v>970</v>
      </c>
      <c r="F1337" t="s">
        <v>800</v>
      </c>
      <c r="G1337">
        <v>2021</v>
      </c>
      <c r="H1337">
        <v>5</v>
      </c>
      <c r="I1337" t="s">
        <v>743</v>
      </c>
      <c r="J1337" s="29">
        <v>44347</v>
      </c>
      <c r="K1337" t="s">
        <v>744</v>
      </c>
      <c r="L1337" t="s">
        <v>745</v>
      </c>
      <c r="M1337" t="s">
        <v>801</v>
      </c>
      <c r="N1337" t="s">
        <v>802</v>
      </c>
      <c r="O1337" t="s">
        <v>803</v>
      </c>
      <c r="P1337" t="s">
        <v>673</v>
      </c>
      <c r="Q1337" t="s">
        <v>749</v>
      </c>
      <c r="R1337" t="s">
        <v>607</v>
      </c>
      <c r="S1337" t="s">
        <v>794</v>
      </c>
      <c r="T1337" t="s">
        <v>751</v>
      </c>
      <c r="U1337" t="s">
        <v>752</v>
      </c>
      <c r="V1337" t="s">
        <v>753</v>
      </c>
      <c r="W1337" t="s">
        <v>933</v>
      </c>
      <c r="X1337" t="s">
        <v>934</v>
      </c>
      <c r="Y1337" t="s">
        <v>755</v>
      </c>
      <c r="Z1337" t="s">
        <v>380</v>
      </c>
      <c r="AA1337" t="s">
        <v>756</v>
      </c>
      <c r="AB1337" t="s">
        <v>924</v>
      </c>
      <c r="AC1337" t="s">
        <v>758</v>
      </c>
      <c r="AD1337" t="s">
        <v>759</v>
      </c>
      <c r="AE1337" t="s">
        <v>768</v>
      </c>
      <c r="AF1337" t="s">
        <v>935</v>
      </c>
      <c r="AG1337" t="s">
        <v>761</v>
      </c>
      <c r="AH1337" t="s">
        <v>762</v>
      </c>
      <c r="AI1337" t="s">
        <v>936</v>
      </c>
      <c r="AJ1337">
        <v>4422.5200000000004</v>
      </c>
      <c r="AK1337">
        <v>0</v>
      </c>
      <c r="AL1337">
        <v>0</v>
      </c>
      <c r="AM1337" t="s">
        <v>764</v>
      </c>
      <c r="AN1337" t="s">
        <v>764</v>
      </c>
      <c r="AO1337" t="s">
        <v>764</v>
      </c>
    </row>
    <row r="1338" spans="1:41" x14ac:dyDescent="0.35">
      <c r="A1338">
        <v>1060765</v>
      </c>
      <c r="B1338" t="s">
        <v>740</v>
      </c>
      <c r="C1338" t="s">
        <v>741</v>
      </c>
      <c r="D1338" t="e">
        <v>#N/A</v>
      </c>
      <c r="E1338" t="s">
        <v>970</v>
      </c>
      <c r="F1338" t="s">
        <v>800</v>
      </c>
      <c r="G1338">
        <v>2021</v>
      </c>
      <c r="H1338">
        <v>5</v>
      </c>
      <c r="I1338" t="s">
        <v>743</v>
      </c>
      <c r="J1338" s="29">
        <v>44342</v>
      </c>
      <c r="K1338" t="s">
        <v>744</v>
      </c>
      <c r="L1338" t="s">
        <v>745</v>
      </c>
      <c r="M1338" t="s">
        <v>805</v>
      </c>
      <c r="N1338" t="s">
        <v>806</v>
      </c>
      <c r="O1338" t="s">
        <v>807</v>
      </c>
      <c r="P1338" t="s">
        <v>673</v>
      </c>
      <c r="Q1338" t="s">
        <v>749</v>
      </c>
      <c r="R1338" t="s">
        <v>607</v>
      </c>
      <c r="S1338" t="s">
        <v>794</v>
      </c>
      <c r="T1338" t="s">
        <v>751</v>
      </c>
      <c r="U1338" t="s">
        <v>752</v>
      </c>
      <c r="V1338" t="s">
        <v>753</v>
      </c>
      <c r="W1338" t="s">
        <v>933</v>
      </c>
      <c r="X1338" t="s">
        <v>934</v>
      </c>
      <c r="Y1338" t="s">
        <v>755</v>
      </c>
      <c r="Z1338" t="s">
        <v>380</v>
      </c>
      <c r="AA1338" t="s">
        <v>756</v>
      </c>
      <c r="AB1338" t="s">
        <v>924</v>
      </c>
      <c r="AC1338" t="s">
        <v>758</v>
      </c>
      <c r="AD1338" t="s">
        <v>759</v>
      </c>
      <c r="AE1338" t="s">
        <v>768</v>
      </c>
      <c r="AF1338" t="s">
        <v>935</v>
      </c>
      <c r="AG1338" t="s">
        <v>761</v>
      </c>
      <c r="AH1338" t="s">
        <v>762</v>
      </c>
      <c r="AI1338" t="s">
        <v>936</v>
      </c>
      <c r="AJ1338">
        <v>-1786.75</v>
      </c>
      <c r="AK1338">
        <v>0</v>
      </c>
      <c r="AL1338">
        <v>0</v>
      </c>
      <c r="AM1338" t="s">
        <v>764</v>
      </c>
      <c r="AN1338" t="s">
        <v>764</v>
      </c>
      <c r="AO1338" t="s">
        <v>764</v>
      </c>
    </row>
    <row r="1339" spans="1:41" x14ac:dyDescent="0.35">
      <c r="A1339">
        <v>1772585</v>
      </c>
      <c r="B1339" t="s">
        <v>740</v>
      </c>
      <c r="C1339" t="s">
        <v>741</v>
      </c>
      <c r="D1339" t="s">
        <v>580</v>
      </c>
      <c r="E1339" t="s">
        <v>126</v>
      </c>
      <c r="F1339" t="s">
        <v>800</v>
      </c>
      <c r="G1339">
        <v>2021</v>
      </c>
      <c r="H1339">
        <v>5</v>
      </c>
      <c r="I1339" t="s">
        <v>743</v>
      </c>
      <c r="J1339" s="29">
        <v>44347</v>
      </c>
      <c r="K1339" t="s">
        <v>744</v>
      </c>
      <c r="L1339" t="s">
        <v>745</v>
      </c>
      <c r="M1339" t="s">
        <v>801</v>
      </c>
      <c r="N1339" t="s">
        <v>802</v>
      </c>
      <c r="O1339" t="s">
        <v>803</v>
      </c>
      <c r="P1339" t="s">
        <v>673</v>
      </c>
      <c r="Q1339" t="s">
        <v>749</v>
      </c>
      <c r="R1339" t="s">
        <v>605</v>
      </c>
      <c r="S1339" t="s">
        <v>795</v>
      </c>
      <c r="T1339" t="s">
        <v>751</v>
      </c>
      <c r="U1339" t="s">
        <v>752</v>
      </c>
      <c r="V1339" t="s">
        <v>753</v>
      </c>
      <c r="W1339" t="s">
        <v>21</v>
      </c>
      <c r="X1339" t="s">
        <v>927</v>
      </c>
      <c r="Y1339" t="s">
        <v>755</v>
      </c>
      <c r="Z1339" t="s">
        <v>380</v>
      </c>
      <c r="AA1339" t="s">
        <v>756</v>
      </c>
      <c r="AB1339" t="s">
        <v>924</v>
      </c>
      <c r="AC1339" t="s">
        <v>758</v>
      </c>
      <c r="AD1339" t="s">
        <v>759</v>
      </c>
      <c r="AE1339" t="s">
        <v>472</v>
      </c>
      <c r="AF1339" t="s">
        <v>790</v>
      </c>
      <c r="AG1339" t="s">
        <v>761</v>
      </c>
      <c r="AH1339" t="s">
        <v>762</v>
      </c>
      <c r="AI1339" t="s">
        <v>791</v>
      </c>
      <c r="AJ1339">
        <v>2814.09</v>
      </c>
      <c r="AK1339">
        <v>0</v>
      </c>
      <c r="AL1339">
        <v>0</v>
      </c>
      <c r="AM1339" t="s">
        <v>764</v>
      </c>
      <c r="AN1339" t="s">
        <v>764</v>
      </c>
      <c r="AO1339" t="s">
        <v>764</v>
      </c>
    </row>
    <row r="1340" spans="1:41" x14ac:dyDescent="0.35">
      <c r="A1340">
        <v>1772585</v>
      </c>
      <c r="B1340" t="s">
        <v>740</v>
      </c>
      <c r="C1340" t="s">
        <v>741</v>
      </c>
      <c r="D1340" t="s">
        <v>580</v>
      </c>
      <c r="E1340" t="s">
        <v>126</v>
      </c>
      <c r="F1340" t="s">
        <v>800</v>
      </c>
      <c r="G1340">
        <v>2021</v>
      </c>
      <c r="H1340">
        <v>5</v>
      </c>
      <c r="I1340" t="s">
        <v>743</v>
      </c>
      <c r="J1340" s="29">
        <v>44347</v>
      </c>
      <c r="K1340" t="s">
        <v>744</v>
      </c>
      <c r="L1340" t="s">
        <v>745</v>
      </c>
      <c r="M1340" t="s">
        <v>814</v>
      </c>
      <c r="N1340" t="s">
        <v>815</v>
      </c>
      <c r="O1340" t="s">
        <v>781</v>
      </c>
      <c r="P1340" t="s">
        <v>673</v>
      </c>
      <c r="Q1340" t="s">
        <v>749</v>
      </c>
      <c r="R1340" t="s">
        <v>605</v>
      </c>
      <c r="S1340" t="s">
        <v>795</v>
      </c>
      <c r="T1340" t="s">
        <v>751</v>
      </c>
      <c r="U1340" t="s">
        <v>752</v>
      </c>
      <c r="V1340" t="s">
        <v>753</v>
      </c>
      <c r="W1340" t="s">
        <v>21</v>
      </c>
      <c r="X1340" t="s">
        <v>927</v>
      </c>
      <c r="Y1340" t="s">
        <v>755</v>
      </c>
      <c r="Z1340" t="s">
        <v>380</v>
      </c>
      <c r="AA1340" t="s">
        <v>756</v>
      </c>
      <c r="AB1340" t="s">
        <v>924</v>
      </c>
      <c r="AC1340" t="s">
        <v>758</v>
      </c>
      <c r="AD1340" t="s">
        <v>759</v>
      </c>
      <c r="AE1340" t="s">
        <v>472</v>
      </c>
      <c r="AF1340" t="s">
        <v>790</v>
      </c>
      <c r="AG1340" t="s">
        <v>761</v>
      </c>
      <c r="AH1340" t="s">
        <v>762</v>
      </c>
      <c r="AI1340" t="s">
        <v>791</v>
      </c>
      <c r="AJ1340">
        <v>2600.8200000000002</v>
      </c>
      <c r="AK1340">
        <v>0</v>
      </c>
      <c r="AL1340">
        <v>0</v>
      </c>
      <c r="AM1340" t="s">
        <v>764</v>
      </c>
      <c r="AN1340" t="s">
        <v>764</v>
      </c>
      <c r="AO1340" t="s">
        <v>764</v>
      </c>
    </row>
    <row r="1341" spans="1:41" x14ac:dyDescent="0.35">
      <c r="A1341">
        <v>1771998</v>
      </c>
      <c r="B1341" t="s">
        <v>740</v>
      </c>
      <c r="C1341" t="s">
        <v>741</v>
      </c>
      <c r="D1341" t="s">
        <v>580</v>
      </c>
      <c r="E1341" t="s">
        <v>125</v>
      </c>
      <c r="F1341" t="s">
        <v>800</v>
      </c>
      <c r="G1341">
        <v>2021</v>
      </c>
      <c r="H1341">
        <v>5</v>
      </c>
      <c r="I1341" t="s">
        <v>743</v>
      </c>
      <c r="J1341" s="29">
        <v>44347</v>
      </c>
      <c r="K1341" t="s">
        <v>744</v>
      </c>
      <c r="L1341" t="s">
        <v>745</v>
      </c>
      <c r="M1341" t="s">
        <v>801</v>
      </c>
      <c r="N1341" t="s">
        <v>802</v>
      </c>
      <c r="O1341" t="s">
        <v>803</v>
      </c>
      <c r="P1341" t="s">
        <v>673</v>
      </c>
      <c r="Q1341" t="s">
        <v>749</v>
      </c>
      <c r="R1341" t="s">
        <v>605</v>
      </c>
      <c r="S1341" t="s">
        <v>795</v>
      </c>
      <c r="T1341" t="s">
        <v>751</v>
      </c>
      <c r="U1341" t="s">
        <v>752</v>
      </c>
      <c r="V1341" t="s">
        <v>753</v>
      </c>
      <c r="W1341" t="s">
        <v>20</v>
      </c>
      <c r="X1341" t="s">
        <v>928</v>
      </c>
      <c r="Y1341" t="s">
        <v>755</v>
      </c>
      <c r="Z1341" t="s">
        <v>380</v>
      </c>
      <c r="AA1341" t="s">
        <v>756</v>
      </c>
      <c r="AB1341" t="s">
        <v>924</v>
      </c>
      <c r="AC1341" t="s">
        <v>758</v>
      </c>
      <c r="AD1341" t="s">
        <v>759</v>
      </c>
      <c r="AE1341" t="s">
        <v>472</v>
      </c>
      <c r="AF1341" t="s">
        <v>925</v>
      </c>
      <c r="AG1341" t="s">
        <v>761</v>
      </c>
      <c r="AH1341" t="s">
        <v>762</v>
      </c>
      <c r="AI1341" t="s">
        <v>926</v>
      </c>
      <c r="AJ1341">
        <v>382.74</v>
      </c>
      <c r="AK1341">
        <v>0</v>
      </c>
      <c r="AL1341">
        <v>0</v>
      </c>
      <c r="AM1341" t="s">
        <v>764</v>
      </c>
      <c r="AN1341" t="s">
        <v>764</v>
      </c>
      <c r="AO1341" t="s">
        <v>764</v>
      </c>
    </row>
    <row r="1342" spans="1:41" x14ac:dyDescent="0.35">
      <c r="A1342">
        <v>1771998</v>
      </c>
      <c r="B1342" t="s">
        <v>740</v>
      </c>
      <c r="C1342" t="s">
        <v>741</v>
      </c>
      <c r="D1342" t="s">
        <v>580</v>
      </c>
      <c r="E1342" t="s">
        <v>125</v>
      </c>
      <c r="F1342" t="s">
        <v>800</v>
      </c>
      <c r="G1342">
        <v>2021</v>
      </c>
      <c r="H1342">
        <v>5</v>
      </c>
      <c r="I1342" t="s">
        <v>743</v>
      </c>
      <c r="J1342" s="29">
        <v>44347</v>
      </c>
      <c r="K1342" t="s">
        <v>744</v>
      </c>
      <c r="L1342" t="s">
        <v>745</v>
      </c>
      <c r="M1342" t="s">
        <v>814</v>
      </c>
      <c r="N1342" t="s">
        <v>815</v>
      </c>
      <c r="O1342" t="s">
        <v>781</v>
      </c>
      <c r="P1342" t="s">
        <v>673</v>
      </c>
      <c r="Q1342" t="s">
        <v>749</v>
      </c>
      <c r="R1342" t="s">
        <v>605</v>
      </c>
      <c r="S1342" t="s">
        <v>795</v>
      </c>
      <c r="T1342" t="s">
        <v>751</v>
      </c>
      <c r="U1342" t="s">
        <v>752</v>
      </c>
      <c r="V1342" t="s">
        <v>753</v>
      </c>
      <c r="W1342" t="s">
        <v>20</v>
      </c>
      <c r="X1342" t="s">
        <v>928</v>
      </c>
      <c r="Y1342" t="s">
        <v>755</v>
      </c>
      <c r="Z1342" t="s">
        <v>380</v>
      </c>
      <c r="AA1342" t="s">
        <v>756</v>
      </c>
      <c r="AB1342" t="s">
        <v>924</v>
      </c>
      <c r="AC1342" t="s">
        <v>758</v>
      </c>
      <c r="AD1342" t="s">
        <v>759</v>
      </c>
      <c r="AE1342" t="s">
        <v>472</v>
      </c>
      <c r="AF1342" t="s">
        <v>925</v>
      </c>
      <c r="AG1342" t="s">
        <v>761</v>
      </c>
      <c r="AH1342" t="s">
        <v>762</v>
      </c>
      <c r="AI1342" t="s">
        <v>926</v>
      </c>
      <c r="AJ1342">
        <v>409.46</v>
      </c>
      <c r="AK1342">
        <v>0</v>
      </c>
      <c r="AL1342">
        <v>0</v>
      </c>
      <c r="AM1342" t="s">
        <v>764</v>
      </c>
      <c r="AN1342" t="s">
        <v>764</v>
      </c>
      <c r="AO1342" t="s">
        <v>764</v>
      </c>
    </row>
    <row r="1343" spans="1:41" x14ac:dyDescent="0.35">
      <c r="A1343">
        <v>1369589</v>
      </c>
      <c r="B1343" t="s">
        <v>740</v>
      </c>
      <c r="C1343" t="s">
        <v>741</v>
      </c>
      <c r="D1343" t="e">
        <v>#N/A</v>
      </c>
      <c r="E1343" t="s">
        <v>971</v>
      </c>
      <c r="F1343" t="s">
        <v>800</v>
      </c>
      <c r="G1343">
        <v>2021</v>
      </c>
      <c r="H1343">
        <v>5</v>
      </c>
      <c r="I1343" t="s">
        <v>743</v>
      </c>
      <c r="J1343" s="29">
        <v>44347</v>
      </c>
      <c r="K1343" t="s">
        <v>744</v>
      </c>
      <c r="L1343" t="s">
        <v>745</v>
      </c>
      <c r="M1343" t="s">
        <v>801</v>
      </c>
      <c r="N1343" t="s">
        <v>802</v>
      </c>
      <c r="O1343" t="s">
        <v>803</v>
      </c>
      <c r="P1343" t="s">
        <v>673</v>
      </c>
      <c r="Q1343" t="s">
        <v>749</v>
      </c>
      <c r="R1343" t="s">
        <v>605</v>
      </c>
      <c r="S1343" t="s">
        <v>795</v>
      </c>
      <c r="T1343" t="s">
        <v>751</v>
      </c>
      <c r="U1343" t="s">
        <v>752</v>
      </c>
      <c r="V1343" t="s">
        <v>753</v>
      </c>
      <c r="W1343" t="s">
        <v>930</v>
      </c>
      <c r="X1343" t="s">
        <v>931</v>
      </c>
      <c r="Y1343" t="s">
        <v>755</v>
      </c>
      <c r="Z1343" t="s">
        <v>380</v>
      </c>
      <c r="AA1343" t="s">
        <v>756</v>
      </c>
      <c r="AB1343" t="s">
        <v>924</v>
      </c>
      <c r="AC1343" t="s">
        <v>758</v>
      </c>
      <c r="AD1343" t="s">
        <v>759</v>
      </c>
      <c r="AE1343" t="s">
        <v>472</v>
      </c>
      <c r="AF1343" t="s">
        <v>925</v>
      </c>
      <c r="AG1343" t="s">
        <v>761</v>
      </c>
      <c r="AH1343" t="s">
        <v>762</v>
      </c>
      <c r="AI1343" t="s">
        <v>926</v>
      </c>
      <c r="AJ1343">
        <v>3042.09</v>
      </c>
      <c r="AK1343">
        <v>0</v>
      </c>
      <c r="AL1343">
        <v>0</v>
      </c>
      <c r="AM1343" t="s">
        <v>764</v>
      </c>
      <c r="AN1343" t="s">
        <v>764</v>
      </c>
      <c r="AO1343" t="s">
        <v>764</v>
      </c>
    </row>
    <row r="1344" spans="1:41" x14ac:dyDescent="0.35">
      <c r="A1344">
        <v>1369589</v>
      </c>
      <c r="B1344" t="s">
        <v>740</v>
      </c>
      <c r="C1344" t="s">
        <v>741</v>
      </c>
      <c r="D1344" t="e">
        <v>#N/A</v>
      </c>
      <c r="E1344" t="s">
        <v>971</v>
      </c>
      <c r="F1344" t="s">
        <v>800</v>
      </c>
      <c r="G1344">
        <v>2021</v>
      </c>
      <c r="H1344">
        <v>5</v>
      </c>
      <c r="I1344" t="s">
        <v>743</v>
      </c>
      <c r="J1344" s="29">
        <v>44347</v>
      </c>
      <c r="K1344" t="s">
        <v>744</v>
      </c>
      <c r="L1344" t="s">
        <v>745</v>
      </c>
      <c r="M1344" t="s">
        <v>814</v>
      </c>
      <c r="N1344" t="s">
        <v>815</v>
      </c>
      <c r="O1344" t="s">
        <v>781</v>
      </c>
      <c r="P1344" t="s">
        <v>673</v>
      </c>
      <c r="Q1344" t="s">
        <v>749</v>
      </c>
      <c r="R1344" t="s">
        <v>605</v>
      </c>
      <c r="S1344" t="s">
        <v>795</v>
      </c>
      <c r="T1344" t="s">
        <v>751</v>
      </c>
      <c r="U1344" t="s">
        <v>752</v>
      </c>
      <c r="V1344" t="s">
        <v>753</v>
      </c>
      <c r="W1344" t="s">
        <v>930</v>
      </c>
      <c r="X1344" t="s">
        <v>931</v>
      </c>
      <c r="Y1344" t="s">
        <v>755</v>
      </c>
      <c r="Z1344" t="s">
        <v>380</v>
      </c>
      <c r="AA1344" t="s">
        <v>756</v>
      </c>
      <c r="AB1344" t="s">
        <v>924</v>
      </c>
      <c r="AC1344" t="s">
        <v>758</v>
      </c>
      <c r="AD1344" t="s">
        <v>759</v>
      </c>
      <c r="AE1344" t="s">
        <v>472</v>
      </c>
      <c r="AF1344" t="s">
        <v>925</v>
      </c>
      <c r="AG1344" t="s">
        <v>761</v>
      </c>
      <c r="AH1344" t="s">
        <v>762</v>
      </c>
      <c r="AI1344" t="s">
        <v>926</v>
      </c>
      <c r="AJ1344">
        <v>894.41</v>
      </c>
      <c r="AK1344">
        <v>0</v>
      </c>
      <c r="AL1344">
        <v>0</v>
      </c>
      <c r="AM1344" t="s">
        <v>764</v>
      </c>
      <c r="AN1344" t="s">
        <v>764</v>
      </c>
      <c r="AO1344" t="s">
        <v>764</v>
      </c>
    </row>
    <row r="1345" spans="1:41" x14ac:dyDescent="0.35">
      <c r="A1345">
        <v>1366354</v>
      </c>
      <c r="B1345" t="s">
        <v>740</v>
      </c>
      <c r="C1345" t="s">
        <v>741</v>
      </c>
      <c r="D1345" t="e">
        <v>#N/A</v>
      </c>
      <c r="E1345" t="s">
        <v>972</v>
      </c>
      <c r="F1345" t="s">
        <v>800</v>
      </c>
      <c r="G1345">
        <v>2021</v>
      </c>
      <c r="H1345">
        <v>5</v>
      </c>
      <c r="I1345" t="s">
        <v>743</v>
      </c>
      <c r="J1345" s="29">
        <v>44347</v>
      </c>
      <c r="K1345" t="s">
        <v>744</v>
      </c>
      <c r="L1345" t="s">
        <v>745</v>
      </c>
      <c r="M1345" t="s">
        <v>801</v>
      </c>
      <c r="N1345" t="s">
        <v>802</v>
      </c>
      <c r="O1345" t="s">
        <v>803</v>
      </c>
      <c r="P1345" t="s">
        <v>673</v>
      </c>
      <c r="Q1345" t="s">
        <v>749</v>
      </c>
      <c r="R1345" t="s">
        <v>605</v>
      </c>
      <c r="S1345" t="s">
        <v>795</v>
      </c>
      <c r="T1345" t="s">
        <v>751</v>
      </c>
      <c r="U1345" t="s">
        <v>752</v>
      </c>
      <c r="V1345" t="s">
        <v>753</v>
      </c>
      <c r="W1345" t="s">
        <v>933</v>
      </c>
      <c r="X1345" t="s">
        <v>934</v>
      </c>
      <c r="Y1345" t="s">
        <v>755</v>
      </c>
      <c r="Z1345" t="s">
        <v>380</v>
      </c>
      <c r="AA1345" t="s">
        <v>756</v>
      </c>
      <c r="AB1345" t="s">
        <v>924</v>
      </c>
      <c r="AC1345" t="s">
        <v>758</v>
      </c>
      <c r="AD1345" t="s">
        <v>759</v>
      </c>
      <c r="AE1345" t="s">
        <v>472</v>
      </c>
      <c r="AF1345" t="s">
        <v>935</v>
      </c>
      <c r="AG1345" t="s">
        <v>761</v>
      </c>
      <c r="AH1345" t="s">
        <v>762</v>
      </c>
      <c r="AI1345" t="s">
        <v>936</v>
      </c>
      <c r="AJ1345">
        <v>4763.72</v>
      </c>
      <c r="AK1345">
        <v>0</v>
      </c>
      <c r="AL1345">
        <v>0</v>
      </c>
      <c r="AM1345" t="s">
        <v>764</v>
      </c>
      <c r="AN1345" t="s">
        <v>764</v>
      </c>
      <c r="AO1345" t="s">
        <v>764</v>
      </c>
    </row>
    <row r="1346" spans="1:41" x14ac:dyDescent="0.35">
      <c r="A1346">
        <v>1366354</v>
      </c>
      <c r="B1346" t="s">
        <v>740</v>
      </c>
      <c r="C1346" t="s">
        <v>741</v>
      </c>
      <c r="D1346" t="e">
        <v>#N/A</v>
      </c>
      <c r="E1346" t="s">
        <v>972</v>
      </c>
      <c r="F1346" t="s">
        <v>800</v>
      </c>
      <c r="G1346">
        <v>2021</v>
      </c>
      <c r="H1346">
        <v>5</v>
      </c>
      <c r="I1346" t="s">
        <v>743</v>
      </c>
      <c r="J1346" s="29">
        <v>44342</v>
      </c>
      <c r="K1346" t="s">
        <v>744</v>
      </c>
      <c r="L1346" t="s">
        <v>745</v>
      </c>
      <c r="M1346" t="s">
        <v>805</v>
      </c>
      <c r="N1346" t="s">
        <v>806</v>
      </c>
      <c r="O1346" t="s">
        <v>807</v>
      </c>
      <c r="P1346" t="s">
        <v>673</v>
      </c>
      <c r="Q1346" t="s">
        <v>749</v>
      </c>
      <c r="R1346" t="s">
        <v>605</v>
      </c>
      <c r="S1346" t="s">
        <v>795</v>
      </c>
      <c r="T1346" t="s">
        <v>751</v>
      </c>
      <c r="U1346" t="s">
        <v>752</v>
      </c>
      <c r="V1346" t="s">
        <v>753</v>
      </c>
      <c r="W1346" t="s">
        <v>933</v>
      </c>
      <c r="X1346" t="s">
        <v>934</v>
      </c>
      <c r="Y1346" t="s">
        <v>755</v>
      </c>
      <c r="Z1346" t="s">
        <v>380</v>
      </c>
      <c r="AA1346" t="s">
        <v>756</v>
      </c>
      <c r="AB1346" t="s">
        <v>924</v>
      </c>
      <c r="AC1346" t="s">
        <v>758</v>
      </c>
      <c r="AD1346" t="s">
        <v>759</v>
      </c>
      <c r="AE1346" t="s">
        <v>472</v>
      </c>
      <c r="AF1346" t="s">
        <v>935</v>
      </c>
      <c r="AG1346" t="s">
        <v>761</v>
      </c>
      <c r="AH1346" t="s">
        <v>762</v>
      </c>
      <c r="AI1346" t="s">
        <v>936</v>
      </c>
      <c r="AJ1346">
        <v>-1285.99</v>
      </c>
      <c r="AK1346">
        <v>0</v>
      </c>
      <c r="AL1346">
        <v>0</v>
      </c>
      <c r="AM1346" t="s">
        <v>764</v>
      </c>
      <c r="AN1346" t="s">
        <v>764</v>
      </c>
      <c r="AO1346" t="s">
        <v>764</v>
      </c>
    </row>
    <row r="1347" spans="1:41" x14ac:dyDescent="0.35">
      <c r="A1347">
        <v>1366354</v>
      </c>
      <c r="B1347" t="s">
        <v>740</v>
      </c>
      <c r="C1347" t="s">
        <v>741</v>
      </c>
      <c r="D1347" t="e">
        <v>#N/A</v>
      </c>
      <c r="E1347" t="s">
        <v>972</v>
      </c>
      <c r="F1347" t="s">
        <v>800</v>
      </c>
      <c r="G1347">
        <v>2021</v>
      </c>
      <c r="H1347">
        <v>5</v>
      </c>
      <c r="I1347" t="s">
        <v>743</v>
      </c>
      <c r="J1347" s="29">
        <v>44347</v>
      </c>
      <c r="K1347" t="s">
        <v>744</v>
      </c>
      <c r="L1347" t="s">
        <v>745</v>
      </c>
      <c r="M1347" t="s">
        <v>814</v>
      </c>
      <c r="N1347" t="s">
        <v>815</v>
      </c>
      <c r="O1347" t="s">
        <v>781</v>
      </c>
      <c r="P1347" t="s">
        <v>673</v>
      </c>
      <c r="Q1347" t="s">
        <v>749</v>
      </c>
      <c r="R1347" t="s">
        <v>605</v>
      </c>
      <c r="S1347" t="s">
        <v>795</v>
      </c>
      <c r="T1347" t="s">
        <v>751</v>
      </c>
      <c r="U1347" t="s">
        <v>752</v>
      </c>
      <c r="V1347" t="s">
        <v>753</v>
      </c>
      <c r="W1347" t="s">
        <v>933</v>
      </c>
      <c r="X1347" t="s">
        <v>934</v>
      </c>
      <c r="Y1347" t="s">
        <v>755</v>
      </c>
      <c r="Z1347" t="s">
        <v>380</v>
      </c>
      <c r="AA1347" t="s">
        <v>756</v>
      </c>
      <c r="AB1347" t="s">
        <v>924</v>
      </c>
      <c r="AC1347" t="s">
        <v>758</v>
      </c>
      <c r="AD1347" t="s">
        <v>759</v>
      </c>
      <c r="AE1347" t="s">
        <v>472</v>
      </c>
      <c r="AF1347" t="s">
        <v>935</v>
      </c>
      <c r="AG1347" t="s">
        <v>761</v>
      </c>
      <c r="AH1347" t="s">
        <v>762</v>
      </c>
      <c r="AI1347" t="s">
        <v>936</v>
      </c>
      <c r="AJ1347">
        <v>710.22</v>
      </c>
      <c r="AK1347">
        <v>0</v>
      </c>
      <c r="AL1347">
        <v>0</v>
      </c>
      <c r="AM1347" t="s">
        <v>764</v>
      </c>
      <c r="AN1347" t="s">
        <v>764</v>
      </c>
      <c r="AO1347" t="s">
        <v>764</v>
      </c>
    </row>
    <row r="1348" spans="1:41" x14ac:dyDescent="0.35">
      <c r="A1348">
        <v>1208935</v>
      </c>
      <c r="B1348" t="s">
        <v>740</v>
      </c>
      <c r="C1348" t="s">
        <v>741</v>
      </c>
      <c r="D1348" t="e">
        <v>#N/A</v>
      </c>
      <c r="E1348" t="s">
        <v>973</v>
      </c>
      <c r="F1348" t="s">
        <v>800</v>
      </c>
      <c r="G1348">
        <v>2021</v>
      </c>
      <c r="H1348">
        <v>5</v>
      </c>
      <c r="I1348" t="s">
        <v>743</v>
      </c>
      <c r="J1348" s="29">
        <v>44347</v>
      </c>
      <c r="K1348" t="s">
        <v>744</v>
      </c>
      <c r="L1348" t="s">
        <v>745</v>
      </c>
      <c r="M1348" t="s">
        <v>801</v>
      </c>
      <c r="N1348" t="s">
        <v>802</v>
      </c>
      <c r="O1348" t="s">
        <v>803</v>
      </c>
      <c r="P1348" t="s">
        <v>673</v>
      </c>
      <c r="Q1348" t="s">
        <v>749</v>
      </c>
      <c r="R1348" t="s">
        <v>601</v>
      </c>
      <c r="S1348" t="s">
        <v>692</v>
      </c>
      <c r="T1348" t="s">
        <v>751</v>
      </c>
      <c r="U1348" t="s">
        <v>752</v>
      </c>
      <c r="V1348" t="s">
        <v>753</v>
      </c>
      <c r="W1348" t="s">
        <v>933</v>
      </c>
      <c r="X1348" t="s">
        <v>934</v>
      </c>
      <c r="Y1348" t="s">
        <v>755</v>
      </c>
      <c r="Z1348" t="s">
        <v>380</v>
      </c>
      <c r="AA1348" t="s">
        <v>756</v>
      </c>
      <c r="AB1348" t="s">
        <v>924</v>
      </c>
      <c r="AC1348" t="s">
        <v>758</v>
      </c>
      <c r="AD1348" t="s">
        <v>759</v>
      </c>
      <c r="AE1348" t="s">
        <v>768</v>
      </c>
      <c r="AF1348" t="s">
        <v>935</v>
      </c>
      <c r="AG1348" t="s">
        <v>761</v>
      </c>
      <c r="AH1348" t="s">
        <v>762</v>
      </c>
      <c r="AI1348" t="s">
        <v>936</v>
      </c>
      <c r="AJ1348">
        <v>800.23</v>
      </c>
      <c r="AK1348">
        <v>0</v>
      </c>
      <c r="AL1348">
        <v>0</v>
      </c>
      <c r="AM1348" t="s">
        <v>764</v>
      </c>
      <c r="AN1348" t="s">
        <v>764</v>
      </c>
      <c r="AO1348" t="s">
        <v>764</v>
      </c>
    </row>
    <row r="1349" spans="1:41" x14ac:dyDescent="0.35">
      <c r="A1349">
        <v>1208935</v>
      </c>
      <c r="B1349" t="s">
        <v>740</v>
      </c>
      <c r="C1349" t="s">
        <v>741</v>
      </c>
      <c r="D1349" t="e">
        <v>#N/A</v>
      </c>
      <c r="E1349" t="s">
        <v>973</v>
      </c>
      <c r="F1349" t="s">
        <v>800</v>
      </c>
      <c r="G1349">
        <v>2021</v>
      </c>
      <c r="H1349">
        <v>5</v>
      </c>
      <c r="I1349" t="s">
        <v>743</v>
      </c>
      <c r="J1349" s="29">
        <v>44342</v>
      </c>
      <c r="K1349" t="s">
        <v>744</v>
      </c>
      <c r="L1349" t="s">
        <v>745</v>
      </c>
      <c r="M1349" t="s">
        <v>805</v>
      </c>
      <c r="N1349" t="s">
        <v>806</v>
      </c>
      <c r="O1349" t="s">
        <v>807</v>
      </c>
      <c r="P1349" t="s">
        <v>673</v>
      </c>
      <c r="Q1349" t="s">
        <v>749</v>
      </c>
      <c r="R1349" t="s">
        <v>601</v>
      </c>
      <c r="S1349" t="s">
        <v>692</v>
      </c>
      <c r="T1349" t="s">
        <v>751</v>
      </c>
      <c r="U1349" t="s">
        <v>752</v>
      </c>
      <c r="V1349" t="s">
        <v>753</v>
      </c>
      <c r="W1349" t="s">
        <v>933</v>
      </c>
      <c r="X1349" t="s">
        <v>934</v>
      </c>
      <c r="Y1349" t="s">
        <v>755</v>
      </c>
      <c r="Z1349" t="s">
        <v>380</v>
      </c>
      <c r="AA1349" t="s">
        <v>756</v>
      </c>
      <c r="AB1349" t="s">
        <v>924</v>
      </c>
      <c r="AC1349" t="s">
        <v>758</v>
      </c>
      <c r="AD1349" t="s">
        <v>759</v>
      </c>
      <c r="AE1349" t="s">
        <v>768</v>
      </c>
      <c r="AF1349" t="s">
        <v>935</v>
      </c>
      <c r="AG1349" t="s">
        <v>761</v>
      </c>
      <c r="AH1349" t="s">
        <v>762</v>
      </c>
      <c r="AI1349" t="s">
        <v>936</v>
      </c>
      <c r="AJ1349">
        <v>-106.65</v>
      </c>
      <c r="AK1349">
        <v>0</v>
      </c>
      <c r="AL1349">
        <v>0</v>
      </c>
      <c r="AM1349" t="s">
        <v>764</v>
      </c>
      <c r="AN1349" t="s">
        <v>764</v>
      </c>
      <c r="AO1349" t="s">
        <v>764</v>
      </c>
    </row>
    <row r="1350" spans="1:41" x14ac:dyDescent="0.35">
      <c r="A1350">
        <v>1772707</v>
      </c>
      <c r="B1350" t="s">
        <v>740</v>
      </c>
      <c r="C1350" t="s">
        <v>741</v>
      </c>
      <c r="D1350" t="s">
        <v>580</v>
      </c>
      <c r="E1350" t="s">
        <v>122</v>
      </c>
      <c r="F1350" t="s">
        <v>800</v>
      </c>
      <c r="G1350">
        <v>2021</v>
      </c>
      <c r="H1350">
        <v>5</v>
      </c>
      <c r="I1350" t="s">
        <v>743</v>
      </c>
      <c r="J1350" s="29">
        <v>44347</v>
      </c>
      <c r="K1350" t="s">
        <v>744</v>
      </c>
      <c r="L1350" t="s">
        <v>745</v>
      </c>
      <c r="M1350" t="s">
        <v>801</v>
      </c>
      <c r="N1350" t="s">
        <v>802</v>
      </c>
      <c r="O1350" t="s">
        <v>803</v>
      </c>
      <c r="P1350" t="s">
        <v>673</v>
      </c>
      <c r="Q1350" t="s">
        <v>749</v>
      </c>
      <c r="R1350" t="s">
        <v>601</v>
      </c>
      <c r="S1350" t="s">
        <v>692</v>
      </c>
      <c r="T1350" t="s">
        <v>751</v>
      </c>
      <c r="U1350" t="s">
        <v>752</v>
      </c>
      <c r="V1350" t="s">
        <v>753</v>
      </c>
      <c r="W1350" t="s">
        <v>21</v>
      </c>
      <c r="X1350" t="s">
        <v>927</v>
      </c>
      <c r="Y1350" t="s">
        <v>755</v>
      </c>
      <c r="Z1350" t="s">
        <v>380</v>
      </c>
      <c r="AA1350" t="s">
        <v>756</v>
      </c>
      <c r="AB1350" t="s">
        <v>924</v>
      </c>
      <c r="AC1350" t="s">
        <v>758</v>
      </c>
      <c r="AD1350" t="s">
        <v>759</v>
      </c>
      <c r="AE1350" t="s">
        <v>768</v>
      </c>
      <c r="AF1350" t="s">
        <v>790</v>
      </c>
      <c r="AG1350" t="s">
        <v>761</v>
      </c>
      <c r="AH1350" t="s">
        <v>762</v>
      </c>
      <c r="AI1350" t="s">
        <v>791</v>
      </c>
      <c r="AJ1350">
        <v>3130.11</v>
      </c>
      <c r="AK1350">
        <v>0</v>
      </c>
      <c r="AL1350">
        <v>0</v>
      </c>
      <c r="AM1350" t="s">
        <v>764</v>
      </c>
      <c r="AN1350" t="s">
        <v>764</v>
      </c>
      <c r="AO1350" t="s">
        <v>764</v>
      </c>
    </row>
    <row r="1351" spans="1:41" x14ac:dyDescent="0.35">
      <c r="A1351">
        <v>1772059</v>
      </c>
      <c r="B1351" t="s">
        <v>740</v>
      </c>
      <c r="C1351" t="s">
        <v>741</v>
      </c>
      <c r="D1351" t="s">
        <v>580</v>
      </c>
      <c r="E1351" t="s">
        <v>121</v>
      </c>
      <c r="F1351" t="s">
        <v>800</v>
      </c>
      <c r="G1351">
        <v>2021</v>
      </c>
      <c r="H1351">
        <v>5</v>
      </c>
      <c r="I1351" t="s">
        <v>743</v>
      </c>
      <c r="J1351" s="29">
        <v>44347</v>
      </c>
      <c r="K1351" t="s">
        <v>744</v>
      </c>
      <c r="L1351" t="s">
        <v>745</v>
      </c>
      <c r="M1351" t="s">
        <v>801</v>
      </c>
      <c r="N1351" t="s">
        <v>802</v>
      </c>
      <c r="O1351" t="s">
        <v>803</v>
      </c>
      <c r="P1351" t="s">
        <v>673</v>
      </c>
      <c r="Q1351" t="s">
        <v>749</v>
      </c>
      <c r="R1351" t="s">
        <v>601</v>
      </c>
      <c r="S1351" t="s">
        <v>692</v>
      </c>
      <c r="T1351" t="s">
        <v>751</v>
      </c>
      <c r="U1351" t="s">
        <v>752</v>
      </c>
      <c r="V1351" t="s">
        <v>753</v>
      </c>
      <c r="W1351" t="s">
        <v>20</v>
      </c>
      <c r="X1351" t="s">
        <v>928</v>
      </c>
      <c r="Y1351" t="s">
        <v>755</v>
      </c>
      <c r="Z1351" t="s">
        <v>380</v>
      </c>
      <c r="AA1351" t="s">
        <v>756</v>
      </c>
      <c r="AB1351" t="s">
        <v>924</v>
      </c>
      <c r="AC1351" t="s">
        <v>758</v>
      </c>
      <c r="AD1351" t="s">
        <v>759</v>
      </c>
      <c r="AE1351" t="s">
        <v>768</v>
      </c>
      <c r="AF1351" t="s">
        <v>925</v>
      </c>
      <c r="AG1351" t="s">
        <v>761</v>
      </c>
      <c r="AH1351" t="s">
        <v>762</v>
      </c>
      <c r="AI1351" t="s">
        <v>926</v>
      </c>
      <c r="AJ1351">
        <v>8697</v>
      </c>
      <c r="AK1351">
        <v>0</v>
      </c>
      <c r="AL1351">
        <v>0</v>
      </c>
      <c r="AM1351" t="s">
        <v>764</v>
      </c>
      <c r="AN1351" t="s">
        <v>764</v>
      </c>
      <c r="AO1351" t="s">
        <v>764</v>
      </c>
    </row>
    <row r="1352" spans="1:41" x14ac:dyDescent="0.35">
      <c r="A1352">
        <v>1217476</v>
      </c>
      <c r="B1352" t="s">
        <v>740</v>
      </c>
      <c r="C1352" t="s">
        <v>741</v>
      </c>
      <c r="D1352" t="e">
        <v>#N/A</v>
      </c>
      <c r="E1352" t="s">
        <v>974</v>
      </c>
      <c r="F1352" t="s">
        <v>800</v>
      </c>
      <c r="G1352">
        <v>2021</v>
      </c>
      <c r="H1352">
        <v>5</v>
      </c>
      <c r="I1352" t="s">
        <v>743</v>
      </c>
      <c r="J1352" s="29">
        <v>44347</v>
      </c>
      <c r="K1352" t="s">
        <v>744</v>
      </c>
      <c r="L1352" t="s">
        <v>745</v>
      </c>
      <c r="M1352" t="s">
        <v>801</v>
      </c>
      <c r="N1352" t="s">
        <v>802</v>
      </c>
      <c r="O1352" t="s">
        <v>803</v>
      </c>
      <c r="P1352" t="s">
        <v>673</v>
      </c>
      <c r="Q1352" t="s">
        <v>749</v>
      </c>
      <c r="R1352" t="s">
        <v>601</v>
      </c>
      <c r="S1352" t="s">
        <v>692</v>
      </c>
      <c r="T1352" t="s">
        <v>751</v>
      </c>
      <c r="U1352" t="s">
        <v>752</v>
      </c>
      <c r="V1352" t="s">
        <v>753</v>
      </c>
      <c r="W1352" t="s">
        <v>930</v>
      </c>
      <c r="X1352" t="s">
        <v>931</v>
      </c>
      <c r="Y1352" t="s">
        <v>755</v>
      </c>
      <c r="Z1352" t="s">
        <v>380</v>
      </c>
      <c r="AA1352" t="s">
        <v>756</v>
      </c>
      <c r="AB1352" t="s">
        <v>924</v>
      </c>
      <c r="AC1352" t="s">
        <v>758</v>
      </c>
      <c r="AD1352" t="s">
        <v>759</v>
      </c>
      <c r="AE1352" t="s">
        <v>768</v>
      </c>
      <c r="AF1352" t="s">
        <v>925</v>
      </c>
      <c r="AG1352" t="s">
        <v>761</v>
      </c>
      <c r="AH1352" t="s">
        <v>762</v>
      </c>
      <c r="AI1352" t="s">
        <v>926</v>
      </c>
      <c r="AJ1352">
        <v>5990.49</v>
      </c>
      <c r="AK1352">
        <v>0</v>
      </c>
      <c r="AL1352">
        <v>0</v>
      </c>
      <c r="AM1352" t="s">
        <v>764</v>
      </c>
      <c r="AN1352" t="s">
        <v>764</v>
      </c>
      <c r="AO1352" t="s">
        <v>764</v>
      </c>
    </row>
    <row r="1353" spans="1:41" x14ac:dyDescent="0.35">
      <c r="A1353">
        <v>1217476</v>
      </c>
      <c r="B1353" t="s">
        <v>740</v>
      </c>
      <c r="C1353" t="s">
        <v>741</v>
      </c>
      <c r="D1353" t="e">
        <v>#N/A</v>
      </c>
      <c r="E1353" t="s">
        <v>974</v>
      </c>
      <c r="F1353" t="s">
        <v>800</v>
      </c>
      <c r="G1353">
        <v>2021</v>
      </c>
      <c r="H1353">
        <v>5</v>
      </c>
      <c r="I1353" t="s">
        <v>743</v>
      </c>
      <c r="J1353" s="29">
        <v>44342</v>
      </c>
      <c r="K1353" t="s">
        <v>744</v>
      </c>
      <c r="L1353" t="s">
        <v>745</v>
      </c>
      <c r="M1353" t="s">
        <v>805</v>
      </c>
      <c r="N1353" t="s">
        <v>806</v>
      </c>
      <c r="O1353" t="s">
        <v>807</v>
      </c>
      <c r="P1353" t="s">
        <v>673</v>
      </c>
      <c r="Q1353" t="s">
        <v>749</v>
      </c>
      <c r="R1353" t="s">
        <v>601</v>
      </c>
      <c r="S1353" t="s">
        <v>692</v>
      </c>
      <c r="T1353" t="s">
        <v>751</v>
      </c>
      <c r="U1353" t="s">
        <v>752</v>
      </c>
      <c r="V1353" t="s">
        <v>753</v>
      </c>
      <c r="W1353" t="s">
        <v>930</v>
      </c>
      <c r="X1353" t="s">
        <v>931</v>
      </c>
      <c r="Y1353" t="s">
        <v>755</v>
      </c>
      <c r="Z1353" t="s">
        <v>380</v>
      </c>
      <c r="AA1353" t="s">
        <v>756</v>
      </c>
      <c r="AB1353" t="s">
        <v>924</v>
      </c>
      <c r="AC1353" t="s">
        <v>758</v>
      </c>
      <c r="AD1353" t="s">
        <v>759</v>
      </c>
      <c r="AE1353" t="s">
        <v>768</v>
      </c>
      <c r="AF1353" t="s">
        <v>925</v>
      </c>
      <c r="AG1353" t="s">
        <v>761</v>
      </c>
      <c r="AH1353" t="s">
        <v>762</v>
      </c>
      <c r="AI1353" t="s">
        <v>926</v>
      </c>
      <c r="AJ1353">
        <v>-567.80999999999995</v>
      </c>
      <c r="AK1353">
        <v>0</v>
      </c>
      <c r="AL1353">
        <v>0</v>
      </c>
      <c r="AM1353" t="s">
        <v>764</v>
      </c>
      <c r="AN1353" t="s">
        <v>764</v>
      </c>
      <c r="AO1353" t="s">
        <v>764</v>
      </c>
    </row>
    <row r="1354" spans="1:41" x14ac:dyDescent="0.35">
      <c r="A1354">
        <v>1772342</v>
      </c>
      <c r="B1354" t="s">
        <v>740</v>
      </c>
      <c r="C1354" t="s">
        <v>741</v>
      </c>
      <c r="D1354" t="e">
        <v>#N/A</v>
      </c>
      <c r="E1354" t="s">
        <v>975</v>
      </c>
      <c r="F1354" t="s">
        <v>800</v>
      </c>
      <c r="G1354">
        <v>2021</v>
      </c>
      <c r="H1354">
        <v>5</v>
      </c>
      <c r="I1354" t="s">
        <v>743</v>
      </c>
      <c r="J1354" s="29">
        <v>44347</v>
      </c>
      <c r="K1354" t="s">
        <v>744</v>
      </c>
      <c r="L1354" t="s">
        <v>745</v>
      </c>
      <c r="M1354" t="s">
        <v>801</v>
      </c>
      <c r="N1354" t="s">
        <v>802</v>
      </c>
      <c r="O1354" t="s">
        <v>803</v>
      </c>
      <c r="P1354" t="s">
        <v>673</v>
      </c>
      <c r="Q1354" t="s">
        <v>749</v>
      </c>
      <c r="R1354" t="s">
        <v>599</v>
      </c>
      <c r="S1354" t="s">
        <v>796</v>
      </c>
      <c r="T1354" t="s">
        <v>751</v>
      </c>
      <c r="U1354" t="s">
        <v>752</v>
      </c>
      <c r="V1354" t="s">
        <v>753</v>
      </c>
      <c r="W1354" t="s">
        <v>930</v>
      </c>
      <c r="X1354" t="s">
        <v>931</v>
      </c>
      <c r="Y1354" t="s">
        <v>755</v>
      </c>
      <c r="Z1354" t="s">
        <v>380</v>
      </c>
      <c r="AA1354" t="s">
        <v>756</v>
      </c>
      <c r="AB1354" t="s">
        <v>924</v>
      </c>
      <c r="AC1354" t="s">
        <v>758</v>
      </c>
      <c r="AD1354" t="s">
        <v>759</v>
      </c>
      <c r="AE1354" t="s">
        <v>247</v>
      </c>
      <c r="AF1354" t="s">
        <v>925</v>
      </c>
      <c r="AG1354" t="s">
        <v>761</v>
      </c>
      <c r="AH1354" t="s">
        <v>762</v>
      </c>
      <c r="AI1354" t="s">
        <v>926</v>
      </c>
      <c r="AJ1354">
        <v>111.53</v>
      </c>
      <c r="AK1354">
        <v>0</v>
      </c>
      <c r="AL1354">
        <v>0</v>
      </c>
      <c r="AM1354" t="s">
        <v>764</v>
      </c>
      <c r="AN1354" t="s">
        <v>764</v>
      </c>
      <c r="AO1354" t="s">
        <v>764</v>
      </c>
    </row>
    <row r="1355" spans="1:41" x14ac:dyDescent="0.35">
      <c r="A1355">
        <v>1772664</v>
      </c>
      <c r="B1355" t="s">
        <v>740</v>
      </c>
      <c r="C1355" t="s">
        <v>741</v>
      </c>
      <c r="D1355" t="s">
        <v>580</v>
      </c>
      <c r="E1355" t="s">
        <v>116</v>
      </c>
      <c r="F1355" t="s">
        <v>800</v>
      </c>
      <c r="G1355">
        <v>2021</v>
      </c>
      <c r="H1355">
        <v>5</v>
      </c>
      <c r="I1355" t="s">
        <v>743</v>
      </c>
      <c r="J1355" s="29">
        <v>44347</v>
      </c>
      <c r="K1355" t="s">
        <v>744</v>
      </c>
      <c r="L1355" t="s">
        <v>745</v>
      </c>
      <c r="M1355" t="s">
        <v>801</v>
      </c>
      <c r="N1355" t="s">
        <v>802</v>
      </c>
      <c r="O1355" t="s">
        <v>803</v>
      </c>
      <c r="P1355" t="s">
        <v>673</v>
      </c>
      <c r="Q1355" t="s">
        <v>749</v>
      </c>
      <c r="R1355" t="s">
        <v>597</v>
      </c>
      <c r="S1355" t="s">
        <v>691</v>
      </c>
      <c r="T1355" t="s">
        <v>751</v>
      </c>
      <c r="U1355" t="s">
        <v>752</v>
      </c>
      <c r="V1355" t="s">
        <v>753</v>
      </c>
      <c r="W1355" t="s">
        <v>21</v>
      </c>
      <c r="X1355" t="s">
        <v>927</v>
      </c>
      <c r="Y1355" t="s">
        <v>755</v>
      </c>
      <c r="Z1355" t="s">
        <v>380</v>
      </c>
      <c r="AA1355" t="s">
        <v>756</v>
      </c>
      <c r="AB1355" t="s">
        <v>924</v>
      </c>
      <c r="AC1355" t="s">
        <v>758</v>
      </c>
      <c r="AD1355" t="s">
        <v>759</v>
      </c>
      <c r="AE1355" t="s">
        <v>768</v>
      </c>
      <c r="AF1355" t="s">
        <v>790</v>
      </c>
      <c r="AG1355" t="s">
        <v>761</v>
      </c>
      <c r="AH1355" t="s">
        <v>762</v>
      </c>
      <c r="AI1355" t="s">
        <v>791</v>
      </c>
      <c r="AJ1355">
        <v>961.35</v>
      </c>
      <c r="AK1355">
        <v>0</v>
      </c>
      <c r="AL1355">
        <v>0</v>
      </c>
      <c r="AM1355" t="s">
        <v>764</v>
      </c>
      <c r="AN1355" t="s">
        <v>764</v>
      </c>
      <c r="AO1355" t="s">
        <v>764</v>
      </c>
    </row>
    <row r="1356" spans="1:41" x14ac:dyDescent="0.35">
      <c r="A1356">
        <v>1029721</v>
      </c>
      <c r="B1356" t="s">
        <v>740</v>
      </c>
      <c r="C1356" t="s">
        <v>741</v>
      </c>
      <c r="D1356" t="e">
        <v>#N/A</v>
      </c>
      <c r="E1356" t="s">
        <v>1003</v>
      </c>
      <c r="F1356" t="s">
        <v>800</v>
      </c>
      <c r="G1356">
        <v>2021</v>
      </c>
      <c r="H1356">
        <v>5</v>
      </c>
      <c r="I1356" t="s">
        <v>743</v>
      </c>
      <c r="J1356" s="29">
        <v>44347</v>
      </c>
      <c r="K1356" t="s">
        <v>744</v>
      </c>
      <c r="L1356" t="s">
        <v>745</v>
      </c>
      <c r="M1356" t="s">
        <v>801</v>
      </c>
      <c r="N1356" t="s">
        <v>802</v>
      </c>
      <c r="O1356" t="s">
        <v>803</v>
      </c>
      <c r="P1356" t="s">
        <v>673</v>
      </c>
      <c r="Q1356" t="s">
        <v>749</v>
      </c>
      <c r="R1356" t="s">
        <v>597</v>
      </c>
      <c r="S1356" t="s">
        <v>691</v>
      </c>
      <c r="T1356" t="s">
        <v>751</v>
      </c>
      <c r="U1356" t="s">
        <v>752</v>
      </c>
      <c r="V1356" t="s">
        <v>753</v>
      </c>
      <c r="W1356" t="s">
        <v>922</v>
      </c>
      <c r="X1356" t="s">
        <v>923</v>
      </c>
      <c r="Y1356" t="s">
        <v>755</v>
      </c>
      <c r="Z1356" t="s">
        <v>380</v>
      </c>
      <c r="AA1356" t="s">
        <v>756</v>
      </c>
      <c r="AB1356" t="s">
        <v>924</v>
      </c>
      <c r="AC1356" t="s">
        <v>758</v>
      </c>
      <c r="AD1356" t="s">
        <v>759</v>
      </c>
      <c r="AE1356" t="s">
        <v>768</v>
      </c>
      <c r="AF1356" t="s">
        <v>925</v>
      </c>
      <c r="AG1356" t="s">
        <v>761</v>
      </c>
      <c r="AH1356" t="s">
        <v>762</v>
      </c>
      <c r="AI1356" t="s">
        <v>926</v>
      </c>
      <c r="AJ1356">
        <v>35.979999999999997</v>
      </c>
      <c r="AK1356">
        <v>0</v>
      </c>
      <c r="AL1356">
        <v>0</v>
      </c>
      <c r="AM1356" t="s">
        <v>764</v>
      </c>
      <c r="AN1356" t="s">
        <v>764</v>
      </c>
      <c r="AO1356" t="s">
        <v>764</v>
      </c>
    </row>
    <row r="1357" spans="1:41" x14ac:dyDescent="0.35">
      <c r="A1357">
        <v>1029721</v>
      </c>
      <c r="B1357" t="s">
        <v>740</v>
      </c>
      <c r="C1357" t="s">
        <v>741</v>
      </c>
      <c r="D1357" t="e">
        <v>#N/A</v>
      </c>
      <c r="E1357" t="s">
        <v>1003</v>
      </c>
      <c r="F1357" t="s">
        <v>800</v>
      </c>
      <c r="G1357">
        <v>2021</v>
      </c>
      <c r="H1357">
        <v>5</v>
      </c>
      <c r="I1357" t="s">
        <v>743</v>
      </c>
      <c r="J1357" s="29">
        <v>44342</v>
      </c>
      <c r="K1357" t="s">
        <v>744</v>
      </c>
      <c r="L1357" t="s">
        <v>745</v>
      </c>
      <c r="M1357" t="s">
        <v>805</v>
      </c>
      <c r="N1357" t="s">
        <v>806</v>
      </c>
      <c r="O1357" t="s">
        <v>807</v>
      </c>
      <c r="P1357" t="s">
        <v>673</v>
      </c>
      <c r="Q1357" t="s">
        <v>749</v>
      </c>
      <c r="R1357" t="s">
        <v>597</v>
      </c>
      <c r="S1357" t="s">
        <v>691</v>
      </c>
      <c r="T1357" t="s">
        <v>751</v>
      </c>
      <c r="U1357" t="s">
        <v>752</v>
      </c>
      <c r="V1357" t="s">
        <v>753</v>
      </c>
      <c r="W1357" t="s">
        <v>922</v>
      </c>
      <c r="X1357" t="s">
        <v>923</v>
      </c>
      <c r="Y1357" t="s">
        <v>755</v>
      </c>
      <c r="Z1357" t="s">
        <v>380</v>
      </c>
      <c r="AA1357" t="s">
        <v>756</v>
      </c>
      <c r="AB1357" t="s">
        <v>924</v>
      </c>
      <c r="AC1357" t="s">
        <v>758</v>
      </c>
      <c r="AD1357" t="s">
        <v>759</v>
      </c>
      <c r="AE1357" t="s">
        <v>768</v>
      </c>
      <c r="AF1357" t="s">
        <v>925</v>
      </c>
      <c r="AG1357" t="s">
        <v>761</v>
      </c>
      <c r="AH1357" t="s">
        <v>762</v>
      </c>
      <c r="AI1357" t="s">
        <v>926</v>
      </c>
      <c r="AJ1357">
        <v>-40.89</v>
      </c>
      <c r="AK1357">
        <v>0</v>
      </c>
      <c r="AL1357">
        <v>0</v>
      </c>
      <c r="AM1357" t="s">
        <v>764</v>
      </c>
      <c r="AN1357" t="s">
        <v>764</v>
      </c>
      <c r="AO1357" t="s">
        <v>764</v>
      </c>
    </row>
    <row r="1358" spans="1:41" x14ac:dyDescent="0.35">
      <c r="A1358">
        <v>1772161</v>
      </c>
      <c r="B1358" t="s">
        <v>740</v>
      </c>
      <c r="C1358" t="s">
        <v>741</v>
      </c>
      <c r="D1358" t="s">
        <v>580</v>
      </c>
      <c r="E1358" t="s">
        <v>115</v>
      </c>
      <c r="F1358" t="s">
        <v>800</v>
      </c>
      <c r="G1358">
        <v>2021</v>
      </c>
      <c r="H1358">
        <v>5</v>
      </c>
      <c r="I1358" t="s">
        <v>743</v>
      </c>
      <c r="J1358" s="29">
        <v>44347</v>
      </c>
      <c r="K1358" t="s">
        <v>744</v>
      </c>
      <c r="L1358" t="s">
        <v>745</v>
      </c>
      <c r="M1358" t="s">
        <v>801</v>
      </c>
      <c r="N1358" t="s">
        <v>802</v>
      </c>
      <c r="O1358" t="s">
        <v>803</v>
      </c>
      <c r="P1358" t="s">
        <v>673</v>
      </c>
      <c r="Q1358" t="s">
        <v>749</v>
      </c>
      <c r="R1358" t="s">
        <v>597</v>
      </c>
      <c r="S1358" t="s">
        <v>691</v>
      </c>
      <c r="T1358" t="s">
        <v>751</v>
      </c>
      <c r="U1358" t="s">
        <v>752</v>
      </c>
      <c r="V1358" t="s">
        <v>753</v>
      </c>
      <c r="W1358" t="s">
        <v>20</v>
      </c>
      <c r="X1358" t="s">
        <v>928</v>
      </c>
      <c r="Y1358" t="s">
        <v>755</v>
      </c>
      <c r="Z1358" t="s">
        <v>380</v>
      </c>
      <c r="AA1358" t="s">
        <v>756</v>
      </c>
      <c r="AB1358" t="s">
        <v>924</v>
      </c>
      <c r="AC1358" t="s">
        <v>758</v>
      </c>
      <c r="AD1358" t="s">
        <v>759</v>
      </c>
      <c r="AE1358" t="s">
        <v>768</v>
      </c>
      <c r="AF1358" t="s">
        <v>925</v>
      </c>
      <c r="AG1358" t="s">
        <v>761</v>
      </c>
      <c r="AH1358" t="s">
        <v>762</v>
      </c>
      <c r="AI1358" t="s">
        <v>926</v>
      </c>
      <c r="AJ1358">
        <v>4811.2299999999996</v>
      </c>
      <c r="AK1358">
        <v>0</v>
      </c>
      <c r="AL1358">
        <v>0</v>
      </c>
      <c r="AM1358" t="s">
        <v>764</v>
      </c>
      <c r="AN1358" t="s">
        <v>764</v>
      </c>
      <c r="AO1358" t="s">
        <v>764</v>
      </c>
    </row>
    <row r="1359" spans="1:41" x14ac:dyDescent="0.35">
      <c r="A1359">
        <v>1029720</v>
      </c>
      <c r="B1359" t="s">
        <v>740</v>
      </c>
      <c r="C1359" t="s">
        <v>741</v>
      </c>
      <c r="D1359" t="e">
        <v>#N/A</v>
      </c>
      <c r="E1359" t="s">
        <v>976</v>
      </c>
      <c r="F1359" t="s">
        <v>800</v>
      </c>
      <c r="G1359">
        <v>2021</v>
      </c>
      <c r="H1359">
        <v>5</v>
      </c>
      <c r="I1359" t="s">
        <v>743</v>
      </c>
      <c r="J1359" s="29">
        <v>44347</v>
      </c>
      <c r="K1359" t="s">
        <v>744</v>
      </c>
      <c r="L1359" t="s">
        <v>745</v>
      </c>
      <c r="M1359" t="s">
        <v>801</v>
      </c>
      <c r="N1359" t="s">
        <v>802</v>
      </c>
      <c r="O1359" t="s">
        <v>803</v>
      </c>
      <c r="P1359" t="s">
        <v>673</v>
      </c>
      <c r="Q1359" t="s">
        <v>749</v>
      </c>
      <c r="R1359" t="s">
        <v>597</v>
      </c>
      <c r="S1359" t="s">
        <v>691</v>
      </c>
      <c r="T1359" t="s">
        <v>751</v>
      </c>
      <c r="U1359" t="s">
        <v>752</v>
      </c>
      <c r="V1359" t="s">
        <v>753</v>
      </c>
      <c r="W1359" t="s">
        <v>930</v>
      </c>
      <c r="X1359" t="s">
        <v>931</v>
      </c>
      <c r="Y1359" t="s">
        <v>755</v>
      </c>
      <c r="Z1359" t="s">
        <v>380</v>
      </c>
      <c r="AA1359" t="s">
        <v>756</v>
      </c>
      <c r="AB1359" t="s">
        <v>924</v>
      </c>
      <c r="AC1359" t="s">
        <v>758</v>
      </c>
      <c r="AD1359" t="s">
        <v>759</v>
      </c>
      <c r="AE1359" t="s">
        <v>768</v>
      </c>
      <c r="AF1359" t="s">
        <v>925</v>
      </c>
      <c r="AG1359" t="s">
        <v>761</v>
      </c>
      <c r="AH1359" t="s">
        <v>762</v>
      </c>
      <c r="AI1359" t="s">
        <v>926</v>
      </c>
      <c r="AJ1359">
        <v>2551.4</v>
      </c>
      <c r="AK1359">
        <v>0</v>
      </c>
      <c r="AL1359">
        <v>0</v>
      </c>
      <c r="AM1359" t="s">
        <v>764</v>
      </c>
      <c r="AN1359" t="s">
        <v>764</v>
      </c>
      <c r="AO1359" t="s">
        <v>764</v>
      </c>
    </row>
    <row r="1360" spans="1:41" x14ac:dyDescent="0.35">
      <c r="A1360">
        <v>1029720</v>
      </c>
      <c r="B1360" t="s">
        <v>740</v>
      </c>
      <c r="C1360" t="s">
        <v>741</v>
      </c>
      <c r="D1360" t="e">
        <v>#N/A</v>
      </c>
      <c r="E1360" t="s">
        <v>976</v>
      </c>
      <c r="F1360" t="s">
        <v>800</v>
      </c>
      <c r="G1360">
        <v>2021</v>
      </c>
      <c r="H1360">
        <v>5</v>
      </c>
      <c r="I1360" t="s">
        <v>743</v>
      </c>
      <c r="J1360" s="29">
        <v>44342</v>
      </c>
      <c r="K1360" t="s">
        <v>744</v>
      </c>
      <c r="L1360" t="s">
        <v>745</v>
      </c>
      <c r="M1360" t="s">
        <v>805</v>
      </c>
      <c r="N1360" t="s">
        <v>806</v>
      </c>
      <c r="O1360" t="s">
        <v>807</v>
      </c>
      <c r="P1360" t="s">
        <v>673</v>
      </c>
      <c r="Q1360" t="s">
        <v>749</v>
      </c>
      <c r="R1360" t="s">
        <v>597</v>
      </c>
      <c r="S1360" t="s">
        <v>691</v>
      </c>
      <c r="T1360" t="s">
        <v>751</v>
      </c>
      <c r="U1360" t="s">
        <v>752</v>
      </c>
      <c r="V1360" t="s">
        <v>753</v>
      </c>
      <c r="W1360" t="s">
        <v>930</v>
      </c>
      <c r="X1360" t="s">
        <v>931</v>
      </c>
      <c r="Y1360" t="s">
        <v>755</v>
      </c>
      <c r="Z1360" t="s">
        <v>380</v>
      </c>
      <c r="AA1360" t="s">
        <v>756</v>
      </c>
      <c r="AB1360" t="s">
        <v>924</v>
      </c>
      <c r="AC1360" t="s">
        <v>758</v>
      </c>
      <c r="AD1360" t="s">
        <v>759</v>
      </c>
      <c r="AE1360" t="s">
        <v>768</v>
      </c>
      <c r="AF1360" t="s">
        <v>925</v>
      </c>
      <c r="AG1360" t="s">
        <v>761</v>
      </c>
      <c r="AH1360" t="s">
        <v>762</v>
      </c>
      <c r="AI1360" t="s">
        <v>926</v>
      </c>
      <c r="AJ1360">
        <v>-1346.62</v>
      </c>
      <c r="AK1360">
        <v>0</v>
      </c>
      <c r="AL1360">
        <v>0</v>
      </c>
      <c r="AM1360" t="s">
        <v>764</v>
      </c>
      <c r="AN1360" t="s">
        <v>764</v>
      </c>
      <c r="AO1360" t="s">
        <v>764</v>
      </c>
    </row>
    <row r="1361" spans="1:41" x14ac:dyDescent="0.35">
      <c r="A1361">
        <v>1029720</v>
      </c>
      <c r="B1361" t="s">
        <v>740</v>
      </c>
      <c r="C1361" t="s">
        <v>741</v>
      </c>
      <c r="D1361" t="e">
        <v>#N/A</v>
      </c>
      <c r="E1361" t="s">
        <v>976</v>
      </c>
      <c r="F1361" t="s">
        <v>800</v>
      </c>
      <c r="G1361">
        <v>2021</v>
      </c>
      <c r="H1361">
        <v>5</v>
      </c>
      <c r="I1361" t="s">
        <v>743</v>
      </c>
      <c r="J1361" s="29">
        <v>44342</v>
      </c>
      <c r="K1361" t="s">
        <v>744</v>
      </c>
      <c r="L1361" t="s">
        <v>745</v>
      </c>
      <c r="M1361" t="s">
        <v>805</v>
      </c>
      <c r="N1361" t="s">
        <v>806</v>
      </c>
      <c r="O1361" t="s">
        <v>807</v>
      </c>
      <c r="P1361" t="s">
        <v>673</v>
      </c>
      <c r="Q1361" t="s">
        <v>749</v>
      </c>
      <c r="R1361" t="s">
        <v>597</v>
      </c>
      <c r="S1361" t="s">
        <v>691</v>
      </c>
      <c r="T1361" t="s">
        <v>751</v>
      </c>
      <c r="U1361" t="s">
        <v>752</v>
      </c>
      <c r="V1361" t="s">
        <v>753</v>
      </c>
      <c r="W1361" t="s">
        <v>930</v>
      </c>
      <c r="X1361" t="s">
        <v>931</v>
      </c>
      <c r="Y1361" t="s">
        <v>755</v>
      </c>
      <c r="Z1361" t="s">
        <v>380</v>
      </c>
      <c r="AA1361" t="s">
        <v>756</v>
      </c>
      <c r="AB1361" t="s">
        <v>924</v>
      </c>
      <c r="AC1361" t="s">
        <v>758</v>
      </c>
      <c r="AD1361" t="s">
        <v>759</v>
      </c>
      <c r="AE1361" t="s">
        <v>768</v>
      </c>
      <c r="AF1361" t="s">
        <v>925</v>
      </c>
      <c r="AG1361" t="s">
        <v>761</v>
      </c>
      <c r="AH1361" t="s">
        <v>762</v>
      </c>
      <c r="AI1361" t="s">
        <v>926</v>
      </c>
      <c r="AJ1361">
        <v>-0.67</v>
      </c>
      <c r="AK1361">
        <v>0</v>
      </c>
      <c r="AL1361">
        <v>0</v>
      </c>
      <c r="AM1361" t="s">
        <v>764</v>
      </c>
      <c r="AN1361" t="s">
        <v>764</v>
      </c>
      <c r="AO1361" t="s">
        <v>764</v>
      </c>
    </row>
    <row r="1362" spans="1:41" x14ac:dyDescent="0.35">
      <c r="A1362">
        <v>1087509</v>
      </c>
      <c r="B1362" t="s">
        <v>740</v>
      </c>
      <c r="C1362" t="s">
        <v>741</v>
      </c>
      <c r="D1362" t="e">
        <v>#N/A</v>
      </c>
      <c r="E1362" t="s">
        <v>977</v>
      </c>
      <c r="F1362" t="s">
        <v>800</v>
      </c>
      <c r="G1362">
        <v>2021</v>
      </c>
      <c r="H1362">
        <v>5</v>
      </c>
      <c r="I1362" t="s">
        <v>743</v>
      </c>
      <c r="J1362" s="29">
        <v>44347</v>
      </c>
      <c r="K1362" t="s">
        <v>744</v>
      </c>
      <c r="L1362" t="s">
        <v>745</v>
      </c>
      <c r="M1362" t="s">
        <v>801</v>
      </c>
      <c r="N1362" t="s">
        <v>802</v>
      </c>
      <c r="O1362" t="s">
        <v>803</v>
      </c>
      <c r="P1362" t="s">
        <v>673</v>
      </c>
      <c r="Q1362" t="s">
        <v>749</v>
      </c>
      <c r="R1362" t="s">
        <v>597</v>
      </c>
      <c r="S1362" t="s">
        <v>691</v>
      </c>
      <c r="T1362" t="s">
        <v>751</v>
      </c>
      <c r="U1362" t="s">
        <v>752</v>
      </c>
      <c r="V1362" t="s">
        <v>753</v>
      </c>
      <c r="W1362" t="s">
        <v>933</v>
      </c>
      <c r="X1362" t="s">
        <v>934</v>
      </c>
      <c r="Y1362" t="s">
        <v>755</v>
      </c>
      <c r="Z1362" t="s">
        <v>380</v>
      </c>
      <c r="AA1362" t="s">
        <v>756</v>
      </c>
      <c r="AB1362" t="s">
        <v>924</v>
      </c>
      <c r="AC1362" t="s">
        <v>758</v>
      </c>
      <c r="AD1362" t="s">
        <v>759</v>
      </c>
      <c r="AE1362" t="s">
        <v>768</v>
      </c>
      <c r="AF1362" t="s">
        <v>935</v>
      </c>
      <c r="AG1362" t="s">
        <v>761</v>
      </c>
      <c r="AH1362" t="s">
        <v>762</v>
      </c>
      <c r="AI1362" t="s">
        <v>936</v>
      </c>
      <c r="AJ1362">
        <v>390.74</v>
      </c>
      <c r="AK1362">
        <v>0</v>
      </c>
      <c r="AL1362">
        <v>0</v>
      </c>
      <c r="AM1362" t="s">
        <v>764</v>
      </c>
      <c r="AN1362" t="s">
        <v>764</v>
      </c>
      <c r="AO1362" t="s">
        <v>764</v>
      </c>
    </row>
    <row r="1363" spans="1:41" x14ac:dyDescent="0.35">
      <c r="A1363">
        <v>1087509</v>
      </c>
      <c r="B1363" t="s">
        <v>740</v>
      </c>
      <c r="C1363" t="s">
        <v>741</v>
      </c>
      <c r="D1363" t="e">
        <v>#N/A</v>
      </c>
      <c r="E1363" t="s">
        <v>977</v>
      </c>
      <c r="F1363" t="s">
        <v>800</v>
      </c>
      <c r="G1363">
        <v>2021</v>
      </c>
      <c r="H1363">
        <v>5</v>
      </c>
      <c r="I1363" t="s">
        <v>743</v>
      </c>
      <c r="J1363" s="29">
        <v>44342</v>
      </c>
      <c r="K1363" t="s">
        <v>744</v>
      </c>
      <c r="L1363" t="s">
        <v>745</v>
      </c>
      <c r="M1363" t="s">
        <v>805</v>
      </c>
      <c r="N1363" t="s">
        <v>806</v>
      </c>
      <c r="O1363" t="s">
        <v>807</v>
      </c>
      <c r="P1363" t="s">
        <v>673</v>
      </c>
      <c r="Q1363" t="s">
        <v>749</v>
      </c>
      <c r="R1363" t="s">
        <v>597</v>
      </c>
      <c r="S1363" t="s">
        <v>691</v>
      </c>
      <c r="T1363" t="s">
        <v>751</v>
      </c>
      <c r="U1363" t="s">
        <v>752</v>
      </c>
      <c r="V1363" t="s">
        <v>753</v>
      </c>
      <c r="W1363" t="s">
        <v>933</v>
      </c>
      <c r="X1363" t="s">
        <v>934</v>
      </c>
      <c r="Y1363" t="s">
        <v>755</v>
      </c>
      <c r="Z1363" t="s">
        <v>380</v>
      </c>
      <c r="AA1363" t="s">
        <v>756</v>
      </c>
      <c r="AB1363" t="s">
        <v>924</v>
      </c>
      <c r="AC1363" t="s">
        <v>758</v>
      </c>
      <c r="AD1363" t="s">
        <v>759</v>
      </c>
      <c r="AE1363" t="s">
        <v>768</v>
      </c>
      <c r="AF1363" t="s">
        <v>935</v>
      </c>
      <c r="AG1363" t="s">
        <v>761</v>
      </c>
      <c r="AH1363" t="s">
        <v>762</v>
      </c>
      <c r="AI1363" t="s">
        <v>936</v>
      </c>
      <c r="AJ1363">
        <v>-571.41</v>
      </c>
      <c r="AK1363">
        <v>0</v>
      </c>
      <c r="AL1363">
        <v>0</v>
      </c>
      <c r="AM1363" t="s">
        <v>764</v>
      </c>
      <c r="AN1363" t="s">
        <v>764</v>
      </c>
      <c r="AO1363" t="s">
        <v>764</v>
      </c>
    </row>
    <row r="1364" spans="1:41" x14ac:dyDescent="0.35">
      <c r="A1364">
        <v>1772548</v>
      </c>
      <c r="B1364" t="s">
        <v>740</v>
      </c>
      <c r="C1364" t="s">
        <v>741</v>
      </c>
      <c r="D1364" t="s">
        <v>580</v>
      </c>
      <c r="E1364" t="s">
        <v>113</v>
      </c>
      <c r="F1364" t="s">
        <v>800</v>
      </c>
      <c r="G1364">
        <v>2021</v>
      </c>
      <c r="H1364">
        <v>5</v>
      </c>
      <c r="I1364" t="s">
        <v>743</v>
      </c>
      <c r="J1364" s="29">
        <v>44347</v>
      </c>
      <c r="K1364" t="s">
        <v>744</v>
      </c>
      <c r="L1364" t="s">
        <v>745</v>
      </c>
      <c r="M1364" t="s">
        <v>801</v>
      </c>
      <c r="N1364" t="s">
        <v>802</v>
      </c>
      <c r="O1364" t="s">
        <v>803</v>
      </c>
      <c r="P1364" t="s">
        <v>673</v>
      </c>
      <c r="Q1364" t="s">
        <v>749</v>
      </c>
      <c r="R1364" t="s">
        <v>595</v>
      </c>
      <c r="S1364" t="s">
        <v>702</v>
      </c>
      <c r="T1364" t="s">
        <v>751</v>
      </c>
      <c r="U1364" t="s">
        <v>752</v>
      </c>
      <c r="V1364" t="s">
        <v>753</v>
      </c>
      <c r="W1364" t="s">
        <v>21</v>
      </c>
      <c r="X1364" t="s">
        <v>927</v>
      </c>
      <c r="Y1364" t="s">
        <v>755</v>
      </c>
      <c r="Z1364" t="s">
        <v>380</v>
      </c>
      <c r="AA1364" t="s">
        <v>756</v>
      </c>
      <c r="AB1364" t="s">
        <v>924</v>
      </c>
      <c r="AC1364" t="s">
        <v>758</v>
      </c>
      <c r="AD1364" t="s">
        <v>759</v>
      </c>
      <c r="AE1364" t="s">
        <v>247</v>
      </c>
      <c r="AF1364" t="s">
        <v>790</v>
      </c>
      <c r="AG1364" t="s">
        <v>761</v>
      </c>
      <c r="AH1364" t="s">
        <v>762</v>
      </c>
      <c r="AI1364" t="s">
        <v>791</v>
      </c>
      <c r="AJ1364">
        <v>13385.34</v>
      </c>
      <c r="AK1364">
        <v>0</v>
      </c>
      <c r="AL1364">
        <v>0</v>
      </c>
      <c r="AM1364" t="s">
        <v>764</v>
      </c>
      <c r="AN1364" t="s">
        <v>764</v>
      </c>
      <c r="AO1364" t="s">
        <v>764</v>
      </c>
    </row>
    <row r="1365" spans="1:41" x14ac:dyDescent="0.35">
      <c r="A1365">
        <v>1029046</v>
      </c>
      <c r="B1365" t="s">
        <v>740</v>
      </c>
      <c r="C1365" t="s">
        <v>741</v>
      </c>
      <c r="D1365" t="e">
        <v>#N/A</v>
      </c>
      <c r="E1365" t="s">
        <v>978</v>
      </c>
      <c r="F1365" t="s">
        <v>800</v>
      </c>
      <c r="G1365">
        <v>2021</v>
      </c>
      <c r="H1365">
        <v>5</v>
      </c>
      <c r="I1365" t="s">
        <v>743</v>
      </c>
      <c r="J1365" s="29">
        <v>44347</v>
      </c>
      <c r="K1365" t="s">
        <v>744</v>
      </c>
      <c r="L1365" t="s">
        <v>745</v>
      </c>
      <c r="M1365" t="s">
        <v>801</v>
      </c>
      <c r="N1365" t="s">
        <v>802</v>
      </c>
      <c r="O1365" t="s">
        <v>803</v>
      </c>
      <c r="P1365" t="s">
        <v>673</v>
      </c>
      <c r="Q1365" t="s">
        <v>749</v>
      </c>
      <c r="R1365" t="s">
        <v>595</v>
      </c>
      <c r="S1365" t="s">
        <v>702</v>
      </c>
      <c r="T1365" t="s">
        <v>751</v>
      </c>
      <c r="U1365" t="s">
        <v>752</v>
      </c>
      <c r="V1365" t="s">
        <v>753</v>
      </c>
      <c r="W1365" t="s">
        <v>922</v>
      </c>
      <c r="X1365" t="s">
        <v>923</v>
      </c>
      <c r="Y1365" t="s">
        <v>755</v>
      </c>
      <c r="Z1365" t="s">
        <v>380</v>
      </c>
      <c r="AA1365" t="s">
        <v>756</v>
      </c>
      <c r="AB1365" t="s">
        <v>924</v>
      </c>
      <c r="AC1365" t="s">
        <v>758</v>
      </c>
      <c r="AD1365" t="s">
        <v>759</v>
      </c>
      <c r="AE1365" t="s">
        <v>247</v>
      </c>
      <c r="AF1365" t="s">
        <v>925</v>
      </c>
      <c r="AG1365" t="s">
        <v>761</v>
      </c>
      <c r="AH1365" t="s">
        <v>762</v>
      </c>
      <c r="AI1365" t="s">
        <v>926</v>
      </c>
      <c r="AJ1365">
        <v>429.9</v>
      </c>
      <c r="AK1365">
        <v>0</v>
      </c>
      <c r="AL1365">
        <v>0</v>
      </c>
      <c r="AM1365" t="s">
        <v>764</v>
      </c>
      <c r="AN1365" t="s">
        <v>764</v>
      </c>
      <c r="AO1365" t="s">
        <v>764</v>
      </c>
    </row>
    <row r="1366" spans="1:41" x14ac:dyDescent="0.35">
      <c r="A1366">
        <v>1029046</v>
      </c>
      <c r="B1366" t="s">
        <v>740</v>
      </c>
      <c r="C1366" t="s">
        <v>741</v>
      </c>
      <c r="D1366" t="e">
        <v>#N/A</v>
      </c>
      <c r="E1366" t="s">
        <v>978</v>
      </c>
      <c r="F1366" t="s">
        <v>800</v>
      </c>
      <c r="G1366">
        <v>2021</v>
      </c>
      <c r="H1366">
        <v>5</v>
      </c>
      <c r="I1366" t="s">
        <v>743</v>
      </c>
      <c r="J1366" s="29">
        <v>44342</v>
      </c>
      <c r="K1366" t="s">
        <v>744</v>
      </c>
      <c r="L1366" t="s">
        <v>745</v>
      </c>
      <c r="M1366" t="s">
        <v>805</v>
      </c>
      <c r="N1366" t="s">
        <v>806</v>
      </c>
      <c r="O1366" t="s">
        <v>807</v>
      </c>
      <c r="P1366" t="s">
        <v>673</v>
      </c>
      <c r="Q1366" t="s">
        <v>749</v>
      </c>
      <c r="R1366" t="s">
        <v>595</v>
      </c>
      <c r="S1366" t="s">
        <v>702</v>
      </c>
      <c r="T1366" t="s">
        <v>751</v>
      </c>
      <c r="U1366" t="s">
        <v>752</v>
      </c>
      <c r="V1366" t="s">
        <v>753</v>
      </c>
      <c r="W1366" t="s">
        <v>922</v>
      </c>
      <c r="X1366" t="s">
        <v>923</v>
      </c>
      <c r="Y1366" t="s">
        <v>755</v>
      </c>
      <c r="Z1366" t="s">
        <v>380</v>
      </c>
      <c r="AA1366" t="s">
        <v>756</v>
      </c>
      <c r="AB1366" t="s">
        <v>924</v>
      </c>
      <c r="AC1366" t="s">
        <v>758</v>
      </c>
      <c r="AD1366" t="s">
        <v>759</v>
      </c>
      <c r="AE1366" t="s">
        <v>247</v>
      </c>
      <c r="AF1366" t="s">
        <v>925</v>
      </c>
      <c r="AG1366" t="s">
        <v>761</v>
      </c>
      <c r="AH1366" t="s">
        <v>762</v>
      </c>
      <c r="AI1366" t="s">
        <v>926</v>
      </c>
      <c r="AJ1366">
        <v>-976.14</v>
      </c>
      <c r="AK1366">
        <v>0</v>
      </c>
      <c r="AL1366">
        <v>0</v>
      </c>
      <c r="AM1366" t="s">
        <v>764</v>
      </c>
      <c r="AN1366" t="s">
        <v>764</v>
      </c>
      <c r="AO1366" t="s">
        <v>764</v>
      </c>
    </row>
    <row r="1367" spans="1:41" x14ac:dyDescent="0.35">
      <c r="A1367">
        <v>1771979</v>
      </c>
      <c r="B1367" t="s">
        <v>740</v>
      </c>
      <c r="C1367" t="s">
        <v>741</v>
      </c>
      <c r="D1367" t="s">
        <v>580</v>
      </c>
      <c r="E1367" t="s">
        <v>112</v>
      </c>
      <c r="F1367" t="s">
        <v>800</v>
      </c>
      <c r="G1367">
        <v>2021</v>
      </c>
      <c r="H1367">
        <v>5</v>
      </c>
      <c r="I1367" t="s">
        <v>743</v>
      </c>
      <c r="J1367" s="29">
        <v>44347</v>
      </c>
      <c r="K1367" t="s">
        <v>744</v>
      </c>
      <c r="L1367" t="s">
        <v>745</v>
      </c>
      <c r="M1367" t="s">
        <v>801</v>
      </c>
      <c r="N1367" t="s">
        <v>802</v>
      </c>
      <c r="O1367" t="s">
        <v>803</v>
      </c>
      <c r="P1367" t="s">
        <v>673</v>
      </c>
      <c r="Q1367" t="s">
        <v>749</v>
      </c>
      <c r="R1367" t="s">
        <v>595</v>
      </c>
      <c r="S1367" t="s">
        <v>702</v>
      </c>
      <c r="T1367" t="s">
        <v>751</v>
      </c>
      <c r="U1367" t="s">
        <v>752</v>
      </c>
      <c r="V1367" t="s">
        <v>753</v>
      </c>
      <c r="W1367" t="s">
        <v>20</v>
      </c>
      <c r="X1367" t="s">
        <v>928</v>
      </c>
      <c r="Y1367" t="s">
        <v>755</v>
      </c>
      <c r="Z1367" t="s">
        <v>380</v>
      </c>
      <c r="AA1367" t="s">
        <v>756</v>
      </c>
      <c r="AB1367" t="s">
        <v>924</v>
      </c>
      <c r="AC1367" t="s">
        <v>758</v>
      </c>
      <c r="AD1367" t="s">
        <v>759</v>
      </c>
      <c r="AE1367" t="s">
        <v>247</v>
      </c>
      <c r="AF1367" t="s">
        <v>925</v>
      </c>
      <c r="AG1367" t="s">
        <v>761</v>
      </c>
      <c r="AH1367" t="s">
        <v>762</v>
      </c>
      <c r="AI1367" t="s">
        <v>926</v>
      </c>
      <c r="AJ1367">
        <v>3416.86</v>
      </c>
      <c r="AK1367">
        <v>0</v>
      </c>
      <c r="AL1367">
        <v>0</v>
      </c>
      <c r="AM1367" t="s">
        <v>764</v>
      </c>
      <c r="AN1367" t="s">
        <v>764</v>
      </c>
      <c r="AO1367" t="s">
        <v>764</v>
      </c>
    </row>
    <row r="1368" spans="1:41" x14ac:dyDescent="0.35">
      <c r="A1368">
        <v>1029045</v>
      </c>
      <c r="B1368" t="s">
        <v>740</v>
      </c>
      <c r="C1368" t="s">
        <v>741</v>
      </c>
      <c r="D1368" t="e">
        <v>#N/A</v>
      </c>
      <c r="E1368" t="s">
        <v>979</v>
      </c>
      <c r="F1368" t="s">
        <v>800</v>
      </c>
      <c r="G1368">
        <v>2021</v>
      </c>
      <c r="H1368">
        <v>5</v>
      </c>
      <c r="I1368" t="s">
        <v>743</v>
      </c>
      <c r="J1368" s="29">
        <v>44347</v>
      </c>
      <c r="K1368" t="s">
        <v>744</v>
      </c>
      <c r="L1368" t="s">
        <v>745</v>
      </c>
      <c r="M1368" t="s">
        <v>801</v>
      </c>
      <c r="N1368" t="s">
        <v>802</v>
      </c>
      <c r="O1368" t="s">
        <v>803</v>
      </c>
      <c r="P1368" t="s">
        <v>673</v>
      </c>
      <c r="Q1368" t="s">
        <v>749</v>
      </c>
      <c r="R1368" t="s">
        <v>595</v>
      </c>
      <c r="S1368" t="s">
        <v>702</v>
      </c>
      <c r="T1368" t="s">
        <v>751</v>
      </c>
      <c r="U1368" t="s">
        <v>752</v>
      </c>
      <c r="V1368" t="s">
        <v>753</v>
      </c>
      <c r="W1368" t="s">
        <v>930</v>
      </c>
      <c r="X1368" t="s">
        <v>931</v>
      </c>
      <c r="Y1368" t="s">
        <v>755</v>
      </c>
      <c r="Z1368" t="s">
        <v>380</v>
      </c>
      <c r="AA1368" t="s">
        <v>756</v>
      </c>
      <c r="AB1368" t="s">
        <v>924</v>
      </c>
      <c r="AC1368" t="s">
        <v>758</v>
      </c>
      <c r="AD1368" t="s">
        <v>759</v>
      </c>
      <c r="AE1368" t="s">
        <v>247</v>
      </c>
      <c r="AF1368" t="s">
        <v>925</v>
      </c>
      <c r="AG1368" t="s">
        <v>761</v>
      </c>
      <c r="AH1368" t="s">
        <v>762</v>
      </c>
      <c r="AI1368" t="s">
        <v>926</v>
      </c>
      <c r="AJ1368">
        <v>4999.3900000000003</v>
      </c>
      <c r="AK1368">
        <v>0</v>
      </c>
      <c r="AL1368">
        <v>0</v>
      </c>
      <c r="AM1368" t="s">
        <v>764</v>
      </c>
      <c r="AN1368" t="s">
        <v>764</v>
      </c>
      <c r="AO1368" t="s">
        <v>764</v>
      </c>
    </row>
    <row r="1369" spans="1:41" x14ac:dyDescent="0.35">
      <c r="A1369">
        <v>1029045</v>
      </c>
      <c r="B1369" t="s">
        <v>740</v>
      </c>
      <c r="C1369" t="s">
        <v>741</v>
      </c>
      <c r="D1369" t="e">
        <v>#N/A</v>
      </c>
      <c r="E1369" t="s">
        <v>979</v>
      </c>
      <c r="F1369" t="s">
        <v>800</v>
      </c>
      <c r="G1369">
        <v>2021</v>
      </c>
      <c r="H1369">
        <v>5</v>
      </c>
      <c r="I1369" t="s">
        <v>743</v>
      </c>
      <c r="J1369" s="29">
        <v>44342</v>
      </c>
      <c r="K1369" t="s">
        <v>744</v>
      </c>
      <c r="L1369" t="s">
        <v>745</v>
      </c>
      <c r="M1369" t="s">
        <v>805</v>
      </c>
      <c r="N1369" t="s">
        <v>806</v>
      </c>
      <c r="O1369" t="s">
        <v>807</v>
      </c>
      <c r="P1369" t="s">
        <v>673</v>
      </c>
      <c r="Q1369" t="s">
        <v>749</v>
      </c>
      <c r="R1369" t="s">
        <v>595</v>
      </c>
      <c r="S1369" t="s">
        <v>702</v>
      </c>
      <c r="T1369" t="s">
        <v>751</v>
      </c>
      <c r="U1369" t="s">
        <v>752</v>
      </c>
      <c r="V1369" t="s">
        <v>753</v>
      </c>
      <c r="W1369" t="s">
        <v>930</v>
      </c>
      <c r="X1369" t="s">
        <v>931</v>
      </c>
      <c r="Y1369" t="s">
        <v>755</v>
      </c>
      <c r="Z1369" t="s">
        <v>380</v>
      </c>
      <c r="AA1369" t="s">
        <v>756</v>
      </c>
      <c r="AB1369" t="s">
        <v>924</v>
      </c>
      <c r="AC1369" t="s">
        <v>758</v>
      </c>
      <c r="AD1369" t="s">
        <v>759</v>
      </c>
      <c r="AE1369" t="s">
        <v>247</v>
      </c>
      <c r="AF1369" t="s">
        <v>925</v>
      </c>
      <c r="AG1369" t="s">
        <v>761</v>
      </c>
      <c r="AH1369" t="s">
        <v>762</v>
      </c>
      <c r="AI1369" t="s">
        <v>926</v>
      </c>
      <c r="AJ1369">
        <v>-4900.66</v>
      </c>
      <c r="AK1369">
        <v>0</v>
      </c>
      <c r="AL1369">
        <v>0</v>
      </c>
      <c r="AM1369" t="s">
        <v>764</v>
      </c>
      <c r="AN1369" t="s">
        <v>764</v>
      </c>
      <c r="AO1369" t="s">
        <v>764</v>
      </c>
    </row>
    <row r="1370" spans="1:41" x14ac:dyDescent="0.35">
      <c r="A1370">
        <v>1060763</v>
      </c>
      <c r="B1370" t="s">
        <v>740</v>
      </c>
      <c r="C1370" t="s">
        <v>741</v>
      </c>
      <c r="D1370" t="e">
        <v>#N/A</v>
      </c>
      <c r="E1370" t="s">
        <v>980</v>
      </c>
      <c r="F1370" t="s">
        <v>800</v>
      </c>
      <c r="G1370">
        <v>2021</v>
      </c>
      <c r="H1370">
        <v>5</v>
      </c>
      <c r="I1370" t="s">
        <v>743</v>
      </c>
      <c r="J1370" s="29">
        <v>44347</v>
      </c>
      <c r="K1370" t="s">
        <v>744</v>
      </c>
      <c r="L1370" t="s">
        <v>745</v>
      </c>
      <c r="M1370" t="s">
        <v>801</v>
      </c>
      <c r="N1370" t="s">
        <v>802</v>
      </c>
      <c r="O1370" t="s">
        <v>803</v>
      </c>
      <c r="P1370" t="s">
        <v>673</v>
      </c>
      <c r="Q1370" t="s">
        <v>749</v>
      </c>
      <c r="R1370" t="s">
        <v>595</v>
      </c>
      <c r="S1370" t="s">
        <v>702</v>
      </c>
      <c r="T1370" t="s">
        <v>751</v>
      </c>
      <c r="U1370" t="s">
        <v>752</v>
      </c>
      <c r="V1370" t="s">
        <v>753</v>
      </c>
      <c r="W1370" t="s">
        <v>933</v>
      </c>
      <c r="X1370" t="s">
        <v>934</v>
      </c>
      <c r="Y1370" t="s">
        <v>755</v>
      </c>
      <c r="Z1370" t="s">
        <v>380</v>
      </c>
      <c r="AA1370" t="s">
        <v>756</v>
      </c>
      <c r="AB1370" t="s">
        <v>924</v>
      </c>
      <c r="AC1370" t="s">
        <v>758</v>
      </c>
      <c r="AD1370" t="s">
        <v>759</v>
      </c>
      <c r="AE1370" t="s">
        <v>247</v>
      </c>
      <c r="AF1370" t="s">
        <v>935</v>
      </c>
      <c r="AG1370" t="s">
        <v>761</v>
      </c>
      <c r="AH1370" t="s">
        <v>762</v>
      </c>
      <c r="AI1370" t="s">
        <v>936</v>
      </c>
      <c r="AJ1370">
        <v>3083.38</v>
      </c>
      <c r="AK1370">
        <v>0</v>
      </c>
      <c r="AL1370">
        <v>0</v>
      </c>
      <c r="AM1370" t="s">
        <v>764</v>
      </c>
      <c r="AN1370" t="s">
        <v>764</v>
      </c>
      <c r="AO1370" t="s">
        <v>764</v>
      </c>
    </row>
    <row r="1371" spans="1:41" x14ac:dyDescent="0.35">
      <c r="A1371">
        <v>1060763</v>
      </c>
      <c r="B1371" t="s">
        <v>740</v>
      </c>
      <c r="C1371" t="s">
        <v>741</v>
      </c>
      <c r="D1371" t="e">
        <v>#N/A</v>
      </c>
      <c r="E1371" t="s">
        <v>980</v>
      </c>
      <c r="F1371" t="s">
        <v>800</v>
      </c>
      <c r="G1371">
        <v>2021</v>
      </c>
      <c r="H1371">
        <v>5</v>
      </c>
      <c r="I1371" t="s">
        <v>743</v>
      </c>
      <c r="J1371" s="29">
        <v>44342</v>
      </c>
      <c r="K1371" t="s">
        <v>744</v>
      </c>
      <c r="L1371" t="s">
        <v>745</v>
      </c>
      <c r="M1371" t="s">
        <v>805</v>
      </c>
      <c r="N1371" t="s">
        <v>806</v>
      </c>
      <c r="O1371" t="s">
        <v>807</v>
      </c>
      <c r="P1371" t="s">
        <v>673</v>
      </c>
      <c r="Q1371" t="s">
        <v>749</v>
      </c>
      <c r="R1371" t="s">
        <v>595</v>
      </c>
      <c r="S1371" t="s">
        <v>702</v>
      </c>
      <c r="T1371" t="s">
        <v>751</v>
      </c>
      <c r="U1371" t="s">
        <v>752</v>
      </c>
      <c r="V1371" t="s">
        <v>753</v>
      </c>
      <c r="W1371" t="s">
        <v>933</v>
      </c>
      <c r="X1371" t="s">
        <v>934</v>
      </c>
      <c r="Y1371" t="s">
        <v>755</v>
      </c>
      <c r="Z1371" t="s">
        <v>380</v>
      </c>
      <c r="AA1371" t="s">
        <v>756</v>
      </c>
      <c r="AB1371" t="s">
        <v>924</v>
      </c>
      <c r="AC1371" t="s">
        <v>758</v>
      </c>
      <c r="AD1371" t="s">
        <v>759</v>
      </c>
      <c r="AE1371" t="s">
        <v>247</v>
      </c>
      <c r="AF1371" t="s">
        <v>935</v>
      </c>
      <c r="AG1371" t="s">
        <v>761</v>
      </c>
      <c r="AH1371" t="s">
        <v>762</v>
      </c>
      <c r="AI1371" t="s">
        <v>936</v>
      </c>
      <c r="AJ1371">
        <v>-7005.72</v>
      </c>
      <c r="AK1371">
        <v>0</v>
      </c>
      <c r="AL1371">
        <v>0</v>
      </c>
      <c r="AM1371" t="s">
        <v>764</v>
      </c>
      <c r="AN1371" t="s">
        <v>764</v>
      </c>
      <c r="AO1371" t="s">
        <v>764</v>
      </c>
    </row>
    <row r="1372" spans="1:41" x14ac:dyDescent="0.35">
      <c r="A1372">
        <v>1772571</v>
      </c>
      <c r="B1372" t="s">
        <v>740</v>
      </c>
      <c r="C1372" t="s">
        <v>741</v>
      </c>
      <c r="D1372" t="s">
        <v>580</v>
      </c>
      <c r="E1372" t="s">
        <v>107</v>
      </c>
      <c r="F1372" t="s">
        <v>800</v>
      </c>
      <c r="G1372">
        <v>2021</v>
      </c>
      <c r="H1372">
        <v>5</v>
      </c>
      <c r="I1372" t="s">
        <v>743</v>
      </c>
      <c r="J1372" s="29">
        <v>44347</v>
      </c>
      <c r="K1372" t="s">
        <v>744</v>
      </c>
      <c r="L1372" t="s">
        <v>745</v>
      </c>
      <c r="M1372" t="s">
        <v>801</v>
      </c>
      <c r="N1372" t="s">
        <v>802</v>
      </c>
      <c r="O1372" t="s">
        <v>803</v>
      </c>
      <c r="P1372" t="s">
        <v>673</v>
      </c>
      <c r="Q1372" t="s">
        <v>749</v>
      </c>
      <c r="R1372" t="s">
        <v>593</v>
      </c>
      <c r="S1372" t="s">
        <v>686</v>
      </c>
      <c r="T1372" t="s">
        <v>751</v>
      </c>
      <c r="U1372" t="s">
        <v>752</v>
      </c>
      <c r="V1372" t="s">
        <v>753</v>
      </c>
      <c r="W1372" t="s">
        <v>21</v>
      </c>
      <c r="X1372" t="s">
        <v>927</v>
      </c>
      <c r="Y1372" t="s">
        <v>755</v>
      </c>
      <c r="Z1372" t="s">
        <v>380</v>
      </c>
      <c r="AA1372" t="s">
        <v>756</v>
      </c>
      <c r="AB1372" t="s">
        <v>924</v>
      </c>
      <c r="AC1372" t="s">
        <v>758</v>
      </c>
      <c r="AD1372" t="s">
        <v>759</v>
      </c>
      <c r="AE1372" t="s">
        <v>562</v>
      </c>
      <c r="AF1372" t="s">
        <v>790</v>
      </c>
      <c r="AG1372" t="s">
        <v>761</v>
      </c>
      <c r="AH1372" t="s">
        <v>762</v>
      </c>
      <c r="AI1372" t="s">
        <v>791</v>
      </c>
      <c r="AJ1372">
        <v>53690.7</v>
      </c>
      <c r="AK1372">
        <v>0</v>
      </c>
      <c r="AL1372">
        <v>0</v>
      </c>
      <c r="AM1372" t="s">
        <v>764</v>
      </c>
      <c r="AN1372" t="s">
        <v>764</v>
      </c>
      <c r="AO1372" t="s">
        <v>764</v>
      </c>
    </row>
    <row r="1373" spans="1:41" x14ac:dyDescent="0.35">
      <c r="A1373">
        <v>1060757</v>
      </c>
      <c r="B1373" t="s">
        <v>740</v>
      </c>
      <c r="C1373" t="s">
        <v>741</v>
      </c>
      <c r="D1373" t="e">
        <v>#N/A</v>
      </c>
      <c r="E1373" t="s">
        <v>982</v>
      </c>
      <c r="F1373" t="s">
        <v>800</v>
      </c>
      <c r="G1373">
        <v>2021</v>
      </c>
      <c r="H1373">
        <v>5</v>
      </c>
      <c r="I1373" t="s">
        <v>743</v>
      </c>
      <c r="J1373" s="29">
        <v>44347</v>
      </c>
      <c r="K1373" t="s">
        <v>744</v>
      </c>
      <c r="L1373" t="s">
        <v>745</v>
      </c>
      <c r="M1373" t="s">
        <v>801</v>
      </c>
      <c r="N1373" t="s">
        <v>802</v>
      </c>
      <c r="O1373" t="s">
        <v>803</v>
      </c>
      <c r="P1373" t="s">
        <v>673</v>
      </c>
      <c r="Q1373" t="s">
        <v>749</v>
      </c>
      <c r="R1373" t="s">
        <v>593</v>
      </c>
      <c r="S1373" t="s">
        <v>686</v>
      </c>
      <c r="T1373" t="s">
        <v>751</v>
      </c>
      <c r="U1373" t="s">
        <v>752</v>
      </c>
      <c r="V1373" t="s">
        <v>753</v>
      </c>
      <c r="W1373" t="s">
        <v>922</v>
      </c>
      <c r="X1373" t="s">
        <v>923</v>
      </c>
      <c r="Y1373" t="s">
        <v>755</v>
      </c>
      <c r="Z1373" t="s">
        <v>380</v>
      </c>
      <c r="AA1373" t="s">
        <v>756</v>
      </c>
      <c r="AB1373" t="s">
        <v>924</v>
      </c>
      <c r="AC1373" t="s">
        <v>758</v>
      </c>
      <c r="AD1373" t="s">
        <v>759</v>
      </c>
      <c r="AE1373" t="s">
        <v>562</v>
      </c>
      <c r="AF1373" t="s">
        <v>925</v>
      </c>
      <c r="AG1373" t="s">
        <v>761</v>
      </c>
      <c r="AH1373" t="s">
        <v>762</v>
      </c>
      <c r="AI1373" t="s">
        <v>926</v>
      </c>
      <c r="AJ1373">
        <v>229.76</v>
      </c>
      <c r="AK1373">
        <v>0</v>
      </c>
      <c r="AL1373">
        <v>0</v>
      </c>
      <c r="AM1373" t="s">
        <v>764</v>
      </c>
      <c r="AN1373" t="s">
        <v>764</v>
      </c>
      <c r="AO1373" t="s">
        <v>764</v>
      </c>
    </row>
    <row r="1374" spans="1:41" x14ac:dyDescent="0.35">
      <c r="A1374">
        <v>1060757</v>
      </c>
      <c r="B1374" t="s">
        <v>740</v>
      </c>
      <c r="C1374" t="s">
        <v>741</v>
      </c>
      <c r="D1374" t="e">
        <v>#N/A</v>
      </c>
      <c r="E1374" t="s">
        <v>982</v>
      </c>
      <c r="F1374" t="s">
        <v>800</v>
      </c>
      <c r="G1374">
        <v>2021</v>
      </c>
      <c r="H1374">
        <v>5</v>
      </c>
      <c r="I1374" t="s">
        <v>743</v>
      </c>
      <c r="J1374" s="29">
        <v>44342</v>
      </c>
      <c r="K1374" t="s">
        <v>744</v>
      </c>
      <c r="L1374" t="s">
        <v>745</v>
      </c>
      <c r="M1374" t="s">
        <v>805</v>
      </c>
      <c r="N1374" t="s">
        <v>806</v>
      </c>
      <c r="O1374" t="s">
        <v>807</v>
      </c>
      <c r="P1374" t="s">
        <v>673</v>
      </c>
      <c r="Q1374" t="s">
        <v>749</v>
      </c>
      <c r="R1374" t="s">
        <v>593</v>
      </c>
      <c r="S1374" t="s">
        <v>686</v>
      </c>
      <c r="T1374" t="s">
        <v>751</v>
      </c>
      <c r="U1374" t="s">
        <v>752</v>
      </c>
      <c r="V1374" t="s">
        <v>753</v>
      </c>
      <c r="W1374" t="s">
        <v>922</v>
      </c>
      <c r="X1374" t="s">
        <v>923</v>
      </c>
      <c r="Y1374" t="s">
        <v>755</v>
      </c>
      <c r="Z1374" t="s">
        <v>380</v>
      </c>
      <c r="AA1374" t="s">
        <v>756</v>
      </c>
      <c r="AB1374" t="s">
        <v>924</v>
      </c>
      <c r="AC1374" t="s">
        <v>758</v>
      </c>
      <c r="AD1374" t="s">
        <v>759</v>
      </c>
      <c r="AE1374" t="s">
        <v>562</v>
      </c>
      <c r="AF1374" t="s">
        <v>925</v>
      </c>
      <c r="AG1374" t="s">
        <v>761</v>
      </c>
      <c r="AH1374" t="s">
        <v>762</v>
      </c>
      <c r="AI1374" t="s">
        <v>926</v>
      </c>
      <c r="AJ1374">
        <v>-252.23</v>
      </c>
      <c r="AK1374">
        <v>0</v>
      </c>
      <c r="AL1374">
        <v>0</v>
      </c>
      <c r="AM1374" t="s">
        <v>764</v>
      </c>
      <c r="AN1374" t="s">
        <v>764</v>
      </c>
      <c r="AO1374" t="s">
        <v>764</v>
      </c>
    </row>
    <row r="1375" spans="1:41" x14ac:dyDescent="0.35">
      <c r="A1375">
        <v>1772082</v>
      </c>
      <c r="B1375" t="s">
        <v>740</v>
      </c>
      <c r="C1375" t="s">
        <v>741</v>
      </c>
      <c r="D1375" t="s">
        <v>580</v>
      </c>
      <c r="E1375" t="s">
        <v>106</v>
      </c>
      <c r="F1375" t="s">
        <v>800</v>
      </c>
      <c r="G1375">
        <v>2021</v>
      </c>
      <c r="H1375">
        <v>5</v>
      </c>
      <c r="I1375" t="s">
        <v>743</v>
      </c>
      <c r="J1375" s="29">
        <v>44347</v>
      </c>
      <c r="K1375" t="s">
        <v>744</v>
      </c>
      <c r="L1375" t="s">
        <v>745</v>
      </c>
      <c r="M1375" t="s">
        <v>801</v>
      </c>
      <c r="N1375" t="s">
        <v>802</v>
      </c>
      <c r="O1375" t="s">
        <v>803</v>
      </c>
      <c r="P1375" t="s">
        <v>673</v>
      </c>
      <c r="Q1375" t="s">
        <v>749</v>
      </c>
      <c r="R1375" t="s">
        <v>593</v>
      </c>
      <c r="S1375" t="s">
        <v>686</v>
      </c>
      <c r="T1375" t="s">
        <v>751</v>
      </c>
      <c r="U1375" t="s">
        <v>752</v>
      </c>
      <c r="V1375" t="s">
        <v>753</v>
      </c>
      <c r="W1375" t="s">
        <v>20</v>
      </c>
      <c r="X1375" t="s">
        <v>928</v>
      </c>
      <c r="Y1375" t="s">
        <v>755</v>
      </c>
      <c r="Z1375" t="s">
        <v>380</v>
      </c>
      <c r="AA1375" t="s">
        <v>756</v>
      </c>
      <c r="AB1375" t="s">
        <v>924</v>
      </c>
      <c r="AC1375" t="s">
        <v>758</v>
      </c>
      <c r="AD1375" t="s">
        <v>759</v>
      </c>
      <c r="AE1375" t="s">
        <v>562</v>
      </c>
      <c r="AF1375" t="s">
        <v>925</v>
      </c>
      <c r="AG1375" t="s">
        <v>761</v>
      </c>
      <c r="AH1375" t="s">
        <v>762</v>
      </c>
      <c r="AI1375" t="s">
        <v>926</v>
      </c>
      <c r="AJ1375">
        <v>2081.64</v>
      </c>
      <c r="AK1375">
        <v>0</v>
      </c>
      <c r="AL1375">
        <v>0</v>
      </c>
      <c r="AM1375" t="s">
        <v>764</v>
      </c>
      <c r="AN1375" t="s">
        <v>764</v>
      </c>
      <c r="AO1375" t="s">
        <v>764</v>
      </c>
    </row>
    <row r="1376" spans="1:41" x14ac:dyDescent="0.35">
      <c r="A1376">
        <v>1772082</v>
      </c>
      <c r="B1376" t="s">
        <v>740</v>
      </c>
      <c r="C1376" t="s">
        <v>741</v>
      </c>
      <c r="D1376" t="s">
        <v>580</v>
      </c>
      <c r="E1376" t="s">
        <v>106</v>
      </c>
      <c r="F1376" t="s">
        <v>800</v>
      </c>
      <c r="G1376">
        <v>2021</v>
      </c>
      <c r="H1376">
        <v>5</v>
      </c>
      <c r="I1376" t="s">
        <v>743</v>
      </c>
      <c r="J1376" s="29">
        <v>44347</v>
      </c>
      <c r="K1376" t="s">
        <v>744</v>
      </c>
      <c r="L1376" t="s">
        <v>745</v>
      </c>
      <c r="M1376" t="s">
        <v>801</v>
      </c>
      <c r="N1376" t="s">
        <v>802</v>
      </c>
      <c r="O1376" t="s">
        <v>803</v>
      </c>
      <c r="P1376" t="s">
        <v>673</v>
      </c>
      <c r="Q1376" t="s">
        <v>749</v>
      </c>
      <c r="R1376" t="s">
        <v>593</v>
      </c>
      <c r="S1376" t="s">
        <v>686</v>
      </c>
      <c r="T1376" t="s">
        <v>751</v>
      </c>
      <c r="U1376" t="s">
        <v>752</v>
      </c>
      <c r="V1376" t="s">
        <v>753</v>
      </c>
      <c r="W1376" t="s">
        <v>20</v>
      </c>
      <c r="X1376" t="s">
        <v>928</v>
      </c>
      <c r="Y1376" t="s">
        <v>755</v>
      </c>
      <c r="Z1376" t="s">
        <v>380</v>
      </c>
      <c r="AA1376" t="s">
        <v>756</v>
      </c>
      <c r="AB1376" t="s">
        <v>924</v>
      </c>
      <c r="AC1376" t="s">
        <v>758</v>
      </c>
      <c r="AD1376" t="s">
        <v>759</v>
      </c>
      <c r="AE1376" t="s">
        <v>562</v>
      </c>
      <c r="AF1376" t="s">
        <v>925</v>
      </c>
      <c r="AG1376" t="s">
        <v>761</v>
      </c>
      <c r="AH1376" t="s">
        <v>762</v>
      </c>
      <c r="AI1376" t="s">
        <v>926</v>
      </c>
      <c r="AJ1376">
        <v>979.39</v>
      </c>
      <c r="AK1376">
        <v>0</v>
      </c>
      <c r="AL1376">
        <v>0</v>
      </c>
      <c r="AM1376" t="s">
        <v>764</v>
      </c>
      <c r="AN1376" t="s">
        <v>764</v>
      </c>
      <c r="AO1376" t="s">
        <v>764</v>
      </c>
    </row>
    <row r="1377" spans="1:41" x14ac:dyDescent="0.35">
      <c r="A1377">
        <v>1069712</v>
      </c>
      <c r="B1377" t="s">
        <v>740</v>
      </c>
      <c r="C1377" t="s">
        <v>741</v>
      </c>
      <c r="D1377" t="e">
        <v>#N/A</v>
      </c>
      <c r="E1377" t="s">
        <v>981</v>
      </c>
      <c r="F1377" t="s">
        <v>800</v>
      </c>
      <c r="G1377">
        <v>2021</v>
      </c>
      <c r="H1377">
        <v>5</v>
      </c>
      <c r="I1377" t="s">
        <v>743</v>
      </c>
      <c r="J1377" s="29">
        <v>44347</v>
      </c>
      <c r="K1377" t="s">
        <v>744</v>
      </c>
      <c r="L1377" t="s">
        <v>745</v>
      </c>
      <c r="M1377" t="s">
        <v>801</v>
      </c>
      <c r="N1377" t="s">
        <v>802</v>
      </c>
      <c r="O1377" t="s">
        <v>803</v>
      </c>
      <c r="P1377" t="s">
        <v>673</v>
      </c>
      <c r="Q1377" t="s">
        <v>749</v>
      </c>
      <c r="R1377" t="s">
        <v>593</v>
      </c>
      <c r="S1377" t="s">
        <v>686</v>
      </c>
      <c r="T1377" t="s">
        <v>751</v>
      </c>
      <c r="U1377" t="s">
        <v>752</v>
      </c>
      <c r="V1377" t="s">
        <v>753</v>
      </c>
      <c r="W1377" t="s">
        <v>930</v>
      </c>
      <c r="X1377" t="s">
        <v>931</v>
      </c>
      <c r="Y1377" t="s">
        <v>755</v>
      </c>
      <c r="Z1377" t="s">
        <v>380</v>
      </c>
      <c r="AA1377" t="s">
        <v>756</v>
      </c>
      <c r="AB1377" t="s">
        <v>924</v>
      </c>
      <c r="AC1377" t="s">
        <v>758</v>
      </c>
      <c r="AD1377" t="s">
        <v>759</v>
      </c>
      <c r="AE1377" t="s">
        <v>562</v>
      </c>
      <c r="AF1377" t="s">
        <v>925</v>
      </c>
      <c r="AG1377" t="s">
        <v>761</v>
      </c>
      <c r="AH1377" t="s">
        <v>762</v>
      </c>
      <c r="AI1377" t="s">
        <v>926</v>
      </c>
      <c r="AJ1377">
        <v>7004.6</v>
      </c>
      <c r="AK1377">
        <v>0</v>
      </c>
      <c r="AL1377">
        <v>0</v>
      </c>
      <c r="AM1377" t="s">
        <v>764</v>
      </c>
      <c r="AN1377" t="s">
        <v>764</v>
      </c>
      <c r="AO1377" t="s">
        <v>764</v>
      </c>
    </row>
    <row r="1378" spans="1:41" x14ac:dyDescent="0.35">
      <c r="A1378">
        <v>1069712</v>
      </c>
      <c r="B1378" t="s">
        <v>740</v>
      </c>
      <c r="C1378" t="s">
        <v>741</v>
      </c>
      <c r="D1378" t="e">
        <v>#N/A</v>
      </c>
      <c r="E1378" t="s">
        <v>981</v>
      </c>
      <c r="F1378" t="s">
        <v>800</v>
      </c>
      <c r="G1378">
        <v>2021</v>
      </c>
      <c r="H1378">
        <v>5</v>
      </c>
      <c r="I1378" t="s">
        <v>743</v>
      </c>
      <c r="J1378" s="29">
        <v>44342</v>
      </c>
      <c r="K1378" t="s">
        <v>744</v>
      </c>
      <c r="L1378" t="s">
        <v>745</v>
      </c>
      <c r="M1378" t="s">
        <v>805</v>
      </c>
      <c r="N1378" t="s">
        <v>806</v>
      </c>
      <c r="O1378" t="s">
        <v>807</v>
      </c>
      <c r="P1378" t="s">
        <v>673</v>
      </c>
      <c r="Q1378" t="s">
        <v>749</v>
      </c>
      <c r="R1378" t="s">
        <v>593</v>
      </c>
      <c r="S1378" t="s">
        <v>686</v>
      </c>
      <c r="T1378" t="s">
        <v>751</v>
      </c>
      <c r="U1378" t="s">
        <v>752</v>
      </c>
      <c r="V1378" t="s">
        <v>753</v>
      </c>
      <c r="W1378" t="s">
        <v>930</v>
      </c>
      <c r="X1378" t="s">
        <v>931</v>
      </c>
      <c r="Y1378" t="s">
        <v>755</v>
      </c>
      <c r="Z1378" t="s">
        <v>380</v>
      </c>
      <c r="AA1378" t="s">
        <v>756</v>
      </c>
      <c r="AB1378" t="s">
        <v>924</v>
      </c>
      <c r="AC1378" t="s">
        <v>758</v>
      </c>
      <c r="AD1378" t="s">
        <v>759</v>
      </c>
      <c r="AE1378" t="s">
        <v>562</v>
      </c>
      <c r="AF1378" t="s">
        <v>925</v>
      </c>
      <c r="AG1378" t="s">
        <v>761</v>
      </c>
      <c r="AH1378" t="s">
        <v>762</v>
      </c>
      <c r="AI1378" t="s">
        <v>926</v>
      </c>
      <c r="AJ1378">
        <v>-5664.19</v>
      </c>
      <c r="AK1378">
        <v>0</v>
      </c>
      <c r="AL1378">
        <v>0</v>
      </c>
      <c r="AM1378" t="s">
        <v>764</v>
      </c>
      <c r="AN1378" t="s">
        <v>764</v>
      </c>
      <c r="AO1378" t="s">
        <v>764</v>
      </c>
    </row>
    <row r="1379" spans="1:41" x14ac:dyDescent="0.35">
      <c r="A1379">
        <v>1069711</v>
      </c>
      <c r="B1379" t="s">
        <v>740</v>
      </c>
      <c r="C1379" t="s">
        <v>741</v>
      </c>
      <c r="D1379" t="e">
        <v>#N/A</v>
      </c>
      <c r="E1379" t="s">
        <v>983</v>
      </c>
      <c r="F1379" t="s">
        <v>800</v>
      </c>
      <c r="G1379">
        <v>2021</v>
      </c>
      <c r="H1379">
        <v>5</v>
      </c>
      <c r="I1379" t="s">
        <v>743</v>
      </c>
      <c r="J1379" s="29">
        <v>44347</v>
      </c>
      <c r="K1379" t="s">
        <v>744</v>
      </c>
      <c r="L1379" t="s">
        <v>745</v>
      </c>
      <c r="M1379" t="s">
        <v>801</v>
      </c>
      <c r="N1379" t="s">
        <v>802</v>
      </c>
      <c r="O1379" t="s">
        <v>803</v>
      </c>
      <c r="P1379" t="s">
        <v>673</v>
      </c>
      <c r="Q1379" t="s">
        <v>749</v>
      </c>
      <c r="R1379" t="s">
        <v>593</v>
      </c>
      <c r="S1379" t="s">
        <v>686</v>
      </c>
      <c r="T1379" t="s">
        <v>751</v>
      </c>
      <c r="U1379" t="s">
        <v>752</v>
      </c>
      <c r="V1379" t="s">
        <v>753</v>
      </c>
      <c r="W1379" t="s">
        <v>933</v>
      </c>
      <c r="X1379" t="s">
        <v>934</v>
      </c>
      <c r="Y1379" t="s">
        <v>755</v>
      </c>
      <c r="Z1379" t="s">
        <v>380</v>
      </c>
      <c r="AA1379" t="s">
        <v>756</v>
      </c>
      <c r="AB1379" t="s">
        <v>924</v>
      </c>
      <c r="AC1379" t="s">
        <v>758</v>
      </c>
      <c r="AD1379" t="s">
        <v>759</v>
      </c>
      <c r="AE1379" t="s">
        <v>562</v>
      </c>
      <c r="AF1379" t="s">
        <v>935</v>
      </c>
      <c r="AG1379" t="s">
        <v>761</v>
      </c>
      <c r="AH1379" t="s">
        <v>762</v>
      </c>
      <c r="AI1379" t="s">
        <v>936</v>
      </c>
      <c r="AJ1379">
        <v>3172.13</v>
      </c>
      <c r="AK1379">
        <v>0</v>
      </c>
      <c r="AL1379">
        <v>0</v>
      </c>
      <c r="AM1379" t="s">
        <v>764</v>
      </c>
      <c r="AN1379" t="s">
        <v>764</v>
      </c>
      <c r="AO1379" t="s">
        <v>764</v>
      </c>
    </row>
    <row r="1380" spans="1:41" x14ac:dyDescent="0.35">
      <c r="A1380">
        <v>1069711</v>
      </c>
      <c r="B1380" t="s">
        <v>740</v>
      </c>
      <c r="C1380" t="s">
        <v>741</v>
      </c>
      <c r="D1380" t="e">
        <v>#N/A</v>
      </c>
      <c r="E1380" t="s">
        <v>983</v>
      </c>
      <c r="F1380" t="s">
        <v>800</v>
      </c>
      <c r="G1380">
        <v>2021</v>
      </c>
      <c r="H1380">
        <v>5</v>
      </c>
      <c r="I1380" t="s">
        <v>743</v>
      </c>
      <c r="J1380" s="29">
        <v>44342</v>
      </c>
      <c r="K1380" t="s">
        <v>744</v>
      </c>
      <c r="L1380" t="s">
        <v>745</v>
      </c>
      <c r="M1380" t="s">
        <v>805</v>
      </c>
      <c r="N1380" t="s">
        <v>806</v>
      </c>
      <c r="O1380" t="s">
        <v>807</v>
      </c>
      <c r="P1380" t="s">
        <v>673</v>
      </c>
      <c r="Q1380" t="s">
        <v>749</v>
      </c>
      <c r="R1380" t="s">
        <v>593</v>
      </c>
      <c r="S1380" t="s">
        <v>686</v>
      </c>
      <c r="T1380" t="s">
        <v>751</v>
      </c>
      <c r="U1380" t="s">
        <v>752</v>
      </c>
      <c r="V1380" t="s">
        <v>753</v>
      </c>
      <c r="W1380" t="s">
        <v>933</v>
      </c>
      <c r="X1380" t="s">
        <v>934</v>
      </c>
      <c r="Y1380" t="s">
        <v>755</v>
      </c>
      <c r="Z1380" t="s">
        <v>380</v>
      </c>
      <c r="AA1380" t="s">
        <v>756</v>
      </c>
      <c r="AB1380" t="s">
        <v>924</v>
      </c>
      <c r="AC1380" t="s">
        <v>758</v>
      </c>
      <c r="AD1380" t="s">
        <v>759</v>
      </c>
      <c r="AE1380" t="s">
        <v>562</v>
      </c>
      <c r="AF1380" t="s">
        <v>935</v>
      </c>
      <c r="AG1380" t="s">
        <v>761</v>
      </c>
      <c r="AH1380" t="s">
        <v>762</v>
      </c>
      <c r="AI1380" t="s">
        <v>936</v>
      </c>
      <c r="AJ1380">
        <v>-632.86</v>
      </c>
      <c r="AK1380">
        <v>0</v>
      </c>
      <c r="AL1380">
        <v>0</v>
      </c>
      <c r="AM1380" t="s">
        <v>764</v>
      </c>
      <c r="AN1380" t="s">
        <v>764</v>
      </c>
      <c r="AO1380" t="s">
        <v>764</v>
      </c>
    </row>
    <row r="1381" spans="1:41" x14ac:dyDescent="0.35">
      <c r="A1381">
        <v>1772566</v>
      </c>
      <c r="B1381" t="s">
        <v>740</v>
      </c>
      <c r="C1381" t="s">
        <v>741</v>
      </c>
      <c r="D1381" t="s">
        <v>580</v>
      </c>
      <c r="E1381" t="s">
        <v>104</v>
      </c>
      <c r="F1381" t="s">
        <v>800</v>
      </c>
      <c r="G1381">
        <v>2021</v>
      </c>
      <c r="H1381">
        <v>5</v>
      </c>
      <c r="I1381" t="s">
        <v>743</v>
      </c>
      <c r="J1381" s="29">
        <v>44347</v>
      </c>
      <c r="K1381" t="s">
        <v>744</v>
      </c>
      <c r="L1381" t="s">
        <v>745</v>
      </c>
      <c r="M1381" t="s">
        <v>801</v>
      </c>
      <c r="N1381" t="s">
        <v>802</v>
      </c>
      <c r="O1381" t="s">
        <v>803</v>
      </c>
      <c r="P1381" t="s">
        <v>673</v>
      </c>
      <c r="Q1381" t="s">
        <v>749</v>
      </c>
      <c r="R1381" t="s">
        <v>591</v>
      </c>
      <c r="S1381" t="s">
        <v>687</v>
      </c>
      <c r="T1381" t="s">
        <v>751</v>
      </c>
      <c r="U1381" t="s">
        <v>752</v>
      </c>
      <c r="V1381" t="s">
        <v>753</v>
      </c>
      <c r="W1381" t="s">
        <v>21</v>
      </c>
      <c r="X1381" t="s">
        <v>927</v>
      </c>
      <c r="Y1381" t="s">
        <v>755</v>
      </c>
      <c r="Z1381" t="s">
        <v>380</v>
      </c>
      <c r="AA1381" t="s">
        <v>756</v>
      </c>
      <c r="AB1381" t="s">
        <v>924</v>
      </c>
      <c r="AC1381" t="s">
        <v>758</v>
      </c>
      <c r="AD1381" t="s">
        <v>759</v>
      </c>
      <c r="AE1381" t="s">
        <v>768</v>
      </c>
      <c r="AF1381" t="s">
        <v>790</v>
      </c>
      <c r="AG1381" t="s">
        <v>761</v>
      </c>
      <c r="AH1381" t="s">
        <v>762</v>
      </c>
      <c r="AI1381" t="s">
        <v>791</v>
      </c>
      <c r="AJ1381">
        <v>22133.39</v>
      </c>
      <c r="AK1381">
        <v>0</v>
      </c>
      <c r="AL1381">
        <v>0</v>
      </c>
      <c r="AM1381" t="s">
        <v>764</v>
      </c>
      <c r="AN1381" t="s">
        <v>764</v>
      </c>
      <c r="AO1381" t="s">
        <v>764</v>
      </c>
    </row>
    <row r="1382" spans="1:41" x14ac:dyDescent="0.35">
      <c r="A1382">
        <v>1771945</v>
      </c>
      <c r="B1382" t="s">
        <v>740</v>
      </c>
      <c r="C1382" t="s">
        <v>741</v>
      </c>
      <c r="D1382" t="s">
        <v>580</v>
      </c>
      <c r="E1382" t="s">
        <v>103</v>
      </c>
      <c r="F1382" t="s">
        <v>800</v>
      </c>
      <c r="G1382">
        <v>2021</v>
      </c>
      <c r="H1382">
        <v>5</v>
      </c>
      <c r="I1382" t="s">
        <v>743</v>
      </c>
      <c r="J1382" s="29">
        <v>44347</v>
      </c>
      <c r="K1382" t="s">
        <v>744</v>
      </c>
      <c r="L1382" t="s">
        <v>745</v>
      </c>
      <c r="M1382" t="s">
        <v>801</v>
      </c>
      <c r="N1382" t="s">
        <v>802</v>
      </c>
      <c r="O1382" t="s">
        <v>803</v>
      </c>
      <c r="P1382" t="s">
        <v>673</v>
      </c>
      <c r="Q1382" t="s">
        <v>749</v>
      </c>
      <c r="R1382" t="s">
        <v>591</v>
      </c>
      <c r="S1382" t="s">
        <v>687</v>
      </c>
      <c r="T1382" t="s">
        <v>751</v>
      </c>
      <c r="U1382" t="s">
        <v>752</v>
      </c>
      <c r="V1382" t="s">
        <v>753</v>
      </c>
      <c r="W1382" t="s">
        <v>20</v>
      </c>
      <c r="X1382" t="s">
        <v>928</v>
      </c>
      <c r="Y1382" t="s">
        <v>755</v>
      </c>
      <c r="Z1382" t="s">
        <v>380</v>
      </c>
      <c r="AA1382" t="s">
        <v>756</v>
      </c>
      <c r="AB1382" t="s">
        <v>924</v>
      </c>
      <c r="AC1382" t="s">
        <v>758</v>
      </c>
      <c r="AD1382" t="s">
        <v>759</v>
      </c>
      <c r="AE1382" t="s">
        <v>768</v>
      </c>
      <c r="AF1382" t="s">
        <v>925</v>
      </c>
      <c r="AG1382" t="s">
        <v>761</v>
      </c>
      <c r="AH1382" t="s">
        <v>762</v>
      </c>
      <c r="AI1382" t="s">
        <v>926</v>
      </c>
      <c r="AJ1382">
        <v>13420.42</v>
      </c>
      <c r="AK1382">
        <v>0</v>
      </c>
      <c r="AL1382">
        <v>0</v>
      </c>
      <c r="AM1382" t="s">
        <v>764</v>
      </c>
      <c r="AN1382" t="s">
        <v>764</v>
      </c>
      <c r="AO1382" t="s">
        <v>764</v>
      </c>
    </row>
    <row r="1383" spans="1:41" x14ac:dyDescent="0.35">
      <c r="A1383">
        <v>1026570</v>
      </c>
      <c r="B1383" t="s">
        <v>740</v>
      </c>
      <c r="C1383" t="s">
        <v>741</v>
      </c>
      <c r="D1383" t="e">
        <v>#N/A</v>
      </c>
      <c r="E1383" t="s">
        <v>984</v>
      </c>
      <c r="F1383" t="s">
        <v>800</v>
      </c>
      <c r="G1383">
        <v>2021</v>
      </c>
      <c r="H1383">
        <v>5</v>
      </c>
      <c r="I1383" t="s">
        <v>743</v>
      </c>
      <c r="J1383" s="29">
        <v>44347</v>
      </c>
      <c r="K1383" t="s">
        <v>744</v>
      </c>
      <c r="L1383" t="s">
        <v>745</v>
      </c>
      <c r="M1383" t="s">
        <v>801</v>
      </c>
      <c r="N1383" t="s">
        <v>802</v>
      </c>
      <c r="O1383" t="s">
        <v>803</v>
      </c>
      <c r="P1383" t="s">
        <v>673</v>
      </c>
      <c r="Q1383" t="s">
        <v>749</v>
      </c>
      <c r="R1383" t="s">
        <v>591</v>
      </c>
      <c r="S1383" t="s">
        <v>687</v>
      </c>
      <c r="T1383" t="s">
        <v>751</v>
      </c>
      <c r="U1383" t="s">
        <v>752</v>
      </c>
      <c r="V1383" t="s">
        <v>753</v>
      </c>
      <c r="W1383" t="s">
        <v>930</v>
      </c>
      <c r="X1383" t="s">
        <v>931</v>
      </c>
      <c r="Y1383" t="s">
        <v>755</v>
      </c>
      <c r="Z1383" t="s">
        <v>380</v>
      </c>
      <c r="AA1383" t="s">
        <v>756</v>
      </c>
      <c r="AB1383" t="s">
        <v>924</v>
      </c>
      <c r="AC1383" t="s">
        <v>758</v>
      </c>
      <c r="AD1383" t="s">
        <v>759</v>
      </c>
      <c r="AE1383" t="s">
        <v>768</v>
      </c>
      <c r="AF1383" t="s">
        <v>925</v>
      </c>
      <c r="AG1383" t="s">
        <v>761</v>
      </c>
      <c r="AH1383" t="s">
        <v>762</v>
      </c>
      <c r="AI1383" t="s">
        <v>926</v>
      </c>
      <c r="AJ1383">
        <v>9896.67</v>
      </c>
      <c r="AK1383">
        <v>0</v>
      </c>
      <c r="AL1383">
        <v>0</v>
      </c>
      <c r="AM1383" t="s">
        <v>764</v>
      </c>
      <c r="AN1383" t="s">
        <v>764</v>
      </c>
      <c r="AO1383" t="s">
        <v>764</v>
      </c>
    </row>
    <row r="1384" spans="1:41" x14ac:dyDescent="0.35">
      <c r="A1384">
        <v>1026570</v>
      </c>
      <c r="B1384" t="s">
        <v>740</v>
      </c>
      <c r="C1384" t="s">
        <v>741</v>
      </c>
      <c r="D1384" t="e">
        <v>#N/A</v>
      </c>
      <c r="E1384" t="s">
        <v>984</v>
      </c>
      <c r="F1384" t="s">
        <v>800</v>
      </c>
      <c r="G1384">
        <v>2021</v>
      </c>
      <c r="H1384">
        <v>5</v>
      </c>
      <c r="I1384" t="s">
        <v>743</v>
      </c>
      <c r="J1384" s="29">
        <v>44342</v>
      </c>
      <c r="K1384" t="s">
        <v>744</v>
      </c>
      <c r="L1384" t="s">
        <v>745</v>
      </c>
      <c r="M1384" t="s">
        <v>805</v>
      </c>
      <c r="N1384" t="s">
        <v>806</v>
      </c>
      <c r="O1384" t="s">
        <v>807</v>
      </c>
      <c r="P1384" t="s">
        <v>673</v>
      </c>
      <c r="Q1384" t="s">
        <v>749</v>
      </c>
      <c r="R1384" t="s">
        <v>591</v>
      </c>
      <c r="S1384" t="s">
        <v>687</v>
      </c>
      <c r="T1384" t="s">
        <v>751</v>
      </c>
      <c r="U1384" t="s">
        <v>752</v>
      </c>
      <c r="V1384" t="s">
        <v>753</v>
      </c>
      <c r="W1384" t="s">
        <v>930</v>
      </c>
      <c r="X1384" t="s">
        <v>931</v>
      </c>
      <c r="Y1384" t="s">
        <v>755</v>
      </c>
      <c r="Z1384" t="s">
        <v>380</v>
      </c>
      <c r="AA1384" t="s">
        <v>756</v>
      </c>
      <c r="AB1384" t="s">
        <v>924</v>
      </c>
      <c r="AC1384" t="s">
        <v>758</v>
      </c>
      <c r="AD1384" t="s">
        <v>759</v>
      </c>
      <c r="AE1384" t="s">
        <v>768</v>
      </c>
      <c r="AF1384" t="s">
        <v>925</v>
      </c>
      <c r="AG1384" t="s">
        <v>761</v>
      </c>
      <c r="AH1384" t="s">
        <v>762</v>
      </c>
      <c r="AI1384" t="s">
        <v>926</v>
      </c>
      <c r="AJ1384">
        <v>-3955.19</v>
      </c>
      <c r="AK1384">
        <v>0</v>
      </c>
      <c r="AL1384">
        <v>0</v>
      </c>
      <c r="AM1384" t="s">
        <v>764</v>
      </c>
      <c r="AN1384" t="s">
        <v>764</v>
      </c>
      <c r="AO1384" t="s">
        <v>764</v>
      </c>
    </row>
    <row r="1385" spans="1:41" x14ac:dyDescent="0.35">
      <c r="A1385">
        <v>1060753</v>
      </c>
      <c r="B1385" t="s">
        <v>740</v>
      </c>
      <c r="C1385" t="s">
        <v>741</v>
      </c>
      <c r="D1385" t="e">
        <v>#N/A</v>
      </c>
      <c r="E1385" t="s">
        <v>985</v>
      </c>
      <c r="F1385" t="s">
        <v>800</v>
      </c>
      <c r="G1385">
        <v>2021</v>
      </c>
      <c r="H1385">
        <v>5</v>
      </c>
      <c r="I1385" t="s">
        <v>743</v>
      </c>
      <c r="J1385" s="29">
        <v>44347</v>
      </c>
      <c r="K1385" t="s">
        <v>744</v>
      </c>
      <c r="L1385" t="s">
        <v>745</v>
      </c>
      <c r="M1385" t="s">
        <v>801</v>
      </c>
      <c r="N1385" t="s">
        <v>802</v>
      </c>
      <c r="O1385" t="s">
        <v>803</v>
      </c>
      <c r="P1385" t="s">
        <v>673</v>
      </c>
      <c r="Q1385" t="s">
        <v>749</v>
      </c>
      <c r="R1385" t="s">
        <v>591</v>
      </c>
      <c r="S1385" t="s">
        <v>687</v>
      </c>
      <c r="T1385" t="s">
        <v>751</v>
      </c>
      <c r="U1385" t="s">
        <v>752</v>
      </c>
      <c r="V1385" t="s">
        <v>753</v>
      </c>
      <c r="W1385" t="s">
        <v>933</v>
      </c>
      <c r="X1385" t="s">
        <v>934</v>
      </c>
      <c r="Y1385" t="s">
        <v>755</v>
      </c>
      <c r="Z1385" t="s">
        <v>380</v>
      </c>
      <c r="AA1385" t="s">
        <v>756</v>
      </c>
      <c r="AB1385" t="s">
        <v>924</v>
      </c>
      <c r="AC1385" t="s">
        <v>758</v>
      </c>
      <c r="AD1385" t="s">
        <v>759</v>
      </c>
      <c r="AE1385" t="s">
        <v>768</v>
      </c>
      <c r="AF1385" t="s">
        <v>935</v>
      </c>
      <c r="AG1385" t="s">
        <v>761</v>
      </c>
      <c r="AH1385" t="s">
        <v>762</v>
      </c>
      <c r="AI1385" t="s">
        <v>936</v>
      </c>
      <c r="AJ1385">
        <v>5688.32</v>
      </c>
      <c r="AK1385">
        <v>0</v>
      </c>
      <c r="AL1385">
        <v>0</v>
      </c>
      <c r="AM1385" t="s">
        <v>764</v>
      </c>
      <c r="AN1385" t="s">
        <v>764</v>
      </c>
      <c r="AO1385" t="s">
        <v>764</v>
      </c>
    </row>
    <row r="1386" spans="1:41" x14ac:dyDescent="0.35">
      <c r="A1386">
        <v>1060753</v>
      </c>
      <c r="B1386" t="s">
        <v>740</v>
      </c>
      <c r="C1386" t="s">
        <v>741</v>
      </c>
      <c r="D1386" t="e">
        <v>#N/A</v>
      </c>
      <c r="E1386" t="s">
        <v>985</v>
      </c>
      <c r="F1386" t="s">
        <v>800</v>
      </c>
      <c r="G1386">
        <v>2021</v>
      </c>
      <c r="H1386">
        <v>5</v>
      </c>
      <c r="I1386" t="s">
        <v>743</v>
      </c>
      <c r="J1386" s="29">
        <v>44342</v>
      </c>
      <c r="K1386" t="s">
        <v>744</v>
      </c>
      <c r="L1386" t="s">
        <v>745</v>
      </c>
      <c r="M1386" t="s">
        <v>805</v>
      </c>
      <c r="N1386" t="s">
        <v>806</v>
      </c>
      <c r="O1386" t="s">
        <v>807</v>
      </c>
      <c r="P1386" t="s">
        <v>673</v>
      </c>
      <c r="Q1386" t="s">
        <v>749</v>
      </c>
      <c r="R1386" t="s">
        <v>591</v>
      </c>
      <c r="S1386" t="s">
        <v>687</v>
      </c>
      <c r="T1386" t="s">
        <v>751</v>
      </c>
      <c r="U1386" t="s">
        <v>752</v>
      </c>
      <c r="V1386" t="s">
        <v>753</v>
      </c>
      <c r="W1386" t="s">
        <v>933</v>
      </c>
      <c r="X1386" t="s">
        <v>934</v>
      </c>
      <c r="Y1386" t="s">
        <v>755</v>
      </c>
      <c r="Z1386" t="s">
        <v>380</v>
      </c>
      <c r="AA1386" t="s">
        <v>756</v>
      </c>
      <c r="AB1386" t="s">
        <v>924</v>
      </c>
      <c r="AC1386" t="s">
        <v>758</v>
      </c>
      <c r="AD1386" t="s">
        <v>759</v>
      </c>
      <c r="AE1386" t="s">
        <v>768</v>
      </c>
      <c r="AF1386" t="s">
        <v>935</v>
      </c>
      <c r="AG1386" t="s">
        <v>761</v>
      </c>
      <c r="AH1386" t="s">
        <v>762</v>
      </c>
      <c r="AI1386" t="s">
        <v>936</v>
      </c>
      <c r="AJ1386">
        <v>-1022.14</v>
      </c>
      <c r="AK1386">
        <v>0</v>
      </c>
      <c r="AL1386">
        <v>0</v>
      </c>
      <c r="AM1386" t="s">
        <v>764</v>
      </c>
      <c r="AN1386" t="s">
        <v>764</v>
      </c>
      <c r="AO1386" t="s">
        <v>764</v>
      </c>
    </row>
    <row r="1387" spans="1:41" x14ac:dyDescent="0.35">
      <c r="A1387">
        <v>1772540</v>
      </c>
      <c r="B1387" t="s">
        <v>740</v>
      </c>
      <c r="C1387" t="s">
        <v>741</v>
      </c>
      <c r="D1387" t="s">
        <v>580</v>
      </c>
      <c r="E1387" t="s">
        <v>101</v>
      </c>
      <c r="F1387" t="s">
        <v>800</v>
      </c>
      <c r="G1387">
        <v>2021</v>
      </c>
      <c r="H1387">
        <v>5</v>
      </c>
      <c r="I1387" t="s">
        <v>743</v>
      </c>
      <c r="J1387" s="29">
        <v>44347</v>
      </c>
      <c r="K1387" t="s">
        <v>744</v>
      </c>
      <c r="L1387" t="s">
        <v>745</v>
      </c>
      <c r="M1387" t="s">
        <v>801</v>
      </c>
      <c r="N1387" t="s">
        <v>802</v>
      </c>
      <c r="O1387" t="s">
        <v>803</v>
      </c>
      <c r="P1387" t="s">
        <v>673</v>
      </c>
      <c r="Q1387" t="s">
        <v>749</v>
      </c>
      <c r="R1387" t="s">
        <v>589</v>
      </c>
      <c r="S1387" t="s">
        <v>798</v>
      </c>
      <c r="T1387" t="s">
        <v>751</v>
      </c>
      <c r="U1387" t="s">
        <v>752</v>
      </c>
      <c r="V1387" t="s">
        <v>753</v>
      </c>
      <c r="W1387" t="s">
        <v>21</v>
      </c>
      <c r="X1387" t="s">
        <v>927</v>
      </c>
      <c r="Y1387" t="s">
        <v>755</v>
      </c>
      <c r="Z1387" t="s">
        <v>380</v>
      </c>
      <c r="AA1387" t="s">
        <v>756</v>
      </c>
      <c r="AB1387" t="s">
        <v>924</v>
      </c>
      <c r="AC1387" t="s">
        <v>758</v>
      </c>
      <c r="AD1387" t="s">
        <v>759</v>
      </c>
      <c r="AE1387" t="s">
        <v>768</v>
      </c>
      <c r="AF1387" t="s">
        <v>790</v>
      </c>
      <c r="AG1387" t="s">
        <v>761</v>
      </c>
      <c r="AH1387" t="s">
        <v>762</v>
      </c>
      <c r="AI1387" t="s">
        <v>791</v>
      </c>
      <c r="AJ1387">
        <v>17051.560000000001</v>
      </c>
      <c r="AK1387">
        <v>0</v>
      </c>
      <c r="AL1387">
        <v>0</v>
      </c>
      <c r="AM1387" t="s">
        <v>764</v>
      </c>
      <c r="AN1387" t="s">
        <v>764</v>
      </c>
      <c r="AO1387" t="s">
        <v>764</v>
      </c>
    </row>
    <row r="1388" spans="1:41" x14ac:dyDescent="0.35">
      <c r="A1388">
        <v>1026848</v>
      </c>
      <c r="B1388" t="s">
        <v>740</v>
      </c>
      <c r="C1388" t="s">
        <v>741</v>
      </c>
      <c r="D1388" t="e">
        <v>#N/A</v>
      </c>
      <c r="E1388" t="s">
        <v>986</v>
      </c>
      <c r="F1388" t="s">
        <v>800</v>
      </c>
      <c r="G1388">
        <v>2021</v>
      </c>
      <c r="H1388">
        <v>5</v>
      </c>
      <c r="I1388" t="s">
        <v>743</v>
      </c>
      <c r="J1388" s="29">
        <v>44347</v>
      </c>
      <c r="K1388" t="s">
        <v>744</v>
      </c>
      <c r="L1388" t="s">
        <v>745</v>
      </c>
      <c r="M1388" t="s">
        <v>801</v>
      </c>
      <c r="N1388" t="s">
        <v>802</v>
      </c>
      <c r="O1388" t="s">
        <v>803</v>
      </c>
      <c r="P1388" t="s">
        <v>673</v>
      </c>
      <c r="Q1388" t="s">
        <v>749</v>
      </c>
      <c r="R1388" t="s">
        <v>589</v>
      </c>
      <c r="S1388" t="s">
        <v>798</v>
      </c>
      <c r="T1388" t="s">
        <v>751</v>
      </c>
      <c r="U1388" t="s">
        <v>752</v>
      </c>
      <c r="V1388" t="s">
        <v>753</v>
      </c>
      <c r="W1388" t="s">
        <v>922</v>
      </c>
      <c r="X1388" t="s">
        <v>923</v>
      </c>
      <c r="Y1388" t="s">
        <v>755</v>
      </c>
      <c r="Z1388" t="s">
        <v>380</v>
      </c>
      <c r="AA1388" t="s">
        <v>756</v>
      </c>
      <c r="AB1388" t="s">
        <v>924</v>
      </c>
      <c r="AC1388" t="s">
        <v>758</v>
      </c>
      <c r="AD1388" t="s">
        <v>759</v>
      </c>
      <c r="AE1388" t="s">
        <v>768</v>
      </c>
      <c r="AF1388" t="s">
        <v>925</v>
      </c>
      <c r="AG1388" t="s">
        <v>761</v>
      </c>
      <c r="AH1388" t="s">
        <v>762</v>
      </c>
      <c r="AI1388" t="s">
        <v>926</v>
      </c>
      <c r="AJ1388">
        <v>2792.44</v>
      </c>
      <c r="AK1388">
        <v>0</v>
      </c>
      <c r="AL1388">
        <v>0</v>
      </c>
      <c r="AM1388" t="s">
        <v>764</v>
      </c>
      <c r="AN1388" t="s">
        <v>764</v>
      </c>
      <c r="AO1388" t="s">
        <v>764</v>
      </c>
    </row>
    <row r="1389" spans="1:41" x14ac:dyDescent="0.35">
      <c r="A1389">
        <v>1026848</v>
      </c>
      <c r="B1389" t="s">
        <v>740</v>
      </c>
      <c r="C1389" t="s">
        <v>741</v>
      </c>
      <c r="D1389" t="e">
        <v>#N/A</v>
      </c>
      <c r="E1389" t="s">
        <v>986</v>
      </c>
      <c r="F1389" t="s">
        <v>800</v>
      </c>
      <c r="G1389">
        <v>2021</v>
      </c>
      <c r="H1389">
        <v>5</v>
      </c>
      <c r="I1389" t="s">
        <v>743</v>
      </c>
      <c r="J1389" s="29">
        <v>44342</v>
      </c>
      <c r="K1389" t="s">
        <v>744</v>
      </c>
      <c r="L1389" t="s">
        <v>745</v>
      </c>
      <c r="M1389" t="s">
        <v>805</v>
      </c>
      <c r="N1389" t="s">
        <v>806</v>
      </c>
      <c r="O1389" t="s">
        <v>807</v>
      </c>
      <c r="P1389" t="s">
        <v>673</v>
      </c>
      <c r="Q1389" t="s">
        <v>749</v>
      </c>
      <c r="R1389" t="s">
        <v>589</v>
      </c>
      <c r="S1389" t="s">
        <v>798</v>
      </c>
      <c r="T1389" t="s">
        <v>751</v>
      </c>
      <c r="U1389" t="s">
        <v>752</v>
      </c>
      <c r="V1389" t="s">
        <v>753</v>
      </c>
      <c r="W1389" t="s">
        <v>922</v>
      </c>
      <c r="X1389" t="s">
        <v>923</v>
      </c>
      <c r="Y1389" t="s">
        <v>755</v>
      </c>
      <c r="Z1389" t="s">
        <v>380</v>
      </c>
      <c r="AA1389" t="s">
        <v>756</v>
      </c>
      <c r="AB1389" t="s">
        <v>924</v>
      </c>
      <c r="AC1389" t="s">
        <v>758</v>
      </c>
      <c r="AD1389" t="s">
        <v>759</v>
      </c>
      <c r="AE1389" t="s">
        <v>768</v>
      </c>
      <c r="AF1389" t="s">
        <v>925</v>
      </c>
      <c r="AG1389" t="s">
        <v>761</v>
      </c>
      <c r="AH1389" t="s">
        <v>762</v>
      </c>
      <c r="AI1389" t="s">
        <v>926</v>
      </c>
      <c r="AJ1389">
        <v>-1058.2</v>
      </c>
      <c r="AK1389">
        <v>0</v>
      </c>
      <c r="AL1389">
        <v>0</v>
      </c>
      <c r="AM1389" t="s">
        <v>764</v>
      </c>
      <c r="AN1389" t="s">
        <v>764</v>
      </c>
      <c r="AO1389" t="s">
        <v>764</v>
      </c>
    </row>
    <row r="1390" spans="1:41" x14ac:dyDescent="0.35">
      <c r="A1390">
        <v>1772152</v>
      </c>
      <c r="B1390" t="s">
        <v>740</v>
      </c>
      <c r="C1390" t="s">
        <v>741</v>
      </c>
      <c r="D1390" t="s">
        <v>580</v>
      </c>
      <c r="E1390" t="s">
        <v>100</v>
      </c>
      <c r="F1390" t="s">
        <v>800</v>
      </c>
      <c r="G1390">
        <v>2021</v>
      </c>
      <c r="H1390">
        <v>5</v>
      </c>
      <c r="I1390" t="s">
        <v>743</v>
      </c>
      <c r="J1390" s="29">
        <v>44347</v>
      </c>
      <c r="K1390" t="s">
        <v>744</v>
      </c>
      <c r="L1390" t="s">
        <v>745</v>
      </c>
      <c r="M1390" t="s">
        <v>801</v>
      </c>
      <c r="N1390" t="s">
        <v>802</v>
      </c>
      <c r="O1390" t="s">
        <v>803</v>
      </c>
      <c r="P1390" t="s">
        <v>673</v>
      </c>
      <c r="Q1390" t="s">
        <v>749</v>
      </c>
      <c r="R1390" t="s">
        <v>589</v>
      </c>
      <c r="S1390" t="s">
        <v>798</v>
      </c>
      <c r="T1390" t="s">
        <v>751</v>
      </c>
      <c r="U1390" t="s">
        <v>752</v>
      </c>
      <c r="V1390" t="s">
        <v>753</v>
      </c>
      <c r="W1390" t="s">
        <v>20</v>
      </c>
      <c r="X1390" t="s">
        <v>928</v>
      </c>
      <c r="Y1390" t="s">
        <v>755</v>
      </c>
      <c r="Z1390" t="s">
        <v>380</v>
      </c>
      <c r="AA1390" t="s">
        <v>756</v>
      </c>
      <c r="AB1390" t="s">
        <v>924</v>
      </c>
      <c r="AC1390" t="s">
        <v>758</v>
      </c>
      <c r="AD1390" t="s">
        <v>759</v>
      </c>
      <c r="AE1390" t="s">
        <v>768</v>
      </c>
      <c r="AF1390" t="s">
        <v>925</v>
      </c>
      <c r="AG1390" t="s">
        <v>761</v>
      </c>
      <c r="AH1390" t="s">
        <v>762</v>
      </c>
      <c r="AI1390" t="s">
        <v>926</v>
      </c>
      <c r="AJ1390">
        <v>12850.82</v>
      </c>
      <c r="AK1390">
        <v>0</v>
      </c>
      <c r="AL1390">
        <v>0</v>
      </c>
      <c r="AM1390" t="s">
        <v>764</v>
      </c>
      <c r="AN1390" t="s">
        <v>764</v>
      </c>
      <c r="AO1390" t="s">
        <v>764</v>
      </c>
    </row>
    <row r="1391" spans="1:41" x14ac:dyDescent="0.35">
      <c r="A1391">
        <v>1026847</v>
      </c>
      <c r="B1391" t="s">
        <v>740</v>
      </c>
      <c r="C1391" t="s">
        <v>741</v>
      </c>
      <c r="D1391" t="e">
        <v>#N/A</v>
      </c>
      <c r="E1391" t="s">
        <v>987</v>
      </c>
      <c r="F1391" t="s">
        <v>800</v>
      </c>
      <c r="G1391">
        <v>2021</v>
      </c>
      <c r="H1391">
        <v>5</v>
      </c>
      <c r="I1391" t="s">
        <v>743</v>
      </c>
      <c r="J1391" s="29">
        <v>44347</v>
      </c>
      <c r="K1391" t="s">
        <v>744</v>
      </c>
      <c r="L1391" t="s">
        <v>745</v>
      </c>
      <c r="M1391" t="s">
        <v>801</v>
      </c>
      <c r="N1391" t="s">
        <v>802</v>
      </c>
      <c r="O1391" t="s">
        <v>803</v>
      </c>
      <c r="P1391" t="s">
        <v>673</v>
      </c>
      <c r="Q1391" t="s">
        <v>749</v>
      </c>
      <c r="R1391" t="s">
        <v>589</v>
      </c>
      <c r="S1391" t="s">
        <v>798</v>
      </c>
      <c r="T1391" t="s">
        <v>751</v>
      </c>
      <c r="U1391" t="s">
        <v>752</v>
      </c>
      <c r="V1391" t="s">
        <v>753</v>
      </c>
      <c r="W1391" t="s">
        <v>930</v>
      </c>
      <c r="X1391" t="s">
        <v>931</v>
      </c>
      <c r="Y1391" t="s">
        <v>755</v>
      </c>
      <c r="Z1391" t="s">
        <v>380</v>
      </c>
      <c r="AA1391" t="s">
        <v>756</v>
      </c>
      <c r="AB1391" t="s">
        <v>924</v>
      </c>
      <c r="AC1391" t="s">
        <v>758</v>
      </c>
      <c r="AD1391" t="s">
        <v>759</v>
      </c>
      <c r="AE1391" t="s">
        <v>768</v>
      </c>
      <c r="AF1391" t="s">
        <v>925</v>
      </c>
      <c r="AG1391" t="s">
        <v>761</v>
      </c>
      <c r="AH1391" t="s">
        <v>762</v>
      </c>
      <c r="AI1391" t="s">
        <v>926</v>
      </c>
      <c r="AJ1391">
        <v>13096.7</v>
      </c>
      <c r="AK1391">
        <v>0</v>
      </c>
      <c r="AL1391">
        <v>0</v>
      </c>
      <c r="AM1391" t="s">
        <v>764</v>
      </c>
      <c r="AN1391" t="s">
        <v>764</v>
      </c>
      <c r="AO1391" t="s">
        <v>764</v>
      </c>
    </row>
    <row r="1392" spans="1:41" x14ac:dyDescent="0.35">
      <c r="A1392">
        <v>1026847</v>
      </c>
      <c r="B1392" t="s">
        <v>740</v>
      </c>
      <c r="C1392" t="s">
        <v>741</v>
      </c>
      <c r="D1392" t="e">
        <v>#N/A</v>
      </c>
      <c r="E1392" t="s">
        <v>987</v>
      </c>
      <c r="F1392" t="s">
        <v>800</v>
      </c>
      <c r="G1392">
        <v>2021</v>
      </c>
      <c r="H1392">
        <v>5</v>
      </c>
      <c r="I1392" t="s">
        <v>743</v>
      </c>
      <c r="J1392" s="29">
        <v>44342</v>
      </c>
      <c r="K1392" t="s">
        <v>744</v>
      </c>
      <c r="L1392" t="s">
        <v>745</v>
      </c>
      <c r="M1392" t="s">
        <v>805</v>
      </c>
      <c r="N1392" t="s">
        <v>806</v>
      </c>
      <c r="O1392" t="s">
        <v>807</v>
      </c>
      <c r="P1392" t="s">
        <v>673</v>
      </c>
      <c r="Q1392" t="s">
        <v>749</v>
      </c>
      <c r="R1392" t="s">
        <v>589</v>
      </c>
      <c r="S1392" t="s">
        <v>798</v>
      </c>
      <c r="T1392" t="s">
        <v>751</v>
      </c>
      <c r="U1392" t="s">
        <v>752</v>
      </c>
      <c r="V1392" t="s">
        <v>753</v>
      </c>
      <c r="W1392" t="s">
        <v>930</v>
      </c>
      <c r="X1392" t="s">
        <v>931</v>
      </c>
      <c r="Y1392" t="s">
        <v>755</v>
      </c>
      <c r="Z1392" t="s">
        <v>380</v>
      </c>
      <c r="AA1392" t="s">
        <v>756</v>
      </c>
      <c r="AB1392" t="s">
        <v>924</v>
      </c>
      <c r="AC1392" t="s">
        <v>758</v>
      </c>
      <c r="AD1392" t="s">
        <v>759</v>
      </c>
      <c r="AE1392" t="s">
        <v>768</v>
      </c>
      <c r="AF1392" t="s">
        <v>925</v>
      </c>
      <c r="AG1392" t="s">
        <v>761</v>
      </c>
      <c r="AH1392" t="s">
        <v>762</v>
      </c>
      <c r="AI1392" t="s">
        <v>926</v>
      </c>
      <c r="AJ1392">
        <v>-5550.78</v>
      </c>
      <c r="AK1392">
        <v>0</v>
      </c>
      <c r="AL1392">
        <v>0</v>
      </c>
      <c r="AM1392" t="s">
        <v>764</v>
      </c>
      <c r="AN1392" t="s">
        <v>764</v>
      </c>
      <c r="AO1392" t="s">
        <v>764</v>
      </c>
    </row>
    <row r="1393" spans="1:41" x14ac:dyDescent="0.35">
      <c r="A1393">
        <v>1026846</v>
      </c>
      <c r="B1393" t="s">
        <v>740</v>
      </c>
      <c r="C1393" t="s">
        <v>741</v>
      </c>
      <c r="D1393" t="e">
        <v>#N/A</v>
      </c>
      <c r="E1393" t="s">
        <v>988</v>
      </c>
      <c r="F1393" t="s">
        <v>800</v>
      </c>
      <c r="G1393">
        <v>2021</v>
      </c>
      <c r="H1393">
        <v>5</v>
      </c>
      <c r="I1393" t="s">
        <v>743</v>
      </c>
      <c r="J1393" s="29">
        <v>44347</v>
      </c>
      <c r="K1393" t="s">
        <v>744</v>
      </c>
      <c r="L1393" t="s">
        <v>745</v>
      </c>
      <c r="M1393" t="s">
        <v>801</v>
      </c>
      <c r="N1393" t="s">
        <v>802</v>
      </c>
      <c r="O1393" t="s">
        <v>803</v>
      </c>
      <c r="P1393" t="s">
        <v>673</v>
      </c>
      <c r="Q1393" t="s">
        <v>749</v>
      </c>
      <c r="R1393" t="s">
        <v>589</v>
      </c>
      <c r="S1393" t="s">
        <v>798</v>
      </c>
      <c r="T1393" t="s">
        <v>751</v>
      </c>
      <c r="U1393" t="s">
        <v>752</v>
      </c>
      <c r="V1393" t="s">
        <v>753</v>
      </c>
      <c r="W1393" t="s">
        <v>933</v>
      </c>
      <c r="X1393" t="s">
        <v>934</v>
      </c>
      <c r="Y1393" t="s">
        <v>755</v>
      </c>
      <c r="Z1393" t="s">
        <v>380</v>
      </c>
      <c r="AA1393" t="s">
        <v>756</v>
      </c>
      <c r="AB1393" t="s">
        <v>924</v>
      </c>
      <c r="AC1393" t="s">
        <v>758</v>
      </c>
      <c r="AD1393" t="s">
        <v>759</v>
      </c>
      <c r="AE1393" t="s">
        <v>768</v>
      </c>
      <c r="AF1393" t="s">
        <v>935</v>
      </c>
      <c r="AG1393" t="s">
        <v>761</v>
      </c>
      <c r="AH1393" t="s">
        <v>762</v>
      </c>
      <c r="AI1393" t="s">
        <v>936</v>
      </c>
      <c r="AJ1393">
        <v>3899.23</v>
      </c>
      <c r="AK1393">
        <v>0</v>
      </c>
      <c r="AL1393">
        <v>0</v>
      </c>
      <c r="AM1393" t="s">
        <v>764</v>
      </c>
      <c r="AN1393" t="s">
        <v>764</v>
      </c>
      <c r="AO1393" t="s">
        <v>764</v>
      </c>
    </row>
    <row r="1394" spans="1:41" x14ac:dyDescent="0.35">
      <c r="A1394">
        <v>1026846</v>
      </c>
      <c r="B1394" t="s">
        <v>740</v>
      </c>
      <c r="C1394" t="s">
        <v>741</v>
      </c>
      <c r="D1394" t="e">
        <v>#N/A</v>
      </c>
      <c r="E1394" t="s">
        <v>988</v>
      </c>
      <c r="F1394" t="s">
        <v>800</v>
      </c>
      <c r="G1394">
        <v>2021</v>
      </c>
      <c r="H1394">
        <v>5</v>
      </c>
      <c r="I1394" t="s">
        <v>743</v>
      </c>
      <c r="J1394" s="29">
        <v>44342</v>
      </c>
      <c r="K1394" t="s">
        <v>744</v>
      </c>
      <c r="L1394" t="s">
        <v>745</v>
      </c>
      <c r="M1394" t="s">
        <v>805</v>
      </c>
      <c r="N1394" t="s">
        <v>806</v>
      </c>
      <c r="O1394" t="s">
        <v>807</v>
      </c>
      <c r="P1394" t="s">
        <v>673</v>
      </c>
      <c r="Q1394" t="s">
        <v>749</v>
      </c>
      <c r="R1394" t="s">
        <v>589</v>
      </c>
      <c r="S1394" t="s">
        <v>798</v>
      </c>
      <c r="T1394" t="s">
        <v>751</v>
      </c>
      <c r="U1394" t="s">
        <v>752</v>
      </c>
      <c r="V1394" t="s">
        <v>753</v>
      </c>
      <c r="W1394" t="s">
        <v>933</v>
      </c>
      <c r="X1394" t="s">
        <v>934</v>
      </c>
      <c r="Y1394" t="s">
        <v>755</v>
      </c>
      <c r="Z1394" t="s">
        <v>380</v>
      </c>
      <c r="AA1394" t="s">
        <v>756</v>
      </c>
      <c r="AB1394" t="s">
        <v>924</v>
      </c>
      <c r="AC1394" t="s">
        <v>758</v>
      </c>
      <c r="AD1394" t="s">
        <v>759</v>
      </c>
      <c r="AE1394" t="s">
        <v>768</v>
      </c>
      <c r="AF1394" t="s">
        <v>935</v>
      </c>
      <c r="AG1394" t="s">
        <v>761</v>
      </c>
      <c r="AH1394" t="s">
        <v>762</v>
      </c>
      <c r="AI1394" t="s">
        <v>936</v>
      </c>
      <c r="AJ1394">
        <v>-1729.4</v>
      </c>
      <c r="AK1394">
        <v>0</v>
      </c>
      <c r="AL1394">
        <v>0</v>
      </c>
      <c r="AM1394" t="s">
        <v>764</v>
      </c>
      <c r="AN1394" t="s">
        <v>764</v>
      </c>
      <c r="AO1394" t="s">
        <v>764</v>
      </c>
    </row>
    <row r="1395" spans="1:41" x14ac:dyDescent="0.35">
      <c r="A1395">
        <v>1772693</v>
      </c>
      <c r="B1395" t="s">
        <v>740</v>
      </c>
      <c r="C1395" t="s">
        <v>741</v>
      </c>
      <c r="D1395" t="s">
        <v>580</v>
      </c>
      <c r="E1395" t="s">
        <v>97</v>
      </c>
      <c r="F1395" t="s">
        <v>800</v>
      </c>
      <c r="G1395">
        <v>2021</v>
      </c>
      <c r="H1395">
        <v>5</v>
      </c>
      <c r="I1395" t="s">
        <v>743</v>
      </c>
      <c r="J1395" s="29">
        <v>44347</v>
      </c>
      <c r="K1395" t="s">
        <v>744</v>
      </c>
      <c r="L1395" t="s">
        <v>745</v>
      </c>
      <c r="M1395" t="s">
        <v>801</v>
      </c>
      <c r="N1395" t="s">
        <v>802</v>
      </c>
      <c r="O1395" t="s">
        <v>803</v>
      </c>
      <c r="P1395" t="s">
        <v>673</v>
      </c>
      <c r="Q1395" t="s">
        <v>749</v>
      </c>
      <c r="R1395" t="s">
        <v>587</v>
      </c>
      <c r="S1395" t="s">
        <v>799</v>
      </c>
      <c r="T1395" t="s">
        <v>751</v>
      </c>
      <c r="U1395" t="s">
        <v>752</v>
      </c>
      <c r="V1395" t="s">
        <v>753</v>
      </c>
      <c r="W1395" t="s">
        <v>21</v>
      </c>
      <c r="X1395" t="s">
        <v>927</v>
      </c>
      <c r="Y1395" t="s">
        <v>755</v>
      </c>
      <c r="Z1395" t="s">
        <v>380</v>
      </c>
      <c r="AA1395" t="s">
        <v>756</v>
      </c>
      <c r="AB1395" t="s">
        <v>924</v>
      </c>
      <c r="AC1395" t="s">
        <v>758</v>
      </c>
      <c r="AD1395" t="s">
        <v>759</v>
      </c>
      <c r="AE1395" t="s">
        <v>768</v>
      </c>
      <c r="AF1395" t="s">
        <v>790</v>
      </c>
      <c r="AG1395" t="s">
        <v>761</v>
      </c>
      <c r="AH1395" t="s">
        <v>762</v>
      </c>
      <c r="AI1395" t="s">
        <v>791</v>
      </c>
      <c r="AJ1395">
        <v>14631.32</v>
      </c>
      <c r="AK1395">
        <v>0</v>
      </c>
      <c r="AL1395">
        <v>0</v>
      </c>
      <c r="AM1395" t="s">
        <v>764</v>
      </c>
      <c r="AN1395" t="s">
        <v>764</v>
      </c>
      <c r="AO1395" t="s">
        <v>764</v>
      </c>
    </row>
    <row r="1396" spans="1:41" x14ac:dyDescent="0.35">
      <c r="A1396">
        <v>1772129</v>
      </c>
      <c r="B1396" t="s">
        <v>740</v>
      </c>
      <c r="C1396" t="s">
        <v>741</v>
      </c>
      <c r="D1396" t="s">
        <v>580</v>
      </c>
      <c r="E1396" t="s">
        <v>96</v>
      </c>
      <c r="F1396" t="s">
        <v>800</v>
      </c>
      <c r="G1396">
        <v>2021</v>
      </c>
      <c r="H1396">
        <v>5</v>
      </c>
      <c r="I1396" t="s">
        <v>743</v>
      </c>
      <c r="J1396" s="29">
        <v>44347</v>
      </c>
      <c r="K1396" t="s">
        <v>744</v>
      </c>
      <c r="L1396" t="s">
        <v>745</v>
      </c>
      <c r="M1396" t="s">
        <v>801</v>
      </c>
      <c r="N1396" t="s">
        <v>802</v>
      </c>
      <c r="O1396" t="s">
        <v>803</v>
      </c>
      <c r="P1396" t="s">
        <v>673</v>
      </c>
      <c r="Q1396" t="s">
        <v>749</v>
      </c>
      <c r="R1396" t="s">
        <v>587</v>
      </c>
      <c r="S1396" t="s">
        <v>799</v>
      </c>
      <c r="T1396" t="s">
        <v>751</v>
      </c>
      <c r="U1396" t="s">
        <v>752</v>
      </c>
      <c r="V1396" t="s">
        <v>753</v>
      </c>
      <c r="W1396" t="s">
        <v>20</v>
      </c>
      <c r="X1396" t="s">
        <v>928</v>
      </c>
      <c r="Y1396" t="s">
        <v>755</v>
      </c>
      <c r="Z1396" t="s">
        <v>380</v>
      </c>
      <c r="AA1396" t="s">
        <v>756</v>
      </c>
      <c r="AB1396" t="s">
        <v>924</v>
      </c>
      <c r="AC1396" t="s">
        <v>758</v>
      </c>
      <c r="AD1396" t="s">
        <v>759</v>
      </c>
      <c r="AE1396" t="s">
        <v>768</v>
      </c>
      <c r="AF1396" t="s">
        <v>925</v>
      </c>
      <c r="AG1396" t="s">
        <v>761</v>
      </c>
      <c r="AH1396" t="s">
        <v>762</v>
      </c>
      <c r="AI1396" t="s">
        <v>926</v>
      </c>
      <c r="AJ1396">
        <v>949.25</v>
      </c>
      <c r="AK1396">
        <v>0</v>
      </c>
      <c r="AL1396">
        <v>0</v>
      </c>
      <c r="AM1396" t="s">
        <v>764</v>
      </c>
      <c r="AN1396" t="s">
        <v>764</v>
      </c>
      <c r="AO1396" t="s">
        <v>764</v>
      </c>
    </row>
    <row r="1397" spans="1:41" x14ac:dyDescent="0.35">
      <c r="A1397">
        <v>1060749</v>
      </c>
      <c r="B1397" t="s">
        <v>740</v>
      </c>
      <c r="C1397" t="s">
        <v>741</v>
      </c>
      <c r="D1397" t="e">
        <v>#N/A</v>
      </c>
      <c r="E1397" t="s">
        <v>989</v>
      </c>
      <c r="F1397" t="s">
        <v>800</v>
      </c>
      <c r="G1397">
        <v>2021</v>
      </c>
      <c r="H1397">
        <v>5</v>
      </c>
      <c r="I1397" t="s">
        <v>743</v>
      </c>
      <c r="J1397" s="29">
        <v>44347</v>
      </c>
      <c r="K1397" t="s">
        <v>744</v>
      </c>
      <c r="L1397" t="s">
        <v>745</v>
      </c>
      <c r="M1397" t="s">
        <v>801</v>
      </c>
      <c r="N1397" t="s">
        <v>802</v>
      </c>
      <c r="O1397" t="s">
        <v>803</v>
      </c>
      <c r="P1397" t="s">
        <v>673</v>
      </c>
      <c r="Q1397" t="s">
        <v>749</v>
      </c>
      <c r="R1397" t="s">
        <v>587</v>
      </c>
      <c r="S1397" t="s">
        <v>799</v>
      </c>
      <c r="T1397" t="s">
        <v>751</v>
      </c>
      <c r="U1397" t="s">
        <v>752</v>
      </c>
      <c r="V1397" t="s">
        <v>753</v>
      </c>
      <c r="W1397" t="s">
        <v>930</v>
      </c>
      <c r="X1397" t="s">
        <v>931</v>
      </c>
      <c r="Y1397" t="s">
        <v>755</v>
      </c>
      <c r="Z1397" t="s">
        <v>380</v>
      </c>
      <c r="AA1397" t="s">
        <v>756</v>
      </c>
      <c r="AB1397" t="s">
        <v>924</v>
      </c>
      <c r="AC1397" t="s">
        <v>758</v>
      </c>
      <c r="AD1397" t="s">
        <v>759</v>
      </c>
      <c r="AE1397" t="s">
        <v>768</v>
      </c>
      <c r="AF1397" t="s">
        <v>925</v>
      </c>
      <c r="AG1397" t="s">
        <v>761</v>
      </c>
      <c r="AH1397" t="s">
        <v>762</v>
      </c>
      <c r="AI1397" t="s">
        <v>926</v>
      </c>
      <c r="AJ1397">
        <v>14486.33</v>
      </c>
      <c r="AK1397">
        <v>0</v>
      </c>
      <c r="AL1397">
        <v>0</v>
      </c>
      <c r="AM1397" t="s">
        <v>764</v>
      </c>
      <c r="AN1397" t="s">
        <v>764</v>
      </c>
      <c r="AO1397" t="s">
        <v>764</v>
      </c>
    </row>
    <row r="1398" spans="1:41" x14ac:dyDescent="0.35">
      <c r="A1398">
        <v>1060749</v>
      </c>
      <c r="B1398" t="s">
        <v>740</v>
      </c>
      <c r="C1398" t="s">
        <v>741</v>
      </c>
      <c r="D1398" t="e">
        <v>#N/A</v>
      </c>
      <c r="E1398" t="s">
        <v>989</v>
      </c>
      <c r="F1398" t="s">
        <v>800</v>
      </c>
      <c r="G1398">
        <v>2021</v>
      </c>
      <c r="H1398">
        <v>5</v>
      </c>
      <c r="I1398" t="s">
        <v>743</v>
      </c>
      <c r="J1398" s="29">
        <v>44342</v>
      </c>
      <c r="K1398" t="s">
        <v>744</v>
      </c>
      <c r="L1398" t="s">
        <v>745</v>
      </c>
      <c r="M1398" t="s">
        <v>805</v>
      </c>
      <c r="N1398" t="s">
        <v>806</v>
      </c>
      <c r="O1398" t="s">
        <v>807</v>
      </c>
      <c r="P1398" t="s">
        <v>673</v>
      </c>
      <c r="Q1398" t="s">
        <v>749</v>
      </c>
      <c r="R1398" t="s">
        <v>587</v>
      </c>
      <c r="S1398" t="s">
        <v>799</v>
      </c>
      <c r="T1398" t="s">
        <v>751</v>
      </c>
      <c r="U1398" t="s">
        <v>752</v>
      </c>
      <c r="V1398" t="s">
        <v>753</v>
      </c>
      <c r="W1398" t="s">
        <v>930</v>
      </c>
      <c r="X1398" t="s">
        <v>931</v>
      </c>
      <c r="Y1398" t="s">
        <v>755</v>
      </c>
      <c r="Z1398" t="s">
        <v>380</v>
      </c>
      <c r="AA1398" t="s">
        <v>756</v>
      </c>
      <c r="AB1398" t="s">
        <v>924</v>
      </c>
      <c r="AC1398" t="s">
        <v>758</v>
      </c>
      <c r="AD1398" t="s">
        <v>759</v>
      </c>
      <c r="AE1398" t="s">
        <v>768</v>
      </c>
      <c r="AF1398" t="s">
        <v>925</v>
      </c>
      <c r="AG1398" t="s">
        <v>761</v>
      </c>
      <c r="AH1398" t="s">
        <v>762</v>
      </c>
      <c r="AI1398" t="s">
        <v>926</v>
      </c>
      <c r="AJ1398">
        <v>-2149.31</v>
      </c>
      <c r="AK1398">
        <v>0</v>
      </c>
      <c r="AL1398">
        <v>0</v>
      </c>
      <c r="AM1398" t="s">
        <v>764</v>
      </c>
      <c r="AN1398" t="s">
        <v>764</v>
      </c>
      <c r="AO1398" t="s">
        <v>764</v>
      </c>
    </row>
    <row r="1399" spans="1:41" x14ac:dyDescent="0.35">
      <c r="A1399">
        <v>1060748</v>
      </c>
      <c r="B1399" t="s">
        <v>740</v>
      </c>
      <c r="C1399" t="s">
        <v>741</v>
      </c>
      <c r="D1399" t="e">
        <v>#N/A</v>
      </c>
      <c r="E1399" t="s">
        <v>990</v>
      </c>
      <c r="F1399" t="s">
        <v>800</v>
      </c>
      <c r="G1399">
        <v>2021</v>
      </c>
      <c r="H1399">
        <v>5</v>
      </c>
      <c r="I1399" t="s">
        <v>743</v>
      </c>
      <c r="J1399" s="29">
        <v>44347</v>
      </c>
      <c r="K1399" t="s">
        <v>744</v>
      </c>
      <c r="L1399" t="s">
        <v>745</v>
      </c>
      <c r="M1399" t="s">
        <v>801</v>
      </c>
      <c r="N1399" t="s">
        <v>802</v>
      </c>
      <c r="O1399" t="s">
        <v>803</v>
      </c>
      <c r="P1399" t="s">
        <v>673</v>
      </c>
      <c r="Q1399" t="s">
        <v>749</v>
      </c>
      <c r="R1399" t="s">
        <v>587</v>
      </c>
      <c r="S1399" t="s">
        <v>799</v>
      </c>
      <c r="T1399" t="s">
        <v>751</v>
      </c>
      <c r="U1399" t="s">
        <v>752</v>
      </c>
      <c r="V1399" t="s">
        <v>753</v>
      </c>
      <c r="W1399" t="s">
        <v>933</v>
      </c>
      <c r="X1399" t="s">
        <v>934</v>
      </c>
      <c r="Y1399" t="s">
        <v>755</v>
      </c>
      <c r="Z1399" t="s">
        <v>380</v>
      </c>
      <c r="AA1399" t="s">
        <v>756</v>
      </c>
      <c r="AB1399" t="s">
        <v>924</v>
      </c>
      <c r="AC1399" t="s">
        <v>758</v>
      </c>
      <c r="AD1399" t="s">
        <v>759</v>
      </c>
      <c r="AE1399" t="s">
        <v>768</v>
      </c>
      <c r="AF1399" t="s">
        <v>935</v>
      </c>
      <c r="AG1399" t="s">
        <v>761</v>
      </c>
      <c r="AH1399" t="s">
        <v>762</v>
      </c>
      <c r="AI1399" t="s">
        <v>936</v>
      </c>
      <c r="AJ1399">
        <v>7703.82</v>
      </c>
      <c r="AK1399">
        <v>0</v>
      </c>
      <c r="AL1399">
        <v>0</v>
      </c>
      <c r="AM1399" t="s">
        <v>764</v>
      </c>
      <c r="AN1399" t="s">
        <v>764</v>
      </c>
      <c r="AO1399" t="s">
        <v>764</v>
      </c>
    </row>
    <row r="1400" spans="1:41" x14ac:dyDescent="0.35">
      <c r="A1400">
        <v>1060748</v>
      </c>
      <c r="B1400" t="s">
        <v>740</v>
      </c>
      <c r="C1400" t="s">
        <v>741</v>
      </c>
      <c r="D1400" t="e">
        <v>#N/A</v>
      </c>
      <c r="E1400" t="s">
        <v>990</v>
      </c>
      <c r="F1400" t="s">
        <v>800</v>
      </c>
      <c r="G1400">
        <v>2021</v>
      </c>
      <c r="H1400">
        <v>5</v>
      </c>
      <c r="I1400" t="s">
        <v>743</v>
      </c>
      <c r="J1400" s="29">
        <v>44342</v>
      </c>
      <c r="K1400" t="s">
        <v>744</v>
      </c>
      <c r="L1400" t="s">
        <v>745</v>
      </c>
      <c r="M1400" t="s">
        <v>805</v>
      </c>
      <c r="N1400" t="s">
        <v>806</v>
      </c>
      <c r="O1400" t="s">
        <v>807</v>
      </c>
      <c r="P1400" t="s">
        <v>673</v>
      </c>
      <c r="Q1400" t="s">
        <v>749</v>
      </c>
      <c r="R1400" t="s">
        <v>587</v>
      </c>
      <c r="S1400" t="s">
        <v>799</v>
      </c>
      <c r="T1400" t="s">
        <v>751</v>
      </c>
      <c r="U1400" t="s">
        <v>752</v>
      </c>
      <c r="V1400" t="s">
        <v>753</v>
      </c>
      <c r="W1400" t="s">
        <v>933</v>
      </c>
      <c r="X1400" t="s">
        <v>934</v>
      </c>
      <c r="Y1400" t="s">
        <v>755</v>
      </c>
      <c r="Z1400" t="s">
        <v>380</v>
      </c>
      <c r="AA1400" t="s">
        <v>756</v>
      </c>
      <c r="AB1400" t="s">
        <v>924</v>
      </c>
      <c r="AC1400" t="s">
        <v>758</v>
      </c>
      <c r="AD1400" t="s">
        <v>759</v>
      </c>
      <c r="AE1400" t="s">
        <v>768</v>
      </c>
      <c r="AF1400" t="s">
        <v>935</v>
      </c>
      <c r="AG1400" t="s">
        <v>761</v>
      </c>
      <c r="AH1400" t="s">
        <v>762</v>
      </c>
      <c r="AI1400" t="s">
        <v>936</v>
      </c>
      <c r="AJ1400">
        <v>-3375.75</v>
      </c>
      <c r="AK1400">
        <v>0</v>
      </c>
      <c r="AL1400">
        <v>0</v>
      </c>
      <c r="AM1400" t="s">
        <v>764</v>
      </c>
      <c r="AN1400" t="s">
        <v>764</v>
      </c>
      <c r="AO1400" t="s">
        <v>764</v>
      </c>
    </row>
    <row r="1401" spans="1:41" x14ac:dyDescent="0.35">
      <c r="A1401">
        <v>1772544</v>
      </c>
      <c r="B1401" t="s">
        <v>740</v>
      </c>
      <c r="C1401" t="s">
        <v>741</v>
      </c>
      <c r="D1401" t="s">
        <v>580</v>
      </c>
      <c r="E1401" t="s">
        <v>94</v>
      </c>
      <c r="F1401" t="s">
        <v>800</v>
      </c>
      <c r="G1401">
        <v>2021</v>
      </c>
      <c r="H1401">
        <v>5</v>
      </c>
      <c r="I1401" t="s">
        <v>743</v>
      </c>
      <c r="J1401" s="29">
        <v>44347</v>
      </c>
      <c r="K1401" t="s">
        <v>744</v>
      </c>
      <c r="L1401" t="s">
        <v>745</v>
      </c>
      <c r="M1401" t="s">
        <v>801</v>
      </c>
      <c r="N1401" t="s">
        <v>802</v>
      </c>
      <c r="O1401" t="s">
        <v>803</v>
      </c>
      <c r="P1401" t="s">
        <v>673</v>
      </c>
      <c r="Q1401" t="s">
        <v>749</v>
      </c>
      <c r="R1401" t="s">
        <v>585</v>
      </c>
      <c r="S1401" t="s">
        <v>706</v>
      </c>
      <c r="T1401" t="s">
        <v>751</v>
      </c>
      <c r="U1401" t="s">
        <v>752</v>
      </c>
      <c r="V1401" t="s">
        <v>753</v>
      </c>
      <c r="W1401" t="s">
        <v>21</v>
      </c>
      <c r="X1401" t="s">
        <v>927</v>
      </c>
      <c r="Y1401" t="s">
        <v>755</v>
      </c>
      <c r="Z1401" t="s">
        <v>380</v>
      </c>
      <c r="AA1401" t="s">
        <v>756</v>
      </c>
      <c r="AB1401" t="s">
        <v>924</v>
      </c>
      <c r="AC1401" t="s">
        <v>758</v>
      </c>
      <c r="AD1401" t="s">
        <v>759</v>
      </c>
      <c r="AE1401" t="s">
        <v>766</v>
      </c>
      <c r="AF1401" t="s">
        <v>790</v>
      </c>
      <c r="AG1401" t="s">
        <v>761</v>
      </c>
      <c r="AH1401" t="s">
        <v>762</v>
      </c>
      <c r="AI1401" t="s">
        <v>791</v>
      </c>
      <c r="AJ1401">
        <v>16159.04</v>
      </c>
      <c r="AK1401">
        <v>0</v>
      </c>
      <c r="AL1401">
        <v>0</v>
      </c>
      <c r="AM1401" t="s">
        <v>764</v>
      </c>
      <c r="AN1401" t="s">
        <v>764</v>
      </c>
      <c r="AO1401" t="s">
        <v>764</v>
      </c>
    </row>
    <row r="1402" spans="1:41" x14ac:dyDescent="0.35">
      <c r="A1402">
        <v>1029542</v>
      </c>
      <c r="B1402" t="s">
        <v>740</v>
      </c>
      <c r="C1402" t="s">
        <v>741</v>
      </c>
      <c r="D1402" t="e">
        <v>#N/A</v>
      </c>
      <c r="E1402" t="s">
        <v>991</v>
      </c>
      <c r="F1402" t="s">
        <v>800</v>
      </c>
      <c r="G1402">
        <v>2021</v>
      </c>
      <c r="H1402">
        <v>5</v>
      </c>
      <c r="I1402" t="s">
        <v>743</v>
      </c>
      <c r="J1402" s="29">
        <v>44347</v>
      </c>
      <c r="K1402" t="s">
        <v>744</v>
      </c>
      <c r="L1402" t="s">
        <v>745</v>
      </c>
      <c r="M1402" t="s">
        <v>801</v>
      </c>
      <c r="N1402" t="s">
        <v>802</v>
      </c>
      <c r="O1402" t="s">
        <v>803</v>
      </c>
      <c r="P1402" t="s">
        <v>673</v>
      </c>
      <c r="Q1402" t="s">
        <v>749</v>
      </c>
      <c r="R1402" t="s">
        <v>585</v>
      </c>
      <c r="S1402" t="s">
        <v>706</v>
      </c>
      <c r="T1402" t="s">
        <v>751</v>
      </c>
      <c r="U1402" t="s">
        <v>752</v>
      </c>
      <c r="V1402" t="s">
        <v>753</v>
      </c>
      <c r="W1402" t="s">
        <v>922</v>
      </c>
      <c r="X1402" t="s">
        <v>923</v>
      </c>
      <c r="Y1402" t="s">
        <v>755</v>
      </c>
      <c r="Z1402" t="s">
        <v>380</v>
      </c>
      <c r="AA1402" t="s">
        <v>756</v>
      </c>
      <c r="AB1402" t="s">
        <v>924</v>
      </c>
      <c r="AC1402" t="s">
        <v>758</v>
      </c>
      <c r="AD1402" t="s">
        <v>759</v>
      </c>
      <c r="AE1402" t="s">
        <v>766</v>
      </c>
      <c r="AF1402" t="s">
        <v>925</v>
      </c>
      <c r="AG1402" t="s">
        <v>761</v>
      </c>
      <c r="AH1402" t="s">
        <v>762</v>
      </c>
      <c r="AI1402" t="s">
        <v>926</v>
      </c>
      <c r="AJ1402">
        <v>45.3</v>
      </c>
      <c r="AK1402">
        <v>0</v>
      </c>
      <c r="AL1402">
        <v>0</v>
      </c>
      <c r="AM1402" t="s">
        <v>764</v>
      </c>
      <c r="AN1402" t="s">
        <v>764</v>
      </c>
      <c r="AO1402" t="s">
        <v>764</v>
      </c>
    </row>
    <row r="1403" spans="1:41" x14ac:dyDescent="0.35">
      <c r="A1403">
        <v>1029542</v>
      </c>
      <c r="B1403" t="s">
        <v>740</v>
      </c>
      <c r="C1403" t="s">
        <v>741</v>
      </c>
      <c r="D1403" t="e">
        <v>#N/A</v>
      </c>
      <c r="E1403" t="s">
        <v>991</v>
      </c>
      <c r="F1403" t="s">
        <v>800</v>
      </c>
      <c r="G1403">
        <v>2021</v>
      </c>
      <c r="H1403">
        <v>5</v>
      </c>
      <c r="I1403" t="s">
        <v>743</v>
      </c>
      <c r="J1403" s="29">
        <v>44342</v>
      </c>
      <c r="K1403" t="s">
        <v>744</v>
      </c>
      <c r="L1403" t="s">
        <v>745</v>
      </c>
      <c r="M1403" t="s">
        <v>805</v>
      </c>
      <c r="N1403" t="s">
        <v>806</v>
      </c>
      <c r="O1403" t="s">
        <v>807</v>
      </c>
      <c r="P1403" t="s">
        <v>673</v>
      </c>
      <c r="Q1403" t="s">
        <v>749</v>
      </c>
      <c r="R1403" t="s">
        <v>585</v>
      </c>
      <c r="S1403" t="s">
        <v>706</v>
      </c>
      <c r="T1403" t="s">
        <v>751</v>
      </c>
      <c r="U1403" t="s">
        <v>752</v>
      </c>
      <c r="V1403" t="s">
        <v>753</v>
      </c>
      <c r="W1403" t="s">
        <v>922</v>
      </c>
      <c r="X1403" t="s">
        <v>923</v>
      </c>
      <c r="Y1403" t="s">
        <v>755</v>
      </c>
      <c r="Z1403" t="s">
        <v>380</v>
      </c>
      <c r="AA1403" t="s">
        <v>756</v>
      </c>
      <c r="AB1403" t="s">
        <v>924</v>
      </c>
      <c r="AC1403" t="s">
        <v>758</v>
      </c>
      <c r="AD1403" t="s">
        <v>759</v>
      </c>
      <c r="AE1403" t="s">
        <v>766</v>
      </c>
      <c r="AF1403" t="s">
        <v>925</v>
      </c>
      <c r="AG1403" t="s">
        <v>761</v>
      </c>
      <c r="AH1403" t="s">
        <v>762</v>
      </c>
      <c r="AI1403" t="s">
        <v>926</v>
      </c>
      <c r="AJ1403">
        <v>-327.66000000000003</v>
      </c>
      <c r="AK1403">
        <v>0</v>
      </c>
      <c r="AL1403">
        <v>0</v>
      </c>
      <c r="AM1403" t="s">
        <v>764</v>
      </c>
      <c r="AN1403" t="s">
        <v>764</v>
      </c>
      <c r="AO1403" t="s">
        <v>764</v>
      </c>
    </row>
    <row r="1404" spans="1:41" x14ac:dyDescent="0.35">
      <c r="A1404">
        <v>1772065</v>
      </c>
      <c r="B1404" t="s">
        <v>740</v>
      </c>
      <c r="C1404" t="s">
        <v>741</v>
      </c>
      <c r="D1404" t="s">
        <v>580</v>
      </c>
      <c r="E1404" t="s">
        <v>93</v>
      </c>
      <c r="F1404" t="s">
        <v>800</v>
      </c>
      <c r="G1404">
        <v>2021</v>
      </c>
      <c r="H1404">
        <v>5</v>
      </c>
      <c r="I1404" t="s">
        <v>743</v>
      </c>
      <c r="J1404" s="29">
        <v>44347</v>
      </c>
      <c r="K1404" t="s">
        <v>744</v>
      </c>
      <c r="L1404" t="s">
        <v>745</v>
      </c>
      <c r="M1404" t="s">
        <v>801</v>
      </c>
      <c r="N1404" t="s">
        <v>802</v>
      </c>
      <c r="O1404" t="s">
        <v>803</v>
      </c>
      <c r="P1404" t="s">
        <v>673</v>
      </c>
      <c r="Q1404" t="s">
        <v>749</v>
      </c>
      <c r="R1404" t="s">
        <v>585</v>
      </c>
      <c r="S1404" t="s">
        <v>706</v>
      </c>
      <c r="T1404" t="s">
        <v>751</v>
      </c>
      <c r="U1404" t="s">
        <v>752</v>
      </c>
      <c r="V1404" t="s">
        <v>753</v>
      </c>
      <c r="W1404" t="s">
        <v>20</v>
      </c>
      <c r="X1404" t="s">
        <v>928</v>
      </c>
      <c r="Y1404" t="s">
        <v>755</v>
      </c>
      <c r="Z1404" t="s">
        <v>380</v>
      </c>
      <c r="AA1404" t="s">
        <v>756</v>
      </c>
      <c r="AB1404" t="s">
        <v>924</v>
      </c>
      <c r="AC1404" t="s">
        <v>758</v>
      </c>
      <c r="AD1404" t="s">
        <v>759</v>
      </c>
      <c r="AE1404" t="s">
        <v>766</v>
      </c>
      <c r="AF1404" t="s">
        <v>925</v>
      </c>
      <c r="AG1404" t="s">
        <v>761</v>
      </c>
      <c r="AH1404" t="s">
        <v>762</v>
      </c>
      <c r="AI1404" t="s">
        <v>926</v>
      </c>
      <c r="AJ1404">
        <v>2848.58</v>
      </c>
      <c r="AK1404">
        <v>0</v>
      </c>
      <c r="AL1404">
        <v>0</v>
      </c>
      <c r="AM1404" t="s">
        <v>764</v>
      </c>
      <c r="AN1404" t="s">
        <v>764</v>
      </c>
      <c r="AO1404" t="s">
        <v>764</v>
      </c>
    </row>
    <row r="1405" spans="1:41" x14ac:dyDescent="0.35">
      <c r="A1405">
        <v>1029541</v>
      </c>
      <c r="B1405" t="s">
        <v>740</v>
      </c>
      <c r="C1405" t="s">
        <v>741</v>
      </c>
      <c r="D1405" t="e">
        <v>#N/A</v>
      </c>
      <c r="E1405" t="s">
        <v>992</v>
      </c>
      <c r="F1405" t="s">
        <v>800</v>
      </c>
      <c r="G1405">
        <v>2021</v>
      </c>
      <c r="H1405">
        <v>5</v>
      </c>
      <c r="I1405" t="s">
        <v>743</v>
      </c>
      <c r="J1405" s="29">
        <v>44347</v>
      </c>
      <c r="K1405" t="s">
        <v>744</v>
      </c>
      <c r="L1405" t="s">
        <v>745</v>
      </c>
      <c r="M1405" t="s">
        <v>801</v>
      </c>
      <c r="N1405" t="s">
        <v>802</v>
      </c>
      <c r="O1405" t="s">
        <v>803</v>
      </c>
      <c r="P1405" t="s">
        <v>673</v>
      </c>
      <c r="Q1405" t="s">
        <v>749</v>
      </c>
      <c r="R1405" t="s">
        <v>585</v>
      </c>
      <c r="S1405" t="s">
        <v>706</v>
      </c>
      <c r="T1405" t="s">
        <v>751</v>
      </c>
      <c r="U1405" t="s">
        <v>752</v>
      </c>
      <c r="V1405" t="s">
        <v>753</v>
      </c>
      <c r="W1405" t="s">
        <v>930</v>
      </c>
      <c r="X1405" t="s">
        <v>931</v>
      </c>
      <c r="Y1405" t="s">
        <v>755</v>
      </c>
      <c r="Z1405" t="s">
        <v>380</v>
      </c>
      <c r="AA1405" t="s">
        <v>756</v>
      </c>
      <c r="AB1405" t="s">
        <v>924</v>
      </c>
      <c r="AC1405" t="s">
        <v>758</v>
      </c>
      <c r="AD1405" t="s">
        <v>759</v>
      </c>
      <c r="AE1405" t="s">
        <v>766</v>
      </c>
      <c r="AF1405" t="s">
        <v>925</v>
      </c>
      <c r="AG1405" t="s">
        <v>761</v>
      </c>
      <c r="AH1405" t="s">
        <v>762</v>
      </c>
      <c r="AI1405" t="s">
        <v>926</v>
      </c>
      <c r="AJ1405">
        <v>2762.96</v>
      </c>
      <c r="AK1405">
        <v>0</v>
      </c>
      <c r="AL1405">
        <v>0</v>
      </c>
      <c r="AM1405" t="s">
        <v>764</v>
      </c>
      <c r="AN1405" t="s">
        <v>764</v>
      </c>
      <c r="AO1405" t="s">
        <v>764</v>
      </c>
    </row>
    <row r="1406" spans="1:41" x14ac:dyDescent="0.35">
      <c r="A1406">
        <v>1029541</v>
      </c>
      <c r="B1406" t="s">
        <v>740</v>
      </c>
      <c r="C1406" t="s">
        <v>741</v>
      </c>
      <c r="D1406" t="e">
        <v>#N/A</v>
      </c>
      <c r="E1406" t="s">
        <v>992</v>
      </c>
      <c r="F1406" t="s">
        <v>800</v>
      </c>
      <c r="G1406">
        <v>2021</v>
      </c>
      <c r="H1406">
        <v>5</v>
      </c>
      <c r="I1406" t="s">
        <v>743</v>
      </c>
      <c r="J1406" s="29">
        <v>44342</v>
      </c>
      <c r="K1406" t="s">
        <v>744</v>
      </c>
      <c r="L1406" t="s">
        <v>745</v>
      </c>
      <c r="M1406" t="s">
        <v>805</v>
      </c>
      <c r="N1406" t="s">
        <v>806</v>
      </c>
      <c r="O1406" t="s">
        <v>807</v>
      </c>
      <c r="P1406" t="s">
        <v>673</v>
      </c>
      <c r="Q1406" t="s">
        <v>749</v>
      </c>
      <c r="R1406" t="s">
        <v>585</v>
      </c>
      <c r="S1406" t="s">
        <v>706</v>
      </c>
      <c r="T1406" t="s">
        <v>751</v>
      </c>
      <c r="U1406" t="s">
        <v>752</v>
      </c>
      <c r="V1406" t="s">
        <v>753</v>
      </c>
      <c r="W1406" t="s">
        <v>930</v>
      </c>
      <c r="X1406" t="s">
        <v>931</v>
      </c>
      <c r="Y1406" t="s">
        <v>755</v>
      </c>
      <c r="Z1406" t="s">
        <v>380</v>
      </c>
      <c r="AA1406" t="s">
        <v>756</v>
      </c>
      <c r="AB1406" t="s">
        <v>924</v>
      </c>
      <c r="AC1406" t="s">
        <v>758</v>
      </c>
      <c r="AD1406" t="s">
        <v>759</v>
      </c>
      <c r="AE1406" t="s">
        <v>766</v>
      </c>
      <c r="AF1406" t="s">
        <v>925</v>
      </c>
      <c r="AG1406" t="s">
        <v>761</v>
      </c>
      <c r="AH1406" t="s">
        <v>762</v>
      </c>
      <c r="AI1406" t="s">
        <v>926</v>
      </c>
      <c r="AJ1406">
        <v>-715.74</v>
      </c>
      <c r="AK1406">
        <v>0</v>
      </c>
      <c r="AL1406">
        <v>0</v>
      </c>
      <c r="AM1406" t="s">
        <v>764</v>
      </c>
      <c r="AN1406" t="s">
        <v>764</v>
      </c>
      <c r="AO1406" t="s">
        <v>764</v>
      </c>
    </row>
    <row r="1407" spans="1:41" x14ac:dyDescent="0.35">
      <c r="A1407">
        <v>1029540</v>
      </c>
      <c r="B1407" t="s">
        <v>740</v>
      </c>
      <c r="C1407" t="s">
        <v>741</v>
      </c>
      <c r="D1407" t="e">
        <v>#N/A</v>
      </c>
      <c r="E1407" t="s">
        <v>993</v>
      </c>
      <c r="F1407" t="s">
        <v>800</v>
      </c>
      <c r="G1407">
        <v>2021</v>
      </c>
      <c r="H1407">
        <v>5</v>
      </c>
      <c r="I1407" t="s">
        <v>743</v>
      </c>
      <c r="J1407" s="29">
        <v>44347</v>
      </c>
      <c r="K1407" t="s">
        <v>744</v>
      </c>
      <c r="L1407" t="s">
        <v>745</v>
      </c>
      <c r="M1407" t="s">
        <v>801</v>
      </c>
      <c r="N1407" t="s">
        <v>802</v>
      </c>
      <c r="O1407" t="s">
        <v>803</v>
      </c>
      <c r="P1407" t="s">
        <v>673</v>
      </c>
      <c r="Q1407" t="s">
        <v>749</v>
      </c>
      <c r="R1407" t="s">
        <v>585</v>
      </c>
      <c r="S1407" t="s">
        <v>706</v>
      </c>
      <c r="T1407" t="s">
        <v>751</v>
      </c>
      <c r="U1407" t="s">
        <v>752</v>
      </c>
      <c r="V1407" t="s">
        <v>753</v>
      </c>
      <c r="W1407" t="s">
        <v>933</v>
      </c>
      <c r="X1407" t="s">
        <v>934</v>
      </c>
      <c r="Y1407" t="s">
        <v>755</v>
      </c>
      <c r="Z1407" t="s">
        <v>380</v>
      </c>
      <c r="AA1407" t="s">
        <v>756</v>
      </c>
      <c r="AB1407" t="s">
        <v>924</v>
      </c>
      <c r="AC1407" t="s">
        <v>758</v>
      </c>
      <c r="AD1407" t="s">
        <v>759</v>
      </c>
      <c r="AE1407" t="s">
        <v>766</v>
      </c>
      <c r="AF1407" t="s">
        <v>935</v>
      </c>
      <c r="AG1407" t="s">
        <v>761</v>
      </c>
      <c r="AH1407" t="s">
        <v>762</v>
      </c>
      <c r="AI1407" t="s">
        <v>936</v>
      </c>
      <c r="AJ1407">
        <v>3673.39</v>
      </c>
      <c r="AK1407">
        <v>0</v>
      </c>
      <c r="AL1407">
        <v>0</v>
      </c>
      <c r="AM1407" t="s">
        <v>764</v>
      </c>
      <c r="AN1407" t="s">
        <v>764</v>
      </c>
      <c r="AO1407" t="s">
        <v>764</v>
      </c>
    </row>
    <row r="1408" spans="1:41" x14ac:dyDescent="0.35">
      <c r="A1408">
        <v>1029540</v>
      </c>
      <c r="B1408" t="s">
        <v>740</v>
      </c>
      <c r="C1408" t="s">
        <v>741</v>
      </c>
      <c r="D1408" t="e">
        <v>#N/A</v>
      </c>
      <c r="E1408" t="s">
        <v>993</v>
      </c>
      <c r="F1408" t="s">
        <v>800</v>
      </c>
      <c r="G1408">
        <v>2021</v>
      </c>
      <c r="H1408">
        <v>5</v>
      </c>
      <c r="I1408" t="s">
        <v>743</v>
      </c>
      <c r="J1408" s="29">
        <v>44342</v>
      </c>
      <c r="K1408" t="s">
        <v>744</v>
      </c>
      <c r="L1408" t="s">
        <v>745</v>
      </c>
      <c r="M1408" t="s">
        <v>805</v>
      </c>
      <c r="N1408" t="s">
        <v>806</v>
      </c>
      <c r="O1408" t="s">
        <v>807</v>
      </c>
      <c r="P1408" t="s">
        <v>673</v>
      </c>
      <c r="Q1408" t="s">
        <v>749</v>
      </c>
      <c r="R1408" t="s">
        <v>585</v>
      </c>
      <c r="S1408" t="s">
        <v>706</v>
      </c>
      <c r="T1408" t="s">
        <v>751</v>
      </c>
      <c r="U1408" t="s">
        <v>752</v>
      </c>
      <c r="V1408" t="s">
        <v>753</v>
      </c>
      <c r="W1408" t="s">
        <v>933</v>
      </c>
      <c r="X1408" t="s">
        <v>934</v>
      </c>
      <c r="Y1408" t="s">
        <v>755</v>
      </c>
      <c r="Z1408" t="s">
        <v>380</v>
      </c>
      <c r="AA1408" t="s">
        <v>756</v>
      </c>
      <c r="AB1408" t="s">
        <v>924</v>
      </c>
      <c r="AC1408" t="s">
        <v>758</v>
      </c>
      <c r="AD1408" t="s">
        <v>759</v>
      </c>
      <c r="AE1408" t="s">
        <v>766</v>
      </c>
      <c r="AF1408" t="s">
        <v>935</v>
      </c>
      <c r="AG1408" t="s">
        <v>761</v>
      </c>
      <c r="AH1408" t="s">
        <v>762</v>
      </c>
      <c r="AI1408" t="s">
        <v>936</v>
      </c>
      <c r="AJ1408">
        <v>-2206.9</v>
      </c>
      <c r="AK1408">
        <v>0</v>
      </c>
      <c r="AL1408">
        <v>0</v>
      </c>
      <c r="AM1408" t="s">
        <v>764</v>
      </c>
      <c r="AN1408" t="s">
        <v>764</v>
      </c>
      <c r="AO1408" t="s">
        <v>764</v>
      </c>
    </row>
    <row r="1409" spans="1:41" x14ac:dyDescent="0.35">
      <c r="A1409">
        <v>1028503</v>
      </c>
      <c r="B1409" t="s">
        <v>740</v>
      </c>
      <c r="C1409" t="s">
        <v>741</v>
      </c>
      <c r="D1409" t="e">
        <v>#N/A</v>
      </c>
      <c r="E1409" t="s">
        <v>995</v>
      </c>
      <c r="F1409" t="s">
        <v>800</v>
      </c>
      <c r="G1409">
        <v>2021</v>
      </c>
      <c r="H1409">
        <v>5</v>
      </c>
      <c r="I1409" t="s">
        <v>743</v>
      </c>
      <c r="J1409" s="29">
        <v>44347</v>
      </c>
      <c r="K1409" t="s">
        <v>744</v>
      </c>
      <c r="L1409" t="s">
        <v>745</v>
      </c>
      <c r="M1409" t="s">
        <v>801</v>
      </c>
      <c r="N1409" t="s">
        <v>802</v>
      </c>
      <c r="O1409" t="s">
        <v>803</v>
      </c>
      <c r="P1409" t="s">
        <v>673</v>
      </c>
      <c r="Q1409" t="s">
        <v>749</v>
      </c>
      <c r="R1409" t="s">
        <v>583</v>
      </c>
      <c r="S1409" t="s">
        <v>689</v>
      </c>
      <c r="T1409" t="s">
        <v>751</v>
      </c>
      <c r="U1409" t="s">
        <v>752</v>
      </c>
      <c r="V1409" t="s">
        <v>753</v>
      </c>
      <c r="W1409" t="s">
        <v>922</v>
      </c>
      <c r="X1409" t="s">
        <v>923</v>
      </c>
      <c r="Y1409" t="s">
        <v>755</v>
      </c>
      <c r="Z1409" t="s">
        <v>380</v>
      </c>
      <c r="AA1409" t="s">
        <v>756</v>
      </c>
      <c r="AB1409" t="s">
        <v>924</v>
      </c>
      <c r="AC1409" t="s">
        <v>758</v>
      </c>
      <c r="AD1409" t="s">
        <v>759</v>
      </c>
      <c r="AE1409" t="s">
        <v>768</v>
      </c>
      <c r="AF1409" t="s">
        <v>925</v>
      </c>
      <c r="AG1409" t="s">
        <v>761</v>
      </c>
      <c r="AH1409" t="s">
        <v>762</v>
      </c>
      <c r="AI1409" t="s">
        <v>926</v>
      </c>
      <c r="AJ1409">
        <v>1123.1300000000001</v>
      </c>
      <c r="AK1409">
        <v>0</v>
      </c>
      <c r="AL1409">
        <v>0</v>
      </c>
      <c r="AM1409" t="s">
        <v>764</v>
      </c>
      <c r="AN1409" t="s">
        <v>764</v>
      </c>
      <c r="AO1409" t="s">
        <v>764</v>
      </c>
    </row>
    <row r="1410" spans="1:41" x14ac:dyDescent="0.35">
      <c r="A1410">
        <v>1028503</v>
      </c>
      <c r="B1410" t="s">
        <v>740</v>
      </c>
      <c r="C1410" t="s">
        <v>741</v>
      </c>
      <c r="D1410" t="e">
        <v>#N/A</v>
      </c>
      <c r="E1410" t="s">
        <v>995</v>
      </c>
      <c r="F1410" t="s">
        <v>800</v>
      </c>
      <c r="G1410">
        <v>2021</v>
      </c>
      <c r="H1410">
        <v>5</v>
      </c>
      <c r="I1410" t="s">
        <v>743</v>
      </c>
      <c r="J1410" s="29">
        <v>44347</v>
      </c>
      <c r="K1410" t="s">
        <v>744</v>
      </c>
      <c r="L1410" t="s">
        <v>745</v>
      </c>
      <c r="M1410" t="s">
        <v>801</v>
      </c>
      <c r="N1410" t="s">
        <v>802</v>
      </c>
      <c r="O1410" t="s">
        <v>803</v>
      </c>
      <c r="P1410" t="s">
        <v>673</v>
      </c>
      <c r="Q1410" t="s">
        <v>749</v>
      </c>
      <c r="R1410" t="s">
        <v>583</v>
      </c>
      <c r="S1410" t="s">
        <v>689</v>
      </c>
      <c r="T1410" t="s">
        <v>751</v>
      </c>
      <c r="U1410" t="s">
        <v>752</v>
      </c>
      <c r="V1410" t="s">
        <v>753</v>
      </c>
      <c r="W1410" t="s">
        <v>922</v>
      </c>
      <c r="X1410" t="s">
        <v>923</v>
      </c>
      <c r="Y1410" t="s">
        <v>755</v>
      </c>
      <c r="Z1410" t="s">
        <v>380</v>
      </c>
      <c r="AA1410" t="s">
        <v>756</v>
      </c>
      <c r="AB1410" t="s">
        <v>924</v>
      </c>
      <c r="AC1410" t="s">
        <v>758</v>
      </c>
      <c r="AD1410" t="s">
        <v>759</v>
      </c>
      <c r="AE1410" t="s">
        <v>768</v>
      </c>
      <c r="AF1410" t="s">
        <v>925</v>
      </c>
      <c r="AG1410" t="s">
        <v>761</v>
      </c>
      <c r="AH1410" t="s">
        <v>762</v>
      </c>
      <c r="AI1410" t="s">
        <v>926</v>
      </c>
      <c r="AJ1410">
        <v>851.56</v>
      </c>
      <c r="AK1410">
        <v>0</v>
      </c>
      <c r="AL1410">
        <v>0</v>
      </c>
      <c r="AM1410" t="s">
        <v>764</v>
      </c>
      <c r="AN1410" t="s">
        <v>764</v>
      </c>
      <c r="AO1410" t="s">
        <v>764</v>
      </c>
    </row>
    <row r="1411" spans="1:41" x14ac:dyDescent="0.35">
      <c r="A1411">
        <v>1028503</v>
      </c>
      <c r="B1411" t="s">
        <v>740</v>
      </c>
      <c r="C1411" t="s">
        <v>741</v>
      </c>
      <c r="D1411" t="e">
        <v>#N/A</v>
      </c>
      <c r="E1411" t="s">
        <v>995</v>
      </c>
      <c r="F1411" t="s">
        <v>800</v>
      </c>
      <c r="G1411">
        <v>2021</v>
      </c>
      <c r="H1411">
        <v>5</v>
      </c>
      <c r="I1411" t="s">
        <v>743</v>
      </c>
      <c r="J1411" s="29">
        <v>44342</v>
      </c>
      <c r="K1411" t="s">
        <v>744</v>
      </c>
      <c r="L1411" t="s">
        <v>745</v>
      </c>
      <c r="M1411" t="s">
        <v>805</v>
      </c>
      <c r="N1411" t="s">
        <v>806</v>
      </c>
      <c r="O1411" t="s">
        <v>807</v>
      </c>
      <c r="P1411" t="s">
        <v>673</v>
      </c>
      <c r="Q1411" t="s">
        <v>749</v>
      </c>
      <c r="R1411" t="s">
        <v>583</v>
      </c>
      <c r="S1411" t="s">
        <v>689</v>
      </c>
      <c r="T1411" t="s">
        <v>751</v>
      </c>
      <c r="U1411" t="s">
        <v>752</v>
      </c>
      <c r="V1411" t="s">
        <v>753</v>
      </c>
      <c r="W1411" t="s">
        <v>922</v>
      </c>
      <c r="X1411" t="s">
        <v>923</v>
      </c>
      <c r="Y1411" t="s">
        <v>755</v>
      </c>
      <c r="Z1411" t="s">
        <v>380</v>
      </c>
      <c r="AA1411" t="s">
        <v>756</v>
      </c>
      <c r="AB1411" t="s">
        <v>924</v>
      </c>
      <c r="AC1411" t="s">
        <v>758</v>
      </c>
      <c r="AD1411" t="s">
        <v>759</v>
      </c>
      <c r="AE1411" t="s">
        <v>768</v>
      </c>
      <c r="AF1411" t="s">
        <v>925</v>
      </c>
      <c r="AG1411" t="s">
        <v>761</v>
      </c>
      <c r="AH1411" t="s">
        <v>762</v>
      </c>
      <c r="AI1411" t="s">
        <v>926</v>
      </c>
      <c r="AJ1411">
        <v>-361.56</v>
      </c>
      <c r="AK1411">
        <v>0</v>
      </c>
      <c r="AL1411">
        <v>0</v>
      </c>
      <c r="AM1411" t="s">
        <v>764</v>
      </c>
      <c r="AN1411" t="s">
        <v>764</v>
      </c>
      <c r="AO1411" t="s">
        <v>764</v>
      </c>
    </row>
    <row r="1412" spans="1:41" x14ac:dyDescent="0.35">
      <c r="A1412">
        <v>1772000</v>
      </c>
      <c r="B1412" t="s">
        <v>740</v>
      </c>
      <c r="C1412" t="s">
        <v>741</v>
      </c>
      <c r="D1412" t="s">
        <v>580</v>
      </c>
      <c r="E1412" t="s">
        <v>90</v>
      </c>
      <c r="F1412" t="s">
        <v>800</v>
      </c>
      <c r="G1412">
        <v>2021</v>
      </c>
      <c r="H1412">
        <v>5</v>
      </c>
      <c r="I1412" t="s">
        <v>743</v>
      </c>
      <c r="J1412" s="29">
        <v>44347</v>
      </c>
      <c r="K1412" t="s">
        <v>744</v>
      </c>
      <c r="L1412" t="s">
        <v>745</v>
      </c>
      <c r="M1412" t="s">
        <v>801</v>
      </c>
      <c r="N1412" t="s">
        <v>802</v>
      </c>
      <c r="O1412" t="s">
        <v>803</v>
      </c>
      <c r="P1412" t="s">
        <v>673</v>
      </c>
      <c r="Q1412" t="s">
        <v>749</v>
      </c>
      <c r="R1412" t="s">
        <v>583</v>
      </c>
      <c r="S1412" t="s">
        <v>689</v>
      </c>
      <c r="T1412" t="s">
        <v>751</v>
      </c>
      <c r="U1412" t="s">
        <v>752</v>
      </c>
      <c r="V1412" t="s">
        <v>753</v>
      </c>
      <c r="W1412" t="s">
        <v>20</v>
      </c>
      <c r="X1412" t="s">
        <v>928</v>
      </c>
      <c r="Y1412" t="s">
        <v>755</v>
      </c>
      <c r="Z1412" t="s">
        <v>380</v>
      </c>
      <c r="AA1412" t="s">
        <v>756</v>
      </c>
      <c r="AB1412" t="s">
        <v>924</v>
      </c>
      <c r="AC1412" t="s">
        <v>758</v>
      </c>
      <c r="AD1412" t="s">
        <v>759</v>
      </c>
      <c r="AE1412" t="s">
        <v>768</v>
      </c>
      <c r="AF1412" t="s">
        <v>925</v>
      </c>
      <c r="AG1412" t="s">
        <v>761</v>
      </c>
      <c r="AH1412" t="s">
        <v>762</v>
      </c>
      <c r="AI1412" t="s">
        <v>926</v>
      </c>
      <c r="AJ1412">
        <v>32609.87</v>
      </c>
      <c r="AK1412">
        <v>0</v>
      </c>
      <c r="AL1412">
        <v>0</v>
      </c>
      <c r="AM1412" t="s">
        <v>764</v>
      </c>
      <c r="AN1412" t="s">
        <v>764</v>
      </c>
      <c r="AO1412" t="s">
        <v>764</v>
      </c>
    </row>
    <row r="1413" spans="1:41" x14ac:dyDescent="0.35">
      <c r="A1413">
        <v>1028501</v>
      </c>
      <c r="B1413" t="s">
        <v>740</v>
      </c>
      <c r="C1413" t="s">
        <v>741</v>
      </c>
      <c r="D1413" t="e">
        <v>#N/A</v>
      </c>
      <c r="E1413" t="s">
        <v>994</v>
      </c>
      <c r="F1413" t="s">
        <v>800</v>
      </c>
      <c r="G1413">
        <v>2021</v>
      </c>
      <c r="H1413">
        <v>5</v>
      </c>
      <c r="I1413" t="s">
        <v>743</v>
      </c>
      <c r="J1413" s="29">
        <v>44347</v>
      </c>
      <c r="K1413" t="s">
        <v>744</v>
      </c>
      <c r="L1413" t="s">
        <v>745</v>
      </c>
      <c r="M1413" t="s">
        <v>801</v>
      </c>
      <c r="N1413" t="s">
        <v>802</v>
      </c>
      <c r="O1413" t="s">
        <v>803</v>
      </c>
      <c r="P1413" t="s">
        <v>673</v>
      </c>
      <c r="Q1413" t="s">
        <v>749</v>
      </c>
      <c r="R1413" t="s">
        <v>583</v>
      </c>
      <c r="S1413" t="s">
        <v>689</v>
      </c>
      <c r="T1413" t="s">
        <v>751</v>
      </c>
      <c r="U1413" t="s">
        <v>752</v>
      </c>
      <c r="V1413" t="s">
        <v>753</v>
      </c>
      <c r="W1413" t="s">
        <v>930</v>
      </c>
      <c r="X1413" t="s">
        <v>931</v>
      </c>
      <c r="Y1413" t="s">
        <v>755</v>
      </c>
      <c r="Z1413" t="s">
        <v>380</v>
      </c>
      <c r="AA1413" t="s">
        <v>756</v>
      </c>
      <c r="AB1413" t="s">
        <v>924</v>
      </c>
      <c r="AC1413" t="s">
        <v>758</v>
      </c>
      <c r="AD1413" t="s">
        <v>759</v>
      </c>
      <c r="AE1413" t="s">
        <v>768</v>
      </c>
      <c r="AF1413" t="s">
        <v>925</v>
      </c>
      <c r="AG1413" t="s">
        <v>761</v>
      </c>
      <c r="AH1413" t="s">
        <v>762</v>
      </c>
      <c r="AI1413" t="s">
        <v>926</v>
      </c>
      <c r="AJ1413">
        <v>14952.84</v>
      </c>
      <c r="AK1413">
        <v>0</v>
      </c>
      <c r="AL1413">
        <v>0</v>
      </c>
      <c r="AM1413" t="s">
        <v>764</v>
      </c>
      <c r="AN1413" t="s">
        <v>764</v>
      </c>
      <c r="AO1413" t="s">
        <v>764</v>
      </c>
    </row>
    <row r="1414" spans="1:41" x14ac:dyDescent="0.35">
      <c r="A1414">
        <v>1028501</v>
      </c>
      <c r="B1414" t="s">
        <v>740</v>
      </c>
      <c r="C1414" t="s">
        <v>741</v>
      </c>
      <c r="D1414" t="e">
        <v>#N/A</v>
      </c>
      <c r="E1414" t="s">
        <v>994</v>
      </c>
      <c r="F1414" t="s">
        <v>800</v>
      </c>
      <c r="G1414">
        <v>2021</v>
      </c>
      <c r="H1414">
        <v>5</v>
      </c>
      <c r="I1414" t="s">
        <v>743</v>
      </c>
      <c r="J1414" s="29">
        <v>44342</v>
      </c>
      <c r="K1414" t="s">
        <v>744</v>
      </c>
      <c r="L1414" t="s">
        <v>745</v>
      </c>
      <c r="M1414" t="s">
        <v>805</v>
      </c>
      <c r="N1414" t="s">
        <v>806</v>
      </c>
      <c r="O1414" t="s">
        <v>807</v>
      </c>
      <c r="P1414" t="s">
        <v>673</v>
      </c>
      <c r="Q1414" t="s">
        <v>749</v>
      </c>
      <c r="R1414" t="s">
        <v>583</v>
      </c>
      <c r="S1414" t="s">
        <v>689</v>
      </c>
      <c r="T1414" t="s">
        <v>751</v>
      </c>
      <c r="U1414" t="s">
        <v>752</v>
      </c>
      <c r="V1414" t="s">
        <v>753</v>
      </c>
      <c r="W1414" t="s">
        <v>930</v>
      </c>
      <c r="X1414" t="s">
        <v>931</v>
      </c>
      <c r="Y1414" t="s">
        <v>755</v>
      </c>
      <c r="Z1414" t="s">
        <v>380</v>
      </c>
      <c r="AA1414" t="s">
        <v>756</v>
      </c>
      <c r="AB1414" t="s">
        <v>924</v>
      </c>
      <c r="AC1414" t="s">
        <v>758</v>
      </c>
      <c r="AD1414" t="s">
        <v>759</v>
      </c>
      <c r="AE1414" t="s">
        <v>768</v>
      </c>
      <c r="AF1414" t="s">
        <v>925</v>
      </c>
      <c r="AG1414" t="s">
        <v>761</v>
      </c>
      <c r="AH1414" t="s">
        <v>762</v>
      </c>
      <c r="AI1414" t="s">
        <v>926</v>
      </c>
      <c r="AJ1414">
        <v>-3991.44</v>
      </c>
      <c r="AK1414">
        <v>0</v>
      </c>
      <c r="AL1414">
        <v>0</v>
      </c>
      <c r="AM1414" t="s">
        <v>764</v>
      </c>
      <c r="AN1414" t="s">
        <v>764</v>
      </c>
      <c r="AO1414" t="s">
        <v>764</v>
      </c>
    </row>
    <row r="1415" spans="1:41" x14ac:dyDescent="0.35">
      <c r="A1415">
        <v>1028501</v>
      </c>
      <c r="B1415" t="s">
        <v>740</v>
      </c>
      <c r="C1415" t="s">
        <v>741</v>
      </c>
      <c r="D1415" t="e">
        <v>#N/A</v>
      </c>
      <c r="E1415" t="s">
        <v>994</v>
      </c>
      <c r="F1415" t="s">
        <v>800</v>
      </c>
      <c r="G1415">
        <v>2021</v>
      </c>
      <c r="H1415">
        <v>5</v>
      </c>
      <c r="I1415" t="s">
        <v>743</v>
      </c>
      <c r="J1415" s="29">
        <v>44347</v>
      </c>
      <c r="K1415" t="s">
        <v>744</v>
      </c>
      <c r="L1415" t="s">
        <v>782</v>
      </c>
      <c r="M1415" t="s">
        <v>1004</v>
      </c>
      <c r="N1415" t="s">
        <v>1005</v>
      </c>
      <c r="O1415" t="s">
        <v>1006</v>
      </c>
      <c r="P1415" t="s">
        <v>673</v>
      </c>
      <c r="Q1415" t="s">
        <v>749</v>
      </c>
      <c r="R1415" t="s">
        <v>583</v>
      </c>
      <c r="S1415" t="s">
        <v>689</v>
      </c>
      <c r="T1415" t="s">
        <v>751</v>
      </c>
      <c r="U1415" t="s">
        <v>752</v>
      </c>
      <c r="V1415" t="s">
        <v>753</v>
      </c>
      <c r="W1415" t="s">
        <v>930</v>
      </c>
      <c r="X1415" t="s">
        <v>931</v>
      </c>
      <c r="Y1415" t="s">
        <v>755</v>
      </c>
      <c r="Z1415" t="s">
        <v>380</v>
      </c>
      <c r="AA1415" t="s">
        <v>756</v>
      </c>
      <c r="AB1415" t="s">
        <v>924</v>
      </c>
      <c r="AC1415" t="s">
        <v>758</v>
      </c>
      <c r="AD1415" t="s">
        <v>759</v>
      </c>
      <c r="AE1415" t="s">
        <v>768</v>
      </c>
      <c r="AF1415" t="s">
        <v>925</v>
      </c>
      <c r="AG1415" t="s">
        <v>761</v>
      </c>
      <c r="AH1415" t="s">
        <v>762</v>
      </c>
      <c r="AI1415" t="s">
        <v>926</v>
      </c>
      <c r="AJ1415">
        <v>-495.69</v>
      </c>
      <c r="AK1415">
        <v>0</v>
      </c>
      <c r="AL1415">
        <v>0</v>
      </c>
      <c r="AM1415" t="s">
        <v>764</v>
      </c>
      <c r="AN1415" t="s">
        <v>764</v>
      </c>
      <c r="AO1415" t="s">
        <v>764</v>
      </c>
    </row>
    <row r="1416" spans="1:41" x14ac:dyDescent="0.35">
      <c r="A1416">
        <v>1028500</v>
      </c>
      <c r="B1416" t="s">
        <v>740</v>
      </c>
      <c r="C1416" t="s">
        <v>741</v>
      </c>
      <c r="D1416" t="e">
        <v>#N/A</v>
      </c>
      <c r="E1416" t="s">
        <v>996</v>
      </c>
      <c r="F1416" t="s">
        <v>800</v>
      </c>
      <c r="G1416">
        <v>2021</v>
      </c>
      <c r="H1416">
        <v>5</v>
      </c>
      <c r="I1416" t="s">
        <v>743</v>
      </c>
      <c r="J1416" s="29">
        <v>44347</v>
      </c>
      <c r="K1416" t="s">
        <v>744</v>
      </c>
      <c r="L1416" t="s">
        <v>745</v>
      </c>
      <c r="M1416" t="s">
        <v>801</v>
      </c>
      <c r="N1416" t="s">
        <v>802</v>
      </c>
      <c r="O1416" t="s">
        <v>803</v>
      </c>
      <c r="P1416" t="s">
        <v>673</v>
      </c>
      <c r="Q1416" t="s">
        <v>749</v>
      </c>
      <c r="R1416" t="s">
        <v>583</v>
      </c>
      <c r="S1416" t="s">
        <v>689</v>
      </c>
      <c r="T1416" t="s">
        <v>751</v>
      </c>
      <c r="U1416" t="s">
        <v>752</v>
      </c>
      <c r="V1416" t="s">
        <v>753</v>
      </c>
      <c r="W1416" t="s">
        <v>933</v>
      </c>
      <c r="X1416" t="s">
        <v>934</v>
      </c>
      <c r="Y1416" t="s">
        <v>755</v>
      </c>
      <c r="Z1416" t="s">
        <v>380</v>
      </c>
      <c r="AA1416" t="s">
        <v>756</v>
      </c>
      <c r="AB1416" t="s">
        <v>924</v>
      </c>
      <c r="AC1416" t="s">
        <v>758</v>
      </c>
      <c r="AD1416" t="s">
        <v>759</v>
      </c>
      <c r="AE1416" t="s">
        <v>768</v>
      </c>
      <c r="AF1416" t="s">
        <v>935</v>
      </c>
      <c r="AG1416" t="s">
        <v>761</v>
      </c>
      <c r="AH1416" t="s">
        <v>762</v>
      </c>
      <c r="AI1416" t="s">
        <v>936</v>
      </c>
      <c r="AJ1416">
        <v>3400.57</v>
      </c>
      <c r="AK1416">
        <v>0</v>
      </c>
      <c r="AL1416">
        <v>0</v>
      </c>
      <c r="AM1416" t="s">
        <v>764</v>
      </c>
      <c r="AN1416" t="s">
        <v>764</v>
      </c>
      <c r="AO1416" t="s">
        <v>764</v>
      </c>
    </row>
    <row r="1417" spans="1:41" x14ac:dyDescent="0.35">
      <c r="A1417">
        <v>1028500</v>
      </c>
      <c r="B1417" t="s">
        <v>740</v>
      </c>
      <c r="C1417" t="s">
        <v>741</v>
      </c>
      <c r="D1417" t="e">
        <v>#N/A</v>
      </c>
      <c r="E1417" t="s">
        <v>996</v>
      </c>
      <c r="F1417" t="s">
        <v>800</v>
      </c>
      <c r="G1417">
        <v>2021</v>
      </c>
      <c r="H1417">
        <v>5</v>
      </c>
      <c r="I1417" t="s">
        <v>743</v>
      </c>
      <c r="J1417" s="29">
        <v>44342</v>
      </c>
      <c r="K1417" t="s">
        <v>744</v>
      </c>
      <c r="L1417" t="s">
        <v>745</v>
      </c>
      <c r="M1417" t="s">
        <v>805</v>
      </c>
      <c r="N1417" t="s">
        <v>806</v>
      </c>
      <c r="O1417" t="s">
        <v>807</v>
      </c>
      <c r="P1417" t="s">
        <v>673</v>
      </c>
      <c r="Q1417" t="s">
        <v>749</v>
      </c>
      <c r="R1417" t="s">
        <v>583</v>
      </c>
      <c r="S1417" t="s">
        <v>689</v>
      </c>
      <c r="T1417" t="s">
        <v>751</v>
      </c>
      <c r="U1417" t="s">
        <v>752</v>
      </c>
      <c r="V1417" t="s">
        <v>753</v>
      </c>
      <c r="W1417" t="s">
        <v>933</v>
      </c>
      <c r="X1417" t="s">
        <v>934</v>
      </c>
      <c r="Y1417" t="s">
        <v>755</v>
      </c>
      <c r="Z1417" t="s">
        <v>380</v>
      </c>
      <c r="AA1417" t="s">
        <v>756</v>
      </c>
      <c r="AB1417" t="s">
        <v>924</v>
      </c>
      <c r="AC1417" t="s">
        <v>758</v>
      </c>
      <c r="AD1417" t="s">
        <v>759</v>
      </c>
      <c r="AE1417" t="s">
        <v>768</v>
      </c>
      <c r="AF1417" t="s">
        <v>935</v>
      </c>
      <c r="AG1417" t="s">
        <v>761</v>
      </c>
      <c r="AH1417" t="s">
        <v>762</v>
      </c>
      <c r="AI1417" t="s">
        <v>936</v>
      </c>
      <c r="AJ1417">
        <v>-925.34</v>
      </c>
      <c r="AK1417">
        <v>0</v>
      </c>
      <c r="AL1417">
        <v>0</v>
      </c>
      <c r="AM1417" t="s">
        <v>764</v>
      </c>
      <c r="AN1417" t="s">
        <v>764</v>
      </c>
      <c r="AO1417" t="s">
        <v>764</v>
      </c>
    </row>
    <row r="1418" spans="1:41" x14ac:dyDescent="0.35">
      <c r="A1418">
        <v>1772797</v>
      </c>
      <c r="B1418" t="s">
        <v>740</v>
      </c>
      <c r="C1418" t="s">
        <v>741</v>
      </c>
      <c r="D1418" t="s">
        <v>580</v>
      </c>
      <c r="E1418" t="s">
        <v>86</v>
      </c>
      <c r="F1418" t="s">
        <v>800</v>
      </c>
      <c r="G1418">
        <v>2021</v>
      </c>
      <c r="H1418">
        <v>5</v>
      </c>
      <c r="I1418" t="s">
        <v>743</v>
      </c>
      <c r="J1418" s="29">
        <v>44347</v>
      </c>
      <c r="K1418" t="s">
        <v>744</v>
      </c>
      <c r="L1418" t="s">
        <v>745</v>
      </c>
      <c r="M1418" t="s">
        <v>814</v>
      </c>
      <c r="N1418" t="s">
        <v>815</v>
      </c>
      <c r="O1418" t="s">
        <v>781</v>
      </c>
      <c r="P1418" t="s">
        <v>673</v>
      </c>
      <c r="Q1418" t="s">
        <v>749</v>
      </c>
      <c r="R1418" t="s">
        <v>581</v>
      </c>
      <c r="S1418" t="s">
        <v>697</v>
      </c>
      <c r="T1418" t="s">
        <v>751</v>
      </c>
      <c r="U1418" t="s">
        <v>752</v>
      </c>
      <c r="V1418" t="s">
        <v>753</v>
      </c>
      <c r="W1418" t="s">
        <v>21</v>
      </c>
      <c r="X1418" t="s">
        <v>927</v>
      </c>
      <c r="Y1418" t="s">
        <v>755</v>
      </c>
      <c r="Z1418" t="s">
        <v>380</v>
      </c>
      <c r="AA1418" t="s">
        <v>756</v>
      </c>
      <c r="AB1418" t="s">
        <v>924</v>
      </c>
      <c r="AC1418" t="s">
        <v>758</v>
      </c>
      <c r="AD1418" t="s">
        <v>759</v>
      </c>
      <c r="AE1418" t="s">
        <v>472</v>
      </c>
      <c r="AF1418" t="s">
        <v>790</v>
      </c>
      <c r="AG1418" t="s">
        <v>761</v>
      </c>
      <c r="AH1418" t="s">
        <v>762</v>
      </c>
      <c r="AI1418" t="s">
        <v>791</v>
      </c>
      <c r="AJ1418">
        <v>2854.85</v>
      </c>
      <c r="AK1418">
        <v>0</v>
      </c>
      <c r="AL1418">
        <v>0</v>
      </c>
      <c r="AM1418" t="s">
        <v>764</v>
      </c>
      <c r="AN1418" t="s">
        <v>764</v>
      </c>
      <c r="AO1418" t="s">
        <v>764</v>
      </c>
    </row>
    <row r="1419" spans="1:41" x14ac:dyDescent="0.35">
      <c r="A1419">
        <v>1029633</v>
      </c>
      <c r="B1419" t="s">
        <v>740</v>
      </c>
      <c r="C1419" t="s">
        <v>741</v>
      </c>
      <c r="D1419" t="e">
        <v>#N/A</v>
      </c>
      <c r="E1419" t="s">
        <v>997</v>
      </c>
      <c r="F1419" t="s">
        <v>800</v>
      </c>
      <c r="G1419">
        <v>2021</v>
      </c>
      <c r="H1419">
        <v>5</v>
      </c>
      <c r="I1419" t="s">
        <v>743</v>
      </c>
      <c r="J1419" s="29">
        <v>44347</v>
      </c>
      <c r="K1419" t="s">
        <v>744</v>
      </c>
      <c r="L1419" t="s">
        <v>745</v>
      </c>
      <c r="M1419" t="s">
        <v>801</v>
      </c>
      <c r="N1419" t="s">
        <v>802</v>
      </c>
      <c r="O1419" t="s">
        <v>803</v>
      </c>
      <c r="P1419" t="s">
        <v>673</v>
      </c>
      <c r="Q1419" t="s">
        <v>749</v>
      </c>
      <c r="R1419" t="s">
        <v>581</v>
      </c>
      <c r="S1419" t="s">
        <v>697</v>
      </c>
      <c r="T1419" t="s">
        <v>751</v>
      </c>
      <c r="U1419" t="s">
        <v>752</v>
      </c>
      <c r="V1419" t="s">
        <v>753</v>
      </c>
      <c r="W1419" t="s">
        <v>922</v>
      </c>
      <c r="X1419" t="s">
        <v>923</v>
      </c>
      <c r="Y1419" t="s">
        <v>755</v>
      </c>
      <c r="Z1419" t="s">
        <v>380</v>
      </c>
      <c r="AA1419" t="s">
        <v>756</v>
      </c>
      <c r="AB1419" t="s">
        <v>924</v>
      </c>
      <c r="AC1419" t="s">
        <v>758</v>
      </c>
      <c r="AD1419" t="s">
        <v>759</v>
      </c>
      <c r="AE1419" t="s">
        <v>472</v>
      </c>
      <c r="AF1419" t="s">
        <v>925</v>
      </c>
      <c r="AG1419" t="s">
        <v>761</v>
      </c>
      <c r="AH1419" t="s">
        <v>762</v>
      </c>
      <c r="AI1419" t="s">
        <v>926</v>
      </c>
      <c r="AJ1419">
        <v>38.659999999999997</v>
      </c>
      <c r="AK1419">
        <v>0</v>
      </c>
      <c r="AL1419">
        <v>0</v>
      </c>
      <c r="AM1419" t="s">
        <v>764</v>
      </c>
      <c r="AN1419" t="s">
        <v>764</v>
      </c>
      <c r="AO1419" t="s">
        <v>764</v>
      </c>
    </row>
    <row r="1420" spans="1:41" x14ac:dyDescent="0.35">
      <c r="A1420">
        <v>1029633</v>
      </c>
      <c r="B1420" t="s">
        <v>740</v>
      </c>
      <c r="C1420" t="s">
        <v>741</v>
      </c>
      <c r="D1420" t="e">
        <v>#N/A</v>
      </c>
      <c r="E1420" t="s">
        <v>997</v>
      </c>
      <c r="F1420" t="s">
        <v>800</v>
      </c>
      <c r="G1420">
        <v>2021</v>
      </c>
      <c r="H1420">
        <v>5</v>
      </c>
      <c r="I1420" t="s">
        <v>743</v>
      </c>
      <c r="J1420" s="29">
        <v>44347</v>
      </c>
      <c r="K1420" t="s">
        <v>744</v>
      </c>
      <c r="L1420" t="s">
        <v>745</v>
      </c>
      <c r="M1420" t="s">
        <v>814</v>
      </c>
      <c r="N1420" t="s">
        <v>815</v>
      </c>
      <c r="O1420" t="s">
        <v>781</v>
      </c>
      <c r="P1420" t="s">
        <v>673</v>
      </c>
      <c r="Q1420" t="s">
        <v>749</v>
      </c>
      <c r="R1420" t="s">
        <v>581</v>
      </c>
      <c r="S1420" t="s">
        <v>697</v>
      </c>
      <c r="T1420" t="s">
        <v>751</v>
      </c>
      <c r="U1420" t="s">
        <v>752</v>
      </c>
      <c r="V1420" t="s">
        <v>753</v>
      </c>
      <c r="W1420" t="s">
        <v>922</v>
      </c>
      <c r="X1420" t="s">
        <v>923</v>
      </c>
      <c r="Y1420" t="s">
        <v>755</v>
      </c>
      <c r="Z1420" t="s">
        <v>380</v>
      </c>
      <c r="AA1420" t="s">
        <v>756</v>
      </c>
      <c r="AB1420" t="s">
        <v>924</v>
      </c>
      <c r="AC1420" t="s">
        <v>758</v>
      </c>
      <c r="AD1420" t="s">
        <v>759</v>
      </c>
      <c r="AE1420" t="s">
        <v>472</v>
      </c>
      <c r="AF1420" t="s">
        <v>925</v>
      </c>
      <c r="AG1420" t="s">
        <v>761</v>
      </c>
      <c r="AH1420" t="s">
        <v>762</v>
      </c>
      <c r="AI1420" t="s">
        <v>926</v>
      </c>
      <c r="AJ1420">
        <v>614.23</v>
      </c>
      <c r="AK1420">
        <v>0</v>
      </c>
      <c r="AL1420">
        <v>0</v>
      </c>
      <c r="AM1420" t="s">
        <v>764</v>
      </c>
      <c r="AN1420" t="s">
        <v>764</v>
      </c>
      <c r="AO1420" t="s">
        <v>764</v>
      </c>
    </row>
    <row r="1421" spans="1:41" x14ac:dyDescent="0.35">
      <c r="A1421">
        <v>1771938</v>
      </c>
      <c r="B1421" t="s">
        <v>740</v>
      </c>
      <c r="C1421" t="s">
        <v>741</v>
      </c>
      <c r="D1421" t="s">
        <v>580</v>
      </c>
      <c r="E1421" t="s">
        <v>85</v>
      </c>
      <c r="F1421" t="s">
        <v>800</v>
      </c>
      <c r="G1421">
        <v>2021</v>
      </c>
      <c r="H1421">
        <v>5</v>
      </c>
      <c r="I1421" t="s">
        <v>743</v>
      </c>
      <c r="J1421" s="29">
        <v>44347</v>
      </c>
      <c r="K1421" t="s">
        <v>744</v>
      </c>
      <c r="L1421" t="s">
        <v>745</v>
      </c>
      <c r="M1421" t="s">
        <v>801</v>
      </c>
      <c r="N1421" t="s">
        <v>802</v>
      </c>
      <c r="O1421" t="s">
        <v>803</v>
      </c>
      <c r="P1421" t="s">
        <v>673</v>
      </c>
      <c r="Q1421" t="s">
        <v>749</v>
      </c>
      <c r="R1421" t="s">
        <v>581</v>
      </c>
      <c r="S1421" t="s">
        <v>697</v>
      </c>
      <c r="T1421" t="s">
        <v>751</v>
      </c>
      <c r="U1421" t="s">
        <v>752</v>
      </c>
      <c r="V1421" t="s">
        <v>753</v>
      </c>
      <c r="W1421" t="s">
        <v>20</v>
      </c>
      <c r="X1421" t="s">
        <v>928</v>
      </c>
      <c r="Y1421" t="s">
        <v>755</v>
      </c>
      <c r="Z1421" t="s">
        <v>380</v>
      </c>
      <c r="AA1421" t="s">
        <v>756</v>
      </c>
      <c r="AB1421" t="s">
        <v>924</v>
      </c>
      <c r="AC1421" t="s">
        <v>758</v>
      </c>
      <c r="AD1421" t="s">
        <v>759</v>
      </c>
      <c r="AE1421" t="s">
        <v>472</v>
      </c>
      <c r="AF1421" t="s">
        <v>925</v>
      </c>
      <c r="AG1421" t="s">
        <v>761</v>
      </c>
      <c r="AH1421" t="s">
        <v>762</v>
      </c>
      <c r="AI1421" t="s">
        <v>926</v>
      </c>
      <c r="AJ1421">
        <v>3551.04</v>
      </c>
      <c r="AK1421">
        <v>0</v>
      </c>
      <c r="AL1421">
        <v>0</v>
      </c>
      <c r="AM1421" t="s">
        <v>764</v>
      </c>
      <c r="AN1421" t="s">
        <v>764</v>
      </c>
      <c r="AO1421" t="s">
        <v>764</v>
      </c>
    </row>
    <row r="1422" spans="1:41" x14ac:dyDescent="0.35">
      <c r="A1422">
        <v>1771938</v>
      </c>
      <c r="B1422" t="s">
        <v>740</v>
      </c>
      <c r="C1422" t="s">
        <v>741</v>
      </c>
      <c r="D1422" t="s">
        <v>580</v>
      </c>
      <c r="E1422" t="s">
        <v>85</v>
      </c>
      <c r="F1422" t="s">
        <v>800</v>
      </c>
      <c r="G1422">
        <v>2021</v>
      </c>
      <c r="H1422">
        <v>5</v>
      </c>
      <c r="I1422" t="s">
        <v>743</v>
      </c>
      <c r="J1422" s="29">
        <v>44347</v>
      </c>
      <c r="K1422" t="s">
        <v>744</v>
      </c>
      <c r="L1422" t="s">
        <v>745</v>
      </c>
      <c r="M1422" t="s">
        <v>814</v>
      </c>
      <c r="N1422" t="s">
        <v>815</v>
      </c>
      <c r="O1422" t="s">
        <v>781</v>
      </c>
      <c r="P1422" t="s">
        <v>673</v>
      </c>
      <c r="Q1422" t="s">
        <v>749</v>
      </c>
      <c r="R1422" t="s">
        <v>581</v>
      </c>
      <c r="S1422" t="s">
        <v>697</v>
      </c>
      <c r="T1422" t="s">
        <v>751</v>
      </c>
      <c r="U1422" t="s">
        <v>752</v>
      </c>
      <c r="V1422" t="s">
        <v>753</v>
      </c>
      <c r="W1422" t="s">
        <v>20</v>
      </c>
      <c r="X1422" t="s">
        <v>928</v>
      </c>
      <c r="Y1422" t="s">
        <v>755</v>
      </c>
      <c r="Z1422" t="s">
        <v>380</v>
      </c>
      <c r="AA1422" t="s">
        <v>756</v>
      </c>
      <c r="AB1422" t="s">
        <v>924</v>
      </c>
      <c r="AC1422" t="s">
        <v>758</v>
      </c>
      <c r="AD1422" t="s">
        <v>759</v>
      </c>
      <c r="AE1422" t="s">
        <v>472</v>
      </c>
      <c r="AF1422" t="s">
        <v>925</v>
      </c>
      <c r="AG1422" t="s">
        <v>761</v>
      </c>
      <c r="AH1422" t="s">
        <v>762</v>
      </c>
      <c r="AI1422" t="s">
        <v>926</v>
      </c>
      <c r="AJ1422">
        <v>3358.17</v>
      </c>
      <c r="AK1422">
        <v>0</v>
      </c>
      <c r="AL1422">
        <v>0</v>
      </c>
      <c r="AM1422" t="s">
        <v>764</v>
      </c>
      <c r="AN1422" t="s">
        <v>764</v>
      </c>
      <c r="AO1422" t="s">
        <v>764</v>
      </c>
    </row>
    <row r="1423" spans="1:41" x14ac:dyDescent="0.35">
      <c r="A1423">
        <v>1029631</v>
      </c>
      <c r="B1423" t="s">
        <v>740</v>
      </c>
      <c r="C1423" t="s">
        <v>741</v>
      </c>
      <c r="D1423" t="e">
        <v>#N/A</v>
      </c>
      <c r="E1423" t="s">
        <v>998</v>
      </c>
      <c r="F1423" t="s">
        <v>800</v>
      </c>
      <c r="G1423">
        <v>2021</v>
      </c>
      <c r="H1423">
        <v>5</v>
      </c>
      <c r="I1423" t="s">
        <v>743</v>
      </c>
      <c r="J1423" s="29">
        <v>44347</v>
      </c>
      <c r="K1423" t="s">
        <v>744</v>
      </c>
      <c r="L1423" t="s">
        <v>745</v>
      </c>
      <c r="M1423" t="s">
        <v>801</v>
      </c>
      <c r="N1423" t="s">
        <v>802</v>
      </c>
      <c r="O1423" t="s">
        <v>803</v>
      </c>
      <c r="P1423" t="s">
        <v>673</v>
      </c>
      <c r="Q1423" t="s">
        <v>749</v>
      </c>
      <c r="R1423" t="s">
        <v>581</v>
      </c>
      <c r="S1423" t="s">
        <v>697</v>
      </c>
      <c r="T1423" t="s">
        <v>751</v>
      </c>
      <c r="U1423" t="s">
        <v>752</v>
      </c>
      <c r="V1423" t="s">
        <v>753</v>
      </c>
      <c r="W1423" t="s">
        <v>930</v>
      </c>
      <c r="X1423" t="s">
        <v>931</v>
      </c>
      <c r="Y1423" t="s">
        <v>755</v>
      </c>
      <c r="Z1423" t="s">
        <v>380</v>
      </c>
      <c r="AA1423" t="s">
        <v>756</v>
      </c>
      <c r="AB1423" t="s">
        <v>924</v>
      </c>
      <c r="AC1423" t="s">
        <v>758</v>
      </c>
      <c r="AD1423" t="s">
        <v>759</v>
      </c>
      <c r="AE1423" t="s">
        <v>472</v>
      </c>
      <c r="AF1423" t="s">
        <v>925</v>
      </c>
      <c r="AG1423" t="s">
        <v>761</v>
      </c>
      <c r="AH1423" t="s">
        <v>762</v>
      </c>
      <c r="AI1423" t="s">
        <v>926</v>
      </c>
      <c r="AJ1423">
        <v>13425.04</v>
      </c>
      <c r="AK1423">
        <v>0</v>
      </c>
      <c r="AL1423">
        <v>0</v>
      </c>
      <c r="AM1423" t="s">
        <v>764</v>
      </c>
      <c r="AN1423" t="s">
        <v>764</v>
      </c>
      <c r="AO1423" t="s">
        <v>764</v>
      </c>
    </row>
    <row r="1424" spans="1:41" x14ac:dyDescent="0.35">
      <c r="A1424">
        <v>1029631</v>
      </c>
      <c r="B1424" t="s">
        <v>740</v>
      </c>
      <c r="C1424" t="s">
        <v>741</v>
      </c>
      <c r="D1424" t="e">
        <v>#N/A</v>
      </c>
      <c r="E1424" t="s">
        <v>998</v>
      </c>
      <c r="F1424" t="s">
        <v>800</v>
      </c>
      <c r="G1424">
        <v>2021</v>
      </c>
      <c r="H1424">
        <v>5</v>
      </c>
      <c r="I1424" t="s">
        <v>743</v>
      </c>
      <c r="J1424" s="29">
        <v>44342</v>
      </c>
      <c r="K1424" t="s">
        <v>744</v>
      </c>
      <c r="L1424" t="s">
        <v>745</v>
      </c>
      <c r="M1424" t="s">
        <v>805</v>
      </c>
      <c r="N1424" t="s">
        <v>806</v>
      </c>
      <c r="O1424" t="s">
        <v>807</v>
      </c>
      <c r="P1424" t="s">
        <v>673</v>
      </c>
      <c r="Q1424" t="s">
        <v>749</v>
      </c>
      <c r="R1424" t="s">
        <v>581</v>
      </c>
      <c r="S1424" t="s">
        <v>697</v>
      </c>
      <c r="T1424" t="s">
        <v>751</v>
      </c>
      <c r="U1424" t="s">
        <v>752</v>
      </c>
      <c r="V1424" t="s">
        <v>753</v>
      </c>
      <c r="W1424" t="s">
        <v>930</v>
      </c>
      <c r="X1424" t="s">
        <v>931</v>
      </c>
      <c r="Y1424" t="s">
        <v>755</v>
      </c>
      <c r="Z1424" t="s">
        <v>380</v>
      </c>
      <c r="AA1424" t="s">
        <v>756</v>
      </c>
      <c r="AB1424" t="s">
        <v>924</v>
      </c>
      <c r="AC1424" t="s">
        <v>758</v>
      </c>
      <c r="AD1424" t="s">
        <v>759</v>
      </c>
      <c r="AE1424" t="s">
        <v>472</v>
      </c>
      <c r="AF1424" t="s">
        <v>925</v>
      </c>
      <c r="AG1424" t="s">
        <v>761</v>
      </c>
      <c r="AH1424" t="s">
        <v>762</v>
      </c>
      <c r="AI1424" t="s">
        <v>926</v>
      </c>
      <c r="AJ1424">
        <v>-510.05</v>
      </c>
      <c r="AK1424">
        <v>0</v>
      </c>
      <c r="AL1424">
        <v>0</v>
      </c>
      <c r="AM1424" t="s">
        <v>764</v>
      </c>
      <c r="AN1424" t="s">
        <v>764</v>
      </c>
      <c r="AO1424" t="s">
        <v>764</v>
      </c>
    </row>
    <row r="1425" spans="1:41" x14ac:dyDescent="0.35">
      <c r="A1425">
        <v>1060746</v>
      </c>
      <c r="B1425" t="s">
        <v>740</v>
      </c>
      <c r="C1425" t="s">
        <v>741</v>
      </c>
      <c r="D1425" t="e">
        <v>#N/A</v>
      </c>
      <c r="E1425" t="s">
        <v>999</v>
      </c>
      <c r="F1425" t="s">
        <v>800</v>
      </c>
      <c r="G1425">
        <v>2021</v>
      </c>
      <c r="H1425">
        <v>5</v>
      </c>
      <c r="I1425" t="s">
        <v>743</v>
      </c>
      <c r="J1425" s="29">
        <v>44347</v>
      </c>
      <c r="K1425" t="s">
        <v>744</v>
      </c>
      <c r="L1425" t="s">
        <v>745</v>
      </c>
      <c r="M1425" t="s">
        <v>801</v>
      </c>
      <c r="N1425" t="s">
        <v>802</v>
      </c>
      <c r="O1425" t="s">
        <v>803</v>
      </c>
      <c r="P1425" t="s">
        <v>673</v>
      </c>
      <c r="Q1425" t="s">
        <v>749</v>
      </c>
      <c r="R1425" t="s">
        <v>581</v>
      </c>
      <c r="S1425" t="s">
        <v>697</v>
      </c>
      <c r="T1425" t="s">
        <v>751</v>
      </c>
      <c r="U1425" t="s">
        <v>752</v>
      </c>
      <c r="V1425" t="s">
        <v>753</v>
      </c>
      <c r="W1425" t="s">
        <v>933</v>
      </c>
      <c r="X1425" t="s">
        <v>934</v>
      </c>
      <c r="Y1425" t="s">
        <v>755</v>
      </c>
      <c r="Z1425" t="s">
        <v>380</v>
      </c>
      <c r="AA1425" t="s">
        <v>756</v>
      </c>
      <c r="AB1425" t="s">
        <v>924</v>
      </c>
      <c r="AC1425" t="s">
        <v>758</v>
      </c>
      <c r="AD1425" t="s">
        <v>759</v>
      </c>
      <c r="AE1425" t="s">
        <v>472</v>
      </c>
      <c r="AF1425" t="s">
        <v>935</v>
      </c>
      <c r="AG1425" t="s">
        <v>761</v>
      </c>
      <c r="AH1425" t="s">
        <v>762</v>
      </c>
      <c r="AI1425" t="s">
        <v>936</v>
      </c>
      <c r="AJ1425">
        <v>3418.73</v>
      </c>
      <c r="AK1425">
        <v>0</v>
      </c>
      <c r="AL1425">
        <v>0</v>
      </c>
      <c r="AM1425" t="s">
        <v>764</v>
      </c>
      <c r="AN1425" t="s">
        <v>764</v>
      </c>
      <c r="AO1425" t="s">
        <v>764</v>
      </c>
    </row>
    <row r="1426" spans="1:41" x14ac:dyDescent="0.35">
      <c r="A1426">
        <v>1060746</v>
      </c>
      <c r="B1426" t="s">
        <v>740</v>
      </c>
      <c r="C1426" t="s">
        <v>741</v>
      </c>
      <c r="D1426" t="e">
        <v>#N/A</v>
      </c>
      <c r="E1426" t="s">
        <v>999</v>
      </c>
      <c r="F1426" t="s">
        <v>800</v>
      </c>
      <c r="G1426">
        <v>2021</v>
      </c>
      <c r="H1426">
        <v>5</v>
      </c>
      <c r="I1426" t="s">
        <v>743</v>
      </c>
      <c r="J1426" s="29">
        <v>44342</v>
      </c>
      <c r="K1426" t="s">
        <v>744</v>
      </c>
      <c r="L1426" t="s">
        <v>745</v>
      </c>
      <c r="M1426" t="s">
        <v>805</v>
      </c>
      <c r="N1426" t="s">
        <v>806</v>
      </c>
      <c r="O1426" t="s">
        <v>807</v>
      </c>
      <c r="P1426" t="s">
        <v>673</v>
      </c>
      <c r="Q1426" t="s">
        <v>749</v>
      </c>
      <c r="R1426" t="s">
        <v>581</v>
      </c>
      <c r="S1426" t="s">
        <v>697</v>
      </c>
      <c r="T1426" t="s">
        <v>751</v>
      </c>
      <c r="U1426" t="s">
        <v>752</v>
      </c>
      <c r="V1426" t="s">
        <v>753</v>
      </c>
      <c r="W1426" t="s">
        <v>933</v>
      </c>
      <c r="X1426" t="s">
        <v>934</v>
      </c>
      <c r="Y1426" t="s">
        <v>755</v>
      </c>
      <c r="Z1426" t="s">
        <v>380</v>
      </c>
      <c r="AA1426" t="s">
        <v>756</v>
      </c>
      <c r="AB1426" t="s">
        <v>924</v>
      </c>
      <c r="AC1426" t="s">
        <v>758</v>
      </c>
      <c r="AD1426" t="s">
        <v>759</v>
      </c>
      <c r="AE1426" t="s">
        <v>472</v>
      </c>
      <c r="AF1426" t="s">
        <v>935</v>
      </c>
      <c r="AG1426" t="s">
        <v>761</v>
      </c>
      <c r="AH1426" t="s">
        <v>762</v>
      </c>
      <c r="AI1426" t="s">
        <v>936</v>
      </c>
      <c r="AJ1426">
        <v>-231.87</v>
      </c>
      <c r="AK1426">
        <v>0</v>
      </c>
      <c r="AL1426">
        <v>0</v>
      </c>
      <c r="AM1426" t="s">
        <v>764</v>
      </c>
      <c r="AN1426" t="s">
        <v>764</v>
      </c>
      <c r="AO1426" t="s">
        <v>764</v>
      </c>
    </row>
    <row r="1427" spans="1:41" x14ac:dyDescent="0.35">
      <c r="A1427">
        <v>1060746</v>
      </c>
      <c r="B1427" t="s">
        <v>740</v>
      </c>
      <c r="C1427" t="s">
        <v>741</v>
      </c>
      <c r="D1427" t="e">
        <v>#N/A</v>
      </c>
      <c r="E1427" t="s">
        <v>999</v>
      </c>
      <c r="F1427" t="s">
        <v>800</v>
      </c>
      <c r="G1427">
        <v>2021</v>
      </c>
      <c r="H1427">
        <v>5</v>
      </c>
      <c r="I1427" t="s">
        <v>743</v>
      </c>
      <c r="J1427" s="29">
        <v>44347</v>
      </c>
      <c r="K1427" t="s">
        <v>744</v>
      </c>
      <c r="L1427" t="s">
        <v>745</v>
      </c>
      <c r="M1427" t="s">
        <v>814</v>
      </c>
      <c r="N1427" t="s">
        <v>815</v>
      </c>
      <c r="O1427" t="s">
        <v>781</v>
      </c>
      <c r="P1427" t="s">
        <v>673</v>
      </c>
      <c r="Q1427" t="s">
        <v>749</v>
      </c>
      <c r="R1427" t="s">
        <v>581</v>
      </c>
      <c r="S1427" t="s">
        <v>697</v>
      </c>
      <c r="T1427" t="s">
        <v>751</v>
      </c>
      <c r="U1427" t="s">
        <v>752</v>
      </c>
      <c r="V1427" t="s">
        <v>753</v>
      </c>
      <c r="W1427" t="s">
        <v>933</v>
      </c>
      <c r="X1427" t="s">
        <v>934</v>
      </c>
      <c r="Y1427" t="s">
        <v>755</v>
      </c>
      <c r="Z1427" t="s">
        <v>380</v>
      </c>
      <c r="AA1427" t="s">
        <v>756</v>
      </c>
      <c r="AB1427" t="s">
        <v>924</v>
      </c>
      <c r="AC1427" t="s">
        <v>758</v>
      </c>
      <c r="AD1427" t="s">
        <v>759</v>
      </c>
      <c r="AE1427" t="s">
        <v>472</v>
      </c>
      <c r="AF1427" t="s">
        <v>935</v>
      </c>
      <c r="AG1427" t="s">
        <v>761</v>
      </c>
      <c r="AH1427" t="s">
        <v>762</v>
      </c>
      <c r="AI1427" t="s">
        <v>936</v>
      </c>
      <c r="AJ1427">
        <v>866.24</v>
      </c>
      <c r="AK1427">
        <v>0</v>
      </c>
      <c r="AL1427">
        <v>0</v>
      </c>
      <c r="AM1427" t="s">
        <v>764</v>
      </c>
      <c r="AN1427" t="s">
        <v>764</v>
      </c>
      <c r="AO1427" t="s">
        <v>764</v>
      </c>
    </row>
    <row r="1428" spans="1:41" x14ac:dyDescent="0.35">
      <c r="A1428">
        <v>1199584</v>
      </c>
      <c r="B1428" t="s">
        <v>740</v>
      </c>
      <c r="C1428" t="s">
        <v>741</v>
      </c>
      <c r="D1428" t="e">
        <v>#N/A</v>
      </c>
      <c r="E1428" t="s">
        <v>964</v>
      </c>
      <c r="F1428" t="s">
        <v>834</v>
      </c>
      <c r="G1428">
        <v>2021</v>
      </c>
      <c r="H1428">
        <v>4</v>
      </c>
      <c r="I1428" t="s">
        <v>743</v>
      </c>
      <c r="J1428" s="29">
        <v>44316</v>
      </c>
      <c r="K1428" t="s">
        <v>744</v>
      </c>
      <c r="L1428" t="s">
        <v>745</v>
      </c>
      <c r="M1428" t="s">
        <v>835</v>
      </c>
      <c r="N1428" t="s">
        <v>836</v>
      </c>
      <c r="O1428" t="s">
        <v>837</v>
      </c>
      <c r="P1428" t="s">
        <v>673</v>
      </c>
      <c r="Q1428" t="s">
        <v>749</v>
      </c>
      <c r="R1428" t="s">
        <v>613</v>
      </c>
      <c r="S1428" t="s">
        <v>690</v>
      </c>
      <c r="T1428" t="s">
        <v>751</v>
      </c>
      <c r="U1428" t="s">
        <v>752</v>
      </c>
      <c r="V1428" t="s">
        <v>753</v>
      </c>
      <c r="W1428" t="s">
        <v>933</v>
      </c>
      <c r="X1428" t="s">
        <v>934</v>
      </c>
      <c r="Y1428" t="s">
        <v>755</v>
      </c>
      <c r="Z1428" t="s">
        <v>380</v>
      </c>
      <c r="AA1428" t="s">
        <v>756</v>
      </c>
      <c r="AB1428" t="s">
        <v>924</v>
      </c>
      <c r="AC1428" t="s">
        <v>758</v>
      </c>
      <c r="AD1428" t="s">
        <v>759</v>
      </c>
      <c r="AE1428" t="s">
        <v>768</v>
      </c>
      <c r="AF1428" t="s">
        <v>935</v>
      </c>
      <c r="AG1428" t="s">
        <v>761</v>
      </c>
      <c r="AH1428" t="s">
        <v>762</v>
      </c>
      <c r="AI1428" t="s">
        <v>936</v>
      </c>
      <c r="AJ1428">
        <v>-616.29999999999995</v>
      </c>
      <c r="AK1428">
        <v>0</v>
      </c>
      <c r="AL1428">
        <v>0</v>
      </c>
      <c r="AM1428" t="s">
        <v>764</v>
      </c>
      <c r="AN1428" t="s">
        <v>764</v>
      </c>
      <c r="AO1428" t="s">
        <v>764</v>
      </c>
    </row>
    <row r="1429" spans="1:41" x14ac:dyDescent="0.35">
      <c r="A1429">
        <v>1199589</v>
      </c>
      <c r="B1429" t="s">
        <v>740</v>
      </c>
      <c r="C1429" t="s">
        <v>741</v>
      </c>
      <c r="D1429" t="e">
        <v>#N/A</v>
      </c>
      <c r="E1429" t="s">
        <v>945</v>
      </c>
      <c r="F1429" t="s">
        <v>834</v>
      </c>
      <c r="G1429">
        <v>2021</v>
      </c>
      <c r="H1429">
        <v>4</v>
      </c>
      <c r="I1429" t="s">
        <v>743</v>
      </c>
      <c r="J1429" s="29">
        <v>44316</v>
      </c>
      <c r="K1429" t="s">
        <v>744</v>
      </c>
      <c r="L1429" t="s">
        <v>745</v>
      </c>
      <c r="M1429" t="s">
        <v>835</v>
      </c>
      <c r="N1429" t="s">
        <v>836</v>
      </c>
      <c r="O1429" t="s">
        <v>837</v>
      </c>
      <c r="P1429" t="s">
        <v>673</v>
      </c>
      <c r="Q1429" t="s">
        <v>749</v>
      </c>
      <c r="R1429" t="s">
        <v>639</v>
      </c>
      <c r="S1429" t="s">
        <v>703</v>
      </c>
      <c r="T1429" t="s">
        <v>751</v>
      </c>
      <c r="U1429" t="s">
        <v>752</v>
      </c>
      <c r="V1429" t="s">
        <v>753</v>
      </c>
      <c r="W1429" t="s">
        <v>930</v>
      </c>
      <c r="X1429" t="s">
        <v>931</v>
      </c>
      <c r="Y1429" t="s">
        <v>755</v>
      </c>
      <c r="Z1429" t="s">
        <v>380</v>
      </c>
      <c r="AA1429" t="s">
        <v>756</v>
      </c>
      <c r="AB1429" t="s">
        <v>924</v>
      </c>
      <c r="AC1429" t="s">
        <v>758</v>
      </c>
      <c r="AD1429" t="s">
        <v>759</v>
      </c>
      <c r="AE1429" t="s">
        <v>766</v>
      </c>
      <c r="AF1429" t="s">
        <v>925</v>
      </c>
      <c r="AG1429" t="s">
        <v>761</v>
      </c>
      <c r="AH1429" t="s">
        <v>762</v>
      </c>
      <c r="AI1429" t="s">
        <v>926</v>
      </c>
      <c r="AJ1429">
        <v>-1749.35</v>
      </c>
      <c r="AK1429">
        <v>0</v>
      </c>
      <c r="AL1429">
        <v>0</v>
      </c>
      <c r="AM1429" t="s">
        <v>764</v>
      </c>
      <c r="AN1429" t="s">
        <v>764</v>
      </c>
      <c r="AO1429" t="s">
        <v>764</v>
      </c>
    </row>
    <row r="1430" spans="1:41" x14ac:dyDescent="0.35">
      <c r="A1430">
        <v>1199585</v>
      </c>
      <c r="B1430" t="s">
        <v>740</v>
      </c>
      <c r="C1430" t="s">
        <v>741</v>
      </c>
      <c r="D1430" t="e">
        <v>#N/A</v>
      </c>
      <c r="E1430" t="s">
        <v>963</v>
      </c>
      <c r="F1430" t="s">
        <v>834</v>
      </c>
      <c r="G1430">
        <v>2021</v>
      </c>
      <c r="H1430">
        <v>4</v>
      </c>
      <c r="I1430" t="s">
        <v>743</v>
      </c>
      <c r="J1430" s="29">
        <v>44316</v>
      </c>
      <c r="K1430" t="s">
        <v>744</v>
      </c>
      <c r="L1430" t="s">
        <v>745</v>
      </c>
      <c r="M1430" t="s">
        <v>835</v>
      </c>
      <c r="N1430" t="s">
        <v>836</v>
      </c>
      <c r="O1430" t="s">
        <v>837</v>
      </c>
      <c r="P1430" t="s">
        <v>673</v>
      </c>
      <c r="Q1430" t="s">
        <v>749</v>
      </c>
      <c r="R1430" t="s">
        <v>613</v>
      </c>
      <c r="S1430" t="s">
        <v>690</v>
      </c>
      <c r="T1430" t="s">
        <v>751</v>
      </c>
      <c r="U1430" t="s">
        <v>752</v>
      </c>
      <c r="V1430" t="s">
        <v>753</v>
      </c>
      <c r="W1430" t="s">
        <v>930</v>
      </c>
      <c r="X1430" t="s">
        <v>931</v>
      </c>
      <c r="Y1430" t="s">
        <v>755</v>
      </c>
      <c r="Z1430" t="s">
        <v>380</v>
      </c>
      <c r="AA1430" t="s">
        <v>756</v>
      </c>
      <c r="AB1430" t="s">
        <v>924</v>
      </c>
      <c r="AC1430" t="s">
        <v>758</v>
      </c>
      <c r="AD1430" t="s">
        <v>759</v>
      </c>
      <c r="AE1430" t="s">
        <v>768</v>
      </c>
      <c r="AF1430" t="s">
        <v>925</v>
      </c>
      <c r="AG1430" t="s">
        <v>761</v>
      </c>
      <c r="AH1430" t="s">
        <v>762</v>
      </c>
      <c r="AI1430" t="s">
        <v>926</v>
      </c>
      <c r="AJ1430">
        <v>-5698.44</v>
      </c>
      <c r="AK1430">
        <v>0</v>
      </c>
      <c r="AL1430">
        <v>0</v>
      </c>
      <c r="AM1430" t="s">
        <v>764</v>
      </c>
      <c r="AN1430" t="s">
        <v>764</v>
      </c>
      <c r="AO1430" t="s">
        <v>764</v>
      </c>
    </row>
    <row r="1431" spans="1:41" x14ac:dyDescent="0.35">
      <c r="A1431">
        <v>1199587</v>
      </c>
      <c r="B1431" t="s">
        <v>740</v>
      </c>
      <c r="C1431" t="s">
        <v>741</v>
      </c>
      <c r="D1431" t="e">
        <v>#N/A</v>
      </c>
      <c r="E1431" t="s">
        <v>947</v>
      </c>
      <c r="F1431" t="s">
        <v>834</v>
      </c>
      <c r="G1431">
        <v>2021</v>
      </c>
      <c r="H1431">
        <v>4</v>
      </c>
      <c r="I1431" t="s">
        <v>743</v>
      </c>
      <c r="J1431" s="29">
        <v>44316</v>
      </c>
      <c r="K1431" t="s">
        <v>744</v>
      </c>
      <c r="L1431" t="s">
        <v>745</v>
      </c>
      <c r="M1431" t="s">
        <v>835</v>
      </c>
      <c r="N1431" t="s">
        <v>836</v>
      </c>
      <c r="O1431" t="s">
        <v>837</v>
      </c>
      <c r="P1431" t="s">
        <v>673</v>
      </c>
      <c r="Q1431" t="s">
        <v>749</v>
      </c>
      <c r="R1431" t="s">
        <v>637</v>
      </c>
      <c r="S1431" t="s">
        <v>705</v>
      </c>
      <c r="T1431" t="s">
        <v>751</v>
      </c>
      <c r="U1431" t="s">
        <v>752</v>
      </c>
      <c r="V1431" t="s">
        <v>753</v>
      </c>
      <c r="W1431" t="s">
        <v>930</v>
      </c>
      <c r="X1431" t="s">
        <v>931</v>
      </c>
      <c r="Y1431" t="s">
        <v>755</v>
      </c>
      <c r="Z1431" t="s">
        <v>380</v>
      </c>
      <c r="AA1431" t="s">
        <v>756</v>
      </c>
      <c r="AB1431" t="s">
        <v>924</v>
      </c>
      <c r="AC1431" t="s">
        <v>758</v>
      </c>
      <c r="AD1431" t="s">
        <v>759</v>
      </c>
      <c r="AE1431" t="s">
        <v>766</v>
      </c>
      <c r="AF1431" t="s">
        <v>925</v>
      </c>
      <c r="AG1431" t="s">
        <v>761</v>
      </c>
      <c r="AH1431" t="s">
        <v>762</v>
      </c>
      <c r="AI1431" t="s">
        <v>926</v>
      </c>
      <c r="AJ1431">
        <v>-1325.64</v>
      </c>
      <c r="AK1431">
        <v>0</v>
      </c>
      <c r="AL1431">
        <v>0</v>
      </c>
      <c r="AM1431" t="s">
        <v>764</v>
      </c>
      <c r="AN1431" t="s">
        <v>764</v>
      </c>
      <c r="AO1431" t="s">
        <v>764</v>
      </c>
    </row>
    <row r="1432" spans="1:41" x14ac:dyDescent="0.35">
      <c r="A1432">
        <v>1117775</v>
      </c>
      <c r="B1432" t="s">
        <v>740</v>
      </c>
      <c r="C1432" t="s">
        <v>741</v>
      </c>
      <c r="D1432" t="e">
        <v>#N/A</v>
      </c>
      <c r="E1432" t="s">
        <v>949</v>
      </c>
      <c r="F1432" t="s">
        <v>834</v>
      </c>
      <c r="G1432">
        <v>2021</v>
      </c>
      <c r="H1432">
        <v>4</v>
      </c>
      <c r="I1432" t="s">
        <v>743</v>
      </c>
      <c r="J1432" s="29">
        <v>44316</v>
      </c>
      <c r="K1432" t="s">
        <v>744</v>
      </c>
      <c r="L1432" t="s">
        <v>745</v>
      </c>
      <c r="M1432" t="s">
        <v>835</v>
      </c>
      <c r="N1432" t="s">
        <v>836</v>
      </c>
      <c r="O1432" t="s">
        <v>837</v>
      </c>
      <c r="P1432" t="s">
        <v>673</v>
      </c>
      <c r="Q1432" t="s">
        <v>749</v>
      </c>
      <c r="R1432" t="s">
        <v>633</v>
      </c>
      <c r="S1432" t="s">
        <v>704</v>
      </c>
      <c r="T1432" t="s">
        <v>751</v>
      </c>
      <c r="U1432" t="s">
        <v>752</v>
      </c>
      <c r="V1432" t="s">
        <v>753</v>
      </c>
      <c r="W1432" t="s">
        <v>930</v>
      </c>
      <c r="X1432" t="s">
        <v>931</v>
      </c>
      <c r="Y1432" t="s">
        <v>755</v>
      </c>
      <c r="Z1432" t="s">
        <v>380</v>
      </c>
      <c r="AA1432" t="s">
        <v>756</v>
      </c>
      <c r="AB1432" t="s">
        <v>924</v>
      </c>
      <c r="AC1432" t="s">
        <v>758</v>
      </c>
      <c r="AD1432" t="s">
        <v>759</v>
      </c>
      <c r="AE1432" t="s">
        <v>766</v>
      </c>
      <c r="AF1432" t="s">
        <v>925</v>
      </c>
      <c r="AG1432" t="s">
        <v>761</v>
      </c>
      <c r="AH1432" t="s">
        <v>762</v>
      </c>
      <c r="AI1432" t="s">
        <v>926</v>
      </c>
      <c r="AJ1432">
        <v>-3920.06</v>
      </c>
      <c r="AK1432">
        <v>0</v>
      </c>
      <c r="AL1432">
        <v>0</v>
      </c>
      <c r="AM1432" t="s">
        <v>764</v>
      </c>
      <c r="AN1432" t="s">
        <v>764</v>
      </c>
      <c r="AO1432" t="s">
        <v>764</v>
      </c>
    </row>
    <row r="1433" spans="1:41" x14ac:dyDescent="0.35">
      <c r="A1433">
        <v>1698203</v>
      </c>
      <c r="B1433" t="s">
        <v>740</v>
      </c>
      <c r="C1433" t="s">
        <v>741</v>
      </c>
      <c r="D1433" t="e">
        <v>#N/A</v>
      </c>
      <c r="E1433" t="s">
        <v>929</v>
      </c>
      <c r="F1433" t="s">
        <v>834</v>
      </c>
      <c r="G1433">
        <v>2021</v>
      </c>
      <c r="H1433">
        <v>4</v>
      </c>
      <c r="I1433" t="s">
        <v>743</v>
      </c>
      <c r="J1433" s="29">
        <v>44316</v>
      </c>
      <c r="K1433" t="s">
        <v>744</v>
      </c>
      <c r="L1433" t="s">
        <v>745</v>
      </c>
      <c r="M1433" t="s">
        <v>835</v>
      </c>
      <c r="N1433" t="s">
        <v>836</v>
      </c>
      <c r="O1433" t="s">
        <v>837</v>
      </c>
      <c r="P1433" t="s">
        <v>673</v>
      </c>
      <c r="Q1433" t="s">
        <v>749</v>
      </c>
      <c r="R1433" t="s">
        <v>651</v>
      </c>
      <c r="S1433" t="s">
        <v>693</v>
      </c>
      <c r="T1433" t="s">
        <v>751</v>
      </c>
      <c r="U1433" t="s">
        <v>752</v>
      </c>
      <c r="V1433" t="s">
        <v>753</v>
      </c>
      <c r="W1433" t="s">
        <v>930</v>
      </c>
      <c r="X1433" t="s">
        <v>931</v>
      </c>
      <c r="Y1433" t="s">
        <v>755</v>
      </c>
      <c r="Z1433" t="s">
        <v>380</v>
      </c>
      <c r="AA1433" t="s">
        <v>756</v>
      </c>
      <c r="AB1433" t="s">
        <v>924</v>
      </c>
      <c r="AC1433" t="s">
        <v>758</v>
      </c>
      <c r="AD1433" t="s">
        <v>759</v>
      </c>
      <c r="AE1433" t="s">
        <v>768</v>
      </c>
      <c r="AF1433" t="s">
        <v>925</v>
      </c>
      <c r="AG1433" t="s">
        <v>761</v>
      </c>
      <c r="AH1433" t="s">
        <v>762</v>
      </c>
      <c r="AI1433" t="s">
        <v>926</v>
      </c>
      <c r="AJ1433">
        <v>-20600.52</v>
      </c>
      <c r="AK1433">
        <v>0</v>
      </c>
      <c r="AL1433">
        <v>0</v>
      </c>
      <c r="AM1433" t="s">
        <v>764</v>
      </c>
      <c r="AN1433" t="s">
        <v>764</v>
      </c>
      <c r="AO1433" t="s">
        <v>764</v>
      </c>
    </row>
    <row r="1434" spans="1:41" x14ac:dyDescent="0.35">
      <c r="A1434">
        <v>1217476</v>
      </c>
      <c r="B1434" t="s">
        <v>740</v>
      </c>
      <c r="C1434" t="s">
        <v>741</v>
      </c>
      <c r="D1434" t="e">
        <v>#N/A</v>
      </c>
      <c r="E1434" t="s">
        <v>974</v>
      </c>
      <c r="F1434" t="s">
        <v>834</v>
      </c>
      <c r="G1434">
        <v>2021</v>
      </c>
      <c r="H1434">
        <v>4</v>
      </c>
      <c r="I1434" t="s">
        <v>743</v>
      </c>
      <c r="J1434" s="29">
        <v>44316</v>
      </c>
      <c r="K1434" t="s">
        <v>744</v>
      </c>
      <c r="L1434" t="s">
        <v>745</v>
      </c>
      <c r="M1434" t="s">
        <v>835</v>
      </c>
      <c r="N1434" t="s">
        <v>836</v>
      </c>
      <c r="O1434" t="s">
        <v>837</v>
      </c>
      <c r="P1434" t="s">
        <v>673</v>
      </c>
      <c r="Q1434" t="s">
        <v>749</v>
      </c>
      <c r="R1434" t="s">
        <v>601</v>
      </c>
      <c r="S1434" t="s">
        <v>692</v>
      </c>
      <c r="T1434" t="s">
        <v>751</v>
      </c>
      <c r="U1434" t="s">
        <v>752</v>
      </c>
      <c r="V1434" t="s">
        <v>753</v>
      </c>
      <c r="W1434" t="s">
        <v>930</v>
      </c>
      <c r="X1434" t="s">
        <v>931</v>
      </c>
      <c r="Y1434" t="s">
        <v>755</v>
      </c>
      <c r="Z1434" t="s">
        <v>380</v>
      </c>
      <c r="AA1434" t="s">
        <v>756</v>
      </c>
      <c r="AB1434" t="s">
        <v>924</v>
      </c>
      <c r="AC1434" t="s">
        <v>758</v>
      </c>
      <c r="AD1434" t="s">
        <v>759</v>
      </c>
      <c r="AE1434" t="s">
        <v>768</v>
      </c>
      <c r="AF1434" t="s">
        <v>925</v>
      </c>
      <c r="AG1434" t="s">
        <v>761</v>
      </c>
      <c r="AH1434" t="s">
        <v>762</v>
      </c>
      <c r="AI1434" t="s">
        <v>926</v>
      </c>
      <c r="AJ1434">
        <v>-5853.85</v>
      </c>
      <c r="AK1434">
        <v>0</v>
      </c>
      <c r="AL1434">
        <v>0</v>
      </c>
      <c r="AM1434" t="s">
        <v>764</v>
      </c>
      <c r="AN1434" t="s">
        <v>764</v>
      </c>
      <c r="AO1434" t="s">
        <v>764</v>
      </c>
    </row>
    <row r="1435" spans="1:41" x14ac:dyDescent="0.35">
      <c r="A1435">
        <v>1208935</v>
      </c>
      <c r="B1435" t="s">
        <v>740</v>
      </c>
      <c r="C1435" t="s">
        <v>741</v>
      </c>
      <c r="D1435" t="e">
        <v>#N/A</v>
      </c>
      <c r="E1435" t="s">
        <v>973</v>
      </c>
      <c r="F1435" t="s">
        <v>834</v>
      </c>
      <c r="G1435">
        <v>2021</v>
      </c>
      <c r="H1435">
        <v>4</v>
      </c>
      <c r="I1435" t="s">
        <v>743</v>
      </c>
      <c r="J1435" s="29">
        <v>44316</v>
      </c>
      <c r="K1435" t="s">
        <v>744</v>
      </c>
      <c r="L1435" t="s">
        <v>745</v>
      </c>
      <c r="M1435" t="s">
        <v>835</v>
      </c>
      <c r="N1435" t="s">
        <v>836</v>
      </c>
      <c r="O1435" t="s">
        <v>837</v>
      </c>
      <c r="P1435" t="s">
        <v>673</v>
      </c>
      <c r="Q1435" t="s">
        <v>749</v>
      </c>
      <c r="R1435" t="s">
        <v>601</v>
      </c>
      <c r="S1435" t="s">
        <v>692</v>
      </c>
      <c r="T1435" t="s">
        <v>751</v>
      </c>
      <c r="U1435" t="s">
        <v>752</v>
      </c>
      <c r="V1435" t="s">
        <v>753</v>
      </c>
      <c r="W1435" t="s">
        <v>933</v>
      </c>
      <c r="X1435" t="s">
        <v>934</v>
      </c>
      <c r="Y1435" t="s">
        <v>755</v>
      </c>
      <c r="Z1435" t="s">
        <v>380</v>
      </c>
      <c r="AA1435" t="s">
        <v>756</v>
      </c>
      <c r="AB1435" t="s">
        <v>924</v>
      </c>
      <c r="AC1435" t="s">
        <v>758</v>
      </c>
      <c r="AD1435" t="s">
        <v>759</v>
      </c>
      <c r="AE1435" t="s">
        <v>768</v>
      </c>
      <c r="AF1435" t="s">
        <v>935</v>
      </c>
      <c r="AG1435" t="s">
        <v>761</v>
      </c>
      <c r="AH1435" t="s">
        <v>762</v>
      </c>
      <c r="AI1435" t="s">
        <v>936</v>
      </c>
      <c r="AJ1435">
        <v>-741.83</v>
      </c>
      <c r="AK1435">
        <v>0</v>
      </c>
      <c r="AL1435">
        <v>0</v>
      </c>
      <c r="AM1435" t="s">
        <v>764</v>
      </c>
      <c r="AN1435" t="s">
        <v>764</v>
      </c>
      <c r="AO1435" t="s">
        <v>764</v>
      </c>
    </row>
    <row r="1436" spans="1:41" x14ac:dyDescent="0.35">
      <c r="A1436">
        <v>1208936</v>
      </c>
      <c r="B1436" t="s">
        <v>740</v>
      </c>
      <c r="C1436" t="s">
        <v>741</v>
      </c>
      <c r="D1436" t="e">
        <v>#N/A</v>
      </c>
      <c r="E1436" t="s">
        <v>948</v>
      </c>
      <c r="F1436" t="s">
        <v>834</v>
      </c>
      <c r="G1436">
        <v>2021</v>
      </c>
      <c r="H1436">
        <v>4</v>
      </c>
      <c r="I1436" t="s">
        <v>743</v>
      </c>
      <c r="J1436" s="29">
        <v>44316</v>
      </c>
      <c r="K1436" t="s">
        <v>744</v>
      </c>
      <c r="L1436" t="s">
        <v>745</v>
      </c>
      <c r="M1436" t="s">
        <v>835</v>
      </c>
      <c r="N1436" t="s">
        <v>836</v>
      </c>
      <c r="O1436" t="s">
        <v>837</v>
      </c>
      <c r="P1436" t="s">
        <v>673</v>
      </c>
      <c r="Q1436" t="s">
        <v>749</v>
      </c>
      <c r="R1436" t="s">
        <v>637</v>
      </c>
      <c r="S1436" t="s">
        <v>705</v>
      </c>
      <c r="T1436" t="s">
        <v>751</v>
      </c>
      <c r="U1436" t="s">
        <v>752</v>
      </c>
      <c r="V1436" t="s">
        <v>753</v>
      </c>
      <c r="W1436" t="s">
        <v>933</v>
      </c>
      <c r="X1436" t="s">
        <v>934</v>
      </c>
      <c r="Y1436" t="s">
        <v>755</v>
      </c>
      <c r="Z1436" t="s">
        <v>380</v>
      </c>
      <c r="AA1436" t="s">
        <v>756</v>
      </c>
      <c r="AB1436" t="s">
        <v>924</v>
      </c>
      <c r="AC1436" t="s">
        <v>758</v>
      </c>
      <c r="AD1436" t="s">
        <v>759</v>
      </c>
      <c r="AE1436" t="s">
        <v>766</v>
      </c>
      <c r="AF1436" t="s">
        <v>935</v>
      </c>
      <c r="AG1436" t="s">
        <v>761</v>
      </c>
      <c r="AH1436" t="s">
        <v>762</v>
      </c>
      <c r="AI1436" t="s">
        <v>936</v>
      </c>
      <c r="AJ1436">
        <v>-215.38</v>
      </c>
      <c r="AK1436">
        <v>0</v>
      </c>
      <c r="AL1436">
        <v>0</v>
      </c>
      <c r="AM1436" t="s">
        <v>764</v>
      </c>
      <c r="AN1436" t="s">
        <v>764</v>
      </c>
      <c r="AO1436" t="s">
        <v>764</v>
      </c>
    </row>
    <row r="1437" spans="1:41" x14ac:dyDescent="0.35">
      <c r="A1437">
        <v>1208937</v>
      </c>
      <c r="B1437" t="s">
        <v>740</v>
      </c>
      <c r="C1437" t="s">
        <v>741</v>
      </c>
      <c r="D1437" t="e">
        <v>#N/A</v>
      </c>
      <c r="E1437" t="s">
        <v>946</v>
      </c>
      <c r="F1437" t="s">
        <v>834</v>
      </c>
      <c r="G1437">
        <v>2021</v>
      </c>
      <c r="H1437">
        <v>4</v>
      </c>
      <c r="I1437" t="s">
        <v>743</v>
      </c>
      <c r="J1437" s="29">
        <v>44316</v>
      </c>
      <c r="K1437" t="s">
        <v>744</v>
      </c>
      <c r="L1437" t="s">
        <v>745</v>
      </c>
      <c r="M1437" t="s">
        <v>835</v>
      </c>
      <c r="N1437" t="s">
        <v>836</v>
      </c>
      <c r="O1437" t="s">
        <v>837</v>
      </c>
      <c r="P1437" t="s">
        <v>673</v>
      </c>
      <c r="Q1437" t="s">
        <v>749</v>
      </c>
      <c r="R1437" t="s">
        <v>639</v>
      </c>
      <c r="S1437" t="s">
        <v>703</v>
      </c>
      <c r="T1437" t="s">
        <v>751</v>
      </c>
      <c r="U1437" t="s">
        <v>752</v>
      </c>
      <c r="V1437" t="s">
        <v>753</v>
      </c>
      <c r="W1437" t="s">
        <v>933</v>
      </c>
      <c r="X1437" t="s">
        <v>934</v>
      </c>
      <c r="Y1437" t="s">
        <v>755</v>
      </c>
      <c r="Z1437" t="s">
        <v>380</v>
      </c>
      <c r="AA1437" t="s">
        <v>756</v>
      </c>
      <c r="AB1437" t="s">
        <v>924</v>
      </c>
      <c r="AC1437" t="s">
        <v>758</v>
      </c>
      <c r="AD1437" t="s">
        <v>759</v>
      </c>
      <c r="AE1437" t="s">
        <v>766</v>
      </c>
      <c r="AF1437" t="s">
        <v>935</v>
      </c>
      <c r="AG1437" t="s">
        <v>761</v>
      </c>
      <c r="AH1437" t="s">
        <v>762</v>
      </c>
      <c r="AI1437" t="s">
        <v>936</v>
      </c>
      <c r="AJ1437">
        <v>-427.11</v>
      </c>
      <c r="AK1437">
        <v>0</v>
      </c>
      <c r="AL1437">
        <v>0</v>
      </c>
      <c r="AM1437" t="s">
        <v>764</v>
      </c>
      <c r="AN1437" t="s">
        <v>764</v>
      </c>
      <c r="AO1437" t="s">
        <v>764</v>
      </c>
    </row>
    <row r="1438" spans="1:41" x14ac:dyDescent="0.35">
      <c r="A1438">
        <v>1306410</v>
      </c>
      <c r="B1438" t="s">
        <v>740</v>
      </c>
      <c r="C1438" t="s">
        <v>741</v>
      </c>
      <c r="D1438" t="e">
        <v>#N/A</v>
      </c>
      <c r="E1438" t="s">
        <v>952</v>
      </c>
      <c r="F1438" t="s">
        <v>834</v>
      </c>
      <c r="G1438">
        <v>2021</v>
      </c>
      <c r="H1438">
        <v>4</v>
      </c>
      <c r="I1438" t="s">
        <v>743</v>
      </c>
      <c r="J1438" s="29">
        <v>44316</v>
      </c>
      <c r="K1438" t="s">
        <v>744</v>
      </c>
      <c r="L1438" t="s">
        <v>745</v>
      </c>
      <c r="M1438" t="s">
        <v>835</v>
      </c>
      <c r="N1438" t="s">
        <v>836</v>
      </c>
      <c r="O1438" t="s">
        <v>837</v>
      </c>
      <c r="P1438" t="s">
        <v>673</v>
      </c>
      <c r="Q1438" t="s">
        <v>749</v>
      </c>
      <c r="R1438" t="s">
        <v>627</v>
      </c>
      <c r="S1438" t="s">
        <v>786</v>
      </c>
      <c r="T1438" t="s">
        <v>751</v>
      </c>
      <c r="U1438" t="s">
        <v>752</v>
      </c>
      <c r="V1438" t="s">
        <v>753</v>
      </c>
      <c r="W1438" t="s">
        <v>933</v>
      </c>
      <c r="X1438" t="s">
        <v>934</v>
      </c>
      <c r="Y1438" t="s">
        <v>755</v>
      </c>
      <c r="Z1438" t="s">
        <v>380</v>
      </c>
      <c r="AA1438" t="s">
        <v>756</v>
      </c>
      <c r="AB1438" t="s">
        <v>924</v>
      </c>
      <c r="AC1438" t="s">
        <v>758</v>
      </c>
      <c r="AD1438" t="s">
        <v>759</v>
      </c>
      <c r="AE1438" t="s">
        <v>768</v>
      </c>
      <c r="AF1438" t="s">
        <v>935</v>
      </c>
      <c r="AG1438" t="s">
        <v>761</v>
      </c>
      <c r="AH1438" t="s">
        <v>762</v>
      </c>
      <c r="AI1438" t="s">
        <v>936</v>
      </c>
      <c r="AJ1438">
        <v>-360.73</v>
      </c>
      <c r="AK1438">
        <v>0</v>
      </c>
      <c r="AL1438">
        <v>0</v>
      </c>
      <c r="AM1438" t="s">
        <v>764</v>
      </c>
      <c r="AN1438" t="s">
        <v>764</v>
      </c>
      <c r="AO1438" t="s">
        <v>764</v>
      </c>
    </row>
    <row r="1439" spans="1:41" x14ac:dyDescent="0.35">
      <c r="A1439">
        <v>1316953</v>
      </c>
      <c r="B1439" t="s">
        <v>740</v>
      </c>
      <c r="C1439" t="s">
        <v>741</v>
      </c>
      <c r="D1439" t="e">
        <v>#N/A</v>
      </c>
      <c r="E1439" t="s">
        <v>1001</v>
      </c>
      <c r="F1439" t="s">
        <v>834</v>
      </c>
      <c r="G1439">
        <v>2021</v>
      </c>
      <c r="H1439">
        <v>4</v>
      </c>
      <c r="I1439" t="s">
        <v>743</v>
      </c>
      <c r="J1439" s="29">
        <v>44316</v>
      </c>
      <c r="K1439" t="s">
        <v>744</v>
      </c>
      <c r="L1439" t="s">
        <v>745</v>
      </c>
      <c r="M1439" t="s">
        <v>835</v>
      </c>
      <c r="N1439" t="s">
        <v>836</v>
      </c>
      <c r="O1439" t="s">
        <v>837</v>
      </c>
      <c r="P1439" t="s">
        <v>673</v>
      </c>
      <c r="Q1439" t="s">
        <v>749</v>
      </c>
      <c r="R1439" t="s">
        <v>629</v>
      </c>
      <c r="S1439" t="s">
        <v>818</v>
      </c>
      <c r="T1439" t="s">
        <v>751</v>
      </c>
      <c r="U1439" t="s">
        <v>752</v>
      </c>
      <c r="V1439" t="s">
        <v>753</v>
      </c>
      <c r="W1439" t="s">
        <v>930</v>
      </c>
      <c r="X1439" t="s">
        <v>931</v>
      </c>
      <c r="Y1439" t="s">
        <v>755</v>
      </c>
      <c r="Z1439" t="s">
        <v>380</v>
      </c>
      <c r="AA1439" t="s">
        <v>756</v>
      </c>
      <c r="AB1439" t="s">
        <v>924</v>
      </c>
      <c r="AC1439" t="s">
        <v>758</v>
      </c>
      <c r="AD1439" t="s">
        <v>759</v>
      </c>
      <c r="AE1439" t="s">
        <v>766</v>
      </c>
      <c r="AF1439" t="s">
        <v>925</v>
      </c>
      <c r="AG1439" t="s">
        <v>761</v>
      </c>
      <c r="AH1439" t="s">
        <v>762</v>
      </c>
      <c r="AI1439" t="s">
        <v>926</v>
      </c>
      <c r="AJ1439">
        <v>-930.61</v>
      </c>
      <c r="AK1439">
        <v>0</v>
      </c>
      <c r="AL1439">
        <v>0</v>
      </c>
      <c r="AM1439" t="s">
        <v>764</v>
      </c>
      <c r="AN1439" t="s">
        <v>764</v>
      </c>
      <c r="AO1439" t="s">
        <v>764</v>
      </c>
    </row>
    <row r="1440" spans="1:41" x14ac:dyDescent="0.35">
      <c r="A1440">
        <v>1247810</v>
      </c>
      <c r="B1440" t="s">
        <v>740</v>
      </c>
      <c r="C1440" t="s">
        <v>741</v>
      </c>
      <c r="D1440" t="e">
        <v>#N/A</v>
      </c>
      <c r="E1440" t="s">
        <v>951</v>
      </c>
      <c r="F1440" t="s">
        <v>834</v>
      </c>
      <c r="G1440">
        <v>2021</v>
      </c>
      <c r="H1440">
        <v>4</v>
      </c>
      <c r="I1440" t="s">
        <v>743</v>
      </c>
      <c r="J1440" s="29">
        <v>44316</v>
      </c>
      <c r="K1440" t="s">
        <v>744</v>
      </c>
      <c r="L1440" t="s">
        <v>745</v>
      </c>
      <c r="M1440" t="s">
        <v>835</v>
      </c>
      <c r="N1440" t="s">
        <v>836</v>
      </c>
      <c r="O1440" t="s">
        <v>837</v>
      </c>
      <c r="P1440" t="s">
        <v>673</v>
      </c>
      <c r="Q1440" t="s">
        <v>749</v>
      </c>
      <c r="R1440" t="s">
        <v>627</v>
      </c>
      <c r="S1440" t="s">
        <v>786</v>
      </c>
      <c r="T1440" t="s">
        <v>751</v>
      </c>
      <c r="U1440" t="s">
        <v>752</v>
      </c>
      <c r="V1440" t="s">
        <v>753</v>
      </c>
      <c r="W1440" t="s">
        <v>930</v>
      </c>
      <c r="X1440" t="s">
        <v>931</v>
      </c>
      <c r="Y1440" t="s">
        <v>755</v>
      </c>
      <c r="Z1440" t="s">
        <v>380</v>
      </c>
      <c r="AA1440" t="s">
        <v>756</v>
      </c>
      <c r="AB1440" t="s">
        <v>924</v>
      </c>
      <c r="AC1440" t="s">
        <v>758</v>
      </c>
      <c r="AD1440" t="s">
        <v>759</v>
      </c>
      <c r="AE1440" t="s">
        <v>768</v>
      </c>
      <c r="AF1440" t="s">
        <v>925</v>
      </c>
      <c r="AG1440" t="s">
        <v>761</v>
      </c>
      <c r="AH1440" t="s">
        <v>762</v>
      </c>
      <c r="AI1440" t="s">
        <v>926</v>
      </c>
      <c r="AJ1440">
        <v>-1874.56</v>
      </c>
      <c r="AK1440">
        <v>0</v>
      </c>
      <c r="AL1440">
        <v>0</v>
      </c>
      <c r="AM1440" t="s">
        <v>764</v>
      </c>
      <c r="AN1440" t="s">
        <v>764</v>
      </c>
      <c r="AO1440" t="s">
        <v>764</v>
      </c>
    </row>
    <row r="1441" spans="1:41" x14ac:dyDescent="0.35">
      <c r="A1441">
        <v>1247811</v>
      </c>
      <c r="B1441" t="s">
        <v>740</v>
      </c>
      <c r="C1441" t="s">
        <v>741</v>
      </c>
      <c r="D1441" t="e">
        <v>#N/A</v>
      </c>
      <c r="E1441" t="s">
        <v>942</v>
      </c>
      <c r="F1441" t="s">
        <v>834</v>
      </c>
      <c r="G1441">
        <v>2021</v>
      </c>
      <c r="H1441">
        <v>4</v>
      </c>
      <c r="I1441" t="s">
        <v>743</v>
      </c>
      <c r="J1441" s="29">
        <v>44316</v>
      </c>
      <c r="K1441" t="s">
        <v>744</v>
      </c>
      <c r="L1441" t="s">
        <v>745</v>
      </c>
      <c r="M1441" t="s">
        <v>835</v>
      </c>
      <c r="N1441" t="s">
        <v>836</v>
      </c>
      <c r="O1441" t="s">
        <v>837</v>
      </c>
      <c r="P1441" t="s">
        <v>673</v>
      </c>
      <c r="Q1441" t="s">
        <v>749</v>
      </c>
      <c r="R1441" t="s">
        <v>643</v>
      </c>
      <c r="S1441" t="s">
        <v>696</v>
      </c>
      <c r="T1441" t="s">
        <v>751</v>
      </c>
      <c r="U1441" t="s">
        <v>752</v>
      </c>
      <c r="V1441" t="s">
        <v>753</v>
      </c>
      <c r="W1441" t="s">
        <v>933</v>
      </c>
      <c r="X1441" t="s">
        <v>934</v>
      </c>
      <c r="Y1441" t="s">
        <v>755</v>
      </c>
      <c r="Z1441" t="s">
        <v>380</v>
      </c>
      <c r="AA1441" t="s">
        <v>756</v>
      </c>
      <c r="AB1441" t="s">
        <v>924</v>
      </c>
      <c r="AC1441" t="s">
        <v>758</v>
      </c>
      <c r="AD1441" t="s">
        <v>759</v>
      </c>
      <c r="AE1441" t="s">
        <v>472</v>
      </c>
      <c r="AF1441" t="s">
        <v>935</v>
      </c>
      <c r="AG1441" t="s">
        <v>761</v>
      </c>
      <c r="AH1441" t="s">
        <v>762</v>
      </c>
      <c r="AI1441" t="s">
        <v>936</v>
      </c>
      <c r="AJ1441">
        <v>-1340.73</v>
      </c>
      <c r="AK1441">
        <v>0</v>
      </c>
      <c r="AL1441">
        <v>0</v>
      </c>
      <c r="AM1441" t="s">
        <v>764</v>
      </c>
      <c r="AN1441" t="s">
        <v>764</v>
      </c>
      <c r="AO1441" t="s">
        <v>764</v>
      </c>
    </row>
    <row r="1442" spans="1:41" x14ac:dyDescent="0.35">
      <c r="A1442">
        <v>1254406</v>
      </c>
      <c r="B1442" t="s">
        <v>740</v>
      </c>
      <c r="C1442" t="s">
        <v>741</v>
      </c>
      <c r="D1442" t="e">
        <v>#N/A</v>
      </c>
      <c r="E1442" t="s">
        <v>941</v>
      </c>
      <c r="F1442" t="s">
        <v>834</v>
      </c>
      <c r="G1442">
        <v>2021</v>
      </c>
      <c r="H1442">
        <v>4</v>
      </c>
      <c r="I1442" t="s">
        <v>743</v>
      </c>
      <c r="J1442" s="29">
        <v>44316</v>
      </c>
      <c r="K1442" t="s">
        <v>744</v>
      </c>
      <c r="L1442" t="s">
        <v>745</v>
      </c>
      <c r="M1442" t="s">
        <v>835</v>
      </c>
      <c r="N1442" t="s">
        <v>836</v>
      </c>
      <c r="O1442" t="s">
        <v>837</v>
      </c>
      <c r="P1442" t="s">
        <v>673</v>
      </c>
      <c r="Q1442" t="s">
        <v>749</v>
      </c>
      <c r="R1442" t="s">
        <v>643</v>
      </c>
      <c r="S1442" t="s">
        <v>696</v>
      </c>
      <c r="T1442" t="s">
        <v>751</v>
      </c>
      <c r="U1442" t="s">
        <v>752</v>
      </c>
      <c r="V1442" t="s">
        <v>753</v>
      </c>
      <c r="W1442" t="s">
        <v>930</v>
      </c>
      <c r="X1442" t="s">
        <v>931</v>
      </c>
      <c r="Y1442" t="s">
        <v>755</v>
      </c>
      <c r="Z1442" t="s">
        <v>380</v>
      </c>
      <c r="AA1442" t="s">
        <v>756</v>
      </c>
      <c r="AB1442" t="s">
        <v>924</v>
      </c>
      <c r="AC1442" t="s">
        <v>758</v>
      </c>
      <c r="AD1442" t="s">
        <v>759</v>
      </c>
      <c r="AE1442" t="s">
        <v>472</v>
      </c>
      <c r="AF1442" t="s">
        <v>925</v>
      </c>
      <c r="AG1442" t="s">
        <v>761</v>
      </c>
      <c r="AH1442" t="s">
        <v>762</v>
      </c>
      <c r="AI1442" t="s">
        <v>926</v>
      </c>
      <c r="AJ1442">
        <v>-10445.459999999999</v>
      </c>
      <c r="AK1442">
        <v>0</v>
      </c>
      <c r="AL1442">
        <v>0</v>
      </c>
      <c r="AM1442" t="s">
        <v>764</v>
      </c>
      <c r="AN1442" t="s">
        <v>764</v>
      </c>
      <c r="AO1442" t="s">
        <v>764</v>
      </c>
    </row>
    <row r="1443" spans="1:41" x14ac:dyDescent="0.35">
      <c r="A1443">
        <v>1238043</v>
      </c>
      <c r="B1443" t="s">
        <v>740</v>
      </c>
      <c r="C1443" t="s">
        <v>741</v>
      </c>
      <c r="D1443" t="e">
        <v>#N/A</v>
      </c>
      <c r="E1443" t="s">
        <v>944</v>
      </c>
      <c r="F1443" t="s">
        <v>834</v>
      </c>
      <c r="G1443">
        <v>2021</v>
      </c>
      <c r="H1443">
        <v>4</v>
      </c>
      <c r="I1443" t="s">
        <v>743</v>
      </c>
      <c r="J1443" s="29">
        <v>44316</v>
      </c>
      <c r="K1443" t="s">
        <v>744</v>
      </c>
      <c r="L1443" t="s">
        <v>745</v>
      </c>
      <c r="M1443" t="s">
        <v>835</v>
      </c>
      <c r="N1443" t="s">
        <v>836</v>
      </c>
      <c r="O1443" t="s">
        <v>837</v>
      </c>
      <c r="P1443" t="s">
        <v>673</v>
      </c>
      <c r="Q1443" t="s">
        <v>749</v>
      </c>
      <c r="R1443" t="s">
        <v>641</v>
      </c>
      <c r="S1443" t="s">
        <v>695</v>
      </c>
      <c r="T1443" t="s">
        <v>751</v>
      </c>
      <c r="U1443" t="s">
        <v>752</v>
      </c>
      <c r="V1443" t="s">
        <v>753</v>
      </c>
      <c r="W1443" t="s">
        <v>933</v>
      </c>
      <c r="X1443" t="s">
        <v>934</v>
      </c>
      <c r="Y1443" t="s">
        <v>755</v>
      </c>
      <c r="Z1443" t="s">
        <v>380</v>
      </c>
      <c r="AA1443" t="s">
        <v>756</v>
      </c>
      <c r="AB1443" t="s">
        <v>924</v>
      </c>
      <c r="AC1443" t="s">
        <v>758</v>
      </c>
      <c r="AD1443" t="s">
        <v>759</v>
      </c>
      <c r="AE1443" t="s">
        <v>472</v>
      </c>
      <c r="AF1443" t="s">
        <v>935</v>
      </c>
      <c r="AG1443" t="s">
        <v>761</v>
      </c>
      <c r="AH1443" t="s">
        <v>762</v>
      </c>
      <c r="AI1443" t="s">
        <v>936</v>
      </c>
      <c r="AJ1443">
        <v>-2338</v>
      </c>
      <c r="AK1443">
        <v>0</v>
      </c>
      <c r="AL1443">
        <v>0</v>
      </c>
      <c r="AM1443" t="s">
        <v>764</v>
      </c>
      <c r="AN1443" t="s">
        <v>764</v>
      </c>
      <c r="AO1443" t="s">
        <v>764</v>
      </c>
    </row>
    <row r="1444" spans="1:41" x14ac:dyDescent="0.35">
      <c r="A1444">
        <v>1238044</v>
      </c>
      <c r="B1444" t="s">
        <v>740</v>
      </c>
      <c r="C1444" t="s">
        <v>741</v>
      </c>
      <c r="D1444" t="e">
        <v>#N/A</v>
      </c>
      <c r="E1444" t="s">
        <v>943</v>
      </c>
      <c r="F1444" t="s">
        <v>834</v>
      </c>
      <c r="G1444">
        <v>2021</v>
      </c>
      <c r="H1444">
        <v>4</v>
      </c>
      <c r="I1444" t="s">
        <v>743</v>
      </c>
      <c r="J1444" s="29">
        <v>44316</v>
      </c>
      <c r="K1444" t="s">
        <v>744</v>
      </c>
      <c r="L1444" t="s">
        <v>745</v>
      </c>
      <c r="M1444" t="s">
        <v>835</v>
      </c>
      <c r="N1444" t="s">
        <v>836</v>
      </c>
      <c r="O1444" t="s">
        <v>837</v>
      </c>
      <c r="P1444" t="s">
        <v>673</v>
      </c>
      <c r="Q1444" t="s">
        <v>749</v>
      </c>
      <c r="R1444" t="s">
        <v>641</v>
      </c>
      <c r="S1444" t="s">
        <v>695</v>
      </c>
      <c r="T1444" t="s">
        <v>751</v>
      </c>
      <c r="U1444" t="s">
        <v>752</v>
      </c>
      <c r="V1444" t="s">
        <v>753</v>
      </c>
      <c r="W1444" t="s">
        <v>930</v>
      </c>
      <c r="X1444" t="s">
        <v>931</v>
      </c>
      <c r="Y1444" t="s">
        <v>755</v>
      </c>
      <c r="Z1444" t="s">
        <v>380</v>
      </c>
      <c r="AA1444" t="s">
        <v>756</v>
      </c>
      <c r="AB1444" t="s">
        <v>924</v>
      </c>
      <c r="AC1444" t="s">
        <v>758</v>
      </c>
      <c r="AD1444" t="s">
        <v>759</v>
      </c>
      <c r="AE1444" t="s">
        <v>472</v>
      </c>
      <c r="AF1444" t="s">
        <v>925</v>
      </c>
      <c r="AG1444" t="s">
        <v>761</v>
      </c>
      <c r="AH1444" t="s">
        <v>762</v>
      </c>
      <c r="AI1444" t="s">
        <v>926</v>
      </c>
      <c r="AJ1444">
        <v>-4700.6400000000003</v>
      </c>
      <c r="AK1444">
        <v>0</v>
      </c>
      <c r="AL1444">
        <v>0</v>
      </c>
      <c r="AM1444" t="s">
        <v>764</v>
      </c>
      <c r="AN1444" t="s">
        <v>764</v>
      </c>
      <c r="AO1444" t="s">
        <v>764</v>
      </c>
    </row>
    <row r="1445" spans="1:41" x14ac:dyDescent="0.35">
      <c r="A1445">
        <v>1026570</v>
      </c>
      <c r="B1445" t="s">
        <v>740</v>
      </c>
      <c r="C1445" t="s">
        <v>741</v>
      </c>
      <c r="D1445" t="e">
        <v>#N/A</v>
      </c>
      <c r="E1445" t="s">
        <v>984</v>
      </c>
      <c r="F1445" t="s">
        <v>834</v>
      </c>
      <c r="G1445">
        <v>2021</v>
      </c>
      <c r="H1445">
        <v>4</v>
      </c>
      <c r="I1445" t="s">
        <v>743</v>
      </c>
      <c r="J1445" s="29">
        <v>44316</v>
      </c>
      <c r="K1445" t="s">
        <v>744</v>
      </c>
      <c r="L1445" t="s">
        <v>745</v>
      </c>
      <c r="M1445" t="s">
        <v>835</v>
      </c>
      <c r="N1445" t="s">
        <v>836</v>
      </c>
      <c r="O1445" t="s">
        <v>837</v>
      </c>
      <c r="P1445" t="s">
        <v>673</v>
      </c>
      <c r="Q1445" t="s">
        <v>749</v>
      </c>
      <c r="R1445" t="s">
        <v>591</v>
      </c>
      <c r="S1445" t="s">
        <v>687</v>
      </c>
      <c r="T1445" t="s">
        <v>751</v>
      </c>
      <c r="U1445" t="s">
        <v>752</v>
      </c>
      <c r="V1445" t="s">
        <v>753</v>
      </c>
      <c r="W1445" t="s">
        <v>930</v>
      </c>
      <c r="X1445" t="s">
        <v>931</v>
      </c>
      <c r="Y1445" t="s">
        <v>755</v>
      </c>
      <c r="Z1445" t="s">
        <v>380</v>
      </c>
      <c r="AA1445" t="s">
        <v>756</v>
      </c>
      <c r="AB1445" t="s">
        <v>924</v>
      </c>
      <c r="AC1445" t="s">
        <v>758</v>
      </c>
      <c r="AD1445" t="s">
        <v>759</v>
      </c>
      <c r="AE1445" t="s">
        <v>768</v>
      </c>
      <c r="AF1445" t="s">
        <v>925</v>
      </c>
      <c r="AG1445" t="s">
        <v>761</v>
      </c>
      <c r="AH1445" t="s">
        <v>762</v>
      </c>
      <c r="AI1445" t="s">
        <v>926</v>
      </c>
      <c r="AJ1445">
        <v>-4062.95</v>
      </c>
      <c r="AK1445">
        <v>0</v>
      </c>
      <c r="AL1445">
        <v>0</v>
      </c>
      <c r="AM1445" t="s">
        <v>764</v>
      </c>
      <c r="AN1445" t="s">
        <v>764</v>
      </c>
      <c r="AO1445" t="s">
        <v>764</v>
      </c>
    </row>
    <row r="1446" spans="1:41" x14ac:dyDescent="0.35">
      <c r="A1446">
        <v>1026846</v>
      </c>
      <c r="B1446" t="s">
        <v>740</v>
      </c>
      <c r="C1446" t="s">
        <v>741</v>
      </c>
      <c r="D1446" t="e">
        <v>#N/A</v>
      </c>
      <c r="E1446" t="s">
        <v>988</v>
      </c>
      <c r="F1446" t="s">
        <v>834</v>
      </c>
      <c r="G1446">
        <v>2021</v>
      </c>
      <c r="H1446">
        <v>4</v>
      </c>
      <c r="I1446" t="s">
        <v>743</v>
      </c>
      <c r="J1446" s="29">
        <v>44316</v>
      </c>
      <c r="K1446" t="s">
        <v>744</v>
      </c>
      <c r="L1446" t="s">
        <v>745</v>
      </c>
      <c r="M1446" t="s">
        <v>835</v>
      </c>
      <c r="N1446" t="s">
        <v>836</v>
      </c>
      <c r="O1446" t="s">
        <v>837</v>
      </c>
      <c r="P1446" t="s">
        <v>673</v>
      </c>
      <c r="Q1446" t="s">
        <v>749</v>
      </c>
      <c r="R1446" t="s">
        <v>589</v>
      </c>
      <c r="S1446" t="s">
        <v>798</v>
      </c>
      <c r="T1446" t="s">
        <v>751</v>
      </c>
      <c r="U1446" t="s">
        <v>752</v>
      </c>
      <c r="V1446" t="s">
        <v>753</v>
      </c>
      <c r="W1446" t="s">
        <v>933</v>
      </c>
      <c r="X1446" t="s">
        <v>934</v>
      </c>
      <c r="Y1446" t="s">
        <v>755</v>
      </c>
      <c r="Z1446" t="s">
        <v>380</v>
      </c>
      <c r="AA1446" t="s">
        <v>756</v>
      </c>
      <c r="AB1446" t="s">
        <v>924</v>
      </c>
      <c r="AC1446" t="s">
        <v>758</v>
      </c>
      <c r="AD1446" t="s">
        <v>759</v>
      </c>
      <c r="AE1446" t="s">
        <v>768</v>
      </c>
      <c r="AF1446" t="s">
        <v>935</v>
      </c>
      <c r="AG1446" t="s">
        <v>761</v>
      </c>
      <c r="AH1446" t="s">
        <v>762</v>
      </c>
      <c r="AI1446" t="s">
        <v>936</v>
      </c>
      <c r="AJ1446">
        <v>-471.65</v>
      </c>
      <c r="AK1446">
        <v>0</v>
      </c>
      <c r="AL1446">
        <v>0</v>
      </c>
      <c r="AM1446" t="s">
        <v>764</v>
      </c>
      <c r="AN1446" t="s">
        <v>764</v>
      </c>
      <c r="AO1446" t="s">
        <v>764</v>
      </c>
    </row>
    <row r="1447" spans="1:41" x14ac:dyDescent="0.35">
      <c r="A1447">
        <v>1026847</v>
      </c>
      <c r="B1447" t="s">
        <v>740</v>
      </c>
      <c r="C1447" t="s">
        <v>741</v>
      </c>
      <c r="D1447" t="e">
        <v>#N/A</v>
      </c>
      <c r="E1447" t="s">
        <v>987</v>
      </c>
      <c r="F1447" t="s">
        <v>834</v>
      </c>
      <c r="G1447">
        <v>2021</v>
      </c>
      <c r="H1447">
        <v>4</v>
      </c>
      <c r="I1447" t="s">
        <v>743</v>
      </c>
      <c r="J1447" s="29">
        <v>44316</v>
      </c>
      <c r="K1447" t="s">
        <v>744</v>
      </c>
      <c r="L1447" t="s">
        <v>745</v>
      </c>
      <c r="M1447" t="s">
        <v>835</v>
      </c>
      <c r="N1447" t="s">
        <v>836</v>
      </c>
      <c r="O1447" t="s">
        <v>837</v>
      </c>
      <c r="P1447" t="s">
        <v>673</v>
      </c>
      <c r="Q1447" t="s">
        <v>749</v>
      </c>
      <c r="R1447" t="s">
        <v>589</v>
      </c>
      <c r="S1447" t="s">
        <v>798</v>
      </c>
      <c r="T1447" t="s">
        <v>751</v>
      </c>
      <c r="U1447" t="s">
        <v>752</v>
      </c>
      <c r="V1447" t="s">
        <v>753</v>
      </c>
      <c r="W1447" t="s">
        <v>930</v>
      </c>
      <c r="X1447" t="s">
        <v>931</v>
      </c>
      <c r="Y1447" t="s">
        <v>755</v>
      </c>
      <c r="Z1447" t="s">
        <v>380</v>
      </c>
      <c r="AA1447" t="s">
        <v>756</v>
      </c>
      <c r="AB1447" t="s">
        <v>924</v>
      </c>
      <c r="AC1447" t="s">
        <v>758</v>
      </c>
      <c r="AD1447" t="s">
        <v>759</v>
      </c>
      <c r="AE1447" t="s">
        <v>768</v>
      </c>
      <c r="AF1447" t="s">
        <v>925</v>
      </c>
      <c r="AG1447" t="s">
        <v>761</v>
      </c>
      <c r="AH1447" t="s">
        <v>762</v>
      </c>
      <c r="AI1447" t="s">
        <v>926</v>
      </c>
      <c r="AJ1447">
        <v>-2790.16</v>
      </c>
      <c r="AK1447">
        <v>0</v>
      </c>
      <c r="AL1447">
        <v>0</v>
      </c>
      <c r="AM1447" t="s">
        <v>764</v>
      </c>
      <c r="AN1447" t="s">
        <v>764</v>
      </c>
      <c r="AO1447" t="s">
        <v>764</v>
      </c>
    </row>
    <row r="1448" spans="1:41" x14ac:dyDescent="0.35">
      <c r="A1448">
        <v>1028500</v>
      </c>
      <c r="B1448" t="s">
        <v>740</v>
      </c>
      <c r="C1448" t="s">
        <v>741</v>
      </c>
      <c r="D1448" t="e">
        <v>#N/A</v>
      </c>
      <c r="E1448" t="s">
        <v>996</v>
      </c>
      <c r="F1448" t="s">
        <v>834</v>
      </c>
      <c r="G1448">
        <v>2021</v>
      </c>
      <c r="H1448">
        <v>4</v>
      </c>
      <c r="I1448" t="s">
        <v>743</v>
      </c>
      <c r="J1448" s="29">
        <v>44316</v>
      </c>
      <c r="K1448" t="s">
        <v>744</v>
      </c>
      <c r="L1448" t="s">
        <v>745</v>
      </c>
      <c r="M1448" t="s">
        <v>835</v>
      </c>
      <c r="N1448" t="s">
        <v>836</v>
      </c>
      <c r="O1448" t="s">
        <v>837</v>
      </c>
      <c r="P1448" t="s">
        <v>673</v>
      </c>
      <c r="Q1448" t="s">
        <v>749</v>
      </c>
      <c r="R1448" t="s">
        <v>583</v>
      </c>
      <c r="S1448" t="s">
        <v>689</v>
      </c>
      <c r="T1448" t="s">
        <v>751</v>
      </c>
      <c r="U1448" t="s">
        <v>752</v>
      </c>
      <c r="V1448" t="s">
        <v>753</v>
      </c>
      <c r="W1448" t="s">
        <v>933</v>
      </c>
      <c r="X1448" t="s">
        <v>934</v>
      </c>
      <c r="Y1448" t="s">
        <v>755</v>
      </c>
      <c r="Z1448" t="s">
        <v>380</v>
      </c>
      <c r="AA1448" t="s">
        <v>756</v>
      </c>
      <c r="AB1448" t="s">
        <v>924</v>
      </c>
      <c r="AC1448" t="s">
        <v>758</v>
      </c>
      <c r="AD1448" t="s">
        <v>759</v>
      </c>
      <c r="AE1448" t="s">
        <v>768</v>
      </c>
      <c r="AF1448" t="s">
        <v>935</v>
      </c>
      <c r="AG1448" t="s">
        <v>761</v>
      </c>
      <c r="AH1448" t="s">
        <v>762</v>
      </c>
      <c r="AI1448" t="s">
        <v>936</v>
      </c>
      <c r="AJ1448">
        <v>-2395.92</v>
      </c>
      <c r="AK1448">
        <v>0</v>
      </c>
      <c r="AL1448">
        <v>0</v>
      </c>
      <c r="AM1448" t="s">
        <v>764</v>
      </c>
      <c r="AN1448" t="s">
        <v>764</v>
      </c>
      <c r="AO1448" t="s">
        <v>764</v>
      </c>
    </row>
    <row r="1449" spans="1:41" x14ac:dyDescent="0.35">
      <c r="A1449">
        <v>1028501</v>
      </c>
      <c r="B1449" t="s">
        <v>740</v>
      </c>
      <c r="C1449" t="s">
        <v>741</v>
      </c>
      <c r="D1449" t="e">
        <v>#N/A</v>
      </c>
      <c r="E1449" t="s">
        <v>994</v>
      </c>
      <c r="F1449" t="s">
        <v>834</v>
      </c>
      <c r="G1449">
        <v>2021</v>
      </c>
      <c r="H1449">
        <v>4</v>
      </c>
      <c r="I1449" t="s">
        <v>743</v>
      </c>
      <c r="J1449" s="29">
        <v>44316</v>
      </c>
      <c r="K1449" t="s">
        <v>744</v>
      </c>
      <c r="L1449" t="s">
        <v>745</v>
      </c>
      <c r="M1449" t="s">
        <v>835</v>
      </c>
      <c r="N1449" t="s">
        <v>836</v>
      </c>
      <c r="O1449" t="s">
        <v>837</v>
      </c>
      <c r="P1449" t="s">
        <v>673</v>
      </c>
      <c r="Q1449" t="s">
        <v>749</v>
      </c>
      <c r="R1449" t="s">
        <v>583</v>
      </c>
      <c r="S1449" t="s">
        <v>689</v>
      </c>
      <c r="T1449" t="s">
        <v>751</v>
      </c>
      <c r="U1449" t="s">
        <v>752</v>
      </c>
      <c r="V1449" t="s">
        <v>753</v>
      </c>
      <c r="W1449" t="s">
        <v>930</v>
      </c>
      <c r="X1449" t="s">
        <v>931</v>
      </c>
      <c r="Y1449" t="s">
        <v>755</v>
      </c>
      <c r="Z1449" t="s">
        <v>380</v>
      </c>
      <c r="AA1449" t="s">
        <v>756</v>
      </c>
      <c r="AB1449" t="s">
        <v>924</v>
      </c>
      <c r="AC1449" t="s">
        <v>758</v>
      </c>
      <c r="AD1449" t="s">
        <v>759</v>
      </c>
      <c r="AE1449" t="s">
        <v>768</v>
      </c>
      <c r="AF1449" t="s">
        <v>925</v>
      </c>
      <c r="AG1449" t="s">
        <v>761</v>
      </c>
      <c r="AH1449" t="s">
        <v>762</v>
      </c>
      <c r="AI1449" t="s">
        <v>926</v>
      </c>
      <c r="AJ1449">
        <v>-11107.01</v>
      </c>
      <c r="AK1449">
        <v>0</v>
      </c>
      <c r="AL1449">
        <v>0</v>
      </c>
      <c r="AM1449" t="s">
        <v>764</v>
      </c>
      <c r="AN1449" t="s">
        <v>764</v>
      </c>
      <c r="AO1449" t="s">
        <v>764</v>
      </c>
    </row>
    <row r="1450" spans="1:41" x14ac:dyDescent="0.35">
      <c r="A1450">
        <v>1028079</v>
      </c>
      <c r="B1450" t="s">
        <v>740</v>
      </c>
      <c r="C1450" t="s">
        <v>741</v>
      </c>
      <c r="D1450" t="e">
        <v>#N/A</v>
      </c>
      <c r="E1450" t="s">
        <v>960</v>
      </c>
      <c r="F1450" t="s">
        <v>834</v>
      </c>
      <c r="G1450">
        <v>2021</v>
      </c>
      <c r="H1450">
        <v>4</v>
      </c>
      <c r="I1450" t="s">
        <v>743</v>
      </c>
      <c r="J1450" s="29">
        <v>44316</v>
      </c>
      <c r="K1450" t="s">
        <v>744</v>
      </c>
      <c r="L1450" t="s">
        <v>745</v>
      </c>
      <c r="M1450" t="s">
        <v>835</v>
      </c>
      <c r="N1450" t="s">
        <v>836</v>
      </c>
      <c r="O1450" t="s">
        <v>837</v>
      </c>
      <c r="P1450" t="s">
        <v>673</v>
      </c>
      <c r="Q1450" t="s">
        <v>749</v>
      </c>
      <c r="R1450" t="s">
        <v>617</v>
      </c>
      <c r="S1450" t="s">
        <v>694</v>
      </c>
      <c r="T1450" t="s">
        <v>751</v>
      </c>
      <c r="U1450" t="s">
        <v>752</v>
      </c>
      <c r="V1450" t="s">
        <v>753</v>
      </c>
      <c r="W1450" t="s">
        <v>933</v>
      </c>
      <c r="X1450" t="s">
        <v>934</v>
      </c>
      <c r="Y1450" t="s">
        <v>755</v>
      </c>
      <c r="Z1450" t="s">
        <v>380</v>
      </c>
      <c r="AA1450" t="s">
        <v>756</v>
      </c>
      <c r="AB1450" t="s">
        <v>924</v>
      </c>
      <c r="AC1450" t="s">
        <v>758</v>
      </c>
      <c r="AD1450" t="s">
        <v>759</v>
      </c>
      <c r="AE1450" t="s">
        <v>472</v>
      </c>
      <c r="AF1450" t="s">
        <v>935</v>
      </c>
      <c r="AG1450" t="s">
        <v>761</v>
      </c>
      <c r="AH1450" t="s">
        <v>762</v>
      </c>
      <c r="AI1450" t="s">
        <v>936</v>
      </c>
      <c r="AJ1450">
        <v>-2284.9</v>
      </c>
      <c r="AK1450">
        <v>0</v>
      </c>
      <c r="AL1450">
        <v>0</v>
      </c>
      <c r="AM1450" t="s">
        <v>764</v>
      </c>
      <c r="AN1450" t="s">
        <v>764</v>
      </c>
      <c r="AO1450" t="s">
        <v>764</v>
      </c>
    </row>
    <row r="1451" spans="1:41" x14ac:dyDescent="0.35">
      <c r="A1451">
        <v>1028080</v>
      </c>
      <c r="B1451" t="s">
        <v>740</v>
      </c>
      <c r="C1451" t="s">
        <v>741</v>
      </c>
      <c r="D1451" t="e">
        <v>#N/A</v>
      </c>
      <c r="E1451" t="s">
        <v>959</v>
      </c>
      <c r="F1451" t="s">
        <v>834</v>
      </c>
      <c r="G1451">
        <v>2021</v>
      </c>
      <c r="H1451">
        <v>4</v>
      </c>
      <c r="I1451" t="s">
        <v>743</v>
      </c>
      <c r="J1451" s="29">
        <v>44316</v>
      </c>
      <c r="K1451" t="s">
        <v>744</v>
      </c>
      <c r="L1451" t="s">
        <v>745</v>
      </c>
      <c r="M1451" t="s">
        <v>835</v>
      </c>
      <c r="N1451" t="s">
        <v>836</v>
      </c>
      <c r="O1451" t="s">
        <v>837</v>
      </c>
      <c r="P1451" t="s">
        <v>673</v>
      </c>
      <c r="Q1451" t="s">
        <v>749</v>
      </c>
      <c r="R1451" t="s">
        <v>617</v>
      </c>
      <c r="S1451" t="s">
        <v>694</v>
      </c>
      <c r="T1451" t="s">
        <v>751</v>
      </c>
      <c r="U1451" t="s">
        <v>752</v>
      </c>
      <c r="V1451" t="s">
        <v>753</v>
      </c>
      <c r="W1451" t="s">
        <v>930</v>
      </c>
      <c r="X1451" t="s">
        <v>931</v>
      </c>
      <c r="Y1451" t="s">
        <v>755</v>
      </c>
      <c r="Z1451" t="s">
        <v>380</v>
      </c>
      <c r="AA1451" t="s">
        <v>756</v>
      </c>
      <c r="AB1451" t="s">
        <v>924</v>
      </c>
      <c r="AC1451" t="s">
        <v>758</v>
      </c>
      <c r="AD1451" t="s">
        <v>759</v>
      </c>
      <c r="AE1451" t="s">
        <v>472</v>
      </c>
      <c r="AF1451" t="s">
        <v>925</v>
      </c>
      <c r="AG1451" t="s">
        <v>761</v>
      </c>
      <c r="AH1451" t="s">
        <v>762</v>
      </c>
      <c r="AI1451" t="s">
        <v>926</v>
      </c>
      <c r="AJ1451">
        <v>-7055.36</v>
      </c>
      <c r="AK1451">
        <v>0</v>
      </c>
      <c r="AL1451">
        <v>0</v>
      </c>
      <c r="AM1451" t="s">
        <v>764</v>
      </c>
      <c r="AN1451" t="s">
        <v>764</v>
      </c>
      <c r="AO1451" t="s">
        <v>764</v>
      </c>
    </row>
    <row r="1452" spans="1:41" x14ac:dyDescent="0.35">
      <c r="A1452">
        <v>1069712</v>
      </c>
      <c r="B1452" t="s">
        <v>740</v>
      </c>
      <c r="C1452" t="s">
        <v>741</v>
      </c>
      <c r="D1452" t="e">
        <v>#N/A</v>
      </c>
      <c r="E1452" t="s">
        <v>981</v>
      </c>
      <c r="F1452" t="s">
        <v>834</v>
      </c>
      <c r="G1452">
        <v>2021</v>
      </c>
      <c r="H1452">
        <v>4</v>
      </c>
      <c r="I1452" t="s">
        <v>743</v>
      </c>
      <c r="J1452" s="29">
        <v>44316</v>
      </c>
      <c r="K1452" t="s">
        <v>744</v>
      </c>
      <c r="L1452" t="s">
        <v>745</v>
      </c>
      <c r="M1452" t="s">
        <v>835</v>
      </c>
      <c r="N1452" t="s">
        <v>836</v>
      </c>
      <c r="O1452" t="s">
        <v>837</v>
      </c>
      <c r="P1452" t="s">
        <v>673</v>
      </c>
      <c r="Q1452" t="s">
        <v>749</v>
      </c>
      <c r="R1452" t="s">
        <v>593</v>
      </c>
      <c r="S1452" t="s">
        <v>686</v>
      </c>
      <c r="T1452" t="s">
        <v>751</v>
      </c>
      <c r="U1452" t="s">
        <v>752</v>
      </c>
      <c r="V1452" t="s">
        <v>753</v>
      </c>
      <c r="W1452" t="s">
        <v>930</v>
      </c>
      <c r="X1452" t="s">
        <v>931</v>
      </c>
      <c r="Y1452" t="s">
        <v>755</v>
      </c>
      <c r="Z1452" t="s">
        <v>380</v>
      </c>
      <c r="AA1452" t="s">
        <v>756</v>
      </c>
      <c r="AB1452" t="s">
        <v>924</v>
      </c>
      <c r="AC1452" t="s">
        <v>758</v>
      </c>
      <c r="AD1452" t="s">
        <v>759</v>
      </c>
      <c r="AE1452" t="s">
        <v>562</v>
      </c>
      <c r="AF1452" t="s">
        <v>925</v>
      </c>
      <c r="AG1452" t="s">
        <v>761</v>
      </c>
      <c r="AH1452" t="s">
        <v>762</v>
      </c>
      <c r="AI1452" t="s">
        <v>926</v>
      </c>
      <c r="AJ1452">
        <v>-1876.1</v>
      </c>
      <c r="AK1452">
        <v>0</v>
      </c>
      <c r="AL1452">
        <v>0</v>
      </c>
      <c r="AM1452" t="s">
        <v>764</v>
      </c>
      <c r="AN1452" t="s">
        <v>764</v>
      </c>
      <c r="AO1452" t="s">
        <v>764</v>
      </c>
    </row>
    <row r="1453" spans="1:41" x14ac:dyDescent="0.35">
      <c r="A1453">
        <v>1069714</v>
      </c>
      <c r="B1453" t="s">
        <v>740</v>
      </c>
      <c r="C1453" t="s">
        <v>741</v>
      </c>
      <c r="D1453" t="e">
        <v>#N/A</v>
      </c>
      <c r="E1453" t="s">
        <v>958</v>
      </c>
      <c r="F1453" t="s">
        <v>834</v>
      </c>
      <c r="G1453">
        <v>2021</v>
      </c>
      <c r="H1453">
        <v>4</v>
      </c>
      <c r="I1453" t="s">
        <v>743</v>
      </c>
      <c r="J1453" s="29">
        <v>44316</v>
      </c>
      <c r="K1453" t="s">
        <v>744</v>
      </c>
      <c r="L1453" t="s">
        <v>745</v>
      </c>
      <c r="M1453" t="s">
        <v>835</v>
      </c>
      <c r="N1453" t="s">
        <v>836</v>
      </c>
      <c r="O1453" t="s">
        <v>837</v>
      </c>
      <c r="P1453" t="s">
        <v>673</v>
      </c>
      <c r="Q1453" t="s">
        <v>749</v>
      </c>
      <c r="R1453" t="s">
        <v>619</v>
      </c>
      <c r="S1453" t="s">
        <v>792</v>
      </c>
      <c r="T1453" t="s">
        <v>751</v>
      </c>
      <c r="U1453" t="s">
        <v>752</v>
      </c>
      <c r="V1453" t="s">
        <v>753</v>
      </c>
      <c r="W1453" t="s">
        <v>933</v>
      </c>
      <c r="X1453" t="s">
        <v>934</v>
      </c>
      <c r="Y1453" t="s">
        <v>755</v>
      </c>
      <c r="Z1453" t="s">
        <v>380</v>
      </c>
      <c r="AA1453" t="s">
        <v>756</v>
      </c>
      <c r="AB1453" t="s">
        <v>924</v>
      </c>
      <c r="AC1453" t="s">
        <v>758</v>
      </c>
      <c r="AD1453" t="s">
        <v>759</v>
      </c>
      <c r="AE1453" t="s">
        <v>562</v>
      </c>
      <c r="AF1453" t="s">
        <v>935</v>
      </c>
      <c r="AG1453" t="s">
        <v>761</v>
      </c>
      <c r="AH1453" t="s">
        <v>762</v>
      </c>
      <c r="AI1453" t="s">
        <v>936</v>
      </c>
      <c r="AJ1453">
        <v>-742.53</v>
      </c>
      <c r="AK1453">
        <v>0</v>
      </c>
      <c r="AL1453">
        <v>0</v>
      </c>
      <c r="AM1453" t="s">
        <v>764</v>
      </c>
      <c r="AN1453" t="s">
        <v>764</v>
      </c>
      <c r="AO1453" t="s">
        <v>764</v>
      </c>
    </row>
    <row r="1454" spans="1:41" x14ac:dyDescent="0.35">
      <c r="A1454">
        <v>1069715</v>
      </c>
      <c r="B1454" t="s">
        <v>740</v>
      </c>
      <c r="C1454" t="s">
        <v>741</v>
      </c>
      <c r="D1454" t="e">
        <v>#N/A</v>
      </c>
      <c r="E1454" t="s">
        <v>957</v>
      </c>
      <c r="F1454" t="s">
        <v>834</v>
      </c>
      <c r="G1454">
        <v>2021</v>
      </c>
      <c r="H1454">
        <v>4</v>
      </c>
      <c r="I1454" t="s">
        <v>743</v>
      </c>
      <c r="J1454" s="29">
        <v>44316</v>
      </c>
      <c r="K1454" t="s">
        <v>744</v>
      </c>
      <c r="L1454" t="s">
        <v>745</v>
      </c>
      <c r="M1454" t="s">
        <v>835</v>
      </c>
      <c r="N1454" t="s">
        <v>836</v>
      </c>
      <c r="O1454" t="s">
        <v>837</v>
      </c>
      <c r="P1454" t="s">
        <v>673</v>
      </c>
      <c r="Q1454" t="s">
        <v>749</v>
      </c>
      <c r="R1454" t="s">
        <v>619</v>
      </c>
      <c r="S1454" t="s">
        <v>792</v>
      </c>
      <c r="T1454" t="s">
        <v>751</v>
      </c>
      <c r="U1454" t="s">
        <v>752</v>
      </c>
      <c r="V1454" t="s">
        <v>753</v>
      </c>
      <c r="W1454" t="s">
        <v>930</v>
      </c>
      <c r="X1454" t="s">
        <v>931</v>
      </c>
      <c r="Y1454" t="s">
        <v>755</v>
      </c>
      <c r="Z1454" t="s">
        <v>380</v>
      </c>
      <c r="AA1454" t="s">
        <v>756</v>
      </c>
      <c r="AB1454" t="s">
        <v>924</v>
      </c>
      <c r="AC1454" t="s">
        <v>758</v>
      </c>
      <c r="AD1454" t="s">
        <v>759</v>
      </c>
      <c r="AE1454" t="s">
        <v>562</v>
      </c>
      <c r="AF1454" t="s">
        <v>925</v>
      </c>
      <c r="AG1454" t="s">
        <v>761</v>
      </c>
      <c r="AH1454" t="s">
        <v>762</v>
      </c>
      <c r="AI1454" t="s">
        <v>926</v>
      </c>
      <c r="AJ1454">
        <v>-2153.29</v>
      </c>
      <c r="AK1454">
        <v>0</v>
      </c>
      <c r="AL1454">
        <v>0</v>
      </c>
      <c r="AM1454" t="s">
        <v>764</v>
      </c>
      <c r="AN1454" t="s">
        <v>764</v>
      </c>
      <c r="AO1454" t="s">
        <v>764</v>
      </c>
    </row>
    <row r="1455" spans="1:41" x14ac:dyDescent="0.35">
      <c r="A1455">
        <v>1029045</v>
      </c>
      <c r="B1455" t="s">
        <v>740</v>
      </c>
      <c r="C1455" t="s">
        <v>741</v>
      </c>
      <c r="D1455" t="e">
        <v>#N/A</v>
      </c>
      <c r="E1455" t="s">
        <v>979</v>
      </c>
      <c r="F1455" t="s">
        <v>834</v>
      </c>
      <c r="G1455">
        <v>2021</v>
      </c>
      <c r="H1455">
        <v>4</v>
      </c>
      <c r="I1455" t="s">
        <v>743</v>
      </c>
      <c r="J1455" s="29">
        <v>44316</v>
      </c>
      <c r="K1455" t="s">
        <v>744</v>
      </c>
      <c r="L1455" t="s">
        <v>745</v>
      </c>
      <c r="M1455" t="s">
        <v>835</v>
      </c>
      <c r="N1455" t="s">
        <v>836</v>
      </c>
      <c r="O1455" t="s">
        <v>837</v>
      </c>
      <c r="P1455" t="s">
        <v>673</v>
      </c>
      <c r="Q1455" t="s">
        <v>749</v>
      </c>
      <c r="R1455" t="s">
        <v>595</v>
      </c>
      <c r="S1455" t="s">
        <v>702</v>
      </c>
      <c r="T1455" t="s">
        <v>751</v>
      </c>
      <c r="U1455" t="s">
        <v>752</v>
      </c>
      <c r="V1455" t="s">
        <v>753</v>
      </c>
      <c r="W1455" t="s">
        <v>930</v>
      </c>
      <c r="X1455" t="s">
        <v>931</v>
      </c>
      <c r="Y1455" t="s">
        <v>755</v>
      </c>
      <c r="Z1455" t="s">
        <v>380</v>
      </c>
      <c r="AA1455" t="s">
        <v>756</v>
      </c>
      <c r="AB1455" t="s">
        <v>924</v>
      </c>
      <c r="AC1455" t="s">
        <v>758</v>
      </c>
      <c r="AD1455" t="s">
        <v>759</v>
      </c>
      <c r="AE1455" t="s">
        <v>247</v>
      </c>
      <c r="AF1455" t="s">
        <v>925</v>
      </c>
      <c r="AG1455" t="s">
        <v>761</v>
      </c>
      <c r="AH1455" t="s">
        <v>762</v>
      </c>
      <c r="AI1455" t="s">
        <v>926</v>
      </c>
      <c r="AJ1455">
        <v>-2981.74</v>
      </c>
      <c r="AK1455">
        <v>0</v>
      </c>
      <c r="AL1455">
        <v>0</v>
      </c>
      <c r="AM1455" t="s">
        <v>764</v>
      </c>
      <c r="AN1455" t="s">
        <v>764</v>
      </c>
      <c r="AO1455" t="s">
        <v>764</v>
      </c>
    </row>
    <row r="1456" spans="1:41" x14ac:dyDescent="0.35">
      <c r="A1456">
        <v>1029720</v>
      </c>
      <c r="B1456" t="s">
        <v>740</v>
      </c>
      <c r="C1456" t="s">
        <v>741</v>
      </c>
      <c r="D1456" t="e">
        <v>#N/A</v>
      </c>
      <c r="E1456" t="s">
        <v>976</v>
      </c>
      <c r="F1456" t="s">
        <v>834</v>
      </c>
      <c r="G1456">
        <v>2021</v>
      </c>
      <c r="H1456">
        <v>4</v>
      </c>
      <c r="I1456" t="s">
        <v>743</v>
      </c>
      <c r="J1456" s="29">
        <v>44316</v>
      </c>
      <c r="K1456" t="s">
        <v>744</v>
      </c>
      <c r="L1456" t="s">
        <v>745</v>
      </c>
      <c r="M1456" t="s">
        <v>835</v>
      </c>
      <c r="N1456" t="s">
        <v>836</v>
      </c>
      <c r="O1456" t="s">
        <v>837</v>
      </c>
      <c r="P1456" t="s">
        <v>673</v>
      </c>
      <c r="Q1456" t="s">
        <v>749</v>
      </c>
      <c r="R1456" t="s">
        <v>597</v>
      </c>
      <c r="S1456" t="s">
        <v>691</v>
      </c>
      <c r="T1456" t="s">
        <v>751</v>
      </c>
      <c r="U1456" t="s">
        <v>752</v>
      </c>
      <c r="V1456" t="s">
        <v>753</v>
      </c>
      <c r="W1456" t="s">
        <v>930</v>
      </c>
      <c r="X1456" t="s">
        <v>931</v>
      </c>
      <c r="Y1456" t="s">
        <v>755</v>
      </c>
      <c r="Z1456" t="s">
        <v>380</v>
      </c>
      <c r="AA1456" t="s">
        <v>756</v>
      </c>
      <c r="AB1456" t="s">
        <v>924</v>
      </c>
      <c r="AC1456" t="s">
        <v>758</v>
      </c>
      <c r="AD1456" t="s">
        <v>759</v>
      </c>
      <c r="AE1456" t="s">
        <v>768</v>
      </c>
      <c r="AF1456" t="s">
        <v>925</v>
      </c>
      <c r="AG1456" t="s">
        <v>761</v>
      </c>
      <c r="AH1456" t="s">
        <v>762</v>
      </c>
      <c r="AI1456" t="s">
        <v>926</v>
      </c>
      <c r="AJ1456">
        <v>-2904.05</v>
      </c>
      <c r="AK1456">
        <v>0</v>
      </c>
      <c r="AL1456">
        <v>0</v>
      </c>
      <c r="AM1456" t="s">
        <v>764</v>
      </c>
      <c r="AN1456" t="s">
        <v>764</v>
      </c>
      <c r="AO1456" t="s">
        <v>764</v>
      </c>
    </row>
    <row r="1457" spans="1:41" x14ac:dyDescent="0.35">
      <c r="A1457">
        <v>1029631</v>
      </c>
      <c r="B1457" t="s">
        <v>740</v>
      </c>
      <c r="C1457" t="s">
        <v>741</v>
      </c>
      <c r="D1457" t="e">
        <v>#N/A</v>
      </c>
      <c r="E1457" t="s">
        <v>998</v>
      </c>
      <c r="F1457" t="s">
        <v>834</v>
      </c>
      <c r="G1457">
        <v>2021</v>
      </c>
      <c r="H1457">
        <v>4</v>
      </c>
      <c r="I1457" t="s">
        <v>743</v>
      </c>
      <c r="J1457" s="29">
        <v>44316</v>
      </c>
      <c r="K1457" t="s">
        <v>744</v>
      </c>
      <c r="L1457" t="s">
        <v>745</v>
      </c>
      <c r="M1457" t="s">
        <v>835</v>
      </c>
      <c r="N1457" t="s">
        <v>836</v>
      </c>
      <c r="O1457" t="s">
        <v>837</v>
      </c>
      <c r="P1457" t="s">
        <v>673</v>
      </c>
      <c r="Q1457" t="s">
        <v>749</v>
      </c>
      <c r="R1457" t="s">
        <v>581</v>
      </c>
      <c r="S1457" t="s">
        <v>697</v>
      </c>
      <c r="T1457" t="s">
        <v>751</v>
      </c>
      <c r="U1457" t="s">
        <v>752</v>
      </c>
      <c r="V1457" t="s">
        <v>753</v>
      </c>
      <c r="W1457" t="s">
        <v>930</v>
      </c>
      <c r="X1457" t="s">
        <v>931</v>
      </c>
      <c r="Y1457" t="s">
        <v>755</v>
      </c>
      <c r="Z1457" t="s">
        <v>380</v>
      </c>
      <c r="AA1457" t="s">
        <v>756</v>
      </c>
      <c r="AB1457" t="s">
        <v>924</v>
      </c>
      <c r="AC1457" t="s">
        <v>758</v>
      </c>
      <c r="AD1457" t="s">
        <v>759</v>
      </c>
      <c r="AE1457" t="s">
        <v>472</v>
      </c>
      <c r="AF1457" t="s">
        <v>925</v>
      </c>
      <c r="AG1457" t="s">
        <v>761</v>
      </c>
      <c r="AH1457" t="s">
        <v>762</v>
      </c>
      <c r="AI1457" t="s">
        <v>926</v>
      </c>
      <c r="AJ1457">
        <v>-20252.29</v>
      </c>
      <c r="AK1457">
        <v>0</v>
      </c>
      <c r="AL1457">
        <v>0</v>
      </c>
      <c r="AM1457" t="s">
        <v>764</v>
      </c>
      <c r="AN1457" t="s">
        <v>764</v>
      </c>
      <c r="AO1457" t="s">
        <v>764</v>
      </c>
    </row>
    <row r="1458" spans="1:41" x14ac:dyDescent="0.35">
      <c r="A1458">
        <v>1029633</v>
      </c>
      <c r="B1458" t="s">
        <v>740</v>
      </c>
      <c r="C1458" t="s">
        <v>741</v>
      </c>
      <c r="D1458" t="e">
        <v>#N/A</v>
      </c>
      <c r="E1458" t="s">
        <v>997</v>
      </c>
      <c r="F1458" t="s">
        <v>834</v>
      </c>
      <c r="G1458">
        <v>2021</v>
      </c>
      <c r="H1458">
        <v>4</v>
      </c>
      <c r="I1458" t="s">
        <v>743</v>
      </c>
      <c r="J1458" s="29">
        <v>44316</v>
      </c>
      <c r="K1458" t="s">
        <v>744</v>
      </c>
      <c r="L1458" t="s">
        <v>745</v>
      </c>
      <c r="M1458" t="s">
        <v>835</v>
      </c>
      <c r="N1458" t="s">
        <v>836</v>
      </c>
      <c r="O1458" t="s">
        <v>837</v>
      </c>
      <c r="P1458" t="s">
        <v>673</v>
      </c>
      <c r="Q1458" t="s">
        <v>749</v>
      </c>
      <c r="R1458" t="s">
        <v>581</v>
      </c>
      <c r="S1458" t="s">
        <v>697</v>
      </c>
      <c r="T1458" t="s">
        <v>751</v>
      </c>
      <c r="U1458" t="s">
        <v>752</v>
      </c>
      <c r="V1458" t="s">
        <v>753</v>
      </c>
      <c r="W1458" t="s">
        <v>922</v>
      </c>
      <c r="X1458" t="s">
        <v>923</v>
      </c>
      <c r="Y1458" t="s">
        <v>755</v>
      </c>
      <c r="Z1458" t="s">
        <v>380</v>
      </c>
      <c r="AA1458" t="s">
        <v>756</v>
      </c>
      <c r="AB1458" t="s">
        <v>924</v>
      </c>
      <c r="AC1458" t="s">
        <v>758</v>
      </c>
      <c r="AD1458" t="s">
        <v>759</v>
      </c>
      <c r="AE1458" t="s">
        <v>472</v>
      </c>
      <c r="AF1458" t="s">
        <v>925</v>
      </c>
      <c r="AG1458" t="s">
        <v>761</v>
      </c>
      <c r="AH1458" t="s">
        <v>762</v>
      </c>
      <c r="AI1458" t="s">
        <v>926</v>
      </c>
      <c r="AJ1458">
        <v>-800.94</v>
      </c>
      <c r="AK1458">
        <v>0</v>
      </c>
      <c r="AL1458">
        <v>0</v>
      </c>
      <c r="AM1458" t="s">
        <v>764</v>
      </c>
      <c r="AN1458" t="s">
        <v>764</v>
      </c>
      <c r="AO1458" t="s">
        <v>764</v>
      </c>
    </row>
    <row r="1459" spans="1:41" x14ac:dyDescent="0.35">
      <c r="A1459">
        <v>1029540</v>
      </c>
      <c r="B1459" t="s">
        <v>740</v>
      </c>
      <c r="C1459" t="s">
        <v>741</v>
      </c>
      <c r="D1459" t="e">
        <v>#N/A</v>
      </c>
      <c r="E1459" t="s">
        <v>993</v>
      </c>
      <c r="F1459" t="s">
        <v>834</v>
      </c>
      <c r="G1459">
        <v>2021</v>
      </c>
      <c r="H1459">
        <v>4</v>
      </c>
      <c r="I1459" t="s">
        <v>743</v>
      </c>
      <c r="J1459" s="29">
        <v>44316</v>
      </c>
      <c r="K1459" t="s">
        <v>744</v>
      </c>
      <c r="L1459" t="s">
        <v>745</v>
      </c>
      <c r="M1459" t="s">
        <v>835</v>
      </c>
      <c r="N1459" t="s">
        <v>836</v>
      </c>
      <c r="O1459" t="s">
        <v>837</v>
      </c>
      <c r="P1459" t="s">
        <v>673</v>
      </c>
      <c r="Q1459" t="s">
        <v>749</v>
      </c>
      <c r="R1459" t="s">
        <v>585</v>
      </c>
      <c r="S1459" t="s">
        <v>706</v>
      </c>
      <c r="T1459" t="s">
        <v>751</v>
      </c>
      <c r="U1459" t="s">
        <v>752</v>
      </c>
      <c r="V1459" t="s">
        <v>753</v>
      </c>
      <c r="W1459" t="s">
        <v>933</v>
      </c>
      <c r="X1459" t="s">
        <v>934</v>
      </c>
      <c r="Y1459" t="s">
        <v>755</v>
      </c>
      <c r="Z1459" t="s">
        <v>380</v>
      </c>
      <c r="AA1459" t="s">
        <v>756</v>
      </c>
      <c r="AB1459" t="s">
        <v>924</v>
      </c>
      <c r="AC1459" t="s">
        <v>758</v>
      </c>
      <c r="AD1459" t="s">
        <v>759</v>
      </c>
      <c r="AE1459" t="s">
        <v>766</v>
      </c>
      <c r="AF1459" t="s">
        <v>935</v>
      </c>
      <c r="AG1459" t="s">
        <v>761</v>
      </c>
      <c r="AH1459" t="s">
        <v>762</v>
      </c>
      <c r="AI1459" t="s">
        <v>936</v>
      </c>
      <c r="AJ1459">
        <v>-2668.78</v>
      </c>
      <c r="AK1459">
        <v>0</v>
      </c>
      <c r="AL1459">
        <v>0</v>
      </c>
      <c r="AM1459" t="s">
        <v>764</v>
      </c>
      <c r="AN1459" t="s">
        <v>764</v>
      </c>
      <c r="AO1459" t="s">
        <v>764</v>
      </c>
    </row>
    <row r="1460" spans="1:41" x14ac:dyDescent="0.35">
      <c r="A1460">
        <v>1029541</v>
      </c>
      <c r="B1460" t="s">
        <v>740</v>
      </c>
      <c r="C1460" t="s">
        <v>741</v>
      </c>
      <c r="D1460" t="e">
        <v>#N/A</v>
      </c>
      <c r="E1460" t="s">
        <v>992</v>
      </c>
      <c r="F1460" t="s">
        <v>834</v>
      </c>
      <c r="G1460">
        <v>2021</v>
      </c>
      <c r="H1460">
        <v>4</v>
      </c>
      <c r="I1460" t="s">
        <v>743</v>
      </c>
      <c r="J1460" s="29">
        <v>44316</v>
      </c>
      <c r="K1460" t="s">
        <v>744</v>
      </c>
      <c r="L1460" t="s">
        <v>745</v>
      </c>
      <c r="M1460" t="s">
        <v>835</v>
      </c>
      <c r="N1460" t="s">
        <v>836</v>
      </c>
      <c r="O1460" t="s">
        <v>837</v>
      </c>
      <c r="P1460" t="s">
        <v>673</v>
      </c>
      <c r="Q1460" t="s">
        <v>749</v>
      </c>
      <c r="R1460" t="s">
        <v>585</v>
      </c>
      <c r="S1460" t="s">
        <v>706</v>
      </c>
      <c r="T1460" t="s">
        <v>751</v>
      </c>
      <c r="U1460" t="s">
        <v>752</v>
      </c>
      <c r="V1460" t="s">
        <v>753</v>
      </c>
      <c r="W1460" t="s">
        <v>930</v>
      </c>
      <c r="X1460" t="s">
        <v>931</v>
      </c>
      <c r="Y1460" t="s">
        <v>755</v>
      </c>
      <c r="Z1460" t="s">
        <v>380</v>
      </c>
      <c r="AA1460" t="s">
        <v>756</v>
      </c>
      <c r="AB1460" t="s">
        <v>924</v>
      </c>
      <c r="AC1460" t="s">
        <v>758</v>
      </c>
      <c r="AD1460" t="s">
        <v>759</v>
      </c>
      <c r="AE1460" t="s">
        <v>766</v>
      </c>
      <c r="AF1460" t="s">
        <v>925</v>
      </c>
      <c r="AG1460" t="s">
        <v>761</v>
      </c>
      <c r="AH1460" t="s">
        <v>762</v>
      </c>
      <c r="AI1460" t="s">
        <v>926</v>
      </c>
      <c r="AJ1460">
        <v>-3808.96</v>
      </c>
      <c r="AK1460">
        <v>0</v>
      </c>
      <c r="AL1460">
        <v>0</v>
      </c>
      <c r="AM1460" t="s">
        <v>764</v>
      </c>
      <c r="AN1460" t="s">
        <v>764</v>
      </c>
      <c r="AO1460" t="s">
        <v>764</v>
      </c>
    </row>
    <row r="1461" spans="1:41" x14ac:dyDescent="0.35">
      <c r="A1461">
        <v>1060746</v>
      </c>
      <c r="B1461" t="s">
        <v>740</v>
      </c>
      <c r="C1461" t="s">
        <v>741</v>
      </c>
      <c r="D1461" t="e">
        <v>#N/A</v>
      </c>
      <c r="E1461" t="s">
        <v>999</v>
      </c>
      <c r="F1461" t="s">
        <v>834</v>
      </c>
      <c r="G1461">
        <v>2021</v>
      </c>
      <c r="H1461">
        <v>4</v>
      </c>
      <c r="I1461" t="s">
        <v>743</v>
      </c>
      <c r="J1461" s="29">
        <v>44316</v>
      </c>
      <c r="K1461" t="s">
        <v>744</v>
      </c>
      <c r="L1461" t="s">
        <v>745</v>
      </c>
      <c r="M1461" t="s">
        <v>835</v>
      </c>
      <c r="N1461" t="s">
        <v>836</v>
      </c>
      <c r="O1461" t="s">
        <v>837</v>
      </c>
      <c r="P1461" t="s">
        <v>673</v>
      </c>
      <c r="Q1461" t="s">
        <v>749</v>
      </c>
      <c r="R1461" t="s">
        <v>581</v>
      </c>
      <c r="S1461" t="s">
        <v>697</v>
      </c>
      <c r="T1461" t="s">
        <v>751</v>
      </c>
      <c r="U1461" t="s">
        <v>752</v>
      </c>
      <c r="V1461" t="s">
        <v>753</v>
      </c>
      <c r="W1461" t="s">
        <v>933</v>
      </c>
      <c r="X1461" t="s">
        <v>934</v>
      </c>
      <c r="Y1461" t="s">
        <v>755</v>
      </c>
      <c r="Z1461" t="s">
        <v>380</v>
      </c>
      <c r="AA1461" t="s">
        <v>756</v>
      </c>
      <c r="AB1461" t="s">
        <v>924</v>
      </c>
      <c r="AC1461" t="s">
        <v>758</v>
      </c>
      <c r="AD1461" t="s">
        <v>759</v>
      </c>
      <c r="AE1461" t="s">
        <v>472</v>
      </c>
      <c r="AF1461" t="s">
        <v>935</v>
      </c>
      <c r="AG1461" t="s">
        <v>761</v>
      </c>
      <c r="AH1461" t="s">
        <v>762</v>
      </c>
      <c r="AI1461" t="s">
        <v>936</v>
      </c>
      <c r="AJ1461">
        <v>-3922.55</v>
      </c>
      <c r="AK1461">
        <v>0</v>
      </c>
      <c r="AL1461">
        <v>0</v>
      </c>
      <c r="AM1461" t="s">
        <v>764</v>
      </c>
      <c r="AN1461" t="s">
        <v>764</v>
      </c>
      <c r="AO1461" t="s">
        <v>764</v>
      </c>
    </row>
    <row r="1462" spans="1:41" x14ac:dyDescent="0.35">
      <c r="A1462">
        <v>1060748</v>
      </c>
      <c r="B1462" t="s">
        <v>740</v>
      </c>
      <c r="C1462" t="s">
        <v>741</v>
      </c>
      <c r="D1462" t="e">
        <v>#N/A</v>
      </c>
      <c r="E1462" t="s">
        <v>990</v>
      </c>
      <c r="F1462" t="s">
        <v>834</v>
      </c>
      <c r="G1462">
        <v>2021</v>
      </c>
      <c r="H1462">
        <v>4</v>
      </c>
      <c r="I1462" t="s">
        <v>743</v>
      </c>
      <c r="J1462" s="29">
        <v>44316</v>
      </c>
      <c r="K1462" t="s">
        <v>744</v>
      </c>
      <c r="L1462" t="s">
        <v>745</v>
      </c>
      <c r="M1462" t="s">
        <v>835</v>
      </c>
      <c r="N1462" t="s">
        <v>836</v>
      </c>
      <c r="O1462" t="s">
        <v>837</v>
      </c>
      <c r="P1462" t="s">
        <v>673</v>
      </c>
      <c r="Q1462" t="s">
        <v>749</v>
      </c>
      <c r="R1462" t="s">
        <v>587</v>
      </c>
      <c r="S1462" t="s">
        <v>799</v>
      </c>
      <c r="T1462" t="s">
        <v>751</v>
      </c>
      <c r="U1462" t="s">
        <v>752</v>
      </c>
      <c r="V1462" t="s">
        <v>753</v>
      </c>
      <c r="W1462" t="s">
        <v>933</v>
      </c>
      <c r="X1462" t="s">
        <v>934</v>
      </c>
      <c r="Y1462" t="s">
        <v>755</v>
      </c>
      <c r="Z1462" t="s">
        <v>380</v>
      </c>
      <c r="AA1462" t="s">
        <v>756</v>
      </c>
      <c r="AB1462" t="s">
        <v>924</v>
      </c>
      <c r="AC1462" t="s">
        <v>758</v>
      </c>
      <c r="AD1462" t="s">
        <v>759</v>
      </c>
      <c r="AE1462" t="s">
        <v>768</v>
      </c>
      <c r="AF1462" t="s">
        <v>935</v>
      </c>
      <c r="AG1462" t="s">
        <v>761</v>
      </c>
      <c r="AH1462" t="s">
        <v>762</v>
      </c>
      <c r="AI1462" t="s">
        <v>936</v>
      </c>
      <c r="AJ1462">
        <v>-701.97</v>
      </c>
      <c r="AK1462">
        <v>0</v>
      </c>
      <c r="AL1462">
        <v>0</v>
      </c>
      <c r="AM1462" t="s">
        <v>764</v>
      </c>
      <c r="AN1462" t="s">
        <v>764</v>
      </c>
      <c r="AO1462" t="s">
        <v>764</v>
      </c>
    </row>
    <row r="1463" spans="1:41" x14ac:dyDescent="0.35">
      <c r="A1463">
        <v>1060749</v>
      </c>
      <c r="B1463" t="s">
        <v>740</v>
      </c>
      <c r="C1463" t="s">
        <v>741</v>
      </c>
      <c r="D1463" t="e">
        <v>#N/A</v>
      </c>
      <c r="E1463" t="s">
        <v>989</v>
      </c>
      <c r="F1463" t="s">
        <v>834</v>
      </c>
      <c r="G1463">
        <v>2021</v>
      </c>
      <c r="H1463">
        <v>4</v>
      </c>
      <c r="I1463" t="s">
        <v>743</v>
      </c>
      <c r="J1463" s="29">
        <v>44316</v>
      </c>
      <c r="K1463" t="s">
        <v>744</v>
      </c>
      <c r="L1463" t="s">
        <v>745</v>
      </c>
      <c r="M1463" t="s">
        <v>835</v>
      </c>
      <c r="N1463" t="s">
        <v>836</v>
      </c>
      <c r="O1463" t="s">
        <v>837</v>
      </c>
      <c r="P1463" t="s">
        <v>673</v>
      </c>
      <c r="Q1463" t="s">
        <v>749</v>
      </c>
      <c r="R1463" t="s">
        <v>587</v>
      </c>
      <c r="S1463" t="s">
        <v>799</v>
      </c>
      <c r="T1463" t="s">
        <v>751</v>
      </c>
      <c r="U1463" t="s">
        <v>752</v>
      </c>
      <c r="V1463" t="s">
        <v>753</v>
      </c>
      <c r="W1463" t="s">
        <v>930</v>
      </c>
      <c r="X1463" t="s">
        <v>931</v>
      </c>
      <c r="Y1463" t="s">
        <v>755</v>
      </c>
      <c r="Z1463" t="s">
        <v>380</v>
      </c>
      <c r="AA1463" t="s">
        <v>756</v>
      </c>
      <c r="AB1463" t="s">
        <v>924</v>
      </c>
      <c r="AC1463" t="s">
        <v>758</v>
      </c>
      <c r="AD1463" t="s">
        <v>759</v>
      </c>
      <c r="AE1463" t="s">
        <v>768</v>
      </c>
      <c r="AF1463" t="s">
        <v>925</v>
      </c>
      <c r="AG1463" t="s">
        <v>761</v>
      </c>
      <c r="AH1463" t="s">
        <v>762</v>
      </c>
      <c r="AI1463" t="s">
        <v>926</v>
      </c>
      <c r="AJ1463">
        <v>-4096.16</v>
      </c>
      <c r="AK1463">
        <v>0</v>
      </c>
      <c r="AL1463">
        <v>0</v>
      </c>
      <c r="AM1463" t="s">
        <v>764</v>
      </c>
      <c r="AN1463" t="s">
        <v>764</v>
      </c>
      <c r="AO1463" t="s">
        <v>764</v>
      </c>
    </row>
    <row r="1464" spans="1:41" x14ac:dyDescent="0.35">
      <c r="A1464">
        <v>1060753</v>
      </c>
      <c r="B1464" t="s">
        <v>740</v>
      </c>
      <c r="C1464" t="s">
        <v>741</v>
      </c>
      <c r="D1464" t="e">
        <v>#N/A</v>
      </c>
      <c r="E1464" t="s">
        <v>985</v>
      </c>
      <c r="F1464" t="s">
        <v>834</v>
      </c>
      <c r="G1464">
        <v>2021</v>
      </c>
      <c r="H1464">
        <v>4</v>
      </c>
      <c r="I1464" t="s">
        <v>743</v>
      </c>
      <c r="J1464" s="29">
        <v>44316</v>
      </c>
      <c r="K1464" t="s">
        <v>744</v>
      </c>
      <c r="L1464" t="s">
        <v>745</v>
      </c>
      <c r="M1464" t="s">
        <v>835</v>
      </c>
      <c r="N1464" t="s">
        <v>836</v>
      </c>
      <c r="O1464" t="s">
        <v>837</v>
      </c>
      <c r="P1464" t="s">
        <v>673</v>
      </c>
      <c r="Q1464" t="s">
        <v>749</v>
      </c>
      <c r="R1464" t="s">
        <v>591</v>
      </c>
      <c r="S1464" t="s">
        <v>687</v>
      </c>
      <c r="T1464" t="s">
        <v>751</v>
      </c>
      <c r="U1464" t="s">
        <v>752</v>
      </c>
      <c r="V1464" t="s">
        <v>753</v>
      </c>
      <c r="W1464" t="s">
        <v>933</v>
      </c>
      <c r="X1464" t="s">
        <v>934</v>
      </c>
      <c r="Y1464" t="s">
        <v>755</v>
      </c>
      <c r="Z1464" t="s">
        <v>380</v>
      </c>
      <c r="AA1464" t="s">
        <v>756</v>
      </c>
      <c r="AB1464" t="s">
        <v>924</v>
      </c>
      <c r="AC1464" t="s">
        <v>758</v>
      </c>
      <c r="AD1464" t="s">
        <v>759</v>
      </c>
      <c r="AE1464" t="s">
        <v>768</v>
      </c>
      <c r="AF1464" t="s">
        <v>935</v>
      </c>
      <c r="AG1464" t="s">
        <v>761</v>
      </c>
      <c r="AH1464" t="s">
        <v>762</v>
      </c>
      <c r="AI1464" t="s">
        <v>936</v>
      </c>
      <c r="AJ1464">
        <v>-923.66</v>
      </c>
      <c r="AK1464">
        <v>0</v>
      </c>
      <c r="AL1464">
        <v>0</v>
      </c>
      <c r="AM1464" t="s">
        <v>764</v>
      </c>
      <c r="AN1464" t="s">
        <v>764</v>
      </c>
      <c r="AO1464" t="s">
        <v>764</v>
      </c>
    </row>
    <row r="1465" spans="1:41" x14ac:dyDescent="0.35">
      <c r="A1465">
        <v>1060763</v>
      </c>
      <c r="B1465" t="s">
        <v>740</v>
      </c>
      <c r="C1465" t="s">
        <v>741</v>
      </c>
      <c r="D1465" t="e">
        <v>#N/A</v>
      </c>
      <c r="E1465" t="s">
        <v>980</v>
      </c>
      <c r="F1465" t="s">
        <v>834</v>
      </c>
      <c r="G1465">
        <v>2021</v>
      </c>
      <c r="H1465">
        <v>4</v>
      </c>
      <c r="I1465" t="s">
        <v>743</v>
      </c>
      <c r="J1465" s="29">
        <v>44316</v>
      </c>
      <c r="K1465" t="s">
        <v>744</v>
      </c>
      <c r="L1465" t="s">
        <v>745</v>
      </c>
      <c r="M1465" t="s">
        <v>835</v>
      </c>
      <c r="N1465" t="s">
        <v>836</v>
      </c>
      <c r="O1465" t="s">
        <v>837</v>
      </c>
      <c r="P1465" t="s">
        <v>673</v>
      </c>
      <c r="Q1465" t="s">
        <v>749</v>
      </c>
      <c r="R1465" t="s">
        <v>595</v>
      </c>
      <c r="S1465" t="s">
        <v>702</v>
      </c>
      <c r="T1465" t="s">
        <v>751</v>
      </c>
      <c r="U1465" t="s">
        <v>752</v>
      </c>
      <c r="V1465" t="s">
        <v>753</v>
      </c>
      <c r="W1465" t="s">
        <v>933</v>
      </c>
      <c r="X1465" t="s">
        <v>934</v>
      </c>
      <c r="Y1465" t="s">
        <v>755</v>
      </c>
      <c r="Z1465" t="s">
        <v>380</v>
      </c>
      <c r="AA1465" t="s">
        <v>756</v>
      </c>
      <c r="AB1465" t="s">
        <v>924</v>
      </c>
      <c r="AC1465" t="s">
        <v>758</v>
      </c>
      <c r="AD1465" t="s">
        <v>759</v>
      </c>
      <c r="AE1465" t="s">
        <v>247</v>
      </c>
      <c r="AF1465" t="s">
        <v>935</v>
      </c>
      <c r="AG1465" t="s">
        <v>761</v>
      </c>
      <c r="AH1465" t="s">
        <v>762</v>
      </c>
      <c r="AI1465" t="s">
        <v>936</v>
      </c>
      <c r="AJ1465">
        <v>-1948.66</v>
      </c>
      <c r="AK1465">
        <v>0</v>
      </c>
      <c r="AL1465">
        <v>0</v>
      </c>
      <c r="AM1465" t="s">
        <v>764</v>
      </c>
      <c r="AN1465" t="s">
        <v>764</v>
      </c>
      <c r="AO1465" t="s">
        <v>764</v>
      </c>
    </row>
    <row r="1466" spans="1:41" x14ac:dyDescent="0.35">
      <c r="A1466">
        <v>1060764</v>
      </c>
      <c r="B1466" t="s">
        <v>740</v>
      </c>
      <c r="C1466" t="s">
        <v>741</v>
      </c>
      <c r="D1466" t="e">
        <v>#N/A</v>
      </c>
      <c r="E1466" t="s">
        <v>1007</v>
      </c>
      <c r="F1466" t="s">
        <v>834</v>
      </c>
      <c r="G1466">
        <v>2021</v>
      </c>
      <c r="H1466">
        <v>4</v>
      </c>
      <c r="I1466" t="s">
        <v>743</v>
      </c>
      <c r="J1466" s="29">
        <v>44316</v>
      </c>
      <c r="K1466" t="s">
        <v>744</v>
      </c>
      <c r="L1466" t="s">
        <v>745</v>
      </c>
      <c r="M1466" t="s">
        <v>835</v>
      </c>
      <c r="N1466" t="s">
        <v>836</v>
      </c>
      <c r="O1466" t="s">
        <v>837</v>
      </c>
      <c r="P1466" t="s">
        <v>673</v>
      </c>
      <c r="Q1466" t="s">
        <v>749</v>
      </c>
      <c r="R1466" t="s">
        <v>603</v>
      </c>
      <c r="S1466" t="s">
        <v>868</v>
      </c>
      <c r="T1466" t="s">
        <v>751</v>
      </c>
      <c r="U1466" t="s">
        <v>752</v>
      </c>
      <c r="V1466" t="s">
        <v>753</v>
      </c>
      <c r="W1466" t="s">
        <v>930</v>
      </c>
      <c r="X1466" t="s">
        <v>931</v>
      </c>
      <c r="Y1466" t="s">
        <v>755</v>
      </c>
      <c r="Z1466" t="s">
        <v>380</v>
      </c>
      <c r="AA1466" t="s">
        <v>756</v>
      </c>
      <c r="AB1466" t="s">
        <v>924</v>
      </c>
      <c r="AC1466" t="s">
        <v>758</v>
      </c>
      <c r="AD1466" t="s">
        <v>759</v>
      </c>
      <c r="AE1466" t="s">
        <v>247</v>
      </c>
      <c r="AF1466" t="s">
        <v>925</v>
      </c>
      <c r="AG1466" t="s">
        <v>761</v>
      </c>
      <c r="AH1466" t="s">
        <v>762</v>
      </c>
      <c r="AI1466" t="s">
        <v>926</v>
      </c>
      <c r="AJ1466">
        <v>-1143.3</v>
      </c>
      <c r="AK1466">
        <v>0</v>
      </c>
      <c r="AL1466">
        <v>0</v>
      </c>
      <c r="AM1466" t="s">
        <v>764</v>
      </c>
      <c r="AN1466" t="s">
        <v>764</v>
      </c>
      <c r="AO1466" t="s">
        <v>764</v>
      </c>
    </row>
    <row r="1467" spans="1:41" x14ac:dyDescent="0.35">
      <c r="A1467">
        <v>1060766</v>
      </c>
      <c r="B1467" t="s">
        <v>740</v>
      </c>
      <c r="C1467" t="s">
        <v>741</v>
      </c>
      <c r="D1467" t="e">
        <v>#N/A</v>
      </c>
      <c r="E1467" t="s">
        <v>969</v>
      </c>
      <c r="F1467" t="s">
        <v>834</v>
      </c>
      <c r="G1467">
        <v>2021</v>
      </c>
      <c r="H1467">
        <v>4</v>
      </c>
      <c r="I1467" t="s">
        <v>743</v>
      </c>
      <c r="J1467" s="29">
        <v>44316</v>
      </c>
      <c r="K1467" t="s">
        <v>744</v>
      </c>
      <c r="L1467" t="s">
        <v>745</v>
      </c>
      <c r="M1467" t="s">
        <v>835</v>
      </c>
      <c r="N1467" t="s">
        <v>836</v>
      </c>
      <c r="O1467" t="s">
        <v>837</v>
      </c>
      <c r="P1467" t="s">
        <v>673</v>
      </c>
      <c r="Q1467" t="s">
        <v>749</v>
      </c>
      <c r="R1467" t="s">
        <v>607</v>
      </c>
      <c r="S1467" t="s">
        <v>794</v>
      </c>
      <c r="T1467" t="s">
        <v>751</v>
      </c>
      <c r="U1467" t="s">
        <v>752</v>
      </c>
      <c r="V1467" t="s">
        <v>753</v>
      </c>
      <c r="W1467" t="s">
        <v>930</v>
      </c>
      <c r="X1467" t="s">
        <v>931</v>
      </c>
      <c r="Y1467" t="s">
        <v>755</v>
      </c>
      <c r="Z1467" t="s">
        <v>380</v>
      </c>
      <c r="AA1467" t="s">
        <v>756</v>
      </c>
      <c r="AB1467" t="s">
        <v>924</v>
      </c>
      <c r="AC1467" t="s">
        <v>758</v>
      </c>
      <c r="AD1467" t="s">
        <v>759</v>
      </c>
      <c r="AE1467" t="s">
        <v>768</v>
      </c>
      <c r="AF1467" t="s">
        <v>925</v>
      </c>
      <c r="AG1467" t="s">
        <v>761</v>
      </c>
      <c r="AH1467" t="s">
        <v>762</v>
      </c>
      <c r="AI1467" t="s">
        <v>926</v>
      </c>
      <c r="AJ1467">
        <v>-4900.9399999999996</v>
      </c>
      <c r="AK1467">
        <v>0</v>
      </c>
      <c r="AL1467">
        <v>0</v>
      </c>
      <c r="AM1467" t="s">
        <v>764</v>
      </c>
      <c r="AN1467" t="s">
        <v>764</v>
      </c>
      <c r="AO1467" t="s">
        <v>764</v>
      </c>
    </row>
    <row r="1468" spans="1:41" x14ac:dyDescent="0.35">
      <c r="A1468">
        <v>1060767</v>
      </c>
      <c r="B1468" t="s">
        <v>740</v>
      </c>
      <c r="C1468" t="s">
        <v>741</v>
      </c>
      <c r="D1468" t="e">
        <v>#N/A</v>
      </c>
      <c r="E1468" t="s">
        <v>968</v>
      </c>
      <c r="F1468" t="s">
        <v>834</v>
      </c>
      <c r="G1468">
        <v>2021</v>
      </c>
      <c r="H1468">
        <v>4</v>
      </c>
      <c r="I1468" t="s">
        <v>743</v>
      </c>
      <c r="J1468" s="29">
        <v>44316</v>
      </c>
      <c r="K1468" t="s">
        <v>744</v>
      </c>
      <c r="L1468" t="s">
        <v>745</v>
      </c>
      <c r="M1468" t="s">
        <v>835</v>
      </c>
      <c r="N1468" t="s">
        <v>836</v>
      </c>
      <c r="O1468" t="s">
        <v>837</v>
      </c>
      <c r="P1468" t="s">
        <v>673</v>
      </c>
      <c r="Q1468" t="s">
        <v>749</v>
      </c>
      <c r="R1468" t="s">
        <v>609</v>
      </c>
      <c r="S1468" t="s">
        <v>701</v>
      </c>
      <c r="T1468" t="s">
        <v>751</v>
      </c>
      <c r="U1468" t="s">
        <v>752</v>
      </c>
      <c r="V1468" t="s">
        <v>753</v>
      </c>
      <c r="W1468" t="s">
        <v>933</v>
      </c>
      <c r="X1468" t="s">
        <v>934</v>
      </c>
      <c r="Y1468" t="s">
        <v>755</v>
      </c>
      <c r="Z1468" t="s">
        <v>380</v>
      </c>
      <c r="AA1468" t="s">
        <v>756</v>
      </c>
      <c r="AB1468" t="s">
        <v>924</v>
      </c>
      <c r="AC1468" t="s">
        <v>758</v>
      </c>
      <c r="AD1468" t="s">
        <v>759</v>
      </c>
      <c r="AE1468" t="s">
        <v>247</v>
      </c>
      <c r="AF1468" t="s">
        <v>935</v>
      </c>
      <c r="AG1468" t="s">
        <v>761</v>
      </c>
      <c r="AH1468" t="s">
        <v>762</v>
      </c>
      <c r="AI1468" t="s">
        <v>936</v>
      </c>
      <c r="AJ1468">
        <v>-397.76</v>
      </c>
      <c r="AK1468">
        <v>0</v>
      </c>
      <c r="AL1468">
        <v>0</v>
      </c>
      <c r="AM1468" t="s">
        <v>764</v>
      </c>
      <c r="AN1468" t="s">
        <v>764</v>
      </c>
      <c r="AO1468" t="s">
        <v>764</v>
      </c>
    </row>
    <row r="1469" spans="1:41" x14ac:dyDescent="0.35">
      <c r="A1469">
        <v>1060768</v>
      </c>
      <c r="B1469" t="s">
        <v>740</v>
      </c>
      <c r="C1469" t="s">
        <v>741</v>
      </c>
      <c r="D1469" t="e">
        <v>#N/A</v>
      </c>
      <c r="E1469" t="s">
        <v>967</v>
      </c>
      <c r="F1469" t="s">
        <v>834</v>
      </c>
      <c r="G1469">
        <v>2021</v>
      </c>
      <c r="H1469">
        <v>4</v>
      </c>
      <c r="I1469" t="s">
        <v>743</v>
      </c>
      <c r="J1469" s="29">
        <v>44316</v>
      </c>
      <c r="K1469" t="s">
        <v>744</v>
      </c>
      <c r="L1469" t="s">
        <v>745</v>
      </c>
      <c r="M1469" t="s">
        <v>835</v>
      </c>
      <c r="N1469" t="s">
        <v>836</v>
      </c>
      <c r="O1469" t="s">
        <v>837</v>
      </c>
      <c r="P1469" t="s">
        <v>673</v>
      </c>
      <c r="Q1469" t="s">
        <v>749</v>
      </c>
      <c r="R1469" t="s">
        <v>609</v>
      </c>
      <c r="S1469" t="s">
        <v>701</v>
      </c>
      <c r="T1469" t="s">
        <v>751</v>
      </c>
      <c r="U1469" t="s">
        <v>752</v>
      </c>
      <c r="V1469" t="s">
        <v>753</v>
      </c>
      <c r="W1469" t="s">
        <v>930</v>
      </c>
      <c r="X1469" t="s">
        <v>931</v>
      </c>
      <c r="Y1469" t="s">
        <v>755</v>
      </c>
      <c r="Z1469" t="s">
        <v>380</v>
      </c>
      <c r="AA1469" t="s">
        <v>756</v>
      </c>
      <c r="AB1469" t="s">
        <v>924</v>
      </c>
      <c r="AC1469" t="s">
        <v>758</v>
      </c>
      <c r="AD1469" t="s">
        <v>759</v>
      </c>
      <c r="AE1469" t="s">
        <v>247</v>
      </c>
      <c r="AF1469" t="s">
        <v>925</v>
      </c>
      <c r="AG1469" t="s">
        <v>761</v>
      </c>
      <c r="AH1469" t="s">
        <v>762</v>
      </c>
      <c r="AI1469" t="s">
        <v>926</v>
      </c>
      <c r="AJ1469">
        <v>-121.79</v>
      </c>
      <c r="AK1469">
        <v>0</v>
      </c>
      <c r="AL1469">
        <v>0</v>
      </c>
      <c r="AM1469" t="s">
        <v>764</v>
      </c>
      <c r="AN1469" t="s">
        <v>764</v>
      </c>
      <c r="AO1469" t="s">
        <v>764</v>
      </c>
    </row>
    <row r="1470" spans="1:41" x14ac:dyDescent="0.35">
      <c r="A1470">
        <v>1060768</v>
      </c>
      <c r="B1470" t="s">
        <v>740</v>
      </c>
      <c r="C1470" t="s">
        <v>741</v>
      </c>
      <c r="D1470" t="e">
        <v>#N/A</v>
      </c>
      <c r="E1470" t="s">
        <v>967</v>
      </c>
      <c r="F1470" t="s">
        <v>834</v>
      </c>
      <c r="G1470">
        <v>2021</v>
      </c>
      <c r="H1470">
        <v>4</v>
      </c>
      <c r="I1470" t="s">
        <v>743</v>
      </c>
      <c r="J1470" s="29">
        <v>44316</v>
      </c>
      <c r="K1470" t="s">
        <v>744</v>
      </c>
      <c r="L1470" t="s">
        <v>745</v>
      </c>
      <c r="M1470" t="s">
        <v>835</v>
      </c>
      <c r="N1470" t="s">
        <v>836</v>
      </c>
      <c r="O1470" t="s">
        <v>837</v>
      </c>
      <c r="P1470" t="s">
        <v>673</v>
      </c>
      <c r="Q1470" t="s">
        <v>749</v>
      </c>
      <c r="R1470" t="s">
        <v>609</v>
      </c>
      <c r="S1470" t="s">
        <v>701</v>
      </c>
      <c r="T1470" t="s">
        <v>751</v>
      </c>
      <c r="U1470" t="s">
        <v>752</v>
      </c>
      <c r="V1470" t="s">
        <v>753</v>
      </c>
      <c r="W1470" t="s">
        <v>930</v>
      </c>
      <c r="X1470" t="s">
        <v>931</v>
      </c>
      <c r="Y1470" t="s">
        <v>755</v>
      </c>
      <c r="Z1470" t="s">
        <v>380</v>
      </c>
      <c r="AA1470" t="s">
        <v>756</v>
      </c>
      <c r="AB1470" t="s">
        <v>924</v>
      </c>
      <c r="AC1470" t="s">
        <v>758</v>
      </c>
      <c r="AD1470" t="s">
        <v>759</v>
      </c>
      <c r="AE1470" t="s">
        <v>247</v>
      </c>
      <c r="AF1470" t="s">
        <v>925</v>
      </c>
      <c r="AG1470" t="s">
        <v>761</v>
      </c>
      <c r="AH1470" t="s">
        <v>762</v>
      </c>
      <c r="AI1470" t="s">
        <v>926</v>
      </c>
      <c r="AJ1470">
        <v>-1468.8</v>
      </c>
      <c r="AK1470">
        <v>0</v>
      </c>
      <c r="AL1470">
        <v>0</v>
      </c>
      <c r="AM1470" t="s">
        <v>764</v>
      </c>
      <c r="AN1470" t="s">
        <v>764</v>
      </c>
      <c r="AO1470" t="s">
        <v>764</v>
      </c>
    </row>
    <row r="1471" spans="1:41" x14ac:dyDescent="0.35">
      <c r="A1471">
        <v>1060769</v>
      </c>
      <c r="B1471" t="s">
        <v>740</v>
      </c>
      <c r="C1471" t="s">
        <v>741</v>
      </c>
      <c r="D1471" t="e">
        <v>#N/A</v>
      </c>
      <c r="E1471" t="s">
        <v>966</v>
      </c>
      <c r="F1471" t="s">
        <v>834</v>
      </c>
      <c r="G1471">
        <v>2021</v>
      </c>
      <c r="H1471">
        <v>4</v>
      </c>
      <c r="I1471" t="s">
        <v>743</v>
      </c>
      <c r="J1471" s="29">
        <v>44316</v>
      </c>
      <c r="K1471" t="s">
        <v>744</v>
      </c>
      <c r="L1471" t="s">
        <v>745</v>
      </c>
      <c r="M1471" t="s">
        <v>835</v>
      </c>
      <c r="N1471" t="s">
        <v>836</v>
      </c>
      <c r="O1471" t="s">
        <v>837</v>
      </c>
      <c r="P1471" t="s">
        <v>673</v>
      </c>
      <c r="Q1471" t="s">
        <v>749</v>
      </c>
      <c r="R1471" t="s">
        <v>611</v>
      </c>
      <c r="S1471" t="s">
        <v>688</v>
      </c>
      <c r="T1471" t="s">
        <v>751</v>
      </c>
      <c r="U1471" t="s">
        <v>752</v>
      </c>
      <c r="V1471" t="s">
        <v>753</v>
      </c>
      <c r="W1471" t="s">
        <v>933</v>
      </c>
      <c r="X1471" t="s">
        <v>934</v>
      </c>
      <c r="Y1471" t="s">
        <v>755</v>
      </c>
      <c r="Z1471" t="s">
        <v>380</v>
      </c>
      <c r="AA1471" t="s">
        <v>756</v>
      </c>
      <c r="AB1471" t="s">
        <v>924</v>
      </c>
      <c r="AC1471" t="s">
        <v>758</v>
      </c>
      <c r="AD1471" t="s">
        <v>759</v>
      </c>
      <c r="AE1471" t="s">
        <v>768</v>
      </c>
      <c r="AF1471" t="s">
        <v>935</v>
      </c>
      <c r="AG1471" t="s">
        <v>761</v>
      </c>
      <c r="AH1471" t="s">
        <v>762</v>
      </c>
      <c r="AI1471" t="s">
        <v>936</v>
      </c>
      <c r="AJ1471">
        <v>-679.49</v>
      </c>
      <c r="AK1471">
        <v>0</v>
      </c>
      <c r="AL1471">
        <v>0</v>
      </c>
      <c r="AM1471" t="s">
        <v>764</v>
      </c>
      <c r="AN1471" t="s">
        <v>764</v>
      </c>
      <c r="AO1471" t="s">
        <v>764</v>
      </c>
    </row>
    <row r="1472" spans="1:41" x14ac:dyDescent="0.35">
      <c r="A1472">
        <v>1060770</v>
      </c>
      <c r="B1472" t="s">
        <v>740</v>
      </c>
      <c r="C1472" t="s">
        <v>741</v>
      </c>
      <c r="D1472" t="e">
        <v>#N/A</v>
      </c>
      <c r="E1472" t="s">
        <v>965</v>
      </c>
      <c r="F1472" t="s">
        <v>834</v>
      </c>
      <c r="G1472">
        <v>2021</v>
      </c>
      <c r="H1472">
        <v>4</v>
      </c>
      <c r="I1472" t="s">
        <v>743</v>
      </c>
      <c r="J1472" s="29">
        <v>44316</v>
      </c>
      <c r="K1472" t="s">
        <v>744</v>
      </c>
      <c r="L1472" t="s">
        <v>745</v>
      </c>
      <c r="M1472" t="s">
        <v>835</v>
      </c>
      <c r="N1472" t="s">
        <v>836</v>
      </c>
      <c r="O1472" t="s">
        <v>837</v>
      </c>
      <c r="P1472" t="s">
        <v>673</v>
      </c>
      <c r="Q1472" t="s">
        <v>749</v>
      </c>
      <c r="R1472" t="s">
        <v>611</v>
      </c>
      <c r="S1472" t="s">
        <v>688</v>
      </c>
      <c r="T1472" t="s">
        <v>751</v>
      </c>
      <c r="U1472" t="s">
        <v>752</v>
      </c>
      <c r="V1472" t="s">
        <v>753</v>
      </c>
      <c r="W1472" t="s">
        <v>930</v>
      </c>
      <c r="X1472" t="s">
        <v>931</v>
      </c>
      <c r="Y1472" t="s">
        <v>755</v>
      </c>
      <c r="Z1472" t="s">
        <v>380</v>
      </c>
      <c r="AA1472" t="s">
        <v>756</v>
      </c>
      <c r="AB1472" t="s">
        <v>924</v>
      </c>
      <c r="AC1472" t="s">
        <v>758</v>
      </c>
      <c r="AD1472" t="s">
        <v>759</v>
      </c>
      <c r="AE1472" t="s">
        <v>768</v>
      </c>
      <c r="AF1472" t="s">
        <v>925</v>
      </c>
      <c r="AG1472" t="s">
        <v>761</v>
      </c>
      <c r="AH1472" t="s">
        <v>762</v>
      </c>
      <c r="AI1472" t="s">
        <v>926</v>
      </c>
      <c r="AJ1472">
        <v>-1781.2</v>
      </c>
      <c r="AK1472">
        <v>0</v>
      </c>
      <c r="AL1472">
        <v>0</v>
      </c>
      <c r="AM1472" t="s">
        <v>764</v>
      </c>
      <c r="AN1472" t="s">
        <v>764</v>
      </c>
      <c r="AO1472" t="s">
        <v>764</v>
      </c>
    </row>
    <row r="1473" spans="1:41" x14ac:dyDescent="0.35">
      <c r="A1473">
        <v>1060773</v>
      </c>
      <c r="B1473" t="s">
        <v>740</v>
      </c>
      <c r="C1473" t="s">
        <v>741</v>
      </c>
      <c r="D1473" t="e">
        <v>#N/A</v>
      </c>
      <c r="E1473" t="s">
        <v>961</v>
      </c>
      <c r="F1473" t="s">
        <v>834</v>
      </c>
      <c r="G1473">
        <v>2021</v>
      </c>
      <c r="H1473">
        <v>4</v>
      </c>
      <c r="I1473" t="s">
        <v>743</v>
      </c>
      <c r="J1473" s="29">
        <v>44316</v>
      </c>
      <c r="K1473" t="s">
        <v>744</v>
      </c>
      <c r="L1473" t="s">
        <v>745</v>
      </c>
      <c r="M1473" t="s">
        <v>835</v>
      </c>
      <c r="N1473" t="s">
        <v>836</v>
      </c>
      <c r="O1473" t="s">
        <v>837</v>
      </c>
      <c r="P1473" t="s">
        <v>673</v>
      </c>
      <c r="Q1473" t="s">
        <v>749</v>
      </c>
      <c r="R1473" t="s">
        <v>615</v>
      </c>
      <c r="S1473" t="s">
        <v>699</v>
      </c>
      <c r="T1473" t="s">
        <v>751</v>
      </c>
      <c r="U1473" t="s">
        <v>752</v>
      </c>
      <c r="V1473" t="s">
        <v>753</v>
      </c>
      <c r="W1473" t="s">
        <v>930</v>
      </c>
      <c r="X1473" t="s">
        <v>931</v>
      </c>
      <c r="Y1473" t="s">
        <v>755</v>
      </c>
      <c r="Z1473" t="s">
        <v>380</v>
      </c>
      <c r="AA1473" t="s">
        <v>756</v>
      </c>
      <c r="AB1473" t="s">
        <v>924</v>
      </c>
      <c r="AC1473" t="s">
        <v>758</v>
      </c>
      <c r="AD1473" t="s">
        <v>759</v>
      </c>
      <c r="AE1473" t="s">
        <v>472</v>
      </c>
      <c r="AF1473" t="s">
        <v>925</v>
      </c>
      <c r="AG1473" t="s">
        <v>761</v>
      </c>
      <c r="AH1473" t="s">
        <v>762</v>
      </c>
      <c r="AI1473" t="s">
        <v>926</v>
      </c>
      <c r="AJ1473">
        <v>-3741.42</v>
      </c>
      <c r="AK1473">
        <v>0</v>
      </c>
      <c r="AL1473">
        <v>0</v>
      </c>
      <c r="AM1473" t="s">
        <v>764</v>
      </c>
      <c r="AN1473" t="s">
        <v>764</v>
      </c>
      <c r="AO1473" t="s">
        <v>764</v>
      </c>
    </row>
    <row r="1474" spans="1:41" x14ac:dyDescent="0.35">
      <c r="A1474">
        <v>1060780</v>
      </c>
      <c r="B1474" t="s">
        <v>740</v>
      </c>
      <c r="C1474" t="s">
        <v>741</v>
      </c>
      <c r="D1474" t="e">
        <v>#N/A</v>
      </c>
      <c r="E1474" t="s">
        <v>954</v>
      </c>
      <c r="F1474" t="s">
        <v>834</v>
      </c>
      <c r="G1474">
        <v>2021</v>
      </c>
      <c r="H1474">
        <v>4</v>
      </c>
      <c r="I1474" t="s">
        <v>743</v>
      </c>
      <c r="J1474" s="29">
        <v>44316</v>
      </c>
      <c r="K1474" t="s">
        <v>744</v>
      </c>
      <c r="L1474" t="s">
        <v>745</v>
      </c>
      <c r="M1474" t="s">
        <v>835</v>
      </c>
      <c r="N1474" t="s">
        <v>836</v>
      </c>
      <c r="O1474" t="s">
        <v>837</v>
      </c>
      <c r="P1474" t="s">
        <v>673</v>
      </c>
      <c r="Q1474" t="s">
        <v>749</v>
      </c>
      <c r="R1474" t="s">
        <v>625</v>
      </c>
      <c r="S1474" t="s">
        <v>698</v>
      </c>
      <c r="T1474" t="s">
        <v>751</v>
      </c>
      <c r="U1474" t="s">
        <v>752</v>
      </c>
      <c r="V1474" t="s">
        <v>753</v>
      </c>
      <c r="W1474" t="s">
        <v>933</v>
      </c>
      <c r="X1474" t="s">
        <v>934</v>
      </c>
      <c r="Y1474" t="s">
        <v>755</v>
      </c>
      <c r="Z1474" t="s">
        <v>380</v>
      </c>
      <c r="AA1474" t="s">
        <v>756</v>
      </c>
      <c r="AB1474" t="s">
        <v>924</v>
      </c>
      <c r="AC1474" t="s">
        <v>758</v>
      </c>
      <c r="AD1474" t="s">
        <v>759</v>
      </c>
      <c r="AE1474" t="s">
        <v>472</v>
      </c>
      <c r="AF1474" t="s">
        <v>935</v>
      </c>
      <c r="AG1474" t="s">
        <v>761</v>
      </c>
      <c r="AH1474" t="s">
        <v>762</v>
      </c>
      <c r="AI1474" t="s">
        <v>936</v>
      </c>
      <c r="AJ1474">
        <v>-1528.04</v>
      </c>
      <c r="AK1474">
        <v>0</v>
      </c>
      <c r="AL1474">
        <v>0</v>
      </c>
      <c r="AM1474" t="s">
        <v>764</v>
      </c>
      <c r="AN1474" t="s">
        <v>764</v>
      </c>
      <c r="AO1474" t="s">
        <v>764</v>
      </c>
    </row>
    <row r="1475" spans="1:41" x14ac:dyDescent="0.35">
      <c r="A1475">
        <v>1060781</v>
      </c>
      <c r="B1475" t="s">
        <v>740</v>
      </c>
      <c r="C1475" t="s">
        <v>741</v>
      </c>
      <c r="D1475" t="e">
        <v>#N/A</v>
      </c>
      <c r="E1475" t="s">
        <v>953</v>
      </c>
      <c r="F1475" t="s">
        <v>834</v>
      </c>
      <c r="G1475">
        <v>2021</v>
      </c>
      <c r="H1475">
        <v>4</v>
      </c>
      <c r="I1475" t="s">
        <v>743</v>
      </c>
      <c r="J1475" s="29">
        <v>44316</v>
      </c>
      <c r="K1475" t="s">
        <v>744</v>
      </c>
      <c r="L1475" t="s">
        <v>745</v>
      </c>
      <c r="M1475" t="s">
        <v>835</v>
      </c>
      <c r="N1475" t="s">
        <v>836</v>
      </c>
      <c r="O1475" t="s">
        <v>837</v>
      </c>
      <c r="P1475" t="s">
        <v>673</v>
      </c>
      <c r="Q1475" t="s">
        <v>749</v>
      </c>
      <c r="R1475" t="s">
        <v>625</v>
      </c>
      <c r="S1475" t="s">
        <v>698</v>
      </c>
      <c r="T1475" t="s">
        <v>751</v>
      </c>
      <c r="U1475" t="s">
        <v>752</v>
      </c>
      <c r="V1475" t="s">
        <v>753</v>
      </c>
      <c r="W1475" t="s">
        <v>930</v>
      </c>
      <c r="X1475" t="s">
        <v>931</v>
      </c>
      <c r="Y1475" t="s">
        <v>755</v>
      </c>
      <c r="Z1475" t="s">
        <v>380</v>
      </c>
      <c r="AA1475" t="s">
        <v>756</v>
      </c>
      <c r="AB1475" t="s">
        <v>924</v>
      </c>
      <c r="AC1475" t="s">
        <v>758</v>
      </c>
      <c r="AD1475" t="s">
        <v>759</v>
      </c>
      <c r="AE1475" t="s">
        <v>472</v>
      </c>
      <c r="AF1475" t="s">
        <v>925</v>
      </c>
      <c r="AG1475" t="s">
        <v>761</v>
      </c>
      <c r="AH1475" t="s">
        <v>762</v>
      </c>
      <c r="AI1475" t="s">
        <v>926</v>
      </c>
      <c r="AJ1475">
        <v>-6300.02</v>
      </c>
      <c r="AK1475">
        <v>0</v>
      </c>
      <c r="AL1475">
        <v>0</v>
      </c>
      <c r="AM1475" t="s">
        <v>764</v>
      </c>
      <c r="AN1475" t="s">
        <v>764</v>
      </c>
      <c r="AO1475" t="s">
        <v>764</v>
      </c>
    </row>
    <row r="1476" spans="1:41" x14ac:dyDescent="0.35">
      <c r="A1476">
        <v>1360627</v>
      </c>
      <c r="B1476" t="s">
        <v>740</v>
      </c>
      <c r="C1476" t="s">
        <v>741</v>
      </c>
      <c r="D1476" t="e">
        <v>#N/A</v>
      </c>
      <c r="E1476" t="s">
        <v>1002</v>
      </c>
      <c r="F1476" t="s">
        <v>834</v>
      </c>
      <c r="G1476">
        <v>2021</v>
      </c>
      <c r="H1476">
        <v>4</v>
      </c>
      <c r="I1476" t="s">
        <v>743</v>
      </c>
      <c r="J1476" s="29">
        <v>44316</v>
      </c>
      <c r="K1476" t="s">
        <v>744</v>
      </c>
      <c r="L1476" t="s">
        <v>745</v>
      </c>
      <c r="M1476" t="s">
        <v>835</v>
      </c>
      <c r="N1476" t="s">
        <v>836</v>
      </c>
      <c r="O1476" t="s">
        <v>837</v>
      </c>
      <c r="P1476" t="s">
        <v>673</v>
      </c>
      <c r="Q1476" t="s">
        <v>749</v>
      </c>
      <c r="R1476" t="s">
        <v>629</v>
      </c>
      <c r="S1476" t="s">
        <v>818</v>
      </c>
      <c r="T1476" t="s">
        <v>751</v>
      </c>
      <c r="U1476" t="s">
        <v>752</v>
      </c>
      <c r="V1476" t="s">
        <v>753</v>
      </c>
      <c r="W1476" t="s">
        <v>933</v>
      </c>
      <c r="X1476" t="s">
        <v>934</v>
      </c>
      <c r="Y1476" t="s">
        <v>755</v>
      </c>
      <c r="Z1476" t="s">
        <v>380</v>
      </c>
      <c r="AA1476" t="s">
        <v>756</v>
      </c>
      <c r="AB1476" t="s">
        <v>924</v>
      </c>
      <c r="AC1476" t="s">
        <v>758</v>
      </c>
      <c r="AD1476" t="s">
        <v>759</v>
      </c>
      <c r="AE1476" t="s">
        <v>766</v>
      </c>
      <c r="AF1476" t="s">
        <v>935</v>
      </c>
      <c r="AG1476" t="s">
        <v>761</v>
      </c>
      <c r="AH1476" t="s">
        <v>762</v>
      </c>
      <c r="AI1476" t="s">
        <v>936</v>
      </c>
      <c r="AJ1476">
        <v>-3413.89</v>
      </c>
      <c r="AK1476">
        <v>0</v>
      </c>
      <c r="AL1476">
        <v>0</v>
      </c>
      <c r="AM1476" t="s">
        <v>764</v>
      </c>
      <c r="AN1476" t="s">
        <v>764</v>
      </c>
      <c r="AO1476" t="s">
        <v>764</v>
      </c>
    </row>
    <row r="1477" spans="1:41" x14ac:dyDescent="0.35">
      <c r="A1477">
        <v>1366354</v>
      </c>
      <c r="B1477" t="s">
        <v>740</v>
      </c>
      <c r="C1477" t="s">
        <v>741</v>
      </c>
      <c r="D1477" t="e">
        <v>#N/A</v>
      </c>
      <c r="E1477" t="s">
        <v>972</v>
      </c>
      <c r="F1477" t="s">
        <v>834</v>
      </c>
      <c r="G1477">
        <v>2021</v>
      </c>
      <c r="H1477">
        <v>4</v>
      </c>
      <c r="I1477" t="s">
        <v>743</v>
      </c>
      <c r="J1477" s="29">
        <v>44316</v>
      </c>
      <c r="K1477" t="s">
        <v>744</v>
      </c>
      <c r="L1477" t="s">
        <v>745</v>
      </c>
      <c r="M1477" t="s">
        <v>835</v>
      </c>
      <c r="N1477" t="s">
        <v>836</v>
      </c>
      <c r="O1477" t="s">
        <v>837</v>
      </c>
      <c r="P1477" t="s">
        <v>673</v>
      </c>
      <c r="Q1477" t="s">
        <v>749</v>
      </c>
      <c r="R1477" t="s">
        <v>605</v>
      </c>
      <c r="S1477" t="s">
        <v>795</v>
      </c>
      <c r="T1477" t="s">
        <v>751</v>
      </c>
      <c r="U1477" t="s">
        <v>752</v>
      </c>
      <c r="V1477" t="s">
        <v>753</v>
      </c>
      <c r="W1477" t="s">
        <v>933</v>
      </c>
      <c r="X1477" t="s">
        <v>934</v>
      </c>
      <c r="Y1477" t="s">
        <v>755</v>
      </c>
      <c r="Z1477" t="s">
        <v>380</v>
      </c>
      <c r="AA1477" t="s">
        <v>756</v>
      </c>
      <c r="AB1477" t="s">
        <v>924</v>
      </c>
      <c r="AC1477" t="s">
        <v>758</v>
      </c>
      <c r="AD1477" t="s">
        <v>759</v>
      </c>
      <c r="AE1477" t="s">
        <v>472</v>
      </c>
      <c r="AF1477" t="s">
        <v>935</v>
      </c>
      <c r="AG1477" t="s">
        <v>761</v>
      </c>
      <c r="AH1477" t="s">
        <v>762</v>
      </c>
      <c r="AI1477" t="s">
        <v>936</v>
      </c>
      <c r="AJ1477">
        <v>-1999.58</v>
      </c>
      <c r="AK1477">
        <v>0</v>
      </c>
      <c r="AL1477">
        <v>0</v>
      </c>
      <c r="AM1477" t="s">
        <v>764</v>
      </c>
      <c r="AN1477" t="s">
        <v>764</v>
      </c>
      <c r="AO1477" t="s">
        <v>764</v>
      </c>
    </row>
    <row r="1478" spans="1:41" x14ac:dyDescent="0.35">
      <c r="A1478">
        <v>1369589</v>
      </c>
      <c r="B1478" t="s">
        <v>740</v>
      </c>
      <c r="C1478" t="s">
        <v>741</v>
      </c>
      <c r="D1478" t="e">
        <v>#N/A</v>
      </c>
      <c r="E1478" t="s">
        <v>971</v>
      </c>
      <c r="F1478" t="s">
        <v>834</v>
      </c>
      <c r="G1478">
        <v>2021</v>
      </c>
      <c r="H1478">
        <v>4</v>
      </c>
      <c r="I1478" t="s">
        <v>743</v>
      </c>
      <c r="J1478" s="29">
        <v>44316</v>
      </c>
      <c r="K1478" t="s">
        <v>744</v>
      </c>
      <c r="L1478" t="s">
        <v>745</v>
      </c>
      <c r="M1478" t="s">
        <v>835</v>
      </c>
      <c r="N1478" t="s">
        <v>836</v>
      </c>
      <c r="O1478" t="s">
        <v>837</v>
      </c>
      <c r="P1478" t="s">
        <v>673</v>
      </c>
      <c r="Q1478" t="s">
        <v>749</v>
      </c>
      <c r="R1478" t="s">
        <v>605</v>
      </c>
      <c r="S1478" t="s">
        <v>795</v>
      </c>
      <c r="T1478" t="s">
        <v>751</v>
      </c>
      <c r="U1478" t="s">
        <v>752</v>
      </c>
      <c r="V1478" t="s">
        <v>753</v>
      </c>
      <c r="W1478" t="s">
        <v>930</v>
      </c>
      <c r="X1478" t="s">
        <v>931</v>
      </c>
      <c r="Y1478" t="s">
        <v>755</v>
      </c>
      <c r="Z1478" t="s">
        <v>380</v>
      </c>
      <c r="AA1478" t="s">
        <v>756</v>
      </c>
      <c r="AB1478" t="s">
        <v>924</v>
      </c>
      <c r="AC1478" t="s">
        <v>758</v>
      </c>
      <c r="AD1478" t="s">
        <v>759</v>
      </c>
      <c r="AE1478" t="s">
        <v>472</v>
      </c>
      <c r="AF1478" t="s">
        <v>925</v>
      </c>
      <c r="AG1478" t="s">
        <v>761</v>
      </c>
      <c r="AH1478" t="s">
        <v>762</v>
      </c>
      <c r="AI1478" t="s">
        <v>926</v>
      </c>
      <c r="AJ1478">
        <v>-4290.6499999999996</v>
      </c>
      <c r="AK1478">
        <v>0</v>
      </c>
      <c r="AL1478">
        <v>0</v>
      </c>
      <c r="AM1478" t="s">
        <v>764</v>
      </c>
      <c r="AN1478" t="s">
        <v>764</v>
      </c>
      <c r="AO1478" t="s">
        <v>764</v>
      </c>
    </row>
    <row r="1479" spans="1:41" x14ac:dyDescent="0.35">
      <c r="A1479">
        <v>1433543</v>
      </c>
      <c r="B1479" t="s">
        <v>740</v>
      </c>
      <c r="C1479" t="s">
        <v>741</v>
      </c>
      <c r="D1479" t="e">
        <v>#N/A</v>
      </c>
      <c r="E1479" t="s">
        <v>1008</v>
      </c>
      <c r="F1479" t="s">
        <v>834</v>
      </c>
      <c r="G1479">
        <v>2021</v>
      </c>
      <c r="H1479">
        <v>4</v>
      </c>
      <c r="I1479" t="s">
        <v>743</v>
      </c>
      <c r="J1479" s="29">
        <v>44316</v>
      </c>
      <c r="K1479" t="s">
        <v>744</v>
      </c>
      <c r="L1479" t="s">
        <v>745</v>
      </c>
      <c r="M1479" t="s">
        <v>835</v>
      </c>
      <c r="N1479" t="s">
        <v>836</v>
      </c>
      <c r="O1479" t="s">
        <v>837</v>
      </c>
      <c r="P1479" t="s">
        <v>673</v>
      </c>
      <c r="Q1479" t="s">
        <v>749</v>
      </c>
      <c r="R1479" t="s">
        <v>653</v>
      </c>
      <c r="S1479" t="s">
        <v>773</v>
      </c>
      <c r="T1479" t="s">
        <v>751</v>
      </c>
      <c r="U1479" t="s">
        <v>752</v>
      </c>
      <c r="V1479" t="s">
        <v>753</v>
      </c>
      <c r="W1479" t="s">
        <v>930</v>
      </c>
      <c r="X1479" t="s">
        <v>931</v>
      </c>
      <c r="Y1479" t="s">
        <v>755</v>
      </c>
      <c r="Z1479" t="s">
        <v>380</v>
      </c>
      <c r="AA1479" t="s">
        <v>756</v>
      </c>
      <c r="AB1479" t="s">
        <v>924</v>
      </c>
      <c r="AC1479" t="s">
        <v>758</v>
      </c>
      <c r="AD1479" t="s">
        <v>759</v>
      </c>
      <c r="AE1479" t="s">
        <v>575</v>
      </c>
      <c r="AF1479" t="s">
        <v>925</v>
      </c>
      <c r="AG1479" t="s">
        <v>761</v>
      </c>
      <c r="AH1479" t="s">
        <v>762</v>
      </c>
      <c r="AI1479" t="s">
        <v>926</v>
      </c>
      <c r="AJ1479">
        <v>-3093.6</v>
      </c>
      <c r="AK1479">
        <v>0</v>
      </c>
      <c r="AL1479">
        <v>0</v>
      </c>
      <c r="AM1479" t="s">
        <v>764</v>
      </c>
      <c r="AN1479" t="s">
        <v>764</v>
      </c>
      <c r="AO1479" t="s">
        <v>764</v>
      </c>
    </row>
    <row r="1480" spans="1:41" x14ac:dyDescent="0.35">
      <c r="A1480">
        <v>1079371</v>
      </c>
      <c r="B1480" t="s">
        <v>740</v>
      </c>
      <c r="C1480" t="s">
        <v>741</v>
      </c>
      <c r="D1480" t="e">
        <v>#N/A</v>
      </c>
      <c r="E1480" t="s">
        <v>962</v>
      </c>
      <c r="F1480" t="s">
        <v>834</v>
      </c>
      <c r="G1480">
        <v>2021</v>
      </c>
      <c r="H1480">
        <v>4</v>
      </c>
      <c r="I1480" t="s">
        <v>743</v>
      </c>
      <c r="J1480" s="29">
        <v>44316</v>
      </c>
      <c r="K1480" t="s">
        <v>744</v>
      </c>
      <c r="L1480" t="s">
        <v>745</v>
      </c>
      <c r="M1480" t="s">
        <v>835</v>
      </c>
      <c r="N1480" t="s">
        <v>836</v>
      </c>
      <c r="O1480" t="s">
        <v>837</v>
      </c>
      <c r="P1480" t="s">
        <v>673</v>
      </c>
      <c r="Q1480" t="s">
        <v>749</v>
      </c>
      <c r="R1480" t="s">
        <v>615</v>
      </c>
      <c r="S1480" t="s">
        <v>699</v>
      </c>
      <c r="T1480" t="s">
        <v>751</v>
      </c>
      <c r="U1480" t="s">
        <v>752</v>
      </c>
      <c r="V1480" t="s">
        <v>753</v>
      </c>
      <c r="W1480" t="s">
        <v>933</v>
      </c>
      <c r="X1480" t="s">
        <v>934</v>
      </c>
      <c r="Y1480" t="s">
        <v>755</v>
      </c>
      <c r="Z1480" t="s">
        <v>380</v>
      </c>
      <c r="AA1480" t="s">
        <v>756</v>
      </c>
      <c r="AB1480" t="s">
        <v>924</v>
      </c>
      <c r="AC1480" t="s">
        <v>758</v>
      </c>
      <c r="AD1480" t="s">
        <v>759</v>
      </c>
      <c r="AE1480" t="s">
        <v>472</v>
      </c>
      <c r="AF1480" t="s">
        <v>935</v>
      </c>
      <c r="AG1480" t="s">
        <v>761</v>
      </c>
      <c r="AH1480" t="s">
        <v>762</v>
      </c>
      <c r="AI1480" t="s">
        <v>936</v>
      </c>
      <c r="AJ1480">
        <v>-1848.56</v>
      </c>
      <c r="AK1480">
        <v>0</v>
      </c>
      <c r="AL1480">
        <v>0</v>
      </c>
      <c r="AM1480" t="s">
        <v>764</v>
      </c>
      <c r="AN1480" t="s">
        <v>764</v>
      </c>
      <c r="AO1480" t="s">
        <v>764</v>
      </c>
    </row>
    <row r="1481" spans="1:41" x14ac:dyDescent="0.35">
      <c r="A1481">
        <v>1087509</v>
      </c>
      <c r="B1481" t="s">
        <v>740</v>
      </c>
      <c r="C1481" t="s">
        <v>741</v>
      </c>
      <c r="D1481" t="e">
        <v>#N/A</v>
      </c>
      <c r="E1481" t="s">
        <v>977</v>
      </c>
      <c r="F1481" t="s">
        <v>834</v>
      </c>
      <c r="G1481">
        <v>2021</v>
      </c>
      <c r="H1481">
        <v>4</v>
      </c>
      <c r="I1481" t="s">
        <v>743</v>
      </c>
      <c r="J1481" s="29">
        <v>44316</v>
      </c>
      <c r="K1481" t="s">
        <v>744</v>
      </c>
      <c r="L1481" t="s">
        <v>745</v>
      </c>
      <c r="M1481" t="s">
        <v>835</v>
      </c>
      <c r="N1481" t="s">
        <v>836</v>
      </c>
      <c r="O1481" t="s">
        <v>837</v>
      </c>
      <c r="P1481" t="s">
        <v>673</v>
      </c>
      <c r="Q1481" t="s">
        <v>749</v>
      </c>
      <c r="R1481" t="s">
        <v>597</v>
      </c>
      <c r="S1481" t="s">
        <v>691</v>
      </c>
      <c r="T1481" t="s">
        <v>751</v>
      </c>
      <c r="U1481" t="s">
        <v>752</v>
      </c>
      <c r="V1481" t="s">
        <v>753</v>
      </c>
      <c r="W1481" t="s">
        <v>933</v>
      </c>
      <c r="X1481" t="s">
        <v>934</v>
      </c>
      <c r="Y1481" t="s">
        <v>755</v>
      </c>
      <c r="Z1481" t="s">
        <v>380</v>
      </c>
      <c r="AA1481" t="s">
        <v>756</v>
      </c>
      <c r="AB1481" t="s">
        <v>924</v>
      </c>
      <c r="AC1481" t="s">
        <v>758</v>
      </c>
      <c r="AD1481" t="s">
        <v>759</v>
      </c>
      <c r="AE1481" t="s">
        <v>768</v>
      </c>
      <c r="AF1481" t="s">
        <v>935</v>
      </c>
      <c r="AG1481" t="s">
        <v>761</v>
      </c>
      <c r="AH1481" t="s">
        <v>762</v>
      </c>
      <c r="AI1481" t="s">
        <v>936</v>
      </c>
      <c r="AJ1481">
        <v>-466.43</v>
      </c>
      <c r="AK1481">
        <v>0</v>
      </c>
      <c r="AL1481">
        <v>0</v>
      </c>
      <c r="AM1481" t="s">
        <v>764</v>
      </c>
      <c r="AN1481" t="s">
        <v>764</v>
      </c>
      <c r="AO1481" t="s">
        <v>764</v>
      </c>
    </row>
    <row r="1482" spans="1:41" x14ac:dyDescent="0.35">
      <c r="A1482">
        <v>1392029</v>
      </c>
      <c r="B1482" t="s">
        <v>740</v>
      </c>
      <c r="C1482" t="s">
        <v>741</v>
      </c>
      <c r="D1482" t="e">
        <v>#N/A</v>
      </c>
      <c r="E1482" t="s">
        <v>938</v>
      </c>
      <c r="F1482" t="s">
        <v>834</v>
      </c>
      <c r="G1482">
        <v>2021</v>
      </c>
      <c r="H1482">
        <v>4</v>
      </c>
      <c r="I1482" t="s">
        <v>743</v>
      </c>
      <c r="J1482" s="29">
        <v>44316</v>
      </c>
      <c r="K1482" t="s">
        <v>744</v>
      </c>
      <c r="L1482" t="s">
        <v>745</v>
      </c>
      <c r="M1482" t="s">
        <v>835</v>
      </c>
      <c r="N1482" t="s">
        <v>836</v>
      </c>
      <c r="O1482" t="s">
        <v>837</v>
      </c>
      <c r="P1482" t="s">
        <v>673</v>
      </c>
      <c r="Q1482" t="s">
        <v>749</v>
      </c>
      <c r="R1482" t="s">
        <v>649</v>
      </c>
      <c r="S1482" t="s">
        <v>700</v>
      </c>
      <c r="T1482" t="s">
        <v>751</v>
      </c>
      <c r="U1482" t="s">
        <v>752</v>
      </c>
      <c r="V1482" t="s">
        <v>753</v>
      </c>
      <c r="W1482" t="s">
        <v>933</v>
      </c>
      <c r="X1482" t="s">
        <v>934</v>
      </c>
      <c r="Y1482" t="s">
        <v>755</v>
      </c>
      <c r="Z1482" t="s">
        <v>380</v>
      </c>
      <c r="AA1482" t="s">
        <v>756</v>
      </c>
      <c r="AB1482" t="s">
        <v>924</v>
      </c>
      <c r="AC1482" t="s">
        <v>758</v>
      </c>
      <c r="AD1482" t="s">
        <v>759</v>
      </c>
      <c r="AE1482" t="s">
        <v>247</v>
      </c>
      <c r="AF1482" t="s">
        <v>935</v>
      </c>
      <c r="AG1482" t="s">
        <v>761</v>
      </c>
      <c r="AH1482" t="s">
        <v>762</v>
      </c>
      <c r="AI1482" t="s">
        <v>936</v>
      </c>
      <c r="AJ1482">
        <v>-1736.85</v>
      </c>
      <c r="AK1482">
        <v>0</v>
      </c>
      <c r="AL1482">
        <v>0</v>
      </c>
      <c r="AM1482" t="s">
        <v>764</v>
      </c>
      <c r="AN1482" t="s">
        <v>764</v>
      </c>
      <c r="AO1482" t="s">
        <v>764</v>
      </c>
    </row>
    <row r="1483" spans="1:41" x14ac:dyDescent="0.35">
      <c r="A1483">
        <v>1392038</v>
      </c>
      <c r="B1483" t="s">
        <v>740</v>
      </c>
      <c r="C1483" t="s">
        <v>741</v>
      </c>
      <c r="D1483" t="e">
        <v>#N/A</v>
      </c>
      <c r="E1483" t="s">
        <v>937</v>
      </c>
      <c r="F1483" t="s">
        <v>834</v>
      </c>
      <c r="G1483">
        <v>2021</v>
      </c>
      <c r="H1483">
        <v>4</v>
      </c>
      <c r="I1483" t="s">
        <v>743</v>
      </c>
      <c r="J1483" s="29">
        <v>44316</v>
      </c>
      <c r="K1483" t="s">
        <v>744</v>
      </c>
      <c r="L1483" t="s">
        <v>745</v>
      </c>
      <c r="M1483" t="s">
        <v>835</v>
      </c>
      <c r="N1483" t="s">
        <v>836</v>
      </c>
      <c r="O1483" t="s">
        <v>837</v>
      </c>
      <c r="P1483" t="s">
        <v>673</v>
      </c>
      <c r="Q1483" t="s">
        <v>749</v>
      </c>
      <c r="R1483" t="s">
        <v>649</v>
      </c>
      <c r="S1483" t="s">
        <v>700</v>
      </c>
      <c r="T1483" t="s">
        <v>751</v>
      </c>
      <c r="U1483" t="s">
        <v>752</v>
      </c>
      <c r="V1483" t="s">
        <v>753</v>
      </c>
      <c r="W1483" t="s">
        <v>930</v>
      </c>
      <c r="X1483" t="s">
        <v>931</v>
      </c>
      <c r="Y1483" t="s">
        <v>755</v>
      </c>
      <c r="Z1483" t="s">
        <v>380</v>
      </c>
      <c r="AA1483" t="s">
        <v>756</v>
      </c>
      <c r="AB1483" t="s">
        <v>924</v>
      </c>
      <c r="AC1483" t="s">
        <v>758</v>
      </c>
      <c r="AD1483" t="s">
        <v>759</v>
      </c>
      <c r="AE1483" t="s">
        <v>247</v>
      </c>
      <c r="AF1483" t="s">
        <v>925</v>
      </c>
      <c r="AG1483" t="s">
        <v>761</v>
      </c>
      <c r="AH1483" t="s">
        <v>762</v>
      </c>
      <c r="AI1483" t="s">
        <v>926</v>
      </c>
      <c r="AJ1483">
        <v>-6383.09</v>
      </c>
      <c r="AK1483">
        <v>0</v>
      </c>
      <c r="AL1483">
        <v>0</v>
      </c>
      <c r="AM1483" t="s">
        <v>764</v>
      </c>
      <c r="AN1483" t="s">
        <v>764</v>
      </c>
      <c r="AO1483" t="s">
        <v>764</v>
      </c>
    </row>
    <row r="1484" spans="1:41" x14ac:dyDescent="0.35">
      <c r="A1484">
        <v>1095414</v>
      </c>
      <c r="B1484" t="s">
        <v>740</v>
      </c>
      <c r="C1484" t="s">
        <v>741</v>
      </c>
      <c r="D1484" t="e">
        <v>#N/A</v>
      </c>
      <c r="E1484" t="s">
        <v>1009</v>
      </c>
      <c r="F1484" t="s">
        <v>834</v>
      </c>
      <c r="G1484">
        <v>2021</v>
      </c>
      <c r="H1484">
        <v>4</v>
      </c>
      <c r="I1484" t="s">
        <v>743</v>
      </c>
      <c r="J1484" s="29">
        <v>44316</v>
      </c>
      <c r="K1484" t="s">
        <v>744</v>
      </c>
      <c r="L1484" t="s">
        <v>745</v>
      </c>
      <c r="M1484" t="s">
        <v>835</v>
      </c>
      <c r="N1484" t="s">
        <v>836</v>
      </c>
      <c r="O1484" t="s">
        <v>837</v>
      </c>
      <c r="P1484" t="s">
        <v>673</v>
      </c>
      <c r="Q1484" t="s">
        <v>749</v>
      </c>
      <c r="R1484" t="s">
        <v>623</v>
      </c>
      <c r="S1484" t="s">
        <v>820</v>
      </c>
      <c r="T1484" t="s">
        <v>751</v>
      </c>
      <c r="U1484" t="s">
        <v>752</v>
      </c>
      <c r="V1484" t="s">
        <v>753</v>
      </c>
      <c r="W1484" t="s">
        <v>933</v>
      </c>
      <c r="X1484" t="s">
        <v>934</v>
      </c>
      <c r="Y1484" t="s">
        <v>755</v>
      </c>
      <c r="Z1484" t="s">
        <v>380</v>
      </c>
      <c r="AA1484" t="s">
        <v>756</v>
      </c>
      <c r="AB1484" t="s">
        <v>924</v>
      </c>
      <c r="AC1484" t="s">
        <v>758</v>
      </c>
      <c r="AD1484" t="s">
        <v>759</v>
      </c>
      <c r="AE1484" t="s">
        <v>768</v>
      </c>
      <c r="AF1484" t="s">
        <v>935</v>
      </c>
      <c r="AG1484" t="s">
        <v>761</v>
      </c>
      <c r="AH1484" t="s">
        <v>762</v>
      </c>
      <c r="AI1484" t="s">
        <v>936</v>
      </c>
      <c r="AJ1484">
        <v>-455.36</v>
      </c>
      <c r="AK1484">
        <v>0</v>
      </c>
      <c r="AL1484">
        <v>0</v>
      </c>
      <c r="AM1484" t="s">
        <v>764</v>
      </c>
      <c r="AN1484" t="s">
        <v>764</v>
      </c>
      <c r="AO1484" t="s">
        <v>764</v>
      </c>
    </row>
    <row r="1485" spans="1:41" x14ac:dyDescent="0.35">
      <c r="A1485">
        <v>1101754</v>
      </c>
      <c r="B1485" t="s">
        <v>740</v>
      </c>
      <c r="C1485" t="s">
        <v>741</v>
      </c>
      <c r="D1485" t="e">
        <v>#N/A</v>
      </c>
      <c r="E1485" t="s">
        <v>1010</v>
      </c>
      <c r="F1485" t="s">
        <v>834</v>
      </c>
      <c r="G1485">
        <v>2021</v>
      </c>
      <c r="H1485">
        <v>4</v>
      </c>
      <c r="I1485" t="s">
        <v>743</v>
      </c>
      <c r="J1485" s="29">
        <v>44316</v>
      </c>
      <c r="K1485" t="s">
        <v>744</v>
      </c>
      <c r="L1485" t="s">
        <v>745</v>
      </c>
      <c r="M1485" t="s">
        <v>835</v>
      </c>
      <c r="N1485" t="s">
        <v>836</v>
      </c>
      <c r="O1485" t="s">
        <v>837</v>
      </c>
      <c r="P1485" t="s">
        <v>673</v>
      </c>
      <c r="Q1485" t="s">
        <v>749</v>
      </c>
      <c r="R1485" t="s">
        <v>659</v>
      </c>
      <c r="S1485" t="s">
        <v>765</v>
      </c>
      <c r="T1485" t="s">
        <v>751</v>
      </c>
      <c r="U1485" t="s">
        <v>752</v>
      </c>
      <c r="V1485" t="s">
        <v>753</v>
      </c>
      <c r="W1485" t="s">
        <v>930</v>
      </c>
      <c r="X1485" t="s">
        <v>931</v>
      </c>
      <c r="Y1485" t="s">
        <v>755</v>
      </c>
      <c r="Z1485" t="s">
        <v>380</v>
      </c>
      <c r="AA1485" t="s">
        <v>756</v>
      </c>
      <c r="AB1485" t="s">
        <v>924</v>
      </c>
      <c r="AC1485" t="s">
        <v>758</v>
      </c>
      <c r="AD1485" t="s">
        <v>759</v>
      </c>
      <c r="AE1485" t="s">
        <v>766</v>
      </c>
      <c r="AF1485" t="s">
        <v>925</v>
      </c>
      <c r="AG1485" t="s">
        <v>761</v>
      </c>
      <c r="AH1485" t="s">
        <v>762</v>
      </c>
      <c r="AI1485" t="s">
        <v>926</v>
      </c>
      <c r="AJ1485">
        <v>-654.66</v>
      </c>
      <c r="AK1485">
        <v>0</v>
      </c>
      <c r="AL1485">
        <v>0</v>
      </c>
      <c r="AM1485" t="s">
        <v>764</v>
      </c>
      <c r="AN1485" t="s">
        <v>764</v>
      </c>
      <c r="AO1485" t="s">
        <v>764</v>
      </c>
    </row>
    <row r="1486" spans="1:41" x14ac:dyDescent="0.35">
      <c r="A1486">
        <v>1155344</v>
      </c>
      <c r="B1486" t="s">
        <v>740</v>
      </c>
      <c r="C1486" t="s">
        <v>741</v>
      </c>
      <c r="D1486" t="e">
        <v>#N/A</v>
      </c>
      <c r="E1486" t="s">
        <v>1011</v>
      </c>
      <c r="F1486" t="s">
        <v>834</v>
      </c>
      <c r="G1486">
        <v>2021</v>
      </c>
      <c r="H1486">
        <v>4</v>
      </c>
      <c r="I1486" t="s">
        <v>743</v>
      </c>
      <c r="J1486" s="29">
        <v>44316</v>
      </c>
      <c r="K1486" t="s">
        <v>744</v>
      </c>
      <c r="L1486" t="s">
        <v>745</v>
      </c>
      <c r="M1486" t="s">
        <v>835</v>
      </c>
      <c r="N1486" t="s">
        <v>836</v>
      </c>
      <c r="O1486" t="s">
        <v>837</v>
      </c>
      <c r="P1486" t="s">
        <v>673</v>
      </c>
      <c r="Q1486" t="s">
        <v>749</v>
      </c>
      <c r="R1486" t="s">
        <v>603</v>
      </c>
      <c r="S1486" t="s">
        <v>868</v>
      </c>
      <c r="T1486" t="s">
        <v>751</v>
      </c>
      <c r="U1486" t="s">
        <v>752</v>
      </c>
      <c r="V1486" t="s">
        <v>753</v>
      </c>
      <c r="W1486" t="s">
        <v>933</v>
      </c>
      <c r="X1486" t="s">
        <v>934</v>
      </c>
      <c r="Y1486" t="s">
        <v>755</v>
      </c>
      <c r="Z1486" t="s">
        <v>380</v>
      </c>
      <c r="AA1486" t="s">
        <v>756</v>
      </c>
      <c r="AB1486" t="s">
        <v>924</v>
      </c>
      <c r="AC1486" t="s">
        <v>758</v>
      </c>
      <c r="AD1486" t="s">
        <v>759</v>
      </c>
      <c r="AE1486" t="s">
        <v>247</v>
      </c>
      <c r="AF1486" t="s">
        <v>935</v>
      </c>
      <c r="AG1486" t="s">
        <v>761</v>
      </c>
      <c r="AH1486" t="s">
        <v>762</v>
      </c>
      <c r="AI1486" t="s">
        <v>936</v>
      </c>
      <c r="AJ1486">
        <v>-3383.86</v>
      </c>
      <c r="AK1486">
        <v>0</v>
      </c>
      <c r="AL1486">
        <v>0</v>
      </c>
      <c r="AM1486" t="s">
        <v>764</v>
      </c>
      <c r="AN1486" t="s">
        <v>764</v>
      </c>
      <c r="AO1486" t="s">
        <v>764</v>
      </c>
    </row>
    <row r="1487" spans="1:41" x14ac:dyDescent="0.35">
      <c r="A1487">
        <v>1187679</v>
      </c>
      <c r="B1487" t="s">
        <v>740</v>
      </c>
      <c r="C1487" t="s">
        <v>741</v>
      </c>
      <c r="D1487" t="e">
        <v>#N/A</v>
      </c>
      <c r="E1487" t="s">
        <v>950</v>
      </c>
      <c r="F1487" t="s">
        <v>834</v>
      </c>
      <c r="G1487">
        <v>2021</v>
      </c>
      <c r="H1487">
        <v>4</v>
      </c>
      <c r="I1487" t="s">
        <v>743</v>
      </c>
      <c r="J1487" s="29">
        <v>44316</v>
      </c>
      <c r="K1487" t="s">
        <v>744</v>
      </c>
      <c r="L1487" t="s">
        <v>745</v>
      </c>
      <c r="M1487" t="s">
        <v>835</v>
      </c>
      <c r="N1487" t="s">
        <v>836</v>
      </c>
      <c r="O1487" t="s">
        <v>837</v>
      </c>
      <c r="P1487" t="s">
        <v>673</v>
      </c>
      <c r="Q1487" t="s">
        <v>749</v>
      </c>
      <c r="R1487" t="s">
        <v>633</v>
      </c>
      <c r="S1487" t="s">
        <v>704</v>
      </c>
      <c r="T1487" t="s">
        <v>751</v>
      </c>
      <c r="U1487" t="s">
        <v>752</v>
      </c>
      <c r="V1487" t="s">
        <v>753</v>
      </c>
      <c r="W1487" t="s">
        <v>933</v>
      </c>
      <c r="X1487" t="s">
        <v>934</v>
      </c>
      <c r="Y1487" t="s">
        <v>755</v>
      </c>
      <c r="Z1487" t="s">
        <v>380</v>
      </c>
      <c r="AA1487" t="s">
        <v>756</v>
      </c>
      <c r="AB1487" t="s">
        <v>924</v>
      </c>
      <c r="AC1487" t="s">
        <v>758</v>
      </c>
      <c r="AD1487" t="s">
        <v>759</v>
      </c>
      <c r="AE1487" t="s">
        <v>766</v>
      </c>
      <c r="AF1487" t="s">
        <v>935</v>
      </c>
      <c r="AG1487" t="s">
        <v>761</v>
      </c>
      <c r="AH1487" t="s">
        <v>762</v>
      </c>
      <c r="AI1487" t="s">
        <v>936</v>
      </c>
      <c r="AJ1487">
        <v>-978.82</v>
      </c>
      <c r="AK1487">
        <v>0</v>
      </c>
      <c r="AL1487">
        <v>0</v>
      </c>
      <c r="AM1487" t="s">
        <v>764</v>
      </c>
      <c r="AN1487" t="s">
        <v>764</v>
      </c>
      <c r="AO1487" t="s">
        <v>764</v>
      </c>
    </row>
    <row r="1488" spans="1:41" x14ac:dyDescent="0.35">
      <c r="A1488">
        <v>1720248</v>
      </c>
      <c r="B1488" t="s">
        <v>740</v>
      </c>
      <c r="C1488" t="s">
        <v>741</v>
      </c>
      <c r="D1488" t="e">
        <v>#N/A</v>
      </c>
      <c r="E1488" t="s">
        <v>932</v>
      </c>
      <c r="F1488" t="s">
        <v>834</v>
      </c>
      <c r="G1488">
        <v>2021</v>
      </c>
      <c r="H1488">
        <v>4</v>
      </c>
      <c r="I1488" t="s">
        <v>743</v>
      </c>
      <c r="J1488" s="29">
        <v>44316</v>
      </c>
      <c r="K1488" t="s">
        <v>744</v>
      </c>
      <c r="L1488" t="s">
        <v>745</v>
      </c>
      <c r="M1488" t="s">
        <v>835</v>
      </c>
      <c r="N1488" t="s">
        <v>836</v>
      </c>
      <c r="O1488" t="s">
        <v>837</v>
      </c>
      <c r="P1488" t="s">
        <v>673</v>
      </c>
      <c r="Q1488" t="s">
        <v>749</v>
      </c>
      <c r="R1488" t="s">
        <v>651</v>
      </c>
      <c r="S1488" t="s">
        <v>693</v>
      </c>
      <c r="T1488" t="s">
        <v>751</v>
      </c>
      <c r="U1488" t="s">
        <v>752</v>
      </c>
      <c r="V1488" t="s">
        <v>753</v>
      </c>
      <c r="W1488" t="s">
        <v>933</v>
      </c>
      <c r="X1488" t="s">
        <v>934</v>
      </c>
      <c r="Y1488" t="s">
        <v>755</v>
      </c>
      <c r="Z1488" t="s">
        <v>380</v>
      </c>
      <c r="AA1488" t="s">
        <v>756</v>
      </c>
      <c r="AB1488" t="s">
        <v>924</v>
      </c>
      <c r="AC1488" t="s">
        <v>758</v>
      </c>
      <c r="AD1488" t="s">
        <v>759</v>
      </c>
      <c r="AE1488" t="s">
        <v>768</v>
      </c>
      <c r="AF1488" t="s">
        <v>935</v>
      </c>
      <c r="AG1488" t="s">
        <v>761</v>
      </c>
      <c r="AH1488" t="s">
        <v>762</v>
      </c>
      <c r="AI1488" t="s">
        <v>936</v>
      </c>
      <c r="AJ1488">
        <v>-5454.71</v>
      </c>
      <c r="AK1488">
        <v>0</v>
      </c>
      <c r="AL1488">
        <v>0</v>
      </c>
      <c r="AM1488" t="s">
        <v>764</v>
      </c>
      <c r="AN1488" t="s">
        <v>764</v>
      </c>
      <c r="AO1488" t="s">
        <v>764</v>
      </c>
    </row>
    <row r="1489" spans="1:41" x14ac:dyDescent="0.35">
      <c r="A1489">
        <v>1720249</v>
      </c>
      <c r="B1489" t="s">
        <v>740</v>
      </c>
      <c r="C1489" t="s">
        <v>741</v>
      </c>
      <c r="D1489" t="e">
        <v>#N/A</v>
      </c>
      <c r="E1489" t="s">
        <v>1012</v>
      </c>
      <c r="F1489" t="s">
        <v>834</v>
      </c>
      <c r="G1489">
        <v>2021</v>
      </c>
      <c r="H1489">
        <v>4</v>
      </c>
      <c r="I1489" t="s">
        <v>743</v>
      </c>
      <c r="J1489" s="29">
        <v>44316</v>
      </c>
      <c r="K1489" t="s">
        <v>744</v>
      </c>
      <c r="L1489" t="s">
        <v>745</v>
      </c>
      <c r="M1489" t="s">
        <v>835</v>
      </c>
      <c r="N1489" t="s">
        <v>836</v>
      </c>
      <c r="O1489" t="s">
        <v>837</v>
      </c>
      <c r="P1489" t="s">
        <v>673</v>
      </c>
      <c r="Q1489" t="s">
        <v>749</v>
      </c>
      <c r="R1489" t="s">
        <v>653</v>
      </c>
      <c r="S1489" t="s">
        <v>773</v>
      </c>
      <c r="T1489" t="s">
        <v>751</v>
      </c>
      <c r="U1489" t="s">
        <v>752</v>
      </c>
      <c r="V1489" t="s">
        <v>753</v>
      </c>
      <c r="W1489" t="s">
        <v>933</v>
      </c>
      <c r="X1489" t="s">
        <v>934</v>
      </c>
      <c r="Y1489" t="s">
        <v>755</v>
      </c>
      <c r="Z1489" t="s">
        <v>380</v>
      </c>
      <c r="AA1489" t="s">
        <v>756</v>
      </c>
      <c r="AB1489" t="s">
        <v>924</v>
      </c>
      <c r="AC1489" t="s">
        <v>758</v>
      </c>
      <c r="AD1489" t="s">
        <v>759</v>
      </c>
      <c r="AE1489" t="s">
        <v>575</v>
      </c>
      <c r="AF1489" t="s">
        <v>935</v>
      </c>
      <c r="AG1489" t="s">
        <v>761</v>
      </c>
      <c r="AH1489" t="s">
        <v>762</v>
      </c>
      <c r="AI1489" t="s">
        <v>936</v>
      </c>
      <c r="AJ1489">
        <v>-830.53</v>
      </c>
      <c r="AK1489">
        <v>0</v>
      </c>
      <c r="AL1489">
        <v>0</v>
      </c>
      <c r="AM1489" t="s">
        <v>764</v>
      </c>
      <c r="AN1489" t="s">
        <v>764</v>
      </c>
      <c r="AO1489" t="s">
        <v>764</v>
      </c>
    </row>
    <row r="1490" spans="1:41" x14ac:dyDescent="0.35">
      <c r="A1490">
        <v>1273419</v>
      </c>
      <c r="B1490" t="s">
        <v>740</v>
      </c>
      <c r="C1490" t="s">
        <v>741</v>
      </c>
      <c r="D1490" t="e">
        <v>#N/A</v>
      </c>
      <c r="E1490" t="s">
        <v>940</v>
      </c>
      <c r="F1490" t="s">
        <v>834</v>
      </c>
      <c r="G1490">
        <v>2021</v>
      </c>
      <c r="H1490">
        <v>4</v>
      </c>
      <c r="I1490" t="s">
        <v>743</v>
      </c>
      <c r="J1490" s="29">
        <v>44316</v>
      </c>
      <c r="K1490" t="s">
        <v>744</v>
      </c>
      <c r="L1490" t="s">
        <v>745</v>
      </c>
      <c r="M1490" t="s">
        <v>835</v>
      </c>
      <c r="N1490" t="s">
        <v>836</v>
      </c>
      <c r="O1490" t="s">
        <v>837</v>
      </c>
      <c r="P1490" t="s">
        <v>673</v>
      </c>
      <c r="Q1490" t="s">
        <v>749</v>
      </c>
      <c r="R1490" t="s">
        <v>647</v>
      </c>
      <c r="S1490" t="s">
        <v>778</v>
      </c>
      <c r="T1490" t="s">
        <v>751</v>
      </c>
      <c r="U1490" t="s">
        <v>752</v>
      </c>
      <c r="V1490" t="s">
        <v>753</v>
      </c>
      <c r="W1490" t="s">
        <v>933</v>
      </c>
      <c r="X1490" t="s">
        <v>934</v>
      </c>
      <c r="Y1490" t="s">
        <v>755</v>
      </c>
      <c r="Z1490" t="s">
        <v>380</v>
      </c>
      <c r="AA1490" t="s">
        <v>756</v>
      </c>
      <c r="AB1490" t="s">
        <v>924</v>
      </c>
      <c r="AC1490" t="s">
        <v>758</v>
      </c>
      <c r="AD1490" t="s">
        <v>759</v>
      </c>
      <c r="AE1490" t="s">
        <v>472</v>
      </c>
      <c r="AF1490" t="s">
        <v>935</v>
      </c>
      <c r="AG1490" t="s">
        <v>761</v>
      </c>
      <c r="AH1490" t="s">
        <v>762</v>
      </c>
      <c r="AI1490" t="s">
        <v>936</v>
      </c>
      <c r="AJ1490">
        <v>-931.75</v>
      </c>
      <c r="AK1490">
        <v>0</v>
      </c>
      <c r="AL1490">
        <v>0</v>
      </c>
      <c r="AM1490" t="s">
        <v>764</v>
      </c>
      <c r="AN1490" t="s">
        <v>764</v>
      </c>
      <c r="AO1490" t="s">
        <v>764</v>
      </c>
    </row>
    <row r="1491" spans="1:41" x14ac:dyDescent="0.35">
      <c r="A1491">
        <v>1273420</v>
      </c>
      <c r="B1491" t="s">
        <v>740</v>
      </c>
      <c r="C1491" t="s">
        <v>741</v>
      </c>
      <c r="D1491" t="e">
        <v>#N/A</v>
      </c>
      <c r="E1491" t="s">
        <v>939</v>
      </c>
      <c r="F1491" t="s">
        <v>834</v>
      </c>
      <c r="G1491">
        <v>2021</v>
      </c>
      <c r="H1491">
        <v>4</v>
      </c>
      <c r="I1491" t="s">
        <v>743</v>
      </c>
      <c r="J1491" s="29">
        <v>44316</v>
      </c>
      <c r="K1491" t="s">
        <v>744</v>
      </c>
      <c r="L1491" t="s">
        <v>745</v>
      </c>
      <c r="M1491" t="s">
        <v>835</v>
      </c>
      <c r="N1491" t="s">
        <v>836</v>
      </c>
      <c r="O1491" t="s">
        <v>837</v>
      </c>
      <c r="P1491" t="s">
        <v>673</v>
      </c>
      <c r="Q1491" t="s">
        <v>749</v>
      </c>
      <c r="R1491" t="s">
        <v>647</v>
      </c>
      <c r="S1491" t="s">
        <v>778</v>
      </c>
      <c r="T1491" t="s">
        <v>751</v>
      </c>
      <c r="U1491" t="s">
        <v>752</v>
      </c>
      <c r="V1491" t="s">
        <v>753</v>
      </c>
      <c r="W1491" t="s">
        <v>930</v>
      </c>
      <c r="X1491" t="s">
        <v>931</v>
      </c>
      <c r="Y1491" t="s">
        <v>755</v>
      </c>
      <c r="Z1491" t="s">
        <v>380</v>
      </c>
      <c r="AA1491" t="s">
        <v>756</v>
      </c>
      <c r="AB1491" t="s">
        <v>924</v>
      </c>
      <c r="AC1491" t="s">
        <v>758</v>
      </c>
      <c r="AD1491" t="s">
        <v>759</v>
      </c>
      <c r="AE1491" t="s">
        <v>472</v>
      </c>
      <c r="AF1491" t="s">
        <v>925</v>
      </c>
      <c r="AG1491" t="s">
        <v>761</v>
      </c>
      <c r="AH1491" t="s">
        <v>762</v>
      </c>
      <c r="AI1491" t="s">
        <v>926</v>
      </c>
      <c r="AJ1491">
        <v>-1037.3599999999999</v>
      </c>
      <c r="AK1491">
        <v>0</v>
      </c>
      <c r="AL1491">
        <v>0</v>
      </c>
      <c r="AM1491" t="s">
        <v>764</v>
      </c>
      <c r="AN1491" t="s">
        <v>764</v>
      </c>
      <c r="AO1491" t="s">
        <v>764</v>
      </c>
    </row>
    <row r="1492" spans="1:41" x14ac:dyDescent="0.35">
      <c r="A1492">
        <v>1199584</v>
      </c>
      <c r="B1492" t="s">
        <v>740</v>
      </c>
      <c r="C1492" t="s">
        <v>741</v>
      </c>
      <c r="D1492" t="e">
        <v>#N/A</v>
      </c>
      <c r="E1492" t="s">
        <v>964</v>
      </c>
      <c r="F1492" t="s">
        <v>834</v>
      </c>
      <c r="G1492">
        <v>2021</v>
      </c>
      <c r="H1492">
        <v>4</v>
      </c>
      <c r="I1492" t="s">
        <v>743</v>
      </c>
      <c r="J1492" s="29">
        <v>44316</v>
      </c>
      <c r="K1492" t="s">
        <v>744</v>
      </c>
      <c r="L1492" t="s">
        <v>745</v>
      </c>
      <c r="M1492" t="s">
        <v>839</v>
      </c>
      <c r="N1492" t="s">
        <v>840</v>
      </c>
      <c r="O1492" t="s">
        <v>837</v>
      </c>
      <c r="P1492" t="s">
        <v>673</v>
      </c>
      <c r="Q1492" t="s">
        <v>749</v>
      </c>
      <c r="R1492" t="s">
        <v>613</v>
      </c>
      <c r="S1492" t="s">
        <v>690</v>
      </c>
      <c r="T1492" t="s">
        <v>751</v>
      </c>
      <c r="U1492" t="s">
        <v>752</v>
      </c>
      <c r="V1492" t="s">
        <v>753</v>
      </c>
      <c r="W1492" t="s">
        <v>933</v>
      </c>
      <c r="X1492" t="s">
        <v>934</v>
      </c>
      <c r="Y1492" t="s">
        <v>755</v>
      </c>
      <c r="Z1492" t="s">
        <v>380</v>
      </c>
      <c r="AA1492" t="s">
        <v>756</v>
      </c>
      <c r="AB1492" t="s">
        <v>924</v>
      </c>
      <c r="AC1492" t="s">
        <v>758</v>
      </c>
      <c r="AD1492" t="s">
        <v>759</v>
      </c>
      <c r="AE1492" t="s">
        <v>768</v>
      </c>
      <c r="AF1492" t="s">
        <v>935</v>
      </c>
      <c r="AG1492" t="s">
        <v>761</v>
      </c>
      <c r="AH1492" t="s">
        <v>762</v>
      </c>
      <c r="AI1492" t="s">
        <v>936</v>
      </c>
      <c r="AJ1492">
        <v>616.29999999999995</v>
      </c>
      <c r="AK1492">
        <v>0</v>
      </c>
      <c r="AL1492">
        <v>0</v>
      </c>
      <c r="AM1492" t="s">
        <v>764</v>
      </c>
      <c r="AN1492" t="s">
        <v>764</v>
      </c>
      <c r="AO1492" t="s">
        <v>764</v>
      </c>
    </row>
    <row r="1493" spans="1:41" x14ac:dyDescent="0.35">
      <c r="A1493">
        <v>1199585</v>
      </c>
      <c r="B1493" t="s">
        <v>740</v>
      </c>
      <c r="C1493" t="s">
        <v>741</v>
      </c>
      <c r="D1493" t="e">
        <v>#N/A</v>
      </c>
      <c r="E1493" t="s">
        <v>963</v>
      </c>
      <c r="F1493" t="s">
        <v>834</v>
      </c>
      <c r="G1493">
        <v>2021</v>
      </c>
      <c r="H1493">
        <v>4</v>
      </c>
      <c r="I1493" t="s">
        <v>743</v>
      </c>
      <c r="J1493" s="29">
        <v>44316</v>
      </c>
      <c r="K1493" t="s">
        <v>744</v>
      </c>
      <c r="L1493" t="s">
        <v>745</v>
      </c>
      <c r="M1493" t="s">
        <v>839</v>
      </c>
      <c r="N1493" t="s">
        <v>840</v>
      </c>
      <c r="O1493" t="s">
        <v>837</v>
      </c>
      <c r="P1493" t="s">
        <v>673</v>
      </c>
      <c r="Q1493" t="s">
        <v>749</v>
      </c>
      <c r="R1493" t="s">
        <v>613</v>
      </c>
      <c r="S1493" t="s">
        <v>690</v>
      </c>
      <c r="T1493" t="s">
        <v>751</v>
      </c>
      <c r="U1493" t="s">
        <v>752</v>
      </c>
      <c r="V1493" t="s">
        <v>753</v>
      </c>
      <c r="W1493" t="s">
        <v>930</v>
      </c>
      <c r="X1493" t="s">
        <v>931</v>
      </c>
      <c r="Y1493" t="s">
        <v>755</v>
      </c>
      <c r="Z1493" t="s">
        <v>380</v>
      </c>
      <c r="AA1493" t="s">
        <v>756</v>
      </c>
      <c r="AB1493" t="s">
        <v>924</v>
      </c>
      <c r="AC1493" t="s">
        <v>758</v>
      </c>
      <c r="AD1493" t="s">
        <v>759</v>
      </c>
      <c r="AE1493" t="s">
        <v>768</v>
      </c>
      <c r="AF1493" t="s">
        <v>925</v>
      </c>
      <c r="AG1493" t="s">
        <v>761</v>
      </c>
      <c r="AH1493" t="s">
        <v>762</v>
      </c>
      <c r="AI1493" t="s">
        <v>926</v>
      </c>
      <c r="AJ1493">
        <v>5698.44</v>
      </c>
      <c r="AK1493">
        <v>0</v>
      </c>
      <c r="AL1493">
        <v>0</v>
      </c>
      <c r="AM1493" t="s">
        <v>764</v>
      </c>
      <c r="AN1493" t="s">
        <v>764</v>
      </c>
      <c r="AO1493" t="s">
        <v>764</v>
      </c>
    </row>
    <row r="1494" spans="1:41" x14ac:dyDescent="0.35">
      <c r="A1494">
        <v>1199587</v>
      </c>
      <c r="B1494" t="s">
        <v>740</v>
      </c>
      <c r="C1494" t="s">
        <v>741</v>
      </c>
      <c r="D1494" t="e">
        <v>#N/A</v>
      </c>
      <c r="E1494" t="s">
        <v>947</v>
      </c>
      <c r="F1494" t="s">
        <v>834</v>
      </c>
      <c r="G1494">
        <v>2021</v>
      </c>
      <c r="H1494">
        <v>4</v>
      </c>
      <c r="I1494" t="s">
        <v>743</v>
      </c>
      <c r="J1494" s="29">
        <v>44316</v>
      </c>
      <c r="K1494" t="s">
        <v>744</v>
      </c>
      <c r="L1494" t="s">
        <v>745</v>
      </c>
      <c r="M1494" t="s">
        <v>839</v>
      </c>
      <c r="N1494" t="s">
        <v>840</v>
      </c>
      <c r="O1494" t="s">
        <v>837</v>
      </c>
      <c r="P1494" t="s">
        <v>673</v>
      </c>
      <c r="Q1494" t="s">
        <v>749</v>
      </c>
      <c r="R1494" t="s">
        <v>637</v>
      </c>
      <c r="S1494" t="s">
        <v>705</v>
      </c>
      <c r="T1494" t="s">
        <v>751</v>
      </c>
      <c r="U1494" t="s">
        <v>752</v>
      </c>
      <c r="V1494" t="s">
        <v>753</v>
      </c>
      <c r="W1494" t="s">
        <v>930</v>
      </c>
      <c r="X1494" t="s">
        <v>931</v>
      </c>
      <c r="Y1494" t="s">
        <v>755</v>
      </c>
      <c r="Z1494" t="s">
        <v>380</v>
      </c>
      <c r="AA1494" t="s">
        <v>756</v>
      </c>
      <c r="AB1494" t="s">
        <v>924</v>
      </c>
      <c r="AC1494" t="s">
        <v>758</v>
      </c>
      <c r="AD1494" t="s">
        <v>759</v>
      </c>
      <c r="AE1494" t="s">
        <v>766</v>
      </c>
      <c r="AF1494" t="s">
        <v>925</v>
      </c>
      <c r="AG1494" t="s">
        <v>761</v>
      </c>
      <c r="AH1494" t="s">
        <v>762</v>
      </c>
      <c r="AI1494" t="s">
        <v>926</v>
      </c>
      <c r="AJ1494">
        <v>1325.64</v>
      </c>
      <c r="AK1494">
        <v>0</v>
      </c>
      <c r="AL1494">
        <v>0</v>
      </c>
      <c r="AM1494" t="s">
        <v>764</v>
      </c>
      <c r="AN1494" t="s">
        <v>764</v>
      </c>
      <c r="AO1494" t="s">
        <v>764</v>
      </c>
    </row>
    <row r="1495" spans="1:41" x14ac:dyDescent="0.35">
      <c r="A1495">
        <v>1199589</v>
      </c>
      <c r="B1495" t="s">
        <v>740</v>
      </c>
      <c r="C1495" t="s">
        <v>741</v>
      </c>
      <c r="D1495" t="e">
        <v>#N/A</v>
      </c>
      <c r="E1495" t="s">
        <v>945</v>
      </c>
      <c r="F1495" t="s">
        <v>834</v>
      </c>
      <c r="G1495">
        <v>2021</v>
      </c>
      <c r="H1495">
        <v>4</v>
      </c>
      <c r="I1495" t="s">
        <v>743</v>
      </c>
      <c r="J1495" s="29">
        <v>44316</v>
      </c>
      <c r="K1495" t="s">
        <v>744</v>
      </c>
      <c r="L1495" t="s">
        <v>745</v>
      </c>
      <c r="M1495" t="s">
        <v>839</v>
      </c>
      <c r="N1495" t="s">
        <v>840</v>
      </c>
      <c r="O1495" t="s">
        <v>837</v>
      </c>
      <c r="P1495" t="s">
        <v>673</v>
      </c>
      <c r="Q1495" t="s">
        <v>749</v>
      </c>
      <c r="R1495" t="s">
        <v>639</v>
      </c>
      <c r="S1495" t="s">
        <v>703</v>
      </c>
      <c r="T1495" t="s">
        <v>751</v>
      </c>
      <c r="U1495" t="s">
        <v>752</v>
      </c>
      <c r="V1495" t="s">
        <v>753</v>
      </c>
      <c r="W1495" t="s">
        <v>930</v>
      </c>
      <c r="X1495" t="s">
        <v>931</v>
      </c>
      <c r="Y1495" t="s">
        <v>755</v>
      </c>
      <c r="Z1495" t="s">
        <v>380</v>
      </c>
      <c r="AA1495" t="s">
        <v>756</v>
      </c>
      <c r="AB1495" t="s">
        <v>924</v>
      </c>
      <c r="AC1495" t="s">
        <v>758</v>
      </c>
      <c r="AD1495" t="s">
        <v>759</v>
      </c>
      <c r="AE1495" t="s">
        <v>766</v>
      </c>
      <c r="AF1495" t="s">
        <v>925</v>
      </c>
      <c r="AG1495" t="s">
        <v>761</v>
      </c>
      <c r="AH1495" t="s">
        <v>762</v>
      </c>
      <c r="AI1495" t="s">
        <v>926</v>
      </c>
      <c r="AJ1495">
        <v>1749.35</v>
      </c>
      <c r="AK1495">
        <v>0</v>
      </c>
      <c r="AL1495">
        <v>0</v>
      </c>
      <c r="AM1495" t="s">
        <v>764</v>
      </c>
      <c r="AN1495" t="s">
        <v>764</v>
      </c>
      <c r="AO1495" t="s">
        <v>764</v>
      </c>
    </row>
    <row r="1496" spans="1:41" x14ac:dyDescent="0.35">
      <c r="A1496">
        <v>1117775</v>
      </c>
      <c r="B1496" t="s">
        <v>740</v>
      </c>
      <c r="C1496" t="s">
        <v>741</v>
      </c>
      <c r="D1496" t="e">
        <v>#N/A</v>
      </c>
      <c r="E1496" t="s">
        <v>949</v>
      </c>
      <c r="F1496" t="s">
        <v>834</v>
      </c>
      <c r="G1496">
        <v>2021</v>
      </c>
      <c r="H1496">
        <v>4</v>
      </c>
      <c r="I1496" t="s">
        <v>743</v>
      </c>
      <c r="J1496" s="29">
        <v>44316</v>
      </c>
      <c r="K1496" t="s">
        <v>744</v>
      </c>
      <c r="L1496" t="s">
        <v>745</v>
      </c>
      <c r="M1496" t="s">
        <v>839</v>
      </c>
      <c r="N1496" t="s">
        <v>840</v>
      </c>
      <c r="O1496" t="s">
        <v>837</v>
      </c>
      <c r="P1496" t="s">
        <v>673</v>
      </c>
      <c r="Q1496" t="s">
        <v>749</v>
      </c>
      <c r="R1496" t="s">
        <v>633</v>
      </c>
      <c r="S1496" t="s">
        <v>704</v>
      </c>
      <c r="T1496" t="s">
        <v>751</v>
      </c>
      <c r="U1496" t="s">
        <v>752</v>
      </c>
      <c r="V1496" t="s">
        <v>753</v>
      </c>
      <c r="W1496" t="s">
        <v>930</v>
      </c>
      <c r="X1496" t="s">
        <v>931</v>
      </c>
      <c r="Y1496" t="s">
        <v>755</v>
      </c>
      <c r="Z1496" t="s">
        <v>380</v>
      </c>
      <c r="AA1496" t="s">
        <v>756</v>
      </c>
      <c r="AB1496" t="s">
        <v>924</v>
      </c>
      <c r="AC1496" t="s">
        <v>758</v>
      </c>
      <c r="AD1496" t="s">
        <v>759</v>
      </c>
      <c r="AE1496" t="s">
        <v>766</v>
      </c>
      <c r="AF1496" t="s">
        <v>925</v>
      </c>
      <c r="AG1496" t="s">
        <v>761</v>
      </c>
      <c r="AH1496" t="s">
        <v>762</v>
      </c>
      <c r="AI1496" t="s">
        <v>926</v>
      </c>
      <c r="AJ1496">
        <v>3920.06</v>
      </c>
      <c r="AK1496">
        <v>0</v>
      </c>
      <c r="AL1496">
        <v>0</v>
      </c>
      <c r="AM1496" t="s">
        <v>764</v>
      </c>
      <c r="AN1496" t="s">
        <v>764</v>
      </c>
      <c r="AO1496" t="s">
        <v>764</v>
      </c>
    </row>
    <row r="1497" spans="1:41" x14ac:dyDescent="0.35">
      <c r="A1497">
        <v>1698203</v>
      </c>
      <c r="B1497" t="s">
        <v>740</v>
      </c>
      <c r="C1497" t="s">
        <v>741</v>
      </c>
      <c r="D1497" t="e">
        <v>#N/A</v>
      </c>
      <c r="E1497" t="s">
        <v>929</v>
      </c>
      <c r="F1497" t="s">
        <v>834</v>
      </c>
      <c r="G1497">
        <v>2021</v>
      </c>
      <c r="H1497">
        <v>4</v>
      </c>
      <c r="I1497" t="s">
        <v>743</v>
      </c>
      <c r="J1497" s="29">
        <v>44316</v>
      </c>
      <c r="K1497" t="s">
        <v>744</v>
      </c>
      <c r="L1497" t="s">
        <v>745</v>
      </c>
      <c r="M1497" t="s">
        <v>839</v>
      </c>
      <c r="N1497" t="s">
        <v>840</v>
      </c>
      <c r="O1497" t="s">
        <v>837</v>
      </c>
      <c r="P1497" t="s">
        <v>673</v>
      </c>
      <c r="Q1497" t="s">
        <v>749</v>
      </c>
      <c r="R1497" t="s">
        <v>651</v>
      </c>
      <c r="S1497" t="s">
        <v>693</v>
      </c>
      <c r="T1497" t="s">
        <v>751</v>
      </c>
      <c r="U1497" t="s">
        <v>752</v>
      </c>
      <c r="V1497" t="s">
        <v>753</v>
      </c>
      <c r="W1497" t="s">
        <v>930</v>
      </c>
      <c r="X1497" t="s">
        <v>931</v>
      </c>
      <c r="Y1497" t="s">
        <v>755</v>
      </c>
      <c r="Z1497" t="s">
        <v>380</v>
      </c>
      <c r="AA1497" t="s">
        <v>756</v>
      </c>
      <c r="AB1497" t="s">
        <v>924</v>
      </c>
      <c r="AC1497" t="s">
        <v>758</v>
      </c>
      <c r="AD1497" t="s">
        <v>759</v>
      </c>
      <c r="AE1497" t="s">
        <v>768</v>
      </c>
      <c r="AF1497" t="s">
        <v>925</v>
      </c>
      <c r="AG1497" t="s">
        <v>761</v>
      </c>
      <c r="AH1497" t="s">
        <v>762</v>
      </c>
      <c r="AI1497" t="s">
        <v>926</v>
      </c>
      <c r="AJ1497">
        <v>20600.52</v>
      </c>
      <c r="AK1497">
        <v>0</v>
      </c>
      <c r="AL1497">
        <v>0</v>
      </c>
      <c r="AM1497" t="s">
        <v>764</v>
      </c>
      <c r="AN1497" t="s">
        <v>764</v>
      </c>
      <c r="AO1497" t="s">
        <v>764</v>
      </c>
    </row>
    <row r="1498" spans="1:41" x14ac:dyDescent="0.35">
      <c r="A1498">
        <v>1217476</v>
      </c>
      <c r="B1498" t="s">
        <v>740</v>
      </c>
      <c r="C1498" t="s">
        <v>741</v>
      </c>
      <c r="D1498" t="e">
        <v>#N/A</v>
      </c>
      <c r="E1498" t="s">
        <v>974</v>
      </c>
      <c r="F1498" t="s">
        <v>834</v>
      </c>
      <c r="G1498">
        <v>2021</v>
      </c>
      <c r="H1498">
        <v>4</v>
      </c>
      <c r="I1498" t="s">
        <v>743</v>
      </c>
      <c r="J1498" s="29">
        <v>44316</v>
      </c>
      <c r="K1498" t="s">
        <v>744</v>
      </c>
      <c r="L1498" t="s">
        <v>745</v>
      </c>
      <c r="M1498" t="s">
        <v>839</v>
      </c>
      <c r="N1498" t="s">
        <v>840</v>
      </c>
      <c r="O1498" t="s">
        <v>837</v>
      </c>
      <c r="P1498" t="s">
        <v>673</v>
      </c>
      <c r="Q1498" t="s">
        <v>749</v>
      </c>
      <c r="R1498" t="s">
        <v>601</v>
      </c>
      <c r="S1498" t="s">
        <v>692</v>
      </c>
      <c r="T1498" t="s">
        <v>751</v>
      </c>
      <c r="U1498" t="s">
        <v>752</v>
      </c>
      <c r="V1498" t="s">
        <v>753</v>
      </c>
      <c r="W1498" t="s">
        <v>930</v>
      </c>
      <c r="X1498" t="s">
        <v>931</v>
      </c>
      <c r="Y1498" t="s">
        <v>755</v>
      </c>
      <c r="Z1498" t="s">
        <v>380</v>
      </c>
      <c r="AA1498" t="s">
        <v>756</v>
      </c>
      <c r="AB1498" t="s">
        <v>924</v>
      </c>
      <c r="AC1498" t="s">
        <v>758</v>
      </c>
      <c r="AD1498" t="s">
        <v>759</v>
      </c>
      <c r="AE1498" t="s">
        <v>768</v>
      </c>
      <c r="AF1498" t="s">
        <v>925</v>
      </c>
      <c r="AG1498" t="s">
        <v>761</v>
      </c>
      <c r="AH1498" t="s">
        <v>762</v>
      </c>
      <c r="AI1498" t="s">
        <v>926</v>
      </c>
      <c r="AJ1498">
        <v>5853.85</v>
      </c>
      <c r="AK1498">
        <v>0</v>
      </c>
      <c r="AL1498">
        <v>0</v>
      </c>
      <c r="AM1498" t="s">
        <v>764</v>
      </c>
      <c r="AN1498" t="s">
        <v>764</v>
      </c>
      <c r="AO1498" t="s">
        <v>764</v>
      </c>
    </row>
    <row r="1499" spans="1:41" x14ac:dyDescent="0.35">
      <c r="A1499">
        <v>1208935</v>
      </c>
      <c r="B1499" t="s">
        <v>740</v>
      </c>
      <c r="C1499" t="s">
        <v>741</v>
      </c>
      <c r="D1499" t="e">
        <v>#N/A</v>
      </c>
      <c r="E1499" t="s">
        <v>973</v>
      </c>
      <c r="F1499" t="s">
        <v>834</v>
      </c>
      <c r="G1499">
        <v>2021</v>
      </c>
      <c r="H1499">
        <v>4</v>
      </c>
      <c r="I1499" t="s">
        <v>743</v>
      </c>
      <c r="J1499" s="29">
        <v>44316</v>
      </c>
      <c r="K1499" t="s">
        <v>744</v>
      </c>
      <c r="L1499" t="s">
        <v>745</v>
      </c>
      <c r="M1499" t="s">
        <v>839</v>
      </c>
      <c r="N1499" t="s">
        <v>840</v>
      </c>
      <c r="O1499" t="s">
        <v>837</v>
      </c>
      <c r="P1499" t="s">
        <v>673</v>
      </c>
      <c r="Q1499" t="s">
        <v>749</v>
      </c>
      <c r="R1499" t="s">
        <v>601</v>
      </c>
      <c r="S1499" t="s">
        <v>692</v>
      </c>
      <c r="T1499" t="s">
        <v>751</v>
      </c>
      <c r="U1499" t="s">
        <v>752</v>
      </c>
      <c r="V1499" t="s">
        <v>753</v>
      </c>
      <c r="W1499" t="s">
        <v>933</v>
      </c>
      <c r="X1499" t="s">
        <v>934</v>
      </c>
      <c r="Y1499" t="s">
        <v>755</v>
      </c>
      <c r="Z1499" t="s">
        <v>380</v>
      </c>
      <c r="AA1499" t="s">
        <v>756</v>
      </c>
      <c r="AB1499" t="s">
        <v>924</v>
      </c>
      <c r="AC1499" t="s">
        <v>758</v>
      </c>
      <c r="AD1499" t="s">
        <v>759</v>
      </c>
      <c r="AE1499" t="s">
        <v>768</v>
      </c>
      <c r="AF1499" t="s">
        <v>935</v>
      </c>
      <c r="AG1499" t="s">
        <v>761</v>
      </c>
      <c r="AH1499" t="s">
        <v>762</v>
      </c>
      <c r="AI1499" t="s">
        <v>936</v>
      </c>
      <c r="AJ1499">
        <v>741.83</v>
      </c>
      <c r="AK1499">
        <v>0</v>
      </c>
      <c r="AL1499">
        <v>0</v>
      </c>
      <c r="AM1499" t="s">
        <v>764</v>
      </c>
      <c r="AN1499" t="s">
        <v>764</v>
      </c>
      <c r="AO1499" t="s">
        <v>764</v>
      </c>
    </row>
    <row r="1500" spans="1:41" x14ac:dyDescent="0.35">
      <c r="A1500">
        <v>1208936</v>
      </c>
      <c r="B1500" t="s">
        <v>740</v>
      </c>
      <c r="C1500" t="s">
        <v>741</v>
      </c>
      <c r="D1500" t="e">
        <v>#N/A</v>
      </c>
      <c r="E1500" t="s">
        <v>948</v>
      </c>
      <c r="F1500" t="s">
        <v>834</v>
      </c>
      <c r="G1500">
        <v>2021</v>
      </c>
      <c r="H1500">
        <v>4</v>
      </c>
      <c r="I1500" t="s">
        <v>743</v>
      </c>
      <c r="J1500" s="29">
        <v>44316</v>
      </c>
      <c r="K1500" t="s">
        <v>744</v>
      </c>
      <c r="L1500" t="s">
        <v>745</v>
      </c>
      <c r="M1500" t="s">
        <v>839</v>
      </c>
      <c r="N1500" t="s">
        <v>840</v>
      </c>
      <c r="O1500" t="s">
        <v>837</v>
      </c>
      <c r="P1500" t="s">
        <v>673</v>
      </c>
      <c r="Q1500" t="s">
        <v>749</v>
      </c>
      <c r="R1500" t="s">
        <v>637</v>
      </c>
      <c r="S1500" t="s">
        <v>705</v>
      </c>
      <c r="T1500" t="s">
        <v>751</v>
      </c>
      <c r="U1500" t="s">
        <v>752</v>
      </c>
      <c r="V1500" t="s">
        <v>753</v>
      </c>
      <c r="W1500" t="s">
        <v>933</v>
      </c>
      <c r="X1500" t="s">
        <v>934</v>
      </c>
      <c r="Y1500" t="s">
        <v>755</v>
      </c>
      <c r="Z1500" t="s">
        <v>380</v>
      </c>
      <c r="AA1500" t="s">
        <v>756</v>
      </c>
      <c r="AB1500" t="s">
        <v>924</v>
      </c>
      <c r="AC1500" t="s">
        <v>758</v>
      </c>
      <c r="AD1500" t="s">
        <v>759</v>
      </c>
      <c r="AE1500" t="s">
        <v>766</v>
      </c>
      <c r="AF1500" t="s">
        <v>935</v>
      </c>
      <c r="AG1500" t="s">
        <v>761</v>
      </c>
      <c r="AH1500" t="s">
        <v>762</v>
      </c>
      <c r="AI1500" t="s">
        <v>936</v>
      </c>
      <c r="AJ1500">
        <v>215.38</v>
      </c>
      <c r="AK1500">
        <v>0</v>
      </c>
      <c r="AL1500">
        <v>0</v>
      </c>
      <c r="AM1500" t="s">
        <v>764</v>
      </c>
      <c r="AN1500" t="s">
        <v>764</v>
      </c>
      <c r="AO1500" t="s">
        <v>764</v>
      </c>
    </row>
    <row r="1501" spans="1:41" x14ac:dyDescent="0.35">
      <c r="A1501">
        <v>1208937</v>
      </c>
      <c r="B1501" t="s">
        <v>740</v>
      </c>
      <c r="C1501" t="s">
        <v>741</v>
      </c>
      <c r="D1501" t="e">
        <v>#N/A</v>
      </c>
      <c r="E1501" t="s">
        <v>946</v>
      </c>
      <c r="F1501" t="s">
        <v>834</v>
      </c>
      <c r="G1501">
        <v>2021</v>
      </c>
      <c r="H1501">
        <v>4</v>
      </c>
      <c r="I1501" t="s">
        <v>743</v>
      </c>
      <c r="J1501" s="29">
        <v>44316</v>
      </c>
      <c r="K1501" t="s">
        <v>744</v>
      </c>
      <c r="L1501" t="s">
        <v>745</v>
      </c>
      <c r="M1501" t="s">
        <v>839</v>
      </c>
      <c r="N1501" t="s">
        <v>840</v>
      </c>
      <c r="O1501" t="s">
        <v>837</v>
      </c>
      <c r="P1501" t="s">
        <v>673</v>
      </c>
      <c r="Q1501" t="s">
        <v>749</v>
      </c>
      <c r="R1501" t="s">
        <v>639</v>
      </c>
      <c r="S1501" t="s">
        <v>703</v>
      </c>
      <c r="T1501" t="s">
        <v>751</v>
      </c>
      <c r="U1501" t="s">
        <v>752</v>
      </c>
      <c r="V1501" t="s">
        <v>753</v>
      </c>
      <c r="W1501" t="s">
        <v>933</v>
      </c>
      <c r="X1501" t="s">
        <v>934</v>
      </c>
      <c r="Y1501" t="s">
        <v>755</v>
      </c>
      <c r="Z1501" t="s">
        <v>380</v>
      </c>
      <c r="AA1501" t="s">
        <v>756</v>
      </c>
      <c r="AB1501" t="s">
        <v>924</v>
      </c>
      <c r="AC1501" t="s">
        <v>758</v>
      </c>
      <c r="AD1501" t="s">
        <v>759</v>
      </c>
      <c r="AE1501" t="s">
        <v>766</v>
      </c>
      <c r="AF1501" t="s">
        <v>935</v>
      </c>
      <c r="AG1501" t="s">
        <v>761</v>
      </c>
      <c r="AH1501" t="s">
        <v>762</v>
      </c>
      <c r="AI1501" t="s">
        <v>936</v>
      </c>
      <c r="AJ1501">
        <v>427.11</v>
      </c>
      <c r="AK1501">
        <v>0</v>
      </c>
      <c r="AL1501">
        <v>0</v>
      </c>
      <c r="AM1501" t="s">
        <v>764</v>
      </c>
      <c r="AN1501" t="s">
        <v>764</v>
      </c>
      <c r="AO1501" t="s">
        <v>764</v>
      </c>
    </row>
    <row r="1502" spans="1:41" x14ac:dyDescent="0.35">
      <c r="A1502">
        <v>1306410</v>
      </c>
      <c r="B1502" t="s">
        <v>740</v>
      </c>
      <c r="C1502" t="s">
        <v>741</v>
      </c>
      <c r="D1502" t="e">
        <v>#N/A</v>
      </c>
      <c r="E1502" t="s">
        <v>952</v>
      </c>
      <c r="F1502" t="s">
        <v>834</v>
      </c>
      <c r="G1502">
        <v>2021</v>
      </c>
      <c r="H1502">
        <v>4</v>
      </c>
      <c r="I1502" t="s">
        <v>743</v>
      </c>
      <c r="J1502" s="29">
        <v>44316</v>
      </c>
      <c r="K1502" t="s">
        <v>744</v>
      </c>
      <c r="L1502" t="s">
        <v>745</v>
      </c>
      <c r="M1502" t="s">
        <v>839</v>
      </c>
      <c r="N1502" t="s">
        <v>840</v>
      </c>
      <c r="O1502" t="s">
        <v>837</v>
      </c>
      <c r="P1502" t="s">
        <v>673</v>
      </c>
      <c r="Q1502" t="s">
        <v>749</v>
      </c>
      <c r="R1502" t="s">
        <v>627</v>
      </c>
      <c r="S1502" t="s">
        <v>786</v>
      </c>
      <c r="T1502" t="s">
        <v>751</v>
      </c>
      <c r="U1502" t="s">
        <v>752</v>
      </c>
      <c r="V1502" t="s">
        <v>753</v>
      </c>
      <c r="W1502" t="s">
        <v>933</v>
      </c>
      <c r="X1502" t="s">
        <v>934</v>
      </c>
      <c r="Y1502" t="s">
        <v>755</v>
      </c>
      <c r="Z1502" t="s">
        <v>380</v>
      </c>
      <c r="AA1502" t="s">
        <v>756</v>
      </c>
      <c r="AB1502" t="s">
        <v>924</v>
      </c>
      <c r="AC1502" t="s">
        <v>758</v>
      </c>
      <c r="AD1502" t="s">
        <v>759</v>
      </c>
      <c r="AE1502" t="s">
        <v>768</v>
      </c>
      <c r="AF1502" t="s">
        <v>935</v>
      </c>
      <c r="AG1502" t="s">
        <v>761</v>
      </c>
      <c r="AH1502" t="s">
        <v>762</v>
      </c>
      <c r="AI1502" t="s">
        <v>936</v>
      </c>
      <c r="AJ1502">
        <v>360.73</v>
      </c>
      <c r="AK1502">
        <v>0</v>
      </c>
      <c r="AL1502">
        <v>0</v>
      </c>
      <c r="AM1502" t="s">
        <v>764</v>
      </c>
      <c r="AN1502" t="s">
        <v>764</v>
      </c>
      <c r="AO1502" t="s">
        <v>764</v>
      </c>
    </row>
    <row r="1503" spans="1:41" x14ac:dyDescent="0.35">
      <c r="A1503">
        <v>1316953</v>
      </c>
      <c r="B1503" t="s">
        <v>740</v>
      </c>
      <c r="C1503" t="s">
        <v>741</v>
      </c>
      <c r="D1503" t="e">
        <v>#N/A</v>
      </c>
      <c r="E1503" t="s">
        <v>1001</v>
      </c>
      <c r="F1503" t="s">
        <v>834</v>
      </c>
      <c r="G1503">
        <v>2021</v>
      </c>
      <c r="H1503">
        <v>4</v>
      </c>
      <c r="I1503" t="s">
        <v>743</v>
      </c>
      <c r="J1503" s="29">
        <v>44316</v>
      </c>
      <c r="K1503" t="s">
        <v>744</v>
      </c>
      <c r="L1503" t="s">
        <v>745</v>
      </c>
      <c r="M1503" t="s">
        <v>839</v>
      </c>
      <c r="N1503" t="s">
        <v>840</v>
      </c>
      <c r="O1503" t="s">
        <v>837</v>
      </c>
      <c r="P1503" t="s">
        <v>673</v>
      </c>
      <c r="Q1503" t="s">
        <v>749</v>
      </c>
      <c r="R1503" t="s">
        <v>629</v>
      </c>
      <c r="S1503" t="s">
        <v>818</v>
      </c>
      <c r="T1503" t="s">
        <v>751</v>
      </c>
      <c r="U1503" t="s">
        <v>752</v>
      </c>
      <c r="V1503" t="s">
        <v>753</v>
      </c>
      <c r="W1503" t="s">
        <v>930</v>
      </c>
      <c r="X1503" t="s">
        <v>931</v>
      </c>
      <c r="Y1503" t="s">
        <v>755</v>
      </c>
      <c r="Z1503" t="s">
        <v>380</v>
      </c>
      <c r="AA1503" t="s">
        <v>756</v>
      </c>
      <c r="AB1503" t="s">
        <v>924</v>
      </c>
      <c r="AC1503" t="s">
        <v>758</v>
      </c>
      <c r="AD1503" t="s">
        <v>759</v>
      </c>
      <c r="AE1503" t="s">
        <v>766</v>
      </c>
      <c r="AF1503" t="s">
        <v>925</v>
      </c>
      <c r="AG1503" t="s">
        <v>761</v>
      </c>
      <c r="AH1503" t="s">
        <v>762</v>
      </c>
      <c r="AI1503" t="s">
        <v>926</v>
      </c>
      <c r="AJ1503">
        <v>930.61</v>
      </c>
      <c r="AK1503">
        <v>0</v>
      </c>
      <c r="AL1503">
        <v>0</v>
      </c>
      <c r="AM1503" t="s">
        <v>764</v>
      </c>
      <c r="AN1503" t="s">
        <v>764</v>
      </c>
      <c r="AO1503" t="s">
        <v>764</v>
      </c>
    </row>
    <row r="1504" spans="1:41" x14ac:dyDescent="0.35">
      <c r="A1504">
        <v>1247810</v>
      </c>
      <c r="B1504" t="s">
        <v>740</v>
      </c>
      <c r="C1504" t="s">
        <v>741</v>
      </c>
      <c r="D1504" t="e">
        <v>#N/A</v>
      </c>
      <c r="E1504" t="s">
        <v>951</v>
      </c>
      <c r="F1504" t="s">
        <v>834</v>
      </c>
      <c r="G1504">
        <v>2021</v>
      </c>
      <c r="H1504">
        <v>4</v>
      </c>
      <c r="I1504" t="s">
        <v>743</v>
      </c>
      <c r="J1504" s="29">
        <v>44316</v>
      </c>
      <c r="K1504" t="s">
        <v>744</v>
      </c>
      <c r="L1504" t="s">
        <v>745</v>
      </c>
      <c r="M1504" t="s">
        <v>839</v>
      </c>
      <c r="N1504" t="s">
        <v>840</v>
      </c>
      <c r="O1504" t="s">
        <v>837</v>
      </c>
      <c r="P1504" t="s">
        <v>673</v>
      </c>
      <c r="Q1504" t="s">
        <v>749</v>
      </c>
      <c r="R1504" t="s">
        <v>627</v>
      </c>
      <c r="S1504" t="s">
        <v>786</v>
      </c>
      <c r="T1504" t="s">
        <v>751</v>
      </c>
      <c r="U1504" t="s">
        <v>752</v>
      </c>
      <c r="V1504" t="s">
        <v>753</v>
      </c>
      <c r="W1504" t="s">
        <v>930</v>
      </c>
      <c r="X1504" t="s">
        <v>931</v>
      </c>
      <c r="Y1504" t="s">
        <v>755</v>
      </c>
      <c r="Z1504" t="s">
        <v>380</v>
      </c>
      <c r="AA1504" t="s">
        <v>756</v>
      </c>
      <c r="AB1504" t="s">
        <v>924</v>
      </c>
      <c r="AC1504" t="s">
        <v>758</v>
      </c>
      <c r="AD1504" t="s">
        <v>759</v>
      </c>
      <c r="AE1504" t="s">
        <v>768</v>
      </c>
      <c r="AF1504" t="s">
        <v>925</v>
      </c>
      <c r="AG1504" t="s">
        <v>761</v>
      </c>
      <c r="AH1504" t="s">
        <v>762</v>
      </c>
      <c r="AI1504" t="s">
        <v>926</v>
      </c>
      <c r="AJ1504">
        <v>1874.56</v>
      </c>
      <c r="AK1504">
        <v>0</v>
      </c>
      <c r="AL1504">
        <v>0</v>
      </c>
      <c r="AM1504" t="s">
        <v>764</v>
      </c>
      <c r="AN1504" t="s">
        <v>764</v>
      </c>
      <c r="AO1504" t="s">
        <v>764</v>
      </c>
    </row>
    <row r="1505" spans="1:41" x14ac:dyDescent="0.35">
      <c r="A1505">
        <v>1247811</v>
      </c>
      <c r="B1505" t="s">
        <v>740</v>
      </c>
      <c r="C1505" t="s">
        <v>741</v>
      </c>
      <c r="D1505" t="e">
        <v>#N/A</v>
      </c>
      <c r="E1505" t="s">
        <v>942</v>
      </c>
      <c r="F1505" t="s">
        <v>834</v>
      </c>
      <c r="G1505">
        <v>2021</v>
      </c>
      <c r="H1505">
        <v>4</v>
      </c>
      <c r="I1505" t="s">
        <v>743</v>
      </c>
      <c r="J1505" s="29">
        <v>44316</v>
      </c>
      <c r="K1505" t="s">
        <v>744</v>
      </c>
      <c r="L1505" t="s">
        <v>745</v>
      </c>
      <c r="M1505" t="s">
        <v>839</v>
      </c>
      <c r="N1505" t="s">
        <v>840</v>
      </c>
      <c r="O1505" t="s">
        <v>837</v>
      </c>
      <c r="P1505" t="s">
        <v>673</v>
      </c>
      <c r="Q1505" t="s">
        <v>749</v>
      </c>
      <c r="R1505" t="s">
        <v>643</v>
      </c>
      <c r="S1505" t="s">
        <v>696</v>
      </c>
      <c r="T1505" t="s">
        <v>751</v>
      </c>
      <c r="U1505" t="s">
        <v>752</v>
      </c>
      <c r="V1505" t="s">
        <v>753</v>
      </c>
      <c r="W1505" t="s">
        <v>933</v>
      </c>
      <c r="X1505" t="s">
        <v>934</v>
      </c>
      <c r="Y1505" t="s">
        <v>755</v>
      </c>
      <c r="Z1505" t="s">
        <v>380</v>
      </c>
      <c r="AA1505" t="s">
        <v>756</v>
      </c>
      <c r="AB1505" t="s">
        <v>924</v>
      </c>
      <c r="AC1505" t="s">
        <v>758</v>
      </c>
      <c r="AD1505" t="s">
        <v>759</v>
      </c>
      <c r="AE1505" t="s">
        <v>472</v>
      </c>
      <c r="AF1505" t="s">
        <v>935</v>
      </c>
      <c r="AG1505" t="s">
        <v>761</v>
      </c>
      <c r="AH1505" t="s">
        <v>762</v>
      </c>
      <c r="AI1505" t="s">
        <v>936</v>
      </c>
      <c r="AJ1505">
        <v>1340.73</v>
      </c>
      <c r="AK1505">
        <v>0</v>
      </c>
      <c r="AL1505">
        <v>0</v>
      </c>
      <c r="AM1505" t="s">
        <v>764</v>
      </c>
      <c r="AN1505" t="s">
        <v>764</v>
      </c>
      <c r="AO1505" t="s">
        <v>764</v>
      </c>
    </row>
    <row r="1506" spans="1:41" x14ac:dyDescent="0.35">
      <c r="A1506">
        <v>1254406</v>
      </c>
      <c r="B1506" t="s">
        <v>740</v>
      </c>
      <c r="C1506" t="s">
        <v>741</v>
      </c>
      <c r="D1506" t="e">
        <v>#N/A</v>
      </c>
      <c r="E1506" t="s">
        <v>941</v>
      </c>
      <c r="F1506" t="s">
        <v>834</v>
      </c>
      <c r="G1506">
        <v>2021</v>
      </c>
      <c r="H1506">
        <v>4</v>
      </c>
      <c r="I1506" t="s">
        <v>743</v>
      </c>
      <c r="J1506" s="29">
        <v>44316</v>
      </c>
      <c r="K1506" t="s">
        <v>744</v>
      </c>
      <c r="L1506" t="s">
        <v>745</v>
      </c>
      <c r="M1506" t="s">
        <v>839</v>
      </c>
      <c r="N1506" t="s">
        <v>840</v>
      </c>
      <c r="O1506" t="s">
        <v>837</v>
      </c>
      <c r="P1506" t="s">
        <v>673</v>
      </c>
      <c r="Q1506" t="s">
        <v>749</v>
      </c>
      <c r="R1506" t="s">
        <v>643</v>
      </c>
      <c r="S1506" t="s">
        <v>696</v>
      </c>
      <c r="T1506" t="s">
        <v>751</v>
      </c>
      <c r="U1506" t="s">
        <v>752</v>
      </c>
      <c r="V1506" t="s">
        <v>753</v>
      </c>
      <c r="W1506" t="s">
        <v>930</v>
      </c>
      <c r="X1506" t="s">
        <v>931</v>
      </c>
      <c r="Y1506" t="s">
        <v>755</v>
      </c>
      <c r="Z1506" t="s">
        <v>380</v>
      </c>
      <c r="AA1506" t="s">
        <v>756</v>
      </c>
      <c r="AB1506" t="s">
        <v>924</v>
      </c>
      <c r="AC1506" t="s">
        <v>758</v>
      </c>
      <c r="AD1506" t="s">
        <v>759</v>
      </c>
      <c r="AE1506" t="s">
        <v>472</v>
      </c>
      <c r="AF1506" t="s">
        <v>925</v>
      </c>
      <c r="AG1506" t="s">
        <v>761</v>
      </c>
      <c r="AH1506" t="s">
        <v>762</v>
      </c>
      <c r="AI1506" t="s">
        <v>926</v>
      </c>
      <c r="AJ1506">
        <v>10445.459999999999</v>
      </c>
      <c r="AK1506">
        <v>0</v>
      </c>
      <c r="AL1506">
        <v>0</v>
      </c>
      <c r="AM1506" t="s">
        <v>764</v>
      </c>
      <c r="AN1506" t="s">
        <v>764</v>
      </c>
      <c r="AO1506" t="s">
        <v>764</v>
      </c>
    </row>
    <row r="1507" spans="1:41" x14ac:dyDescent="0.35">
      <c r="A1507">
        <v>1238043</v>
      </c>
      <c r="B1507" t="s">
        <v>740</v>
      </c>
      <c r="C1507" t="s">
        <v>741</v>
      </c>
      <c r="D1507" t="e">
        <v>#N/A</v>
      </c>
      <c r="E1507" t="s">
        <v>944</v>
      </c>
      <c r="F1507" t="s">
        <v>834</v>
      </c>
      <c r="G1507">
        <v>2021</v>
      </c>
      <c r="H1507">
        <v>4</v>
      </c>
      <c r="I1507" t="s">
        <v>743</v>
      </c>
      <c r="J1507" s="29">
        <v>44316</v>
      </c>
      <c r="K1507" t="s">
        <v>744</v>
      </c>
      <c r="L1507" t="s">
        <v>745</v>
      </c>
      <c r="M1507" t="s">
        <v>839</v>
      </c>
      <c r="N1507" t="s">
        <v>840</v>
      </c>
      <c r="O1507" t="s">
        <v>837</v>
      </c>
      <c r="P1507" t="s">
        <v>673</v>
      </c>
      <c r="Q1507" t="s">
        <v>749</v>
      </c>
      <c r="R1507" t="s">
        <v>641</v>
      </c>
      <c r="S1507" t="s">
        <v>695</v>
      </c>
      <c r="T1507" t="s">
        <v>751</v>
      </c>
      <c r="U1507" t="s">
        <v>752</v>
      </c>
      <c r="V1507" t="s">
        <v>753</v>
      </c>
      <c r="W1507" t="s">
        <v>933</v>
      </c>
      <c r="X1507" t="s">
        <v>934</v>
      </c>
      <c r="Y1507" t="s">
        <v>755</v>
      </c>
      <c r="Z1507" t="s">
        <v>380</v>
      </c>
      <c r="AA1507" t="s">
        <v>756</v>
      </c>
      <c r="AB1507" t="s">
        <v>924</v>
      </c>
      <c r="AC1507" t="s">
        <v>758</v>
      </c>
      <c r="AD1507" t="s">
        <v>759</v>
      </c>
      <c r="AE1507" t="s">
        <v>472</v>
      </c>
      <c r="AF1507" t="s">
        <v>935</v>
      </c>
      <c r="AG1507" t="s">
        <v>761</v>
      </c>
      <c r="AH1507" t="s">
        <v>762</v>
      </c>
      <c r="AI1507" t="s">
        <v>936</v>
      </c>
      <c r="AJ1507">
        <v>2338</v>
      </c>
      <c r="AK1507">
        <v>0</v>
      </c>
      <c r="AL1507">
        <v>0</v>
      </c>
      <c r="AM1507" t="s">
        <v>764</v>
      </c>
      <c r="AN1507" t="s">
        <v>764</v>
      </c>
      <c r="AO1507" t="s">
        <v>764</v>
      </c>
    </row>
    <row r="1508" spans="1:41" x14ac:dyDescent="0.35">
      <c r="A1508">
        <v>1238044</v>
      </c>
      <c r="B1508" t="s">
        <v>740</v>
      </c>
      <c r="C1508" t="s">
        <v>741</v>
      </c>
      <c r="D1508" t="e">
        <v>#N/A</v>
      </c>
      <c r="E1508" t="s">
        <v>943</v>
      </c>
      <c r="F1508" t="s">
        <v>834</v>
      </c>
      <c r="G1508">
        <v>2021</v>
      </c>
      <c r="H1508">
        <v>4</v>
      </c>
      <c r="I1508" t="s">
        <v>743</v>
      </c>
      <c r="J1508" s="29">
        <v>44316</v>
      </c>
      <c r="K1508" t="s">
        <v>744</v>
      </c>
      <c r="L1508" t="s">
        <v>745</v>
      </c>
      <c r="M1508" t="s">
        <v>839</v>
      </c>
      <c r="N1508" t="s">
        <v>840</v>
      </c>
      <c r="O1508" t="s">
        <v>837</v>
      </c>
      <c r="P1508" t="s">
        <v>673</v>
      </c>
      <c r="Q1508" t="s">
        <v>749</v>
      </c>
      <c r="R1508" t="s">
        <v>641</v>
      </c>
      <c r="S1508" t="s">
        <v>695</v>
      </c>
      <c r="T1508" t="s">
        <v>751</v>
      </c>
      <c r="U1508" t="s">
        <v>752</v>
      </c>
      <c r="V1508" t="s">
        <v>753</v>
      </c>
      <c r="W1508" t="s">
        <v>930</v>
      </c>
      <c r="X1508" t="s">
        <v>931</v>
      </c>
      <c r="Y1508" t="s">
        <v>755</v>
      </c>
      <c r="Z1508" t="s">
        <v>380</v>
      </c>
      <c r="AA1508" t="s">
        <v>756</v>
      </c>
      <c r="AB1508" t="s">
        <v>924</v>
      </c>
      <c r="AC1508" t="s">
        <v>758</v>
      </c>
      <c r="AD1508" t="s">
        <v>759</v>
      </c>
      <c r="AE1508" t="s">
        <v>472</v>
      </c>
      <c r="AF1508" t="s">
        <v>925</v>
      </c>
      <c r="AG1508" t="s">
        <v>761</v>
      </c>
      <c r="AH1508" t="s">
        <v>762</v>
      </c>
      <c r="AI1508" t="s">
        <v>926</v>
      </c>
      <c r="AJ1508">
        <v>4700.6400000000003</v>
      </c>
      <c r="AK1508">
        <v>0</v>
      </c>
      <c r="AL1508">
        <v>0</v>
      </c>
      <c r="AM1508" t="s">
        <v>764</v>
      </c>
      <c r="AN1508" t="s">
        <v>764</v>
      </c>
      <c r="AO1508" t="s">
        <v>764</v>
      </c>
    </row>
    <row r="1509" spans="1:41" x14ac:dyDescent="0.35">
      <c r="A1509">
        <v>1026570</v>
      </c>
      <c r="B1509" t="s">
        <v>740</v>
      </c>
      <c r="C1509" t="s">
        <v>741</v>
      </c>
      <c r="D1509" t="e">
        <v>#N/A</v>
      </c>
      <c r="E1509" t="s">
        <v>984</v>
      </c>
      <c r="F1509" t="s">
        <v>834</v>
      </c>
      <c r="G1509">
        <v>2021</v>
      </c>
      <c r="H1509">
        <v>4</v>
      </c>
      <c r="I1509" t="s">
        <v>743</v>
      </c>
      <c r="J1509" s="29">
        <v>44316</v>
      </c>
      <c r="K1509" t="s">
        <v>744</v>
      </c>
      <c r="L1509" t="s">
        <v>745</v>
      </c>
      <c r="M1509" t="s">
        <v>839</v>
      </c>
      <c r="N1509" t="s">
        <v>840</v>
      </c>
      <c r="O1509" t="s">
        <v>837</v>
      </c>
      <c r="P1509" t="s">
        <v>673</v>
      </c>
      <c r="Q1509" t="s">
        <v>749</v>
      </c>
      <c r="R1509" t="s">
        <v>591</v>
      </c>
      <c r="S1509" t="s">
        <v>687</v>
      </c>
      <c r="T1509" t="s">
        <v>751</v>
      </c>
      <c r="U1509" t="s">
        <v>752</v>
      </c>
      <c r="V1509" t="s">
        <v>753</v>
      </c>
      <c r="W1509" t="s">
        <v>930</v>
      </c>
      <c r="X1509" t="s">
        <v>931</v>
      </c>
      <c r="Y1509" t="s">
        <v>755</v>
      </c>
      <c r="Z1509" t="s">
        <v>380</v>
      </c>
      <c r="AA1509" t="s">
        <v>756</v>
      </c>
      <c r="AB1509" t="s">
        <v>924</v>
      </c>
      <c r="AC1509" t="s">
        <v>758</v>
      </c>
      <c r="AD1509" t="s">
        <v>759</v>
      </c>
      <c r="AE1509" t="s">
        <v>768</v>
      </c>
      <c r="AF1509" t="s">
        <v>925</v>
      </c>
      <c r="AG1509" t="s">
        <v>761</v>
      </c>
      <c r="AH1509" t="s">
        <v>762</v>
      </c>
      <c r="AI1509" t="s">
        <v>926</v>
      </c>
      <c r="AJ1509">
        <v>4062.95</v>
      </c>
      <c r="AK1509">
        <v>0</v>
      </c>
      <c r="AL1509">
        <v>0</v>
      </c>
      <c r="AM1509" t="s">
        <v>764</v>
      </c>
      <c r="AN1509" t="s">
        <v>764</v>
      </c>
      <c r="AO1509" t="s">
        <v>764</v>
      </c>
    </row>
    <row r="1510" spans="1:41" x14ac:dyDescent="0.35">
      <c r="A1510">
        <v>1026846</v>
      </c>
      <c r="B1510" t="s">
        <v>740</v>
      </c>
      <c r="C1510" t="s">
        <v>741</v>
      </c>
      <c r="D1510" t="e">
        <v>#N/A</v>
      </c>
      <c r="E1510" t="s">
        <v>988</v>
      </c>
      <c r="F1510" t="s">
        <v>834</v>
      </c>
      <c r="G1510">
        <v>2021</v>
      </c>
      <c r="H1510">
        <v>4</v>
      </c>
      <c r="I1510" t="s">
        <v>743</v>
      </c>
      <c r="J1510" s="29">
        <v>44316</v>
      </c>
      <c r="K1510" t="s">
        <v>744</v>
      </c>
      <c r="L1510" t="s">
        <v>745</v>
      </c>
      <c r="M1510" t="s">
        <v>839</v>
      </c>
      <c r="N1510" t="s">
        <v>840</v>
      </c>
      <c r="O1510" t="s">
        <v>837</v>
      </c>
      <c r="P1510" t="s">
        <v>673</v>
      </c>
      <c r="Q1510" t="s">
        <v>749</v>
      </c>
      <c r="R1510" t="s">
        <v>589</v>
      </c>
      <c r="S1510" t="s">
        <v>798</v>
      </c>
      <c r="T1510" t="s">
        <v>751</v>
      </c>
      <c r="U1510" t="s">
        <v>752</v>
      </c>
      <c r="V1510" t="s">
        <v>753</v>
      </c>
      <c r="W1510" t="s">
        <v>933</v>
      </c>
      <c r="X1510" t="s">
        <v>934</v>
      </c>
      <c r="Y1510" t="s">
        <v>755</v>
      </c>
      <c r="Z1510" t="s">
        <v>380</v>
      </c>
      <c r="AA1510" t="s">
        <v>756</v>
      </c>
      <c r="AB1510" t="s">
        <v>924</v>
      </c>
      <c r="AC1510" t="s">
        <v>758</v>
      </c>
      <c r="AD1510" t="s">
        <v>759</v>
      </c>
      <c r="AE1510" t="s">
        <v>768</v>
      </c>
      <c r="AF1510" t="s">
        <v>935</v>
      </c>
      <c r="AG1510" t="s">
        <v>761</v>
      </c>
      <c r="AH1510" t="s">
        <v>762</v>
      </c>
      <c r="AI1510" t="s">
        <v>936</v>
      </c>
      <c r="AJ1510">
        <v>471.65</v>
      </c>
      <c r="AK1510">
        <v>0</v>
      </c>
      <c r="AL1510">
        <v>0</v>
      </c>
      <c r="AM1510" t="s">
        <v>764</v>
      </c>
      <c r="AN1510" t="s">
        <v>764</v>
      </c>
      <c r="AO1510" t="s">
        <v>764</v>
      </c>
    </row>
    <row r="1511" spans="1:41" x14ac:dyDescent="0.35">
      <c r="A1511">
        <v>1026847</v>
      </c>
      <c r="B1511" t="s">
        <v>740</v>
      </c>
      <c r="C1511" t="s">
        <v>741</v>
      </c>
      <c r="D1511" t="e">
        <v>#N/A</v>
      </c>
      <c r="E1511" t="s">
        <v>987</v>
      </c>
      <c r="F1511" t="s">
        <v>834</v>
      </c>
      <c r="G1511">
        <v>2021</v>
      </c>
      <c r="H1511">
        <v>4</v>
      </c>
      <c r="I1511" t="s">
        <v>743</v>
      </c>
      <c r="J1511" s="29">
        <v>44316</v>
      </c>
      <c r="K1511" t="s">
        <v>744</v>
      </c>
      <c r="L1511" t="s">
        <v>745</v>
      </c>
      <c r="M1511" t="s">
        <v>839</v>
      </c>
      <c r="N1511" t="s">
        <v>840</v>
      </c>
      <c r="O1511" t="s">
        <v>837</v>
      </c>
      <c r="P1511" t="s">
        <v>673</v>
      </c>
      <c r="Q1511" t="s">
        <v>749</v>
      </c>
      <c r="R1511" t="s">
        <v>589</v>
      </c>
      <c r="S1511" t="s">
        <v>798</v>
      </c>
      <c r="T1511" t="s">
        <v>751</v>
      </c>
      <c r="U1511" t="s">
        <v>752</v>
      </c>
      <c r="V1511" t="s">
        <v>753</v>
      </c>
      <c r="W1511" t="s">
        <v>930</v>
      </c>
      <c r="X1511" t="s">
        <v>931</v>
      </c>
      <c r="Y1511" t="s">
        <v>755</v>
      </c>
      <c r="Z1511" t="s">
        <v>380</v>
      </c>
      <c r="AA1511" t="s">
        <v>756</v>
      </c>
      <c r="AB1511" t="s">
        <v>924</v>
      </c>
      <c r="AC1511" t="s">
        <v>758</v>
      </c>
      <c r="AD1511" t="s">
        <v>759</v>
      </c>
      <c r="AE1511" t="s">
        <v>768</v>
      </c>
      <c r="AF1511" t="s">
        <v>925</v>
      </c>
      <c r="AG1511" t="s">
        <v>761</v>
      </c>
      <c r="AH1511" t="s">
        <v>762</v>
      </c>
      <c r="AI1511" t="s">
        <v>926</v>
      </c>
      <c r="AJ1511">
        <v>2790.16</v>
      </c>
      <c r="AK1511">
        <v>0</v>
      </c>
      <c r="AL1511">
        <v>0</v>
      </c>
      <c r="AM1511" t="s">
        <v>764</v>
      </c>
      <c r="AN1511" t="s">
        <v>764</v>
      </c>
      <c r="AO1511" t="s">
        <v>764</v>
      </c>
    </row>
    <row r="1512" spans="1:41" x14ac:dyDescent="0.35">
      <c r="A1512">
        <v>1028500</v>
      </c>
      <c r="B1512" t="s">
        <v>740</v>
      </c>
      <c r="C1512" t="s">
        <v>741</v>
      </c>
      <c r="D1512" t="e">
        <v>#N/A</v>
      </c>
      <c r="E1512" t="s">
        <v>996</v>
      </c>
      <c r="F1512" t="s">
        <v>834</v>
      </c>
      <c r="G1512">
        <v>2021</v>
      </c>
      <c r="H1512">
        <v>4</v>
      </c>
      <c r="I1512" t="s">
        <v>743</v>
      </c>
      <c r="J1512" s="29">
        <v>44316</v>
      </c>
      <c r="K1512" t="s">
        <v>744</v>
      </c>
      <c r="L1512" t="s">
        <v>745</v>
      </c>
      <c r="M1512" t="s">
        <v>839</v>
      </c>
      <c r="N1512" t="s">
        <v>840</v>
      </c>
      <c r="O1512" t="s">
        <v>837</v>
      </c>
      <c r="P1512" t="s">
        <v>673</v>
      </c>
      <c r="Q1512" t="s">
        <v>749</v>
      </c>
      <c r="R1512" t="s">
        <v>583</v>
      </c>
      <c r="S1512" t="s">
        <v>689</v>
      </c>
      <c r="T1512" t="s">
        <v>751</v>
      </c>
      <c r="U1512" t="s">
        <v>752</v>
      </c>
      <c r="V1512" t="s">
        <v>753</v>
      </c>
      <c r="W1512" t="s">
        <v>933</v>
      </c>
      <c r="X1512" t="s">
        <v>934</v>
      </c>
      <c r="Y1512" t="s">
        <v>755</v>
      </c>
      <c r="Z1512" t="s">
        <v>380</v>
      </c>
      <c r="AA1512" t="s">
        <v>756</v>
      </c>
      <c r="AB1512" t="s">
        <v>924</v>
      </c>
      <c r="AC1512" t="s">
        <v>758</v>
      </c>
      <c r="AD1512" t="s">
        <v>759</v>
      </c>
      <c r="AE1512" t="s">
        <v>768</v>
      </c>
      <c r="AF1512" t="s">
        <v>935</v>
      </c>
      <c r="AG1512" t="s">
        <v>761</v>
      </c>
      <c r="AH1512" t="s">
        <v>762</v>
      </c>
      <c r="AI1512" t="s">
        <v>936</v>
      </c>
      <c r="AJ1512">
        <v>2395.92</v>
      </c>
      <c r="AK1512">
        <v>0</v>
      </c>
      <c r="AL1512">
        <v>0</v>
      </c>
      <c r="AM1512" t="s">
        <v>764</v>
      </c>
      <c r="AN1512" t="s">
        <v>764</v>
      </c>
      <c r="AO1512" t="s">
        <v>764</v>
      </c>
    </row>
    <row r="1513" spans="1:41" x14ac:dyDescent="0.35">
      <c r="A1513">
        <v>1028501</v>
      </c>
      <c r="B1513" t="s">
        <v>740</v>
      </c>
      <c r="C1513" t="s">
        <v>741</v>
      </c>
      <c r="D1513" t="e">
        <v>#N/A</v>
      </c>
      <c r="E1513" t="s">
        <v>994</v>
      </c>
      <c r="F1513" t="s">
        <v>834</v>
      </c>
      <c r="G1513">
        <v>2021</v>
      </c>
      <c r="H1513">
        <v>4</v>
      </c>
      <c r="I1513" t="s">
        <v>743</v>
      </c>
      <c r="J1513" s="29">
        <v>44316</v>
      </c>
      <c r="K1513" t="s">
        <v>744</v>
      </c>
      <c r="L1513" t="s">
        <v>745</v>
      </c>
      <c r="M1513" t="s">
        <v>839</v>
      </c>
      <c r="N1513" t="s">
        <v>840</v>
      </c>
      <c r="O1513" t="s">
        <v>837</v>
      </c>
      <c r="P1513" t="s">
        <v>673</v>
      </c>
      <c r="Q1513" t="s">
        <v>749</v>
      </c>
      <c r="R1513" t="s">
        <v>583</v>
      </c>
      <c r="S1513" t="s">
        <v>689</v>
      </c>
      <c r="T1513" t="s">
        <v>751</v>
      </c>
      <c r="U1513" t="s">
        <v>752</v>
      </c>
      <c r="V1513" t="s">
        <v>753</v>
      </c>
      <c r="W1513" t="s">
        <v>930</v>
      </c>
      <c r="X1513" t="s">
        <v>931</v>
      </c>
      <c r="Y1513" t="s">
        <v>755</v>
      </c>
      <c r="Z1513" t="s">
        <v>380</v>
      </c>
      <c r="AA1513" t="s">
        <v>756</v>
      </c>
      <c r="AB1513" t="s">
        <v>924</v>
      </c>
      <c r="AC1513" t="s">
        <v>758</v>
      </c>
      <c r="AD1513" t="s">
        <v>759</v>
      </c>
      <c r="AE1513" t="s">
        <v>768</v>
      </c>
      <c r="AF1513" t="s">
        <v>925</v>
      </c>
      <c r="AG1513" t="s">
        <v>761</v>
      </c>
      <c r="AH1513" t="s">
        <v>762</v>
      </c>
      <c r="AI1513" t="s">
        <v>926</v>
      </c>
      <c r="AJ1513">
        <v>11107.01</v>
      </c>
      <c r="AK1513">
        <v>0</v>
      </c>
      <c r="AL1513">
        <v>0</v>
      </c>
      <c r="AM1513" t="s">
        <v>764</v>
      </c>
      <c r="AN1513" t="s">
        <v>764</v>
      </c>
      <c r="AO1513" t="s">
        <v>764</v>
      </c>
    </row>
    <row r="1514" spans="1:41" x14ac:dyDescent="0.35">
      <c r="A1514">
        <v>1028079</v>
      </c>
      <c r="B1514" t="s">
        <v>740</v>
      </c>
      <c r="C1514" t="s">
        <v>741</v>
      </c>
      <c r="D1514" t="e">
        <v>#N/A</v>
      </c>
      <c r="E1514" t="s">
        <v>960</v>
      </c>
      <c r="F1514" t="s">
        <v>834</v>
      </c>
      <c r="G1514">
        <v>2021</v>
      </c>
      <c r="H1514">
        <v>4</v>
      </c>
      <c r="I1514" t="s">
        <v>743</v>
      </c>
      <c r="J1514" s="29">
        <v>44316</v>
      </c>
      <c r="K1514" t="s">
        <v>744</v>
      </c>
      <c r="L1514" t="s">
        <v>745</v>
      </c>
      <c r="M1514" t="s">
        <v>839</v>
      </c>
      <c r="N1514" t="s">
        <v>840</v>
      </c>
      <c r="O1514" t="s">
        <v>837</v>
      </c>
      <c r="P1514" t="s">
        <v>673</v>
      </c>
      <c r="Q1514" t="s">
        <v>749</v>
      </c>
      <c r="R1514" t="s">
        <v>617</v>
      </c>
      <c r="S1514" t="s">
        <v>694</v>
      </c>
      <c r="T1514" t="s">
        <v>751</v>
      </c>
      <c r="U1514" t="s">
        <v>752</v>
      </c>
      <c r="V1514" t="s">
        <v>753</v>
      </c>
      <c r="W1514" t="s">
        <v>933</v>
      </c>
      <c r="X1514" t="s">
        <v>934</v>
      </c>
      <c r="Y1514" t="s">
        <v>755</v>
      </c>
      <c r="Z1514" t="s">
        <v>380</v>
      </c>
      <c r="AA1514" t="s">
        <v>756</v>
      </c>
      <c r="AB1514" t="s">
        <v>924</v>
      </c>
      <c r="AC1514" t="s">
        <v>758</v>
      </c>
      <c r="AD1514" t="s">
        <v>759</v>
      </c>
      <c r="AE1514" t="s">
        <v>472</v>
      </c>
      <c r="AF1514" t="s">
        <v>935</v>
      </c>
      <c r="AG1514" t="s">
        <v>761</v>
      </c>
      <c r="AH1514" t="s">
        <v>762</v>
      </c>
      <c r="AI1514" t="s">
        <v>936</v>
      </c>
      <c r="AJ1514">
        <v>2284.9</v>
      </c>
      <c r="AK1514">
        <v>0</v>
      </c>
      <c r="AL1514">
        <v>0</v>
      </c>
      <c r="AM1514" t="s">
        <v>764</v>
      </c>
      <c r="AN1514" t="s">
        <v>764</v>
      </c>
      <c r="AO1514" t="s">
        <v>764</v>
      </c>
    </row>
    <row r="1515" spans="1:41" x14ac:dyDescent="0.35">
      <c r="A1515">
        <v>1028080</v>
      </c>
      <c r="B1515" t="s">
        <v>740</v>
      </c>
      <c r="C1515" t="s">
        <v>741</v>
      </c>
      <c r="D1515" t="e">
        <v>#N/A</v>
      </c>
      <c r="E1515" t="s">
        <v>959</v>
      </c>
      <c r="F1515" t="s">
        <v>834</v>
      </c>
      <c r="G1515">
        <v>2021</v>
      </c>
      <c r="H1515">
        <v>4</v>
      </c>
      <c r="I1515" t="s">
        <v>743</v>
      </c>
      <c r="J1515" s="29">
        <v>44316</v>
      </c>
      <c r="K1515" t="s">
        <v>744</v>
      </c>
      <c r="L1515" t="s">
        <v>745</v>
      </c>
      <c r="M1515" t="s">
        <v>839</v>
      </c>
      <c r="N1515" t="s">
        <v>840</v>
      </c>
      <c r="O1515" t="s">
        <v>837</v>
      </c>
      <c r="P1515" t="s">
        <v>673</v>
      </c>
      <c r="Q1515" t="s">
        <v>749</v>
      </c>
      <c r="R1515" t="s">
        <v>617</v>
      </c>
      <c r="S1515" t="s">
        <v>694</v>
      </c>
      <c r="T1515" t="s">
        <v>751</v>
      </c>
      <c r="U1515" t="s">
        <v>752</v>
      </c>
      <c r="V1515" t="s">
        <v>753</v>
      </c>
      <c r="W1515" t="s">
        <v>930</v>
      </c>
      <c r="X1515" t="s">
        <v>931</v>
      </c>
      <c r="Y1515" t="s">
        <v>755</v>
      </c>
      <c r="Z1515" t="s">
        <v>380</v>
      </c>
      <c r="AA1515" t="s">
        <v>756</v>
      </c>
      <c r="AB1515" t="s">
        <v>924</v>
      </c>
      <c r="AC1515" t="s">
        <v>758</v>
      </c>
      <c r="AD1515" t="s">
        <v>759</v>
      </c>
      <c r="AE1515" t="s">
        <v>472</v>
      </c>
      <c r="AF1515" t="s">
        <v>925</v>
      </c>
      <c r="AG1515" t="s">
        <v>761</v>
      </c>
      <c r="AH1515" t="s">
        <v>762</v>
      </c>
      <c r="AI1515" t="s">
        <v>926</v>
      </c>
      <c r="AJ1515">
        <v>7055.36</v>
      </c>
      <c r="AK1515">
        <v>0</v>
      </c>
      <c r="AL1515">
        <v>0</v>
      </c>
      <c r="AM1515" t="s">
        <v>764</v>
      </c>
      <c r="AN1515" t="s">
        <v>764</v>
      </c>
      <c r="AO1515" t="s">
        <v>764</v>
      </c>
    </row>
    <row r="1516" spans="1:41" x14ac:dyDescent="0.35">
      <c r="A1516">
        <v>1069711</v>
      </c>
      <c r="B1516" t="s">
        <v>740</v>
      </c>
      <c r="C1516" t="s">
        <v>741</v>
      </c>
      <c r="D1516" t="e">
        <v>#N/A</v>
      </c>
      <c r="E1516" t="s">
        <v>983</v>
      </c>
      <c r="F1516" t="s">
        <v>834</v>
      </c>
      <c r="G1516">
        <v>2021</v>
      </c>
      <c r="H1516">
        <v>4</v>
      </c>
      <c r="I1516" t="s">
        <v>743</v>
      </c>
      <c r="J1516" s="29">
        <v>44316</v>
      </c>
      <c r="K1516" t="s">
        <v>744</v>
      </c>
      <c r="L1516" t="s">
        <v>745</v>
      </c>
      <c r="M1516" t="s">
        <v>839</v>
      </c>
      <c r="N1516" t="s">
        <v>840</v>
      </c>
      <c r="O1516" t="s">
        <v>837</v>
      </c>
      <c r="P1516" t="s">
        <v>673</v>
      </c>
      <c r="Q1516" t="s">
        <v>749</v>
      </c>
      <c r="R1516" t="s">
        <v>593</v>
      </c>
      <c r="S1516" t="s">
        <v>686</v>
      </c>
      <c r="T1516" t="s">
        <v>751</v>
      </c>
      <c r="U1516" t="s">
        <v>752</v>
      </c>
      <c r="V1516" t="s">
        <v>753</v>
      </c>
      <c r="W1516" t="s">
        <v>933</v>
      </c>
      <c r="X1516" t="s">
        <v>934</v>
      </c>
      <c r="Y1516" t="s">
        <v>755</v>
      </c>
      <c r="Z1516" t="s">
        <v>380</v>
      </c>
      <c r="AA1516" t="s">
        <v>756</v>
      </c>
      <c r="AB1516" t="s">
        <v>924</v>
      </c>
      <c r="AC1516" t="s">
        <v>758</v>
      </c>
      <c r="AD1516" t="s">
        <v>759</v>
      </c>
      <c r="AE1516" t="s">
        <v>562</v>
      </c>
      <c r="AF1516" t="s">
        <v>935</v>
      </c>
      <c r="AG1516" t="s">
        <v>761</v>
      </c>
      <c r="AH1516" t="s">
        <v>762</v>
      </c>
      <c r="AI1516" t="s">
        <v>936</v>
      </c>
      <c r="AJ1516">
        <v>830.53</v>
      </c>
      <c r="AK1516">
        <v>0</v>
      </c>
      <c r="AL1516">
        <v>0</v>
      </c>
      <c r="AM1516" t="s">
        <v>764</v>
      </c>
      <c r="AN1516" t="s">
        <v>764</v>
      </c>
      <c r="AO1516" t="s">
        <v>764</v>
      </c>
    </row>
    <row r="1517" spans="1:41" x14ac:dyDescent="0.35">
      <c r="A1517">
        <v>1069712</v>
      </c>
      <c r="B1517" t="s">
        <v>740</v>
      </c>
      <c r="C1517" t="s">
        <v>741</v>
      </c>
      <c r="D1517" t="e">
        <v>#N/A</v>
      </c>
      <c r="E1517" t="s">
        <v>981</v>
      </c>
      <c r="F1517" t="s">
        <v>834</v>
      </c>
      <c r="G1517">
        <v>2021</v>
      </c>
      <c r="H1517">
        <v>4</v>
      </c>
      <c r="I1517" t="s">
        <v>743</v>
      </c>
      <c r="J1517" s="29">
        <v>44316</v>
      </c>
      <c r="K1517" t="s">
        <v>744</v>
      </c>
      <c r="L1517" t="s">
        <v>745</v>
      </c>
      <c r="M1517" t="s">
        <v>839</v>
      </c>
      <c r="N1517" t="s">
        <v>840</v>
      </c>
      <c r="O1517" t="s">
        <v>837</v>
      </c>
      <c r="P1517" t="s">
        <v>673</v>
      </c>
      <c r="Q1517" t="s">
        <v>749</v>
      </c>
      <c r="R1517" t="s">
        <v>593</v>
      </c>
      <c r="S1517" t="s">
        <v>686</v>
      </c>
      <c r="T1517" t="s">
        <v>751</v>
      </c>
      <c r="U1517" t="s">
        <v>752</v>
      </c>
      <c r="V1517" t="s">
        <v>753</v>
      </c>
      <c r="W1517" t="s">
        <v>930</v>
      </c>
      <c r="X1517" t="s">
        <v>931</v>
      </c>
      <c r="Y1517" t="s">
        <v>755</v>
      </c>
      <c r="Z1517" t="s">
        <v>380</v>
      </c>
      <c r="AA1517" t="s">
        <v>756</v>
      </c>
      <c r="AB1517" t="s">
        <v>924</v>
      </c>
      <c r="AC1517" t="s">
        <v>758</v>
      </c>
      <c r="AD1517" t="s">
        <v>759</v>
      </c>
      <c r="AE1517" t="s">
        <v>562</v>
      </c>
      <c r="AF1517" t="s">
        <v>925</v>
      </c>
      <c r="AG1517" t="s">
        <v>761</v>
      </c>
      <c r="AH1517" t="s">
        <v>762</v>
      </c>
      <c r="AI1517" t="s">
        <v>926</v>
      </c>
      <c r="AJ1517">
        <v>1876.1</v>
      </c>
      <c r="AK1517">
        <v>0</v>
      </c>
      <c r="AL1517">
        <v>0</v>
      </c>
      <c r="AM1517" t="s">
        <v>764</v>
      </c>
      <c r="AN1517" t="s">
        <v>764</v>
      </c>
      <c r="AO1517" t="s">
        <v>764</v>
      </c>
    </row>
    <row r="1518" spans="1:41" x14ac:dyDescent="0.35">
      <c r="A1518">
        <v>1069714</v>
      </c>
      <c r="B1518" t="s">
        <v>740</v>
      </c>
      <c r="C1518" t="s">
        <v>741</v>
      </c>
      <c r="D1518" t="e">
        <v>#N/A</v>
      </c>
      <c r="E1518" t="s">
        <v>958</v>
      </c>
      <c r="F1518" t="s">
        <v>834</v>
      </c>
      <c r="G1518">
        <v>2021</v>
      </c>
      <c r="H1518">
        <v>4</v>
      </c>
      <c r="I1518" t="s">
        <v>743</v>
      </c>
      <c r="J1518" s="29">
        <v>44316</v>
      </c>
      <c r="K1518" t="s">
        <v>744</v>
      </c>
      <c r="L1518" t="s">
        <v>745</v>
      </c>
      <c r="M1518" t="s">
        <v>839</v>
      </c>
      <c r="N1518" t="s">
        <v>840</v>
      </c>
      <c r="O1518" t="s">
        <v>837</v>
      </c>
      <c r="P1518" t="s">
        <v>673</v>
      </c>
      <c r="Q1518" t="s">
        <v>749</v>
      </c>
      <c r="R1518" t="s">
        <v>619</v>
      </c>
      <c r="S1518" t="s">
        <v>792</v>
      </c>
      <c r="T1518" t="s">
        <v>751</v>
      </c>
      <c r="U1518" t="s">
        <v>752</v>
      </c>
      <c r="V1518" t="s">
        <v>753</v>
      </c>
      <c r="W1518" t="s">
        <v>933</v>
      </c>
      <c r="X1518" t="s">
        <v>934</v>
      </c>
      <c r="Y1518" t="s">
        <v>755</v>
      </c>
      <c r="Z1518" t="s">
        <v>380</v>
      </c>
      <c r="AA1518" t="s">
        <v>756</v>
      </c>
      <c r="AB1518" t="s">
        <v>924</v>
      </c>
      <c r="AC1518" t="s">
        <v>758</v>
      </c>
      <c r="AD1518" t="s">
        <v>759</v>
      </c>
      <c r="AE1518" t="s">
        <v>562</v>
      </c>
      <c r="AF1518" t="s">
        <v>935</v>
      </c>
      <c r="AG1518" t="s">
        <v>761</v>
      </c>
      <c r="AH1518" t="s">
        <v>762</v>
      </c>
      <c r="AI1518" t="s">
        <v>936</v>
      </c>
      <c r="AJ1518">
        <v>742.53</v>
      </c>
      <c r="AK1518">
        <v>0</v>
      </c>
      <c r="AL1518">
        <v>0</v>
      </c>
      <c r="AM1518" t="s">
        <v>764</v>
      </c>
      <c r="AN1518" t="s">
        <v>764</v>
      </c>
      <c r="AO1518" t="s">
        <v>764</v>
      </c>
    </row>
    <row r="1519" spans="1:41" x14ac:dyDescent="0.35">
      <c r="A1519">
        <v>1069715</v>
      </c>
      <c r="B1519" t="s">
        <v>740</v>
      </c>
      <c r="C1519" t="s">
        <v>741</v>
      </c>
      <c r="D1519" t="e">
        <v>#N/A</v>
      </c>
      <c r="E1519" t="s">
        <v>957</v>
      </c>
      <c r="F1519" t="s">
        <v>834</v>
      </c>
      <c r="G1519">
        <v>2021</v>
      </c>
      <c r="H1519">
        <v>4</v>
      </c>
      <c r="I1519" t="s">
        <v>743</v>
      </c>
      <c r="J1519" s="29">
        <v>44316</v>
      </c>
      <c r="K1519" t="s">
        <v>744</v>
      </c>
      <c r="L1519" t="s">
        <v>745</v>
      </c>
      <c r="M1519" t="s">
        <v>839</v>
      </c>
      <c r="N1519" t="s">
        <v>840</v>
      </c>
      <c r="O1519" t="s">
        <v>837</v>
      </c>
      <c r="P1519" t="s">
        <v>673</v>
      </c>
      <c r="Q1519" t="s">
        <v>749</v>
      </c>
      <c r="R1519" t="s">
        <v>619</v>
      </c>
      <c r="S1519" t="s">
        <v>792</v>
      </c>
      <c r="T1519" t="s">
        <v>751</v>
      </c>
      <c r="U1519" t="s">
        <v>752</v>
      </c>
      <c r="V1519" t="s">
        <v>753</v>
      </c>
      <c r="W1519" t="s">
        <v>930</v>
      </c>
      <c r="X1519" t="s">
        <v>931</v>
      </c>
      <c r="Y1519" t="s">
        <v>755</v>
      </c>
      <c r="Z1519" t="s">
        <v>380</v>
      </c>
      <c r="AA1519" t="s">
        <v>756</v>
      </c>
      <c r="AB1519" t="s">
        <v>924</v>
      </c>
      <c r="AC1519" t="s">
        <v>758</v>
      </c>
      <c r="AD1519" t="s">
        <v>759</v>
      </c>
      <c r="AE1519" t="s">
        <v>562</v>
      </c>
      <c r="AF1519" t="s">
        <v>925</v>
      </c>
      <c r="AG1519" t="s">
        <v>761</v>
      </c>
      <c r="AH1519" t="s">
        <v>762</v>
      </c>
      <c r="AI1519" t="s">
        <v>926</v>
      </c>
      <c r="AJ1519">
        <v>2153.29</v>
      </c>
      <c r="AK1519">
        <v>0</v>
      </c>
      <c r="AL1519">
        <v>0</v>
      </c>
      <c r="AM1519" t="s">
        <v>764</v>
      </c>
      <c r="AN1519" t="s">
        <v>764</v>
      </c>
      <c r="AO1519" t="s">
        <v>764</v>
      </c>
    </row>
    <row r="1520" spans="1:41" x14ac:dyDescent="0.35">
      <c r="A1520">
        <v>1029045</v>
      </c>
      <c r="B1520" t="s">
        <v>740</v>
      </c>
      <c r="C1520" t="s">
        <v>741</v>
      </c>
      <c r="D1520" t="e">
        <v>#N/A</v>
      </c>
      <c r="E1520" t="s">
        <v>979</v>
      </c>
      <c r="F1520" t="s">
        <v>834</v>
      </c>
      <c r="G1520">
        <v>2021</v>
      </c>
      <c r="H1520">
        <v>4</v>
      </c>
      <c r="I1520" t="s">
        <v>743</v>
      </c>
      <c r="J1520" s="29">
        <v>44316</v>
      </c>
      <c r="K1520" t="s">
        <v>744</v>
      </c>
      <c r="L1520" t="s">
        <v>745</v>
      </c>
      <c r="M1520" t="s">
        <v>839</v>
      </c>
      <c r="N1520" t="s">
        <v>840</v>
      </c>
      <c r="O1520" t="s">
        <v>837</v>
      </c>
      <c r="P1520" t="s">
        <v>673</v>
      </c>
      <c r="Q1520" t="s">
        <v>749</v>
      </c>
      <c r="R1520" t="s">
        <v>595</v>
      </c>
      <c r="S1520" t="s">
        <v>702</v>
      </c>
      <c r="T1520" t="s">
        <v>751</v>
      </c>
      <c r="U1520" t="s">
        <v>752</v>
      </c>
      <c r="V1520" t="s">
        <v>753</v>
      </c>
      <c r="W1520" t="s">
        <v>930</v>
      </c>
      <c r="X1520" t="s">
        <v>931</v>
      </c>
      <c r="Y1520" t="s">
        <v>755</v>
      </c>
      <c r="Z1520" t="s">
        <v>380</v>
      </c>
      <c r="AA1520" t="s">
        <v>756</v>
      </c>
      <c r="AB1520" t="s">
        <v>924</v>
      </c>
      <c r="AC1520" t="s">
        <v>758</v>
      </c>
      <c r="AD1520" t="s">
        <v>759</v>
      </c>
      <c r="AE1520" t="s">
        <v>247</v>
      </c>
      <c r="AF1520" t="s">
        <v>925</v>
      </c>
      <c r="AG1520" t="s">
        <v>761</v>
      </c>
      <c r="AH1520" t="s">
        <v>762</v>
      </c>
      <c r="AI1520" t="s">
        <v>926</v>
      </c>
      <c r="AJ1520">
        <v>2981.74</v>
      </c>
      <c r="AK1520">
        <v>0</v>
      </c>
      <c r="AL1520">
        <v>0</v>
      </c>
      <c r="AM1520" t="s">
        <v>764</v>
      </c>
      <c r="AN1520" t="s">
        <v>764</v>
      </c>
      <c r="AO1520" t="s">
        <v>764</v>
      </c>
    </row>
    <row r="1521" spans="1:41" x14ac:dyDescent="0.35">
      <c r="A1521">
        <v>1029720</v>
      </c>
      <c r="B1521" t="s">
        <v>740</v>
      </c>
      <c r="C1521" t="s">
        <v>741</v>
      </c>
      <c r="D1521" t="e">
        <v>#N/A</v>
      </c>
      <c r="E1521" t="s">
        <v>976</v>
      </c>
      <c r="F1521" t="s">
        <v>834</v>
      </c>
      <c r="G1521">
        <v>2021</v>
      </c>
      <c r="H1521">
        <v>4</v>
      </c>
      <c r="I1521" t="s">
        <v>743</v>
      </c>
      <c r="J1521" s="29">
        <v>44316</v>
      </c>
      <c r="K1521" t="s">
        <v>744</v>
      </c>
      <c r="L1521" t="s">
        <v>745</v>
      </c>
      <c r="M1521" t="s">
        <v>839</v>
      </c>
      <c r="N1521" t="s">
        <v>840</v>
      </c>
      <c r="O1521" t="s">
        <v>837</v>
      </c>
      <c r="P1521" t="s">
        <v>673</v>
      </c>
      <c r="Q1521" t="s">
        <v>749</v>
      </c>
      <c r="R1521" t="s">
        <v>597</v>
      </c>
      <c r="S1521" t="s">
        <v>691</v>
      </c>
      <c r="T1521" t="s">
        <v>751</v>
      </c>
      <c r="U1521" t="s">
        <v>752</v>
      </c>
      <c r="V1521" t="s">
        <v>753</v>
      </c>
      <c r="W1521" t="s">
        <v>930</v>
      </c>
      <c r="X1521" t="s">
        <v>931</v>
      </c>
      <c r="Y1521" t="s">
        <v>755</v>
      </c>
      <c r="Z1521" t="s">
        <v>380</v>
      </c>
      <c r="AA1521" t="s">
        <v>756</v>
      </c>
      <c r="AB1521" t="s">
        <v>924</v>
      </c>
      <c r="AC1521" t="s">
        <v>758</v>
      </c>
      <c r="AD1521" t="s">
        <v>759</v>
      </c>
      <c r="AE1521" t="s">
        <v>768</v>
      </c>
      <c r="AF1521" t="s">
        <v>925</v>
      </c>
      <c r="AG1521" t="s">
        <v>761</v>
      </c>
      <c r="AH1521" t="s">
        <v>762</v>
      </c>
      <c r="AI1521" t="s">
        <v>926</v>
      </c>
      <c r="AJ1521">
        <v>2904.05</v>
      </c>
      <c r="AK1521">
        <v>0</v>
      </c>
      <c r="AL1521">
        <v>0</v>
      </c>
      <c r="AM1521" t="s">
        <v>764</v>
      </c>
      <c r="AN1521" t="s">
        <v>764</v>
      </c>
      <c r="AO1521" t="s">
        <v>764</v>
      </c>
    </row>
    <row r="1522" spans="1:41" x14ac:dyDescent="0.35">
      <c r="A1522">
        <v>1029631</v>
      </c>
      <c r="B1522" t="s">
        <v>740</v>
      </c>
      <c r="C1522" t="s">
        <v>741</v>
      </c>
      <c r="D1522" t="e">
        <v>#N/A</v>
      </c>
      <c r="E1522" t="s">
        <v>998</v>
      </c>
      <c r="F1522" t="s">
        <v>834</v>
      </c>
      <c r="G1522">
        <v>2021</v>
      </c>
      <c r="H1522">
        <v>4</v>
      </c>
      <c r="I1522" t="s">
        <v>743</v>
      </c>
      <c r="J1522" s="29">
        <v>44316</v>
      </c>
      <c r="K1522" t="s">
        <v>744</v>
      </c>
      <c r="L1522" t="s">
        <v>745</v>
      </c>
      <c r="M1522" t="s">
        <v>839</v>
      </c>
      <c r="N1522" t="s">
        <v>840</v>
      </c>
      <c r="O1522" t="s">
        <v>837</v>
      </c>
      <c r="P1522" t="s">
        <v>673</v>
      </c>
      <c r="Q1522" t="s">
        <v>749</v>
      </c>
      <c r="R1522" t="s">
        <v>581</v>
      </c>
      <c r="S1522" t="s">
        <v>697</v>
      </c>
      <c r="T1522" t="s">
        <v>751</v>
      </c>
      <c r="U1522" t="s">
        <v>752</v>
      </c>
      <c r="V1522" t="s">
        <v>753</v>
      </c>
      <c r="W1522" t="s">
        <v>930</v>
      </c>
      <c r="X1522" t="s">
        <v>931</v>
      </c>
      <c r="Y1522" t="s">
        <v>755</v>
      </c>
      <c r="Z1522" t="s">
        <v>380</v>
      </c>
      <c r="AA1522" t="s">
        <v>756</v>
      </c>
      <c r="AB1522" t="s">
        <v>924</v>
      </c>
      <c r="AC1522" t="s">
        <v>758</v>
      </c>
      <c r="AD1522" t="s">
        <v>759</v>
      </c>
      <c r="AE1522" t="s">
        <v>472</v>
      </c>
      <c r="AF1522" t="s">
        <v>925</v>
      </c>
      <c r="AG1522" t="s">
        <v>761</v>
      </c>
      <c r="AH1522" t="s">
        <v>762</v>
      </c>
      <c r="AI1522" t="s">
        <v>926</v>
      </c>
      <c r="AJ1522">
        <v>20252.29</v>
      </c>
      <c r="AK1522">
        <v>0</v>
      </c>
      <c r="AL1522">
        <v>0</v>
      </c>
      <c r="AM1522" t="s">
        <v>764</v>
      </c>
      <c r="AN1522" t="s">
        <v>764</v>
      </c>
      <c r="AO1522" t="s">
        <v>764</v>
      </c>
    </row>
    <row r="1523" spans="1:41" x14ac:dyDescent="0.35">
      <c r="A1523">
        <v>1029633</v>
      </c>
      <c r="B1523" t="s">
        <v>740</v>
      </c>
      <c r="C1523" t="s">
        <v>741</v>
      </c>
      <c r="D1523" t="e">
        <v>#N/A</v>
      </c>
      <c r="E1523" t="s">
        <v>997</v>
      </c>
      <c r="F1523" t="s">
        <v>834</v>
      </c>
      <c r="G1523">
        <v>2021</v>
      </c>
      <c r="H1523">
        <v>4</v>
      </c>
      <c r="I1523" t="s">
        <v>743</v>
      </c>
      <c r="J1523" s="29">
        <v>44316</v>
      </c>
      <c r="K1523" t="s">
        <v>744</v>
      </c>
      <c r="L1523" t="s">
        <v>745</v>
      </c>
      <c r="M1523" t="s">
        <v>839</v>
      </c>
      <c r="N1523" t="s">
        <v>840</v>
      </c>
      <c r="O1523" t="s">
        <v>837</v>
      </c>
      <c r="P1523" t="s">
        <v>673</v>
      </c>
      <c r="Q1523" t="s">
        <v>749</v>
      </c>
      <c r="R1523" t="s">
        <v>581</v>
      </c>
      <c r="S1523" t="s">
        <v>697</v>
      </c>
      <c r="T1523" t="s">
        <v>751</v>
      </c>
      <c r="U1523" t="s">
        <v>752</v>
      </c>
      <c r="V1523" t="s">
        <v>753</v>
      </c>
      <c r="W1523" t="s">
        <v>922</v>
      </c>
      <c r="X1523" t="s">
        <v>923</v>
      </c>
      <c r="Y1523" t="s">
        <v>755</v>
      </c>
      <c r="Z1523" t="s">
        <v>380</v>
      </c>
      <c r="AA1523" t="s">
        <v>756</v>
      </c>
      <c r="AB1523" t="s">
        <v>924</v>
      </c>
      <c r="AC1523" t="s">
        <v>758</v>
      </c>
      <c r="AD1523" t="s">
        <v>759</v>
      </c>
      <c r="AE1523" t="s">
        <v>472</v>
      </c>
      <c r="AF1523" t="s">
        <v>925</v>
      </c>
      <c r="AG1523" t="s">
        <v>761</v>
      </c>
      <c r="AH1523" t="s">
        <v>762</v>
      </c>
      <c r="AI1523" t="s">
        <v>926</v>
      </c>
      <c r="AJ1523">
        <v>800.94</v>
      </c>
      <c r="AK1523">
        <v>0</v>
      </c>
      <c r="AL1523">
        <v>0</v>
      </c>
      <c r="AM1523" t="s">
        <v>764</v>
      </c>
      <c r="AN1523" t="s">
        <v>764</v>
      </c>
      <c r="AO1523" t="s">
        <v>764</v>
      </c>
    </row>
    <row r="1524" spans="1:41" x14ac:dyDescent="0.35">
      <c r="A1524">
        <v>1029540</v>
      </c>
      <c r="B1524" t="s">
        <v>740</v>
      </c>
      <c r="C1524" t="s">
        <v>741</v>
      </c>
      <c r="D1524" t="e">
        <v>#N/A</v>
      </c>
      <c r="E1524" t="s">
        <v>993</v>
      </c>
      <c r="F1524" t="s">
        <v>834</v>
      </c>
      <c r="G1524">
        <v>2021</v>
      </c>
      <c r="H1524">
        <v>4</v>
      </c>
      <c r="I1524" t="s">
        <v>743</v>
      </c>
      <c r="J1524" s="29">
        <v>44316</v>
      </c>
      <c r="K1524" t="s">
        <v>744</v>
      </c>
      <c r="L1524" t="s">
        <v>745</v>
      </c>
      <c r="M1524" t="s">
        <v>839</v>
      </c>
      <c r="N1524" t="s">
        <v>840</v>
      </c>
      <c r="O1524" t="s">
        <v>837</v>
      </c>
      <c r="P1524" t="s">
        <v>673</v>
      </c>
      <c r="Q1524" t="s">
        <v>749</v>
      </c>
      <c r="R1524" t="s">
        <v>585</v>
      </c>
      <c r="S1524" t="s">
        <v>706</v>
      </c>
      <c r="T1524" t="s">
        <v>751</v>
      </c>
      <c r="U1524" t="s">
        <v>752</v>
      </c>
      <c r="V1524" t="s">
        <v>753</v>
      </c>
      <c r="W1524" t="s">
        <v>933</v>
      </c>
      <c r="X1524" t="s">
        <v>934</v>
      </c>
      <c r="Y1524" t="s">
        <v>755</v>
      </c>
      <c r="Z1524" t="s">
        <v>380</v>
      </c>
      <c r="AA1524" t="s">
        <v>756</v>
      </c>
      <c r="AB1524" t="s">
        <v>924</v>
      </c>
      <c r="AC1524" t="s">
        <v>758</v>
      </c>
      <c r="AD1524" t="s">
        <v>759</v>
      </c>
      <c r="AE1524" t="s">
        <v>766</v>
      </c>
      <c r="AF1524" t="s">
        <v>935</v>
      </c>
      <c r="AG1524" t="s">
        <v>761</v>
      </c>
      <c r="AH1524" t="s">
        <v>762</v>
      </c>
      <c r="AI1524" t="s">
        <v>936</v>
      </c>
      <c r="AJ1524">
        <v>2668.78</v>
      </c>
      <c r="AK1524">
        <v>0</v>
      </c>
      <c r="AL1524">
        <v>0</v>
      </c>
      <c r="AM1524" t="s">
        <v>764</v>
      </c>
      <c r="AN1524" t="s">
        <v>764</v>
      </c>
      <c r="AO1524" t="s">
        <v>764</v>
      </c>
    </row>
    <row r="1525" spans="1:41" x14ac:dyDescent="0.35">
      <c r="A1525">
        <v>1029541</v>
      </c>
      <c r="B1525" t="s">
        <v>740</v>
      </c>
      <c r="C1525" t="s">
        <v>741</v>
      </c>
      <c r="D1525" t="e">
        <v>#N/A</v>
      </c>
      <c r="E1525" t="s">
        <v>992</v>
      </c>
      <c r="F1525" t="s">
        <v>834</v>
      </c>
      <c r="G1525">
        <v>2021</v>
      </c>
      <c r="H1525">
        <v>4</v>
      </c>
      <c r="I1525" t="s">
        <v>743</v>
      </c>
      <c r="J1525" s="29">
        <v>44316</v>
      </c>
      <c r="K1525" t="s">
        <v>744</v>
      </c>
      <c r="L1525" t="s">
        <v>745</v>
      </c>
      <c r="M1525" t="s">
        <v>839</v>
      </c>
      <c r="N1525" t="s">
        <v>840</v>
      </c>
      <c r="O1525" t="s">
        <v>837</v>
      </c>
      <c r="P1525" t="s">
        <v>673</v>
      </c>
      <c r="Q1525" t="s">
        <v>749</v>
      </c>
      <c r="R1525" t="s">
        <v>585</v>
      </c>
      <c r="S1525" t="s">
        <v>706</v>
      </c>
      <c r="T1525" t="s">
        <v>751</v>
      </c>
      <c r="U1525" t="s">
        <v>752</v>
      </c>
      <c r="V1525" t="s">
        <v>753</v>
      </c>
      <c r="W1525" t="s">
        <v>930</v>
      </c>
      <c r="X1525" t="s">
        <v>931</v>
      </c>
      <c r="Y1525" t="s">
        <v>755</v>
      </c>
      <c r="Z1525" t="s">
        <v>380</v>
      </c>
      <c r="AA1525" t="s">
        <v>756</v>
      </c>
      <c r="AB1525" t="s">
        <v>924</v>
      </c>
      <c r="AC1525" t="s">
        <v>758</v>
      </c>
      <c r="AD1525" t="s">
        <v>759</v>
      </c>
      <c r="AE1525" t="s">
        <v>766</v>
      </c>
      <c r="AF1525" t="s">
        <v>925</v>
      </c>
      <c r="AG1525" t="s">
        <v>761</v>
      </c>
      <c r="AH1525" t="s">
        <v>762</v>
      </c>
      <c r="AI1525" t="s">
        <v>926</v>
      </c>
      <c r="AJ1525">
        <v>3808.96</v>
      </c>
      <c r="AK1525">
        <v>0</v>
      </c>
      <c r="AL1525">
        <v>0</v>
      </c>
      <c r="AM1525" t="s">
        <v>764</v>
      </c>
      <c r="AN1525" t="s">
        <v>764</v>
      </c>
      <c r="AO1525" t="s">
        <v>764</v>
      </c>
    </row>
    <row r="1526" spans="1:41" x14ac:dyDescent="0.35">
      <c r="A1526">
        <v>1060746</v>
      </c>
      <c r="B1526" t="s">
        <v>740</v>
      </c>
      <c r="C1526" t="s">
        <v>741</v>
      </c>
      <c r="D1526" t="e">
        <v>#N/A</v>
      </c>
      <c r="E1526" t="s">
        <v>999</v>
      </c>
      <c r="F1526" t="s">
        <v>834</v>
      </c>
      <c r="G1526">
        <v>2021</v>
      </c>
      <c r="H1526">
        <v>4</v>
      </c>
      <c r="I1526" t="s">
        <v>743</v>
      </c>
      <c r="J1526" s="29">
        <v>44316</v>
      </c>
      <c r="K1526" t="s">
        <v>744</v>
      </c>
      <c r="L1526" t="s">
        <v>745</v>
      </c>
      <c r="M1526" t="s">
        <v>839</v>
      </c>
      <c r="N1526" t="s">
        <v>840</v>
      </c>
      <c r="O1526" t="s">
        <v>837</v>
      </c>
      <c r="P1526" t="s">
        <v>673</v>
      </c>
      <c r="Q1526" t="s">
        <v>749</v>
      </c>
      <c r="R1526" t="s">
        <v>581</v>
      </c>
      <c r="S1526" t="s">
        <v>697</v>
      </c>
      <c r="T1526" t="s">
        <v>751</v>
      </c>
      <c r="U1526" t="s">
        <v>752</v>
      </c>
      <c r="V1526" t="s">
        <v>753</v>
      </c>
      <c r="W1526" t="s">
        <v>933</v>
      </c>
      <c r="X1526" t="s">
        <v>934</v>
      </c>
      <c r="Y1526" t="s">
        <v>755</v>
      </c>
      <c r="Z1526" t="s">
        <v>380</v>
      </c>
      <c r="AA1526" t="s">
        <v>756</v>
      </c>
      <c r="AB1526" t="s">
        <v>924</v>
      </c>
      <c r="AC1526" t="s">
        <v>758</v>
      </c>
      <c r="AD1526" t="s">
        <v>759</v>
      </c>
      <c r="AE1526" t="s">
        <v>472</v>
      </c>
      <c r="AF1526" t="s">
        <v>935</v>
      </c>
      <c r="AG1526" t="s">
        <v>761</v>
      </c>
      <c r="AH1526" t="s">
        <v>762</v>
      </c>
      <c r="AI1526" t="s">
        <v>936</v>
      </c>
      <c r="AJ1526">
        <v>3922.55</v>
      </c>
      <c r="AK1526">
        <v>0</v>
      </c>
      <c r="AL1526">
        <v>0</v>
      </c>
      <c r="AM1526" t="s">
        <v>764</v>
      </c>
      <c r="AN1526" t="s">
        <v>764</v>
      </c>
      <c r="AO1526" t="s">
        <v>764</v>
      </c>
    </row>
    <row r="1527" spans="1:41" x14ac:dyDescent="0.35">
      <c r="A1527">
        <v>1060748</v>
      </c>
      <c r="B1527" t="s">
        <v>740</v>
      </c>
      <c r="C1527" t="s">
        <v>741</v>
      </c>
      <c r="D1527" t="e">
        <v>#N/A</v>
      </c>
      <c r="E1527" t="s">
        <v>990</v>
      </c>
      <c r="F1527" t="s">
        <v>834</v>
      </c>
      <c r="G1527">
        <v>2021</v>
      </c>
      <c r="H1527">
        <v>4</v>
      </c>
      <c r="I1527" t="s">
        <v>743</v>
      </c>
      <c r="J1527" s="29">
        <v>44316</v>
      </c>
      <c r="K1527" t="s">
        <v>744</v>
      </c>
      <c r="L1527" t="s">
        <v>745</v>
      </c>
      <c r="M1527" t="s">
        <v>839</v>
      </c>
      <c r="N1527" t="s">
        <v>840</v>
      </c>
      <c r="O1527" t="s">
        <v>837</v>
      </c>
      <c r="P1527" t="s">
        <v>673</v>
      </c>
      <c r="Q1527" t="s">
        <v>749</v>
      </c>
      <c r="R1527" t="s">
        <v>587</v>
      </c>
      <c r="S1527" t="s">
        <v>799</v>
      </c>
      <c r="T1527" t="s">
        <v>751</v>
      </c>
      <c r="U1527" t="s">
        <v>752</v>
      </c>
      <c r="V1527" t="s">
        <v>753</v>
      </c>
      <c r="W1527" t="s">
        <v>933</v>
      </c>
      <c r="X1527" t="s">
        <v>934</v>
      </c>
      <c r="Y1527" t="s">
        <v>755</v>
      </c>
      <c r="Z1527" t="s">
        <v>380</v>
      </c>
      <c r="AA1527" t="s">
        <v>756</v>
      </c>
      <c r="AB1527" t="s">
        <v>924</v>
      </c>
      <c r="AC1527" t="s">
        <v>758</v>
      </c>
      <c r="AD1527" t="s">
        <v>759</v>
      </c>
      <c r="AE1527" t="s">
        <v>768</v>
      </c>
      <c r="AF1527" t="s">
        <v>935</v>
      </c>
      <c r="AG1527" t="s">
        <v>761</v>
      </c>
      <c r="AH1527" t="s">
        <v>762</v>
      </c>
      <c r="AI1527" t="s">
        <v>936</v>
      </c>
      <c r="AJ1527">
        <v>701.97</v>
      </c>
      <c r="AK1527">
        <v>0</v>
      </c>
      <c r="AL1527">
        <v>0</v>
      </c>
      <c r="AM1527" t="s">
        <v>764</v>
      </c>
      <c r="AN1527" t="s">
        <v>764</v>
      </c>
      <c r="AO1527" t="s">
        <v>764</v>
      </c>
    </row>
    <row r="1528" spans="1:41" x14ac:dyDescent="0.35">
      <c r="A1528">
        <v>1060749</v>
      </c>
      <c r="B1528" t="s">
        <v>740</v>
      </c>
      <c r="C1528" t="s">
        <v>741</v>
      </c>
      <c r="D1528" t="e">
        <v>#N/A</v>
      </c>
      <c r="E1528" t="s">
        <v>989</v>
      </c>
      <c r="F1528" t="s">
        <v>834</v>
      </c>
      <c r="G1528">
        <v>2021</v>
      </c>
      <c r="H1528">
        <v>4</v>
      </c>
      <c r="I1528" t="s">
        <v>743</v>
      </c>
      <c r="J1528" s="29">
        <v>44316</v>
      </c>
      <c r="K1528" t="s">
        <v>744</v>
      </c>
      <c r="L1528" t="s">
        <v>745</v>
      </c>
      <c r="M1528" t="s">
        <v>839</v>
      </c>
      <c r="N1528" t="s">
        <v>840</v>
      </c>
      <c r="O1528" t="s">
        <v>837</v>
      </c>
      <c r="P1528" t="s">
        <v>673</v>
      </c>
      <c r="Q1528" t="s">
        <v>749</v>
      </c>
      <c r="R1528" t="s">
        <v>587</v>
      </c>
      <c r="S1528" t="s">
        <v>799</v>
      </c>
      <c r="T1528" t="s">
        <v>751</v>
      </c>
      <c r="U1528" t="s">
        <v>752</v>
      </c>
      <c r="V1528" t="s">
        <v>753</v>
      </c>
      <c r="W1528" t="s">
        <v>930</v>
      </c>
      <c r="X1528" t="s">
        <v>931</v>
      </c>
      <c r="Y1528" t="s">
        <v>755</v>
      </c>
      <c r="Z1528" t="s">
        <v>380</v>
      </c>
      <c r="AA1528" t="s">
        <v>756</v>
      </c>
      <c r="AB1528" t="s">
        <v>924</v>
      </c>
      <c r="AC1528" t="s">
        <v>758</v>
      </c>
      <c r="AD1528" t="s">
        <v>759</v>
      </c>
      <c r="AE1528" t="s">
        <v>768</v>
      </c>
      <c r="AF1528" t="s">
        <v>925</v>
      </c>
      <c r="AG1528" t="s">
        <v>761</v>
      </c>
      <c r="AH1528" t="s">
        <v>762</v>
      </c>
      <c r="AI1528" t="s">
        <v>926</v>
      </c>
      <c r="AJ1528">
        <v>4096.16</v>
      </c>
      <c r="AK1528">
        <v>0</v>
      </c>
      <c r="AL1528">
        <v>0</v>
      </c>
      <c r="AM1528" t="s">
        <v>764</v>
      </c>
      <c r="AN1528" t="s">
        <v>764</v>
      </c>
      <c r="AO1528" t="s">
        <v>764</v>
      </c>
    </row>
    <row r="1529" spans="1:41" x14ac:dyDescent="0.35">
      <c r="A1529">
        <v>1060753</v>
      </c>
      <c r="B1529" t="s">
        <v>740</v>
      </c>
      <c r="C1529" t="s">
        <v>741</v>
      </c>
      <c r="D1529" t="e">
        <v>#N/A</v>
      </c>
      <c r="E1529" t="s">
        <v>985</v>
      </c>
      <c r="F1529" t="s">
        <v>834</v>
      </c>
      <c r="G1529">
        <v>2021</v>
      </c>
      <c r="H1529">
        <v>4</v>
      </c>
      <c r="I1529" t="s">
        <v>743</v>
      </c>
      <c r="J1529" s="29">
        <v>44316</v>
      </c>
      <c r="K1529" t="s">
        <v>744</v>
      </c>
      <c r="L1529" t="s">
        <v>745</v>
      </c>
      <c r="M1529" t="s">
        <v>839</v>
      </c>
      <c r="N1529" t="s">
        <v>840</v>
      </c>
      <c r="O1529" t="s">
        <v>837</v>
      </c>
      <c r="P1529" t="s">
        <v>673</v>
      </c>
      <c r="Q1529" t="s">
        <v>749</v>
      </c>
      <c r="R1529" t="s">
        <v>591</v>
      </c>
      <c r="S1529" t="s">
        <v>687</v>
      </c>
      <c r="T1529" t="s">
        <v>751</v>
      </c>
      <c r="U1529" t="s">
        <v>752</v>
      </c>
      <c r="V1529" t="s">
        <v>753</v>
      </c>
      <c r="W1529" t="s">
        <v>933</v>
      </c>
      <c r="X1529" t="s">
        <v>934</v>
      </c>
      <c r="Y1529" t="s">
        <v>755</v>
      </c>
      <c r="Z1529" t="s">
        <v>380</v>
      </c>
      <c r="AA1529" t="s">
        <v>756</v>
      </c>
      <c r="AB1529" t="s">
        <v>924</v>
      </c>
      <c r="AC1529" t="s">
        <v>758</v>
      </c>
      <c r="AD1529" t="s">
        <v>759</v>
      </c>
      <c r="AE1529" t="s">
        <v>768</v>
      </c>
      <c r="AF1529" t="s">
        <v>935</v>
      </c>
      <c r="AG1529" t="s">
        <v>761</v>
      </c>
      <c r="AH1529" t="s">
        <v>762</v>
      </c>
      <c r="AI1529" t="s">
        <v>936</v>
      </c>
      <c r="AJ1529">
        <v>923.66</v>
      </c>
      <c r="AK1529">
        <v>0</v>
      </c>
      <c r="AL1529">
        <v>0</v>
      </c>
      <c r="AM1529" t="s">
        <v>764</v>
      </c>
      <c r="AN1529" t="s">
        <v>764</v>
      </c>
      <c r="AO1529" t="s">
        <v>764</v>
      </c>
    </row>
    <row r="1530" spans="1:41" x14ac:dyDescent="0.35">
      <c r="A1530">
        <v>1060763</v>
      </c>
      <c r="B1530" t="s">
        <v>740</v>
      </c>
      <c r="C1530" t="s">
        <v>741</v>
      </c>
      <c r="D1530" t="e">
        <v>#N/A</v>
      </c>
      <c r="E1530" t="s">
        <v>980</v>
      </c>
      <c r="F1530" t="s">
        <v>834</v>
      </c>
      <c r="G1530">
        <v>2021</v>
      </c>
      <c r="H1530">
        <v>4</v>
      </c>
      <c r="I1530" t="s">
        <v>743</v>
      </c>
      <c r="J1530" s="29">
        <v>44316</v>
      </c>
      <c r="K1530" t="s">
        <v>744</v>
      </c>
      <c r="L1530" t="s">
        <v>745</v>
      </c>
      <c r="M1530" t="s">
        <v>839</v>
      </c>
      <c r="N1530" t="s">
        <v>840</v>
      </c>
      <c r="O1530" t="s">
        <v>837</v>
      </c>
      <c r="P1530" t="s">
        <v>673</v>
      </c>
      <c r="Q1530" t="s">
        <v>749</v>
      </c>
      <c r="R1530" t="s">
        <v>595</v>
      </c>
      <c r="S1530" t="s">
        <v>702</v>
      </c>
      <c r="T1530" t="s">
        <v>751</v>
      </c>
      <c r="U1530" t="s">
        <v>752</v>
      </c>
      <c r="V1530" t="s">
        <v>753</v>
      </c>
      <c r="W1530" t="s">
        <v>933</v>
      </c>
      <c r="X1530" t="s">
        <v>934</v>
      </c>
      <c r="Y1530" t="s">
        <v>755</v>
      </c>
      <c r="Z1530" t="s">
        <v>380</v>
      </c>
      <c r="AA1530" t="s">
        <v>756</v>
      </c>
      <c r="AB1530" t="s">
        <v>924</v>
      </c>
      <c r="AC1530" t="s">
        <v>758</v>
      </c>
      <c r="AD1530" t="s">
        <v>759</v>
      </c>
      <c r="AE1530" t="s">
        <v>247</v>
      </c>
      <c r="AF1530" t="s">
        <v>935</v>
      </c>
      <c r="AG1530" t="s">
        <v>761</v>
      </c>
      <c r="AH1530" t="s">
        <v>762</v>
      </c>
      <c r="AI1530" t="s">
        <v>936</v>
      </c>
      <c r="AJ1530">
        <v>1948.66</v>
      </c>
      <c r="AK1530">
        <v>0</v>
      </c>
      <c r="AL1530">
        <v>0</v>
      </c>
      <c r="AM1530" t="s">
        <v>764</v>
      </c>
      <c r="AN1530" t="s">
        <v>764</v>
      </c>
      <c r="AO1530" t="s">
        <v>764</v>
      </c>
    </row>
    <row r="1531" spans="1:41" x14ac:dyDescent="0.35">
      <c r="A1531">
        <v>1060764</v>
      </c>
      <c r="B1531" t="s">
        <v>740</v>
      </c>
      <c r="C1531" t="s">
        <v>741</v>
      </c>
      <c r="D1531" t="e">
        <v>#N/A</v>
      </c>
      <c r="E1531" t="s">
        <v>1007</v>
      </c>
      <c r="F1531" t="s">
        <v>834</v>
      </c>
      <c r="G1531">
        <v>2021</v>
      </c>
      <c r="H1531">
        <v>4</v>
      </c>
      <c r="I1531" t="s">
        <v>743</v>
      </c>
      <c r="J1531" s="29">
        <v>44316</v>
      </c>
      <c r="K1531" t="s">
        <v>744</v>
      </c>
      <c r="L1531" t="s">
        <v>745</v>
      </c>
      <c r="M1531" t="s">
        <v>839</v>
      </c>
      <c r="N1531" t="s">
        <v>840</v>
      </c>
      <c r="O1531" t="s">
        <v>837</v>
      </c>
      <c r="P1531" t="s">
        <v>673</v>
      </c>
      <c r="Q1531" t="s">
        <v>749</v>
      </c>
      <c r="R1531" t="s">
        <v>603</v>
      </c>
      <c r="S1531" t="s">
        <v>868</v>
      </c>
      <c r="T1531" t="s">
        <v>751</v>
      </c>
      <c r="U1531" t="s">
        <v>752</v>
      </c>
      <c r="V1531" t="s">
        <v>753</v>
      </c>
      <c r="W1531" t="s">
        <v>930</v>
      </c>
      <c r="X1531" t="s">
        <v>931</v>
      </c>
      <c r="Y1531" t="s">
        <v>755</v>
      </c>
      <c r="Z1531" t="s">
        <v>380</v>
      </c>
      <c r="AA1531" t="s">
        <v>756</v>
      </c>
      <c r="AB1531" t="s">
        <v>924</v>
      </c>
      <c r="AC1531" t="s">
        <v>758</v>
      </c>
      <c r="AD1531" t="s">
        <v>759</v>
      </c>
      <c r="AE1531" t="s">
        <v>247</v>
      </c>
      <c r="AF1531" t="s">
        <v>925</v>
      </c>
      <c r="AG1531" t="s">
        <v>761</v>
      </c>
      <c r="AH1531" t="s">
        <v>762</v>
      </c>
      <c r="AI1531" t="s">
        <v>926</v>
      </c>
      <c r="AJ1531">
        <v>1143.3</v>
      </c>
      <c r="AK1531">
        <v>0</v>
      </c>
      <c r="AL1531">
        <v>0</v>
      </c>
      <c r="AM1531" t="s">
        <v>764</v>
      </c>
      <c r="AN1531" t="s">
        <v>764</v>
      </c>
      <c r="AO1531" t="s">
        <v>764</v>
      </c>
    </row>
    <row r="1532" spans="1:41" x14ac:dyDescent="0.35">
      <c r="A1532">
        <v>1060766</v>
      </c>
      <c r="B1532" t="s">
        <v>740</v>
      </c>
      <c r="C1532" t="s">
        <v>741</v>
      </c>
      <c r="D1532" t="e">
        <v>#N/A</v>
      </c>
      <c r="E1532" t="s">
        <v>969</v>
      </c>
      <c r="F1532" t="s">
        <v>834</v>
      </c>
      <c r="G1532">
        <v>2021</v>
      </c>
      <c r="H1532">
        <v>4</v>
      </c>
      <c r="I1532" t="s">
        <v>743</v>
      </c>
      <c r="J1532" s="29">
        <v>44316</v>
      </c>
      <c r="K1532" t="s">
        <v>744</v>
      </c>
      <c r="L1532" t="s">
        <v>745</v>
      </c>
      <c r="M1532" t="s">
        <v>839</v>
      </c>
      <c r="N1532" t="s">
        <v>840</v>
      </c>
      <c r="O1532" t="s">
        <v>837</v>
      </c>
      <c r="P1532" t="s">
        <v>673</v>
      </c>
      <c r="Q1532" t="s">
        <v>749</v>
      </c>
      <c r="R1532" t="s">
        <v>607</v>
      </c>
      <c r="S1532" t="s">
        <v>794</v>
      </c>
      <c r="T1532" t="s">
        <v>751</v>
      </c>
      <c r="U1532" t="s">
        <v>752</v>
      </c>
      <c r="V1532" t="s">
        <v>753</v>
      </c>
      <c r="W1532" t="s">
        <v>930</v>
      </c>
      <c r="X1532" t="s">
        <v>931</v>
      </c>
      <c r="Y1532" t="s">
        <v>755</v>
      </c>
      <c r="Z1532" t="s">
        <v>380</v>
      </c>
      <c r="AA1532" t="s">
        <v>756</v>
      </c>
      <c r="AB1532" t="s">
        <v>924</v>
      </c>
      <c r="AC1532" t="s">
        <v>758</v>
      </c>
      <c r="AD1532" t="s">
        <v>759</v>
      </c>
      <c r="AE1532" t="s">
        <v>768</v>
      </c>
      <c r="AF1532" t="s">
        <v>925</v>
      </c>
      <c r="AG1532" t="s">
        <v>761</v>
      </c>
      <c r="AH1532" t="s">
        <v>762</v>
      </c>
      <c r="AI1532" t="s">
        <v>926</v>
      </c>
      <c r="AJ1532">
        <v>4900.9399999999996</v>
      </c>
      <c r="AK1532">
        <v>0</v>
      </c>
      <c r="AL1532">
        <v>0</v>
      </c>
      <c r="AM1532" t="s">
        <v>764</v>
      </c>
      <c r="AN1532" t="s">
        <v>764</v>
      </c>
      <c r="AO1532" t="s">
        <v>764</v>
      </c>
    </row>
    <row r="1533" spans="1:41" x14ac:dyDescent="0.35">
      <c r="A1533">
        <v>1060767</v>
      </c>
      <c r="B1533" t="s">
        <v>740</v>
      </c>
      <c r="C1533" t="s">
        <v>741</v>
      </c>
      <c r="D1533" t="e">
        <v>#N/A</v>
      </c>
      <c r="E1533" t="s">
        <v>968</v>
      </c>
      <c r="F1533" t="s">
        <v>834</v>
      </c>
      <c r="G1533">
        <v>2021</v>
      </c>
      <c r="H1533">
        <v>4</v>
      </c>
      <c r="I1533" t="s">
        <v>743</v>
      </c>
      <c r="J1533" s="29">
        <v>44316</v>
      </c>
      <c r="K1533" t="s">
        <v>744</v>
      </c>
      <c r="L1533" t="s">
        <v>745</v>
      </c>
      <c r="M1533" t="s">
        <v>839</v>
      </c>
      <c r="N1533" t="s">
        <v>840</v>
      </c>
      <c r="O1533" t="s">
        <v>837</v>
      </c>
      <c r="P1533" t="s">
        <v>673</v>
      </c>
      <c r="Q1533" t="s">
        <v>749</v>
      </c>
      <c r="R1533" t="s">
        <v>609</v>
      </c>
      <c r="S1533" t="s">
        <v>701</v>
      </c>
      <c r="T1533" t="s">
        <v>751</v>
      </c>
      <c r="U1533" t="s">
        <v>752</v>
      </c>
      <c r="V1533" t="s">
        <v>753</v>
      </c>
      <c r="W1533" t="s">
        <v>933</v>
      </c>
      <c r="X1533" t="s">
        <v>934</v>
      </c>
      <c r="Y1533" t="s">
        <v>755</v>
      </c>
      <c r="Z1533" t="s">
        <v>380</v>
      </c>
      <c r="AA1533" t="s">
        <v>756</v>
      </c>
      <c r="AB1533" t="s">
        <v>924</v>
      </c>
      <c r="AC1533" t="s">
        <v>758</v>
      </c>
      <c r="AD1533" t="s">
        <v>759</v>
      </c>
      <c r="AE1533" t="s">
        <v>247</v>
      </c>
      <c r="AF1533" t="s">
        <v>935</v>
      </c>
      <c r="AG1533" t="s">
        <v>761</v>
      </c>
      <c r="AH1533" t="s">
        <v>762</v>
      </c>
      <c r="AI1533" t="s">
        <v>936</v>
      </c>
      <c r="AJ1533">
        <v>397.76</v>
      </c>
      <c r="AK1533">
        <v>0</v>
      </c>
      <c r="AL1533">
        <v>0</v>
      </c>
      <c r="AM1533" t="s">
        <v>764</v>
      </c>
      <c r="AN1533" t="s">
        <v>764</v>
      </c>
      <c r="AO1533" t="s">
        <v>764</v>
      </c>
    </row>
    <row r="1534" spans="1:41" x14ac:dyDescent="0.35">
      <c r="A1534">
        <v>1060768</v>
      </c>
      <c r="B1534" t="s">
        <v>740</v>
      </c>
      <c r="C1534" t="s">
        <v>741</v>
      </c>
      <c r="D1534" t="e">
        <v>#N/A</v>
      </c>
      <c r="E1534" t="s">
        <v>967</v>
      </c>
      <c r="F1534" t="s">
        <v>834</v>
      </c>
      <c r="G1534">
        <v>2021</v>
      </c>
      <c r="H1534">
        <v>4</v>
      </c>
      <c r="I1534" t="s">
        <v>743</v>
      </c>
      <c r="J1534" s="29">
        <v>44316</v>
      </c>
      <c r="K1534" t="s">
        <v>744</v>
      </c>
      <c r="L1534" t="s">
        <v>745</v>
      </c>
      <c r="M1534" t="s">
        <v>839</v>
      </c>
      <c r="N1534" t="s">
        <v>840</v>
      </c>
      <c r="O1534" t="s">
        <v>837</v>
      </c>
      <c r="P1534" t="s">
        <v>673</v>
      </c>
      <c r="Q1534" t="s">
        <v>749</v>
      </c>
      <c r="R1534" t="s">
        <v>609</v>
      </c>
      <c r="S1534" t="s">
        <v>701</v>
      </c>
      <c r="T1534" t="s">
        <v>751</v>
      </c>
      <c r="U1534" t="s">
        <v>752</v>
      </c>
      <c r="V1534" t="s">
        <v>753</v>
      </c>
      <c r="W1534" t="s">
        <v>930</v>
      </c>
      <c r="X1534" t="s">
        <v>931</v>
      </c>
      <c r="Y1534" t="s">
        <v>755</v>
      </c>
      <c r="Z1534" t="s">
        <v>380</v>
      </c>
      <c r="AA1534" t="s">
        <v>756</v>
      </c>
      <c r="AB1534" t="s">
        <v>924</v>
      </c>
      <c r="AC1534" t="s">
        <v>758</v>
      </c>
      <c r="AD1534" t="s">
        <v>759</v>
      </c>
      <c r="AE1534" t="s">
        <v>247</v>
      </c>
      <c r="AF1534" t="s">
        <v>925</v>
      </c>
      <c r="AG1534" t="s">
        <v>761</v>
      </c>
      <c r="AH1534" t="s">
        <v>762</v>
      </c>
      <c r="AI1534" t="s">
        <v>926</v>
      </c>
      <c r="AJ1534">
        <v>121.79</v>
      </c>
      <c r="AK1534">
        <v>0</v>
      </c>
      <c r="AL1534">
        <v>0</v>
      </c>
      <c r="AM1534" t="s">
        <v>764</v>
      </c>
      <c r="AN1534" t="s">
        <v>764</v>
      </c>
      <c r="AO1534" t="s">
        <v>764</v>
      </c>
    </row>
    <row r="1535" spans="1:41" x14ac:dyDescent="0.35">
      <c r="A1535">
        <v>1060768</v>
      </c>
      <c r="B1535" t="s">
        <v>740</v>
      </c>
      <c r="C1535" t="s">
        <v>741</v>
      </c>
      <c r="D1535" t="e">
        <v>#N/A</v>
      </c>
      <c r="E1535" t="s">
        <v>967</v>
      </c>
      <c r="F1535" t="s">
        <v>834</v>
      </c>
      <c r="G1535">
        <v>2021</v>
      </c>
      <c r="H1535">
        <v>4</v>
      </c>
      <c r="I1535" t="s">
        <v>743</v>
      </c>
      <c r="J1535" s="29">
        <v>44316</v>
      </c>
      <c r="K1535" t="s">
        <v>744</v>
      </c>
      <c r="L1535" t="s">
        <v>745</v>
      </c>
      <c r="M1535" t="s">
        <v>839</v>
      </c>
      <c r="N1535" t="s">
        <v>840</v>
      </c>
      <c r="O1535" t="s">
        <v>837</v>
      </c>
      <c r="P1535" t="s">
        <v>673</v>
      </c>
      <c r="Q1535" t="s">
        <v>749</v>
      </c>
      <c r="R1535" t="s">
        <v>609</v>
      </c>
      <c r="S1535" t="s">
        <v>701</v>
      </c>
      <c r="T1535" t="s">
        <v>751</v>
      </c>
      <c r="U1535" t="s">
        <v>752</v>
      </c>
      <c r="V1535" t="s">
        <v>753</v>
      </c>
      <c r="W1535" t="s">
        <v>930</v>
      </c>
      <c r="X1535" t="s">
        <v>931</v>
      </c>
      <c r="Y1535" t="s">
        <v>755</v>
      </c>
      <c r="Z1535" t="s">
        <v>380</v>
      </c>
      <c r="AA1535" t="s">
        <v>756</v>
      </c>
      <c r="AB1535" t="s">
        <v>924</v>
      </c>
      <c r="AC1535" t="s">
        <v>758</v>
      </c>
      <c r="AD1535" t="s">
        <v>759</v>
      </c>
      <c r="AE1535" t="s">
        <v>247</v>
      </c>
      <c r="AF1535" t="s">
        <v>925</v>
      </c>
      <c r="AG1535" t="s">
        <v>761</v>
      </c>
      <c r="AH1535" t="s">
        <v>762</v>
      </c>
      <c r="AI1535" t="s">
        <v>926</v>
      </c>
      <c r="AJ1535">
        <v>1468.8</v>
      </c>
      <c r="AK1535">
        <v>0</v>
      </c>
      <c r="AL1535">
        <v>0</v>
      </c>
      <c r="AM1535" t="s">
        <v>764</v>
      </c>
      <c r="AN1535" t="s">
        <v>764</v>
      </c>
      <c r="AO1535" t="s">
        <v>764</v>
      </c>
    </row>
    <row r="1536" spans="1:41" x14ac:dyDescent="0.35">
      <c r="A1536">
        <v>1060769</v>
      </c>
      <c r="B1536" t="s">
        <v>740</v>
      </c>
      <c r="C1536" t="s">
        <v>741</v>
      </c>
      <c r="D1536" t="e">
        <v>#N/A</v>
      </c>
      <c r="E1536" t="s">
        <v>966</v>
      </c>
      <c r="F1536" t="s">
        <v>834</v>
      </c>
      <c r="G1536">
        <v>2021</v>
      </c>
      <c r="H1536">
        <v>4</v>
      </c>
      <c r="I1536" t="s">
        <v>743</v>
      </c>
      <c r="J1536" s="29">
        <v>44316</v>
      </c>
      <c r="K1536" t="s">
        <v>744</v>
      </c>
      <c r="L1536" t="s">
        <v>745</v>
      </c>
      <c r="M1536" t="s">
        <v>839</v>
      </c>
      <c r="N1536" t="s">
        <v>840</v>
      </c>
      <c r="O1536" t="s">
        <v>837</v>
      </c>
      <c r="P1536" t="s">
        <v>673</v>
      </c>
      <c r="Q1536" t="s">
        <v>749</v>
      </c>
      <c r="R1536" t="s">
        <v>611</v>
      </c>
      <c r="S1536" t="s">
        <v>688</v>
      </c>
      <c r="T1536" t="s">
        <v>751</v>
      </c>
      <c r="U1536" t="s">
        <v>752</v>
      </c>
      <c r="V1536" t="s">
        <v>753</v>
      </c>
      <c r="W1536" t="s">
        <v>933</v>
      </c>
      <c r="X1536" t="s">
        <v>934</v>
      </c>
      <c r="Y1536" t="s">
        <v>755</v>
      </c>
      <c r="Z1536" t="s">
        <v>380</v>
      </c>
      <c r="AA1536" t="s">
        <v>756</v>
      </c>
      <c r="AB1536" t="s">
        <v>924</v>
      </c>
      <c r="AC1536" t="s">
        <v>758</v>
      </c>
      <c r="AD1536" t="s">
        <v>759</v>
      </c>
      <c r="AE1536" t="s">
        <v>768</v>
      </c>
      <c r="AF1536" t="s">
        <v>935</v>
      </c>
      <c r="AG1536" t="s">
        <v>761</v>
      </c>
      <c r="AH1536" t="s">
        <v>762</v>
      </c>
      <c r="AI1536" t="s">
        <v>936</v>
      </c>
      <c r="AJ1536">
        <v>679.49</v>
      </c>
      <c r="AK1536">
        <v>0</v>
      </c>
      <c r="AL1536">
        <v>0</v>
      </c>
      <c r="AM1536" t="s">
        <v>764</v>
      </c>
      <c r="AN1536" t="s">
        <v>764</v>
      </c>
      <c r="AO1536" t="s">
        <v>764</v>
      </c>
    </row>
    <row r="1537" spans="1:41" x14ac:dyDescent="0.35">
      <c r="A1537">
        <v>1060770</v>
      </c>
      <c r="B1537" t="s">
        <v>740</v>
      </c>
      <c r="C1537" t="s">
        <v>741</v>
      </c>
      <c r="D1537" t="e">
        <v>#N/A</v>
      </c>
      <c r="E1537" t="s">
        <v>965</v>
      </c>
      <c r="F1537" t="s">
        <v>834</v>
      </c>
      <c r="G1537">
        <v>2021</v>
      </c>
      <c r="H1537">
        <v>4</v>
      </c>
      <c r="I1537" t="s">
        <v>743</v>
      </c>
      <c r="J1537" s="29">
        <v>44316</v>
      </c>
      <c r="K1537" t="s">
        <v>744</v>
      </c>
      <c r="L1537" t="s">
        <v>745</v>
      </c>
      <c r="M1537" t="s">
        <v>839</v>
      </c>
      <c r="N1537" t="s">
        <v>840</v>
      </c>
      <c r="O1537" t="s">
        <v>837</v>
      </c>
      <c r="P1537" t="s">
        <v>673</v>
      </c>
      <c r="Q1537" t="s">
        <v>749</v>
      </c>
      <c r="R1537" t="s">
        <v>611</v>
      </c>
      <c r="S1537" t="s">
        <v>688</v>
      </c>
      <c r="T1537" t="s">
        <v>751</v>
      </c>
      <c r="U1537" t="s">
        <v>752</v>
      </c>
      <c r="V1537" t="s">
        <v>753</v>
      </c>
      <c r="W1537" t="s">
        <v>930</v>
      </c>
      <c r="X1537" t="s">
        <v>931</v>
      </c>
      <c r="Y1537" t="s">
        <v>755</v>
      </c>
      <c r="Z1537" t="s">
        <v>380</v>
      </c>
      <c r="AA1537" t="s">
        <v>756</v>
      </c>
      <c r="AB1537" t="s">
        <v>924</v>
      </c>
      <c r="AC1537" t="s">
        <v>758</v>
      </c>
      <c r="AD1537" t="s">
        <v>759</v>
      </c>
      <c r="AE1537" t="s">
        <v>768</v>
      </c>
      <c r="AF1537" t="s">
        <v>925</v>
      </c>
      <c r="AG1537" t="s">
        <v>761</v>
      </c>
      <c r="AH1537" t="s">
        <v>762</v>
      </c>
      <c r="AI1537" t="s">
        <v>926</v>
      </c>
      <c r="AJ1537">
        <v>1781.2</v>
      </c>
      <c r="AK1537">
        <v>0</v>
      </c>
      <c r="AL1537">
        <v>0</v>
      </c>
      <c r="AM1537" t="s">
        <v>764</v>
      </c>
      <c r="AN1537" t="s">
        <v>764</v>
      </c>
      <c r="AO1537" t="s">
        <v>764</v>
      </c>
    </row>
    <row r="1538" spans="1:41" x14ac:dyDescent="0.35">
      <c r="A1538">
        <v>1060773</v>
      </c>
      <c r="B1538" t="s">
        <v>740</v>
      </c>
      <c r="C1538" t="s">
        <v>741</v>
      </c>
      <c r="D1538" t="e">
        <v>#N/A</v>
      </c>
      <c r="E1538" t="s">
        <v>961</v>
      </c>
      <c r="F1538" t="s">
        <v>834</v>
      </c>
      <c r="G1538">
        <v>2021</v>
      </c>
      <c r="H1538">
        <v>4</v>
      </c>
      <c r="I1538" t="s">
        <v>743</v>
      </c>
      <c r="J1538" s="29">
        <v>44316</v>
      </c>
      <c r="K1538" t="s">
        <v>744</v>
      </c>
      <c r="L1538" t="s">
        <v>745</v>
      </c>
      <c r="M1538" t="s">
        <v>839</v>
      </c>
      <c r="N1538" t="s">
        <v>840</v>
      </c>
      <c r="O1538" t="s">
        <v>837</v>
      </c>
      <c r="P1538" t="s">
        <v>673</v>
      </c>
      <c r="Q1538" t="s">
        <v>749</v>
      </c>
      <c r="R1538" t="s">
        <v>615</v>
      </c>
      <c r="S1538" t="s">
        <v>699</v>
      </c>
      <c r="T1538" t="s">
        <v>751</v>
      </c>
      <c r="U1538" t="s">
        <v>752</v>
      </c>
      <c r="V1538" t="s">
        <v>753</v>
      </c>
      <c r="W1538" t="s">
        <v>930</v>
      </c>
      <c r="X1538" t="s">
        <v>931</v>
      </c>
      <c r="Y1538" t="s">
        <v>755</v>
      </c>
      <c r="Z1538" t="s">
        <v>380</v>
      </c>
      <c r="AA1538" t="s">
        <v>756</v>
      </c>
      <c r="AB1538" t="s">
        <v>924</v>
      </c>
      <c r="AC1538" t="s">
        <v>758</v>
      </c>
      <c r="AD1538" t="s">
        <v>759</v>
      </c>
      <c r="AE1538" t="s">
        <v>472</v>
      </c>
      <c r="AF1538" t="s">
        <v>925</v>
      </c>
      <c r="AG1538" t="s">
        <v>761</v>
      </c>
      <c r="AH1538" t="s">
        <v>762</v>
      </c>
      <c r="AI1538" t="s">
        <v>926</v>
      </c>
      <c r="AJ1538">
        <v>3741.42</v>
      </c>
      <c r="AK1538">
        <v>0</v>
      </c>
      <c r="AL1538">
        <v>0</v>
      </c>
      <c r="AM1538" t="s">
        <v>764</v>
      </c>
      <c r="AN1538" t="s">
        <v>764</v>
      </c>
      <c r="AO1538" t="s">
        <v>764</v>
      </c>
    </row>
    <row r="1539" spans="1:41" x14ac:dyDescent="0.35">
      <c r="A1539">
        <v>1060776</v>
      </c>
      <c r="B1539" t="s">
        <v>740</v>
      </c>
      <c r="C1539" t="s">
        <v>741</v>
      </c>
      <c r="D1539" t="e">
        <v>#N/A</v>
      </c>
      <c r="E1539" t="s">
        <v>955</v>
      </c>
      <c r="F1539" t="s">
        <v>834</v>
      </c>
      <c r="G1539">
        <v>2021</v>
      </c>
      <c r="H1539">
        <v>4</v>
      </c>
      <c r="I1539" t="s">
        <v>743</v>
      </c>
      <c r="J1539" s="29">
        <v>44316</v>
      </c>
      <c r="K1539" t="s">
        <v>744</v>
      </c>
      <c r="L1539" t="s">
        <v>745</v>
      </c>
      <c r="M1539" t="s">
        <v>839</v>
      </c>
      <c r="N1539" t="s">
        <v>840</v>
      </c>
      <c r="O1539" t="s">
        <v>837</v>
      </c>
      <c r="P1539" t="s">
        <v>673</v>
      </c>
      <c r="Q1539" t="s">
        <v>749</v>
      </c>
      <c r="R1539" t="s">
        <v>623</v>
      </c>
      <c r="S1539" t="s">
        <v>820</v>
      </c>
      <c r="T1539" t="s">
        <v>751</v>
      </c>
      <c r="U1539" t="s">
        <v>752</v>
      </c>
      <c r="V1539" t="s">
        <v>753</v>
      </c>
      <c r="W1539" t="s">
        <v>930</v>
      </c>
      <c r="X1539" t="s">
        <v>931</v>
      </c>
      <c r="Y1539" t="s">
        <v>755</v>
      </c>
      <c r="Z1539" t="s">
        <v>380</v>
      </c>
      <c r="AA1539" t="s">
        <v>756</v>
      </c>
      <c r="AB1539" t="s">
        <v>924</v>
      </c>
      <c r="AC1539" t="s">
        <v>758</v>
      </c>
      <c r="AD1539" t="s">
        <v>759</v>
      </c>
      <c r="AE1539" t="s">
        <v>768</v>
      </c>
      <c r="AF1539" t="s">
        <v>925</v>
      </c>
      <c r="AG1539" t="s">
        <v>761</v>
      </c>
      <c r="AH1539" t="s">
        <v>762</v>
      </c>
      <c r="AI1539" t="s">
        <v>926</v>
      </c>
      <c r="AJ1539">
        <v>3093.6</v>
      </c>
      <c r="AK1539">
        <v>0</v>
      </c>
      <c r="AL1539">
        <v>0</v>
      </c>
      <c r="AM1539" t="s">
        <v>764</v>
      </c>
      <c r="AN1539" t="s">
        <v>764</v>
      </c>
      <c r="AO1539" t="s">
        <v>764</v>
      </c>
    </row>
    <row r="1540" spans="1:41" x14ac:dyDescent="0.35">
      <c r="A1540">
        <v>1060780</v>
      </c>
      <c r="B1540" t="s">
        <v>740</v>
      </c>
      <c r="C1540" t="s">
        <v>741</v>
      </c>
      <c r="D1540" t="e">
        <v>#N/A</v>
      </c>
      <c r="E1540" t="s">
        <v>954</v>
      </c>
      <c r="F1540" t="s">
        <v>834</v>
      </c>
      <c r="G1540">
        <v>2021</v>
      </c>
      <c r="H1540">
        <v>4</v>
      </c>
      <c r="I1540" t="s">
        <v>743</v>
      </c>
      <c r="J1540" s="29">
        <v>44316</v>
      </c>
      <c r="K1540" t="s">
        <v>744</v>
      </c>
      <c r="L1540" t="s">
        <v>745</v>
      </c>
      <c r="M1540" t="s">
        <v>839</v>
      </c>
      <c r="N1540" t="s">
        <v>840</v>
      </c>
      <c r="O1540" t="s">
        <v>837</v>
      </c>
      <c r="P1540" t="s">
        <v>673</v>
      </c>
      <c r="Q1540" t="s">
        <v>749</v>
      </c>
      <c r="R1540" t="s">
        <v>625</v>
      </c>
      <c r="S1540" t="s">
        <v>698</v>
      </c>
      <c r="T1540" t="s">
        <v>751</v>
      </c>
      <c r="U1540" t="s">
        <v>752</v>
      </c>
      <c r="V1540" t="s">
        <v>753</v>
      </c>
      <c r="W1540" t="s">
        <v>933</v>
      </c>
      <c r="X1540" t="s">
        <v>934</v>
      </c>
      <c r="Y1540" t="s">
        <v>755</v>
      </c>
      <c r="Z1540" t="s">
        <v>380</v>
      </c>
      <c r="AA1540" t="s">
        <v>756</v>
      </c>
      <c r="AB1540" t="s">
        <v>924</v>
      </c>
      <c r="AC1540" t="s">
        <v>758</v>
      </c>
      <c r="AD1540" t="s">
        <v>759</v>
      </c>
      <c r="AE1540" t="s">
        <v>472</v>
      </c>
      <c r="AF1540" t="s">
        <v>935</v>
      </c>
      <c r="AG1540" t="s">
        <v>761</v>
      </c>
      <c r="AH1540" t="s">
        <v>762</v>
      </c>
      <c r="AI1540" t="s">
        <v>936</v>
      </c>
      <c r="AJ1540">
        <v>1528.04</v>
      </c>
      <c r="AK1540">
        <v>0</v>
      </c>
      <c r="AL1540">
        <v>0</v>
      </c>
      <c r="AM1540" t="s">
        <v>764</v>
      </c>
      <c r="AN1540" t="s">
        <v>764</v>
      </c>
      <c r="AO1540" t="s">
        <v>764</v>
      </c>
    </row>
    <row r="1541" spans="1:41" x14ac:dyDescent="0.35">
      <c r="A1541">
        <v>1060781</v>
      </c>
      <c r="B1541" t="s">
        <v>740</v>
      </c>
      <c r="C1541" t="s">
        <v>741</v>
      </c>
      <c r="D1541" t="e">
        <v>#N/A</v>
      </c>
      <c r="E1541" t="s">
        <v>953</v>
      </c>
      <c r="F1541" t="s">
        <v>834</v>
      </c>
      <c r="G1541">
        <v>2021</v>
      </c>
      <c r="H1541">
        <v>4</v>
      </c>
      <c r="I1541" t="s">
        <v>743</v>
      </c>
      <c r="J1541" s="29">
        <v>44316</v>
      </c>
      <c r="K1541" t="s">
        <v>744</v>
      </c>
      <c r="L1541" t="s">
        <v>745</v>
      </c>
      <c r="M1541" t="s">
        <v>839</v>
      </c>
      <c r="N1541" t="s">
        <v>840</v>
      </c>
      <c r="O1541" t="s">
        <v>837</v>
      </c>
      <c r="P1541" t="s">
        <v>673</v>
      </c>
      <c r="Q1541" t="s">
        <v>749</v>
      </c>
      <c r="R1541" t="s">
        <v>625</v>
      </c>
      <c r="S1541" t="s">
        <v>698</v>
      </c>
      <c r="T1541" t="s">
        <v>751</v>
      </c>
      <c r="U1541" t="s">
        <v>752</v>
      </c>
      <c r="V1541" t="s">
        <v>753</v>
      </c>
      <c r="W1541" t="s">
        <v>930</v>
      </c>
      <c r="X1541" t="s">
        <v>931</v>
      </c>
      <c r="Y1541" t="s">
        <v>755</v>
      </c>
      <c r="Z1541" t="s">
        <v>380</v>
      </c>
      <c r="AA1541" t="s">
        <v>756</v>
      </c>
      <c r="AB1541" t="s">
        <v>924</v>
      </c>
      <c r="AC1541" t="s">
        <v>758</v>
      </c>
      <c r="AD1541" t="s">
        <v>759</v>
      </c>
      <c r="AE1541" t="s">
        <v>472</v>
      </c>
      <c r="AF1541" t="s">
        <v>925</v>
      </c>
      <c r="AG1541" t="s">
        <v>761</v>
      </c>
      <c r="AH1541" t="s">
        <v>762</v>
      </c>
      <c r="AI1541" t="s">
        <v>926</v>
      </c>
      <c r="AJ1541">
        <v>6300.02</v>
      </c>
      <c r="AK1541">
        <v>0</v>
      </c>
      <c r="AL1541">
        <v>0</v>
      </c>
      <c r="AM1541" t="s">
        <v>764</v>
      </c>
      <c r="AN1541" t="s">
        <v>764</v>
      </c>
      <c r="AO1541" t="s">
        <v>764</v>
      </c>
    </row>
    <row r="1542" spans="1:41" x14ac:dyDescent="0.35">
      <c r="A1542">
        <v>1360627</v>
      </c>
      <c r="B1542" t="s">
        <v>740</v>
      </c>
      <c r="C1542" t="s">
        <v>741</v>
      </c>
      <c r="D1542" t="e">
        <v>#N/A</v>
      </c>
      <c r="E1542" t="s">
        <v>1002</v>
      </c>
      <c r="F1542" t="s">
        <v>834</v>
      </c>
      <c r="G1542">
        <v>2021</v>
      </c>
      <c r="H1542">
        <v>4</v>
      </c>
      <c r="I1542" t="s">
        <v>743</v>
      </c>
      <c r="J1542" s="29">
        <v>44316</v>
      </c>
      <c r="K1542" t="s">
        <v>744</v>
      </c>
      <c r="L1542" t="s">
        <v>745</v>
      </c>
      <c r="M1542" t="s">
        <v>839</v>
      </c>
      <c r="N1542" t="s">
        <v>840</v>
      </c>
      <c r="O1542" t="s">
        <v>837</v>
      </c>
      <c r="P1542" t="s">
        <v>673</v>
      </c>
      <c r="Q1542" t="s">
        <v>749</v>
      </c>
      <c r="R1542" t="s">
        <v>629</v>
      </c>
      <c r="S1542" t="s">
        <v>818</v>
      </c>
      <c r="T1542" t="s">
        <v>751</v>
      </c>
      <c r="U1542" t="s">
        <v>752</v>
      </c>
      <c r="V1542" t="s">
        <v>753</v>
      </c>
      <c r="W1542" t="s">
        <v>933</v>
      </c>
      <c r="X1542" t="s">
        <v>934</v>
      </c>
      <c r="Y1542" t="s">
        <v>755</v>
      </c>
      <c r="Z1542" t="s">
        <v>380</v>
      </c>
      <c r="AA1542" t="s">
        <v>756</v>
      </c>
      <c r="AB1542" t="s">
        <v>924</v>
      </c>
      <c r="AC1542" t="s">
        <v>758</v>
      </c>
      <c r="AD1542" t="s">
        <v>759</v>
      </c>
      <c r="AE1542" t="s">
        <v>766</v>
      </c>
      <c r="AF1542" t="s">
        <v>935</v>
      </c>
      <c r="AG1542" t="s">
        <v>761</v>
      </c>
      <c r="AH1542" t="s">
        <v>762</v>
      </c>
      <c r="AI1542" t="s">
        <v>936</v>
      </c>
      <c r="AJ1542">
        <v>3413.89</v>
      </c>
      <c r="AK1542">
        <v>0</v>
      </c>
      <c r="AL1542">
        <v>0</v>
      </c>
      <c r="AM1542" t="s">
        <v>764</v>
      </c>
      <c r="AN1542" t="s">
        <v>764</v>
      </c>
      <c r="AO1542" t="s">
        <v>764</v>
      </c>
    </row>
    <row r="1543" spans="1:41" x14ac:dyDescent="0.35">
      <c r="A1543">
        <v>1366354</v>
      </c>
      <c r="B1543" t="s">
        <v>740</v>
      </c>
      <c r="C1543" t="s">
        <v>741</v>
      </c>
      <c r="D1543" t="e">
        <v>#N/A</v>
      </c>
      <c r="E1543" t="s">
        <v>972</v>
      </c>
      <c r="F1543" t="s">
        <v>834</v>
      </c>
      <c r="G1543">
        <v>2021</v>
      </c>
      <c r="H1543">
        <v>4</v>
      </c>
      <c r="I1543" t="s">
        <v>743</v>
      </c>
      <c r="J1543" s="29">
        <v>44316</v>
      </c>
      <c r="K1543" t="s">
        <v>744</v>
      </c>
      <c r="L1543" t="s">
        <v>745</v>
      </c>
      <c r="M1543" t="s">
        <v>839</v>
      </c>
      <c r="N1543" t="s">
        <v>840</v>
      </c>
      <c r="O1543" t="s">
        <v>837</v>
      </c>
      <c r="P1543" t="s">
        <v>673</v>
      </c>
      <c r="Q1543" t="s">
        <v>749</v>
      </c>
      <c r="R1543" t="s">
        <v>605</v>
      </c>
      <c r="S1543" t="s">
        <v>795</v>
      </c>
      <c r="T1543" t="s">
        <v>751</v>
      </c>
      <c r="U1543" t="s">
        <v>752</v>
      </c>
      <c r="V1543" t="s">
        <v>753</v>
      </c>
      <c r="W1543" t="s">
        <v>933</v>
      </c>
      <c r="X1543" t="s">
        <v>934</v>
      </c>
      <c r="Y1543" t="s">
        <v>755</v>
      </c>
      <c r="Z1543" t="s">
        <v>380</v>
      </c>
      <c r="AA1543" t="s">
        <v>756</v>
      </c>
      <c r="AB1543" t="s">
        <v>924</v>
      </c>
      <c r="AC1543" t="s">
        <v>758</v>
      </c>
      <c r="AD1543" t="s">
        <v>759</v>
      </c>
      <c r="AE1543" t="s">
        <v>472</v>
      </c>
      <c r="AF1543" t="s">
        <v>935</v>
      </c>
      <c r="AG1543" t="s">
        <v>761</v>
      </c>
      <c r="AH1543" t="s">
        <v>762</v>
      </c>
      <c r="AI1543" t="s">
        <v>936</v>
      </c>
      <c r="AJ1543">
        <v>1999.58</v>
      </c>
      <c r="AK1543">
        <v>0</v>
      </c>
      <c r="AL1543">
        <v>0</v>
      </c>
      <c r="AM1543" t="s">
        <v>764</v>
      </c>
      <c r="AN1543" t="s">
        <v>764</v>
      </c>
      <c r="AO1543" t="s">
        <v>764</v>
      </c>
    </row>
    <row r="1544" spans="1:41" x14ac:dyDescent="0.35">
      <c r="A1544">
        <v>1369589</v>
      </c>
      <c r="B1544" t="s">
        <v>740</v>
      </c>
      <c r="C1544" t="s">
        <v>741</v>
      </c>
      <c r="D1544" t="e">
        <v>#N/A</v>
      </c>
      <c r="E1544" t="s">
        <v>971</v>
      </c>
      <c r="F1544" t="s">
        <v>834</v>
      </c>
      <c r="G1544">
        <v>2021</v>
      </c>
      <c r="H1544">
        <v>4</v>
      </c>
      <c r="I1544" t="s">
        <v>743</v>
      </c>
      <c r="J1544" s="29">
        <v>44316</v>
      </c>
      <c r="K1544" t="s">
        <v>744</v>
      </c>
      <c r="L1544" t="s">
        <v>745</v>
      </c>
      <c r="M1544" t="s">
        <v>839</v>
      </c>
      <c r="N1544" t="s">
        <v>840</v>
      </c>
      <c r="O1544" t="s">
        <v>837</v>
      </c>
      <c r="P1544" t="s">
        <v>673</v>
      </c>
      <c r="Q1544" t="s">
        <v>749</v>
      </c>
      <c r="R1544" t="s">
        <v>605</v>
      </c>
      <c r="S1544" t="s">
        <v>795</v>
      </c>
      <c r="T1544" t="s">
        <v>751</v>
      </c>
      <c r="U1544" t="s">
        <v>752</v>
      </c>
      <c r="V1544" t="s">
        <v>753</v>
      </c>
      <c r="W1544" t="s">
        <v>930</v>
      </c>
      <c r="X1544" t="s">
        <v>931</v>
      </c>
      <c r="Y1544" t="s">
        <v>755</v>
      </c>
      <c r="Z1544" t="s">
        <v>380</v>
      </c>
      <c r="AA1544" t="s">
        <v>756</v>
      </c>
      <c r="AB1544" t="s">
        <v>924</v>
      </c>
      <c r="AC1544" t="s">
        <v>758</v>
      </c>
      <c r="AD1544" t="s">
        <v>759</v>
      </c>
      <c r="AE1544" t="s">
        <v>472</v>
      </c>
      <c r="AF1544" t="s">
        <v>925</v>
      </c>
      <c r="AG1544" t="s">
        <v>761</v>
      </c>
      <c r="AH1544" t="s">
        <v>762</v>
      </c>
      <c r="AI1544" t="s">
        <v>926</v>
      </c>
      <c r="AJ1544">
        <v>4290.6499999999996</v>
      </c>
      <c r="AK1544">
        <v>0</v>
      </c>
      <c r="AL1544">
        <v>0</v>
      </c>
      <c r="AM1544" t="s">
        <v>764</v>
      </c>
      <c r="AN1544" t="s">
        <v>764</v>
      </c>
      <c r="AO1544" t="s">
        <v>764</v>
      </c>
    </row>
    <row r="1545" spans="1:41" x14ac:dyDescent="0.35">
      <c r="A1545">
        <v>1079371</v>
      </c>
      <c r="B1545" t="s">
        <v>740</v>
      </c>
      <c r="C1545" t="s">
        <v>741</v>
      </c>
      <c r="D1545" t="e">
        <v>#N/A</v>
      </c>
      <c r="E1545" t="s">
        <v>962</v>
      </c>
      <c r="F1545" t="s">
        <v>834</v>
      </c>
      <c r="G1545">
        <v>2021</v>
      </c>
      <c r="H1545">
        <v>4</v>
      </c>
      <c r="I1545" t="s">
        <v>743</v>
      </c>
      <c r="J1545" s="29">
        <v>44316</v>
      </c>
      <c r="K1545" t="s">
        <v>744</v>
      </c>
      <c r="L1545" t="s">
        <v>745</v>
      </c>
      <c r="M1545" t="s">
        <v>839</v>
      </c>
      <c r="N1545" t="s">
        <v>840</v>
      </c>
      <c r="O1545" t="s">
        <v>837</v>
      </c>
      <c r="P1545" t="s">
        <v>673</v>
      </c>
      <c r="Q1545" t="s">
        <v>749</v>
      </c>
      <c r="R1545" t="s">
        <v>615</v>
      </c>
      <c r="S1545" t="s">
        <v>699</v>
      </c>
      <c r="T1545" t="s">
        <v>751</v>
      </c>
      <c r="U1545" t="s">
        <v>752</v>
      </c>
      <c r="V1545" t="s">
        <v>753</v>
      </c>
      <c r="W1545" t="s">
        <v>933</v>
      </c>
      <c r="X1545" t="s">
        <v>934</v>
      </c>
      <c r="Y1545" t="s">
        <v>755</v>
      </c>
      <c r="Z1545" t="s">
        <v>380</v>
      </c>
      <c r="AA1545" t="s">
        <v>756</v>
      </c>
      <c r="AB1545" t="s">
        <v>924</v>
      </c>
      <c r="AC1545" t="s">
        <v>758</v>
      </c>
      <c r="AD1545" t="s">
        <v>759</v>
      </c>
      <c r="AE1545" t="s">
        <v>472</v>
      </c>
      <c r="AF1545" t="s">
        <v>935</v>
      </c>
      <c r="AG1545" t="s">
        <v>761</v>
      </c>
      <c r="AH1545" t="s">
        <v>762</v>
      </c>
      <c r="AI1545" t="s">
        <v>936</v>
      </c>
      <c r="AJ1545">
        <v>1848.56</v>
      </c>
      <c r="AK1545">
        <v>0</v>
      </c>
      <c r="AL1545">
        <v>0</v>
      </c>
      <c r="AM1545" t="s">
        <v>764</v>
      </c>
      <c r="AN1545" t="s">
        <v>764</v>
      </c>
      <c r="AO1545" t="s">
        <v>764</v>
      </c>
    </row>
    <row r="1546" spans="1:41" x14ac:dyDescent="0.35">
      <c r="A1546">
        <v>1087509</v>
      </c>
      <c r="B1546" t="s">
        <v>740</v>
      </c>
      <c r="C1546" t="s">
        <v>741</v>
      </c>
      <c r="D1546" t="e">
        <v>#N/A</v>
      </c>
      <c r="E1546" t="s">
        <v>977</v>
      </c>
      <c r="F1546" t="s">
        <v>834</v>
      </c>
      <c r="G1546">
        <v>2021</v>
      </c>
      <c r="H1546">
        <v>4</v>
      </c>
      <c r="I1546" t="s">
        <v>743</v>
      </c>
      <c r="J1546" s="29">
        <v>44316</v>
      </c>
      <c r="K1546" t="s">
        <v>744</v>
      </c>
      <c r="L1546" t="s">
        <v>745</v>
      </c>
      <c r="M1546" t="s">
        <v>839</v>
      </c>
      <c r="N1546" t="s">
        <v>840</v>
      </c>
      <c r="O1546" t="s">
        <v>837</v>
      </c>
      <c r="P1546" t="s">
        <v>673</v>
      </c>
      <c r="Q1546" t="s">
        <v>749</v>
      </c>
      <c r="R1546" t="s">
        <v>597</v>
      </c>
      <c r="S1546" t="s">
        <v>691</v>
      </c>
      <c r="T1546" t="s">
        <v>751</v>
      </c>
      <c r="U1546" t="s">
        <v>752</v>
      </c>
      <c r="V1546" t="s">
        <v>753</v>
      </c>
      <c r="W1546" t="s">
        <v>933</v>
      </c>
      <c r="X1546" t="s">
        <v>934</v>
      </c>
      <c r="Y1546" t="s">
        <v>755</v>
      </c>
      <c r="Z1546" t="s">
        <v>380</v>
      </c>
      <c r="AA1546" t="s">
        <v>756</v>
      </c>
      <c r="AB1546" t="s">
        <v>924</v>
      </c>
      <c r="AC1546" t="s">
        <v>758</v>
      </c>
      <c r="AD1546" t="s">
        <v>759</v>
      </c>
      <c r="AE1546" t="s">
        <v>768</v>
      </c>
      <c r="AF1546" t="s">
        <v>935</v>
      </c>
      <c r="AG1546" t="s">
        <v>761</v>
      </c>
      <c r="AH1546" t="s">
        <v>762</v>
      </c>
      <c r="AI1546" t="s">
        <v>936</v>
      </c>
      <c r="AJ1546">
        <v>466.43</v>
      </c>
      <c r="AK1546">
        <v>0</v>
      </c>
      <c r="AL1546">
        <v>0</v>
      </c>
      <c r="AM1546" t="s">
        <v>764</v>
      </c>
      <c r="AN1546" t="s">
        <v>764</v>
      </c>
      <c r="AO1546" t="s">
        <v>764</v>
      </c>
    </row>
    <row r="1547" spans="1:41" x14ac:dyDescent="0.35">
      <c r="A1547">
        <v>1392029</v>
      </c>
      <c r="B1547" t="s">
        <v>740</v>
      </c>
      <c r="C1547" t="s">
        <v>741</v>
      </c>
      <c r="D1547" t="e">
        <v>#N/A</v>
      </c>
      <c r="E1547" t="s">
        <v>938</v>
      </c>
      <c r="F1547" t="s">
        <v>834</v>
      </c>
      <c r="G1547">
        <v>2021</v>
      </c>
      <c r="H1547">
        <v>4</v>
      </c>
      <c r="I1547" t="s">
        <v>743</v>
      </c>
      <c r="J1547" s="29">
        <v>44316</v>
      </c>
      <c r="K1547" t="s">
        <v>744</v>
      </c>
      <c r="L1547" t="s">
        <v>745</v>
      </c>
      <c r="M1547" t="s">
        <v>839</v>
      </c>
      <c r="N1547" t="s">
        <v>840</v>
      </c>
      <c r="O1547" t="s">
        <v>837</v>
      </c>
      <c r="P1547" t="s">
        <v>673</v>
      </c>
      <c r="Q1547" t="s">
        <v>749</v>
      </c>
      <c r="R1547" t="s">
        <v>649</v>
      </c>
      <c r="S1547" t="s">
        <v>700</v>
      </c>
      <c r="T1547" t="s">
        <v>751</v>
      </c>
      <c r="U1547" t="s">
        <v>752</v>
      </c>
      <c r="V1547" t="s">
        <v>753</v>
      </c>
      <c r="W1547" t="s">
        <v>933</v>
      </c>
      <c r="X1547" t="s">
        <v>934</v>
      </c>
      <c r="Y1547" t="s">
        <v>755</v>
      </c>
      <c r="Z1547" t="s">
        <v>380</v>
      </c>
      <c r="AA1547" t="s">
        <v>756</v>
      </c>
      <c r="AB1547" t="s">
        <v>924</v>
      </c>
      <c r="AC1547" t="s">
        <v>758</v>
      </c>
      <c r="AD1547" t="s">
        <v>759</v>
      </c>
      <c r="AE1547" t="s">
        <v>247</v>
      </c>
      <c r="AF1547" t="s">
        <v>935</v>
      </c>
      <c r="AG1547" t="s">
        <v>761</v>
      </c>
      <c r="AH1547" t="s">
        <v>762</v>
      </c>
      <c r="AI1547" t="s">
        <v>936</v>
      </c>
      <c r="AJ1547">
        <v>1736.85</v>
      </c>
      <c r="AK1547">
        <v>0</v>
      </c>
      <c r="AL1547">
        <v>0</v>
      </c>
      <c r="AM1547" t="s">
        <v>764</v>
      </c>
      <c r="AN1547" t="s">
        <v>764</v>
      </c>
      <c r="AO1547" t="s">
        <v>764</v>
      </c>
    </row>
    <row r="1548" spans="1:41" x14ac:dyDescent="0.35">
      <c r="A1548">
        <v>1392038</v>
      </c>
      <c r="B1548" t="s">
        <v>740</v>
      </c>
      <c r="C1548" t="s">
        <v>741</v>
      </c>
      <c r="D1548" t="e">
        <v>#N/A</v>
      </c>
      <c r="E1548" t="s">
        <v>937</v>
      </c>
      <c r="F1548" t="s">
        <v>834</v>
      </c>
      <c r="G1548">
        <v>2021</v>
      </c>
      <c r="H1548">
        <v>4</v>
      </c>
      <c r="I1548" t="s">
        <v>743</v>
      </c>
      <c r="J1548" s="29">
        <v>44316</v>
      </c>
      <c r="K1548" t="s">
        <v>744</v>
      </c>
      <c r="L1548" t="s">
        <v>745</v>
      </c>
      <c r="M1548" t="s">
        <v>839</v>
      </c>
      <c r="N1548" t="s">
        <v>840</v>
      </c>
      <c r="O1548" t="s">
        <v>837</v>
      </c>
      <c r="P1548" t="s">
        <v>673</v>
      </c>
      <c r="Q1548" t="s">
        <v>749</v>
      </c>
      <c r="R1548" t="s">
        <v>649</v>
      </c>
      <c r="S1548" t="s">
        <v>700</v>
      </c>
      <c r="T1548" t="s">
        <v>751</v>
      </c>
      <c r="U1548" t="s">
        <v>752</v>
      </c>
      <c r="V1548" t="s">
        <v>753</v>
      </c>
      <c r="W1548" t="s">
        <v>930</v>
      </c>
      <c r="X1548" t="s">
        <v>931</v>
      </c>
      <c r="Y1548" t="s">
        <v>755</v>
      </c>
      <c r="Z1548" t="s">
        <v>380</v>
      </c>
      <c r="AA1548" t="s">
        <v>756</v>
      </c>
      <c r="AB1548" t="s">
        <v>924</v>
      </c>
      <c r="AC1548" t="s">
        <v>758</v>
      </c>
      <c r="AD1548" t="s">
        <v>759</v>
      </c>
      <c r="AE1548" t="s">
        <v>247</v>
      </c>
      <c r="AF1548" t="s">
        <v>925</v>
      </c>
      <c r="AG1548" t="s">
        <v>761</v>
      </c>
      <c r="AH1548" t="s">
        <v>762</v>
      </c>
      <c r="AI1548" t="s">
        <v>926</v>
      </c>
      <c r="AJ1548">
        <v>6383.09</v>
      </c>
      <c r="AK1548">
        <v>0</v>
      </c>
      <c r="AL1548">
        <v>0</v>
      </c>
      <c r="AM1548" t="s">
        <v>764</v>
      </c>
      <c r="AN1548" t="s">
        <v>764</v>
      </c>
      <c r="AO1548" t="s">
        <v>764</v>
      </c>
    </row>
    <row r="1549" spans="1:41" x14ac:dyDescent="0.35">
      <c r="A1549">
        <v>1095414</v>
      </c>
      <c r="B1549" t="s">
        <v>740</v>
      </c>
      <c r="C1549" t="s">
        <v>741</v>
      </c>
      <c r="D1549" t="e">
        <v>#N/A</v>
      </c>
      <c r="E1549" t="s">
        <v>1009</v>
      </c>
      <c r="F1549" t="s">
        <v>834</v>
      </c>
      <c r="G1549">
        <v>2021</v>
      </c>
      <c r="H1549">
        <v>4</v>
      </c>
      <c r="I1549" t="s">
        <v>743</v>
      </c>
      <c r="J1549" s="29">
        <v>44316</v>
      </c>
      <c r="K1549" t="s">
        <v>744</v>
      </c>
      <c r="L1549" t="s">
        <v>745</v>
      </c>
      <c r="M1549" t="s">
        <v>839</v>
      </c>
      <c r="N1549" t="s">
        <v>840</v>
      </c>
      <c r="O1549" t="s">
        <v>837</v>
      </c>
      <c r="P1549" t="s">
        <v>673</v>
      </c>
      <c r="Q1549" t="s">
        <v>749</v>
      </c>
      <c r="R1549" t="s">
        <v>623</v>
      </c>
      <c r="S1549" t="s">
        <v>820</v>
      </c>
      <c r="T1549" t="s">
        <v>751</v>
      </c>
      <c r="U1549" t="s">
        <v>752</v>
      </c>
      <c r="V1549" t="s">
        <v>753</v>
      </c>
      <c r="W1549" t="s">
        <v>933</v>
      </c>
      <c r="X1549" t="s">
        <v>934</v>
      </c>
      <c r="Y1549" t="s">
        <v>755</v>
      </c>
      <c r="Z1549" t="s">
        <v>380</v>
      </c>
      <c r="AA1549" t="s">
        <v>756</v>
      </c>
      <c r="AB1549" t="s">
        <v>924</v>
      </c>
      <c r="AC1549" t="s">
        <v>758</v>
      </c>
      <c r="AD1549" t="s">
        <v>759</v>
      </c>
      <c r="AE1549" t="s">
        <v>768</v>
      </c>
      <c r="AF1549" t="s">
        <v>935</v>
      </c>
      <c r="AG1549" t="s">
        <v>761</v>
      </c>
      <c r="AH1549" t="s">
        <v>762</v>
      </c>
      <c r="AI1549" t="s">
        <v>936</v>
      </c>
      <c r="AJ1549">
        <v>455.36</v>
      </c>
      <c r="AK1549">
        <v>0</v>
      </c>
      <c r="AL1549">
        <v>0</v>
      </c>
      <c r="AM1549" t="s">
        <v>764</v>
      </c>
      <c r="AN1549" t="s">
        <v>764</v>
      </c>
      <c r="AO1549" t="s">
        <v>764</v>
      </c>
    </row>
    <row r="1550" spans="1:41" x14ac:dyDescent="0.35">
      <c r="A1550">
        <v>1155344</v>
      </c>
      <c r="B1550" t="s">
        <v>740</v>
      </c>
      <c r="C1550" t="s">
        <v>741</v>
      </c>
      <c r="D1550" t="e">
        <v>#N/A</v>
      </c>
      <c r="E1550" t="s">
        <v>1011</v>
      </c>
      <c r="F1550" t="s">
        <v>834</v>
      </c>
      <c r="G1550">
        <v>2021</v>
      </c>
      <c r="H1550">
        <v>4</v>
      </c>
      <c r="I1550" t="s">
        <v>743</v>
      </c>
      <c r="J1550" s="29">
        <v>44316</v>
      </c>
      <c r="K1550" t="s">
        <v>744</v>
      </c>
      <c r="L1550" t="s">
        <v>745</v>
      </c>
      <c r="M1550" t="s">
        <v>839</v>
      </c>
      <c r="N1550" t="s">
        <v>840</v>
      </c>
      <c r="O1550" t="s">
        <v>837</v>
      </c>
      <c r="P1550" t="s">
        <v>673</v>
      </c>
      <c r="Q1550" t="s">
        <v>749</v>
      </c>
      <c r="R1550" t="s">
        <v>603</v>
      </c>
      <c r="S1550" t="s">
        <v>868</v>
      </c>
      <c r="T1550" t="s">
        <v>751</v>
      </c>
      <c r="U1550" t="s">
        <v>752</v>
      </c>
      <c r="V1550" t="s">
        <v>753</v>
      </c>
      <c r="W1550" t="s">
        <v>933</v>
      </c>
      <c r="X1550" t="s">
        <v>934</v>
      </c>
      <c r="Y1550" t="s">
        <v>755</v>
      </c>
      <c r="Z1550" t="s">
        <v>380</v>
      </c>
      <c r="AA1550" t="s">
        <v>756</v>
      </c>
      <c r="AB1550" t="s">
        <v>924</v>
      </c>
      <c r="AC1550" t="s">
        <v>758</v>
      </c>
      <c r="AD1550" t="s">
        <v>759</v>
      </c>
      <c r="AE1550" t="s">
        <v>247</v>
      </c>
      <c r="AF1550" t="s">
        <v>935</v>
      </c>
      <c r="AG1550" t="s">
        <v>761</v>
      </c>
      <c r="AH1550" t="s">
        <v>762</v>
      </c>
      <c r="AI1550" t="s">
        <v>936</v>
      </c>
      <c r="AJ1550">
        <v>3383.86</v>
      </c>
      <c r="AK1550">
        <v>0</v>
      </c>
      <c r="AL1550">
        <v>0</v>
      </c>
      <c r="AM1550" t="s">
        <v>764</v>
      </c>
      <c r="AN1550" t="s">
        <v>764</v>
      </c>
      <c r="AO1550" t="s">
        <v>764</v>
      </c>
    </row>
    <row r="1551" spans="1:41" x14ac:dyDescent="0.35">
      <c r="A1551">
        <v>1187679</v>
      </c>
      <c r="B1551" t="s">
        <v>740</v>
      </c>
      <c r="C1551" t="s">
        <v>741</v>
      </c>
      <c r="D1551" t="e">
        <v>#N/A</v>
      </c>
      <c r="E1551" t="s">
        <v>950</v>
      </c>
      <c r="F1551" t="s">
        <v>834</v>
      </c>
      <c r="G1551">
        <v>2021</v>
      </c>
      <c r="H1551">
        <v>4</v>
      </c>
      <c r="I1551" t="s">
        <v>743</v>
      </c>
      <c r="J1551" s="29">
        <v>44316</v>
      </c>
      <c r="K1551" t="s">
        <v>744</v>
      </c>
      <c r="L1551" t="s">
        <v>745</v>
      </c>
      <c r="M1551" t="s">
        <v>839</v>
      </c>
      <c r="N1551" t="s">
        <v>840</v>
      </c>
      <c r="O1551" t="s">
        <v>837</v>
      </c>
      <c r="P1551" t="s">
        <v>673</v>
      </c>
      <c r="Q1551" t="s">
        <v>749</v>
      </c>
      <c r="R1551" t="s">
        <v>633</v>
      </c>
      <c r="S1551" t="s">
        <v>704</v>
      </c>
      <c r="T1551" t="s">
        <v>751</v>
      </c>
      <c r="U1551" t="s">
        <v>752</v>
      </c>
      <c r="V1551" t="s">
        <v>753</v>
      </c>
      <c r="W1551" t="s">
        <v>933</v>
      </c>
      <c r="X1551" t="s">
        <v>934</v>
      </c>
      <c r="Y1551" t="s">
        <v>755</v>
      </c>
      <c r="Z1551" t="s">
        <v>380</v>
      </c>
      <c r="AA1551" t="s">
        <v>756</v>
      </c>
      <c r="AB1551" t="s">
        <v>924</v>
      </c>
      <c r="AC1551" t="s">
        <v>758</v>
      </c>
      <c r="AD1551" t="s">
        <v>759</v>
      </c>
      <c r="AE1551" t="s">
        <v>766</v>
      </c>
      <c r="AF1551" t="s">
        <v>935</v>
      </c>
      <c r="AG1551" t="s">
        <v>761</v>
      </c>
      <c r="AH1551" t="s">
        <v>762</v>
      </c>
      <c r="AI1551" t="s">
        <v>936</v>
      </c>
      <c r="AJ1551">
        <v>978.82</v>
      </c>
      <c r="AK1551">
        <v>0</v>
      </c>
      <c r="AL1551">
        <v>0</v>
      </c>
      <c r="AM1551" t="s">
        <v>764</v>
      </c>
      <c r="AN1551" t="s">
        <v>764</v>
      </c>
      <c r="AO1551" t="s">
        <v>764</v>
      </c>
    </row>
    <row r="1552" spans="1:41" x14ac:dyDescent="0.35">
      <c r="A1552">
        <v>1177268</v>
      </c>
      <c r="B1552" t="s">
        <v>740</v>
      </c>
      <c r="C1552" t="s">
        <v>741</v>
      </c>
      <c r="D1552" t="e">
        <v>#N/A</v>
      </c>
      <c r="E1552" t="s">
        <v>1013</v>
      </c>
      <c r="F1552" t="s">
        <v>834</v>
      </c>
      <c r="G1552">
        <v>2021</v>
      </c>
      <c r="H1552">
        <v>4</v>
      </c>
      <c r="I1552" t="s">
        <v>743</v>
      </c>
      <c r="J1552" s="29">
        <v>44316</v>
      </c>
      <c r="K1552" t="s">
        <v>744</v>
      </c>
      <c r="L1552" t="s">
        <v>745</v>
      </c>
      <c r="M1552" t="s">
        <v>839</v>
      </c>
      <c r="N1552" t="s">
        <v>840</v>
      </c>
      <c r="O1552" t="s">
        <v>837</v>
      </c>
      <c r="P1552" t="s">
        <v>673</v>
      </c>
      <c r="Q1552" t="s">
        <v>749</v>
      </c>
      <c r="R1552" t="s">
        <v>1014</v>
      </c>
      <c r="S1552" t="s">
        <v>1015</v>
      </c>
      <c r="T1552" t="s">
        <v>751</v>
      </c>
      <c r="U1552" t="s">
        <v>752</v>
      </c>
      <c r="V1552" t="s">
        <v>753</v>
      </c>
      <c r="W1552" t="s">
        <v>930</v>
      </c>
      <c r="X1552" t="s">
        <v>931</v>
      </c>
      <c r="Y1552" t="s">
        <v>755</v>
      </c>
      <c r="Z1552" t="s">
        <v>380</v>
      </c>
      <c r="AA1552" t="s">
        <v>756</v>
      </c>
      <c r="AB1552" t="s">
        <v>924</v>
      </c>
      <c r="AC1552" t="s">
        <v>758</v>
      </c>
      <c r="AD1552" t="s">
        <v>759</v>
      </c>
      <c r="AE1552" t="s">
        <v>766</v>
      </c>
      <c r="AF1552" t="s">
        <v>925</v>
      </c>
      <c r="AG1552" t="s">
        <v>761</v>
      </c>
      <c r="AH1552" t="s">
        <v>762</v>
      </c>
      <c r="AI1552" t="s">
        <v>926</v>
      </c>
      <c r="AJ1552">
        <v>654.66</v>
      </c>
      <c r="AK1552">
        <v>0</v>
      </c>
      <c r="AL1552">
        <v>0</v>
      </c>
      <c r="AM1552" t="s">
        <v>764</v>
      </c>
      <c r="AN1552" t="s">
        <v>764</v>
      </c>
      <c r="AO1552" t="s">
        <v>764</v>
      </c>
    </row>
    <row r="1553" spans="1:41" x14ac:dyDescent="0.35">
      <c r="A1553">
        <v>1720248</v>
      </c>
      <c r="B1553" t="s">
        <v>740</v>
      </c>
      <c r="C1553" t="s">
        <v>741</v>
      </c>
      <c r="D1553" t="e">
        <v>#N/A</v>
      </c>
      <c r="E1553" t="s">
        <v>932</v>
      </c>
      <c r="F1553" t="s">
        <v>834</v>
      </c>
      <c r="G1553">
        <v>2021</v>
      </c>
      <c r="H1553">
        <v>4</v>
      </c>
      <c r="I1553" t="s">
        <v>743</v>
      </c>
      <c r="J1553" s="29">
        <v>44316</v>
      </c>
      <c r="K1553" t="s">
        <v>744</v>
      </c>
      <c r="L1553" t="s">
        <v>745</v>
      </c>
      <c r="M1553" t="s">
        <v>839</v>
      </c>
      <c r="N1553" t="s">
        <v>840</v>
      </c>
      <c r="O1553" t="s">
        <v>837</v>
      </c>
      <c r="P1553" t="s">
        <v>673</v>
      </c>
      <c r="Q1553" t="s">
        <v>749</v>
      </c>
      <c r="R1553" t="s">
        <v>651</v>
      </c>
      <c r="S1553" t="s">
        <v>693</v>
      </c>
      <c r="T1553" t="s">
        <v>751</v>
      </c>
      <c r="U1553" t="s">
        <v>752</v>
      </c>
      <c r="V1553" t="s">
        <v>753</v>
      </c>
      <c r="W1553" t="s">
        <v>933</v>
      </c>
      <c r="X1553" t="s">
        <v>934</v>
      </c>
      <c r="Y1553" t="s">
        <v>755</v>
      </c>
      <c r="Z1553" t="s">
        <v>380</v>
      </c>
      <c r="AA1553" t="s">
        <v>756</v>
      </c>
      <c r="AB1553" t="s">
        <v>924</v>
      </c>
      <c r="AC1553" t="s">
        <v>758</v>
      </c>
      <c r="AD1553" t="s">
        <v>759</v>
      </c>
      <c r="AE1553" t="s">
        <v>768</v>
      </c>
      <c r="AF1553" t="s">
        <v>935</v>
      </c>
      <c r="AG1553" t="s">
        <v>761</v>
      </c>
      <c r="AH1553" t="s">
        <v>762</v>
      </c>
      <c r="AI1553" t="s">
        <v>936</v>
      </c>
      <c r="AJ1553">
        <v>5454.71</v>
      </c>
      <c r="AK1553">
        <v>0</v>
      </c>
      <c r="AL1553">
        <v>0</v>
      </c>
      <c r="AM1553" t="s">
        <v>764</v>
      </c>
      <c r="AN1553" t="s">
        <v>764</v>
      </c>
      <c r="AO1553" t="s">
        <v>764</v>
      </c>
    </row>
    <row r="1554" spans="1:41" x14ac:dyDescent="0.35">
      <c r="A1554">
        <v>1273419</v>
      </c>
      <c r="B1554" t="s">
        <v>740</v>
      </c>
      <c r="C1554" t="s">
        <v>741</v>
      </c>
      <c r="D1554" t="e">
        <v>#N/A</v>
      </c>
      <c r="E1554" t="s">
        <v>940</v>
      </c>
      <c r="F1554" t="s">
        <v>834</v>
      </c>
      <c r="G1554">
        <v>2021</v>
      </c>
      <c r="H1554">
        <v>4</v>
      </c>
      <c r="I1554" t="s">
        <v>743</v>
      </c>
      <c r="J1554" s="29">
        <v>44316</v>
      </c>
      <c r="K1554" t="s">
        <v>744</v>
      </c>
      <c r="L1554" t="s">
        <v>745</v>
      </c>
      <c r="M1554" t="s">
        <v>839</v>
      </c>
      <c r="N1554" t="s">
        <v>840</v>
      </c>
      <c r="O1554" t="s">
        <v>837</v>
      </c>
      <c r="P1554" t="s">
        <v>673</v>
      </c>
      <c r="Q1554" t="s">
        <v>749</v>
      </c>
      <c r="R1554" t="s">
        <v>647</v>
      </c>
      <c r="S1554" t="s">
        <v>778</v>
      </c>
      <c r="T1554" t="s">
        <v>751</v>
      </c>
      <c r="U1554" t="s">
        <v>752</v>
      </c>
      <c r="V1554" t="s">
        <v>753</v>
      </c>
      <c r="W1554" t="s">
        <v>933</v>
      </c>
      <c r="X1554" t="s">
        <v>934</v>
      </c>
      <c r="Y1554" t="s">
        <v>755</v>
      </c>
      <c r="Z1554" t="s">
        <v>380</v>
      </c>
      <c r="AA1554" t="s">
        <v>756</v>
      </c>
      <c r="AB1554" t="s">
        <v>924</v>
      </c>
      <c r="AC1554" t="s">
        <v>758</v>
      </c>
      <c r="AD1554" t="s">
        <v>759</v>
      </c>
      <c r="AE1554" t="s">
        <v>472</v>
      </c>
      <c r="AF1554" t="s">
        <v>935</v>
      </c>
      <c r="AG1554" t="s">
        <v>761</v>
      </c>
      <c r="AH1554" t="s">
        <v>762</v>
      </c>
      <c r="AI1554" t="s">
        <v>936</v>
      </c>
      <c r="AJ1554">
        <v>931.75</v>
      </c>
      <c r="AK1554">
        <v>0</v>
      </c>
      <c r="AL1554">
        <v>0</v>
      </c>
      <c r="AM1554" t="s">
        <v>764</v>
      </c>
      <c r="AN1554" t="s">
        <v>764</v>
      </c>
      <c r="AO1554" t="s">
        <v>764</v>
      </c>
    </row>
    <row r="1555" spans="1:41" x14ac:dyDescent="0.35">
      <c r="A1555">
        <v>1273420</v>
      </c>
      <c r="B1555" t="s">
        <v>740</v>
      </c>
      <c r="C1555" t="s">
        <v>741</v>
      </c>
      <c r="D1555" t="e">
        <v>#N/A</v>
      </c>
      <c r="E1555" t="s">
        <v>939</v>
      </c>
      <c r="F1555" t="s">
        <v>834</v>
      </c>
      <c r="G1555">
        <v>2021</v>
      </c>
      <c r="H1555">
        <v>4</v>
      </c>
      <c r="I1555" t="s">
        <v>743</v>
      </c>
      <c r="J1555" s="29">
        <v>44316</v>
      </c>
      <c r="K1555" t="s">
        <v>744</v>
      </c>
      <c r="L1555" t="s">
        <v>745</v>
      </c>
      <c r="M1555" t="s">
        <v>839</v>
      </c>
      <c r="N1555" t="s">
        <v>840</v>
      </c>
      <c r="O1555" t="s">
        <v>837</v>
      </c>
      <c r="P1555" t="s">
        <v>673</v>
      </c>
      <c r="Q1555" t="s">
        <v>749</v>
      </c>
      <c r="R1555" t="s">
        <v>647</v>
      </c>
      <c r="S1555" t="s">
        <v>778</v>
      </c>
      <c r="T1555" t="s">
        <v>751</v>
      </c>
      <c r="U1555" t="s">
        <v>752</v>
      </c>
      <c r="V1555" t="s">
        <v>753</v>
      </c>
      <c r="W1555" t="s">
        <v>930</v>
      </c>
      <c r="X1555" t="s">
        <v>931</v>
      </c>
      <c r="Y1555" t="s">
        <v>755</v>
      </c>
      <c r="Z1555" t="s">
        <v>380</v>
      </c>
      <c r="AA1555" t="s">
        <v>756</v>
      </c>
      <c r="AB1555" t="s">
        <v>924</v>
      </c>
      <c r="AC1555" t="s">
        <v>758</v>
      </c>
      <c r="AD1555" t="s">
        <v>759</v>
      </c>
      <c r="AE1555" t="s">
        <v>472</v>
      </c>
      <c r="AF1555" t="s">
        <v>925</v>
      </c>
      <c r="AG1555" t="s">
        <v>761</v>
      </c>
      <c r="AH1555" t="s">
        <v>762</v>
      </c>
      <c r="AI1555" t="s">
        <v>926</v>
      </c>
      <c r="AJ1555">
        <v>1037.3599999999999</v>
      </c>
      <c r="AK1555">
        <v>0</v>
      </c>
      <c r="AL1555">
        <v>0</v>
      </c>
      <c r="AM1555" t="s">
        <v>764</v>
      </c>
      <c r="AN1555" t="s">
        <v>764</v>
      </c>
      <c r="AO1555" t="s">
        <v>764</v>
      </c>
    </row>
    <row r="1556" spans="1:41" x14ac:dyDescent="0.35">
      <c r="A1556">
        <v>1199584</v>
      </c>
      <c r="B1556" t="s">
        <v>740</v>
      </c>
      <c r="C1556" t="s">
        <v>741</v>
      </c>
      <c r="D1556" t="e">
        <v>#N/A</v>
      </c>
      <c r="E1556" t="s">
        <v>964</v>
      </c>
      <c r="F1556" t="s">
        <v>834</v>
      </c>
      <c r="G1556">
        <v>2021</v>
      </c>
      <c r="H1556">
        <v>4</v>
      </c>
      <c r="I1556" t="s">
        <v>743</v>
      </c>
      <c r="J1556" s="29">
        <v>44313</v>
      </c>
      <c r="K1556" t="s">
        <v>744</v>
      </c>
      <c r="L1556" t="s">
        <v>745</v>
      </c>
      <c r="M1556" t="s">
        <v>842</v>
      </c>
      <c r="N1556" t="s">
        <v>843</v>
      </c>
      <c r="O1556" t="s">
        <v>844</v>
      </c>
      <c r="P1556" t="s">
        <v>673</v>
      </c>
      <c r="Q1556" t="s">
        <v>749</v>
      </c>
      <c r="R1556" t="s">
        <v>613</v>
      </c>
      <c r="S1556" t="s">
        <v>690</v>
      </c>
      <c r="T1556" t="s">
        <v>751</v>
      </c>
      <c r="U1556" t="s">
        <v>752</v>
      </c>
      <c r="V1556" t="s">
        <v>753</v>
      </c>
      <c r="W1556" t="s">
        <v>933</v>
      </c>
      <c r="X1556" t="s">
        <v>934</v>
      </c>
      <c r="Y1556" t="s">
        <v>755</v>
      </c>
      <c r="Z1556" t="s">
        <v>380</v>
      </c>
      <c r="AA1556" t="s">
        <v>756</v>
      </c>
      <c r="AB1556" t="s">
        <v>924</v>
      </c>
      <c r="AC1556" t="s">
        <v>758</v>
      </c>
      <c r="AD1556" t="s">
        <v>759</v>
      </c>
      <c r="AE1556" t="s">
        <v>768</v>
      </c>
      <c r="AF1556" t="s">
        <v>935</v>
      </c>
      <c r="AG1556" t="s">
        <v>761</v>
      </c>
      <c r="AH1556" t="s">
        <v>762</v>
      </c>
      <c r="AI1556" t="s">
        <v>936</v>
      </c>
      <c r="AJ1556">
        <v>-323.52999999999997</v>
      </c>
      <c r="AK1556">
        <v>0</v>
      </c>
      <c r="AL1556">
        <v>0</v>
      </c>
      <c r="AM1556" t="s">
        <v>764</v>
      </c>
      <c r="AN1556" t="s">
        <v>764</v>
      </c>
      <c r="AO1556" t="s">
        <v>764</v>
      </c>
    </row>
    <row r="1557" spans="1:41" x14ac:dyDescent="0.35">
      <c r="A1557">
        <v>1199585</v>
      </c>
      <c r="B1557" t="s">
        <v>740</v>
      </c>
      <c r="C1557" t="s">
        <v>741</v>
      </c>
      <c r="D1557" t="e">
        <v>#N/A</v>
      </c>
      <c r="E1557" t="s">
        <v>963</v>
      </c>
      <c r="F1557" t="s">
        <v>834</v>
      </c>
      <c r="G1557">
        <v>2021</v>
      </c>
      <c r="H1557">
        <v>4</v>
      </c>
      <c r="I1557" t="s">
        <v>743</v>
      </c>
      <c r="J1557" s="29">
        <v>44313</v>
      </c>
      <c r="K1557" t="s">
        <v>744</v>
      </c>
      <c r="L1557" t="s">
        <v>745</v>
      </c>
      <c r="M1557" t="s">
        <v>842</v>
      </c>
      <c r="N1557" t="s">
        <v>843</v>
      </c>
      <c r="O1557" t="s">
        <v>844</v>
      </c>
      <c r="P1557" t="s">
        <v>673</v>
      </c>
      <c r="Q1557" t="s">
        <v>749</v>
      </c>
      <c r="R1557" t="s">
        <v>613</v>
      </c>
      <c r="S1557" t="s">
        <v>690</v>
      </c>
      <c r="T1557" t="s">
        <v>751</v>
      </c>
      <c r="U1557" t="s">
        <v>752</v>
      </c>
      <c r="V1557" t="s">
        <v>753</v>
      </c>
      <c r="W1557" t="s">
        <v>930</v>
      </c>
      <c r="X1557" t="s">
        <v>931</v>
      </c>
      <c r="Y1557" t="s">
        <v>755</v>
      </c>
      <c r="Z1557" t="s">
        <v>380</v>
      </c>
      <c r="AA1557" t="s">
        <v>756</v>
      </c>
      <c r="AB1557" t="s">
        <v>924</v>
      </c>
      <c r="AC1557" t="s">
        <v>758</v>
      </c>
      <c r="AD1557" t="s">
        <v>759</v>
      </c>
      <c r="AE1557" t="s">
        <v>768</v>
      </c>
      <c r="AF1557" t="s">
        <v>925</v>
      </c>
      <c r="AG1557" t="s">
        <v>761</v>
      </c>
      <c r="AH1557" t="s">
        <v>762</v>
      </c>
      <c r="AI1557" t="s">
        <v>926</v>
      </c>
      <c r="AJ1557">
        <v>-121.94</v>
      </c>
      <c r="AK1557">
        <v>0</v>
      </c>
      <c r="AL1557">
        <v>0</v>
      </c>
      <c r="AM1557" t="s">
        <v>764</v>
      </c>
      <c r="AN1557" t="s">
        <v>764</v>
      </c>
      <c r="AO1557" t="s">
        <v>764</v>
      </c>
    </row>
    <row r="1558" spans="1:41" x14ac:dyDescent="0.35">
      <c r="A1558">
        <v>1698203</v>
      </c>
      <c r="B1558" t="s">
        <v>740</v>
      </c>
      <c r="C1558" t="s">
        <v>741</v>
      </c>
      <c r="D1558" t="e">
        <v>#N/A</v>
      </c>
      <c r="E1558" t="s">
        <v>929</v>
      </c>
      <c r="F1558" t="s">
        <v>834</v>
      </c>
      <c r="G1558">
        <v>2021</v>
      </c>
      <c r="H1558">
        <v>4</v>
      </c>
      <c r="I1558" t="s">
        <v>743</v>
      </c>
      <c r="J1558" s="29">
        <v>44313</v>
      </c>
      <c r="K1558" t="s">
        <v>744</v>
      </c>
      <c r="L1558" t="s">
        <v>745</v>
      </c>
      <c r="M1558" t="s">
        <v>842</v>
      </c>
      <c r="N1558" t="s">
        <v>843</v>
      </c>
      <c r="O1558" t="s">
        <v>844</v>
      </c>
      <c r="P1558" t="s">
        <v>673</v>
      </c>
      <c r="Q1558" t="s">
        <v>749</v>
      </c>
      <c r="R1558" t="s">
        <v>651</v>
      </c>
      <c r="S1558" t="s">
        <v>693</v>
      </c>
      <c r="T1558" t="s">
        <v>751</v>
      </c>
      <c r="U1558" t="s">
        <v>752</v>
      </c>
      <c r="V1558" t="s">
        <v>753</v>
      </c>
      <c r="W1558" t="s">
        <v>930</v>
      </c>
      <c r="X1558" t="s">
        <v>931</v>
      </c>
      <c r="Y1558" t="s">
        <v>755</v>
      </c>
      <c r="Z1558" t="s">
        <v>380</v>
      </c>
      <c r="AA1558" t="s">
        <v>756</v>
      </c>
      <c r="AB1558" t="s">
        <v>924</v>
      </c>
      <c r="AC1558" t="s">
        <v>758</v>
      </c>
      <c r="AD1558" t="s">
        <v>759</v>
      </c>
      <c r="AE1558" t="s">
        <v>768</v>
      </c>
      <c r="AF1558" t="s">
        <v>925</v>
      </c>
      <c r="AG1558" t="s">
        <v>761</v>
      </c>
      <c r="AH1558" t="s">
        <v>762</v>
      </c>
      <c r="AI1558" t="s">
        <v>926</v>
      </c>
      <c r="AJ1558">
        <v>-351.7</v>
      </c>
      <c r="AK1558">
        <v>0</v>
      </c>
      <c r="AL1558">
        <v>0</v>
      </c>
      <c r="AM1558" t="s">
        <v>764</v>
      </c>
      <c r="AN1558" t="s">
        <v>764</v>
      </c>
      <c r="AO1558" t="s">
        <v>764</v>
      </c>
    </row>
    <row r="1559" spans="1:41" x14ac:dyDescent="0.35">
      <c r="A1559">
        <v>1217476</v>
      </c>
      <c r="B1559" t="s">
        <v>740</v>
      </c>
      <c r="C1559" t="s">
        <v>741</v>
      </c>
      <c r="D1559" t="e">
        <v>#N/A</v>
      </c>
      <c r="E1559" t="s">
        <v>974</v>
      </c>
      <c r="F1559" t="s">
        <v>834</v>
      </c>
      <c r="G1559">
        <v>2021</v>
      </c>
      <c r="H1559">
        <v>4</v>
      </c>
      <c r="I1559" t="s">
        <v>743</v>
      </c>
      <c r="J1559" s="29">
        <v>44313</v>
      </c>
      <c r="K1559" t="s">
        <v>744</v>
      </c>
      <c r="L1559" t="s">
        <v>745</v>
      </c>
      <c r="M1559" t="s">
        <v>842</v>
      </c>
      <c r="N1559" t="s">
        <v>843</v>
      </c>
      <c r="O1559" t="s">
        <v>844</v>
      </c>
      <c r="P1559" t="s">
        <v>673</v>
      </c>
      <c r="Q1559" t="s">
        <v>749</v>
      </c>
      <c r="R1559" t="s">
        <v>601</v>
      </c>
      <c r="S1559" t="s">
        <v>692</v>
      </c>
      <c r="T1559" t="s">
        <v>751</v>
      </c>
      <c r="U1559" t="s">
        <v>752</v>
      </c>
      <c r="V1559" t="s">
        <v>753</v>
      </c>
      <c r="W1559" t="s">
        <v>930</v>
      </c>
      <c r="X1559" t="s">
        <v>931</v>
      </c>
      <c r="Y1559" t="s">
        <v>755</v>
      </c>
      <c r="Z1559" t="s">
        <v>380</v>
      </c>
      <c r="AA1559" t="s">
        <v>756</v>
      </c>
      <c r="AB1559" t="s">
        <v>924</v>
      </c>
      <c r="AC1559" t="s">
        <v>758</v>
      </c>
      <c r="AD1559" t="s">
        <v>759</v>
      </c>
      <c r="AE1559" t="s">
        <v>768</v>
      </c>
      <c r="AF1559" t="s">
        <v>925</v>
      </c>
      <c r="AG1559" t="s">
        <v>761</v>
      </c>
      <c r="AH1559" t="s">
        <v>762</v>
      </c>
      <c r="AI1559" t="s">
        <v>926</v>
      </c>
      <c r="AJ1559">
        <v>-1059.18</v>
      </c>
      <c r="AK1559">
        <v>0</v>
      </c>
      <c r="AL1559">
        <v>0</v>
      </c>
      <c r="AM1559" t="s">
        <v>764</v>
      </c>
      <c r="AN1559" t="s">
        <v>764</v>
      </c>
      <c r="AO1559" t="s">
        <v>764</v>
      </c>
    </row>
    <row r="1560" spans="1:41" x14ac:dyDescent="0.35">
      <c r="A1560">
        <v>1691551</v>
      </c>
      <c r="B1560" t="s">
        <v>740</v>
      </c>
      <c r="C1560" t="s">
        <v>741</v>
      </c>
      <c r="D1560" t="s">
        <v>580</v>
      </c>
      <c r="E1560" t="s">
        <v>200</v>
      </c>
      <c r="F1560" t="s">
        <v>834</v>
      </c>
      <c r="G1560">
        <v>2021</v>
      </c>
      <c r="H1560">
        <v>4</v>
      </c>
      <c r="I1560" t="s">
        <v>743</v>
      </c>
      <c r="J1560" s="29">
        <v>44313</v>
      </c>
      <c r="K1560" t="s">
        <v>744</v>
      </c>
      <c r="L1560" t="s">
        <v>745</v>
      </c>
      <c r="M1560" t="s">
        <v>842</v>
      </c>
      <c r="N1560" t="s">
        <v>843</v>
      </c>
      <c r="O1560" t="s">
        <v>844</v>
      </c>
      <c r="P1560" t="s">
        <v>673</v>
      </c>
      <c r="Q1560" t="s">
        <v>749</v>
      </c>
      <c r="R1560" t="s">
        <v>653</v>
      </c>
      <c r="S1560" t="s">
        <v>773</v>
      </c>
      <c r="T1560" t="s">
        <v>751</v>
      </c>
      <c r="U1560" t="s">
        <v>752</v>
      </c>
      <c r="V1560" t="s">
        <v>753</v>
      </c>
      <c r="W1560" t="s">
        <v>21</v>
      </c>
      <c r="X1560" t="s">
        <v>927</v>
      </c>
      <c r="Y1560" t="s">
        <v>755</v>
      </c>
      <c r="Z1560" t="s">
        <v>380</v>
      </c>
      <c r="AA1560" t="s">
        <v>756</v>
      </c>
      <c r="AB1560" t="s">
        <v>924</v>
      </c>
      <c r="AC1560" t="s">
        <v>758</v>
      </c>
      <c r="AD1560" t="s">
        <v>759</v>
      </c>
      <c r="AE1560" t="s">
        <v>575</v>
      </c>
      <c r="AF1560" t="s">
        <v>790</v>
      </c>
      <c r="AG1560" t="s">
        <v>761</v>
      </c>
      <c r="AH1560" t="s">
        <v>762</v>
      </c>
      <c r="AI1560" t="s">
        <v>791</v>
      </c>
      <c r="AJ1560">
        <v>-1039.94</v>
      </c>
      <c r="AK1560">
        <v>0</v>
      </c>
      <c r="AL1560">
        <v>0</v>
      </c>
      <c r="AM1560" t="s">
        <v>764</v>
      </c>
      <c r="AN1560" t="s">
        <v>764</v>
      </c>
      <c r="AO1560" t="s">
        <v>764</v>
      </c>
    </row>
    <row r="1561" spans="1:41" x14ac:dyDescent="0.35">
      <c r="A1561">
        <v>1208935</v>
      </c>
      <c r="B1561" t="s">
        <v>740</v>
      </c>
      <c r="C1561" t="s">
        <v>741</v>
      </c>
      <c r="D1561" t="e">
        <v>#N/A</v>
      </c>
      <c r="E1561" t="s">
        <v>973</v>
      </c>
      <c r="F1561" t="s">
        <v>834</v>
      </c>
      <c r="G1561">
        <v>2021</v>
      </c>
      <c r="H1561">
        <v>4</v>
      </c>
      <c r="I1561" t="s">
        <v>743</v>
      </c>
      <c r="J1561" s="29">
        <v>44313</v>
      </c>
      <c r="K1561" t="s">
        <v>744</v>
      </c>
      <c r="L1561" t="s">
        <v>745</v>
      </c>
      <c r="M1561" t="s">
        <v>842</v>
      </c>
      <c r="N1561" t="s">
        <v>843</v>
      </c>
      <c r="O1561" t="s">
        <v>844</v>
      </c>
      <c r="P1561" t="s">
        <v>673</v>
      </c>
      <c r="Q1561" t="s">
        <v>749</v>
      </c>
      <c r="R1561" t="s">
        <v>601</v>
      </c>
      <c r="S1561" t="s">
        <v>692</v>
      </c>
      <c r="T1561" t="s">
        <v>751</v>
      </c>
      <c r="U1561" t="s">
        <v>752</v>
      </c>
      <c r="V1561" t="s">
        <v>753</v>
      </c>
      <c r="W1561" t="s">
        <v>933</v>
      </c>
      <c r="X1561" t="s">
        <v>934</v>
      </c>
      <c r="Y1561" t="s">
        <v>755</v>
      </c>
      <c r="Z1561" t="s">
        <v>380</v>
      </c>
      <c r="AA1561" t="s">
        <v>756</v>
      </c>
      <c r="AB1561" t="s">
        <v>924</v>
      </c>
      <c r="AC1561" t="s">
        <v>758</v>
      </c>
      <c r="AD1561" t="s">
        <v>759</v>
      </c>
      <c r="AE1561" t="s">
        <v>768</v>
      </c>
      <c r="AF1561" t="s">
        <v>935</v>
      </c>
      <c r="AG1561" t="s">
        <v>761</v>
      </c>
      <c r="AH1561" t="s">
        <v>762</v>
      </c>
      <c r="AI1561" t="s">
        <v>936</v>
      </c>
      <c r="AJ1561">
        <v>-183.7</v>
      </c>
      <c r="AK1561">
        <v>0</v>
      </c>
      <c r="AL1561">
        <v>0</v>
      </c>
      <c r="AM1561" t="s">
        <v>764</v>
      </c>
      <c r="AN1561" t="s">
        <v>764</v>
      </c>
      <c r="AO1561" t="s">
        <v>764</v>
      </c>
    </row>
    <row r="1562" spans="1:41" x14ac:dyDescent="0.35">
      <c r="A1562">
        <v>1208936</v>
      </c>
      <c r="B1562" t="s">
        <v>740</v>
      </c>
      <c r="C1562" t="s">
        <v>741</v>
      </c>
      <c r="D1562" t="e">
        <v>#N/A</v>
      </c>
      <c r="E1562" t="s">
        <v>948</v>
      </c>
      <c r="F1562" t="s">
        <v>834</v>
      </c>
      <c r="G1562">
        <v>2021</v>
      </c>
      <c r="H1562">
        <v>4</v>
      </c>
      <c r="I1562" t="s">
        <v>743</v>
      </c>
      <c r="J1562" s="29">
        <v>44313</v>
      </c>
      <c r="K1562" t="s">
        <v>744</v>
      </c>
      <c r="L1562" t="s">
        <v>745</v>
      </c>
      <c r="M1562" t="s">
        <v>842</v>
      </c>
      <c r="N1562" t="s">
        <v>843</v>
      </c>
      <c r="O1562" t="s">
        <v>844</v>
      </c>
      <c r="P1562" t="s">
        <v>673</v>
      </c>
      <c r="Q1562" t="s">
        <v>749</v>
      </c>
      <c r="R1562" t="s">
        <v>637</v>
      </c>
      <c r="S1562" t="s">
        <v>705</v>
      </c>
      <c r="T1562" t="s">
        <v>751</v>
      </c>
      <c r="U1562" t="s">
        <v>752</v>
      </c>
      <c r="V1562" t="s">
        <v>753</v>
      </c>
      <c r="W1562" t="s">
        <v>933</v>
      </c>
      <c r="X1562" t="s">
        <v>934</v>
      </c>
      <c r="Y1562" t="s">
        <v>755</v>
      </c>
      <c r="Z1562" t="s">
        <v>380</v>
      </c>
      <c r="AA1562" t="s">
        <v>756</v>
      </c>
      <c r="AB1562" t="s">
        <v>924</v>
      </c>
      <c r="AC1562" t="s">
        <v>758</v>
      </c>
      <c r="AD1562" t="s">
        <v>759</v>
      </c>
      <c r="AE1562" t="s">
        <v>766</v>
      </c>
      <c r="AF1562" t="s">
        <v>935</v>
      </c>
      <c r="AG1562" t="s">
        <v>761</v>
      </c>
      <c r="AH1562" t="s">
        <v>762</v>
      </c>
      <c r="AI1562" t="s">
        <v>936</v>
      </c>
      <c r="AJ1562">
        <v>-151.46</v>
      </c>
      <c r="AK1562">
        <v>0</v>
      </c>
      <c r="AL1562">
        <v>0</v>
      </c>
      <c r="AM1562" t="s">
        <v>764</v>
      </c>
      <c r="AN1562" t="s">
        <v>764</v>
      </c>
      <c r="AO1562" t="s">
        <v>764</v>
      </c>
    </row>
    <row r="1563" spans="1:41" x14ac:dyDescent="0.35">
      <c r="A1563">
        <v>1306410</v>
      </c>
      <c r="B1563" t="s">
        <v>740</v>
      </c>
      <c r="C1563" t="s">
        <v>741</v>
      </c>
      <c r="D1563" t="e">
        <v>#N/A</v>
      </c>
      <c r="E1563" t="s">
        <v>952</v>
      </c>
      <c r="F1563" t="s">
        <v>834</v>
      </c>
      <c r="G1563">
        <v>2021</v>
      </c>
      <c r="H1563">
        <v>4</v>
      </c>
      <c r="I1563" t="s">
        <v>743</v>
      </c>
      <c r="J1563" s="29">
        <v>44313</v>
      </c>
      <c r="K1563" t="s">
        <v>744</v>
      </c>
      <c r="L1563" t="s">
        <v>745</v>
      </c>
      <c r="M1563" t="s">
        <v>842</v>
      </c>
      <c r="N1563" t="s">
        <v>843</v>
      </c>
      <c r="O1563" t="s">
        <v>844</v>
      </c>
      <c r="P1563" t="s">
        <v>673</v>
      </c>
      <c r="Q1563" t="s">
        <v>749</v>
      </c>
      <c r="R1563" t="s">
        <v>627</v>
      </c>
      <c r="S1563" t="s">
        <v>786</v>
      </c>
      <c r="T1563" t="s">
        <v>751</v>
      </c>
      <c r="U1563" t="s">
        <v>752</v>
      </c>
      <c r="V1563" t="s">
        <v>753</v>
      </c>
      <c r="W1563" t="s">
        <v>933</v>
      </c>
      <c r="X1563" t="s">
        <v>934</v>
      </c>
      <c r="Y1563" t="s">
        <v>755</v>
      </c>
      <c r="Z1563" t="s">
        <v>380</v>
      </c>
      <c r="AA1563" t="s">
        <v>756</v>
      </c>
      <c r="AB1563" t="s">
        <v>924</v>
      </c>
      <c r="AC1563" t="s">
        <v>758</v>
      </c>
      <c r="AD1563" t="s">
        <v>759</v>
      </c>
      <c r="AE1563" t="s">
        <v>768</v>
      </c>
      <c r="AF1563" t="s">
        <v>935</v>
      </c>
      <c r="AG1563" t="s">
        <v>761</v>
      </c>
      <c r="AH1563" t="s">
        <v>762</v>
      </c>
      <c r="AI1563" t="s">
        <v>936</v>
      </c>
      <c r="AJ1563">
        <v>-1513.62</v>
      </c>
      <c r="AK1563">
        <v>0</v>
      </c>
      <c r="AL1563">
        <v>0</v>
      </c>
      <c r="AM1563" t="s">
        <v>764</v>
      </c>
      <c r="AN1563" t="s">
        <v>764</v>
      </c>
      <c r="AO1563" t="s">
        <v>764</v>
      </c>
    </row>
    <row r="1564" spans="1:41" x14ac:dyDescent="0.35">
      <c r="A1564">
        <v>1247810</v>
      </c>
      <c r="B1564" t="s">
        <v>740</v>
      </c>
      <c r="C1564" t="s">
        <v>741</v>
      </c>
      <c r="D1564" t="e">
        <v>#N/A</v>
      </c>
      <c r="E1564" t="s">
        <v>951</v>
      </c>
      <c r="F1564" t="s">
        <v>834</v>
      </c>
      <c r="G1564">
        <v>2021</v>
      </c>
      <c r="H1564">
        <v>4</v>
      </c>
      <c r="I1564" t="s">
        <v>743</v>
      </c>
      <c r="J1564" s="29">
        <v>44313</v>
      </c>
      <c r="K1564" t="s">
        <v>744</v>
      </c>
      <c r="L1564" t="s">
        <v>745</v>
      </c>
      <c r="M1564" t="s">
        <v>842</v>
      </c>
      <c r="N1564" t="s">
        <v>843</v>
      </c>
      <c r="O1564" t="s">
        <v>844</v>
      </c>
      <c r="P1564" t="s">
        <v>673</v>
      </c>
      <c r="Q1564" t="s">
        <v>749</v>
      </c>
      <c r="R1564" t="s">
        <v>627</v>
      </c>
      <c r="S1564" t="s">
        <v>786</v>
      </c>
      <c r="T1564" t="s">
        <v>751</v>
      </c>
      <c r="U1564" t="s">
        <v>752</v>
      </c>
      <c r="V1564" t="s">
        <v>753</v>
      </c>
      <c r="W1564" t="s">
        <v>930</v>
      </c>
      <c r="X1564" t="s">
        <v>931</v>
      </c>
      <c r="Y1564" t="s">
        <v>755</v>
      </c>
      <c r="Z1564" t="s">
        <v>380</v>
      </c>
      <c r="AA1564" t="s">
        <v>756</v>
      </c>
      <c r="AB1564" t="s">
        <v>924</v>
      </c>
      <c r="AC1564" t="s">
        <v>758</v>
      </c>
      <c r="AD1564" t="s">
        <v>759</v>
      </c>
      <c r="AE1564" t="s">
        <v>768</v>
      </c>
      <c r="AF1564" t="s">
        <v>925</v>
      </c>
      <c r="AG1564" t="s">
        <v>761</v>
      </c>
      <c r="AH1564" t="s">
        <v>762</v>
      </c>
      <c r="AI1564" t="s">
        <v>926</v>
      </c>
      <c r="AJ1564">
        <v>-126.11</v>
      </c>
      <c r="AK1564">
        <v>0</v>
      </c>
      <c r="AL1564">
        <v>0</v>
      </c>
      <c r="AM1564" t="s">
        <v>764</v>
      </c>
      <c r="AN1564" t="s">
        <v>764</v>
      </c>
      <c r="AO1564" t="s">
        <v>764</v>
      </c>
    </row>
    <row r="1565" spans="1:41" x14ac:dyDescent="0.35">
      <c r="A1565">
        <v>1026570</v>
      </c>
      <c r="B1565" t="s">
        <v>740</v>
      </c>
      <c r="C1565" t="s">
        <v>741</v>
      </c>
      <c r="D1565" t="e">
        <v>#N/A</v>
      </c>
      <c r="E1565" t="s">
        <v>984</v>
      </c>
      <c r="F1565" t="s">
        <v>834</v>
      </c>
      <c r="G1565">
        <v>2021</v>
      </c>
      <c r="H1565">
        <v>4</v>
      </c>
      <c r="I1565" t="s">
        <v>743</v>
      </c>
      <c r="J1565" s="29">
        <v>44313</v>
      </c>
      <c r="K1565" t="s">
        <v>744</v>
      </c>
      <c r="L1565" t="s">
        <v>745</v>
      </c>
      <c r="M1565" t="s">
        <v>842</v>
      </c>
      <c r="N1565" t="s">
        <v>843</v>
      </c>
      <c r="O1565" t="s">
        <v>844</v>
      </c>
      <c r="P1565" t="s">
        <v>673</v>
      </c>
      <c r="Q1565" t="s">
        <v>749</v>
      </c>
      <c r="R1565" t="s">
        <v>591</v>
      </c>
      <c r="S1565" t="s">
        <v>687</v>
      </c>
      <c r="T1565" t="s">
        <v>751</v>
      </c>
      <c r="U1565" t="s">
        <v>752</v>
      </c>
      <c r="V1565" t="s">
        <v>753</v>
      </c>
      <c r="W1565" t="s">
        <v>930</v>
      </c>
      <c r="X1565" t="s">
        <v>931</v>
      </c>
      <c r="Y1565" t="s">
        <v>755</v>
      </c>
      <c r="Z1565" t="s">
        <v>380</v>
      </c>
      <c r="AA1565" t="s">
        <v>756</v>
      </c>
      <c r="AB1565" t="s">
        <v>924</v>
      </c>
      <c r="AC1565" t="s">
        <v>758</v>
      </c>
      <c r="AD1565" t="s">
        <v>759</v>
      </c>
      <c r="AE1565" t="s">
        <v>768</v>
      </c>
      <c r="AF1565" t="s">
        <v>925</v>
      </c>
      <c r="AG1565" t="s">
        <v>761</v>
      </c>
      <c r="AH1565" t="s">
        <v>762</v>
      </c>
      <c r="AI1565" t="s">
        <v>926</v>
      </c>
      <c r="AJ1565">
        <v>-1751.32</v>
      </c>
      <c r="AK1565">
        <v>0</v>
      </c>
      <c r="AL1565">
        <v>0</v>
      </c>
      <c r="AM1565" t="s">
        <v>764</v>
      </c>
      <c r="AN1565" t="s">
        <v>764</v>
      </c>
      <c r="AO1565" t="s">
        <v>764</v>
      </c>
    </row>
    <row r="1566" spans="1:41" x14ac:dyDescent="0.35">
      <c r="A1566">
        <v>1026846</v>
      </c>
      <c r="B1566" t="s">
        <v>740</v>
      </c>
      <c r="C1566" t="s">
        <v>741</v>
      </c>
      <c r="D1566" t="e">
        <v>#N/A</v>
      </c>
      <c r="E1566" t="s">
        <v>988</v>
      </c>
      <c r="F1566" t="s">
        <v>834</v>
      </c>
      <c r="G1566">
        <v>2021</v>
      </c>
      <c r="H1566">
        <v>4</v>
      </c>
      <c r="I1566" t="s">
        <v>743</v>
      </c>
      <c r="J1566" s="29">
        <v>44313</v>
      </c>
      <c r="K1566" t="s">
        <v>744</v>
      </c>
      <c r="L1566" t="s">
        <v>745</v>
      </c>
      <c r="M1566" t="s">
        <v>842</v>
      </c>
      <c r="N1566" t="s">
        <v>843</v>
      </c>
      <c r="O1566" t="s">
        <v>844</v>
      </c>
      <c r="P1566" t="s">
        <v>673</v>
      </c>
      <c r="Q1566" t="s">
        <v>749</v>
      </c>
      <c r="R1566" t="s">
        <v>589</v>
      </c>
      <c r="S1566" t="s">
        <v>798</v>
      </c>
      <c r="T1566" t="s">
        <v>751</v>
      </c>
      <c r="U1566" t="s">
        <v>752</v>
      </c>
      <c r="V1566" t="s">
        <v>753</v>
      </c>
      <c r="W1566" t="s">
        <v>933</v>
      </c>
      <c r="X1566" t="s">
        <v>934</v>
      </c>
      <c r="Y1566" t="s">
        <v>755</v>
      </c>
      <c r="Z1566" t="s">
        <v>380</v>
      </c>
      <c r="AA1566" t="s">
        <v>756</v>
      </c>
      <c r="AB1566" t="s">
        <v>924</v>
      </c>
      <c r="AC1566" t="s">
        <v>758</v>
      </c>
      <c r="AD1566" t="s">
        <v>759</v>
      </c>
      <c r="AE1566" t="s">
        <v>768</v>
      </c>
      <c r="AF1566" t="s">
        <v>935</v>
      </c>
      <c r="AG1566" t="s">
        <v>761</v>
      </c>
      <c r="AH1566" t="s">
        <v>762</v>
      </c>
      <c r="AI1566" t="s">
        <v>936</v>
      </c>
      <c r="AJ1566">
        <v>-219.32</v>
      </c>
      <c r="AK1566">
        <v>0</v>
      </c>
      <c r="AL1566">
        <v>0</v>
      </c>
      <c r="AM1566" t="s">
        <v>764</v>
      </c>
      <c r="AN1566" t="s">
        <v>764</v>
      </c>
      <c r="AO1566" t="s">
        <v>764</v>
      </c>
    </row>
    <row r="1567" spans="1:41" x14ac:dyDescent="0.35">
      <c r="A1567">
        <v>1026847</v>
      </c>
      <c r="B1567" t="s">
        <v>740</v>
      </c>
      <c r="C1567" t="s">
        <v>741</v>
      </c>
      <c r="D1567" t="e">
        <v>#N/A</v>
      </c>
      <c r="E1567" t="s">
        <v>987</v>
      </c>
      <c r="F1567" t="s">
        <v>834</v>
      </c>
      <c r="G1567">
        <v>2021</v>
      </c>
      <c r="H1567">
        <v>4</v>
      </c>
      <c r="I1567" t="s">
        <v>743</v>
      </c>
      <c r="J1567" s="29">
        <v>44313</v>
      </c>
      <c r="K1567" t="s">
        <v>744</v>
      </c>
      <c r="L1567" t="s">
        <v>745</v>
      </c>
      <c r="M1567" t="s">
        <v>842</v>
      </c>
      <c r="N1567" t="s">
        <v>843</v>
      </c>
      <c r="O1567" t="s">
        <v>844</v>
      </c>
      <c r="P1567" t="s">
        <v>673</v>
      </c>
      <c r="Q1567" t="s">
        <v>749</v>
      </c>
      <c r="R1567" t="s">
        <v>589</v>
      </c>
      <c r="S1567" t="s">
        <v>798</v>
      </c>
      <c r="T1567" t="s">
        <v>751</v>
      </c>
      <c r="U1567" t="s">
        <v>752</v>
      </c>
      <c r="V1567" t="s">
        <v>753</v>
      </c>
      <c r="W1567" t="s">
        <v>930</v>
      </c>
      <c r="X1567" t="s">
        <v>931</v>
      </c>
      <c r="Y1567" t="s">
        <v>755</v>
      </c>
      <c r="Z1567" t="s">
        <v>380</v>
      </c>
      <c r="AA1567" t="s">
        <v>756</v>
      </c>
      <c r="AB1567" t="s">
        <v>924</v>
      </c>
      <c r="AC1567" t="s">
        <v>758</v>
      </c>
      <c r="AD1567" t="s">
        <v>759</v>
      </c>
      <c r="AE1567" t="s">
        <v>768</v>
      </c>
      <c r="AF1567" t="s">
        <v>925</v>
      </c>
      <c r="AG1567" t="s">
        <v>761</v>
      </c>
      <c r="AH1567" t="s">
        <v>762</v>
      </c>
      <c r="AI1567" t="s">
        <v>926</v>
      </c>
      <c r="AJ1567">
        <v>-3527.37</v>
      </c>
      <c r="AK1567">
        <v>0</v>
      </c>
      <c r="AL1567">
        <v>0</v>
      </c>
      <c r="AM1567" t="s">
        <v>764</v>
      </c>
      <c r="AN1567" t="s">
        <v>764</v>
      </c>
      <c r="AO1567" t="s">
        <v>764</v>
      </c>
    </row>
    <row r="1568" spans="1:41" x14ac:dyDescent="0.35">
      <c r="A1568">
        <v>1026848</v>
      </c>
      <c r="B1568" t="s">
        <v>740</v>
      </c>
      <c r="C1568" t="s">
        <v>741</v>
      </c>
      <c r="D1568" t="e">
        <v>#N/A</v>
      </c>
      <c r="E1568" t="s">
        <v>986</v>
      </c>
      <c r="F1568" t="s">
        <v>834</v>
      </c>
      <c r="G1568">
        <v>2021</v>
      </c>
      <c r="H1568">
        <v>4</v>
      </c>
      <c r="I1568" t="s">
        <v>743</v>
      </c>
      <c r="J1568" s="29">
        <v>44313</v>
      </c>
      <c r="K1568" t="s">
        <v>744</v>
      </c>
      <c r="L1568" t="s">
        <v>745</v>
      </c>
      <c r="M1568" t="s">
        <v>842</v>
      </c>
      <c r="N1568" t="s">
        <v>843</v>
      </c>
      <c r="O1568" t="s">
        <v>844</v>
      </c>
      <c r="P1568" t="s">
        <v>673</v>
      </c>
      <c r="Q1568" t="s">
        <v>749</v>
      </c>
      <c r="R1568" t="s">
        <v>589</v>
      </c>
      <c r="S1568" t="s">
        <v>798</v>
      </c>
      <c r="T1568" t="s">
        <v>751</v>
      </c>
      <c r="U1568" t="s">
        <v>752</v>
      </c>
      <c r="V1568" t="s">
        <v>753</v>
      </c>
      <c r="W1568" t="s">
        <v>922</v>
      </c>
      <c r="X1568" t="s">
        <v>923</v>
      </c>
      <c r="Y1568" t="s">
        <v>755</v>
      </c>
      <c r="Z1568" t="s">
        <v>380</v>
      </c>
      <c r="AA1568" t="s">
        <v>756</v>
      </c>
      <c r="AB1568" t="s">
        <v>924</v>
      </c>
      <c r="AC1568" t="s">
        <v>758</v>
      </c>
      <c r="AD1568" t="s">
        <v>759</v>
      </c>
      <c r="AE1568" t="s">
        <v>768</v>
      </c>
      <c r="AF1568" t="s">
        <v>925</v>
      </c>
      <c r="AG1568" t="s">
        <v>761</v>
      </c>
      <c r="AH1568" t="s">
        <v>762</v>
      </c>
      <c r="AI1568" t="s">
        <v>926</v>
      </c>
      <c r="AJ1568">
        <v>-506.12</v>
      </c>
      <c r="AK1568">
        <v>0</v>
      </c>
      <c r="AL1568">
        <v>0</v>
      </c>
      <c r="AM1568" t="s">
        <v>764</v>
      </c>
      <c r="AN1568" t="s">
        <v>764</v>
      </c>
      <c r="AO1568" t="s">
        <v>764</v>
      </c>
    </row>
    <row r="1569" spans="1:41" x14ac:dyDescent="0.35">
      <c r="A1569">
        <v>1028500</v>
      </c>
      <c r="B1569" t="s">
        <v>740</v>
      </c>
      <c r="C1569" t="s">
        <v>741</v>
      </c>
      <c r="D1569" t="e">
        <v>#N/A</v>
      </c>
      <c r="E1569" t="s">
        <v>996</v>
      </c>
      <c r="F1569" t="s">
        <v>834</v>
      </c>
      <c r="G1569">
        <v>2021</v>
      </c>
      <c r="H1569">
        <v>4</v>
      </c>
      <c r="I1569" t="s">
        <v>743</v>
      </c>
      <c r="J1569" s="29">
        <v>44313</v>
      </c>
      <c r="K1569" t="s">
        <v>744</v>
      </c>
      <c r="L1569" t="s">
        <v>745</v>
      </c>
      <c r="M1569" t="s">
        <v>842</v>
      </c>
      <c r="N1569" t="s">
        <v>843</v>
      </c>
      <c r="O1569" t="s">
        <v>844</v>
      </c>
      <c r="P1569" t="s">
        <v>673</v>
      </c>
      <c r="Q1569" t="s">
        <v>749</v>
      </c>
      <c r="R1569" t="s">
        <v>583</v>
      </c>
      <c r="S1569" t="s">
        <v>689</v>
      </c>
      <c r="T1569" t="s">
        <v>751</v>
      </c>
      <c r="U1569" t="s">
        <v>752</v>
      </c>
      <c r="V1569" t="s">
        <v>753</v>
      </c>
      <c r="W1569" t="s">
        <v>933</v>
      </c>
      <c r="X1569" t="s">
        <v>934</v>
      </c>
      <c r="Y1569" t="s">
        <v>755</v>
      </c>
      <c r="Z1569" t="s">
        <v>380</v>
      </c>
      <c r="AA1569" t="s">
        <v>756</v>
      </c>
      <c r="AB1569" t="s">
        <v>924</v>
      </c>
      <c r="AC1569" t="s">
        <v>758</v>
      </c>
      <c r="AD1569" t="s">
        <v>759</v>
      </c>
      <c r="AE1569" t="s">
        <v>768</v>
      </c>
      <c r="AF1569" t="s">
        <v>935</v>
      </c>
      <c r="AG1569" t="s">
        <v>761</v>
      </c>
      <c r="AH1569" t="s">
        <v>762</v>
      </c>
      <c r="AI1569" t="s">
        <v>936</v>
      </c>
      <c r="AJ1569">
        <v>-306.52</v>
      </c>
      <c r="AK1569">
        <v>0</v>
      </c>
      <c r="AL1569">
        <v>0</v>
      </c>
      <c r="AM1569" t="s">
        <v>764</v>
      </c>
      <c r="AN1569" t="s">
        <v>764</v>
      </c>
      <c r="AO1569" t="s">
        <v>764</v>
      </c>
    </row>
    <row r="1570" spans="1:41" x14ac:dyDescent="0.35">
      <c r="A1570">
        <v>1028501</v>
      </c>
      <c r="B1570" t="s">
        <v>740</v>
      </c>
      <c r="C1570" t="s">
        <v>741</v>
      </c>
      <c r="D1570" t="e">
        <v>#N/A</v>
      </c>
      <c r="E1570" t="s">
        <v>994</v>
      </c>
      <c r="F1570" t="s">
        <v>834</v>
      </c>
      <c r="G1570">
        <v>2021</v>
      </c>
      <c r="H1570">
        <v>4</v>
      </c>
      <c r="I1570" t="s">
        <v>743</v>
      </c>
      <c r="J1570" s="29">
        <v>44313</v>
      </c>
      <c r="K1570" t="s">
        <v>744</v>
      </c>
      <c r="L1570" t="s">
        <v>745</v>
      </c>
      <c r="M1570" t="s">
        <v>842</v>
      </c>
      <c r="N1570" t="s">
        <v>843</v>
      </c>
      <c r="O1570" t="s">
        <v>844</v>
      </c>
      <c r="P1570" t="s">
        <v>673</v>
      </c>
      <c r="Q1570" t="s">
        <v>749</v>
      </c>
      <c r="R1570" t="s">
        <v>583</v>
      </c>
      <c r="S1570" t="s">
        <v>689</v>
      </c>
      <c r="T1570" t="s">
        <v>751</v>
      </c>
      <c r="U1570" t="s">
        <v>752</v>
      </c>
      <c r="V1570" t="s">
        <v>753</v>
      </c>
      <c r="W1570" t="s">
        <v>930</v>
      </c>
      <c r="X1570" t="s">
        <v>931</v>
      </c>
      <c r="Y1570" t="s">
        <v>755</v>
      </c>
      <c r="Z1570" t="s">
        <v>380</v>
      </c>
      <c r="AA1570" t="s">
        <v>756</v>
      </c>
      <c r="AB1570" t="s">
        <v>924</v>
      </c>
      <c r="AC1570" t="s">
        <v>758</v>
      </c>
      <c r="AD1570" t="s">
        <v>759</v>
      </c>
      <c r="AE1570" t="s">
        <v>768</v>
      </c>
      <c r="AF1570" t="s">
        <v>925</v>
      </c>
      <c r="AG1570" t="s">
        <v>761</v>
      </c>
      <c r="AH1570" t="s">
        <v>762</v>
      </c>
      <c r="AI1570" t="s">
        <v>926</v>
      </c>
      <c r="AJ1570">
        <v>-609.41999999999996</v>
      </c>
      <c r="AK1570">
        <v>0</v>
      </c>
      <c r="AL1570">
        <v>0</v>
      </c>
      <c r="AM1570" t="s">
        <v>764</v>
      </c>
      <c r="AN1570" t="s">
        <v>764</v>
      </c>
      <c r="AO1570" t="s">
        <v>764</v>
      </c>
    </row>
    <row r="1571" spans="1:41" x14ac:dyDescent="0.35">
      <c r="A1571">
        <v>1029045</v>
      </c>
      <c r="B1571" t="s">
        <v>740</v>
      </c>
      <c r="C1571" t="s">
        <v>741</v>
      </c>
      <c r="D1571" t="e">
        <v>#N/A</v>
      </c>
      <c r="E1571" t="s">
        <v>979</v>
      </c>
      <c r="F1571" t="s">
        <v>834</v>
      </c>
      <c r="G1571">
        <v>2021</v>
      </c>
      <c r="H1571">
        <v>4</v>
      </c>
      <c r="I1571" t="s">
        <v>743</v>
      </c>
      <c r="J1571" s="29">
        <v>44313</v>
      </c>
      <c r="K1571" t="s">
        <v>744</v>
      </c>
      <c r="L1571" t="s">
        <v>745</v>
      </c>
      <c r="M1571" t="s">
        <v>842</v>
      </c>
      <c r="N1571" t="s">
        <v>843</v>
      </c>
      <c r="O1571" t="s">
        <v>844</v>
      </c>
      <c r="P1571" t="s">
        <v>673</v>
      </c>
      <c r="Q1571" t="s">
        <v>749</v>
      </c>
      <c r="R1571" t="s">
        <v>595</v>
      </c>
      <c r="S1571" t="s">
        <v>702</v>
      </c>
      <c r="T1571" t="s">
        <v>751</v>
      </c>
      <c r="U1571" t="s">
        <v>752</v>
      </c>
      <c r="V1571" t="s">
        <v>753</v>
      </c>
      <c r="W1571" t="s">
        <v>930</v>
      </c>
      <c r="X1571" t="s">
        <v>931</v>
      </c>
      <c r="Y1571" t="s">
        <v>755</v>
      </c>
      <c r="Z1571" t="s">
        <v>380</v>
      </c>
      <c r="AA1571" t="s">
        <v>756</v>
      </c>
      <c r="AB1571" t="s">
        <v>924</v>
      </c>
      <c r="AC1571" t="s">
        <v>758</v>
      </c>
      <c r="AD1571" t="s">
        <v>759</v>
      </c>
      <c r="AE1571" t="s">
        <v>247</v>
      </c>
      <c r="AF1571" t="s">
        <v>925</v>
      </c>
      <c r="AG1571" t="s">
        <v>761</v>
      </c>
      <c r="AH1571" t="s">
        <v>762</v>
      </c>
      <c r="AI1571" t="s">
        <v>926</v>
      </c>
      <c r="AJ1571">
        <v>-1422.01</v>
      </c>
      <c r="AK1571">
        <v>0</v>
      </c>
      <c r="AL1571">
        <v>0</v>
      </c>
      <c r="AM1571" t="s">
        <v>764</v>
      </c>
      <c r="AN1571" t="s">
        <v>764</v>
      </c>
      <c r="AO1571" t="s">
        <v>764</v>
      </c>
    </row>
    <row r="1572" spans="1:41" x14ac:dyDescent="0.35">
      <c r="A1572">
        <v>1029720</v>
      </c>
      <c r="B1572" t="s">
        <v>740</v>
      </c>
      <c r="C1572" t="s">
        <v>741</v>
      </c>
      <c r="D1572" t="e">
        <v>#N/A</v>
      </c>
      <c r="E1572" t="s">
        <v>976</v>
      </c>
      <c r="F1572" t="s">
        <v>834</v>
      </c>
      <c r="G1572">
        <v>2021</v>
      </c>
      <c r="H1572">
        <v>4</v>
      </c>
      <c r="I1572" t="s">
        <v>743</v>
      </c>
      <c r="J1572" s="29">
        <v>44313</v>
      </c>
      <c r="K1572" t="s">
        <v>744</v>
      </c>
      <c r="L1572" t="s">
        <v>745</v>
      </c>
      <c r="M1572" t="s">
        <v>842</v>
      </c>
      <c r="N1572" t="s">
        <v>843</v>
      </c>
      <c r="O1572" t="s">
        <v>844</v>
      </c>
      <c r="P1572" t="s">
        <v>673</v>
      </c>
      <c r="Q1572" t="s">
        <v>749</v>
      </c>
      <c r="R1572" t="s">
        <v>597</v>
      </c>
      <c r="S1572" t="s">
        <v>691</v>
      </c>
      <c r="T1572" t="s">
        <v>751</v>
      </c>
      <c r="U1572" t="s">
        <v>752</v>
      </c>
      <c r="V1572" t="s">
        <v>753</v>
      </c>
      <c r="W1572" t="s">
        <v>930</v>
      </c>
      <c r="X1572" t="s">
        <v>931</v>
      </c>
      <c r="Y1572" t="s">
        <v>755</v>
      </c>
      <c r="Z1572" t="s">
        <v>380</v>
      </c>
      <c r="AA1572" t="s">
        <v>756</v>
      </c>
      <c r="AB1572" t="s">
        <v>924</v>
      </c>
      <c r="AC1572" t="s">
        <v>758</v>
      </c>
      <c r="AD1572" t="s">
        <v>759</v>
      </c>
      <c r="AE1572" t="s">
        <v>768</v>
      </c>
      <c r="AF1572" t="s">
        <v>925</v>
      </c>
      <c r="AG1572" t="s">
        <v>761</v>
      </c>
      <c r="AH1572" t="s">
        <v>762</v>
      </c>
      <c r="AI1572" t="s">
        <v>926</v>
      </c>
      <c r="AJ1572">
        <v>-84.97</v>
      </c>
      <c r="AK1572">
        <v>0</v>
      </c>
      <c r="AL1572">
        <v>0</v>
      </c>
      <c r="AM1572" t="s">
        <v>764</v>
      </c>
      <c r="AN1572" t="s">
        <v>764</v>
      </c>
      <c r="AO1572" t="s">
        <v>764</v>
      </c>
    </row>
    <row r="1573" spans="1:41" x14ac:dyDescent="0.35">
      <c r="A1573">
        <v>1029542</v>
      </c>
      <c r="B1573" t="s">
        <v>740</v>
      </c>
      <c r="C1573" t="s">
        <v>741</v>
      </c>
      <c r="D1573" t="e">
        <v>#N/A</v>
      </c>
      <c r="E1573" t="s">
        <v>991</v>
      </c>
      <c r="F1573" t="s">
        <v>834</v>
      </c>
      <c r="G1573">
        <v>2021</v>
      </c>
      <c r="H1573">
        <v>4</v>
      </c>
      <c r="I1573" t="s">
        <v>743</v>
      </c>
      <c r="J1573" s="29">
        <v>44313</v>
      </c>
      <c r="K1573" t="s">
        <v>744</v>
      </c>
      <c r="L1573" t="s">
        <v>745</v>
      </c>
      <c r="M1573" t="s">
        <v>842</v>
      </c>
      <c r="N1573" t="s">
        <v>843</v>
      </c>
      <c r="O1573" t="s">
        <v>844</v>
      </c>
      <c r="P1573" t="s">
        <v>673</v>
      </c>
      <c r="Q1573" t="s">
        <v>749</v>
      </c>
      <c r="R1573" t="s">
        <v>585</v>
      </c>
      <c r="S1573" t="s">
        <v>706</v>
      </c>
      <c r="T1573" t="s">
        <v>751</v>
      </c>
      <c r="U1573" t="s">
        <v>752</v>
      </c>
      <c r="V1573" t="s">
        <v>753</v>
      </c>
      <c r="W1573" t="s">
        <v>922</v>
      </c>
      <c r="X1573" t="s">
        <v>923</v>
      </c>
      <c r="Y1573" t="s">
        <v>755</v>
      </c>
      <c r="Z1573" t="s">
        <v>380</v>
      </c>
      <c r="AA1573" t="s">
        <v>756</v>
      </c>
      <c r="AB1573" t="s">
        <v>924</v>
      </c>
      <c r="AC1573" t="s">
        <v>758</v>
      </c>
      <c r="AD1573" t="s">
        <v>759</v>
      </c>
      <c r="AE1573" t="s">
        <v>766</v>
      </c>
      <c r="AF1573" t="s">
        <v>925</v>
      </c>
      <c r="AG1573" t="s">
        <v>761</v>
      </c>
      <c r="AH1573" t="s">
        <v>762</v>
      </c>
      <c r="AI1573" t="s">
        <v>926</v>
      </c>
      <c r="AJ1573">
        <v>-50.38</v>
      </c>
      <c r="AK1573">
        <v>0</v>
      </c>
      <c r="AL1573">
        <v>0</v>
      </c>
      <c r="AM1573" t="s">
        <v>764</v>
      </c>
      <c r="AN1573" t="s">
        <v>764</v>
      </c>
      <c r="AO1573" t="s">
        <v>764</v>
      </c>
    </row>
    <row r="1574" spans="1:41" x14ac:dyDescent="0.35">
      <c r="A1574">
        <v>1060748</v>
      </c>
      <c r="B1574" t="s">
        <v>740</v>
      </c>
      <c r="C1574" t="s">
        <v>741</v>
      </c>
      <c r="D1574" t="e">
        <v>#N/A</v>
      </c>
      <c r="E1574" t="s">
        <v>990</v>
      </c>
      <c r="F1574" t="s">
        <v>834</v>
      </c>
      <c r="G1574">
        <v>2021</v>
      </c>
      <c r="H1574">
        <v>4</v>
      </c>
      <c r="I1574" t="s">
        <v>743</v>
      </c>
      <c r="J1574" s="29">
        <v>44313</v>
      </c>
      <c r="K1574" t="s">
        <v>744</v>
      </c>
      <c r="L1574" t="s">
        <v>745</v>
      </c>
      <c r="M1574" t="s">
        <v>842</v>
      </c>
      <c r="N1574" t="s">
        <v>843</v>
      </c>
      <c r="O1574" t="s">
        <v>844</v>
      </c>
      <c r="P1574" t="s">
        <v>673</v>
      </c>
      <c r="Q1574" t="s">
        <v>749</v>
      </c>
      <c r="R1574" t="s">
        <v>587</v>
      </c>
      <c r="S1574" t="s">
        <v>799</v>
      </c>
      <c r="T1574" t="s">
        <v>751</v>
      </c>
      <c r="U1574" t="s">
        <v>752</v>
      </c>
      <c r="V1574" t="s">
        <v>753</v>
      </c>
      <c r="W1574" t="s">
        <v>933</v>
      </c>
      <c r="X1574" t="s">
        <v>934</v>
      </c>
      <c r="Y1574" t="s">
        <v>755</v>
      </c>
      <c r="Z1574" t="s">
        <v>380</v>
      </c>
      <c r="AA1574" t="s">
        <v>756</v>
      </c>
      <c r="AB1574" t="s">
        <v>924</v>
      </c>
      <c r="AC1574" t="s">
        <v>758</v>
      </c>
      <c r="AD1574" t="s">
        <v>759</v>
      </c>
      <c r="AE1574" t="s">
        <v>768</v>
      </c>
      <c r="AF1574" t="s">
        <v>935</v>
      </c>
      <c r="AG1574" t="s">
        <v>761</v>
      </c>
      <c r="AH1574" t="s">
        <v>762</v>
      </c>
      <c r="AI1574" t="s">
        <v>936</v>
      </c>
      <c r="AJ1574">
        <v>-279.54000000000002</v>
      </c>
      <c r="AK1574">
        <v>0</v>
      </c>
      <c r="AL1574">
        <v>0</v>
      </c>
      <c r="AM1574" t="s">
        <v>764</v>
      </c>
      <c r="AN1574" t="s">
        <v>764</v>
      </c>
      <c r="AO1574" t="s">
        <v>764</v>
      </c>
    </row>
    <row r="1575" spans="1:41" x14ac:dyDescent="0.35">
      <c r="A1575">
        <v>1060749</v>
      </c>
      <c r="B1575" t="s">
        <v>740</v>
      </c>
      <c r="C1575" t="s">
        <v>741</v>
      </c>
      <c r="D1575" t="e">
        <v>#N/A</v>
      </c>
      <c r="E1575" t="s">
        <v>989</v>
      </c>
      <c r="F1575" t="s">
        <v>834</v>
      </c>
      <c r="G1575">
        <v>2021</v>
      </c>
      <c r="H1575">
        <v>4</v>
      </c>
      <c r="I1575" t="s">
        <v>743</v>
      </c>
      <c r="J1575" s="29">
        <v>44313</v>
      </c>
      <c r="K1575" t="s">
        <v>744</v>
      </c>
      <c r="L1575" t="s">
        <v>745</v>
      </c>
      <c r="M1575" t="s">
        <v>842</v>
      </c>
      <c r="N1575" t="s">
        <v>843</v>
      </c>
      <c r="O1575" t="s">
        <v>844</v>
      </c>
      <c r="P1575" t="s">
        <v>673</v>
      </c>
      <c r="Q1575" t="s">
        <v>749</v>
      </c>
      <c r="R1575" t="s">
        <v>587</v>
      </c>
      <c r="S1575" t="s">
        <v>799</v>
      </c>
      <c r="T1575" t="s">
        <v>751</v>
      </c>
      <c r="U1575" t="s">
        <v>752</v>
      </c>
      <c r="V1575" t="s">
        <v>753</v>
      </c>
      <c r="W1575" t="s">
        <v>930</v>
      </c>
      <c r="X1575" t="s">
        <v>931</v>
      </c>
      <c r="Y1575" t="s">
        <v>755</v>
      </c>
      <c r="Z1575" t="s">
        <v>380</v>
      </c>
      <c r="AA1575" t="s">
        <v>756</v>
      </c>
      <c r="AB1575" t="s">
        <v>924</v>
      </c>
      <c r="AC1575" t="s">
        <v>758</v>
      </c>
      <c r="AD1575" t="s">
        <v>759</v>
      </c>
      <c r="AE1575" t="s">
        <v>768</v>
      </c>
      <c r="AF1575" t="s">
        <v>925</v>
      </c>
      <c r="AG1575" t="s">
        <v>761</v>
      </c>
      <c r="AH1575" t="s">
        <v>762</v>
      </c>
      <c r="AI1575" t="s">
        <v>926</v>
      </c>
      <c r="AJ1575">
        <v>-714.66</v>
      </c>
      <c r="AK1575">
        <v>0</v>
      </c>
      <c r="AL1575">
        <v>0</v>
      </c>
      <c r="AM1575" t="s">
        <v>764</v>
      </c>
      <c r="AN1575" t="s">
        <v>764</v>
      </c>
      <c r="AO1575" t="s">
        <v>764</v>
      </c>
    </row>
    <row r="1576" spans="1:41" x14ac:dyDescent="0.35">
      <c r="A1576">
        <v>1060753</v>
      </c>
      <c r="B1576" t="s">
        <v>740</v>
      </c>
      <c r="C1576" t="s">
        <v>741</v>
      </c>
      <c r="D1576" t="e">
        <v>#N/A</v>
      </c>
      <c r="E1576" t="s">
        <v>985</v>
      </c>
      <c r="F1576" t="s">
        <v>834</v>
      </c>
      <c r="G1576">
        <v>2021</v>
      </c>
      <c r="H1576">
        <v>4</v>
      </c>
      <c r="I1576" t="s">
        <v>743</v>
      </c>
      <c r="J1576" s="29">
        <v>44313</v>
      </c>
      <c r="K1576" t="s">
        <v>744</v>
      </c>
      <c r="L1576" t="s">
        <v>745</v>
      </c>
      <c r="M1576" t="s">
        <v>842</v>
      </c>
      <c r="N1576" t="s">
        <v>843</v>
      </c>
      <c r="O1576" t="s">
        <v>844</v>
      </c>
      <c r="P1576" t="s">
        <v>673</v>
      </c>
      <c r="Q1576" t="s">
        <v>749</v>
      </c>
      <c r="R1576" t="s">
        <v>591</v>
      </c>
      <c r="S1576" t="s">
        <v>687</v>
      </c>
      <c r="T1576" t="s">
        <v>751</v>
      </c>
      <c r="U1576" t="s">
        <v>752</v>
      </c>
      <c r="V1576" t="s">
        <v>753</v>
      </c>
      <c r="W1576" t="s">
        <v>933</v>
      </c>
      <c r="X1576" t="s">
        <v>934</v>
      </c>
      <c r="Y1576" t="s">
        <v>755</v>
      </c>
      <c r="Z1576" t="s">
        <v>380</v>
      </c>
      <c r="AA1576" t="s">
        <v>756</v>
      </c>
      <c r="AB1576" t="s">
        <v>924</v>
      </c>
      <c r="AC1576" t="s">
        <v>758</v>
      </c>
      <c r="AD1576" t="s">
        <v>759</v>
      </c>
      <c r="AE1576" t="s">
        <v>768</v>
      </c>
      <c r="AF1576" t="s">
        <v>935</v>
      </c>
      <c r="AG1576" t="s">
        <v>761</v>
      </c>
      <c r="AH1576" t="s">
        <v>762</v>
      </c>
      <c r="AI1576" t="s">
        <v>936</v>
      </c>
      <c r="AJ1576">
        <v>-5621.67</v>
      </c>
      <c r="AK1576">
        <v>0</v>
      </c>
      <c r="AL1576">
        <v>0</v>
      </c>
      <c r="AM1576" t="s">
        <v>764</v>
      </c>
      <c r="AN1576" t="s">
        <v>764</v>
      </c>
      <c r="AO1576" t="s">
        <v>764</v>
      </c>
    </row>
    <row r="1577" spans="1:41" x14ac:dyDescent="0.35">
      <c r="A1577">
        <v>1060763</v>
      </c>
      <c r="B1577" t="s">
        <v>740</v>
      </c>
      <c r="C1577" t="s">
        <v>741</v>
      </c>
      <c r="D1577" t="e">
        <v>#N/A</v>
      </c>
      <c r="E1577" t="s">
        <v>980</v>
      </c>
      <c r="F1577" t="s">
        <v>834</v>
      </c>
      <c r="G1577">
        <v>2021</v>
      </c>
      <c r="H1577">
        <v>4</v>
      </c>
      <c r="I1577" t="s">
        <v>743</v>
      </c>
      <c r="J1577" s="29">
        <v>44313</v>
      </c>
      <c r="K1577" t="s">
        <v>744</v>
      </c>
      <c r="L1577" t="s">
        <v>745</v>
      </c>
      <c r="M1577" t="s">
        <v>842</v>
      </c>
      <c r="N1577" t="s">
        <v>843</v>
      </c>
      <c r="O1577" t="s">
        <v>844</v>
      </c>
      <c r="P1577" t="s">
        <v>673</v>
      </c>
      <c r="Q1577" t="s">
        <v>749</v>
      </c>
      <c r="R1577" t="s">
        <v>595</v>
      </c>
      <c r="S1577" t="s">
        <v>702</v>
      </c>
      <c r="T1577" t="s">
        <v>751</v>
      </c>
      <c r="U1577" t="s">
        <v>752</v>
      </c>
      <c r="V1577" t="s">
        <v>753</v>
      </c>
      <c r="W1577" t="s">
        <v>933</v>
      </c>
      <c r="X1577" t="s">
        <v>934</v>
      </c>
      <c r="Y1577" t="s">
        <v>755</v>
      </c>
      <c r="Z1577" t="s">
        <v>380</v>
      </c>
      <c r="AA1577" t="s">
        <v>756</v>
      </c>
      <c r="AB1577" t="s">
        <v>924</v>
      </c>
      <c r="AC1577" t="s">
        <v>758</v>
      </c>
      <c r="AD1577" t="s">
        <v>759</v>
      </c>
      <c r="AE1577" t="s">
        <v>247</v>
      </c>
      <c r="AF1577" t="s">
        <v>935</v>
      </c>
      <c r="AG1577" t="s">
        <v>761</v>
      </c>
      <c r="AH1577" t="s">
        <v>762</v>
      </c>
      <c r="AI1577" t="s">
        <v>936</v>
      </c>
      <c r="AJ1577">
        <v>-7507.92</v>
      </c>
      <c r="AK1577">
        <v>0</v>
      </c>
      <c r="AL1577">
        <v>0</v>
      </c>
      <c r="AM1577" t="s">
        <v>764</v>
      </c>
      <c r="AN1577" t="s">
        <v>764</v>
      </c>
      <c r="AO1577" t="s">
        <v>764</v>
      </c>
    </row>
    <row r="1578" spans="1:41" x14ac:dyDescent="0.35">
      <c r="A1578">
        <v>1060764</v>
      </c>
      <c r="B1578" t="s">
        <v>740</v>
      </c>
      <c r="C1578" t="s">
        <v>741</v>
      </c>
      <c r="D1578" t="e">
        <v>#N/A</v>
      </c>
      <c r="E1578" t="s">
        <v>1007</v>
      </c>
      <c r="F1578" t="s">
        <v>834</v>
      </c>
      <c r="G1578">
        <v>2021</v>
      </c>
      <c r="H1578">
        <v>4</v>
      </c>
      <c r="I1578" t="s">
        <v>743</v>
      </c>
      <c r="J1578" s="29">
        <v>44313</v>
      </c>
      <c r="K1578" t="s">
        <v>744</v>
      </c>
      <c r="L1578" t="s">
        <v>745</v>
      </c>
      <c r="M1578" t="s">
        <v>842</v>
      </c>
      <c r="N1578" t="s">
        <v>843</v>
      </c>
      <c r="O1578" t="s">
        <v>844</v>
      </c>
      <c r="P1578" t="s">
        <v>673</v>
      </c>
      <c r="Q1578" t="s">
        <v>749</v>
      </c>
      <c r="R1578" t="s">
        <v>603</v>
      </c>
      <c r="S1578" t="s">
        <v>868</v>
      </c>
      <c r="T1578" t="s">
        <v>751</v>
      </c>
      <c r="U1578" t="s">
        <v>752</v>
      </c>
      <c r="V1578" t="s">
        <v>753</v>
      </c>
      <c r="W1578" t="s">
        <v>930</v>
      </c>
      <c r="X1578" t="s">
        <v>931</v>
      </c>
      <c r="Y1578" t="s">
        <v>755</v>
      </c>
      <c r="Z1578" t="s">
        <v>380</v>
      </c>
      <c r="AA1578" t="s">
        <v>756</v>
      </c>
      <c r="AB1578" t="s">
        <v>924</v>
      </c>
      <c r="AC1578" t="s">
        <v>758</v>
      </c>
      <c r="AD1578" t="s">
        <v>759</v>
      </c>
      <c r="AE1578" t="s">
        <v>247</v>
      </c>
      <c r="AF1578" t="s">
        <v>925</v>
      </c>
      <c r="AG1578" t="s">
        <v>761</v>
      </c>
      <c r="AH1578" t="s">
        <v>762</v>
      </c>
      <c r="AI1578" t="s">
        <v>926</v>
      </c>
      <c r="AJ1578">
        <v>-551.94000000000005</v>
      </c>
      <c r="AK1578">
        <v>0</v>
      </c>
      <c r="AL1578">
        <v>0</v>
      </c>
      <c r="AM1578" t="s">
        <v>764</v>
      </c>
      <c r="AN1578" t="s">
        <v>764</v>
      </c>
      <c r="AO1578" t="s">
        <v>764</v>
      </c>
    </row>
    <row r="1579" spans="1:41" x14ac:dyDescent="0.35">
      <c r="A1579">
        <v>1060765</v>
      </c>
      <c r="B1579" t="s">
        <v>740</v>
      </c>
      <c r="C1579" t="s">
        <v>741</v>
      </c>
      <c r="D1579" t="e">
        <v>#N/A</v>
      </c>
      <c r="E1579" t="s">
        <v>970</v>
      </c>
      <c r="F1579" t="s">
        <v>834</v>
      </c>
      <c r="G1579">
        <v>2021</v>
      </c>
      <c r="H1579">
        <v>4</v>
      </c>
      <c r="I1579" t="s">
        <v>743</v>
      </c>
      <c r="J1579" s="29">
        <v>44313</v>
      </c>
      <c r="K1579" t="s">
        <v>744</v>
      </c>
      <c r="L1579" t="s">
        <v>745</v>
      </c>
      <c r="M1579" t="s">
        <v>842</v>
      </c>
      <c r="N1579" t="s">
        <v>843</v>
      </c>
      <c r="O1579" t="s">
        <v>844</v>
      </c>
      <c r="P1579" t="s">
        <v>673</v>
      </c>
      <c r="Q1579" t="s">
        <v>749</v>
      </c>
      <c r="R1579" t="s">
        <v>607</v>
      </c>
      <c r="S1579" t="s">
        <v>794</v>
      </c>
      <c r="T1579" t="s">
        <v>751</v>
      </c>
      <c r="U1579" t="s">
        <v>752</v>
      </c>
      <c r="V1579" t="s">
        <v>753</v>
      </c>
      <c r="W1579" t="s">
        <v>933</v>
      </c>
      <c r="X1579" t="s">
        <v>934</v>
      </c>
      <c r="Y1579" t="s">
        <v>755</v>
      </c>
      <c r="Z1579" t="s">
        <v>380</v>
      </c>
      <c r="AA1579" t="s">
        <v>756</v>
      </c>
      <c r="AB1579" t="s">
        <v>924</v>
      </c>
      <c r="AC1579" t="s">
        <v>758</v>
      </c>
      <c r="AD1579" t="s">
        <v>759</v>
      </c>
      <c r="AE1579" t="s">
        <v>768</v>
      </c>
      <c r="AF1579" t="s">
        <v>935</v>
      </c>
      <c r="AG1579" t="s">
        <v>761</v>
      </c>
      <c r="AH1579" t="s">
        <v>762</v>
      </c>
      <c r="AI1579" t="s">
        <v>936</v>
      </c>
      <c r="AJ1579">
        <v>-733.19</v>
      </c>
      <c r="AK1579">
        <v>0</v>
      </c>
      <c r="AL1579">
        <v>0</v>
      </c>
      <c r="AM1579" t="s">
        <v>764</v>
      </c>
      <c r="AN1579" t="s">
        <v>764</v>
      </c>
      <c r="AO1579" t="s">
        <v>764</v>
      </c>
    </row>
    <row r="1580" spans="1:41" x14ac:dyDescent="0.35">
      <c r="A1580">
        <v>1060766</v>
      </c>
      <c r="B1580" t="s">
        <v>740</v>
      </c>
      <c r="C1580" t="s">
        <v>741</v>
      </c>
      <c r="D1580" t="e">
        <v>#N/A</v>
      </c>
      <c r="E1580" t="s">
        <v>969</v>
      </c>
      <c r="F1580" t="s">
        <v>834</v>
      </c>
      <c r="G1580">
        <v>2021</v>
      </c>
      <c r="H1580">
        <v>4</v>
      </c>
      <c r="I1580" t="s">
        <v>743</v>
      </c>
      <c r="J1580" s="29">
        <v>44313</v>
      </c>
      <c r="K1580" t="s">
        <v>744</v>
      </c>
      <c r="L1580" t="s">
        <v>745</v>
      </c>
      <c r="M1580" t="s">
        <v>842</v>
      </c>
      <c r="N1580" t="s">
        <v>843</v>
      </c>
      <c r="O1580" t="s">
        <v>844</v>
      </c>
      <c r="P1580" t="s">
        <v>673</v>
      </c>
      <c r="Q1580" t="s">
        <v>749</v>
      </c>
      <c r="R1580" t="s">
        <v>607</v>
      </c>
      <c r="S1580" t="s">
        <v>794</v>
      </c>
      <c r="T1580" t="s">
        <v>751</v>
      </c>
      <c r="U1580" t="s">
        <v>752</v>
      </c>
      <c r="V1580" t="s">
        <v>753</v>
      </c>
      <c r="W1580" t="s">
        <v>930</v>
      </c>
      <c r="X1580" t="s">
        <v>931</v>
      </c>
      <c r="Y1580" t="s">
        <v>755</v>
      </c>
      <c r="Z1580" t="s">
        <v>380</v>
      </c>
      <c r="AA1580" t="s">
        <v>756</v>
      </c>
      <c r="AB1580" t="s">
        <v>924</v>
      </c>
      <c r="AC1580" t="s">
        <v>758</v>
      </c>
      <c r="AD1580" t="s">
        <v>759</v>
      </c>
      <c r="AE1580" t="s">
        <v>768</v>
      </c>
      <c r="AF1580" t="s">
        <v>925</v>
      </c>
      <c r="AG1580" t="s">
        <v>761</v>
      </c>
      <c r="AH1580" t="s">
        <v>762</v>
      </c>
      <c r="AI1580" t="s">
        <v>926</v>
      </c>
      <c r="AJ1580">
        <v>-571.17999999999995</v>
      </c>
      <c r="AK1580">
        <v>0</v>
      </c>
      <c r="AL1580">
        <v>0</v>
      </c>
      <c r="AM1580" t="s">
        <v>764</v>
      </c>
      <c r="AN1580" t="s">
        <v>764</v>
      </c>
      <c r="AO1580" t="s">
        <v>764</v>
      </c>
    </row>
    <row r="1581" spans="1:41" x14ac:dyDescent="0.35">
      <c r="A1581">
        <v>1060767</v>
      </c>
      <c r="B1581" t="s">
        <v>740</v>
      </c>
      <c r="C1581" t="s">
        <v>741</v>
      </c>
      <c r="D1581" t="e">
        <v>#N/A</v>
      </c>
      <c r="E1581" t="s">
        <v>968</v>
      </c>
      <c r="F1581" t="s">
        <v>834</v>
      </c>
      <c r="G1581">
        <v>2021</v>
      </c>
      <c r="H1581">
        <v>4</v>
      </c>
      <c r="I1581" t="s">
        <v>743</v>
      </c>
      <c r="J1581" s="29">
        <v>44313</v>
      </c>
      <c r="K1581" t="s">
        <v>744</v>
      </c>
      <c r="L1581" t="s">
        <v>745</v>
      </c>
      <c r="M1581" t="s">
        <v>842</v>
      </c>
      <c r="N1581" t="s">
        <v>843</v>
      </c>
      <c r="O1581" t="s">
        <v>844</v>
      </c>
      <c r="P1581" t="s">
        <v>673</v>
      </c>
      <c r="Q1581" t="s">
        <v>749</v>
      </c>
      <c r="R1581" t="s">
        <v>609</v>
      </c>
      <c r="S1581" t="s">
        <v>701</v>
      </c>
      <c r="T1581" t="s">
        <v>751</v>
      </c>
      <c r="U1581" t="s">
        <v>752</v>
      </c>
      <c r="V1581" t="s">
        <v>753</v>
      </c>
      <c r="W1581" t="s">
        <v>933</v>
      </c>
      <c r="X1581" t="s">
        <v>934</v>
      </c>
      <c r="Y1581" t="s">
        <v>755</v>
      </c>
      <c r="Z1581" t="s">
        <v>380</v>
      </c>
      <c r="AA1581" t="s">
        <v>756</v>
      </c>
      <c r="AB1581" t="s">
        <v>924</v>
      </c>
      <c r="AC1581" t="s">
        <v>758</v>
      </c>
      <c r="AD1581" t="s">
        <v>759</v>
      </c>
      <c r="AE1581" t="s">
        <v>247</v>
      </c>
      <c r="AF1581" t="s">
        <v>935</v>
      </c>
      <c r="AG1581" t="s">
        <v>761</v>
      </c>
      <c r="AH1581" t="s">
        <v>762</v>
      </c>
      <c r="AI1581" t="s">
        <v>936</v>
      </c>
      <c r="AJ1581">
        <v>-1977.42</v>
      </c>
      <c r="AK1581">
        <v>0</v>
      </c>
      <c r="AL1581">
        <v>0</v>
      </c>
      <c r="AM1581" t="s">
        <v>764</v>
      </c>
      <c r="AN1581" t="s">
        <v>764</v>
      </c>
      <c r="AO1581" t="s">
        <v>764</v>
      </c>
    </row>
    <row r="1582" spans="1:41" x14ac:dyDescent="0.35">
      <c r="A1582">
        <v>1060768</v>
      </c>
      <c r="B1582" t="s">
        <v>740</v>
      </c>
      <c r="C1582" t="s">
        <v>741</v>
      </c>
      <c r="D1582" t="e">
        <v>#N/A</v>
      </c>
      <c r="E1582" t="s">
        <v>967</v>
      </c>
      <c r="F1582" t="s">
        <v>834</v>
      </c>
      <c r="G1582">
        <v>2021</v>
      </c>
      <c r="H1582">
        <v>4</v>
      </c>
      <c r="I1582" t="s">
        <v>743</v>
      </c>
      <c r="J1582" s="29">
        <v>44313</v>
      </c>
      <c r="K1582" t="s">
        <v>744</v>
      </c>
      <c r="L1582" t="s">
        <v>745</v>
      </c>
      <c r="M1582" t="s">
        <v>842</v>
      </c>
      <c r="N1582" t="s">
        <v>843</v>
      </c>
      <c r="O1582" t="s">
        <v>844</v>
      </c>
      <c r="P1582" t="s">
        <v>673</v>
      </c>
      <c r="Q1582" t="s">
        <v>749</v>
      </c>
      <c r="R1582" t="s">
        <v>609</v>
      </c>
      <c r="S1582" t="s">
        <v>701</v>
      </c>
      <c r="T1582" t="s">
        <v>751</v>
      </c>
      <c r="U1582" t="s">
        <v>752</v>
      </c>
      <c r="V1582" t="s">
        <v>753</v>
      </c>
      <c r="W1582" t="s">
        <v>930</v>
      </c>
      <c r="X1582" t="s">
        <v>931</v>
      </c>
      <c r="Y1582" t="s">
        <v>755</v>
      </c>
      <c r="Z1582" t="s">
        <v>380</v>
      </c>
      <c r="AA1582" t="s">
        <v>756</v>
      </c>
      <c r="AB1582" t="s">
        <v>924</v>
      </c>
      <c r="AC1582" t="s">
        <v>758</v>
      </c>
      <c r="AD1582" t="s">
        <v>759</v>
      </c>
      <c r="AE1582" t="s">
        <v>247</v>
      </c>
      <c r="AF1582" t="s">
        <v>925</v>
      </c>
      <c r="AG1582" t="s">
        <v>761</v>
      </c>
      <c r="AH1582" t="s">
        <v>762</v>
      </c>
      <c r="AI1582" t="s">
        <v>926</v>
      </c>
      <c r="AJ1582">
        <v>-1136.93</v>
      </c>
      <c r="AK1582">
        <v>0</v>
      </c>
      <c r="AL1582">
        <v>0</v>
      </c>
      <c r="AM1582" t="s">
        <v>764</v>
      </c>
      <c r="AN1582" t="s">
        <v>764</v>
      </c>
      <c r="AO1582" t="s">
        <v>764</v>
      </c>
    </row>
    <row r="1583" spans="1:41" x14ac:dyDescent="0.35">
      <c r="A1583">
        <v>1060769</v>
      </c>
      <c r="B1583" t="s">
        <v>740</v>
      </c>
      <c r="C1583" t="s">
        <v>741</v>
      </c>
      <c r="D1583" t="e">
        <v>#N/A</v>
      </c>
      <c r="E1583" t="s">
        <v>966</v>
      </c>
      <c r="F1583" t="s">
        <v>834</v>
      </c>
      <c r="G1583">
        <v>2021</v>
      </c>
      <c r="H1583">
        <v>4</v>
      </c>
      <c r="I1583" t="s">
        <v>743</v>
      </c>
      <c r="J1583" s="29">
        <v>44313</v>
      </c>
      <c r="K1583" t="s">
        <v>744</v>
      </c>
      <c r="L1583" t="s">
        <v>745</v>
      </c>
      <c r="M1583" t="s">
        <v>842</v>
      </c>
      <c r="N1583" t="s">
        <v>843</v>
      </c>
      <c r="O1583" t="s">
        <v>844</v>
      </c>
      <c r="P1583" t="s">
        <v>673</v>
      </c>
      <c r="Q1583" t="s">
        <v>749</v>
      </c>
      <c r="R1583" t="s">
        <v>611</v>
      </c>
      <c r="S1583" t="s">
        <v>688</v>
      </c>
      <c r="T1583" t="s">
        <v>751</v>
      </c>
      <c r="U1583" t="s">
        <v>752</v>
      </c>
      <c r="V1583" t="s">
        <v>753</v>
      </c>
      <c r="W1583" t="s">
        <v>933</v>
      </c>
      <c r="X1583" t="s">
        <v>934</v>
      </c>
      <c r="Y1583" t="s">
        <v>755</v>
      </c>
      <c r="Z1583" t="s">
        <v>380</v>
      </c>
      <c r="AA1583" t="s">
        <v>756</v>
      </c>
      <c r="AB1583" t="s">
        <v>924</v>
      </c>
      <c r="AC1583" t="s">
        <v>758</v>
      </c>
      <c r="AD1583" t="s">
        <v>759</v>
      </c>
      <c r="AE1583" t="s">
        <v>768</v>
      </c>
      <c r="AF1583" t="s">
        <v>935</v>
      </c>
      <c r="AG1583" t="s">
        <v>761</v>
      </c>
      <c r="AH1583" t="s">
        <v>762</v>
      </c>
      <c r="AI1583" t="s">
        <v>936</v>
      </c>
      <c r="AJ1583">
        <v>-202.61</v>
      </c>
      <c r="AK1583">
        <v>0</v>
      </c>
      <c r="AL1583">
        <v>0</v>
      </c>
      <c r="AM1583" t="s">
        <v>764</v>
      </c>
      <c r="AN1583" t="s">
        <v>764</v>
      </c>
      <c r="AO1583" t="s">
        <v>764</v>
      </c>
    </row>
    <row r="1584" spans="1:41" x14ac:dyDescent="0.35">
      <c r="A1584">
        <v>1060770</v>
      </c>
      <c r="B1584" t="s">
        <v>740</v>
      </c>
      <c r="C1584" t="s">
        <v>741</v>
      </c>
      <c r="D1584" t="e">
        <v>#N/A</v>
      </c>
      <c r="E1584" t="s">
        <v>965</v>
      </c>
      <c r="F1584" t="s">
        <v>834</v>
      </c>
      <c r="G1584">
        <v>2021</v>
      </c>
      <c r="H1584">
        <v>4</v>
      </c>
      <c r="I1584" t="s">
        <v>743</v>
      </c>
      <c r="J1584" s="29">
        <v>44313</v>
      </c>
      <c r="K1584" t="s">
        <v>744</v>
      </c>
      <c r="L1584" t="s">
        <v>745</v>
      </c>
      <c r="M1584" t="s">
        <v>842</v>
      </c>
      <c r="N1584" t="s">
        <v>843</v>
      </c>
      <c r="O1584" t="s">
        <v>844</v>
      </c>
      <c r="P1584" t="s">
        <v>673</v>
      </c>
      <c r="Q1584" t="s">
        <v>749</v>
      </c>
      <c r="R1584" t="s">
        <v>611</v>
      </c>
      <c r="S1584" t="s">
        <v>688</v>
      </c>
      <c r="T1584" t="s">
        <v>751</v>
      </c>
      <c r="U1584" t="s">
        <v>752</v>
      </c>
      <c r="V1584" t="s">
        <v>753</v>
      </c>
      <c r="W1584" t="s">
        <v>930</v>
      </c>
      <c r="X1584" t="s">
        <v>931</v>
      </c>
      <c r="Y1584" t="s">
        <v>755</v>
      </c>
      <c r="Z1584" t="s">
        <v>380</v>
      </c>
      <c r="AA1584" t="s">
        <v>756</v>
      </c>
      <c r="AB1584" t="s">
        <v>924</v>
      </c>
      <c r="AC1584" t="s">
        <v>758</v>
      </c>
      <c r="AD1584" t="s">
        <v>759</v>
      </c>
      <c r="AE1584" t="s">
        <v>768</v>
      </c>
      <c r="AF1584" t="s">
        <v>925</v>
      </c>
      <c r="AG1584" t="s">
        <v>761</v>
      </c>
      <c r="AH1584" t="s">
        <v>762</v>
      </c>
      <c r="AI1584" t="s">
        <v>926</v>
      </c>
      <c r="AJ1584">
        <v>-169.14</v>
      </c>
      <c r="AK1584">
        <v>0</v>
      </c>
      <c r="AL1584">
        <v>0</v>
      </c>
      <c r="AM1584" t="s">
        <v>764</v>
      </c>
      <c r="AN1584" t="s">
        <v>764</v>
      </c>
      <c r="AO1584" t="s">
        <v>764</v>
      </c>
    </row>
    <row r="1585" spans="1:41" x14ac:dyDescent="0.35">
      <c r="A1585">
        <v>1060776</v>
      </c>
      <c r="B1585" t="s">
        <v>740</v>
      </c>
      <c r="C1585" t="s">
        <v>741</v>
      </c>
      <c r="D1585" t="e">
        <v>#N/A</v>
      </c>
      <c r="E1585" t="s">
        <v>955</v>
      </c>
      <c r="F1585" t="s">
        <v>834</v>
      </c>
      <c r="G1585">
        <v>2021</v>
      </c>
      <c r="H1585">
        <v>4</v>
      </c>
      <c r="I1585" t="s">
        <v>743</v>
      </c>
      <c r="J1585" s="29">
        <v>44313</v>
      </c>
      <c r="K1585" t="s">
        <v>744</v>
      </c>
      <c r="L1585" t="s">
        <v>745</v>
      </c>
      <c r="M1585" t="s">
        <v>842</v>
      </c>
      <c r="N1585" t="s">
        <v>843</v>
      </c>
      <c r="O1585" t="s">
        <v>844</v>
      </c>
      <c r="P1585" t="s">
        <v>673</v>
      </c>
      <c r="Q1585" t="s">
        <v>749</v>
      </c>
      <c r="R1585" t="s">
        <v>623</v>
      </c>
      <c r="S1585" t="s">
        <v>820</v>
      </c>
      <c r="T1585" t="s">
        <v>751</v>
      </c>
      <c r="U1585" t="s">
        <v>752</v>
      </c>
      <c r="V1585" t="s">
        <v>753</v>
      </c>
      <c r="W1585" t="s">
        <v>930</v>
      </c>
      <c r="X1585" t="s">
        <v>931</v>
      </c>
      <c r="Y1585" t="s">
        <v>755</v>
      </c>
      <c r="Z1585" t="s">
        <v>380</v>
      </c>
      <c r="AA1585" t="s">
        <v>756</v>
      </c>
      <c r="AB1585" t="s">
        <v>924</v>
      </c>
      <c r="AC1585" t="s">
        <v>758</v>
      </c>
      <c r="AD1585" t="s">
        <v>759</v>
      </c>
      <c r="AE1585" t="s">
        <v>768</v>
      </c>
      <c r="AF1585" t="s">
        <v>925</v>
      </c>
      <c r="AG1585" t="s">
        <v>761</v>
      </c>
      <c r="AH1585" t="s">
        <v>762</v>
      </c>
      <c r="AI1585" t="s">
        <v>926</v>
      </c>
      <c r="AJ1585">
        <v>-1698.34</v>
      </c>
      <c r="AK1585">
        <v>0</v>
      </c>
      <c r="AL1585">
        <v>0</v>
      </c>
      <c r="AM1585" t="s">
        <v>764</v>
      </c>
      <c r="AN1585" t="s">
        <v>764</v>
      </c>
      <c r="AO1585" t="s">
        <v>764</v>
      </c>
    </row>
    <row r="1586" spans="1:41" x14ac:dyDescent="0.35">
      <c r="A1586">
        <v>1392029</v>
      </c>
      <c r="B1586" t="s">
        <v>740</v>
      </c>
      <c r="C1586" t="s">
        <v>741</v>
      </c>
      <c r="D1586" t="e">
        <v>#N/A</v>
      </c>
      <c r="E1586" t="s">
        <v>938</v>
      </c>
      <c r="F1586" t="s">
        <v>834</v>
      </c>
      <c r="G1586">
        <v>2021</v>
      </c>
      <c r="H1586">
        <v>4</v>
      </c>
      <c r="I1586" t="s">
        <v>743</v>
      </c>
      <c r="J1586" s="29">
        <v>44313</v>
      </c>
      <c r="K1586" t="s">
        <v>744</v>
      </c>
      <c r="L1586" t="s">
        <v>745</v>
      </c>
      <c r="M1586" t="s">
        <v>842</v>
      </c>
      <c r="N1586" t="s">
        <v>843</v>
      </c>
      <c r="O1586" t="s">
        <v>844</v>
      </c>
      <c r="P1586" t="s">
        <v>673</v>
      </c>
      <c r="Q1586" t="s">
        <v>749</v>
      </c>
      <c r="R1586" t="s">
        <v>649</v>
      </c>
      <c r="S1586" t="s">
        <v>700</v>
      </c>
      <c r="T1586" t="s">
        <v>751</v>
      </c>
      <c r="U1586" t="s">
        <v>752</v>
      </c>
      <c r="V1586" t="s">
        <v>753</v>
      </c>
      <c r="W1586" t="s">
        <v>933</v>
      </c>
      <c r="X1586" t="s">
        <v>934</v>
      </c>
      <c r="Y1586" t="s">
        <v>755</v>
      </c>
      <c r="Z1586" t="s">
        <v>380</v>
      </c>
      <c r="AA1586" t="s">
        <v>756</v>
      </c>
      <c r="AB1586" t="s">
        <v>924</v>
      </c>
      <c r="AC1586" t="s">
        <v>758</v>
      </c>
      <c r="AD1586" t="s">
        <v>759</v>
      </c>
      <c r="AE1586" t="s">
        <v>247</v>
      </c>
      <c r="AF1586" t="s">
        <v>935</v>
      </c>
      <c r="AG1586" t="s">
        <v>761</v>
      </c>
      <c r="AH1586" t="s">
        <v>762</v>
      </c>
      <c r="AI1586" t="s">
        <v>936</v>
      </c>
      <c r="AJ1586">
        <v>-4332.34</v>
      </c>
      <c r="AK1586">
        <v>0</v>
      </c>
      <c r="AL1586">
        <v>0</v>
      </c>
      <c r="AM1586" t="s">
        <v>764</v>
      </c>
      <c r="AN1586" t="s">
        <v>764</v>
      </c>
      <c r="AO1586" t="s">
        <v>764</v>
      </c>
    </row>
    <row r="1587" spans="1:41" x14ac:dyDescent="0.35">
      <c r="A1587">
        <v>1392038</v>
      </c>
      <c r="B1587" t="s">
        <v>740</v>
      </c>
      <c r="C1587" t="s">
        <v>741</v>
      </c>
      <c r="D1587" t="e">
        <v>#N/A</v>
      </c>
      <c r="E1587" t="s">
        <v>937</v>
      </c>
      <c r="F1587" t="s">
        <v>834</v>
      </c>
      <c r="G1587">
        <v>2021</v>
      </c>
      <c r="H1587">
        <v>4</v>
      </c>
      <c r="I1587" t="s">
        <v>743</v>
      </c>
      <c r="J1587" s="29">
        <v>44313</v>
      </c>
      <c r="K1587" t="s">
        <v>744</v>
      </c>
      <c r="L1587" t="s">
        <v>745</v>
      </c>
      <c r="M1587" t="s">
        <v>842</v>
      </c>
      <c r="N1587" t="s">
        <v>843</v>
      </c>
      <c r="O1587" t="s">
        <v>844</v>
      </c>
      <c r="P1587" t="s">
        <v>673</v>
      </c>
      <c r="Q1587" t="s">
        <v>749</v>
      </c>
      <c r="R1587" t="s">
        <v>649</v>
      </c>
      <c r="S1587" t="s">
        <v>700</v>
      </c>
      <c r="T1587" t="s">
        <v>751</v>
      </c>
      <c r="U1587" t="s">
        <v>752</v>
      </c>
      <c r="V1587" t="s">
        <v>753</v>
      </c>
      <c r="W1587" t="s">
        <v>930</v>
      </c>
      <c r="X1587" t="s">
        <v>931</v>
      </c>
      <c r="Y1587" t="s">
        <v>755</v>
      </c>
      <c r="Z1587" t="s">
        <v>380</v>
      </c>
      <c r="AA1587" t="s">
        <v>756</v>
      </c>
      <c r="AB1587" t="s">
        <v>924</v>
      </c>
      <c r="AC1587" t="s">
        <v>758</v>
      </c>
      <c r="AD1587" t="s">
        <v>759</v>
      </c>
      <c r="AE1587" t="s">
        <v>247</v>
      </c>
      <c r="AF1587" t="s">
        <v>925</v>
      </c>
      <c r="AG1587" t="s">
        <v>761</v>
      </c>
      <c r="AH1587" t="s">
        <v>762</v>
      </c>
      <c r="AI1587" t="s">
        <v>926</v>
      </c>
      <c r="AJ1587">
        <v>-1329.32</v>
      </c>
      <c r="AK1587">
        <v>0</v>
      </c>
      <c r="AL1587">
        <v>0</v>
      </c>
      <c r="AM1587" t="s">
        <v>764</v>
      </c>
      <c r="AN1587" t="s">
        <v>764</v>
      </c>
      <c r="AO1587" t="s">
        <v>764</v>
      </c>
    </row>
    <row r="1588" spans="1:41" x14ac:dyDescent="0.35">
      <c r="A1588">
        <v>1095414</v>
      </c>
      <c r="B1588" t="s">
        <v>740</v>
      </c>
      <c r="C1588" t="s">
        <v>741</v>
      </c>
      <c r="D1588" t="e">
        <v>#N/A</v>
      </c>
      <c r="E1588" t="s">
        <v>1009</v>
      </c>
      <c r="F1588" t="s">
        <v>834</v>
      </c>
      <c r="G1588">
        <v>2021</v>
      </c>
      <c r="H1588">
        <v>4</v>
      </c>
      <c r="I1588" t="s">
        <v>743</v>
      </c>
      <c r="J1588" s="29">
        <v>44313</v>
      </c>
      <c r="K1588" t="s">
        <v>744</v>
      </c>
      <c r="L1588" t="s">
        <v>745</v>
      </c>
      <c r="M1588" t="s">
        <v>842</v>
      </c>
      <c r="N1588" t="s">
        <v>843</v>
      </c>
      <c r="O1588" t="s">
        <v>844</v>
      </c>
      <c r="P1588" t="s">
        <v>673</v>
      </c>
      <c r="Q1588" t="s">
        <v>749</v>
      </c>
      <c r="R1588" t="s">
        <v>623</v>
      </c>
      <c r="S1588" t="s">
        <v>820</v>
      </c>
      <c r="T1588" t="s">
        <v>751</v>
      </c>
      <c r="U1588" t="s">
        <v>752</v>
      </c>
      <c r="V1588" t="s">
        <v>753</v>
      </c>
      <c r="W1588" t="s">
        <v>933</v>
      </c>
      <c r="X1588" t="s">
        <v>934</v>
      </c>
      <c r="Y1588" t="s">
        <v>755</v>
      </c>
      <c r="Z1588" t="s">
        <v>380</v>
      </c>
      <c r="AA1588" t="s">
        <v>756</v>
      </c>
      <c r="AB1588" t="s">
        <v>924</v>
      </c>
      <c r="AC1588" t="s">
        <v>758</v>
      </c>
      <c r="AD1588" t="s">
        <v>759</v>
      </c>
      <c r="AE1588" t="s">
        <v>768</v>
      </c>
      <c r="AF1588" t="s">
        <v>935</v>
      </c>
      <c r="AG1588" t="s">
        <v>761</v>
      </c>
      <c r="AH1588" t="s">
        <v>762</v>
      </c>
      <c r="AI1588" t="s">
        <v>936</v>
      </c>
      <c r="AJ1588">
        <v>-559.16</v>
      </c>
      <c r="AK1588">
        <v>0</v>
      </c>
      <c r="AL1588">
        <v>0</v>
      </c>
      <c r="AM1588" t="s">
        <v>764</v>
      </c>
      <c r="AN1588" t="s">
        <v>764</v>
      </c>
      <c r="AO1588" t="s">
        <v>764</v>
      </c>
    </row>
    <row r="1589" spans="1:41" x14ac:dyDescent="0.35">
      <c r="A1589">
        <v>1720248</v>
      </c>
      <c r="B1589" t="s">
        <v>740</v>
      </c>
      <c r="C1589" t="s">
        <v>741</v>
      </c>
      <c r="D1589" t="e">
        <v>#N/A</v>
      </c>
      <c r="E1589" t="s">
        <v>932</v>
      </c>
      <c r="F1589" t="s">
        <v>834</v>
      </c>
      <c r="G1589">
        <v>2021</v>
      </c>
      <c r="H1589">
        <v>4</v>
      </c>
      <c r="I1589" t="s">
        <v>743</v>
      </c>
      <c r="J1589" s="29">
        <v>44313</v>
      </c>
      <c r="K1589" t="s">
        <v>744</v>
      </c>
      <c r="L1589" t="s">
        <v>745</v>
      </c>
      <c r="M1589" t="s">
        <v>842</v>
      </c>
      <c r="N1589" t="s">
        <v>843</v>
      </c>
      <c r="O1589" t="s">
        <v>844</v>
      </c>
      <c r="P1589" t="s">
        <v>673</v>
      </c>
      <c r="Q1589" t="s">
        <v>749</v>
      </c>
      <c r="R1589" t="s">
        <v>651</v>
      </c>
      <c r="S1589" t="s">
        <v>693</v>
      </c>
      <c r="T1589" t="s">
        <v>751</v>
      </c>
      <c r="U1589" t="s">
        <v>752</v>
      </c>
      <c r="V1589" t="s">
        <v>753</v>
      </c>
      <c r="W1589" t="s">
        <v>933</v>
      </c>
      <c r="X1589" t="s">
        <v>934</v>
      </c>
      <c r="Y1589" t="s">
        <v>755</v>
      </c>
      <c r="Z1589" t="s">
        <v>380</v>
      </c>
      <c r="AA1589" t="s">
        <v>756</v>
      </c>
      <c r="AB1589" t="s">
        <v>924</v>
      </c>
      <c r="AC1589" t="s">
        <v>758</v>
      </c>
      <c r="AD1589" t="s">
        <v>759</v>
      </c>
      <c r="AE1589" t="s">
        <v>768</v>
      </c>
      <c r="AF1589" t="s">
        <v>935</v>
      </c>
      <c r="AG1589" t="s">
        <v>761</v>
      </c>
      <c r="AH1589" t="s">
        <v>762</v>
      </c>
      <c r="AI1589" t="s">
        <v>936</v>
      </c>
      <c r="AJ1589">
        <v>-479.99</v>
      </c>
      <c r="AK1589">
        <v>0</v>
      </c>
      <c r="AL1589">
        <v>0</v>
      </c>
      <c r="AM1589" t="s">
        <v>764</v>
      </c>
      <c r="AN1589" t="s">
        <v>764</v>
      </c>
      <c r="AO1589" t="s">
        <v>764</v>
      </c>
    </row>
    <row r="1590" spans="1:41" x14ac:dyDescent="0.35">
      <c r="A1590">
        <v>1720254</v>
      </c>
      <c r="B1590" t="s">
        <v>740</v>
      </c>
      <c r="C1590" t="s">
        <v>741</v>
      </c>
      <c r="D1590" t="e">
        <v>#N/A</v>
      </c>
      <c r="E1590" t="s">
        <v>1016</v>
      </c>
      <c r="F1590" t="s">
        <v>834</v>
      </c>
      <c r="G1590">
        <v>2021</v>
      </c>
      <c r="H1590">
        <v>4</v>
      </c>
      <c r="I1590" t="s">
        <v>743</v>
      </c>
      <c r="J1590" s="29">
        <v>44313</v>
      </c>
      <c r="K1590" t="s">
        <v>744</v>
      </c>
      <c r="L1590" t="s">
        <v>745</v>
      </c>
      <c r="M1590" t="s">
        <v>842</v>
      </c>
      <c r="N1590" t="s">
        <v>843</v>
      </c>
      <c r="O1590" t="s">
        <v>844</v>
      </c>
      <c r="P1590" t="s">
        <v>673</v>
      </c>
      <c r="Q1590" t="s">
        <v>749</v>
      </c>
      <c r="R1590" t="s">
        <v>661</v>
      </c>
      <c r="S1590" t="s">
        <v>750</v>
      </c>
      <c r="T1590" t="s">
        <v>751</v>
      </c>
      <c r="U1590" t="s">
        <v>752</v>
      </c>
      <c r="V1590" t="s">
        <v>753</v>
      </c>
      <c r="W1590" t="s">
        <v>933</v>
      </c>
      <c r="X1590" t="s">
        <v>934</v>
      </c>
      <c r="Y1590" t="s">
        <v>755</v>
      </c>
      <c r="Z1590" t="s">
        <v>380</v>
      </c>
      <c r="AA1590" t="s">
        <v>756</v>
      </c>
      <c r="AB1590" t="s">
        <v>924</v>
      </c>
      <c r="AC1590" t="s">
        <v>758</v>
      </c>
      <c r="AD1590" t="s">
        <v>759</v>
      </c>
      <c r="AE1590" t="s">
        <v>247</v>
      </c>
      <c r="AF1590" t="s">
        <v>935</v>
      </c>
      <c r="AG1590" t="s">
        <v>761</v>
      </c>
      <c r="AH1590" t="s">
        <v>762</v>
      </c>
      <c r="AI1590" t="s">
        <v>936</v>
      </c>
      <c r="AJ1590">
        <v>-8.0299999999999994</v>
      </c>
      <c r="AK1590">
        <v>0</v>
      </c>
      <c r="AL1590">
        <v>0</v>
      </c>
      <c r="AM1590" t="s">
        <v>764</v>
      </c>
      <c r="AN1590" t="s">
        <v>764</v>
      </c>
      <c r="AO1590" t="s">
        <v>764</v>
      </c>
    </row>
    <row r="1591" spans="1:41" x14ac:dyDescent="0.35">
      <c r="A1591">
        <v>1199584</v>
      </c>
      <c r="B1591" t="s">
        <v>740</v>
      </c>
      <c r="C1591" t="s">
        <v>741</v>
      </c>
      <c r="D1591" t="e">
        <v>#N/A</v>
      </c>
      <c r="E1591" t="s">
        <v>964</v>
      </c>
      <c r="F1591" t="s">
        <v>834</v>
      </c>
      <c r="G1591">
        <v>2021</v>
      </c>
      <c r="H1591">
        <v>4</v>
      </c>
      <c r="I1591" t="s">
        <v>743</v>
      </c>
      <c r="J1591" s="29">
        <v>44316</v>
      </c>
      <c r="K1591" t="s">
        <v>744</v>
      </c>
      <c r="L1591" t="s">
        <v>745</v>
      </c>
      <c r="M1591" t="s">
        <v>845</v>
      </c>
      <c r="N1591" t="s">
        <v>846</v>
      </c>
      <c r="O1591" t="s">
        <v>807</v>
      </c>
      <c r="P1591" t="s">
        <v>673</v>
      </c>
      <c r="Q1591" t="s">
        <v>749</v>
      </c>
      <c r="R1591" t="s">
        <v>613</v>
      </c>
      <c r="S1591" t="s">
        <v>690</v>
      </c>
      <c r="T1591" t="s">
        <v>751</v>
      </c>
      <c r="U1591" t="s">
        <v>752</v>
      </c>
      <c r="V1591" t="s">
        <v>753</v>
      </c>
      <c r="W1591" t="s">
        <v>933</v>
      </c>
      <c r="X1591" t="s">
        <v>934</v>
      </c>
      <c r="Y1591" t="s">
        <v>755</v>
      </c>
      <c r="Z1591" t="s">
        <v>380</v>
      </c>
      <c r="AA1591" t="s">
        <v>756</v>
      </c>
      <c r="AB1591" t="s">
        <v>924</v>
      </c>
      <c r="AC1591" t="s">
        <v>758</v>
      </c>
      <c r="AD1591" t="s">
        <v>759</v>
      </c>
      <c r="AE1591" t="s">
        <v>768</v>
      </c>
      <c r="AF1591" t="s">
        <v>935</v>
      </c>
      <c r="AG1591" t="s">
        <v>761</v>
      </c>
      <c r="AH1591" t="s">
        <v>762</v>
      </c>
      <c r="AI1591" t="s">
        <v>936</v>
      </c>
      <c r="AJ1591">
        <v>1636.24</v>
      </c>
      <c r="AK1591">
        <v>0</v>
      </c>
      <c r="AL1591">
        <v>0</v>
      </c>
      <c r="AM1591" t="s">
        <v>764</v>
      </c>
      <c r="AN1591" t="s">
        <v>764</v>
      </c>
      <c r="AO1591" t="s">
        <v>764</v>
      </c>
    </row>
    <row r="1592" spans="1:41" x14ac:dyDescent="0.35">
      <c r="A1592">
        <v>1199585</v>
      </c>
      <c r="B1592" t="s">
        <v>740</v>
      </c>
      <c r="C1592" t="s">
        <v>741</v>
      </c>
      <c r="D1592" t="e">
        <v>#N/A</v>
      </c>
      <c r="E1592" t="s">
        <v>963</v>
      </c>
      <c r="F1592" t="s">
        <v>834</v>
      </c>
      <c r="G1592">
        <v>2021</v>
      </c>
      <c r="H1592">
        <v>4</v>
      </c>
      <c r="I1592" t="s">
        <v>743</v>
      </c>
      <c r="J1592" s="29">
        <v>44316</v>
      </c>
      <c r="K1592" t="s">
        <v>744</v>
      </c>
      <c r="L1592" t="s">
        <v>745</v>
      </c>
      <c r="M1592" t="s">
        <v>845</v>
      </c>
      <c r="N1592" t="s">
        <v>846</v>
      </c>
      <c r="O1592" t="s">
        <v>807</v>
      </c>
      <c r="P1592" t="s">
        <v>673</v>
      </c>
      <c r="Q1592" t="s">
        <v>749</v>
      </c>
      <c r="R1592" t="s">
        <v>613</v>
      </c>
      <c r="S1592" t="s">
        <v>690</v>
      </c>
      <c r="T1592" t="s">
        <v>751</v>
      </c>
      <c r="U1592" t="s">
        <v>752</v>
      </c>
      <c r="V1592" t="s">
        <v>753</v>
      </c>
      <c r="W1592" t="s">
        <v>930</v>
      </c>
      <c r="X1592" t="s">
        <v>931</v>
      </c>
      <c r="Y1592" t="s">
        <v>755</v>
      </c>
      <c r="Z1592" t="s">
        <v>380</v>
      </c>
      <c r="AA1592" t="s">
        <v>756</v>
      </c>
      <c r="AB1592" t="s">
        <v>924</v>
      </c>
      <c r="AC1592" t="s">
        <v>758</v>
      </c>
      <c r="AD1592" t="s">
        <v>759</v>
      </c>
      <c r="AE1592" t="s">
        <v>768</v>
      </c>
      <c r="AF1592" t="s">
        <v>925</v>
      </c>
      <c r="AG1592" t="s">
        <v>761</v>
      </c>
      <c r="AH1592" t="s">
        <v>762</v>
      </c>
      <c r="AI1592" t="s">
        <v>926</v>
      </c>
      <c r="AJ1592">
        <v>2823.59</v>
      </c>
      <c r="AK1592">
        <v>0</v>
      </c>
      <c r="AL1592">
        <v>0</v>
      </c>
      <c r="AM1592" t="s">
        <v>764</v>
      </c>
      <c r="AN1592" t="s">
        <v>764</v>
      </c>
      <c r="AO1592" t="s">
        <v>764</v>
      </c>
    </row>
    <row r="1593" spans="1:41" x14ac:dyDescent="0.35">
      <c r="A1593">
        <v>1199587</v>
      </c>
      <c r="B1593" t="s">
        <v>740</v>
      </c>
      <c r="C1593" t="s">
        <v>741</v>
      </c>
      <c r="D1593" t="e">
        <v>#N/A</v>
      </c>
      <c r="E1593" t="s">
        <v>947</v>
      </c>
      <c r="F1593" t="s">
        <v>834</v>
      </c>
      <c r="G1593">
        <v>2021</v>
      </c>
      <c r="H1593">
        <v>4</v>
      </c>
      <c r="I1593" t="s">
        <v>743</v>
      </c>
      <c r="J1593" s="29">
        <v>44316</v>
      </c>
      <c r="K1593" t="s">
        <v>744</v>
      </c>
      <c r="L1593" t="s">
        <v>745</v>
      </c>
      <c r="M1593" t="s">
        <v>845</v>
      </c>
      <c r="N1593" t="s">
        <v>846</v>
      </c>
      <c r="O1593" t="s">
        <v>807</v>
      </c>
      <c r="P1593" t="s">
        <v>673</v>
      </c>
      <c r="Q1593" t="s">
        <v>749</v>
      </c>
      <c r="R1593" t="s">
        <v>637</v>
      </c>
      <c r="S1593" t="s">
        <v>705</v>
      </c>
      <c r="T1593" t="s">
        <v>751</v>
      </c>
      <c r="U1593" t="s">
        <v>752</v>
      </c>
      <c r="V1593" t="s">
        <v>753</v>
      </c>
      <c r="W1593" t="s">
        <v>930</v>
      </c>
      <c r="X1593" t="s">
        <v>931</v>
      </c>
      <c r="Y1593" t="s">
        <v>755</v>
      </c>
      <c r="Z1593" t="s">
        <v>380</v>
      </c>
      <c r="AA1593" t="s">
        <v>756</v>
      </c>
      <c r="AB1593" t="s">
        <v>924</v>
      </c>
      <c r="AC1593" t="s">
        <v>758</v>
      </c>
      <c r="AD1593" t="s">
        <v>759</v>
      </c>
      <c r="AE1593" t="s">
        <v>766</v>
      </c>
      <c r="AF1593" t="s">
        <v>925</v>
      </c>
      <c r="AG1593" t="s">
        <v>761</v>
      </c>
      <c r="AH1593" t="s">
        <v>762</v>
      </c>
      <c r="AI1593" t="s">
        <v>926</v>
      </c>
      <c r="AJ1593">
        <v>418.27</v>
      </c>
      <c r="AK1593">
        <v>0</v>
      </c>
      <c r="AL1593">
        <v>0</v>
      </c>
      <c r="AM1593" t="s">
        <v>764</v>
      </c>
      <c r="AN1593" t="s">
        <v>764</v>
      </c>
      <c r="AO1593" t="s">
        <v>764</v>
      </c>
    </row>
    <row r="1594" spans="1:41" x14ac:dyDescent="0.35">
      <c r="A1594">
        <v>1199589</v>
      </c>
      <c r="B1594" t="s">
        <v>740</v>
      </c>
      <c r="C1594" t="s">
        <v>741</v>
      </c>
      <c r="D1594" t="e">
        <v>#N/A</v>
      </c>
      <c r="E1594" t="s">
        <v>945</v>
      </c>
      <c r="F1594" t="s">
        <v>834</v>
      </c>
      <c r="G1594">
        <v>2021</v>
      </c>
      <c r="H1594">
        <v>4</v>
      </c>
      <c r="I1594" t="s">
        <v>743</v>
      </c>
      <c r="J1594" s="29">
        <v>44316</v>
      </c>
      <c r="K1594" t="s">
        <v>744</v>
      </c>
      <c r="L1594" t="s">
        <v>745</v>
      </c>
      <c r="M1594" t="s">
        <v>845</v>
      </c>
      <c r="N1594" t="s">
        <v>846</v>
      </c>
      <c r="O1594" t="s">
        <v>807</v>
      </c>
      <c r="P1594" t="s">
        <v>673</v>
      </c>
      <c r="Q1594" t="s">
        <v>749</v>
      </c>
      <c r="R1594" t="s">
        <v>639</v>
      </c>
      <c r="S1594" t="s">
        <v>703</v>
      </c>
      <c r="T1594" t="s">
        <v>751</v>
      </c>
      <c r="U1594" t="s">
        <v>752</v>
      </c>
      <c r="V1594" t="s">
        <v>753</v>
      </c>
      <c r="W1594" t="s">
        <v>930</v>
      </c>
      <c r="X1594" t="s">
        <v>931</v>
      </c>
      <c r="Y1594" t="s">
        <v>755</v>
      </c>
      <c r="Z1594" t="s">
        <v>380</v>
      </c>
      <c r="AA1594" t="s">
        <v>756</v>
      </c>
      <c r="AB1594" t="s">
        <v>924</v>
      </c>
      <c r="AC1594" t="s">
        <v>758</v>
      </c>
      <c r="AD1594" t="s">
        <v>759</v>
      </c>
      <c r="AE1594" t="s">
        <v>766</v>
      </c>
      <c r="AF1594" t="s">
        <v>925</v>
      </c>
      <c r="AG1594" t="s">
        <v>761</v>
      </c>
      <c r="AH1594" t="s">
        <v>762</v>
      </c>
      <c r="AI1594" t="s">
        <v>926</v>
      </c>
      <c r="AJ1594">
        <v>296.63</v>
      </c>
      <c r="AK1594">
        <v>0</v>
      </c>
      <c r="AL1594">
        <v>0</v>
      </c>
      <c r="AM1594" t="s">
        <v>764</v>
      </c>
      <c r="AN1594" t="s">
        <v>764</v>
      </c>
      <c r="AO1594" t="s">
        <v>764</v>
      </c>
    </row>
    <row r="1595" spans="1:41" x14ac:dyDescent="0.35">
      <c r="A1595">
        <v>1117775</v>
      </c>
      <c r="B1595" t="s">
        <v>740</v>
      </c>
      <c r="C1595" t="s">
        <v>741</v>
      </c>
      <c r="D1595" t="e">
        <v>#N/A</v>
      </c>
      <c r="E1595" t="s">
        <v>949</v>
      </c>
      <c r="F1595" t="s">
        <v>834</v>
      </c>
      <c r="G1595">
        <v>2021</v>
      </c>
      <c r="H1595">
        <v>4</v>
      </c>
      <c r="I1595" t="s">
        <v>743</v>
      </c>
      <c r="J1595" s="29">
        <v>44316</v>
      </c>
      <c r="K1595" t="s">
        <v>744</v>
      </c>
      <c r="L1595" t="s">
        <v>745</v>
      </c>
      <c r="M1595" t="s">
        <v>845</v>
      </c>
      <c r="N1595" t="s">
        <v>846</v>
      </c>
      <c r="O1595" t="s">
        <v>807</v>
      </c>
      <c r="P1595" t="s">
        <v>673</v>
      </c>
      <c r="Q1595" t="s">
        <v>749</v>
      </c>
      <c r="R1595" t="s">
        <v>633</v>
      </c>
      <c r="S1595" t="s">
        <v>704</v>
      </c>
      <c r="T1595" t="s">
        <v>751</v>
      </c>
      <c r="U1595" t="s">
        <v>752</v>
      </c>
      <c r="V1595" t="s">
        <v>753</v>
      </c>
      <c r="W1595" t="s">
        <v>930</v>
      </c>
      <c r="X1595" t="s">
        <v>931</v>
      </c>
      <c r="Y1595" t="s">
        <v>755</v>
      </c>
      <c r="Z1595" t="s">
        <v>380</v>
      </c>
      <c r="AA1595" t="s">
        <v>756</v>
      </c>
      <c r="AB1595" t="s">
        <v>924</v>
      </c>
      <c r="AC1595" t="s">
        <v>758</v>
      </c>
      <c r="AD1595" t="s">
        <v>759</v>
      </c>
      <c r="AE1595" t="s">
        <v>766</v>
      </c>
      <c r="AF1595" t="s">
        <v>925</v>
      </c>
      <c r="AG1595" t="s">
        <v>761</v>
      </c>
      <c r="AH1595" t="s">
        <v>762</v>
      </c>
      <c r="AI1595" t="s">
        <v>926</v>
      </c>
      <c r="AJ1595">
        <v>82.51</v>
      </c>
      <c r="AK1595">
        <v>0</v>
      </c>
      <c r="AL1595">
        <v>0</v>
      </c>
      <c r="AM1595" t="s">
        <v>764</v>
      </c>
      <c r="AN1595" t="s">
        <v>764</v>
      </c>
      <c r="AO1595" t="s">
        <v>764</v>
      </c>
    </row>
    <row r="1596" spans="1:41" x14ac:dyDescent="0.35">
      <c r="A1596">
        <v>1698203</v>
      </c>
      <c r="B1596" t="s">
        <v>740</v>
      </c>
      <c r="C1596" t="s">
        <v>741</v>
      </c>
      <c r="D1596" t="e">
        <v>#N/A</v>
      </c>
      <c r="E1596" t="s">
        <v>929</v>
      </c>
      <c r="F1596" t="s">
        <v>834</v>
      </c>
      <c r="G1596">
        <v>2021</v>
      </c>
      <c r="H1596">
        <v>4</v>
      </c>
      <c r="I1596" t="s">
        <v>743</v>
      </c>
      <c r="J1596" s="29">
        <v>44316</v>
      </c>
      <c r="K1596" t="s">
        <v>744</v>
      </c>
      <c r="L1596" t="s">
        <v>745</v>
      </c>
      <c r="M1596" t="s">
        <v>845</v>
      </c>
      <c r="N1596" t="s">
        <v>846</v>
      </c>
      <c r="O1596" t="s">
        <v>807</v>
      </c>
      <c r="P1596" t="s">
        <v>673</v>
      </c>
      <c r="Q1596" t="s">
        <v>749</v>
      </c>
      <c r="R1596" t="s">
        <v>651</v>
      </c>
      <c r="S1596" t="s">
        <v>693</v>
      </c>
      <c r="T1596" t="s">
        <v>751</v>
      </c>
      <c r="U1596" t="s">
        <v>752</v>
      </c>
      <c r="V1596" t="s">
        <v>753</v>
      </c>
      <c r="W1596" t="s">
        <v>930</v>
      </c>
      <c r="X1596" t="s">
        <v>931</v>
      </c>
      <c r="Y1596" t="s">
        <v>755</v>
      </c>
      <c r="Z1596" t="s">
        <v>380</v>
      </c>
      <c r="AA1596" t="s">
        <v>756</v>
      </c>
      <c r="AB1596" t="s">
        <v>924</v>
      </c>
      <c r="AC1596" t="s">
        <v>758</v>
      </c>
      <c r="AD1596" t="s">
        <v>759</v>
      </c>
      <c r="AE1596" t="s">
        <v>768</v>
      </c>
      <c r="AF1596" t="s">
        <v>925</v>
      </c>
      <c r="AG1596" t="s">
        <v>761</v>
      </c>
      <c r="AH1596" t="s">
        <v>762</v>
      </c>
      <c r="AI1596" t="s">
        <v>926</v>
      </c>
      <c r="AJ1596">
        <v>2951.39</v>
      </c>
      <c r="AK1596">
        <v>0</v>
      </c>
      <c r="AL1596">
        <v>0</v>
      </c>
      <c r="AM1596" t="s">
        <v>764</v>
      </c>
      <c r="AN1596" t="s">
        <v>764</v>
      </c>
      <c r="AO1596" t="s">
        <v>764</v>
      </c>
    </row>
    <row r="1597" spans="1:41" x14ac:dyDescent="0.35">
      <c r="A1597">
        <v>1217476</v>
      </c>
      <c r="B1597" t="s">
        <v>740</v>
      </c>
      <c r="C1597" t="s">
        <v>741</v>
      </c>
      <c r="D1597" t="e">
        <v>#N/A</v>
      </c>
      <c r="E1597" t="s">
        <v>974</v>
      </c>
      <c r="F1597" t="s">
        <v>834</v>
      </c>
      <c r="G1597">
        <v>2021</v>
      </c>
      <c r="H1597">
        <v>4</v>
      </c>
      <c r="I1597" t="s">
        <v>743</v>
      </c>
      <c r="J1597" s="29">
        <v>44316</v>
      </c>
      <c r="K1597" t="s">
        <v>744</v>
      </c>
      <c r="L1597" t="s">
        <v>745</v>
      </c>
      <c r="M1597" t="s">
        <v>845</v>
      </c>
      <c r="N1597" t="s">
        <v>846</v>
      </c>
      <c r="O1597" t="s">
        <v>807</v>
      </c>
      <c r="P1597" t="s">
        <v>673</v>
      </c>
      <c r="Q1597" t="s">
        <v>749</v>
      </c>
      <c r="R1597" t="s">
        <v>601</v>
      </c>
      <c r="S1597" t="s">
        <v>692</v>
      </c>
      <c r="T1597" t="s">
        <v>751</v>
      </c>
      <c r="U1597" t="s">
        <v>752</v>
      </c>
      <c r="V1597" t="s">
        <v>753</v>
      </c>
      <c r="W1597" t="s">
        <v>930</v>
      </c>
      <c r="X1597" t="s">
        <v>931</v>
      </c>
      <c r="Y1597" t="s">
        <v>755</v>
      </c>
      <c r="Z1597" t="s">
        <v>380</v>
      </c>
      <c r="AA1597" t="s">
        <v>756</v>
      </c>
      <c r="AB1597" t="s">
        <v>924</v>
      </c>
      <c r="AC1597" t="s">
        <v>758</v>
      </c>
      <c r="AD1597" t="s">
        <v>759</v>
      </c>
      <c r="AE1597" t="s">
        <v>768</v>
      </c>
      <c r="AF1597" t="s">
        <v>925</v>
      </c>
      <c r="AG1597" t="s">
        <v>761</v>
      </c>
      <c r="AH1597" t="s">
        <v>762</v>
      </c>
      <c r="AI1597" t="s">
        <v>926</v>
      </c>
      <c r="AJ1597">
        <v>567.80999999999995</v>
      </c>
      <c r="AK1597">
        <v>0</v>
      </c>
      <c r="AL1597">
        <v>0</v>
      </c>
      <c r="AM1597" t="s">
        <v>764</v>
      </c>
      <c r="AN1597" t="s">
        <v>764</v>
      </c>
      <c r="AO1597" t="s">
        <v>764</v>
      </c>
    </row>
    <row r="1598" spans="1:41" x14ac:dyDescent="0.35">
      <c r="A1598">
        <v>1691551</v>
      </c>
      <c r="B1598" t="s">
        <v>740</v>
      </c>
      <c r="C1598" t="s">
        <v>741</v>
      </c>
      <c r="D1598" t="s">
        <v>580</v>
      </c>
      <c r="E1598" t="s">
        <v>200</v>
      </c>
      <c r="F1598" t="s">
        <v>834</v>
      </c>
      <c r="G1598">
        <v>2021</v>
      </c>
      <c r="H1598">
        <v>4</v>
      </c>
      <c r="I1598" t="s">
        <v>743</v>
      </c>
      <c r="J1598" s="29">
        <v>44316</v>
      </c>
      <c r="K1598" t="s">
        <v>744</v>
      </c>
      <c r="L1598" t="s">
        <v>745</v>
      </c>
      <c r="M1598" t="s">
        <v>845</v>
      </c>
      <c r="N1598" t="s">
        <v>846</v>
      </c>
      <c r="O1598" t="s">
        <v>807</v>
      </c>
      <c r="P1598" t="s">
        <v>673</v>
      </c>
      <c r="Q1598" t="s">
        <v>749</v>
      </c>
      <c r="R1598" t="s">
        <v>653</v>
      </c>
      <c r="S1598" t="s">
        <v>773</v>
      </c>
      <c r="T1598" t="s">
        <v>751</v>
      </c>
      <c r="U1598" t="s">
        <v>752</v>
      </c>
      <c r="V1598" t="s">
        <v>753</v>
      </c>
      <c r="W1598" t="s">
        <v>21</v>
      </c>
      <c r="X1598" t="s">
        <v>927</v>
      </c>
      <c r="Y1598" t="s">
        <v>755</v>
      </c>
      <c r="Z1598" t="s">
        <v>380</v>
      </c>
      <c r="AA1598" t="s">
        <v>756</v>
      </c>
      <c r="AB1598" t="s">
        <v>924</v>
      </c>
      <c r="AC1598" t="s">
        <v>758</v>
      </c>
      <c r="AD1598" t="s">
        <v>759</v>
      </c>
      <c r="AE1598" t="s">
        <v>575</v>
      </c>
      <c r="AF1598" t="s">
        <v>790</v>
      </c>
      <c r="AG1598" t="s">
        <v>761</v>
      </c>
      <c r="AH1598" t="s">
        <v>762</v>
      </c>
      <c r="AI1598" t="s">
        <v>791</v>
      </c>
      <c r="AJ1598">
        <v>1086.9100000000001</v>
      </c>
      <c r="AK1598">
        <v>0</v>
      </c>
      <c r="AL1598">
        <v>0</v>
      </c>
      <c r="AM1598" t="s">
        <v>764</v>
      </c>
      <c r="AN1598" t="s">
        <v>764</v>
      </c>
      <c r="AO1598" t="s">
        <v>764</v>
      </c>
    </row>
    <row r="1599" spans="1:41" x14ac:dyDescent="0.35">
      <c r="A1599">
        <v>1208935</v>
      </c>
      <c r="B1599" t="s">
        <v>740</v>
      </c>
      <c r="C1599" t="s">
        <v>741</v>
      </c>
      <c r="D1599" t="e">
        <v>#N/A</v>
      </c>
      <c r="E1599" t="s">
        <v>973</v>
      </c>
      <c r="F1599" t="s">
        <v>834</v>
      </c>
      <c r="G1599">
        <v>2021</v>
      </c>
      <c r="H1599">
        <v>4</v>
      </c>
      <c r="I1599" t="s">
        <v>743</v>
      </c>
      <c r="J1599" s="29">
        <v>44316</v>
      </c>
      <c r="K1599" t="s">
        <v>744</v>
      </c>
      <c r="L1599" t="s">
        <v>745</v>
      </c>
      <c r="M1599" t="s">
        <v>845</v>
      </c>
      <c r="N1599" t="s">
        <v>846</v>
      </c>
      <c r="O1599" t="s">
        <v>807</v>
      </c>
      <c r="P1599" t="s">
        <v>673</v>
      </c>
      <c r="Q1599" t="s">
        <v>749</v>
      </c>
      <c r="R1599" t="s">
        <v>601</v>
      </c>
      <c r="S1599" t="s">
        <v>692</v>
      </c>
      <c r="T1599" t="s">
        <v>751</v>
      </c>
      <c r="U1599" t="s">
        <v>752</v>
      </c>
      <c r="V1599" t="s">
        <v>753</v>
      </c>
      <c r="W1599" t="s">
        <v>933</v>
      </c>
      <c r="X1599" t="s">
        <v>934</v>
      </c>
      <c r="Y1599" t="s">
        <v>755</v>
      </c>
      <c r="Z1599" t="s">
        <v>380</v>
      </c>
      <c r="AA1599" t="s">
        <v>756</v>
      </c>
      <c r="AB1599" t="s">
        <v>924</v>
      </c>
      <c r="AC1599" t="s">
        <v>758</v>
      </c>
      <c r="AD1599" t="s">
        <v>759</v>
      </c>
      <c r="AE1599" t="s">
        <v>768</v>
      </c>
      <c r="AF1599" t="s">
        <v>935</v>
      </c>
      <c r="AG1599" t="s">
        <v>761</v>
      </c>
      <c r="AH1599" t="s">
        <v>762</v>
      </c>
      <c r="AI1599" t="s">
        <v>936</v>
      </c>
      <c r="AJ1599">
        <v>106.65</v>
      </c>
      <c r="AK1599">
        <v>0</v>
      </c>
      <c r="AL1599">
        <v>0</v>
      </c>
      <c r="AM1599" t="s">
        <v>764</v>
      </c>
      <c r="AN1599" t="s">
        <v>764</v>
      </c>
      <c r="AO1599" t="s">
        <v>764</v>
      </c>
    </row>
    <row r="1600" spans="1:41" x14ac:dyDescent="0.35">
      <c r="A1600">
        <v>1208936</v>
      </c>
      <c r="B1600" t="s">
        <v>740</v>
      </c>
      <c r="C1600" t="s">
        <v>741</v>
      </c>
      <c r="D1600" t="e">
        <v>#N/A</v>
      </c>
      <c r="E1600" t="s">
        <v>948</v>
      </c>
      <c r="F1600" t="s">
        <v>834</v>
      </c>
      <c r="G1600">
        <v>2021</v>
      </c>
      <c r="H1600">
        <v>4</v>
      </c>
      <c r="I1600" t="s">
        <v>743</v>
      </c>
      <c r="J1600" s="29">
        <v>44316</v>
      </c>
      <c r="K1600" t="s">
        <v>744</v>
      </c>
      <c r="L1600" t="s">
        <v>745</v>
      </c>
      <c r="M1600" t="s">
        <v>845</v>
      </c>
      <c r="N1600" t="s">
        <v>846</v>
      </c>
      <c r="O1600" t="s">
        <v>807</v>
      </c>
      <c r="P1600" t="s">
        <v>673</v>
      </c>
      <c r="Q1600" t="s">
        <v>749</v>
      </c>
      <c r="R1600" t="s">
        <v>637</v>
      </c>
      <c r="S1600" t="s">
        <v>705</v>
      </c>
      <c r="T1600" t="s">
        <v>751</v>
      </c>
      <c r="U1600" t="s">
        <v>752</v>
      </c>
      <c r="V1600" t="s">
        <v>753</v>
      </c>
      <c r="W1600" t="s">
        <v>933</v>
      </c>
      <c r="X1600" t="s">
        <v>934</v>
      </c>
      <c r="Y1600" t="s">
        <v>755</v>
      </c>
      <c r="Z1600" t="s">
        <v>380</v>
      </c>
      <c r="AA1600" t="s">
        <v>756</v>
      </c>
      <c r="AB1600" t="s">
        <v>924</v>
      </c>
      <c r="AC1600" t="s">
        <v>758</v>
      </c>
      <c r="AD1600" t="s">
        <v>759</v>
      </c>
      <c r="AE1600" t="s">
        <v>766</v>
      </c>
      <c r="AF1600" t="s">
        <v>935</v>
      </c>
      <c r="AG1600" t="s">
        <v>761</v>
      </c>
      <c r="AH1600" t="s">
        <v>762</v>
      </c>
      <c r="AI1600" t="s">
        <v>936</v>
      </c>
      <c r="AJ1600">
        <v>325.82</v>
      </c>
      <c r="AK1600">
        <v>0</v>
      </c>
      <c r="AL1600">
        <v>0</v>
      </c>
      <c r="AM1600" t="s">
        <v>764</v>
      </c>
      <c r="AN1600" t="s">
        <v>764</v>
      </c>
      <c r="AO1600" t="s">
        <v>764</v>
      </c>
    </row>
    <row r="1601" spans="1:41" x14ac:dyDescent="0.35">
      <c r="A1601">
        <v>1306410</v>
      </c>
      <c r="B1601" t="s">
        <v>740</v>
      </c>
      <c r="C1601" t="s">
        <v>741</v>
      </c>
      <c r="D1601" t="e">
        <v>#N/A</v>
      </c>
      <c r="E1601" t="s">
        <v>952</v>
      </c>
      <c r="F1601" t="s">
        <v>834</v>
      </c>
      <c r="G1601">
        <v>2021</v>
      </c>
      <c r="H1601">
        <v>4</v>
      </c>
      <c r="I1601" t="s">
        <v>743</v>
      </c>
      <c r="J1601" s="29">
        <v>44316</v>
      </c>
      <c r="K1601" t="s">
        <v>744</v>
      </c>
      <c r="L1601" t="s">
        <v>745</v>
      </c>
      <c r="M1601" t="s">
        <v>845</v>
      </c>
      <c r="N1601" t="s">
        <v>846</v>
      </c>
      <c r="O1601" t="s">
        <v>807</v>
      </c>
      <c r="P1601" t="s">
        <v>673</v>
      </c>
      <c r="Q1601" t="s">
        <v>749</v>
      </c>
      <c r="R1601" t="s">
        <v>627</v>
      </c>
      <c r="S1601" t="s">
        <v>786</v>
      </c>
      <c r="T1601" t="s">
        <v>751</v>
      </c>
      <c r="U1601" t="s">
        <v>752</v>
      </c>
      <c r="V1601" t="s">
        <v>753</v>
      </c>
      <c r="W1601" t="s">
        <v>933</v>
      </c>
      <c r="X1601" t="s">
        <v>934</v>
      </c>
      <c r="Y1601" t="s">
        <v>755</v>
      </c>
      <c r="Z1601" t="s">
        <v>380</v>
      </c>
      <c r="AA1601" t="s">
        <v>756</v>
      </c>
      <c r="AB1601" t="s">
        <v>924</v>
      </c>
      <c r="AC1601" t="s">
        <v>758</v>
      </c>
      <c r="AD1601" t="s">
        <v>759</v>
      </c>
      <c r="AE1601" t="s">
        <v>768</v>
      </c>
      <c r="AF1601" t="s">
        <v>935</v>
      </c>
      <c r="AG1601" t="s">
        <v>761</v>
      </c>
      <c r="AH1601" t="s">
        <v>762</v>
      </c>
      <c r="AI1601" t="s">
        <v>936</v>
      </c>
      <c r="AJ1601">
        <v>2009.24</v>
      </c>
      <c r="AK1601">
        <v>0</v>
      </c>
      <c r="AL1601">
        <v>0</v>
      </c>
      <c r="AM1601" t="s">
        <v>764</v>
      </c>
      <c r="AN1601" t="s">
        <v>764</v>
      </c>
      <c r="AO1601" t="s">
        <v>764</v>
      </c>
    </row>
    <row r="1602" spans="1:41" x14ac:dyDescent="0.35">
      <c r="A1602">
        <v>1316953</v>
      </c>
      <c r="B1602" t="s">
        <v>740</v>
      </c>
      <c r="C1602" t="s">
        <v>741</v>
      </c>
      <c r="D1602" t="e">
        <v>#N/A</v>
      </c>
      <c r="E1602" t="s">
        <v>1001</v>
      </c>
      <c r="F1602" t="s">
        <v>834</v>
      </c>
      <c r="G1602">
        <v>2021</v>
      </c>
      <c r="H1602">
        <v>4</v>
      </c>
      <c r="I1602" t="s">
        <v>743</v>
      </c>
      <c r="J1602" s="29">
        <v>44316</v>
      </c>
      <c r="K1602" t="s">
        <v>744</v>
      </c>
      <c r="L1602" t="s">
        <v>745</v>
      </c>
      <c r="M1602" t="s">
        <v>845</v>
      </c>
      <c r="N1602" t="s">
        <v>846</v>
      </c>
      <c r="O1602" t="s">
        <v>807</v>
      </c>
      <c r="P1602" t="s">
        <v>673</v>
      </c>
      <c r="Q1602" t="s">
        <v>749</v>
      </c>
      <c r="R1602" t="s">
        <v>629</v>
      </c>
      <c r="S1602" t="s">
        <v>818</v>
      </c>
      <c r="T1602" t="s">
        <v>751</v>
      </c>
      <c r="U1602" t="s">
        <v>752</v>
      </c>
      <c r="V1602" t="s">
        <v>753</v>
      </c>
      <c r="W1602" t="s">
        <v>930</v>
      </c>
      <c r="X1602" t="s">
        <v>931</v>
      </c>
      <c r="Y1602" t="s">
        <v>755</v>
      </c>
      <c r="Z1602" t="s">
        <v>380</v>
      </c>
      <c r="AA1602" t="s">
        <v>756</v>
      </c>
      <c r="AB1602" t="s">
        <v>924</v>
      </c>
      <c r="AC1602" t="s">
        <v>758</v>
      </c>
      <c r="AD1602" t="s">
        <v>759</v>
      </c>
      <c r="AE1602" t="s">
        <v>766</v>
      </c>
      <c r="AF1602" t="s">
        <v>925</v>
      </c>
      <c r="AG1602" t="s">
        <v>761</v>
      </c>
      <c r="AH1602" t="s">
        <v>762</v>
      </c>
      <c r="AI1602" t="s">
        <v>926</v>
      </c>
      <c r="AJ1602">
        <v>164.31</v>
      </c>
      <c r="AK1602">
        <v>0</v>
      </c>
      <c r="AL1602">
        <v>0</v>
      </c>
      <c r="AM1602" t="s">
        <v>764</v>
      </c>
      <c r="AN1602" t="s">
        <v>764</v>
      </c>
      <c r="AO1602" t="s">
        <v>764</v>
      </c>
    </row>
    <row r="1603" spans="1:41" x14ac:dyDescent="0.35">
      <c r="A1603">
        <v>1247810</v>
      </c>
      <c r="B1603" t="s">
        <v>740</v>
      </c>
      <c r="C1603" t="s">
        <v>741</v>
      </c>
      <c r="D1603" t="e">
        <v>#N/A</v>
      </c>
      <c r="E1603" t="s">
        <v>951</v>
      </c>
      <c r="F1603" t="s">
        <v>834</v>
      </c>
      <c r="G1603">
        <v>2021</v>
      </c>
      <c r="H1603">
        <v>4</v>
      </c>
      <c r="I1603" t="s">
        <v>743</v>
      </c>
      <c r="J1603" s="29">
        <v>44316</v>
      </c>
      <c r="K1603" t="s">
        <v>744</v>
      </c>
      <c r="L1603" t="s">
        <v>745</v>
      </c>
      <c r="M1603" t="s">
        <v>845</v>
      </c>
      <c r="N1603" t="s">
        <v>846</v>
      </c>
      <c r="O1603" t="s">
        <v>807</v>
      </c>
      <c r="P1603" t="s">
        <v>673</v>
      </c>
      <c r="Q1603" t="s">
        <v>749</v>
      </c>
      <c r="R1603" t="s">
        <v>627</v>
      </c>
      <c r="S1603" t="s">
        <v>786</v>
      </c>
      <c r="T1603" t="s">
        <v>751</v>
      </c>
      <c r="U1603" t="s">
        <v>752</v>
      </c>
      <c r="V1603" t="s">
        <v>753</v>
      </c>
      <c r="W1603" t="s">
        <v>930</v>
      </c>
      <c r="X1603" t="s">
        <v>931</v>
      </c>
      <c r="Y1603" t="s">
        <v>755</v>
      </c>
      <c r="Z1603" t="s">
        <v>380</v>
      </c>
      <c r="AA1603" t="s">
        <v>756</v>
      </c>
      <c r="AB1603" t="s">
        <v>924</v>
      </c>
      <c r="AC1603" t="s">
        <v>758</v>
      </c>
      <c r="AD1603" t="s">
        <v>759</v>
      </c>
      <c r="AE1603" t="s">
        <v>768</v>
      </c>
      <c r="AF1603" t="s">
        <v>925</v>
      </c>
      <c r="AG1603" t="s">
        <v>761</v>
      </c>
      <c r="AH1603" t="s">
        <v>762</v>
      </c>
      <c r="AI1603" t="s">
        <v>926</v>
      </c>
      <c r="AJ1603">
        <v>988.86</v>
      </c>
      <c r="AK1603">
        <v>0</v>
      </c>
      <c r="AL1603">
        <v>0</v>
      </c>
      <c r="AM1603" t="s">
        <v>764</v>
      </c>
      <c r="AN1603" t="s">
        <v>764</v>
      </c>
      <c r="AO1603" t="s">
        <v>764</v>
      </c>
    </row>
    <row r="1604" spans="1:41" x14ac:dyDescent="0.35">
      <c r="A1604">
        <v>1247811</v>
      </c>
      <c r="B1604" t="s">
        <v>740</v>
      </c>
      <c r="C1604" t="s">
        <v>741</v>
      </c>
      <c r="D1604" t="e">
        <v>#N/A</v>
      </c>
      <c r="E1604" t="s">
        <v>942</v>
      </c>
      <c r="F1604" t="s">
        <v>834</v>
      </c>
      <c r="G1604">
        <v>2021</v>
      </c>
      <c r="H1604">
        <v>4</v>
      </c>
      <c r="I1604" t="s">
        <v>743</v>
      </c>
      <c r="J1604" s="29">
        <v>44316</v>
      </c>
      <c r="K1604" t="s">
        <v>744</v>
      </c>
      <c r="L1604" t="s">
        <v>745</v>
      </c>
      <c r="M1604" t="s">
        <v>845</v>
      </c>
      <c r="N1604" t="s">
        <v>846</v>
      </c>
      <c r="O1604" t="s">
        <v>807</v>
      </c>
      <c r="P1604" t="s">
        <v>673</v>
      </c>
      <c r="Q1604" t="s">
        <v>749</v>
      </c>
      <c r="R1604" t="s">
        <v>643</v>
      </c>
      <c r="S1604" t="s">
        <v>696</v>
      </c>
      <c r="T1604" t="s">
        <v>751</v>
      </c>
      <c r="U1604" t="s">
        <v>752</v>
      </c>
      <c r="V1604" t="s">
        <v>753</v>
      </c>
      <c r="W1604" t="s">
        <v>933</v>
      </c>
      <c r="X1604" t="s">
        <v>934</v>
      </c>
      <c r="Y1604" t="s">
        <v>755</v>
      </c>
      <c r="Z1604" t="s">
        <v>380</v>
      </c>
      <c r="AA1604" t="s">
        <v>756</v>
      </c>
      <c r="AB1604" t="s">
        <v>924</v>
      </c>
      <c r="AC1604" t="s">
        <v>758</v>
      </c>
      <c r="AD1604" t="s">
        <v>759</v>
      </c>
      <c r="AE1604" t="s">
        <v>472</v>
      </c>
      <c r="AF1604" t="s">
        <v>935</v>
      </c>
      <c r="AG1604" t="s">
        <v>761</v>
      </c>
      <c r="AH1604" t="s">
        <v>762</v>
      </c>
      <c r="AI1604" t="s">
        <v>936</v>
      </c>
      <c r="AJ1604">
        <v>207.09</v>
      </c>
      <c r="AK1604">
        <v>0</v>
      </c>
      <c r="AL1604">
        <v>0</v>
      </c>
      <c r="AM1604" t="s">
        <v>764</v>
      </c>
      <c r="AN1604" t="s">
        <v>764</v>
      </c>
      <c r="AO1604" t="s">
        <v>764</v>
      </c>
    </row>
    <row r="1605" spans="1:41" x14ac:dyDescent="0.35">
      <c r="A1605">
        <v>1254406</v>
      </c>
      <c r="B1605" t="s">
        <v>740</v>
      </c>
      <c r="C1605" t="s">
        <v>741</v>
      </c>
      <c r="D1605" t="e">
        <v>#N/A</v>
      </c>
      <c r="E1605" t="s">
        <v>941</v>
      </c>
      <c r="F1605" t="s">
        <v>834</v>
      </c>
      <c r="G1605">
        <v>2021</v>
      </c>
      <c r="H1605">
        <v>4</v>
      </c>
      <c r="I1605" t="s">
        <v>743</v>
      </c>
      <c r="J1605" s="29">
        <v>44316</v>
      </c>
      <c r="K1605" t="s">
        <v>744</v>
      </c>
      <c r="L1605" t="s">
        <v>745</v>
      </c>
      <c r="M1605" t="s">
        <v>845</v>
      </c>
      <c r="N1605" t="s">
        <v>846</v>
      </c>
      <c r="O1605" t="s">
        <v>807</v>
      </c>
      <c r="P1605" t="s">
        <v>673</v>
      </c>
      <c r="Q1605" t="s">
        <v>749</v>
      </c>
      <c r="R1605" t="s">
        <v>643</v>
      </c>
      <c r="S1605" t="s">
        <v>696</v>
      </c>
      <c r="T1605" t="s">
        <v>751</v>
      </c>
      <c r="U1605" t="s">
        <v>752</v>
      </c>
      <c r="V1605" t="s">
        <v>753</v>
      </c>
      <c r="W1605" t="s">
        <v>930</v>
      </c>
      <c r="X1605" t="s">
        <v>931</v>
      </c>
      <c r="Y1605" t="s">
        <v>755</v>
      </c>
      <c r="Z1605" t="s">
        <v>380</v>
      </c>
      <c r="AA1605" t="s">
        <v>756</v>
      </c>
      <c r="AB1605" t="s">
        <v>924</v>
      </c>
      <c r="AC1605" t="s">
        <v>758</v>
      </c>
      <c r="AD1605" t="s">
        <v>759</v>
      </c>
      <c r="AE1605" t="s">
        <v>472</v>
      </c>
      <c r="AF1605" t="s">
        <v>925</v>
      </c>
      <c r="AG1605" t="s">
        <v>761</v>
      </c>
      <c r="AH1605" t="s">
        <v>762</v>
      </c>
      <c r="AI1605" t="s">
        <v>926</v>
      </c>
      <c r="AJ1605">
        <v>377.91</v>
      </c>
      <c r="AK1605">
        <v>0</v>
      </c>
      <c r="AL1605">
        <v>0</v>
      </c>
      <c r="AM1605" t="s">
        <v>764</v>
      </c>
      <c r="AN1605" t="s">
        <v>764</v>
      </c>
      <c r="AO1605" t="s">
        <v>764</v>
      </c>
    </row>
    <row r="1606" spans="1:41" x14ac:dyDescent="0.35">
      <c r="A1606">
        <v>1238044</v>
      </c>
      <c r="B1606" t="s">
        <v>740</v>
      </c>
      <c r="C1606" t="s">
        <v>741</v>
      </c>
      <c r="D1606" t="e">
        <v>#N/A</v>
      </c>
      <c r="E1606" t="s">
        <v>943</v>
      </c>
      <c r="F1606" t="s">
        <v>834</v>
      </c>
      <c r="G1606">
        <v>2021</v>
      </c>
      <c r="H1606">
        <v>4</v>
      </c>
      <c r="I1606" t="s">
        <v>743</v>
      </c>
      <c r="J1606" s="29">
        <v>44316</v>
      </c>
      <c r="K1606" t="s">
        <v>744</v>
      </c>
      <c r="L1606" t="s">
        <v>745</v>
      </c>
      <c r="M1606" t="s">
        <v>845</v>
      </c>
      <c r="N1606" t="s">
        <v>846</v>
      </c>
      <c r="O1606" t="s">
        <v>807</v>
      </c>
      <c r="P1606" t="s">
        <v>673</v>
      </c>
      <c r="Q1606" t="s">
        <v>749</v>
      </c>
      <c r="R1606" t="s">
        <v>641</v>
      </c>
      <c r="S1606" t="s">
        <v>695</v>
      </c>
      <c r="T1606" t="s">
        <v>751</v>
      </c>
      <c r="U1606" t="s">
        <v>752</v>
      </c>
      <c r="V1606" t="s">
        <v>753</v>
      </c>
      <c r="W1606" t="s">
        <v>930</v>
      </c>
      <c r="X1606" t="s">
        <v>931</v>
      </c>
      <c r="Y1606" t="s">
        <v>755</v>
      </c>
      <c r="Z1606" t="s">
        <v>380</v>
      </c>
      <c r="AA1606" t="s">
        <v>756</v>
      </c>
      <c r="AB1606" t="s">
        <v>924</v>
      </c>
      <c r="AC1606" t="s">
        <v>758</v>
      </c>
      <c r="AD1606" t="s">
        <v>759</v>
      </c>
      <c r="AE1606" t="s">
        <v>472</v>
      </c>
      <c r="AF1606" t="s">
        <v>925</v>
      </c>
      <c r="AG1606" t="s">
        <v>761</v>
      </c>
      <c r="AH1606" t="s">
        <v>762</v>
      </c>
      <c r="AI1606" t="s">
        <v>926</v>
      </c>
      <c r="AJ1606">
        <v>246.19</v>
      </c>
      <c r="AK1606">
        <v>0</v>
      </c>
      <c r="AL1606">
        <v>0</v>
      </c>
      <c r="AM1606" t="s">
        <v>764</v>
      </c>
      <c r="AN1606" t="s">
        <v>764</v>
      </c>
      <c r="AO1606" t="s">
        <v>764</v>
      </c>
    </row>
    <row r="1607" spans="1:41" x14ac:dyDescent="0.35">
      <c r="A1607">
        <v>1026570</v>
      </c>
      <c r="B1607" t="s">
        <v>740</v>
      </c>
      <c r="C1607" t="s">
        <v>741</v>
      </c>
      <c r="D1607" t="e">
        <v>#N/A</v>
      </c>
      <c r="E1607" t="s">
        <v>984</v>
      </c>
      <c r="F1607" t="s">
        <v>834</v>
      </c>
      <c r="G1607">
        <v>2021</v>
      </c>
      <c r="H1607">
        <v>4</v>
      </c>
      <c r="I1607" t="s">
        <v>743</v>
      </c>
      <c r="J1607" s="29">
        <v>44316</v>
      </c>
      <c r="K1607" t="s">
        <v>744</v>
      </c>
      <c r="L1607" t="s">
        <v>745</v>
      </c>
      <c r="M1607" t="s">
        <v>845</v>
      </c>
      <c r="N1607" t="s">
        <v>846</v>
      </c>
      <c r="O1607" t="s">
        <v>807</v>
      </c>
      <c r="P1607" t="s">
        <v>673</v>
      </c>
      <c r="Q1607" t="s">
        <v>749</v>
      </c>
      <c r="R1607" t="s">
        <v>591</v>
      </c>
      <c r="S1607" t="s">
        <v>687</v>
      </c>
      <c r="T1607" t="s">
        <v>751</v>
      </c>
      <c r="U1607" t="s">
        <v>752</v>
      </c>
      <c r="V1607" t="s">
        <v>753</v>
      </c>
      <c r="W1607" t="s">
        <v>930</v>
      </c>
      <c r="X1607" t="s">
        <v>931</v>
      </c>
      <c r="Y1607" t="s">
        <v>755</v>
      </c>
      <c r="Z1607" t="s">
        <v>380</v>
      </c>
      <c r="AA1607" t="s">
        <v>756</v>
      </c>
      <c r="AB1607" t="s">
        <v>924</v>
      </c>
      <c r="AC1607" t="s">
        <v>758</v>
      </c>
      <c r="AD1607" t="s">
        <v>759</v>
      </c>
      <c r="AE1607" t="s">
        <v>768</v>
      </c>
      <c r="AF1607" t="s">
        <v>925</v>
      </c>
      <c r="AG1607" t="s">
        <v>761</v>
      </c>
      <c r="AH1607" t="s">
        <v>762</v>
      </c>
      <c r="AI1607" t="s">
        <v>926</v>
      </c>
      <c r="AJ1607">
        <v>3955.19</v>
      </c>
      <c r="AK1607">
        <v>0</v>
      </c>
      <c r="AL1607">
        <v>0</v>
      </c>
      <c r="AM1607" t="s">
        <v>764</v>
      </c>
      <c r="AN1607" t="s">
        <v>764</v>
      </c>
      <c r="AO1607" t="s">
        <v>764</v>
      </c>
    </row>
    <row r="1608" spans="1:41" x14ac:dyDescent="0.35">
      <c r="A1608">
        <v>1026846</v>
      </c>
      <c r="B1608" t="s">
        <v>740</v>
      </c>
      <c r="C1608" t="s">
        <v>741</v>
      </c>
      <c r="D1608" t="e">
        <v>#N/A</v>
      </c>
      <c r="E1608" t="s">
        <v>988</v>
      </c>
      <c r="F1608" t="s">
        <v>834</v>
      </c>
      <c r="G1608">
        <v>2021</v>
      </c>
      <c r="H1608">
        <v>4</v>
      </c>
      <c r="I1608" t="s">
        <v>743</v>
      </c>
      <c r="J1608" s="29">
        <v>44316</v>
      </c>
      <c r="K1608" t="s">
        <v>744</v>
      </c>
      <c r="L1608" t="s">
        <v>745</v>
      </c>
      <c r="M1608" t="s">
        <v>845</v>
      </c>
      <c r="N1608" t="s">
        <v>846</v>
      </c>
      <c r="O1608" t="s">
        <v>807</v>
      </c>
      <c r="P1608" t="s">
        <v>673</v>
      </c>
      <c r="Q1608" t="s">
        <v>749</v>
      </c>
      <c r="R1608" t="s">
        <v>589</v>
      </c>
      <c r="S1608" t="s">
        <v>798</v>
      </c>
      <c r="T1608" t="s">
        <v>751</v>
      </c>
      <c r="U1608" t="s">
        <v>752</v>
      </c>
      <c r="V1608" t="s">
        <v>753</v>
      </c>
      <c r="W1608" t="s">
        <v>933</v>
      </c>
      <c r="X1608" t="s">
        <v>934</v>
      </c>
      <c r="Y1608" t="s">
        <v>755</v>
      </c>
      <c r="Z1608" t="s">
        <v>380</v>
      </c>
      <c r="AA1608" t="s">
        <v>756</v>
      </c>
      <c r="AB1608" t="s">
        <v>924</v>
      </c>
      <c r="AC1608" t="s">
        <v>758</v>
      </c>
      <c r="AD1608" t="s">
        <v>759</v>
      </c>
      <c r="AE1608" t="s">
        <v>768</v>
      </c>
      <c r="AF1608" t="s">
        <v>935</v>
      </c>
      <c r="AG1608" t="s">
        <v>761</v>
      </c>
      <c r="AH1608" t="s">
        <v>762</v>
      </c>
      <c r="AI1608" t="s">
        <v>936</v>
      </c>
      <c r="AJ1608">
        <v>1729.4</v>
      </c>
      <c r="AK1608">
        <v>0</v>
      </c>
      <c r="AL1608">
        <v>0</v>
      </c>
      <c r="AM1608" t="s">
        <v>764</v>
      </c>
      <c r="AN1608" t="s">
        <v>764</v>
      </c>
      <c r="AO1608" t="s">
        <v>764</v>
      </c>
    </row>
    <row r="1609" spans="1:41" x14ac:dyDescent="0.35">
      <c r="A1609">
        <v>1026847</v>
      </c>
      <c r="B1609" t="s">
        <v>740</v>
      </c>
      <c r="C1609" t="s">
        <v>741</v>
      </c>
      <c r="D1609" t="e">
        <v>#N/A</v>
      </c>
      <c r="E1609" t="s">
        <v>987</v>
      </c>
      <c r="F1609" t="s">
        <v>834</v>
      </c>
      <c r="G1609">
        <v>2021</v>
      </c>
      <c r="H1609">
        <v>4</v>
      </c>
      <c r="I1609" t="s">
        <v>743</v>
      </c>
      <c r="J1609" s="29">
        <v>44316</v>
      </c>
      <c r="K1609" t="s">
        <v>744</v>
      </c>
      <c r="L1609" t="s">
        <v>745</v>
      </c>
      <c r="M1609" t="s">
        <v>845</v>
      </c>
      <c r="N1609" t="s">
        <v>846</v>
      </c>
      <c r="O1609" t="s">
        <v>807</v>
      </c>
      <c r="P1609" t="s">
        <v>673</v>
      </c>
      <c r="Q1609" t="s">
        <v>749</v>
      </c>
      <c r="R1609" t="s">
        <v>589</v>
      </c>
      <c r="S1609" t="s">
        <v>798</v>
      </c>
      <c r="T1609" t="s">
        <v>751</v>
      </c>
      <c r="U1609" t="s">
        <v>752</v>
      </c>
      <c r="V1609" t="s">
        <v>753</v>
      </c>
      <c r="W1609" t="s">
        <v>930</v>
      </c>
      <c r="X1609" t="s">
        <v>931</v>
      </c>
      <c r="Y1609" t="s">
        <v>755</v>
      </c>
      <c r="Z1609" t="s">
        <v>380</v>
      </c>
      <c r="AA1609" t="s">
        <v>756</v>
      </c>
      <c r="AB1609" t="s">
        <v>924</v>
      </c>
      <c r="AC1609" t="s">
        <v>758</v>
      </c>
      <c r="AD1609" t="s">
        <v>759</v>
      </c>
      <c r="AE1609" t="s">
        <v>768</v>
      </c>
      <c r="AF1609" t="s">
        <v>925</v>
      </c>
      <c r="AG1609" t="s">
        <v>761</v>
      </c>
      <c r="AH1609" t="s">
        <v>762</v>
      </c>
      <c r="AI1609" t="s">
        <v>926</v>
      </c>
      <c r="AJ1609">
        <v>5550.78</v>
      </c>
      <c r="AK1609">
        <v>0</v>
      </c>
      <c r="AL1609">
        <v>0</v>
      </c>
      <c r="AM1609" t="s">
        <v>764</v>
      </c>
      <c r="AN1609" t="s">
        <v>764</v>
      </c>
      <c r="AO1609" t="s">
        <v>764</v>
      </c>
    </row>
    <row r="1610" spans="1:41" x14ac:dyDescent="0.35">
      <c r="A1610">
        <v>1026848</v>
      </c>
      <c r="B1610" t="s">
        <v>740</v>
      </c>
      <c r="C1610" t="s">
        <v>741</v>
      </c>
      <c r="D1610" t="e">
        <v>#N/A</v>
      </c>
      <c r="E1610" t="s">
        <v>986</v>
      </c>
      <c r="F1610" t="s">
        <v>834</v>
      </c>
      <c r="G1610">
        <v>2021</v>
      </c>
      <c r="H1610">
        <v>4</v>
      </c>
      <c r="I1610" t="s">
        <v>743</v>
      </c>
      <c r="J1610" s="29">
        <v>44316</v>
      </c>
      <c r="K1610" t="s">
        <v>744</v>
      </c>
      <c r="L1610" t="s">
        <v>745</v>
      </c>
      <c r="M1610" t="s">
        <v>845</v>
      </c>
      <c r="N1610" t="s">
        <v>846</v>
      </c>
      <c r="O1610" t="s">
        <v>807</v>
      </c>
      <c r="P1610" t="s">
        <v>673</v>
      </c>
      <c r="Q1610" t="s">
        <v>749</v>
      </c>
      <c r="R1610" t="s">
        <v>589</v>
      </c>
      <c r="S1610" t="s">
        <v>798</v>
      </c>
      <c r="T1610" t="s">
        <v>751</v>
      </c>
      <c r="U1610" t="s">
        <v>752</v>
      </c>
      <c r="V1610" t="s">
        <v>753</v>
      </c>
      <c r="W1610" t="s">
        <v>922</v>
      </c>
      <c r="X1610" t="s">
        <v>923</v>
      </c>
      <c r="Y1610" t="s">
        <v>755</v>
      </c>
      <c r="Z1610" t="s">
        <v>380</v>
      </c>
      <c r="AA1610" t="s">
        <v>756</v>
      </c>
      <c r="AB1610" t="s">
        <v>924</v>
      </c>
      <c r="AC1610" t="s">
        <v>758</v>
      </c>
      <c r="AD1610" t="s">
        <v>759</v>
      </c>
      <c r="AE1610" t="s">
        <v>768</v>
      </c>
      <c r="AF1610" t="s">
        <v>925</v>
      </c>
      <c r="AG1610" t="s">
        <v>761</v>
      </c>
      <c r="AH1610" t="s">
        <v>762</v>
      </c>
      <c r="AI1610" t="s">
        <v>926</v>
      </c>
      <c r="AJ1610">
        <v>1058.2</v>
      </c>
      <c r="AK1610">
        <v>0</v>
      </c>
      <c r="AL1610">
        <v>0</v>
      </c>
      <c r="AM1610" t="s">
        <v>764</v>
      </c>
      <c r="AN1610" t="s">
        <v>764</v>
      </c>
      <c r="AO1610" t="s">
        <v>764</v>
      </c>
    </row>
    <row r="1611" spans="1:41" x14ac:dyDescent="0.35">
      <c r="A1611">
        <v>1028500</v>
      </c>
      <c r="B1611" t="s">
        <v>740</v>
      </c>
      <c r="C1611" t="s">
        <v>741</v>
      </c>
      <c r="D1611" t="e">
        <v>#N/A</v>
      </c>
      <c r="E1611" t="s">
        <v>996</v>
      </c>
      <c r="F1611" t="s">
        <v>834</v>
      </c>
      <c r="G1611">
        <v>2021</v>
      </c>
      <c r="H1611">
        <v>4</v>
      </c>
      <c r="I1611" t="s">
        <v>743</v>
      </c>
      <c r="J1611" s="29">
        <v>44316</v>
      </c>
      <c r="K1611" t="s">
        <v>744</v>
      </c>
      <c r="L1611" t="s">
        <v>745</v>
      </c>
      <c r="M1611" t="s">
        <v>845</v>
      </c>
      <c r="N1611" t="s">
        <v>846</v>
      </c>
      <c r="O1611" t="s">
        <v>807</v>
      </c>
      <c r="P1611" t="s">
        <v>673</v>
      </c>
      <c r="Q1611" t="s">
        <v>749</v>
      </c>
      <c r="R1611" t="s">
        <v>583</v>
      </c>
      <c r="S1611" t="s">
        <v>689</v>
      </c>
      <c r="T1611" t="s">
        <v>751</v>
      </c>
      <c r="U1611" t="s">
        <v>752</v>
      </c>
      <c r="V1611" t="s">
        <v>753</v>
      </c>
      <c r="W1611" t="s">
        <v>933</v>
      </c>
      <c r="X1611" t="s">
        <v>934</v>
      </c>
      <c r="Y1611" t="s">
        <v>755</v>
      </c>
      <c r="Z1611" t="s">
        <v>380</v>
      </c>
      <c r="AA1611" t="s">
        <v>756</v>
      </c>
      <c r="AB1611" t="s">
        <v>924</v>
      </c>
      <c r="AC1611" t="s">
        <v>758</v>
      </c>
      <c r="AD1611" t="s">
        <v>759</v>
      </c>
      <c r="AE1611" t="s">
        <v>768</v>
      </c>
      <c r="AF1611" t="s">
        <v>935</v>
      </c>
      <c r="AG1611" t="s">
        <v>761</v>
      </c>
      <c r="AH1611" t="s">
        <v>762</v>
      </c>
      <c r="AI1611" t="s">
        <v>936</v>
      </c>
      <c r="AJ1611">
        <v>925.34</v>
      </c>
      <c r="AK1611">
        <v>0</v>
      </c>
      <c r="AL1611">
        <v>0</v>
      </c>
      <c r="AM1611" t="s">
        <v>764</v>
      </c>
      <c r="AN1611" t="s">
        <v>764</v>
      </c>
      <c r="AO1611" t="s">
        <v>764</v>
      </c>
    </row>
    <row r="1612" spans="1:41" x14ac:dyDescent="0.35">
      <c r="A1612">
        <v>1028501</v>
      </c>
      <c r="B1612" t="s">
        <v>740</v>
      </c>
      <c r="C1612" t="s">
        <v>741</v>
      </c>
      <c r="D1612" t="e">
        <v>#N/A</v>
      </c>
      <c r="E1612" t="s">
        <v>994</v>
      </c>
      <c r="F1612" t="s">
        <v>834</v>
      </c>
      <c r="G1612">
        <v>2021</v>
      </c>
      <c r="H1612">
        <v>4</v>
      </c>
      <c r="I1612" t="s">
        <v>743</v>
      </c>
      <c r="J1612" s="29">
        <v>44316</v>
      </c>
      <c r="K1612" t="s">
        <v>744</v>
      </c>
      <c r="L1612" t="s">
        <v>745</v>
      </c>
      <c r="M1612" t="s">
        <v>845</v>
      </c>
      <c r="N1612" t="s">
        <v>846</v>
      </c>
      <c r="O1612" t="s">
        <v>807</v>
      </c>
      <c r="P1612" t="s">
        <v>673</v>
      </c>
      <c r="Q1612" t="s">
        <v>749</v>
      </c>
      <c r="R1612" t="s">
        <v>583</v>
      </c>
      <c r="S1612" t="s">
        <v>689</v>
      </c>
      <c r="T1612" t="s">
        <v>751</v>
      </c>
      <c r="U1612" t="s">
        <v>752</v>
      </c>
      <c r="V1612" t="s">
        <v>753</v>
      </c>
      <c r="W1612" t="s">
        <v>930</v>
      </c>
      <c r="X1612" t="s">
        <v>931</v>
      </c>
      <c r="Y1612" t="s">
        <v>755</v>
      </c>
      <c r="Z1612" t="s">
        <v>380</v>
      </c>
      <c r="AA1612" t="s">
        <v>756</v>
      </c>
      <c r="AB1612" t="s">
        <v>924</v>
      </c>
      <c r="AC1612" t="s">
        <v>758</v>
      </c>
      <c r="AD1612" t="s">
        <v>759</v>
      </c>
      <c r="AE1612" t="s">
        <v>768</v>
      </c>
      <c r="AF1612" t="s">
        <v>925</v>
      </c>
      <c r="AG1612" t="s">
        <v>761</v>
      </c>
      <c r="AH1612" t="s">
        <v>762</v>
      </c>
      <c r="AI1612" t="s">
        <v>926</v>
      </c>
      <c r="AJ1612">
        <v>3991.44</v>
      </c>
      <c r="AK1612">
        <v>0</v>
      </c>
      <c r="AL1612">
        <v>0</v>
      </c>
      <c r="AM1612" t="s">
        <v>764</v>
      </c>
      <c r="AN1612" t="s">
        <v>764</v>
      </c>
      <c r="AO1612" t="s">
        <v>764</v>
      </c>
    </row>
    <row r="1613" spans="1:41" x14ac:dyDescent="0.35">
      <c r="A1613">
        <v>1028503</v>
      </c>
      <c r="B1613" t="s">
        <v>740</v>
      </c>
      <c r="C1613" t="s">
        <v>741</v>
      </c>
      <c r="D1613" t="e">
        <v>#N/A</v>
      </c>
      <c r="E1613" t="s">
        <v>995</v>
      </c>
      <c r="F1613" t="s">
        <v>834</v>
      </c>
      <c r="G1613">
        <v>2021</v>
      </c>
      <c r="H1613">
        <v>4</v>
      </c>
      <c r="I1613" t="s">
        <v>743</v>
      </c>
      <c r="J1613" s="29">
        <v>44316</v>
      </c>
      <c r="K1613" t="s">
        <v>744</v>
      </c>
      <c r="L1613" t="s">
        <v>745</v>
      </c>
      <c r="M1613" t="s">
        <v>845</v>
      </c>
      <c r="N1613" t="s">
        <v>846</v>
      </c>
      <c r="O1613" t="s">
        <v>807</v>
      </c>
      <c r="P1613" t="s">
        <v>673</v>
      </c>
      <c r="Q1613" t="s">
        <v>749</v>
      </c>
      <c r="R1613" t="s">
        <v>583</v>
      </c>
      <c r="S1613" t="s">
        <v>689</v>
      </c>
      <c r="T1613" t="s">
        <v>751</v>
      </c>
      <c r="U1613" t="s">
        <v>752</v>
      </c>
      <c r="V1613" t="s">
        <v>753</v>
      </c>
      <c r="W1613" t="s">
        <v>922</v>
      </c>
      <c r="X1613" t="s">
        <v>923</v>
      </c>
      <c r="Y1613" t="s">
        <v>755</v>
      </c>
      <c r="Z1613" t="s">
        <v>380</v>
      </c>
      <c r="AA1613" t="s">
        <v>756</v>
      </c>
      <c r="AB1613" t="s">
        <v>924</v>
      </c>
      <c r="AC1613" t="s">
        <v>758</v>
      </c>
      <c r="AD1613" t="s">
        <v>759</v>
      </c>
      <c r="AE1613" t="s">
        <v>768</v>
      </c>
      <c r="AF1613" t="s">
        <v>925</v>
      </c>
      <c r="AG1613" t="s">
        <v>761</v>
      </c>
      <c r="AH1613" t="s">
        <v>762</v>
      </c>
      <c r="AI1613" t="s">
        <v>926</v>
      </c>
      <c r="AJ1613">
        <v>361.56</v>
      </c>
      <c r="AK1613">
        <v>0</v>
      </c>
      <c r="AL1613">
        <v>0</v>
      </c>
      <c r="AM1613" t="s">
        <v>764</v>
      </c>
      <c r="AN1613" t="s">
        <v>764</v>
      </c>
      <c r="AO1613" t="s">
        <v>764</v>
      </c>
    </row>
    <row r="1614" spans="1:41" x14ac:dyDescent="0.35">
      <c r="A1614">
        <v>1028079</v>
      </c>
      <c r="B1614" t="s">
        <v>740</v>
      </c>
      <c r="C1614" t="s">
        <v>741</v>
      </c>
      <c r="D1614" t="e">
        <v>#N/A</v>
      </c>
      <c r="E1614" t="s">
        <v>960</v>
      </c>
      <c r="F1614" t="s">
        <v>834</v>
      </c>
      <c r="G1614">
        <v>2021</v>
      </c>
      <c r="H1614">
        <v>4</v>
      </c>
      <c r="I1614" t="s">
        <v>743</v>
      </c>
      <c r="J1614" s="29">
        <v>44316</v>
      </c>
      <c r="K1614" t="s">
        <v>744</v>
      </c>
      <c r="L1614" t="s">
        <v>745</v>
      </c>
      <c r="M1614" t="s">
        <v>845</v>
      </c>
      <c r="N1614" t="s">
        <v>846</v>
      </c>
      <c r="O1614" t="s">
        <v>807</v>
      </c>
      <c r="P1614" t="s">
        <v>673</v>
      </c>
      <c r="Q1614" t="s">
        <v>749</v>
      </c>
      <c r="R1614" t="s">
        <v>617</v>
      </c>
      <c r="S1614" t="s">
        <v>694</v>
      </c>
      <c r="T1614" t="s">
        <v>751</v>
      </c>
      <c r="U1614" t="s">
        <v>752</v>
      </c>
      <c r="V1614" t="s">
        <v>753</v>
      </c>
      <c r="W1614" t="s">
        <v>933</v>
      </c>
      <c r="X1614" t="s">
        <v>934</v>
      </c>
      <c r="Y1614" t="s">
        <v>755</v>
      </c>
      <c r="Z1614" t="s">
        <v>380</v>
      </c>
      <c r="AA1614" t="s">
        <v>756</v>
      </c>
      <c r="AB1614" t="s">
        <v>924</v>
      </c>
      <c r="AC1614" t="s">
        <v>758</v>
      </c>
      <c r="AD1614" t="s">
        <v>759</v>
      </c>
      <c r="AE1614" t="s">
        <v>472</v>
      </c>
      <c r="AF1614" t="s">
        <v>935</v>
      </c>
      <c r="AG1614" t="s">
        <v>761</v>
      </c>
      <c r="AH1614" t="s">
        <v>762</v>
      </c>
      <c r="AI1614" t="s">
        <v>936</v>
      </c>
      <c r="AJ1614">
        <v>803.06</v>
      </c>
      <c r="AK1614">
        <v>0</v>
      </c>
      <c r="AL1614">
        <v>0</v>
      </c>
      <c r="AM1614" t="s">
        <v>764</v>
      </c>
      <c r="AN1614" t="s">
        <v>764</v>
      </c>
      <c r="AO1614" t="s">
        <v>764</v>
      </c>
    </row>
    <row r="1615" spans="1:41" x14ac:dyDescent="0.35">
      <c r="A1615">
        <v>1028080</v>
      </c>
      <c r="B1615" t="s">
        <v>740</v>
      </c>
      <c r="C1615" t="s">
        <v>741</v>
      </c>
      <c r="D1615" t="e">
        <v>#N/A</v>
      </c>
      <c r="E1615" t="s">
        <v>959</v>
      </c>
      <c r="F1615" t="s">
        <v>834</v>
      </c>
      <c r="G1615">
        <v>2021</v>
      </c>
      <c r="H1615">
        <v>4</v>
      </c>
      <c r="I1615" t="s">
        <v>743</v>
      </c>
      <c r="J1615" s="29">
        <v>44316</v>
      </c>
      <c r="K1615" t="s">
        <v>744</v>
      </c>
      <c r="L1615" t="s">
        <v>745</v>
      </c>
      <c r="M1615" t="s">
        <v>845</v>
      </c>
      <c r="N1615" t="s">
        <v>846</v>
      </c>
      <c r="O1615" t="s">
        <v>807</v>
      </c>
      <c r="P1615" t="s">
        <v>673</v>
      </c>
      <c r="Q1615" t="s">
        <v>749</v>
      </c>
      <c r="R1615" t="s">
        <v>617</v>
      </c>
      <c r="S1615" t="s">
        <v>694</v>
      </c>
      <c r="T1615" t="s">
        <v>751</v>
      </c>
      <c r="U1615" t="s">
        <v>752</v>
      </c>
      <c r="V1615" t="s">
        <v>753</v>
      </c>
      <c r="W1615" t="s">
        <v>930</v>
      </c>
      <c r="X1615" t="s">
        <v>931</v>
      </c>
      <c r="Y1615" t="s">
        <v>755</v>
      </c>
      <c r="Z1615" t="s">
        <v>380</v>
      </c>
      <c r="AA1615" t="s">
        <v>756</v>
      </c>
      <c r="AB1615" t="s">
        <v>924</v>
      </c>
      <c r="AC1615" t="s">
        <v>758</v>
      </c>
      <c r="AD1615" t="s">
        <v>759</v>
      </c>
      <c r="AE1615" t="s">
        <v>472</v>
      </c>
      <c r="AF1615" t="s">
        <v>925</v>
      </c>
      <c r="AG1615" t="s">
        <v>761</v>
      </c>
      <c r="AH1615" t="s">
        <v>762</v>
      </c>
      <c r="AI1615" t="s">
        <v>926</v>
      </c>
      <c r="AJ1615">
        <v>220.82</v>
      </c>
      <c r="AK1615">
        <v>0</v>
      </c>
      <c r="AL1615">
        <v>0</v>
      </c>
      <c r="AM1615" t="s">
        <v>764</v>
      </c>
      <c r="AN1615" t="s">
        <v>764</v>
      </c>
      <c r="AO1615" t="s">
        <v>764</v>
      </c>
    </row>
    <row r="1616" spans="1:41" x14ac:dyDescent="0.35">
      <c r="A1616">
        <v>1069711</v>
      </c>
      <c r="B1616" t="s">
        <v>740</v>
      </c>
      <c r="C1616" t="s">
        <v>741</v>
      </c>
      <c r="D1616" t="e">
        <v>#N/A</v>
      </c>
      <c r="E1616" t="s">
        <v>983</v>
      </c>
      <c r="F1616" t="s">
        <v>834</v>
      </c>
      <c r="G1616">
        <v>2021</v>
      </c>
      <c r="H1616">
        <v>4</v>
      </c>
      <c r="I1616" t="s">
        <v>743</v>
      </c>
      <c r="J1616" s="29">
        <v>44316</v>
      </c>
      <c r="K1616" t="s">
        <v>744</v>
      </c>
      <c r="L1616" t="s">
        <v>745</v>
      </c>
      <c r="M1616" t="s">
        <v>845</v>
      </c>
      <c r="N1616" t="s">
        <v>846</v>
      </c>
      <c r="O1616" t="s">
        <v>807</v>
      </c>
      <c r="P1616" t="s">
        <v>673</v>
      </c>
      <c r="Q1616" t="s">
        <v>749</v>
      </c>
      <c r="R1616" t="s">
        <v>593</v>
      </c>
      <c r="S1616" t="s">
        <v>686</v>
      </c>
      <c r="T1616" t="s">
        <v>751</v>
      </c>
      <c r="U1616" t="s">
        <v>752</v>
      </c>
      <c r="V1616" t="s">
        <v>753</v>
      </c>
      <c r="W1616" t="s">
        <v>933</v>
      </c>
      <c r="X1616" t="s">
        <v>934</v>
      </c>
      <c r="Y1616" t="s">
        <v>755</v>
      </c>
      <c r="Z1616" t="s">
        <v>380</v>
      </c>
      <c r="AA1616" t="s">
        <v>756</v>
      </c>
      <c r="AB1616" t="s">
        <v>924</v>
      </c>
      <c r="AC1616" t="s">
        <v>758</v>
      </c>
      <c r="AD1616" t="s">
        <v>759</v>
      </c>
      <c r="AE1616" t="s">
        <v>562</v>
      </c>
      <c r="AF1616" t="s">
        <v>935</v>
      </c>
      <c r="AG1616" t="s">
        <v>761</v>
      </c>
      <c r="AH1616" t="s">
        <v>762</v>
      </c>
      <c r="AI1616" t="s">
        <v>936</v>
      </c>
      <c r="AJ1616">
        <v>632.86</v>
      </c>
      <c r="AK1616">
        <v>0</v>
      </c>
      <c r="AL1616">
        <v>0</v>
      </c>
      <c r="AM1616" t="s">
        <v>764</v>
      </c>
      <c r="AN1616" t="s">
        <v>764</v>
      </c>
      <c r="AO1616" t="s">
        <v>764</v>
      </c>
    </row>
    <row r="1617" spans="1:41" x14ac:dyDescent="0.35">
      <c r="A1617">
        <v>1069712</v>
      </c>
      <c r="B1617" t="s">
        <v>740</v>
      </c>
      <c r="C1617" t="s">
        <v>741</v>
      </c>
      <c r="D1617" t="e">
        <v>#N/A</v>
      </c>
      <c r="E1617" t="s">
        <v>981</v>
      </c>
      <c r="F1617" t="s">
        <v>834</v>
      </c>
      <c r="G1617">
        <v>2021</v>
      </c>
      <c r="H1617">
        <v>4</v>
      </c>
      <c r="I1617" t="s">
        <v>743</v>
      </c>
      <c r="J1617" s="29">
        <v>44316</v>
      </c>
      <c r="K1617" t="s">
        <v>744</v>
      </c>
      <c r="L1617" t="s">
        <v>745</v>
      </c>
      <c r="M1617" t="s">
        <v>845</v>
      </c>
      <c r="N1617" t="s">
        <v>846</v>
      </c>
      <c r="O1617" t="s">
        <v>807</v>
      </c>
      <c r="P1617" t="s">
        <v>673</v>
      </c>
      <c r="Q1617" t="s">
        <v>749</v>
      </c>
      <c r="R1617" t="s">
        <v>593</v>
      </c>
      <c r="S1617" t="s">
        <v>686</v>
      </c>
      <c r="T1617" t="s">
        <v>751</v>
      </c>
      <c r="U1617" t="s">
        <v>752</v>
      </c>
      <c r="V1617" t="s">
        <v>753</v>
      </c>
      <c r="W1617" t="s">
        <v>930</v>
      </c>
      <c r="X1617" t="s">
        <v>931</v>
      </c>
      <c r="Y1617" t="s">
        <v>755</v>
      </c>
      <c r="Z1617" t="s">
        <v>380</v>
      </c>
      <c r="AA1617" t="s">
        <v>756</v>
      </c>
      <c r="AB1617" t="s">
        <v>924</v>
      </c>
      <c r="AC1617" t="s">
        <v>758</v>
      </c>
      <c r="AD1617" t="s">
        <v>759</v>
      </c>
      <c r="AE1617" t="s">
        <v>562</v>
      </c>
      <c r="AF1617" t="s">
        <v>925</v>
      </c>
      <c r="AG1617" t="s">
        <v>761</v>
      </c>
      <c r="AH1617" t="s">
        <v>762</v>
      </c>
      <c r="AI1617" t="s">
        <v>926</v>
      </c>
      <c r="AJ1617">
        <v>5664.19</v>
      </c>
      <c r="AK1617">
        <v>0</v>
      </c>
      <c r="AL1617">
        <v>0</v>
      </c>
      <c r="AM1617" t="s">
        <v>764</v>
      </c>
      <c r="AN1617" t="s">
        <v>764</v>
      </c>
      <c r="AO1617" t="s">
        <v>764</v>
      </c>
    </row>
    <row r="1618" spans="1:41" x14ac:dyDescent="0.35">
      <c r="A1618">
        <v>1069714</v>
      </c>
      <c r="B1618" t="s">
        <v>740</v>
      </c>
      <c r="C1618" t="s">
        <v>741</v>
      </c>
      <c r="D1618" t="e">
        <v>#N/A</v>
      </c>
      <c r="E1618" t="s">
        <v>958</v>
      </c>
      <c r="F1618" t="s">
        <v>834</v>
      </c>
      <c r="G1618">
        <v>2021</v>
      </c>
      <c r="H1618">
        <v>4</v>
      </c>
      <c r="I1618" t="s">
        <v>743</v>
      </c>
      <c r="J1618" s="29">
        <v>44316</v>
      </c>
      <c r="K1618" t="s">
        <v>744</v>
      </c>
      <c r="L1618" t="s">
        <v>745</v>
      </c>
      <c r="M1618" t="s">
        <v>845</v>
      </c>
      <c r="N1618" t="s">
        <v>846</v>
      </c>
      <c r="O1618" t="s">
        <v>807</v>
      </c>
      <c r="P1618" t="s">
        <v>673</v>
      </c>
      <c r="Q1618" t="s">
        <v>749</v>
      </c>
      <c r="R1618" t="s">
        <v>619</v>
      </c>
      <c r="S1618" t="s">
        <v>792</v>
      </c>
      <c r="T1618" t="s">
        <v>751</v>
      </c>
      <c r="U1618" t="s">
        <v>752</v>
      </c>
      <c r="V1618" t="s">
        <v>753</v>
      </c>
      <c r="W1618" t="s">
        <v>933</v>
      </c>
      <c r="X1618" t="s">
        <v>934</v>
      </c>
      <c r="Y1618" t="s">
        <v>755</v>
      </c>
      <c r="Z1618" t="s">
        <v>380</v>
      </c>
      <c r="AA1618" t="s">
        <v>756</v>
      </c>
      <c r="AB1618" t="s">
        <v>924</v>
      </c>
      <c r="AC1618" t="s">
        <v>758</v>
      </c>
      <c r="AD1618" t="s">
        <v>759</v>
      </c>
      <c r="AE1618" t="s">
        <v>562</v>
      </c>
      <c r="AF1618" t="s">
        <v>935</v>
      </c>
      <c r="AG1618" t="s">
        <v>761</v>
      </c>
      <c r="AH1618" t="s">
        <v>762</v>
      </c>
      <c r="AI1618" t="s">
        <v>936</v>
      </c>
      <c r="AJ1618">
        <v>233.72</v>
      </c>
      <c r="AK1618">
        <v>0</v>
      </c>
      <c r="AL1618">
        <v>0</v>
      </c>
      <c r="AM1618" t="s">
        <v>764</v>
      </c>
      <c r="AN1618" t="s">
        <v>764</v>
      </c>
      <c r="AO1618" t="s">
        <v>764</v>
      </c>
    </row>
    <row r="1619" spans="1:41" x14ac:dyDescent="0.35">
      <c r="A1619">
        <v>1069715</v>
      </c>
      <c r="B1619" t="s">
        <v>740</v>
      </c>
      <c r="C1619" t="s">
        <v>741</v>
      </c>
      <c r="D1619" t="e">
        <v>#N/A</v>
      </c>
      <c r="E1619" t="s">
        <v>957</v>
      </c>
      <c r="F1619" t="s">
        <v>834</v>
      </c>
      <c r="G1619">
        <v>2021</v>
      </c>
      <c r="H1619">
        <v>4</v>
      </c>
      <c r="I1619" t="s">
        <v>743</v>
      </c>
      <c r="J1619" s="29">
        <v>44316</v>
      </c>
      <c r="K1619" t="s">
        <v>744</v>
      </c>
      <c r="L1619" t="s">
        <v>745</v>
      </c>
      <c r="M1619" t="s">
        <v>845</v>
      </c>
      <c r="N1619" t="s">
        <v>846</v>
      </c>
      <c r="O1619" t="s">
        <v>807</v>
      </c>
      <c r="P1619" t="s">
        <v>673</v>
      </c>
      <c r="Q1619" t="s">
        <v>749</v>
      </c>
      <c r="R1619" t="s">
        <v>619</v>
      </c>
      <c r="S1619" t="s">
        <v>792</v>
      </c>
      <c r="T1619" t="s">
        <v>751</v>
      </c>
      <c r="U1619" t="s">
        <v>752</v>
      </c>
      <c r="V1619" t="s">
        <v>753</v>
      </c>
      <c r="W1619" t="s">
        <v>930</v>
      </c>
      <c r="X1619" t="s">
        <v>931</v>
      </c>
      <c r="Y1619" t="s">
        <v>755</v>
      </c>
      <c r="Z1619" t="s">
        <v>380</v>
      </c>
      <c r="AA1619" t="s">
        <v>756</v>
      </c>
      <c r="AB1619" t="s">
        <v>924</v>
      </c>
      <c r="AC1619" t="s">
        <v>758</v>
      </c>
      <c r="AD1619" t="s">
        <v>759</v>
      </c>
      <c r="AE1619" t="s">
        <v>562</v>
      </c>
      <c r="AF1619" t="s">
        <v>925</v>
      </c>
      <c r="AG1619" t="s">
        <v>761</v>
      </c>
      <c r="AH1619" t="s">
        <v>762</v>
      </c>
      <c r="AI1619" t="s">
        <v>926</v>
      </c>
      <c r="AJ1619">
        <v>1161.8399999999999</v>
      </c>
      <c r="AK1619">
        <v>0</v>
      </c>
      <c r="AL1619">
        <v>0</v>
      </c>
      <c r="AM1619" t="s">
        <v>764</v>
      </c>
      <c r="AN1619" t="s">
        <v>764</v>
      </c>
      <c r="AO1619" t="s">
        <v>764</v>
      </c>
    </row>
    <row r="1620" spans="1:41" x14ac:dyDescent="0.35">
      <c r="A1620">
        <v>1029045</v>
      </c>
      <c r="B1620" t="s">
        <v>740</v>
      </c>
      <c r="C1620" t="s">
        <v>741</v>
      </c>
      <c r="D1620" t="e">
        <v>#N/A</v>
      </c>
      <c r="E1620" t="s">
        <v>979</v>
      </c>
      <c r="F1620" t="s">
        <v>834</v>
      </c>
      <c r="G1620">
        <v>2021</v>
      </c>
      <c r="H1620">
        <v>4</v>
      </c>
      <c r="I1620" t="s">
        <v>743</v>
      </c>
      <c r="J1620" s="29">
        <v>44316</v>
      </c>
      <c r="K1620" t="s">
        <v>744</v>
      </c>
      <c r="L1620" t="s">
        <v>745</v>
      </c>
      <c r="M1620" t="s">
        <v>845</v>
      </c>
      <c r="N1620" t="s">
        <v>846</v>
      </c>
      <c r="O1620" t="s">
        <v>807</v>
      </c>
      <c r="P1620" t="s">
        <v>673</v>
      </c>
      <c r="Q1620" t="s">
        <v>749</v>
      </c>
      <c r="R1620" t="s">
        <v>595</v>
      </c>
      <c r="S1620" t="s">
        <v>702</v>
      </c>
      <c r="T1620" t="s">
        <v>751</v>
      </c>
      <c r="U1620" t="s">
        <v>752</v>
      </c>
      <c r="V1620" t="s">
        <v>753</v>
      </c>
      <c r="W1620" t="s">
        <v>930</v>
      </c>
      <c r="X1620" t="s">
        <v>931</v>
      </c>
      <c r="Y1620" t="s">
        <v>755</v>
      </c>
      <c r="Z1620" t="s">
        <v>380</v>
      </c>
      <c r="AA1620" t="s">
        <v>756</v>
      </c>
      <c r="AB1620" t="s">
        <v>924</v>
      </c>
      <c r="AC1620" t="s">
        <v>758</v>
      </c>
      <c r="AD1620" t="s">
        <v>759</v>
      </c>
      <c r="AE1620" t="s">
        <v>247</v>
      </c>
      <c r="AF1620" t="s">
        <v>925</v>
      </c>
      <c r="AG1620" t="s">
        <v>761</v>
      </c>
      <c r="AH1620" t="s">
        <v>762</v>
      </c>
      <c r="AI1620" t="s">
        <v>926</v>
      </c>
      <c r="AJ1620">
        <v>4900.66</v>
      </c>
      <c r="AK1620">
        <v>0</v>
      </c>
      <c r="AL1620">
        <v>0</v>
      </c>
      <c r="AM1620" t="s">
        <v>764</v>
      </c>
      <c r="AN1620" t="s">
        <v>764</v>
      </c>
      <c r="AO1620" t="s">
        <v>764</v>
      </c>
    </row>
    <row r="1621" spans="1:41" x14ac:dyDescent="0.35">
      <c r="A1621">
        <v>1029046</v>
      </c>
      <c r="B1621" t="s">
        <v>740</v>
      </c>
      <c r="C1621" t="s">
        <v>741</v>
      </c>
      <c r="D1621" t="e">
        <v>#N/A</v>
      </c>
      <c r="E1621" t="s">
        <v>978</v>
      </c>
      <c r="F1621" t="s">
        <v>834</v>
      </c>
      <c r="G1621">
        <v>2021</v>
      </c>
      <c r="H1621">
        <v>4</v>
      </c>
      <c r="I1621" t="s">
        <v>743</v>
      </c>
      <c r="J1621" s="29">
        <v>44316</v>
      </c>
      <c r="K1621" t="s">
        <v>744</v>
      </c>
      <c r="L1621" t="s">
        <v>745</v>
      </c>
      <c r="M1621" t="s">
        <v>845</v>
      </c>
      <c r="N1621" t="s">
        <v>846</v>
      </c>
      <c r="O1621" t="s">
        <v>807</v>
      </c>
      <c r="P1621" t="s">
        <v>673</v>
      </c>
      <c r="Q1621" t="s">
        <v>749</v>
      </c>
      <c r="R1621" t="s">
        <v>595</v>
      </c>
      <c r="S1621" t="s">
        <v>702</v>
      </c>
      <c r="T1621" t="s">
        <v>751</v>
      </c>
      <c r="U1621" t="s">
        <v>752</v>
      </c>
      <c r="V1621" t="s">
        <v>753</v>
      </c>
      <c r="W1621" t="s">
        <v>922</v>
      </c>
      <c r="X1621" t="s">
        <v>923</v>
      </c>
      <c r="Y1621" t="s">
        <v>755</v>
      </c>
      <c r="Z1621" t="s">
        <v>380</v>
      </c>
      <c r="AA1621" t="s">
        <v>756</v>
      </c>
      <c r="AB1621" t="s">
        <v>924</v>
      </c>
      <c r="AC1621" t="s">
        <v>758</v>
      </c>
      <c r="AD1621" t="s">
        <v>759</v>
      </c>
      <c r="AE1621" t="s">
        <v>247</v>
      </c>
      <c r="AF1621" t="s">
        <v>925</v>
      </c>
      <c r="AG1621" t="s">
        <v>761</v>
      </c>
      <c r="AH1621" t="s">
        <v>762</v>
      </c>
      <c r="AI1621" t="s">
        <v>926</v>
      </c>
      <c r="AJ1621">
        <v>976.14</v>
      </c>
      <c r="AK1621">
        <v>0</v>
      </c>
      <c r="AL1621">
        <v>0</v>
      </c>
      <c r="AM1621" t="s">
        <v>764</v>
      </c>
      <c r="AN1621" t="s">
        <v>764</v>
      </c>
      <c r="AO1621" t="s">
        <v>764</v>
      </c>
    </row>
    <row r="1622" spans="1:41" x14ac:dyDescent="0.35">
      <c r="A1622">
        <v>1029720</v>
      </c>
      <c r="B1622" t="s">
        <v>740</v>
      </c>
      <c r="C1622" t="s">
        <v>741</v>
      </c>
      <c r="D1622" t="e">
        <v>#N/A</v>
      </c>
      <c r="E1622" t="s">
        <v>976</v>
      </c>
      <c r="F1622" t="s">
        <v>834</v>
      </c>
      <c r="G1622">
        <v>2021</v>
      </c>
      <c r="H1622">
        <v>4</v>
      </c>
      <c r="I1622" t="s">
        <v>743</v>
      </c>
      <c r="J1622" s="29">
        <v>44316</v>
      </c>
      <c r="K1622" t="s">
        <v>744</v>
      </c>
      <c r="L1622" t="s">
        <v>745</v>
      </c>
      <c r="M1622" t="s">
        <v>845</v>
      </c>
      <c r="N1622" t="s">
        <v>846</v>
      </c>
      <c r="O1622" t="s">
        <v>807</v>
      </c>
      <c r="P1622" t="s">
        <v>673</v>
      </c>
      <c r="Q1622" t="s">
        <v>749</v>
      </c>
      <c r="R1622" t="s">
        <v>597</v>
      </c>
      <c r="S1622" t="s">
        <v>691</v>
      </c>
      <c r="T1622" t="s">
        <v>751</v>
      </c>
      <c r="U1622" t="s">
        <v>752</v>
      </c>
      <c r="V1622" t="s">
        <v>753</v>
      </c>
      <c r="W1622" t="s">
        <v>930</v>
      </c>
      <c r="X1622" t="s">
        <v>931</v>
      </c>
      <c r="Y1622" t="s">
        <v>755</v>
      </c>
      <c r="Z1622" t="s">
        <v>380</v>
      </c>
      <c r="AA1622" t="s">
        <v>756</v>
      </c>
      <c r="AB1622" t="s">
        <v>924</v>
      </c>
      <c r="AC1622" t="s">
        <v>758</v>
      </c>
      <c r="AD1622" t="s">
        <v>759</v>
      </c>
      <c r="AE1622" t="s">
        <v>768</v>
      </c>
      <c r="AF1622" t="s">
        <v>925</v>
      </c>
      <c r="AG1622" t="s">
        <v>761</v>
      </c>
      <c r="AH1622" t="s">
        <v>762</v>
      </c>
      <c r="AI1622" t="s">
        <v>926</v>
      </c>
      <c r="AJ1622">
        <v>0.67</v>
      </c>
      <c r="AK1622">
        <v>0</v>
      </c>
      <c r="AL1622">
        <v>0</v>
      </c>
      <c r="AM1622" t="s">
        <v>764</v>
      </c>
      <c r="AN1622" t="s">
        <v>764</v>
      </c>
      <c r="AO1622" t="s">
        <v>764</v>
      </c>
    </row>
    <row r="1623" spans="1:41" x14ac:dyDescent="0.35">
      <c r="A1623">
        <v>1029720</v>
      </c>
      <c r="B1623" t="s">
        <v>740</v>
      </c>
      <c r="C1623" t="s">
        <v>741</v>
      </c>
      <c r="D1623" t="e">
        <v>#N/A</v>
      </c>
      <c r="E1623" t="s">
        <v>976</v>
      </c>
      <c r="F1623" t="s">
        <v>834</v>
      </c>
      <c r="G1623">
        <v>2021</v>
      </c>
      <c r="H1623">
        <v>4</v>
      </c>
      <c r="I1623" t="s">
        <v>743</v>
      </c>
      <c r="J1623" s="29">
        <v>44316</v>
      </c>
      <c r="K1623" t="s">
        <v>744</v>
      </c>
      <c r="L1623" t="s">
        <v>745</v>
      </c>
      <c r="M1623" t="s">
        <v>845</v>
      </c>
      <c r="N1623" t="s">
        <v>846</v>
      </c>
      <c r="O1623" t="s">
        <v>807</v>
      </c>
      <c r="P1623" t="s">
        <v>673</v>
      </c>
      <c r="Q1623" t="s">
        <v>749</v>
      </c>
      <c r="R1623" t="s">
        <v>597</v>
      </c>
      <c r="S1623" t="s">
        <v>691</v>
      </c>
      <c r="T1623" t="s">
        <v>751</v>
      </c>
      <c r="U1623" t="s">
        <v>752</v>
      </c>
      <c r="V1623" t="s">
        <v>753</v>
      </c>
      <c r="W1623" t="s">
        <v>930</v>
      </c>
      <c r="X1623" t="s">
        <v>931</v>
      </c>
      <c r="Y1623" t="s">
        <v>755</v>
      </c>
      <c r="Z1623" t="s">
        <v>380</v>
      </c>
      <c r="AA1623" t="s">
        <v>756</v>
      </c>
      <c r="AB1623" t="s">
        <v>924</v>
      </c>
      <c r="AC1623" t="s">
        <v>758</v>
      </c>
      <c r="AD1623" t="s">
        <v>759</v>
      </c>
      <c r="AE1623" t="s">
        <v>768</v>
      </c>
      <c r="AF1623" t="s">
        <v>925</v>
      </c>
      <c r="AG1623" t="s">
        <v>761</v>
      </c>
      <c r="AH1623" t="s">
        <v>762</v>
      </c>
      <c r="AI1623" t="s">
        <v>926</v>
      </c>
      <c r="AJ1623">
        <v>1346.62</v>
      </c>
      <c r="AK1623">
        <v>0</v>
      </c>
      <c r="AL1623">
        <v>0</v>
      </c>
      <c r="AM1623" t="s">
        <v>764</v>
      </c>
      <c r="AN1623" t="s">
        <v>764</v>
      </c>
      <c r="AO1623" t="s">
        <v>764</v>
      </c>
    </row>
    <row r="1624" spans="1:41" x14ac:dyDescent="0.35">
      <c r="A1624">
        <v>1029721</v>
      </c>
      <c r="B1624" t="s">
        <v>740</v>
      </c>
      <c r="C1624" t="s">
        <v>741</v>
      </c>
      <c r="D1624" t="e">
        <v>#N/A</v>
      </c>
      <c r="E1624" t="s">
        <v>1003</v>
      </c>
      <c r="F1624" t="s">
        <v>834</v>
      </c>
      <c r="G1624">
        <v>2021</v>
      </c>
      <c r="H1624">
        <v>4</v>
      </c>
      <c r="I1624" t="s">
        <v>743</v>
      </c>
      <c r="J1624" s="29">
        <v>44316</v>
      </c>
      <c r="K1624" t="s">
        <v>744</v>
      </c>
      <c r="L1624" t="s">
        <v>745</v>
      </c>
      <c r="M1624" t="s">
        <v>845</v>
      </c>
      <c r="N1624" t="s">
        <v>846</v>
      </c>
      <c r="O1624" t="s">
        <v>807</v>
      </c>
      <c r="P1624" t="s">
        <v>673</v>
      </c>
      <c r="Q1624" t="s">
        <v>749</v>
      </c>
      <c r="R1624" t="s">
        <v>597</v>
      </c>
      <c r="S1624" t="s">
        <v>691</v>
      </c>
      <c r="T1624" t="s">
        <v>751</v>
      </c>
      <c r="U1624" t="s">
        <v>752</v>
      </c>
      <c r="V1624" t="s">
        <v>753</v>
      </c>
      <c r="W1624" t="s">
        <v>922</v>
      </c>
      <c r="X1624" t="s">
        <v>923</v>
      </c>
      <c r="Y1624" t="s">
        <v>755</v>
      </c>
      <c r="Z1624" t="s">
        <v>380</v>
      </c>
      <c r="AA1624" t="s">
        <v>756</v>
      </c>
      <c r="AB1624" t="s">
        <v>924</v>
      </c>
      <c r="AC1624" t="s">
        <v>758</v>
      </c>
      <c r="AD1624" t="s">
        <v>759</v>
      </c>
      <c r="AE1624" t="s">
        <v>768</v>
      </c>
      <c r="AF1624" t="s">
        <v>925</v>
      </c>
      <c r="AG1624" t="s">
        <v>761</v>
      </c>
      <c r="AH1624" t="s">
        <v>762</v>
      </c>
      <c r="AI1624" t="s">
        <v>926</v>
      </c>
      <c r="AJ1624">
        <v>40.89</v>
      </c>
      <c r="AK1624">
        <v>0</v>
      </c>
      <c r="AL1624">
        <v>0</v>
      </c>
      <c r="AM1624" t="s">
        <v>764</v>
      </c>
      <c r="AN1624" t="s">
        <v>764</v>
      </c>
      <c r="AO1624" t="s">
        <v>764</v>
      </c>
    </row>
    <row r="1625" spans="1:41" x14ac:dyDescent="0.35">
      <c r="A1625">
        <v>1029631</v>
      </c>
      <c r="B1625" t="s">
        <v>740</v>
      </c>
      <c r="C1625" t="s">
        <v>741</v>
      </c>
      <c r="D1625" t="e">
        <v>#N/A</v>
      </c>
      <c r="E1625" t="s">
        <v>998</v>
      </c>
      <c r="F1625" t="s">
        <v>834</v>
      </c>
      <c r="G1625">
        <v>2021</v>
      </c>
      <c r="H1625">
        <v>4</v>
      </c>
      <c r="I1625" t="s">
        <v>743</v>
      </c>
      <c r="J1625" s="29">
        <v>44316</v>
      </c>
      <c r="K1625" t="s">
        <v>744</v>
      </c>
      <c r="L1625" t="s">
        <v>745</v>
      </c>
      <c r="M1625" t="s">
        <v>845</v>
      </c>
      <c r="N1625" t="s">
        <v>846</v>
      </c>
      <c r="O1625" t="s">
        <v>807</v>
      </c>
      <c r="P1625" t="s">
        <v>673</v>
      </c>
      <c r="Q1625" t="s">
        <v>749</v>
      </c>
      <c r="R1625" t="s">
        <v>581</v>
      </c>
      <c r="S1625" t="s">
        <v>697</v>
      </c>
      <c r="T1625" t="s">
        <v>751</v>
      </c>
      <c r="U1625" t="s">
        <v>752</v>
      </c>
      <c r="V1625" t="s">
        <v>753</v>
      </c>
      <c r="W1625" t="s">
        <v>930</v>
      </c>
      <c r="X1625" t="s">
        <v>931</v>
      </c>
      <c r="Y1625" t="s">
        <v>755</v>
      </c>
      <c r="Z1625" t="s">
        <v>380</v>
      </c>
      <c r="AA1625" t="s">
        <v>756</v>
      </c>
      <c r="AB1625" t="s">
        <v>924</v>
      </c>
      <c r="AC1625" t="s">
        <v>758</v>
      </c>
      <c r="AD1625" t="s">
        <v>759</v>
      </c>
      <c r="AE1625" t="s">
        <v>472</v>
      </c>
      <c r="AF1625" t="s">
        <v>925</v>
      </c>
      <c r="AG1625" t="s">
        <v>761</v>
      </c>
      <c r="AH1625" t="s">
        <v>762</v>
      </c>
      <c r="AI1625" t="s">
        <v>926</v>
      </c>
      <c r="AJ1625">
        <v>510.05</v>
      </c>
      <c r="AK1625">
        <v>0</v>
      </c>
      <c r="AL1625">
        <v>0</v>
      </c>
      <c r="AM1625" t="s">
        <v>764</v>
      </c>
      <c r="AN1625" t="s">
        <v>764</v>
      </c>
      <c r="AO1625" t="s">
        <v>764</v>
      </c>
    </row>
    <row r="1626" spans="1:41" x14ac:dyDescent="0.35">
      <c r="A1626">
        <v>1029540</v>
      </c>
      <c r="B1626" t="s">
        <v>740</v>
      </c>
      <c r="C1626" t="s">
        <v>741</v>
      </c>
      <c r="D1626" t="e">
        <v>#N/A</v>
      </c>
      <c r="E1626" t="s">
        <v>993</v>
      </c>
      <c r="F1626" t="s">
        <v>834</v>
      </c>
      <c r="G1626">
        <v>2021</v>
      </c>
      <c r="H1626">
        <v>4</v>
      </c>
      <c r="I1626" t="s">
        <v>743</v>
      </c>
      <c r="J1626" s="29">
        <v>44316</v>
      </c>
      <c r="K1626" t="s">
        <v>744</v>
      </c>
      <c r="L1626" t="s">
        <v>745</v>
      </c>
      <c r="M1626" t="s">
        <v>845</v>
      </c>
      <c r="N1626" t="s">
        <v>846</v>
      </c>
      <c r="O1626" t="s">
        <v>807</v>
      </c>
      <c r="P1626" t="s">
        <v>673</v>
      </c>
      <c r="Q1626" t="s">
        <v>749</v>
      </c>
      <c r="R1626" t="s">
        <v>585</v>
      </c>
      <c r="S1626" t="s">
        <v>706</v>
      </c>
      <c r="T1626" t="s">
        <v>751</v>
      </c>
      <c r="U1626" t="s">
        <v>752</v>
      </c>
      <c r="V1626" t="s">
        <v>753</v>
      </c>
      <c r="W1626" t="s">
        <v>933</v>
      </c>
      <c r="X1626" t="s">
        <v>934</v>
      </c>
      <c r="Y1626" t="s">
        <v>755</v>
      </c>
      <c r="Z1626" t="s">
        <v>380</v>
      </c>
      <c r="AA1626" t="s">
        <v>756</v>
      </c>
      <c r="AB1626" t="s">
        <v>924</v>
      </c>
      <c r="AC1626" t="s">
        <v>758</v>
      </c>
      <c r="AD1626" t="s">
        <v>759</v>
      </c>
      <c r="AE1626" t="s">
        <v>766</v>
      </c>
      <c r="AF1626" t="s">
        <v>935</v>
      </c>
      <c r="AG1626" t="s">
        <v>761</v>
      </c>
      <c r="AH1626" t="s">
        <v>762</v>
      </c>
      <c r="AI1626" t="s">
        <v>936</v>
      </c>
      <c r="AJ1626">
        <v>2206.9</v>
      </c>
      <c r="AK1626">
        <v>0</v>
      </c>
      <c r="AL1626">
        <v>0</v>
      </c>
      <c r="AM1626" t="s">
        <v>764</v>
      </c>
      <c r="AN1626" t="s">
        <v>764</v>
      </c>
      <c r="AO1626" t="s">
        <v>764</v>
      </c>
    </row>
    <row r="1627" spans="1:41" x14ac:dyDescent="0.35">
      <c r="A1627">
        <v>1029541</v>
      </c>
      <c r="B1627" t="s">
        <v>740</v>
      </c>
      <c r="C1627" t="s">
        <v>741</v>
      </c>
      <c r="D1627" t="e">
        <v>#N/A</v>
      </c>
      <c r="E1627" t="s">
        <v>992</v>
      </c>
      <c r="F1627" t="s">
        <v>834</v>
      </c>
      <c r="G1627">
        <v>2021</v>
      </c>
      <c r="H1627">
        <v>4</v>
      </c>
      <c r="I1627" t="s">
        <v>743</v>
      </c>
      <c r="J1627" s="29">
        <v>44316</v>
      </c>
      <c r="K1627" t="s">
        <v>744</v>
      </c>
      <c r="L1627" t="s">
        <v>745</v>
      </c>
      <c r="M1627" t="s">
        <v>845</v>
      </c>
      <c r="N1627" t="s">
        <v>846</v>
      </c>
      <c r="O1627" t="s">
        <v>807</v>
      </c>
      <c r="P1627" t="s">
        <v>673</v>
      </c>
      <c r="Q1627" t="s">
        <v>749</v>
      </c>
      <c r="R1627" t="s">
        <v>585</v>
      </c>
      <c r="S1627" t="s">
        <v>706</v>
      </c>
      <c r="T1627" t="s">
        <v>751</v>
      </c>
      <c r="U1627" t="s">
        <v>752</v>
      </c>
      <c r="V1627" t="s">
        <v>753</v>
      </c>
      <c r="W1627" t="s">
        <v>930</v>
      </c>
      <c r="X1627" t="s">
        <v>931</v>
      </c>
      <c r="Y1627" t="s">
        <v>755</v>
      </c>
      <c r="Z1627" t="s">
        <v>380</v>
      </c>
      <c r="AA1627" t="s">
        <v>756</v>
      </c>
      <c r="AB1627" t="s">
        <v>924</v>
      </c>
      <c r="AC1627" t="s">
        <v>758</v>
      </c>
      <c r="AD1627" t="s">
        <v>759</v>
      </c>
      <c r="AE1627" t="s">
        <v>766</v>
      </c>
      <c r="AF1627" t="s">
        <v>925</v>
      </c>
      <c r="AG1627" t="s">
        <v>761</v>
      </c>
      <c r="AH1627" t="s">
        <v>762</v>
      </c>
      <c r="AI1627" t="s">
        <v>926</v>
      </c>
      <c r="AJ1627">
        <v>715.74</v>
      </c>
      <c r="AK1627">
        <v>0</v>
      </c>
      <c r="AL1627">
        <v>0</v>
      </c>
      <c r="AM1627" t="s">
        <v>764</v>
      </c>
      <c r="AN1627" t="s">
        <v>764</v>
      </c>
      <c r="AO1627" t="s">
        <v>764</v>
      </c>
    </row>
    <row r="1628" spans="1:41" x14ac:dyDescent="0.35">
      <c r="A1628">
        <v>1029542</v>
      </c>
      <c r="B1628" t="s">
        <v>740</v>
      </c>
      <c r="C1628" t="s">
        <v>741</v>
      </c>
      <c r="D1628" t="e">
        <v>#N/A</v>
      </c>
      <c r="E1628" t="s">
        <v>991</v>
      </c>
      <c r="F1628" t="s">
        <v>834</v>
      </c>
      <c r="G1628">
        <v>2021</v>
      </c>
      <c r="H1628">
        <v>4</v>
      </c>
      <c r="I1628" t="s">
        <v>743</v>
      </c>
      <c r="J1628" s="29">
        <v>44316</v>
      </c>
      <c r="K1628" t="s">
        <v>744</v>
      </c>
      <c r="L1628" t="s">
        <v>745</v>
      </c>
      <c r="M1628" t="s">
        <v>845</v>
      </c>
      <c r="N1628" t="s">
        <v>846</v>
      </c>
      <c r="O1628" t="s">
        <v>807</v>
      </c>
      <c r="P1628" t="s">
        <v>673</v>
      </c>
      <c r="Q1628" t="s">
        <v>749</v>
      </c>
      <c r="R1628" t="s">
        <v>585</v>
      </c>
      <c r="S1628" t="s">
        <v>706</v>
      </c>
      <c r="T1628" t="s">
        <v>751</v>
      </c>
      <c r="U1628" t="s">
        <v>752</v>
      </c>
      <c r="V1628" t="s">
        <v>753</v>
      </c>
      <c r="W1628" t="s">
        <v>922</v>
      </c>
      <c r="X1628" t="s">
        <v>923</v>
      </c>
      <c r="Y1628" t="s">
        <v>755</v>
      </c>
      <c r="Z1628" t="s">
        <v>380</v>
      </c>
      <c r="AA1628" t="s">
        <v>756</v>
      </c>
      <c r="AB1628" t="s">
        <v>924</v>
      </c>
      <c r="AC1628" t="s">
        <v>758</v>
      </c>
      <c r="AD1628" t="s">
        <v>759</v>
      </c>
      <c r="AE1628" t="s">
        <v>766</v>
      </c>
      <c r="AF1628" t="s">
        <v>925</v>
      </c>
      <c r="AG1628" t="s">
        <v>761</v>
      </c>
      <c r="AH1628" t="s">
        <v>762</v>
      </c>
      <c r="AI1628" t="s">
        <v>926</v>
      </c>
      <c r="AJ1628">
        <v>327.66000000000003</v>
      </c>
      <c r="AK1628">
        <v>0</v>
      </c>
      <c r="AL1628">
        <v>0</v>
      </c>
      <c r="AM1628" t="s">
        <v>764</v>
      </c>
      <c r="AN1628" t="s">
        <v>764</v>
      </c>
      <c r="AO1628" t="s">
        <v>764</v>
      </c>
    </row>
    <row r="1629" spans="1:41" x14ac:dyDescent="0.35">
      <c r="A1629">
        <v>1060746</v>
      </c>
      <c r="B1629" t="s">
        <v>740</v>
      </c>
      <c r="C1629" t="s">
        <v>741</v>
      </c>
      <c r="D1629" t="e">
        <v>#N/A</v>
      </c>
      <c r="E1629" t="s">
        <v>999</v>
      </c>
      <c r="F1629" t="s">
        <v>834</v>
      </c>
      <c r="G1629">
        <v>2021</v>
      </c>
      <c r="H1629">
        <v>4</v>
      </c>
      <c r="I1629" t="s">
        <v>743</v>
      </c>
      <c r="J1629" s="29">
        <v>44316</v>
      </c>
      <c r="K1629" t="s">
        <v>744</v>
      </c>
      <c r="L1629" t="s">
        <v>745</v>
      </c>
      <c r="M1629" t="s">
        <v>845</v>
      </c>
      <c r="N1629" t="s">
        <v>846</v>
      </c>
      <c r="O1629" t="s">
        <v>807</v>
      </c>
      <c r="P1629" t="s">
        <v>673</v>
      </c>
      <c r="Q1629" t="s">
        <v>749</v>
      </c>
      <c r="R1629" t="s">
        <v>581</v>
      </c>
      <c r="S1629" t="s">
        <v>697</v>
      </c>
      <c r="T1629" t="s">
        <v>751</v>
      </c>
      <c r="U1629" t="s">
        <v>752</v>
      </c>
      <c r="V1629" t="s">
        <v>753</v>
      </c>
      <c r="W1629" t="s">
        <v>933</v>
      </c>
      <c r="X1629" t="s">
        <v>934</v>
      </c>
      <c r="Y1629" t="s">
        <v>755</v>
      </c>
      <c r="Z1629" t="s">
        <v>380</v>
      </c>
      <c r="AA1629" t="s">
        <v>756</v>
      </c>
      <c r="AB1629" t="s">
        <v>924</v>
      </c>
      <c r="AC1629" t="s">
        <v>758</v>
      </c>
      <c r="AD1629" t="s">
        <v>759</v>
      </c>
      <c r="AE1629" t="s">
        <v>472</v>
      </c>
      <c r="AF1629" t="s">
        <v>935</v>
      </c>
      <c r="AG1629" t="s">
        <v>761</v>
      </c>
      <c r="AH1629" t="s">
        <v>762</v>
      </c>
      <c r="AI1629" t="s">
        <v>936</v>
      </c>
      <c r="AJ1629">
        <v>231.87</v>
      </c>
      <c r="AK1629">
        <v>0</v>
      </c>
      <c r="AL1629">
        <v>0</v>
      </c>
      <c r="AM1629" t="s">
        <v>764</v>
      </c>
      <c r="AN1629" t="s">
        <v>764</v>
      </c>
      <c r="AO1629" t="s">
        <v>764</v>
      </c>
    </row>
    <row r="1630" spans="1:41" x14ac:dyDescent="0.35">
      <c r="A1630">
        <v>1060748</v>
      </c>
      <c r="B1630" t="s">
        <v>740</v>
      </c>
      <c r="C1630" t="s">
        <v>741</v>
      </c>
      <c r="D1630" t="e">
        <v>#N/A</v>
      </c>
      <c r="E1630" t="s">
        <v>990</v>
      </c>
      <c r="F1630" t="s">
        <v>834</v>
      </c>
      <c r="G1630">
        <v>2021</v>
      </c>
      <c r="H1630">
        <v>4</v>
      </c>
      <c r="I1630" t="s">
        <v>743</v>
      </c>
      <c r="J1630" s="29">
        <v>44316</v>
      </c>
      <c r="K1630" t="s">
        <v>744</v>
      </c>
      <c r="L1630" t="s">
        <v>745</v>
      </c>
      <c r="M1630" t="s">
        <v>845</v>
      </c>
      <c r="N1630" t="s">
        <v>846</v>
      </c>
      <c r="O1630" t="s">
        <v>807</v>
      </c>
      <c r="P1630" t="s">
        <v>673</v>
      </c>
      <c r="Q1630" t="s">
        <v>749</v>
      </c>
      <c r="R1630" t="s">
        <v>587</v>
      </c>
      <c r="S1630" t="s">
        <v>799</v>
      </c>
      <c r="T1630" t="s">
        <v>751</v>
      </c>
      <c r="U1630" t="s">
        <v>752</v>
      </c>
      <c r="V1630" t="s">
        <v>753</v>
      </c>
      <c r="W1630" t="s">
        <v>933</v>
      </c>
      <c r="X1630" t="s">
        <v>934</v>
      </c>
      <c r="Y1630" t="s">
        <v>755</v>
      </c>
      <c r="Z1630" t="s">
        <v>380</v>
      </c>
      <c r="AA1630" t="s">
        <v>756</v>
      </c>
      <c r="AB1630" t="s">
        <v>924</v>
      </c>
      <c r="AC1630" t="s">
        <v>758</v>
      </c>
      <c r="AD1630" t="s">
        <v>759</v>
      </c>
      <c r="AE1630" t="s">
        <v>768</v>
      </c>
      <c r="AF1630" t="s">
        <v>935</v>
      </c>
      <c r="AG1630" t="s">
        <v>761</v>
      </c>
      <c r="AH1630" t="s">
        <v>762</v>
      </c>
      <c r="AI1630" t="s">
        <v>936</v>
      </c>
      <c r="AJ1630">
        <v>3375.75</v>
      </c>
      <c r="AK1630">
        <v>0</v>
      </c>
      <c r="AL1630">
        <v>0</v>
      </c>
      <c r="AM1630" t="s">
        <v>764</v>
      </c>
      <c r="AN1630" t="s">
        <v>764</v>
      </c>
      <c r="AO1630" t="s">
        <v>764</v>
      </c>
    </row>
    <row r="1631" spans="1:41" x14ac:dyDescent="0.35">
      <c r="A1631">
        <v>1060749</v>
      </c>
      <c r="B1631" t="s">
        <v>740</v>
      </c>
      <c r="C1631" t="s">
        <v>741</v>
      </c>
      <c r="D1631" t="e">
        <v>#N/A</v>
      </c>
      <c r="E1631" t="s">
        <v>989</v>
      </c>
      <c r="F1631" t="s">
        <v>834</v>
      </c>
      <c r="G1631">
        <v>2021</v>
      </c>
      <c r="H1631">
        <v>4</v>
      </c>
      <c r="I1631" t="s">
        <v>743</v>
      </c>
      <c r="J1631" s="29">
        <v>44316</v>
      </c>
      <c r="K1631" t="s">
        <v>744</v>
      </c>
      <c r="L1631" t="s">
        <v>745</v>
      </c>
      <c r="M1631" t="s">
        <v>845</v>
      </c>
      <c r="N1631" t="s">
        <v>846</v>
      </c>
      <c r="O1631" t="s">
        <v>807</v>
      </c>
      <c r="P1631" t="s">
        <v>673</v>
      </c>
      <c r="Q1631" t="s">
        <v>749</v>
      </c>
      <c r="R1631" t="s">
        <v>587</v>
      </c>
      <c r="S1631" t="s">
        <v>799</v>
      </c>
      <c r="T1631" t="s">
        <v>751</v>
      </c>
      <c r="U1631" t="s">
        <v>752</v>
      </c>
      <c r="V1631" t="s">
        <v>753</v>
      </c>
      <c r="W1631" t="s">
        <v>930</v>
      </c>
      <c r="X1631" t="s">
        <v>931</v>
      </c>
      <c r="Y1631" t="s">
        <v>755</v>
      </c>
      <c r="Z1631" t="s">
        <v>380</v>
      </c>
      <c r="AA1631" t="s">
        <v>756</v>
      </c>
      <c r="AB1631" t="s">
        <v>924</v>
      </c>
      <c r="AC1631" t="s">
        <v>758</v>
      </c>
      <c r="AD1631" t="s">
        <v>759</v>
      </c>
      <c r="AE1631" t="s">
        <v>768</v>
      </c>
      <c r="AF1631" t="s">
        <v>925</v>
      </c>
      <c r="AG1631" t="s">
        <v>761</v>
      </c>
      <c r="AH1631" t="s">
        <v>762</v>
      </c>
      <c r="AI1631" t="s">
        <v>926</v>
      </c>
      <c r="AJ1631">
        <v>2149.31</v>
      </c>
      <c r="AK1631">
        <v>0</v>
      </c>
      <c r="AL1631">
        <v>0</v>
      </c>
      <c r="AM1631" t="s">
        <v>764</v>
      </c>
      <c r="AN1631" t="s">
        <v>764</v>
      </c>
      <c r="AO1631" t="s">
        <v>764</v>
      </c>
    </row>
    <row r="1632" spans="1:41" x14ac:dyDescent="0.35">
      <c r="A1632">
        <v>1060753</v>
      </c>
      <c r="B1632" t="s">
        <v>740</v>
      </c>
      <c r="C1632" t="s">
        <v>741</v>
      </c>
      <c r="D1632" t="e">
        <v>#N/A</v>
      </c>
      <c r="E1632" t="s">
        <v>985</v>
      </c>
      <c r="F1632" t="s">
        <v>834</v>
      </c>
      <c r="G1632">
        <v>2021</v>
      </c>
      <c r="H1632">
        <v>4</v>
      </c>
      <c r="I1632" t="s">
        <v>743</v>
      </c>
      <c r="J1632" s="29">
        <v>44316</v>
      </c>
      <c r="K1632" t="s">
        <v>744</v>
      </c>
      <c r="L1632" t="s">
        <v>745</v>
      </c>
      <c r="M1632" t="s">
        <v>845</v>
      </c>
      <c r="N1632" t="s">
        <v>846</v>
      </c>
      <c r="O1632" t="s">
        <v>807</v>
      </c>
      <c r="P1632" t="s">
        <v>673</v>
      </c>
      <c r="Q1632" t="s">
        <v>749</v>
      </c>
      <c r="R1632" t="s">
        <v>591</v>
      </c>
      <c r="S1632" t="s">
        <v>687</v>
      </c>
      <c r="T1632" t="s">
        <v>751</v>
      </c>
      <c r="U1632" t="s">
        <v>752</v>
      </c>
      <c r="V1632" t="s">
        <v>753</v>
      </c>
      <c r="W1632" t="s">
        <v>933</v>
      </c>
      <c r="X1632" t="s">
        <v>934</v>
      </c>
      <c r="Y1632" t="s">
        <v>755</v>
      </c>
      <c r="Z1632" t="s">
        <v>380</v>
      </c>
      <c r="AA1632" t="s">
        <v>756</v>
      </c>
      <c r="AB1632" t="s">
        <v>924</v>
      </c>
      <c r="AC1632" t="s">
        <v>758</v>
      </c>
      <c r="AD1632" t="s">
        <v>759</v>
      </c>
      <c r="AE1632" t="s">
        <v>768</v>
      </c>
      <c r="AF1632" t="s">
        <v>935</v>
      </c>
      <c r="AG1632" t="s">
        <v>761</v>
      </c>
      <c r="AH1632" t="s">
        <v>762</v>
      </c>
      <c r="AI1632" t="s">
        <v>936</v>
      </c>
      <c r="AJ1632">
        <v>1022.14</v>
      </c>
      <c r="AK1632">
        <v>0</v>
      </c>
      <c r="AL1632">
        <v>0</v>
      </c>
      <c r="AM1632" t="s">
        <v>764</v>
      </c>
      <c r="AN1632" t="s">
        <v>764</v>
      </c>
      <c r="AO1632" t="s">
        <v>764</v>
      </c>
    </row>
    <row r="1633" spans="1:41" x14ac:dyDescent="0.35">
      <c r="A1633">
        <v>1060757</v>
      </c>
      <c r="B1633" t="s">
        <v>740</v>
      </c>
      <c r="C1633" t="s">
        <v>741</v>
      </c>
      <c r="D1633" t="e">
        <v>#N/A</v>
      </c>
      <c r="E1633" t="s">
        <v>982</v>
      </c>
      <c r="F1633" t="s">
        <v>834</v>
      </c>
      <c r="G1633">
        <v>2021</v>
      </c>
      <c r="H1633">
        <v>4</v>
      </c>
      <c r="I1633" t="s">
        <v>743</v>
      </c>
      <c r="J1633" s="29">
        <v>44316</v>
      </c>
      <c r="K1633" t="s">
        <v>744</v>
      </c>
      <c r="L1633" t="s">
        <v>745</v>
      </c>
      <c r="M1633" t="s">
        <v>845</v>
      </c>
      <c r="N1633" t="s">
        <v>846</v>
      </c>
      <c r="O1633" t="s">
        <v>807</v>
      </c>
      <c r="P1633" t="s">
        <v>673</v>
      </c>
      <c r="Q1633" t="s">
        <v>749</v>
      </c>
      <c r="R1633" t="s">
        <v>593</v>
      </c>
      <c r="S1633" t="s">
        <v>686</v>
      </c>
      <c r="T1633" t="s">
        <v>751</v>
      </c>
      <c r="U1633" t="s">
        <v>752</v>
      </c>
      <c r="V1633" t="s">
        <v>753</v>
      </c>
      <c r="W1633" t="s">
        <v>922</v>
      </c>
      <c r="X1633" t="s">
        <v>923</v>
      </c>
      <c r="Y1633" t="s">
        <v>755</v>
      </c>
      <c r="Z1633" t="s">
        <v>380</v>
      </c>
      <c r="AA1633" t="s">
        <v>756</v>
      </c>
      <c r="AB1633" t="s">
        <v>924</v>
      </c>
      <c r="AC1633" t="s">
        <v>758</v>
      </c>
      <c r="AD1633" t="s">
        <v>759</v>
      </c>
      <c r="AE1633" t="s">
        <v>562</v>
      </c>
      <c r="AF1633" t="s">
        <v>925</v>
      </c>
      <c r="AG1633" t="s">
        <v>761</v>
      </c>
      <c r="AH1633" t="s">
        <v>762</v>
      </c>
      <c r="AI1633" t="s">
        <v>926</v>
      </c>
      <c r="AJ1633">
        <v>252.23</v>
      </c>
      <c r="AK1633">
        <v>0</v>
      </c>
      <c r="AL1633">
        <v>0</v>
      </c>
      <c r="AM1633" t="s">
        <v>764</v>
      </c>
      <c r="AN1633" t="s">
        <v>764</v>
      </c>
      <c r="AO1633" t="s">
        <v>764</v>
      </c>
    </row>
    <row r="1634" spans="1:41" x14ac:dyDescent="0.35">
      <c r="A1634">
        <v>1060763</v>
      </c>
      <c r="B1634" t="s">
        <v>740</v>
      </c>
      <c r="C1634" t="s">
        <v>741</v>
      </c>
      <c r="D1634" t="e">
        <v>#N/A</v>
      </c>
      <c r="E1634" t="s">
        <v>980</v>
      </c>
      <c r="F1634" t="s">
        <v>834</v>
      </c>
      <c r="G1634">
        <v>2021</v>
      </c>
      <c r="H1634">
        <v>4</v>
      </c>
      <c r="I1634" t="s">
        <v>743</v>
      </c>
      <c r="J1634" s="29">
        <v>44316</v>
      </c>
      <c r="K1634" t="s">
        <v>744</v>
      </c>
      <c r="L1634" t="s">
        <v>745</v>
      </c>
      <c r="M1634" t="s">
        <v>845</v>
      </c>
      <c r="N1634" t="s">
        <v>846</v>
      </c>
      <c r="O1634" t="s">
        <v>807</v>
      </c>
      <c r="P1634" t="s">
        <v>673</v>
      </c>
      <c r="Q1634" t="s">
        <v>749</v>
      </c>
      <c r="R1634" t="s">
        <v>595</v>
      </c>
      <c r="S1634" t="s">
        <v>702</v>
      </c>
      <c r="T1634" t="s">
        <v>751</v>
      </c>
      <c r="U1634" t="s">
        <v>752</v>
      </c>
      <c r="V1634" t="s">
        <v>753</v>
      </c>
      <c r="W1634" t="s">
        <v>933</v>
      </c>
      <c r="X1634" t="s">
        <v>934</v>
      </c>
      <c r="Y1634" t="s">
        <v>755</v>
      </c>
      <c r="Z1634" t="s">
        <v>380</v>
      </c>
      <c r="AA1634" t="s">
        <v>756</v>
      </c>
      <c r="AB1634" t="s">
        <v>924</v>
      </c>
      <c r="AC1634" t="s">
        <v>758</v>
      </c>
      <c r="AD1634" t="s">
        <v>759</v>
      </c>
      <c r="AE1634" t="s">
        <v>247</v>
      </c>
      <c r="AF1634" t="s">
        <v>935</v>
      </c>
      <c r="AG1634" t="s">
        <v>761</v>
      </c>
      <c r="AH1634" t="s">
        <v>762</v>
      </c>
      <c r="AI1634" t="s">
        <v>936</v>
      </c>
      <c r="AJ1634">
        <v>7005.72</v>
      </c>
      <c r="AK1634">
        <v>0</v>
      </c>
      <c r="AL1634">
        <v>0</v>
      </c>
      <c r="AM1634" t="s">
        <v>764</v>
      </c>
      <c r="AN1634" t="s">
        <v>764</v>
      </c>
      <c r="AO1634" t="s">
        <v>764</v>
      </c>
    </row>
    <row r="1635" spans="1:41" x14ac:dyDescent="0.35">
      <c r="A1635">
        <v>1060765</v>
      </c>
      <c r="B1635" t="s">
        <v>740</v>
      </c>
      <c r="C1635" t="s">
        <v>741</v>
      </c>
      <c r="D1635" t="e">
        <v>#N/A</v>
      </c>
      <c r="E1635" t="s">
        <v>970</v>
      </c>
      <c r="F1635" t="s">
        <v>834</v>
      </c>
      <c r="G1635">
        <v>2021</v>
      </c>
      <c r="H1635">
        <v>4</v>
      </c>
      <c r="I1635" t="s">
        <v>743</v>
      </c>
      <c r="J1635" s="29">
        <v>44316</v>
      </c>
      <c r="K1635" t="s">
        <v>744</v>
      </c>
      <c r="L1635" t="s">
        <v>745</v>
      </c>
      <c r="M1635" t="s">
        <v>845</v>
      </c>
      <c r="N1635" t="s">
        <v>846</v>
      </c>
      <c r="O1635" t="s">
        <v>807</v>
      </c>
      <c r="P1635" t="s">
        <v>673</v>
      </c>
      <c r="Q1635" t="s">
        <v>749</v>
      </c>
      <c r="R1635" t="s">
        <v>607</v>
      </c>
      <c r="S1635" t="s">
        <v>794</v>
      </c>
      <c r="T1635" t="s">
        <v>751</v>
      </c>
      <c r="U1635" t="s">
        <v>752</v>
      </c>
      <c r="V1635" t="s">
        <v>753</v>
      </c>
      <c r="W1635" t="s">
        <v>933</v>
      </c>
      <c r="X1635" t="s">
        <v>934</v>
      </c>
      <c r="Y1635" t="s">
        <v>755</v>
      </c>
      <c r="Z1635" t="s">
        <v>380</v>
      </c>
      <c r="AA1635" t="s">
        <v>756</v>
      </c>
      <c r="AB1635" t="s">
        <v>924</v>
      </c>
      <c r="AC1635" t="s">
        <v>758</v>
      </c>
      <c r="AD1635" t="s">
        <v>759</v>
      </c>
      <c r="AE1635" t="s">
        <v>768</v>
      </c>
      <c r="AF1635" t="s">
        <v>935</v>
      </c>
      <c r="AG1635" t="s">
        <v>761</v>
      </c>
      <c r="AH1635" t="s">
        <v>762</v>
      </c>
      <c r="AI1635" t="s">
        <v>936</v>
      </c>
      <c r="AJ1635">
        <v>1786.75</v>
      </c>
      <c r="AK1635">
        <v>0</v>
      </c>
      <c r="AL1635">
        <v>0</v>
      </c>
      <c r="AM1635" t="s">
        <v>764</v>
      </c>
      <c r="AN1635" t="s">
        <v>764</v>
      </c>
      <c r="AO1635" t="s">
        <v>764</v>
      </c>
    </row>
    <row r="1636" spans="1:41" x14ac:dyDescent="0.35">
      <c r="A1636">
        <v>1060766</v>
      </c>
      <c r="B1636" t="s">
        <v>740</v>
      </c>
      <c r="C1636" t="s">
        <v>741</v>
      </c>
      <c r="D1636" t="e">
        <v>#N/A</v>
      </c>
      <c r="E1636" t="s">
        <v>969</v>
      </c>
      <c r="F1636" t="s">
        <v>834</v>
      </c>
      <c r="G1636">
        <v>2021</v>
      </c>
      <c r="H1636">
        <v>4</v>
      </c>
      <c r="I1636" t="s">
        <v>743</v>
      </c>
      <c r="J1636" s="29">
        <v>44316</v>
      </c>
      <c r="K1636" t="s">
        <v>744</v>
      </c>
      <c r="L1636" t="s">
        <v>745</v>
      </c>
      <c r="M1636" t="s">
        <v>845</v>
      </c>
      <c r="N1636" t="s">
        <v>846</v>
      </c>
      <c r="O1636" t="s">
        <v>807</v>
      </c>
      <c r="P1636" t="s">
        <v>673</v>
      </c>
      <c r="Q1636" t="s">
        <v>749</v>
      </c>
      <c r="R1636" t="s">
        <v>607</v>
      </c>
      <c r="S1636" t="s">
        <v>794</v>
      </c>
      <c r="T1636" t="s">
        <v>751</v>
      </c>
      <c r="U1636" t="s">
        <v>752</v>
      </c>
      <c r="V1636" t="s">
        <v>753</v>
      </c>
      <c r="W1636" t="s">
        <v>930</v>
      </c>
      <c r="X1636" t="s">
        <v>931</v>
      </c>
      <c r="Y1636" t="s">
        <v>755</v>
      </c>
      <c r="Z1636" t="s">
        <v>380</v>
      </c>
      <c r="AA1636" t="s">
        <v>756</v>
      </c>
      <c r="AB1636" t="s">
        <v>924</v>
      </c>
      <c r="AC1636" t="s">
        <v>758</v>
      </c>
      <c r="AD1636" t="s">
        <v>759</v>
      </c>
      <c r="AE1636" t="s">
        <v>768</v>
      </c>
      <c r="AF1636" t="s">
        <v>925</v>
      </c>
      <c r="AG1636" t="s">
        <v>761</v>
      </c>
      <c r="AH1636" t="s">
        <v>762</v>
      </c>
      <c r="AI1636" t="s">
        <v>926</v>
      </c>
      <c r="AJ1636">
        <v>661.66</v>
      </c>
      <c r="AK1636">
        <v>0</v>
      </c>
      <c r="AL1636">
        <v>0</v>
      </c>
      <c r="AM1636" t="s">
        <v>764</v>
      </c>
      <c r="AN1636" t="s">
        <v>764</v>
      </c>
      <c r="AO1636" t="s">
        <v>764</v>
      </c>
    </row>
    <row r="1637" spans="1:41" x14ac:dyDescent="0.35">
      <c r="A1637">
        <v>1060767</v>
      </c>
      <c r="B1637" t="s">
        <v>740</v>
      </c>
      <c r="C1637" t="s">
        <v>741</v>
      </c>
      <c r="D1637" t="e">
        <v>#N/A</v>
      </c>
      <c r="E1637" t="s">
        <v>968</v>
      </c>
      <c r="F1637" t="s">
        <v>834</v>
      </c>
      <c r="G1637">
        <v>2021</v>
      </c>
      <c r="H1637">
        <v>4</v>
      </c>
      <c r="I1637" t="s">
        <v>743</v>
      </c>
      <c r="J1637" s="29">
        <v>44316</v>
      </c>
      <c r="K1637" t="s">
        <v>744</v>
      </c>
      <c r="L1637" t="s">
        <v>745</v>
      </c>
      <c r="M1637" t="s">
        <v>845</v>
      </c>
      <c r="N1637" t="s">
        <v>846</v>
      </c>
      <c r="O1637" t="s">
        <v>807</v>
      </c>
      <c r="P1637" t="s">
        <v>673</v>
      </c>
      <c r="Q1637" t="s">
        <v>749</v>
      </c>
      <c r="R1637" t="s">
        <v>609</v>
      </c>
      <c r="S1637" t="s">
        <v>701</v>
      </c>
      <c r="T1637" t="s">
        <v>751</v>
      </c>
      <c r="U1637" t="s">
        <v>752</v>
      </c>
      <c r="V1637" t="s">
        <v>753</v>
      </c>
      <c r="W1637" t="s">
        <v>933</v>
      </c>
      <c r="X1637" t="s">
        <v>934</v>
      </c>
      <c r="Y1637" t="s">
        <v>755</v>
      </c>
      <c r="Z1637" t="s">
        <v>380</v>
      </c>
      <c r="AA1637" t="s">
        <v>756</v>
      </c>
      <c r="AB1637" t="s">
        <v>924</v>
      </c>
      <c r="AC1637" t="s">
        <v>758</v>
      </c>
      <c r="AD1637" t="s">
        <v>759</v>
      </c>
      <c r="AE1637" t="s">
        <v>247</v>
      </c>
      <c r="AF1637" t="s">
        <v>935</v>
      </c>
      <c r="AG1637" t="s">
        <v>761</v>
      </c>
      <c r="AH1637" t="s">
        <v>762</v>
      </c>
      <c r="AI1637" t="s">
        <v>936</v>
      </c>
      <c r="AJ1637">
        <v>2791.83</v>
      </c>
      <c r="AK1637">
        <v>0</v>
      </c>
      <c r="AL1637">
        <v>0</v>
      </c>
      <c r="AM1637" t="s">
        <v>764</v>
      </c>
      <c r="AN1637" t="s">
        <v>764</v>
      </c>
      <c r="AO1637" t="s">
        <v>764</v>
      </c>
    </row>
    <row r="1638" spans="1:41" x14ac:dyDescent="0.35">
      <c r="A1638">
        <v>1060768</v>
      </c>
      <c r="B1638" t="s">
        <v>740</v>
      </c>
      <c r="C1638" t="s">
        <v>741</v>
      </c>
      <c r="D1638" t="e">
        <v>#N/A</v>
      </c>
      <c r="E1638" t="s">
        <v>967</v>
      </c>
      <c r="F1638" t="s">
        <v>834</v>
      </c>
      <c r="G1638">
        <v>2021</v>
      </c>
      <c r="H1638">
        <v>4</v>
      </c>
      <c r="I1638" t="s">
        <v>743</v>
      </c>
      <c r="J1638" s="29">
        <v>44316</v>
      </c>
      <c r="K1638" t="s">
        <v>744</v>
      </c>
      <c r="L1638" t="s">
        <v>745</v>
      </c>
      <c r="M1638" t="s">
        <v>845</v>
      </c>
      <c r="N1638" t="s">
        <v>846</v>
      </c>
      <c r="O1638" t="s">
        <v>807</v>
      </c>
      <c r="P1638" t="s">
        <v>673</v>
      </c>
      <c r="Q1638" t="s">
        <v>749</v>
      </c>
      <c r="R1638" t="s">
        <v>609</v>
      </c>
      <c r="S1638" t="s">
        <v>701</v>
      </c>
      <c r="T1638" t="s">
        <v>751</v>
      </c>
      <c r="U1638" t="s">
        <v>752</v>
      </c>
      <c r="V1638" t="s">
        <v>753</v>
      </c>
      <c r="W1638" t="s">
        <v>930</v>
      </c>
      <c r="X1638" t="s">
        <v>931</v>
      </c>
      <c r="Y1638" t="s">
        <v>755</v>
      </c>
      <c r="Z1638" t="s">
        <v>380</v>
      </c>
      <c r="AA1638" t="s">
        <v>756</v>
      </c>
      <c r="AB1638" t="s">
        <v>924</v>
      </c>
      <c r="AC1638" t="s">
        <v>758</v>
      </c>
      <c r="AD1638" t="s">
        <v>759</v>
      </c>
      <c r="AE1638" t="s">
        <v>247</v>
      </c>
      <c r="AF1638" t="s">
        <v>925</v>
      </c>
      <c r="AG1638" t="s">
        <v>761</v>
      </c>
      <c r="AH1638" t="s">
        <v>762</v>
      </c>
      <c r="AI1638" t="s">
        <v>926</v>
      </c>
      <c r="AJ1638">
        <v>3203.7</v>
      </c>
      <c r="AK1638">
        <v>0</v>
      </c>
      <c r="AL1638">
        <v>0</v>
      </c>
      <c r="AM1638" t="s">
        <v>764</v>
      </c>
      <c r="AN1638" t="s">
        <v>764</v>
      </c>
      <c r="AO1638" t="s">
        <v>764</v>
      </c>
    </row>
    <row r="1639" spans="1:41" x14ac:dyDescent="0.35">
      <c r="A1639">
        <v>1060769</v>
      </c>
      <c r="B1639" t="s">
        <v>740</v>
      </c>
      <c r="C1639" t="s">
        <v>741</v>
      </c>
      <c r="D1639" t="e">
        <v>#N/A</v>
      </c>
      <c r="E1639" t="s">
        <v>966</v>
      </c>
      <c r="F1639" t="s">
        <v>834</v>
      </c>
      <c r="G1639">
        <v>2021</v>
      </c>
      <c r="H1639">
        <v>4</v>
      </c>
      <c r="I1639" t="s">
        <v>743</v>
      </c>
      <c r="J1639" s="29">
        <v>44316</v>
      </c>
      <c r="K1639" t="s">
        <v>744</v>
      </c>
      <c r="L1639" t="s">
        <v>745</v>
      </c>
      <c r="M1639" t="s">
        <v>845</v>
      </c>
      <c r="N1639" t="s">
        <v>846</v>
      </c>
      <c r="O1639" t="s">
        <v>807</v>
      </c>
      <c r="P1639" t="s">
        <v>673</v>
      </c>
      <c r="Q1639" t="s">
        <v>749</v>
      </c>
      <c r="R1639" t="s">
        <v>611</v>
      </c>
      <c r="S1639" t="s">
        <v>688</v>
      </c>
      <c r="T1639" t="s">
        <v>751</v>
      </c>
      <c r="U1639" t="s">
        <v>752</v>
      </c>
      <c r="V1639" t="s">
        <v>753</v>
      </c>
      <c r="W1639" t="s">
        <v>933</v>
      </c>
      <c r="X1639" t="s">
        <v>934</v>
      </c>
      <c r="Y1639" t="s">
        <v>755</v>
      </c>
      <c r="Z1639" t="s">
        <v>380</v>
      </c>
      <c r="AA1639" t="s">
        <v>756</v>
      </c>
      <c r="AB1639" t="s">
        <v>924</v>
      </c>
      <c r="AC1639" t="s">
        <v>758</v>
      </c>
      <c r="AD1639" t="s">
        <v>759</v>
      </c>
      <c r="AE1639" t="s">
        <v>768</v>
      </c>
      <c r="AF1639" t="s">
        <v>935</v>
      </c>
      <c r="AG1639" t="s">
        <v>761</v>
      </c>
      <c r="AH1639" t="s">
        <v>762</v>
      </c>
      <c r="AI1639" t="s">
        <v>936</v>
      </c>
      <c r="AJ1639">
        <v>1820.66</v>
      </c>
      <c r="AK1639">
        <v>0</v>
      </c>
      <c r="AL1639">
        <v>0</v>
      </c>
      <c r="AM1639" t="s">
        <v>764</v>
      </c>
      <c r="AN1639" t="s">
        <v>764</v>
      </c>
      <c r="AO1639" t="s">
        <v>764</v>
      </c>
    </row>
    <row r="1640" spans="1:41" x14ac:dyDescent="0.35">
      <c r="A1640">
        <v>1060770</v>
      </c>
      <c r="B1640" t="s">
        <v>740</v>
      </c>
      <c r="C1640" t="s">
        <v>741</v>
      </c>
      <c r="D1640" t="e">
        <v>#N/A</v>
      </c>
      <c r="E1640" t="s">
        <v>965</v>
      </c>
      <c r="F1640" t="s">
        <v>834</v>
      </c>
      <c r="G1640">
        <v>2021</v>
      </c>
      <c r="H1640">
        <v>4</v>
      </c>
      <c r="I1640" t="s">
        <v>743</v>
      </c>
      <c r="J1640" s="29">
        <v>44316</v>
      </c>
      <c r="K1640" t="s">
        <v>744</v>
      </c>
      <c r="L1640" t="s">
        <v>745</v>
      </c>
      <c r="M1640" t="s">
        <v>845</v>
      </c>
      <c r="N1640" t="s">
        <v>846</v>
      </c>
      <c r="O1640" t="s">
        <v>807</v>
      </c>
      <c r="P1640" t="s">
        <v>673</v>
      </c>
      <c r="Q1640" t="s">
        <v>749</v>
      </c>
      <c r="R1640" t="s">
        <v>611</v>
      </c>
      <c r="S1640" t="s">
        <v>688</v>
      </c>
      <c r="T1640" t="s">
        <v>751</v>
      </c>
      <c r="U1640" t="s">
        <v>752</v>
      </c>
      <c r="V1640" t="s">
        <v>753</v>
      </c>
      <c r="W1640" t="s">
        <v>930</v>
      </c>
      <c r="X1640" t="s">
        <v>931</v>
      </c>
      <c r="Y1640" t="s">
        <v>755</v>
      </c>
      <c r="Z1640" t="s">
        <v>380</v>
      </c>
      <c r="AA1640" t="s">
        <v>756</v>
      </c>
      <c r="AB1640" t="s">
        <v>924</v>
      </c>
      <c r="AC1640" t="s">
        <v>758</v>
      </c>
      <c r="AD1640" t="s">
        <v>759</v>
      </c>
      <c r="AE1640" t="s">
        <v>768</v>
      </c>
      <c r="AF1640" t="s">
        <v>925</v>
      </c>
      <c r="AG1640" t="s">
        <v>761</v>
      </c>
      <c r="AH1640" t="s">
        <v>762</v>
      </c>
      <c r="AI1640" t="s">
        <v>926</v>
      </c>
      <c r="AJ1640">
        <v>926.45</v>
      </c>
      <c r="AK1640">
        <v>0</v>
      </c>
      <c r="AL1640">
        <v>0</v>
      </c>
      <c r="AM1640" t="s">
        <v>764</v>
      </c>
      <c r="AN1640" t="s">
        <v>764</v>
      </c>
      <c r="AO1640" t="s">
        <v>764</v>
      </c>
    </row>
    <row r="1641" spans="1:41" x14ac:dyDescent="0.35">
      <c r="A1641">
        <v>1060780</v>
      </c>
      <c r="B1641" t="s">
        <v>740</v>
      </c>
      <c r="C1641" t="s">
        <v>741</v>
      </c>
      <c r="D1641" t="e">
        <v>#N/A</v>
      </c>
      <c r="E1641" t="s">
        <v>954</v>
      </c>
      <c r="F1641" t="s">
        <v>834</v>
      </c>
      <c r="G1641">
        <v>2021</v>
      </c>
      <c r="H1641">
        <v>4</v>
      </c>
      <c r="I1641" t="s">
        <v>743</v>
      </c>
      <c r="J1641" s="29">
        <v>44316</v>
      </c>
      <c r="K1641" t="s">
        <v>744</v>
      </c>
      <c r="L1641" t="s">
        <v>745</v>
      </c>
      <c r="M1641" t="s">
        <v>845</v>
      </c>
      <c r="N1641" t="s">
        <v>846</v>
      </c>
      <c r="O1641" t="s">
        <v>807</v>
      </c>
      <c r="P1641" t="s">
        <v>673</v>
      </c>
      <c r="Q1641" t="s">
        <v>749</v>
      </c>
      <c r="R1641" t="s">
        <v>625</v>
      </c>
      <c r="S1641" t="s">
        <v>698</v>
      </c>
      <c r="T1641" t="s">
        <v>751</v>
      </c>
      <c r="U1641" t="s">
        <v>752</v>
      </c>
      <c r="V1641" t="s">
        <v>753</v>
      </c>
      <c r="W1641" t="s">
        <v>933</v>
      </c>
      <c r="X1641" t="s">
        <v>934</v>
      </c>
      <c r="Y1641" t="s">
        <v>755</v>
      </c>
      <c r="Z1641" t="s">
        <v>380</v>
      </c>
      <c r="AA1641" t="s">
        <v>756</v>
      </c>
      <c r="AB1641" t="s">
        <v>924</v>
      </c>
      <c r="AC1641" t="s">
        <v>758</v>
      </c>
      <c r="AD1641" t="s">
        <v>759</v>
      </c>
      <c r="AE1641" t="s">
        <v>472</v>
      </c>
      <c r="AF1641" t="s">
        <v>935</v>
      </c>
      <c r="AG1641" t="s">
        <v>761</v>
      </c>
      <c r="AH1641" t="s">
        <v>762</v>
      </c>
      <c r="AI1641" t="s">
        <v>936</v>
      </c>
      <c r="AJ1641">
        <v>1864.41</v>
      </c>
      <c r="AK1641">
        <v>0</v>
      </c>
      <c r="AL1641">
        <v>0</v>
      </c>
      <c r="AM1641" t="s">
        <v>764</v>
      </c>
      <c r="AN1641" t="s">
        <v>764</v>
      </c>
      <c r="AO1641" t="s">
        <v>764</v>
      </c>
    </row>
    <row r="1642" spans="1:41" x14ac:dyDescent="0.35">
      <c r="A1642">
        <v>1060781</v>
      </c>
      <c r="B1642" t="s">
        <v>740</v>
      </c>
      <c r="C1642" t="s">
        <v>741</v>
      </c>
      <c r="D1642" t="e">
        <v>#N/A</v>
      </c>
      <c r="E1642" t="s">
        <v>953</v>
      </c>
      <c r="F1642" t="s">
        <v>834</v>
      </c>
      <c r="G1642">
        <v>2021</v>
      </c>
      <c r="H1642">
        <v>4</v>
      </c>
      <c r="I1642" t="s">
        <v>743</v>
      </c>
      <c r="J1642" s="29">
        <v>44316</v>
      </c>
      <c r="K1642" t="s">
        <v>744</v>
      </c>
      <c r="L1642" t="s">
        <v>745</v>
      </c>
      <c r="M1642" t="s">
        <v>845</v>
      </c>
      <c r="N1642" t="s">
        <v>846</v>
      </c>
      <c r="O1642" t="s">
        <v>807</v>
      </c>
      <c r="P1642" t="s">
        <v>673</v>
      </c>
      <c r="Q1642" t="s">
        <v>749</v>
      </c>
      <c r="R1642" t="s">
        <v>625</v>
      </c>
      <c r="S1642" t="s">
        <v>698</v>
      </c>
      <c r="T1642" t="s">
        <v>751</v>
      </c>
      <c r="U1642" t="s">
        <v>752</v>
      </c>
      <c r="V1642" t="s">
        <v>753</v>
      </c>
      <c r="W1642" t="s">
        <v>930</v>
      </c>
      <c r="X1642" t="s">
        <v>931</v>
      </c>
      <c r="Y1642" t="s">
        <v>755</v>
      </c>
      <c r="Z1642" t="s">
        <v>380</v>
      </c>
      <c r="AA1642" t="s">
        <v>756</v>
      </c>
      <c r="AB1642" t="s">
        <v>924</v>
      </c>
      <c r="AC1642" t="s">
        <v>758</v>
      </c>
      <c r="AD1642" t="s">
        <v>759</v>
      </c>
      <c r="AE1642" t="s">
        <v>472</v>
      </c>
      <c r="AF1642" t="s">
        <v>925</v>
      </c>
      <c r="AG1642" t="s">
        <v>761</v>
      </c>
      <c r="AH1642" t="s">
        <v>762</v>
      </c>
      <c r="AI1642" t="s">
        <v>926</v>
      </c>
      <c r="AJ1642">
        <v>687.6</v>
      </c>
      <c r="AK1642">
        <v>0</v>
      </c>
      <c r="AL1642">
        <v>0</v>
      </c>
      <c r="AM1642" t="s">
        <v>764</v>
      </c>
      <c r="AN1642" t="s">
        <v>764</v>
      </c>
      <c r="AO1642" t="s">
        <v>764</v>
      </c>
    </row>
    <row r="1643" spans="1:41" x14ac:dyDescent="0.35">
      <c r="A1643">
        <v>1360627</v>
      </c>
      <c r="B1643" t="s">
        <v>740</v>
      </c>
      <c r="C1643" t="s">
        <v>741</v>
      </c>
      <c r="D1643" t="e">
        <v>#N/A</v>
      </c>
      <c r="E1643" t="s">
        <v>1002</v>
      </c>
      <c r="F1643" t="s">
        <v>834</v>
      </c>
      <c r="G1643">
        <v>2021</v>
      </c>
      <c r="H1643">
        <v>4</v>
      </c>
      <c r="I1643" t="s">
        <v>743</v>
      </c>
      <c r="J1643" s="29">
        <v>44316</v>
      </c>
      <c r="K1643" t="s">
        <v>744</v>
      </c>
      <c r="L1643" t="s">
        <v>745</v>
      </c>
      <c r="M1643" t="s">
        <v>845</v>
      </c>
      <c r="N1643" t="s">
        <v>846</v>
      </c>
      <c r="O1643" t="s">
        <v>807</v>
      </c>
      <c r="P1643" t="s">
        <v>673</v>
      </c>
      <c r="Q1643" t="s">
        <v>749</v>
      </c>
      <c r="R1643" t="s">
        <v>629</v>
      </c>
      <c r="S1643" t="s">
        <v>818</v>
      </c>
      <c r="T1643" t="s">
        <v>751</v>
      </c>
      <c r="U1643" t="s">
        <v>752</v>
      </c>
      <c r="V1643" t="s">
        <v>753</v>
      </c>
      <c r="W1643" t="s">
        <v>933</v>
      </c>
      <c r="X1643" t="s">
        <v>934</v>
      </c>
      <c r="Y1643" t="s">
        <v>755</v>
      </c>
      <c r="Z1643" t="s">
        <v>380</v>
      </c>
      <c r="AA1643" t="s">
        <v>756</v>
      </c>
      <c r="AB1643" t="s">
        <v>924</v>
      </c>
      <c r="AC1643" t="s">
        <v>758</v>
      </c>
      <c r="AD1643" t="s">
        <v>759</v>
      </c>
      <c r="AE1643" t="s">
        <v>766</v>
      </c>
      <c r="AF1643" t="s">
        <v>935</v>
      </c>
      <c r="AG1643" t="s">
        <v>761</v>
      </c>
      <c r="AH1643" t="s">
        <v>762</v>
      </c>
      <c r="AI1643" t="s">
        <v>936</v>
      </c>
      <c r="AJ1643">
        <v>28.12</v>
      </c>
      <c r="AK1643">
        <v>0</v>
      </c>
      <c r="AL1643">
        <v>0</v>
      </c>
      <c r="AM1643" t="s">
        <v>764</v>
      </c>
      <c r="AN1643" t="s">
        <v>764</v>
      </c>
      <c r="AO1643" t="s">
        <v>764</v>
      </c>
    </row>
    <row r="1644" spans="1:41" x14ac:dyDescent="0.35">
      <c r="A1644">
        <v>1366354</v>
      </c>
      <c r="B1644" t="s">
        <v>740</v>
      </c>
      <c r="C1644" t="s">
        <v>741</v>
      </c>
      <c r="D1644" t="e">
        <v>#N/A</v>
      </c>
      <c r="E1644" t="s">
        <v>972</v>
      </c>
      <c r="F1644" t="s">
        <v>834</v>
      </c>
      <c r="G1644">
        <v>2021</v>
      </c>
      <c r="H1644">
        <v>4</v>
      </c>
      <c r="I1644" t="s">
        <v>743</v>
      </c>
      <c r="J1644" s="29">
        <v>44316</v>
      </c>
      <c r="K1644" t="s">
        <v>744</v>
      </c>
      <c r="L1644" t="s">
        <v>745</v>
      </c>
      <c r="M1644" t="s">
        <v>845</v>
      </c>
      <c r="N1644" t="s">
        <v>846</v>
      </c>
      <c r="O1644" t="s">
        <v>807</v>
      </c>
      <c r="P1644" t="s">
        <v>673</v>
      </c>
      <c r="Q1644" t="s">
        <v>749</v>
      </c>
      <c r="R1644" t="s">
        <v>605</v>
      </c>
      <c r="S1644" t="s">
        <v>795</v>
      </c>
      <c r="T1644" t="s">
        <v>751</v>
      </c>
      <c r="U1644" t="s">
        <v>752</v>
      </c>
      <c r="V1644" t="s">
        <v>753</v>
      </c>
      <c r="W1644" t="s">
        <v>933</v>
      </c>
      <c r="X1644" t="s">
        <v>934</v>
      </c>
      <c r="Y1644" t="s">
        <v>755</v>
      </c>
      <c r="Z1644" t="s">
        <v>380</v>
      </c>
      <c r="AA1644" t="s">
        <v>756</v>
      </c>
      <c r="AB1644" t="s">
        <v>924</v>
      </c>
      <c r="AC1644" t="s">
        <v>758</v>
      </c>
      <c r="AD1644" t="s">
        <v>759</v>
      </c>
      <c r="AE1644" t="s">
        <v>472</v>
      </c>
      <c r="AF1644" t="s">
        <v>935</v>
      </c>
      <c r="AG1644" t="s">
        <v>761</v>
      </c>
      <c r="AH1644" t="s">
        <v>762</v>
      </c>
      <c r="AI1644" t="s">
        <v>936</v>
      </c>
      <c r="AJ1644">
        <v>1285.99</v>
      </c>
      <c r="AK1644">
        <v>0</v>
      </c>
      <c r="AL1644">
        <v>0</v>
      </c>
      <c r="AM1644" t="s">
        <v>764</v>
      </c>
      <c r="AN1644" t="s">
        <v>764</v>
      </c>
      <c r="AO1644" t="s">
        <v>764</v>
      </c>
    </row>
    <row r="1645" spans="1:41" x14ac:dyDescent="0.35">
      <c r="A1645">
        <v>1079371</v>
      </c>
      <c r="B1645" t="s">
        <v>740</v>
      </c>
      <c r="C1645" t="s">
        <v>741</v>
      </c>
      <c r="D1645" t="e">
        <v>#N/A</v>
      </c>
      <c r="E1645" t="s">
        <v>962</v>
      </c>
      <c r="F1645" t="s">
        <v>834</v>
      </c>
      <c r="G1645">
        <v>2021</v>
      </c>
      <c r="H1645">
        <v>4</v>
      </c>
      <c r="I1645" t="s">
        <v>743</v>
      </c>
      <c r="J1645" s="29">
        <v>44316</v>
      </c>
      <c r="K1645" t="s">
        <v>744</v>
      </c>
      <c r="L1645" t="s">
        <v>745</v>
      </c>
      <c r="M1645" t="s">
        <v>845</v>
      </c>
      <c r="N1645" t="s">
        <v>846</v>
      </c>
      <c r="O1645" t="s">
        <v>807</v>
      </c>
      <c r="P1645" t="s">
        <v>673</v>
      </c>
      <c r="Q1645" t="s">
        <v>749</v>
      </c>
      <c r="R1645" t="s">
        <v>615</v>
      </c>
      <c r="S1645" t="s">
        <v>699</v>
      </c>
      <c r="T1645" t="s">
        <v>751</v>
      </c>
      <c r="U1645" t="s">
        <v>752</v>
      </c>
      <c r="V1645" t="s">
        <v>753</v>
      </c>
      <c r="W1645" t="s">
        <v>933</v>
      </c>
      <c r="X1645" t="s">
        <v>934</v>
      </c>
      <c r="Y1645" t="s">
        <v>755</v>
      </c>
      <c r="Z1645" t="s">
        <v>380</v>
      </c>
      <c r="AA1645" t="s">
        <v>756</v>
      </c>
      <c r="AB1645" t="s">
        <v>924</v>
      </c>
      <c r="AC1645" t="s">
        <v>758</v>
      </c>
      <c r="AD1645" t="s">
        <v>759</v>
      </c>
      <c r="AE1645" t="s">
        <v>472</v>
      </c>
      <c r="AF1645" t="s">
        <v>935</v>
      </c>
      <c r="AG1645" t="s">
        <v>761</v>
      </c>
      <c r="AH1645" t="s">
        <v>762</v>
      </c>
      <c r="AI1645" t="s">
        <v>936</v>
      </c>
      <c r="AJ1645">
        <v>2470.5</v>
      </c>
      <c r="AK1645">
        <v>0</v>
      </c>
      <c r="AL1645">
        <v>0</v>
      </c>
      <c r="AM1645" t="s">
        <v>764</v>
      </c>
      <c r="AN1645" t="s">
        <v>764</v>
      </c>
      <c r="AO1645" t="s">
        <v>764</v>
      </c>
    </row>
    <row r="1646" spans="1:41" x14ac:dyDescent="0.35">
      <c r="A1646">
        <v>1079372</v>
      </c>
      <c r="B1646" t="s">
        <v>740</v>
      </c>
      <c r="C1646" t="s">
        <v>741</v>
      </c>
      <c r="D1646" t="e">
        <v>#N/A</v>
      </c>
      <c r="E1646" t="s">
        <v>956</v>
      </c>
      <c r="F1646" t="s">
        <v>834</v>
      </c>
      <c r="G1646">
        <v>2021</v>
      </c>
      <c r="H1646">
        <v>4</v>
      </c>
      <c r="I1646" t="s">
        <v>743</v>
      </c>
      <c r="J1646" s="29">
        <v>44316</v>
      </c>
      <c r="K1646" t="s">
        <v>744</v>
      </c>
      <c r="L1646" t="s">
        <v>745</v>
      </c>
      <c r="M1646" t="s">
        <v>845</v>
      </c>
      <c r="N1646" t="s">
        <v>846</v>
      </c>
      <c r="O1646" t="s">
        <v>807</v>
      </c>
      <c r="P1646" t="s">
        <v>673</v>
      </c>
      <c r="Q1646" t="s">
        <v>749</v>
      </c>
      <c r="R1646" t="s">
        <v>619</v>
      </c>
      <c r="S1646" t="s">
        <v>792</v>
      </c>
      <c r="T1646" t="s">
        <v>751</v>
      </c>
      <c r="U1646" t="s">
        <v>752</v>
      </c>
      <c r="V1646" t="s">
        <v>753</v>
      </c>
      <c r="W1646" t="s">
        <v>922</v>
      </c>
      <c r="X1646" t="s">
        <v>923</v>
      </c>
      <c r="Y1646" t="s">
        <v>755</v>
      </c>
      <c r="Z1646" t="s">
        <v>380</v>
      </c>
      <c r="AA1646" t="s">
        <v>756</v>
      </c>
      <c r="AB1646" t="s">
        <v>924</v>
      </c>
      <c r="AC1646" t="s">
        <v>758</v>
      </c>
      <c r="AD1646" t="s">
        <v>759</v>
      </c>
      <c r="AE1646" t="s">
        <v>562</v>
      </c>
      <c r="AF1646" t="s">
        <v>925</v>
      </c>
      <c r="AG1646" t="s">
        <v>761</v>
      </c>
      <c r="AH1646" t="s">
        <v>762</v>
      </c>
      <c r="AI1646" t="s">
        <v>926</v>
      </c>
      <c r="AJ1646">
        <v>405.79</v>
      </c>
      <c r="AK1646">
        <v>0</v>
      </c>
      <c r="AL1646">
        <v>0</v>
      </c>
      <c r="AM1646" t="s">
        <v>764</v>
      </c>
      <c r="AN1646" t="s">
        <v>764</v>
      </c>
      <c r="AO1646" t="s">
        <v>764</v>
      </c>
    </row>
    <row r="1647" spans="1:41" x14ac:dyDescent="0.35">
      <c r="A1647">
        <v>1087509</v>
      </c>
      <c r="B1647" t="s">
        <v>740</v>
      </c>
      <c r="C1647" t="s">
        <v>741</v>
      </c>
      <c r="D1647" t="e">
        <v>#N/A</v>
      </c>
      <c r="E1647" t="s">
        <v>977</v>
      </c>
      <c r="F1647" t="s">
        <v>834</v>
      </c>
      <c r="G1647">
        <v>2021</v>
      </c>
      <c r="H1647">
        <v>4</v>
      </c>
      <c r="I1647" t="s">
        <v>743</v>
      </c>
      <c r="J1647" s="29">
        <v>44316</v>
      </c>
      <c r="K1647" t="s">
        <v>744</v>
      </c>
      <c r="L1647" t="s">
        <v>745</v>
      </c>
      <c r="M1647" t="s">
        <v>845</v>
      </c>
      <c r="N1647" t="s">
        <v>846</v>
      </c>
      <c r="O1647" t="s">
        <v>807</v>
      </c>
      <c r="P1647" t="s">
        <v>673</v>
      </c>
      <c r="Q1647" t="s">
        <v>749</v>
      </c>
      <c r="R1647" t="s">
        <v>597</v>
      </c>
      <c r="S1647" t="s">
        <v>691</v>
      </c>
      <c r="T1647" t="s">
        <v>751</v>
      </c>
      <c r="U1647" t="s">
        <v>752</v>
      </c>
      <c r="V1647" t="s">
        <v>753</v>
      </c>
      <c r="W1647" t="s">
        <v>933</v>
      </c>
      <c r="X1647" t="s">
        <v>934</v>
      </c>
      <c r="Y1647" t="s">
        <v>755</v>
      </c>
      <c r="Z1647" t="s">
        <v>380</v>
      </c>
      <c r="AA1647" t="s">
        <v>756</v>
      </c>
      <c r="AB1647" t="s">
        <v>924</v>
      </c>
      <c r="AC1647" t="s">
        <v>758</v>
      </c>
      <c r="AD1647" t="s">
        <v>759</v>
      </c>
      <c r="AE1647" t="s">
        <v>768</v>
      </c>
      <c r="AF1647" t="s">
        <v>935</v>
      </c>
      <c r="AG1647" t="s">
        <v>761</v>
      </c>
      <c r="AH1647" t="s">
        <v>762</v>
      </c>
      <c r="AI1647" t="s">
        <v>936</v>
      </c>
      <c r="AJ1647">
        <v>571.41</v>
      </c>
      <c r="AK1647">
        <v>0</v>
      </c>
      <c r="AL1647">
        <v>0</v>
      </c>
      <c r="AM1647" t="s">
        <v>764</v>
      </c>
      <c r="AN1647" t="s">
        <v>764</v>
      </c>
      <c r="AO1647" t="s">
        <v>764</v>
      </c>
    </row>
    <row r="1648" spans="1:41" x14ac:dyDescent="0.35">
      <c r="A1648">
        <v>1392029</v>
      </c>
      <c r="B1648" t="s">
        <v>740</v>
      </c>
      <c r="C1648" t="s">
        <v>741</v>
      </c>
      <c r="D1648" t="e">
        <v>#N/A</v>
      </c>
      <c r="E1648" t="s">
        <v>938</v>
      </c>
      <c r="F1648" t="s">
        <v>834</v>
      </c>
      <c r="G1648">
        <v>2021</v>
      </c>
      <c r="H1648">
        <v>4</v>
      </c>
      <c r="I1648" t="s">
        <v>743</v>
      </c>
      <c r="J1648" s="29">
        <v>44316</v>
      </c>
      <c r="K1648" t="s">
        <v>744</v>
      </c>
      <c r="L1648" t="s">
        <v>745</v>
      </c>
      <c r="M1648" t="s">
        <v>845</v>
      </c>
      <c r="N1648" t="s">
        <v>846</v>
      </c>
      <c r="O1648" t="s">
        <v>807</v>
      </c>
      <c r="P1648" t="s">
        <v>673</v>
      </c>
      <c r="Q1648" t="s">
        <v>749</v>
      </c>
      <c r="R1648" t="s">
        <v>649</v>
      </c>
      <c r="S1648" t="s">
        <v>700</v>
      </c>
      <c r="T1648" t="s">
        <v>751</v>
      </c>
      <c r="U1648" t="s">
        <v>752</v>
      </c>
      <c r="V1648" t="s">
        <v>753</v>
      </c>
      <c r="W1648" t="s">
        <v>933</v>
      </c>
      <c r="X1648" t="s">
        <v>934</v>
      </c>
      <c r="Y1648" t="s">
        <v>755</v>
      </c>
      <c r="Z1648" t="s">
        <v>380</v>
      </c>
      <c r="AA1648" t="s">
        <v>756</v>
      </c>
      <c r="AB1648" t="s">
        <v>924</v>
      </c>
      <c r="AC1648" t="s">
        <v>758</v>
      </c>
      <c r="AD1648" t="s">
        <v>759</v>
      </c>
      <c r="AE1648" t="s">
        <v>247</v>
      </c>
      <c r="AF1648" t="s">
        <v>935</v>
      </c>
      <c r="AG1648" t="s">
        <v>761</v>
      </c>
      <c r="AH1648" t="s">
        <v>762</v>
      </c>
      <c r="AI1648" t="s">
        <v>936</v>
      </c>
      <c r="AJ1648">
        <v>3769.74</v>
      </c>
      <c r="AK1648">
        <v>0</v>
      </c>
      <c r="AL1648">
        <v>0</v>
      </c>
      <c r="AM1648" t="s">
        <v>764</v>
      </c>
      <c r="AN1648" t="s">
        <v>764</v>
      </c>
      <c r="AO1648" t="s">
        <v>764</v>
      </c>
    </row>
    <row r="1649" spans="1:41" x14ac:dyDescent="0.35">
      <c r="A1649">
        <v>1392038</v>
      </c>
      <c r="B1649" t="s">
        <v>740</v>
      </c>
      <c r="C1649" t="s">
        <v>741</v>
      </c>
      <c r="D1649" t="e">
        <v>#N/A</v>
      </c>
      <c r="E1649" t="s">
        <v>937</v>
      </c>
      <c r="F1649" t="s">
        <v>834</v>
      </c>
      <c r="G1649">
        <v>2021</v>
      </c>
      <c r="H1649">
        <v>4</v>
      </c>
      <c r="I1649" t="s">
        <v>743</v>
      </c>
      <c r="J1649" s="29">
        <v>44316</v>
      </c>
      <c r="K1649" t="s">
        <v>744</v>
      </c>
      <c r="L1649" t="s">
        <v>745</v>
      </c>
      <c r="M1649" t="s">
        <v>845</v>
      </c>
      <c r="N1649" t="s">
        <v>846</v>
      </c>
      <c r="O1649" t="s">
        <v>807</v>
      </c>
      <c r="P1649" t="s">
        <v>673</v>
      </c>
      <c r="Q1649" t="s">
        <v>749</v>
      </c>
      <c r="R1649" t="s">
        <v>649</v>
      </c>
      <c r="S1649" t="s">
        <v>700</v>
      </c>
      <c r="T1649" t="s">
        <v>751</v>
      </c>
      <c r="U1649" t="s">
        <v>752</v>
      </c>
      <c r="V1649" t="s">
        <v>753</v>
      </c>
      <c r="W1649" t="s">
        <v>930</v>
      </c>
      <c r="X1649" t="s">
        <v>931</v>
      </c>
      <c r="Y1649" t="s">
        <v>755</v>
      </c>
      <c r="Z1649" t="s">
        <v>380</v>
      </c>
      <c r="AA1649" t="s">
        <v>756</v>
      </c>
      <c r="AB1649" t="s">
        <v>924</v>
      </c>
      <c r="AC1649" t="s">
        <v>758</v>
      </c>
      <c r="AD1649" t="s">
        <v>759</v>
      </c>
      <c r="AE1649" t="s">
        <v>247</v>
      </c>
      <c r="AF1649" t="s">
        <v>925</v>
      </c>
      <c r="AG1649" t="s">
        <v>761</v>
      </c>
      <c r="AH1649" t="s">
        <v>762</v>
      </c>
      <c r="AI1649" t="s">
        <v>926</v>
      </c>
      <c r="AJ1649">
        <v>4405.2700000000004</v>
      </c>
      <c r="AK1649">
        <v>0</v>
      </c>
      <c r="AL1649">
        <v>0</v>
      </c>
      <c r="AM1649" t="s">
        <v>764</v>
      </c>
      <c r="AN1649" t="s">
        <v>764</v>
      </c>
      <c r="AO1649" t="s">
        <v>764</v>
      </c>
    </row>
    <row r="1650" spans="1:41" x14ac:dyDescent="0.35">
      <c r="A1650">
        <v>1187679</v>
      </c>
      <c r="B1650" t="s">
        <v>740</v>
      </c>
      <c r="C1650" t="s">
        <v>741</v>
      </c>
      <c r="D1650" t="e">
        <v>#N/A</v>
      </c>
      <c r="E1650" t="s">
        <v>950</v>
      </c>
      <c r="F1650" t="s">
        <v>834</v>
      </c>
      <c r="G1650">
        <v>2021</v>
      </c>
      <c r="H1650">
        <v>4</v>
      </c>
      <c r="I1650" t="s">
        <v>743</v>
      </c>
      <c r="J1650" s="29">
        <v>44316</v>
      </c>
      <c r="K1650" t="s">
        <v>744</v>
      </c>
      <c r="L1650" t="s">
        <v>745</v>
      </c>
      <c r="M1650" t="s">
        <v>845</v>
      </c>
      <c r="N1650" t="s">
        <v>846</v>
      </c>
      <c r="O1650" t="s">
        <v>807</v>
      </c>
      <c r="P1650" t="s">
        <v>673</v>
      </c>
      <c r="Q1650" t="s">
        <v>749</v>
      </c>
      <c r="R1650" t="s">
        <v>633</v>
      </c>
      <c r="S1650" t="s">
        <v>704</v>
      </c>
      <c r="T1650" t="s">
        <v>751</v>
      </c>
      <c r="U1650" t="s">
        <v>752</v>
      </c>
      <c r="V1650" t="s">
        <v>753</v>
      </c>
      <c r="W1650" t="s">
        <v>933</v>
      </c>
      <c r="X1650" t="s">
        <v>934</v>
      </c>
      <c r="Y1650" t="s">
        <v>755</v>
      </c>
      <c r="Z1650" t="s">
        <v>380</v>
      </c>
      <c r="AA1650" t="s">
        <v>756</v>
      </c>
      <c r="AB1650" t="s">
        <v>924</v>
      </c>
      <c r="AC1650" t="s">
        <v>758</v>
      </c>
      <c r="AD1650" t="s">
        <v>759</v>
      </c>
      <c r="AE1650" t="s">
        <v>766</v>
      </c>
      <c r="AF1650" t="s">
        <v>935</v>
      </c>
      <c r="AG1650" t="s">
        <v>761</v>
      </c>
      <c r="AH1650" t="s">
        <v>762</v>
      </c>
      <c r="AI1650" t="s">
        <v>936</v>
      </c>
      <c r="AJ1650">
        <v>19.72</v>
      </c>
      <c r="AK1650">
        <v>0</v>
      </c>
      <c r="AL1650">
        <v>0</v>
      </c>
      <c r="AM1650" t="s">
        <v>764</v>
      </c>
      <c r="AN1650" t="s">
        <v>764</v>
      </c>
      <c r="AO1650" t="s">
        <v>764</v>
      </c>
    </row>
    <row r="1651" spans="1:41" x14ac:dyDescent="0.35">
      <c r="A1651">
        <v>1720248</v>
      </c>
      <c r="B1651" t="s">
        <v>740</v>
      </c>
      <c r="C1651" t="s">
        <v>741</v>
      </c>
      <c r="D1651" t="e">
        <v>#N/A</v>
      </c>
      <c r="E1651" t="s">
        <v>932</v>
      </c>
      <c r="F1651" t="s">
        <v>834</v>
      </c>
      <c r="G1651">
        <v>2021</v>
      </c>
      <c r="H1651">
        <v>4</v>
      </c>
      <c r="I1651" t="s">
        <v>743</v>
      </c>
      <c r="J1651" s="29">
        <v>44316</v>
      </c>
      <c r="K1651" t="s">
        <v>744</v>
      </c>
      <c r="L1651" t="s">
        <v>745</v>
      </c>
      <c r="M1651" t="s">
        <v>845</v>
      </c>
      <c r="N1651" t="s">
        <v>846</v>
      </c>
      <c r="O1651" t="s">
        <v>807</v>
      </c>
      <c r="P1651" t="s">
        <v>673</v>
      </c>
      <c r="Q1651" t="s">
        <v>749</v>
      </c>
      <c r="R1651" t="s">
        <v>651</v>
      </c>
      <c r="S1651" t="s">
        <v>693</v>
      </c>
      <c r="T1651" t="s">
        <v>751</v>
      </c>
      <c r="U1651" t="s">
        <v>752</v>
      </c>
      <c r="V1651" t="s">
        <v>753</v>
      </c>
      <c r="W1651" t="s">
        <v>933</v>
      </c>
      <c r="X1651" t="s">
        <v>934</v>
      </c>
      <c r="Y1651" t="s">
        <v>755</v>
      </c>
      <c r="Z1651" t="s">
        <v>380</v>
      </c>
      <c r="AA1651" t="s">
        <v>756</v>
      </c>
      <c r="AB1651" t="s">
        <v>924</v>
      </c>
      <c r="AC1651" t="s">
        <v>758</v>
      </c>
      <c r="AD1651" t="s">
        <v>759</v>
      </c>
      <c r="AE1651" t="s">
        <v>768</v>
      </c>
      <c r="AF1651" t="s">
        <v>935</v>
      </c>
      <c r="AG1651" t="s">
        <v>761</v>
      </c>
      <c r="AH1651" t="s">
        <v>762</v>
      </c>
      <c r="AI1651" t="s">
        <v>936</v>
      </c>
      <c r="AJ1651">
        <v>3610.6</v>
      </c>
      <c r="AK1651">
        <v>0</v>
      </c>
      <c r="AL1651">
        <v>0</v>
      </c>
      <c r="AM1651" t="s">
        <v>764</v>
      </c>
      <c r="AN1651" t="s">
        <v>764</v>
      </c>
      <c r="AO1651" t="s">
        <v>764</v>
      </c>
    </row>
    <row r="1652" spans="1:41" x14ac:dyDescent="0.35">
      <c r="A1652">
        <v>1273419</v>
      </c>
      <c r="B1652" t="s">
        <v>740</v>
      </c>
      <c r="C1652" t="s">
        <v>741</v>
      </c>
      <c r="D1652" t="e">
        <v>#N/A</v>
      </c>
      <c r="E1652" t="s">
        <v>940</v>
      </c>
      <c r="F1652" t="s">
        <v>834</v>
      </c>
      <c r="G1652">
        <v>2021</v>
      </c>
      <c r="H1652">
        <v>4</v>
      </c>
      <c r="I1652" t="s">
        <v>743</v>
      </c>
      <c r="J1652" s="29">
        <v>44316</v>
      </c>
      <c r="K1652" t="s">
        <v>744</v>
      </c>
      <c r="L1652" t="s">
        <v>745</v>
      </c>
      <c r="M1652" t="s">
        <v>845</v>
      </c>
      <c r="N1652" t="s">
        <v>846</v>
      </c>
      <c r="O1652" t="s">
        <v>807</v>
      </c>
      <c r="P1652" t="s">
        <v>673</v>
      </c>
      <c r="Q1652" t="s">
        <v>749</v>
      </c>
      <c r="R1652" t="s">
        <v>647</v>
      </c>
      <c r="S1652" t="s">
        <v>778</v>
      </c>
      <c r="T1652" t="s">
        <v>751</v>
      </c>
      <c r="U1652" t="s">
        <v>752</v>
      </c>
      <c r="V1652" t="s">
        <v>753</v>
      </c>
      <c r="W1652" t="s">
        <v>933</v>
      </c>
      <c r="X1652" t="s">
        <v>934</v>
      </c>
      <c r="Y1652" t="s">
        <v>755</v>
      </c>
      <c r="Z1652" t="s">
        <v>380</v>
      </c>
      <c r="AA1652" t="s">
        <v>756</v>
      </c>
      <c r="AB1652" t="s">
        <v>924</v>
      </c>
      <c r="AC1652" t="s">
        <v>758</v>
      </c>
      <c r="AD1652" t="s">
        <v>759</v>
      </c>
      <c r="AE1652" t="s">
        <v>472</v>
      </c>
      <c r="AF1652" t="s">
        <v>935</v>
      </c>
      <c r="AG1652" t="s">
        <v>761</v>
      </c>
      <c r="AH1652" t="s">
        <v>762</v>
      </c>
      <c r="AI1652" t="s">
        <v>936</v>
      </c>
      <c r="AJ1652">
        <v>246.04</v>
      </c>
      <c r="AK1652">
        <v>0</v>
      </c>
      <c r="AL1652">
        <v>0</v>
      </c>
      <c r="AM1652" t="s">
        <v>764</v>
      </c>
      <c r="AN1652" t="s">
        <v>764</v>
      </c>
      <c r="AO1652" t="s">
        <v>764</v>
      </c>
    </row>
    <row r="1653" spans="1:41" x14ac:dyDescent="0.35">
      <c r="A1653">
        <v>1199585</v>
      </c>
      <c r="B1653" t="s">
        <v>740</v>
      </c>
      <c r="C1653" t="s">
        <v>741</v>
      </c>
      <c r="D1653" t="e">
        <v>#N/A</v>
      </c>
      <c r="E1653" t="s">
        <v>963</v>
      </c>
      <c r="F1653" t="s">
        <v>834</v>
      </c>
      <c r="G1653">
        <v>2021</v>
      </c>
      <c r="H1653">
        <v>4</v>
      </c>
      <c r="I1653" t="s">
        <v>743</v>
      </c>
      <c r="J1653" s="29">
        <v>44316</v>
      </c>
      <c r="K1653" t="s">
        <v>744</v>
      </c>
      <c r="L1653" t="s">
        <v>745</v>
      </c>
      <c r="M1653" t="s">
        <v>852</v>
      </c>
      <c r="N1653" t="s">
        <v>853</v>
      </c>
      <c r="O1653" t="s">
        <v>837</v>
      </c>
      <c r="P1653" t="s">
        <v>673</v>
      </c>
      <c r="Q1653" t="s">
        <v>749</v>
      </c>
      <c r="R1653" t="s">
        <v>613</v>
      </c>
      <c r="S1653" t="s">
        <v>690</v>
      </c>
      <c r="T1653" t="s">
        <v>751</v>
      </c>
      <c r="U1653" t="s">
        <v>752</v>
      </c>
      <c r="V1653" t="s">
        <v>753</v>
      </c>
      <c r="W1653" t="s">
        <v>930</v>
      </c>
      <c r="X1653" t="s">
        <v>931</v>
      </c>
      <c r="Y1653" t="s">
        <v>755</v>
      </c>
      <c r="Z1653" t="s">
        <v>380</v>
      </c>
      <c r="AA1653" t="s">
        <v>756</v>
      </c>
      <c r="AB1653" t="s">
        <v>924</v>
      </c>
      <c r="AC1653" t="s">
        <v>758</v>
      </c>
      <c r="AD1653" t="s">
        <v>759</v>
      </c>
      <c r="AE1653" t="s">
        <v>768</v>
      </c>
      <c r="AF1653" t="s">
        <v>925</v>
      </c>
      <c r="AG1653" t="s">
        <v>761</v>
      </c>
      <c r="AH1653" t="s">
        <v>762</v>
      </c>
      <c r="AI1653" t="s">
        <v>926</v>
      </c>
      <c r="AJ1653">
        <v>5698.44</v>
      </c>
      <c r="AK1653">
        <v>0</v>
      </c>
      <c r="AL1653">
        <v>0</v>
      </c>
      <c r="AM1653" t="s">
        <v>764</v>
      </c>
      <c r="AN1653" t="s">
        <v>764</v>
      </c>
      <c r="AO1653" t="s">
        <v>764</v>
      </c>
    </row>
    <row r="1654" spans="1:41" x14ac:dyDescent="0.35">
      <c r="A1654">
        <v>1199587</v>
      </c>
      <c r="B1654" t="s">
        <v>740</v>
      </c>
      <c r="C1654" t="s">
        <v>741</v>
      </c>
      <c r="D1654" t="e">
        <v>#N/A</v>
      </c>
      <c r="E1654" t="s">
        <v>947</v>
      </c>
      <c r="F1654" t="s">
        <v>834</v>
      </c>
      <c r="G1654">
        <v>2021</v>
      </c>
      <c r="H1654">
        <v>4</v>
      </c>
      <c r="I1654" t="s">
        <v>743</v>
      </c>
      <c r="J1654" s="29">
        <v>44316</v>
      </c>
      <c r="K1654" t="s">
        <v>744</v>
      </c>
      <c r="L1654" t="s">
        <v>745</v>
      </c>
      <c r="M1654" t="s">
        <v>852</v>
      </c>
      <c r="N1654" t="s">
        <v>853</v>
      </c>
      <c r="O1654" t="s">
        <v>837</v>
      </c>
      <c r="P1654" t="s">
        <v>673</v>
      </c>
      <c r="Q1654" t="s">
        <v>749</v>
      </c>
      <c r="R1654" t="s">
        <v>637</v>
      </c>
      <c r="S1654" t="s">
        <v>705</v>
      </c>
      <c r="T1654" t="s">
        <v>751</v>
      </c>
      <c r="U1654" t="s">
        <v>752</v>
      </c>
      <c r="V1654" t="s">
        <v>753</v>
      </c>
      <c r="W1654" t="s">
        <v>930</v>
      </c>
      <c r="X1654" t="s">
        <v>931</v>
      </c>
      <c r="Y1654" t="s">
        <v>755</v>
      </c>
      <c r="Z1654" t="s">
        <v>380</v>
      </c>
      <c r="AA1654" t="s">
        <v>756</v>
      </c>
      <c r="AB1654" t="s">
        <v>924</v>
      </c>
      <c r="AC1654" t="s">
        <v>758</v>
      </c>
      <c r="AD1654" t="s">
        <v>759</v>
      </c>
      <c r="AE1654" t="s">
        <v>766</v>
      </c>
      <c r="AF1654" t="s">
        <v>925</v>
      </c>
      <c r="AG1654" t="s">
        <v>761</v>
      </c>
      <c r="AH1654" t="s">
        <v>762</v>
      </c>
      <c r="AI1654" t="s">
        <v>926</v>
      </c>
      <c r="AJ1654">
        <v>1325.64</v>
      </c>
      <c r="AK1654">
        <v>0</v>
      </c>
      <c r="AL1654">
        <v>0</v>
      </c>
      <c r="AM1654" t="s">
        <v>764</v>
      </c>
      <c r="AN1654" t="s">
        <v>764</v>
      </c>
      <c r="AO1654" t="s">
        <v>764</v>
      </c>
    </row>
    <row r="1655" spans="1:41" x14ac:dyDescent="0.35">
      <c r="A1655">
        <v>1199589</v>
      </c>
      <c r="B1655" t="s">
        <v>740</v>
      </c>
      <c r="C1655" t="s">
        <v>741</v>
      </c>
      <c r="D1655" t="e">
        <v>#N/A</v>
      </c>
      <c r="E1655" t="s">
        <v>945</v>
      </c>
      <c r="F1655" t="s">
        <v>834</v>
      </c>
      <c r="G1655">
        <v>2021</v>
      </c>
      <c r="H1655">
        <v>4</v>
      </c>
      <c r="I1655" t="s">
        <v>743</v>
      </c>
      <c r="J1655" s="29">
        <v>44316</v>
      </c>
      <c r="K1655" t="s">
        <v>744</v>
      </c>
      <c r="L1655" t="s">
        <v>745</v>
      </c>
      <c r="M1655" t="s">
        <v>852</v>
      </c>
      <c r="N1655" t="s">
        <v>853</v>
      </c>
      <c r="O1655" t="s">
        <v>837</v>
      </c>
      <c r="P1655" t="s">
        <v>673</v>
      </c>
      <c r="Q1655" t="s">
        <v>749</v>
      </c>
      <c r="R1655" t="s">
        <v>639</v>
      </c>
      <c r="S1655" t="s">
        <v>703</v>
      </c>
      <c r="T1655" t="s">
        <v>751</v>
      </c>
      <c r="U1655" t="s">
        <v>752</v>
      </c>
      <c r="V1655" t="s">
        <v>753</v>
      </c>
      <c r="W1655" t="s">
        <v>930</v>
      </c>
      <c r="X1655" t="s">
        <v>931</v>
      </c>
      <c r="Y1655" t="s">
        <v>755</v>
      </c>
      <c r="Z1655" t="s">
        <v>380</v>
      </c>
      <c r="AA1655" t="s">
        <v>756</v>
      </c>
      <c r="AB1655" t="s">
        <v>924</v>
      </c>
      <c r="AC1655" t="s">
        <v>758</v>
      </c>
      <c r="AD1655" t="s">
        <v>759</v>
      </c>
      <c r="AE1655" t="s">
        <v>766</v>
      </c>
      <c r="AF1655" t="s">
        <v>925</v>
      </c>
      <c r="AG1655" t="s">
        <v>761</v>
      </c>
      <c r="AH1655" t="s">
        <v>762</v>
      </c>
      <c r="AI1655" t="s">
        <v>926</v>
      </c>
      <c r="AJ1655">
        <v>1749.35</v>
      </c>
      <c r="AK1655">
        <v>0</v>
      </c>
      <c r="AL1655">
        <v>0</v>
      </c>
      <c r="AM1655" t="s">
        <v>764</v>
      </c>
      <c r="AN1655" t="s">
        <v>764</v>
      </c>
      <c r="AO1655" t="s">
        <v>764</v>
      </c>
    </row>
    <row r="1656" spans="1:41" x14ac:dyDescent="0.35">
      <c r="A1656">
        <v>1199584</v>
      </c>
      <c r="B1656" t="s">
        <v>740</v>
      </c>
      <c r="C1656" t="s">
        <v>741</v>
      </c>
      <c r="D1656" t="e">
        <v>#N/A</v>
      </c>
      <c r="E1656" t="s">
        <v>964</v>
      </c>
      <c r="F1656" t="s">
        <v>834</v>
      </c>
      <c r="G1656">
        <v>2021</v>
      </c>
      <c r="H1656">
        <v>4</v>
      </c>
      <c r="I1656" t="s">
        <v>743</v>
      </c>
      <c r="J1656" s="29">
        <v>44316</v>
      </c>
      <c r="K1656" t="s">
        <v>744</v>
      </c>
      <c r="L1656" t="s">
        <v>745</v>
      </c>
      <c r="M1656" t="s">
        <v>852</v>
      </c>
      <c r="N1656" t="s">
        <v>853</v>
      </c>
      <c r="O1656" t="s">
        <v>837</v>
      </c>
      <c r="P1656" t="s">
        <v>673</v>
      </c>
      <c r="Q1656" t="s">
        <v>749</v>
      </c>
      <c r="R1656" t="s">
        <v>613</v>
      </c>
      <c r="S1656" t="s">
        <v>690</v>
      </c>
      <c r="T1656" t="s">
        <v>751</v>
      </c>
      <c r="U1656" t="s">
        <v>752</v>
      </c>
      <c r="V1656" t="s">
        <v>753</v>
      </c>
      <c r="W1656" t="s">
        <v>933</v>
      </c>
      <c r="X1656" t="s">
        <v>934</v>
      </c>
      <c r="Y1656" t="s">
        <v>755</v>
      </c>
      <c r="Z1656" t="s">
        <v>380</v>
      </c>
      <c r="AA1656" t="s">
        <v>756</v>
      </c>
      <c r="AB1656" t="s">
        <v>924</v>
      </c>
      <c r="AC1656" t="s">
        <v>758</v>
      </c>
      <c r="AD1656" t="s">
        <v>759</v>
      </c>
      <c r="AE1656" t="s">
        <v>768</v>
      </c>
      <c r="AF1656" t="s">
        <v>935</v>
      </c>
      <c r="AG1656" t="s">
        <v>761</v>
      </c>
      <c r="AH1656" t="s">
        <v>762</v>
      </c>
      <c r="AI1656" t="s">
        <v>936</v>
      </c>
      <c r="AJ1656">
        <v>616.29999999999995</v>
      </c>
      <c r="AK1656">
        <v>0</v>
      </c>
      <c r="AL1656">
        <v>0</v>
      </c>
      <c r="AM1656" t="s">
        <v>764</v>
      </c>
      <c r="AN1656" t="s">
        <v>764</v>
      </c>
      <c r="AO1656" t="s">
        <v>764</v>
      </c>
    </row>
    <row r="1657" spans="1:41" x14ac:dyDescent="0.35">
      <c r="A1657">
        <v>1117775</v>
      </c>
      <c r="B1657" t="s">
        <v>740</v>
      </c>
      <c r="C1657" t="s">
        <v>741</v>
      </c>
      <c r="D1657" t="e">
        <v>#N/A</v>
      </c>
      <c r="E1657" t="s">
        <v>949</v>
      </c>
      <c r="F1657" t="s">
        <v>834</v>
      </c>
      <c r="G1657">
        <v>2021</v>
      </c>
      <c r="H1657">
        <v>4</v>
      </c>
      <c r="I1657" t="s">
        <v>743</v>
      </c>
      <c r="J1657" s="29">
        <v>44316</v>
      </c>
      <c r="K1657" t="s">
        <v>744</v>
      </c>
      <c r="L1657" t="s">
        <v>745</v>
      </c>
      <c r="M1657" t="s">
        <v>852</v>
      </c>
      <c r="N1657" t="s">
        <v>853</v>
      </c>
      <c r="O1657" t="s">
        <v>837</v>
      </c>
      <c r="P1657" t="s">
        <v>673</v>
      </c>
      <c r="Q1657" t="s">
        <v>749</v>
      </c>
      <c r="R1657" t="s">
        <v>633</v>
      </c>
      <c r="S1657" t="s">
        <v>704</v>
      </c>
      <c r="T1657" t="s">
        <v>751</v>
      </c>
      <c r="U1657" t="s">
        <v>752</v>
      </c>
      <c r="V1657" t="s">
        <v>753</v>
      </c>
      <c r="W1657" t="s">
        <v>930</v>
      </c>
      <c r="X1657" t="s">
        <v>931</v>
      </c>
      <c r="Y1657" t="s">
        <v>755</v>
      </c>
      <c r="Z1657" t="s">
        <v>380</v>
      </c>
      <c r="AA1657" t="s">
        <v>756</v>
      </c>
      <c r="AB1657" t="s">
        <v>924</v>
      </c>
      <c r="AC1657" t="s">
        <v>758</v>
      </c>
      <c r="AD1657" t="s">
        <v>759</v>
      </c>
      <c r="AE1657" t="s">
        <v>766</v>
      </c>
      <c r="AF1657" t="s">
        <v>925</v>
      </c>
      <c r="AG1657" t="s">
        <v>761</v>
      </c>
      <c r="AH1657" t="s">
        <v>762</v>
      </c>
      <c r="AI1657" t="s">
        <v>926</v>
      </c>
      <c r="AJ1657">
        <v>3920.06</v>
      </c>
      <c r="AK1657">
        <v>0</v>
      </c>
      <c r="AL1657">
        <v>0</v>
      </c>
      <c r="AM1657" t="s">
        <v>764</v>
      </c>
      <c r="AN1657" t="s">
        <v>764</v>
      </c>
      <c r="AO1657" t="s">
        <v>764</v>
      </c>
    </row>
    <row r="1658" spans="1:41" x14ac:dyDescent="0.35">
      <c r="A1658">
        <v>1698203</v>
      </c>
      <c r="B1658" t="s">
        <v>740</v>
      </c>
      <c r="C1658" t="s">
        <v>741</v>
      </c>
      <c r="D1658" t="e">
        <v>#N/A</v>
      </c>
      <c r="E1658" t="s">
        <v>929</v>
      </c>
      <c r="F1658" t="s">
        <v>834</v>
      </c>
      <c r="G1658">
        <v>2021</v>
      </c>
      <c r="H1658">
        <v>4</v>
      </c>
      <c r="I1658" t="s">
        <v>743</v>
      </c>
      <c r="J1658" s="29">
        <v>44316</v>
      </c>
      <c r="K1658" t="s">
        <v>744</v>
      </c>
      <c r="L1658" t="s">
        <v>745</v>
      </c>
      <c r="M1658" t="s">
        <v>852</v>
      </c>
      <c r="N1658" t="s">
        <v>853</v>
      </c>
      <c r="O1658" t="s">
        <v>837</v>
      </c>
      <c r="P1658" t="s">
        <v>673</v>
      </c>
      <c r="Q1658" t="s">
        <v>749</v>
      </c>
      <c r="R1658" t="s">
        <v>651</v>
      </c>
      <c r="S1658" t="s">
        <v>693</v>
      </c>
      <c r="T1658" t="s">
        <v>751</v>
      </c>
      <c r="U1658" t="s">
        <v>752</v>
      </c>
      <c r="V1658" t="s">
        <v>753</v>
      </c>
      <c r="W1658" t="s">
        <v>930</v>
      </c>
      <c r="X1658" t="s">
        <v>931</v>
      </c>
      <c r="Y1658" t="s">
        <v>755</v>
      </c>
      <c r="Z1658" t="s">
        <v>380</v>
      </c>
      <c r="AA1658" t="s">
        <v>756</v>
      </c>
      <c r="AB1658" t="s">
        <v>924</v>
      </c>
      <c r="AC1658" t="s">
        <v>758</v>
      </c>
      <c r="AD1658" t="s">
        <v>759</v>
      </c>
      <c r="AE1658" t="s">
        <v>768</v>
      </c>
      <c r="AF1658" t="s">
        <v>925</v>
      </c>
      <c r="AG1658" t="s">
        <v>761</v>
      </c>
      <c r="AH1658" t="s">
        <v>762</v>
      </c>
      <c r="AI1658" t="s">
        <v>926</v>
      </c>
      <c r="AJ1658">
        <v>20600.52</v>
      </c>
      <c r="AK1658">
        <v>0</v>
      </c>
      <c r="AL1658">
        <v>0</v>
      </c>
      <c r="AM1658" t="s">
        <v>764</v>
      </c>
      <c r="AN1658" t="s">
        <v>764</v>
      </c>
      <c r="AO1658" t="s">
        <v>764</v>
      </c>
    </row>
    <row r="1659" spans="1:41" x14ac:dyDescent="0.35">
      <c r="A1659">
        <v>1217476</v>
      </c>
      <c r="B1659" t="s">
        <v>740</v>
      </c>
      <c r="C1659" t="s">
        <v>741</v>
      </c>
      <c r="D1659" t="e">
        <v>#N/A</v>
      </c>
      <c r="E1659" t="s">
        <v>974</v>
      </c>
      <c r="F1659" t="s">
        <v>834</v>
      </c>
      <c r="G1659">
        <v>2021</v>
      </c>
      <c r="H1659">
        <v>4</v>
      </c>
      <c r="I1659" t="s">
        <v>743</v>
      </c>
      <c r="J1659" s="29">
        <v>44316</v>
      </c>
      <c r="K1659" t="s">
        <v>744</v>
      </c>
      <c r="L1659" t="s">
        <v>745</v>
      </c>
      <c r="M1659" t="s">
        <v>852</v>
      </c>
      <c r="N1659" t="s">
        <v>853</v>
      </c>
      <c r="O1659" t="s">
        <v>837</v>
      </c>
      <c r="P1659" t="s">
        <v>673</v>
      </c>
      <c r="Q1659" t="s">
        <v>749</v>
      </c>
      <c r="R1659" t="s">
        <v>601</v>
      </c>
      <c r="S1659" t="s">
        <v>692</v>
      </c>
      <c r="T1659" t="s">
        <v>751</v>
      </c>
      <c r="U1659" t="s">
        <v>752</v>
      </c>
      <c r="V1659" t="s">
        <v>753</v>
      </c>
      <c r="W1659" t="s">
        <v>930</v>
      </c>
      <c r="X1659" t="s">
        <v>931</v>
      </c>
      <c r="Y1659" t="s">
        <v>755</v>
      </c>
      <c r="Z1659" t="s">
        <v>380</v>
      </c>
      <c r="AA1659" t="s">
        <v>756</v>
      </c>
      <c r="AB1659" t="s">
        <v>924</v>
      </c>
      <c r="AC1659" t="s">
        <v>758</v>
      </c>
      <c r="AD1659" t="s">
        <v>759</v>
      </c>
      <c r="AE1659" t="s">
        <v>768</v>
      </c>
      <c r="AF1659" t="s">
        <v>925</v>
      </c>
      <c r="AG1659" t="s">
        <v>761</v>
      </c>
      <c r="AH1659" t="s">
        <v>762</v>
      </c>
      <c r="AI1659" t="s">
        <v>926</v>
      </c>
      <c r="AJ1659">
        <v>5853.85</v>
      </c>
      <c r="AK1659">
        <v>0</v>
      </c>
      <c r="AL1659">
        <v>0</v>
      </c>
      <c r="AM1659" t="s">
        <v>764</v>
      </c>
      <c r="AN1659" t="s">
        <v>764</v>
      </c>
      <c r="AO1659" t="s">
        <v>764</v>
      </c>
    </row>
    <row r="1660" spans="1:41" x14ac:dyDescent="0.35">
      <c r="A1660">
        <v>1208935</v>
      </c>
      <c r="B1660" t="s">
        <v>740</v>
      </c>
      <c r="C1660" t="s">
        <v>741</v>
      </c>
      <c r="D1660" t="e">
        <v>#N/A</v>
      </c>
      <c r="E1660" t="s">
        <v>973</v>
      </c>
      <c r="F1660" t="s">
        <v>834</v>
      </c>
      <c r="G1660">
        <v>2021</v>
      </c>
      <c r="H1660">
        <v>4</v>
      </c>
      <c r="I1660" t="s">
        <v>743</v>
      </c>
      <c r="J1660" s="29">
        <v>44316</v>
      </c>
      <c r="K1660" t="s">
        <v>744</v>
      </c>
      <c r="L1660" t="s">
        <v>745</v>
      </c>
      <c r="M1660" t="s">
        <v>852</v>
      </c>
      <c r="N1660" t="s">
        <v>853</v>
      </c>
      <c r="O1660" t="s">
        <v>837</v>
      </c>
      <c r="P1660" t="s">
        <v>673</v>
      </c>
      <c r="Q1660" t="s">
        <v>749</v>
      </c>
      <c r="R1660" t="s">
        <v>601</v>
      </c>
      <c r="S1660" t="s">
        <v>692</v>
      </c>
      <c r="T1660" t="s">
        <v>751</v>
      </c>
      <c r="U1660" t="s">
        <v>752</v>
      </c>
      <c r="V1660" t="s">
        <v>753</v>
      </c>
      <c r="W1660" t="s">
        <v>933</v>
      </c>
      <c r="X1660" t="s">
        <v>934</v>
      </c>
      <c r="Y1660" t="s">
        <v>755</v>
      </c>
      <c r="Z1660" t="s">
        <v>380</v>
      </c>
      <c r="AA1660" t="s">
        <v>756</v>
      </c>
      <c r="AB1660" t="s">
        <v>924</v>
      </c>
      <c r="AC1660" t="s">
        <v>758</v>
      </c>
      <c r="AD1660" t="s">
        <v>759</v>
      </c>
      <c r="AE1660" t="s">
        <v>768</v>
      </c>
      <c r="AF1660" t="s">
        <v>935</v>
      </c>
      <c r="AG1660" t="s">
        <v>761</v>
      </c>
      <c r="AH1660" t="s">
        <v>762</v>
      </c>
      <c r="AI1660" t="s">
        <v>936</v>
      </c>
      <c r="AJ1660">
        <v>741.83</v>
      </c>
      <c r="AK1660">
        <v>0</v>
      </c>
      <c r="AL1660">
        <v>0</v>
      </c>
      <c r="AM1660" t="s">
        <v>764</v>
      </c>
      <c r="AN1660" t="s">
        <v>764</v>
      </c>
      <c r="AO1660" t="s">
        <v>764</v>
      </c>
    </row>
    <row r="1661" spans="1:41" x14ac:dyDescent="0.35">
      <c r="A1661">
        <v>1208936</v>
      </c>
      <c r="B1661" t="s">
        <v>740</v>
      </c>
      <c r="C1661" t="s">
        <v>741</v>
      </c>
      <c r="D1661" t="e">
        <v>#N/A</v>
      </c>
      <c r="E1661" t="s">
        <v>948</v>
      </c>
      <c r="F1661" t="s">
        <v>834</v>
      </c>
      <c r="G1661">
        <v>2021</v>
      </c>
      <c r="H1661">
        <v>4</v>
      </c>
      <c r="I1661" t="s">
        <v>743</v>
      </c>
      <c r="J1661" s="29">
        <v>44316</v>
      </c>
      <c r="K1661" t="s">
        <v>744</v>
      </c>
      <c r="L1661" t="s">
        <v>745</v>
      </c>
      <c r="M1661" t="s">
        <v>852</v>
      </c>
      <c r="N1661" t="s">
        <v>853</v>
      </c>
      <c r="O1661" t="s">
        <v>837</v>
      </c>
      <c r="P1661" t="s">
        <v>673</v>
      </c>
      <c r="Q1661" t="s">
        <v>749</v>
      </c>
      <c r="R1661" t="s">
        <v>637</v>
      </c>
      <c r="S1661" t="s">
        <v>705</v>
      </c>
      <c r="T1661" t="s">
        <v>751</v>
      </c>
      <c r="U1661" t="s">
        <v>752</v>
      </c>
      <c r="V1661" t="s">
        <v>753</v>
      </c>
      <c r="W1661" t="s">
        <v>933</v>
      </c>
      <c r="X1661" t="s">
        <v>934</v>
      </c>
      <c r="Y1661" t="s">
        <v>755</v>
      </c>
      <c r="Z1661" t="s">
        <v>380</v>
      </c>
      <c r="AA1661" t="s">
        <v>756</v>
      </c>
      <c r="AB1661" t="s">
        <v>924</v>
      </c>
      <c r="AC1661" t="s">
        <v>758</v>
      </c>
      <c r="AD1661" t="s">
        <v>759</v>
      </c>
      <c r="AE1661" t="s">
        <v>766</v>
      </c>
      <c r="AF1661" t="s">
        <v>935</v>
      </c>
      <c r="AG1661" t="s">
        <v>761</v>
      </c>
      <c r="AH1661" t="s">
        <v>762</v>
      </c>
      <c r="AI1661" t="s">
        <v>936</v>
      </c>
      <c r="AJ1661">
        <v>215.38</v>
      </c>
      <c r="AK1661">
        <v>0</v>
      </c>
      <c r="AL1661">
        <v>0</v>
      </c>
      <c r="AM1661" t="s">
        <v>764</v>
      </c>
      <c r="AN1661" t="s">
        <v>764</v>
      </c>
      <c r="AO1661" t="s">
        <v>764</v>
      </c>
    </row>
    <row r="1662" spans="1:41" x14ac:dyDescent="0.35">
      <c r="A1662">
        <v>1208937</v>
      </c>
      <c r="B1662" t="s">
        <v>740</v>
      </c>
      <c r="C1662" t="s">
        <v>741</v>
      </c>
      <c r="D1662" t="e">
        <v>#N/A</v>
      </c>
      <c r="E1662" t="s">
        <v>946</v>
      </c>
      <c r="F1662" t="s">
        <v>834</v>
      </c>
      <c r="G1662">
        <v>2021</v>
      </c>
      <c r="H1662">
        <v>4</v>
      </c>
      <c r="I1662" t="s">
        <v>743</v>
      </c>
      <c r="J1662" s="29">
        <v>44316</v>
      </c>
      <c r="K1662" t="s">
        <v>744</v>
      </c>
      <c r="L1662" t="s">
        <v>745</v>
      </c>
      <c r="M1662" t="s">
        <v>852</v>
      </c>
      <c r="N1662" t="s">
        <v>853</v>
      </c>
      <c r="O1662" t="s">
        <v>837</v>
      </c>
      <c r="P1662" t="s">
        <v>673</v>
      </c>
      <c r="Q1662" t="s">
        <v>749</v>
      </c>
      <c r="R1662" t="s">
        <v>639</v>
      </c>
      <c r="S1662" t="s">
        <v>703</v>
      </c>
      <c r="T1662" t="s">
        <v>751</v>
      </c>
      <c r="U1662" t="s">
        <v>752</v>
      </c>
      <c r="V1662" t="s">
        <v>753</v>
      </c>
      <c r="W1662" t="s">
        <v>933</v>
      </c>
      <c r="X1662" t="s">
        <v>934</v>
      </c>
      <c r="Y1662" t="s">
        <v>755</v>
      </c>
      <c r="Z1662" t="s">
        <v>380</v>
      </c>
      <c r="AA1662" t="s">
        <v>756</v>
      </c>
      <c r="AB1662" t="s">
        <v>924</v>
      </c>
      <c r="AC1662" t="s">
        <v>758</v>
      </c>
      <c r="AD1662" t="s">
        <v>759</v>
      </c>
      <c r="AE1662" t="s">
        <v>766</v>
      </c>
      <c r="AF1662" t="s">
        <v>935</v>
      </c>
      <c r="AG1662" t="s">
        <v>761</v>
      </c>
      <c r="AH1662" t="s">
        <v>762</v>
      </c>
      <c r="AI1662" t="s">
        <v>936</v>
      </c>
      <c r="AJ1662">
        <v>427.11</v>
      </c>
      <c r="AK1662">
        <v>0</v>
      </c>
      <c r="AL1662">
        <v>0</v>
      </c>
      <c r="AM1662" t="s">
        <v>764</v>
      </c>
      <c r="AN1662" t="s">
        <v>764</v>
      </c>
      <c r="AO1662" t="s">
        <v>764</v>
      </c>
    </row>
    <row r="1663" spans="1:41" x14ac:dyDescent="0.35">
      <c r="A1663">
        <v>1306410</v>
      </c>
      <c r="B1663" t="s">
        <v>740</v>
      </c>
      <c r="C1663" t="s">
        <v>741</v>
      </c>
      <c r="D1663" t="e">
        <v>#N/A</v>
      </c>
      <c r="E1663" t="s">
        <v>952</v>
      </c>
      <c r="F1663" t="s">
        <v>834</v>
      </c>
      <c r="G1663">
        <v>2021</v>
      </c>
      <c r="H1663">
        <v>4</v>
      </c>
      <c r="I1663" t="s">
        <v>743</v>
      </c>
      <c r="J1663" s="29">
        <v>44316</v>
      </c>
      <c r="K1663" t="s">
        <v>744</v>
      </c>
      <c r="L1663" t="s">
        <v>745</v>
      </c>
      <c r="M1663" t="s">
        <v>852</v>
      </c>
      <c r="N1663" t="s">
        <v>853</v>
      </c>
      <c r="O1663" t="s">
        <v>837</v>
      </c>
      <c r="P1663" t="s">
        <v>673</v>
      </c>
      <c r="Q1663" t="s">
        <v>749</v>
      </c>
      <c r="R1663" t="s">
        <v>627</v>
      </c>
      <c r="S1663" t="s">
        <v>786</v>
      </c>
      <c r="T1663" t="s">
        <v>751</v>
      </c>
      <c r="U1663" t="s">
        <v>752</v>
      </c>
      <c r="V1663" t="s">
        <v>753</v>
      </c>
      <c r="W1663" t="s">
        <v>933</v>
      </c>
      <c r="X1663" t="s">
        <v>934</v>
      </c>
      <c r="Y1663" t="s">
        <v>755</v>
      </c>
      <c r="Z1663" t="s">
        <v>380</v>
      </c>
      <c r="AA1663" t="s">
        <v>756</v>
      </c>
      <c r="AB1663" t="s">
        <v>924</v>
      </c>
      <c r="AC1663" t="s">
        <v>758</v>
      </c>
      <c r="AD1663" t="s">
        <v>759</v>
      </c>
      <c r="AE1663" t="s">
        <v>768</v>
      </c>
      <c r="AF1663" t="s">
        <v>935</v>
      </c>
      <c r="AG1663" t="s">
        <v>761</v>
      </c>
      <c r="AH1663" t="s">
        <v>762</v>
      </c>
      <c r="AI1663" t="s">
        <v>936</v>
      </c>
      <c r="AJ1663">
        <v>360.73</v>
      </c>
      <c r="AK1663">
        <v>0</v>
      </c>
      <c r="AL1663">
        <v>0</v>
      </c>
      <c r="AM1663" t="s">
        <v>764</v>
      </c>
      <c r="AN1663" t="s">
        <v>764</v>
      </c>
      <c r="AO1663" t="s">
        <v>764</v>
      </c>
    </row>
    <row r="1664" spans="1:41" x14ac:dyDescent="0.35">
      <c r="A1664">
        <v>1316953</v>
      </c>
      <c r="B1664" t="s">
        <v>740</v>
      </c>
      <c r="C1664" t="s">
        <v>741</v>
      </c>
      <c r="D1664" t="e">
        <v>#N/A</v>
      </c>
      <c r="E1664" t="s">
        <v>1001</v>
      </c>
      <c r="F1664" t="s">
        <v>834</v>
      </c>
      <c r="G1664">
        <v>2021</v>
      </c>
      <c r="H1664">
        <v>4</v>
      </c>
      <c r="I1664" t="s">
        <v>743</v>
      </c>
      <c r="J1664" s="29">
        <v>44316</v>
      </c>
      <c r="K1664" t="s">
        <v>744</v>
      </c>
      <c r="L1664" t="s">
        <v>745</v>
      </c>
      <c r="M1664" t="s">
        <v>852</v>
      </c>
      <c r="N1664" t="s">
        <v>853</v>
      </c>
      <c r="O1664" t="s">
        <v>837</v>
      </c>
      <c r="P1664" t="s">
        <v>673</v>
      </c>
      <c r="Q1664" t="s">
        <v>749</v>
      </c>
      <c r="R1664" t="s">
        <v>629</v>
      </c>
      <c r="S1664" t="s">
        <v>818</v>
      </c>
      <c r="T1664" t="s">
        <v>751</v>
      </c>
      <c r="U1664" t="s">
        <v>752</v>
      </c>
      <c r="V1664" t="s">
        <v>753</v>
      </c>
      <c r="W1664" t="s">
        <v>930</v>
      </c>
      <c r="X1664" t="s">
        <v>931</v>
      </c>
      <c r="Y1664" t="s">
        <v>755</v>
      </c>
      <c r="Z1664" t="s">
        <v>380</v>
      </c>
      <c r="AA1664" t="s">
        <v>756</v>
      </c>
      <c r="AB1664" t="s">
        <v>924</v>
      </c>
      <c r="AC1664" t="s">
        <v>758</v>
      </c>
      <c r="AD1664" t="s">
        <v>759</v>
      </c>
      <c r="AE1664" t="s">
        <v>766</v>
      </c>
      <c r="AF1664" t="s">
        <v>925</v>
      </c>
      <c r="AG1664" t="s">
        <v>761</v>
      </c>
      <c r="AH1664" t="s">
        <v>762</v>
      </c>
      <c r="AI1664" t="s">
        <v>926</v>
      </c>
      <c r="AJ1664">
        <v>930.61</v>
      </c>
      <c r="AK1664">
        <v>0</v>
      </c>
      <c r="AL1664">
        <v>0</v>
      </c>
      <c r="AM1664" t="s">
        <v>764</v>
      </c>
      <c r="AN1664" t="s">
        <v>764</v>
      </c>
      <c r="AO1664" t="s">
        <v>764</v>
      </c>
    </row>
    <row r="1665" spans="1:41" x14ac:dyDescent="0.35">
      <c r="A1665">
        <v>1247810</v>
      </c>
      <c r="B1665" t="s">
        <v>740</v>
      </c>
      <c r="C1665" t="s">
        <v>741</v>
      </c>
      <c r="D1665" t="e">
        <v>#N/A</v>
      </c>
      <c r="E1665" t="s">
        <v>951</v>
      </c>
      <c r="F1665" t="s">
        <v>834</v>
      </c>
      <c r="G1665">
        <v>2021</v>
      </c>
      <c r="H1665">
        <v>4</v>
      </c>
      <c r="I1665" t="s">
        <v>743</v>
      </c>
      <c r="J1665" s="29">
        <v>44316</v>
      </c>
      <c r="K1665" t="s">
        <v>744</v>
      </c>
      <c r="L1665" t="s">
        <v>745</v>
      </c>
      <c r="M1665" t="s">
        <v>852</v>
      </c>
      <c r="N1665" t="s">
        <v>853</v>
      </c>
      <c r="O1665" t="s">
        <v>837</v>
      </c>
      <c r="P1665" t="s">
        <v>673</v>
      </c>
      <c r="Q1665" t="s">
        <v>749</v>
      </c>
      <c r="R1665" t="s">
        <v>627</v>
      </c>
      <c r="S1665" t="s">
        <v>786</v>
      </c>
      <c r="T1665" t="s">
        <v>751</v>
      </c>
      <c r="U1665" t="s">
        <v>752</v>
      </c>
      <c r="V1665" t="s">
        <v>753</v>
      </c>
      <c r="W1665" t="s">
        <v>930</v>
      </c>
      <c r="X1665" t="s">
        <v>931</v>
      </c>
      <c r="Y1665" t="s">
        <v>755</v>
      </c>
      <c r="Z1665" t="s">
        <v>380</v>
      </c>
      <c r="AA1665" t="s">
        <v>756</v>
      </c>
      <c r="AB1665" t="s">
        <v>924</v>
      </c>
      <c r="AC1665" t="s">
        <v>758</v>
      </c>
      <c r="AD1665" t="s">
        <v>759</v>
      </c>
      <c r="AE1665" t="s">
        <v>768</v>
      </c>
      <c r="AF1665" t="s">
        <v>925</v>
      </c>
      <c r="AG1665" t="s">
        <v>761</v>
      </c>
      <c r="AH1665" t="s">
        <v>762</v>
      </c>
      <c r="AI1665" t="s">
        <v>926</v>
      </c>
      <c r="AJ1665">
        <v>1874.56</v>
      </c>
      <c r="AK1665">
        <v>0</v>
      </c>
      <c r="AL1665">
        <v>0</v>
      </c>
      <c r="AM1665" t="s">
        <v>764</v>
      </c>
      <c r="AN1665" t="s">
        <v>764</v>
      </c>
      <c r="AO1665" t="s">
        <v>764</v>
      </c>
    </row>
    <row r="1666" spans="1:41" x14ac:dyDescent="0.35">
      <c r="A1666">
        <v>1247811</v>
      </c>
      <c r="B1666" t="s">
        <v>740</v>
      </c>
      <c r="C1666" t="s">
        <v>741</v>
      </c>
      <c r="D1666" t="e">
        <v>#N/A</v>
      </c>
      <c r="E1666" t="s">
        <v>942</v>
      </c>
      <c r="F1666" t="s">
        <v>834</v>
      </c>
      <c r="G1666">
        <v>2021</v>
      </c>
      <c r="H1666">
        <v>4</v>
      </c>
      <c r="I1666" t="s">
        <v>743</v>
      </c>
      <c r="J1666" s="29">
        <v>44316</v>
      </c>
      <c r="K1666" t="s">
        <v>744</v>
      </c>
      <c r="L1666" t="s">
        <v>745</v>
      </c>
      <c r="M1666" t="s">
        <v>852</v>
      </c>
      <c r="N1666" t="s">
        <v>853</v>
      </c>
      <c r="O1666" t="s">
        <v>837</v>
      </c>
      <c r="P1666" t="s">
        <v>673</v>
      </c>
      <c r="Q1666" t="s">
        <v>749</v>
      </c>
      <c r="R1666" t="s">
        <v>643</v>
      </c>
      <c r="S1666" t="s">
        <v>696</v>
      </c>
      <c r="T1666" t="s">
        <v>751</v>
      </c>
      <c r="U1666" t="s">
        <v>752</v>
      </c>
      <c r="V1666" t="s">
        <v>753</v>
      </c>
      <c r="W1666" t="s">
        <v>933</v>
      </c>
      <c r="X1666" t="s">
        <v>934</v>
      </c>
      <c r="Y1666" t="s">
        <v>755</v>
      </c>
      <c r="Z1666" t="s">
        <v>380</v>
      </c>
      <c r="AA1666" t="s">
        <v>756</v>
      </c>
      <c r="AB1666" t="s">
        <v>924</v>
      </c>
      <c r="AC1666" t="s">
        <v>758</v>
      </c>
      <c r="AD1666" t="s">
        <v>759</v>
      </c>
      <c r="AE1666" t="s">
        <v>472</v>
      </c>
      <c r="AF1666" t="s">
        <v>935</v>
      </c>
      <c r="AG1666" t="s">
        <v>761</v>
      </c>
      <c r="AH1666" t="s">
        <v>762</v>
      </c>
      <c r="AI1666" t="s">
        <v>936</v>
      </c>
      <c r="AJ1666">
        <v>1340.73</v>
      </c>
      <c r="AK1666">
        <v>0</v>
      </c>
      <c r="AL1666">
        <v>0</v>
      </c>
      <c r="AM1666" t="s">
        <v>764</v>
      </c>
      <c r="AN1666" t="s">
        <v>764</v>
      </c>
      <c r="AO1666" t="s">
        <v>764</v>
      </c>
    </row>
    <row r="1667" spans="1:41" x14ac:dyDescent="0.35">
      <c r="A1667">
        <v>1254406</v>
      </c>
      <c r="B1667" t="s">
        <v>740</v>
      </c>
      <c r="C1667" t="s">
        <v>741</v>
      </c>
      <c r="D1667" t="e">
        <v>#N/A</v>
      </c>
      <c r="E1667" t="s">
        <v>941</v>
      </c>
      <c r="F1667" t="s">
        <v>834</v>
      </c>
      <c r="G1667">
        <v>2021</v>
      </c>
      <c r="H1667">
        <v>4</v>
      </c>
      <c r="I1667" t="s">
        <v>743</v>
      </c>
      <c r="J1667" s="29">
        <v>44316</v>
      </c>
      <c r="K1667" t="s">
        <v>744</v>
      </c>
      <c r="L1667" t="s">
        <v>745</v>
      </c>
      <c r="M1667" t="s">
        <v>852</v>
      </c>
      <c r="N1667" t="s">
        <v>853</v>
      </c>
      <c r="O1667" t="s">
        <v>837</v>
      </c>
      <c r="P1667" t="s">
        <v>673</v>
      </c>
      <c r="Q1667" t="s">
        <v>749</v>
      </c>
      <c r="R1667" t="s">
        <v>643</v>
      </c>
      <c r="S1667" t="s">
        <v>696</v>
      </c>
      <c r="T1667" t="s">
        <v>751</v>
      </c>
      <c r="U1667" t="s">
        <v>752</v>
      </c>
      <c r="V1667" t="s">
        <v>753</v>
      </c>
      <c r="W1667" t="s">
        <v>930</v>
      </c>
      <c r="X1667" t="s">
        <v>931</v>
      </c>
      <c r="Y1667" t="s">
        <v>755</v>
      </c>
      <c r="Z1667" t="s">
        <v>380</v>
      </c>
      <c r="AA1667" t="s">
        <v>756</v>
      </c>
      <c r="AB1667" t="s">
        <v>924</v>
      </c>
      <c r="AC1667" t="s">
        <v>758</v>
      </c>
      <c r="AD1667" t="s">
        <v>759</v>
      </c>
      <c r="AE1667" t="s">
        <v>472</v>
      </c>
      <c r="AF1667" t="s">
        <v>925</v>
      </c>
      <c r="AG1667" t="s">
        <v>761</v>
      </c>
      <c r="AH1667" t="s">
        <v>762</v>
      </c>
      <c r="AI1667" t="s">
        <v>926</v>
      </c>
      <c r="AJ1667">
        <v>10445.459999999999</v>
      </c>
      <c r="AK1667">
        <v>0</v>
      </c>
      <c r="AL1667">
        <v>0</v>
      </c>
      <c r="AM1667" t="s">
        <v>764</v>
      </c>
      <c r="AN1667" t="s">
        <v>764</v>
      </c>
      <c r="AO1667" t="s">
        <v>764</v>
      </c>
    </row>
    <row r="1668" spans="1:41" x14ac:dyDescent="0.35">
      <c r="A1668">
        <v>1238043</v>
      </c>
      <c r="B1668" t="s">
        <v>740</v>
      </c>
      <c r="C1668" t="s">
        <v>741</v>
      </c>
      <c r="D1668" t="e">
        <v>#N/A</v>
      </c>
      <c r="E1668" t="s">
        <v>944</v>
      </c>
      <c r="F1668" t="s">
        <v>834</v>
      </c>
      <c r="G1668">
        <v>2021</v>
      </c>
      <c r="H1668">
        <v>4</v>
      </c>
      <c r="I1668" t="s">
        <v>743</v>
      </c>
      <c r="J1668" s="29">
        <v>44316</v>
      </c>
      <c r="K1668" t="s">
        <v>744</v>
      </c>
      <c r="L1668" t="s">
        <v>745</v>
      </c>
      <c r="M1668" t="s">
        <v>852</v>
      </c>
      <c r="N1668" t="s">
        <v>853</v>
      </c>
      <c r="O1668" t="s">
        <v>837</v>
      </c>
      <c r="P1668" t="s">
        <v>673</v>
      </c>
      <c r="Q1668" t="s">
        <v>749</v>
      </c>
      <c r="R1668" t="s">
        <v>641</v>
      </c>
      <c r="S1668" t="s">
        <v>695</v>
      </c>
      <c r="T1668" t="s">
        <v>751</v>
      </c>
      <c r="U1668" t="s">
        <v>752</v>
      </c>
      <c r="V1668" t="s">
        <v>753</v>
      </c>
      <c r="W1668" t="s">
        <v>933</v>
      </c>
      <c r="X1668" t="s">
        <v>934</v>
      </c>
      <c r="Y1668" t="s">
        <v>755</v>
      </c>
      <c r="Z1668" t="s">
        <v>380</v>
      </c>
      <c r="AA1668" t="s">
        <v>756</v>
      </c>
      <c r="AB1668" t="s">
        <v>924</v>
      </c>
      <c r="AC1668" t="s">
        <v>758</v>
      </c>
      <c r="AD1668" t="s">
        <v>759</v>
      </c>
      <c r="AE1668" t="s">
        <v>472</v>
      </c>
      <c r="AF1668" t="s">
        <v>935</v>
      </c>
      <c r="AG1668" t="s">
        <v>761</v>
      </c>
      <c r="AH1668" t="s">
        <v>762</v>
      </c>
      <c r="AI1668" t="s">
        <v>936</v>
      </c>
      <c r="AJ1668">
        <v>2338</v>
      </c>
      <c r="AK1668">
        <v>0</v>
      </c>
      <c r="AL1668">
        <v>0</v>
      </c>
      <c r="AM1668" t="s">
        <v>764</v>
      </c>
      <c r="AN1668" t="s">
        <v>764</v>
      </c>
      <c r="AO1668" t="s">
        <v>764</v>
      </c>
    </row>
    <row r="1669" spans="1:41" x14ac:dyDescent="0.35">
      <c r="A1669">
        <v>1238044</v>
      </c>
      <c r="B1669" t="s">
        <v>740</v>
      </c>
      <c r="C1669" t="s">
        <v>741</v>
      </c>
      <c r="D1669" t="e">
        <v>#N/A</v>
      </c>
      <c r="E1669" t="s">
        <v>943</v>
      </c>
      <c r="F1669" t="s">
        <v>834</v>
      </c>
      <c r="G1669">
        <v>2021</v>
      </c>
      <c r="H1669">
        <v>4</v>
      </c>
      <c r="I1669" t="s">
        <v>743</v>
      </c>
      <c r="J1669" s="29">
        <v>44316</v>
      </c>
      <c r="K1669" t="s">
        <v>744</v>
      </c>
      <c r="L1669" t="s">
        <v>745</v>
      </c>
      <c r="M1669" t="s">
        <v>852</v>
      </c>
      <c r="N1669" t="s">
        <v>853</v>
      </c>
      <c r="O1669" t="s">
        <v>837</v>
      </c>
      <c r="P1669" t="s">
        <v>673</v>
      </c>
      <c r="Q1669" t="s">
        <v>749</v>
      </c>
      <c r="R1669" t="s">
        <v>641</v>
      </c>
      <c r="S1669" t="s">
        <v>695</v>
      </c>
      <c r="T1669" t="s">
        <v>751</v>
      </c>
      <c r="U1669" t="s">
        <v>752</v>
      </c>
      <c r="V1669" t="s">
        <v>753</v>
      </c>
      <c r="W1669" t="s">
        <v>930</v>
      </c>
      <c r="X1669" t="s">
        <v>931</v>
      </c>
      <c r="Y1669" t="s">
        <v>755</v>
      </c>
      <c r="Z1669" t="s">
        <v>380</v>
      </c>
      <c r="AA1669" t="s">
        <v>756</v>
      </c>
      <c r="AB1669" t="s">
        <v>924</v>
      </c>
      <c r="AC1669" t="s">
        <v>758</v>
      </c>
      <c r="AD1669" t="s">
        <v>759</v>
      </c>
      <c r="AE1669" t="s">
        <v>472</v>
      </c>
      <c r="AF1669" t="s">
        <v>925</v>
      </c>
      <c r="AG1669" t="s">
        <v>761</v>
      </c>
      <c r="AH1669" t="s">
        <v>762</v>
      </c>
      <c r="AI1669" t="s">
        <v>926</v>
      </c>
      <c r="AJ1669">
        <v>4700.6400000000003</v>
      </c>
      <c r="AK1669">
        <v>0</v>
      </c>
      <c r="AL1669">
        <v>0</v>
      </c>
      <c r="AM1669" t="s">
        <v>764</v>
      </c>
      <c r="AN1669" t="s">
        <v>764</v>
      </c>
      <c r="AO1669" t="s">
        <v>764</v>
      </c>
    </row>
    <row r="1670" spans="1:41" x14ac:dyDescent="0.35">
      <c r="A1670">
        <v>1026570</v>
      </c>
      <c r="B1670" t="s">
        <v>740</v>
      </c>
      <c r="C1670" t="s">
        <v>741</v>
      </c>
      <c r="D1670" t="e">
        <v>#N/A</v>
      </c>
      <c r="E1670" t="s">
        <v>984</v>
      </c>
      <c r="F1670" t="s">
        <v>834</v>
      </c>
      <c r="G1670">
        <v>2021</v>
      </c>
      <c r="H1670">
        <v>4</v>
      </c>
      <c r="I1670" t="s">
        <v>743</v>
      </c>
      <c r="J1670" s="29">
        <v>44316</v>
      </c>
      <c r="K1670" t="s">
        <v>744</v>
      </c>
      <c r="L1670" t="s">
        <v>745</v>
      </c>
      <c r="M1670" t="s">
        <v>852</v>
      </c>
      <c r="N1670" t="s">
        <v>853</v>
      </c>
      <c r="O1670" t="s">
        <v>837</v>
      </c>
      <c r="P1670" t="s">
        <v>673</v>
      </c>
      <c r="Q1670" t="s">
        <v>749</v>
      </c>
      <c r="R1670" t="s">
        <v>591</v>
      </c>
      <c r="S1670" t="s">
        <v>687</v>
      </c>
      <c r="T1670" t="s">
        <v>751</v>
      </c>
      <c r="U1670" t="s">
        <v>752</v>
      </c>
      <c r="V1670" t="s">
        <v>753</v>
      </c>
      <c r="W1670" t="s">
        <v>930</v>
      </c>
      <c r="X1670" t="s">
        <v>931</v>
      </c>
      <c r="Y1670" t="s">
        <v>755</v>
      </c>
      <c r="Z1670" t="s">
        <v>380</v>
      </c>
      <c r="AA1670" t="s">
        <v>756</v>
      </c>
      <c r="AB1670" t="s">
        <v>924</v>
      </c>
      <c r="AC1670" t="s">
        <v>758</v>
      </c>
      <c r="AD1670" t="s">
        <v>759</v>
      </c>
      <c r="AE1670" t="s">
        <v>768</v>
      </c>
      <c r="AF1670" t="s">
        <v>925</v>
      </c>
      <c r="AG1670" t="s">
        <v>761</v>
      </c>
      <c r="AH1670" t="s">
        <v>762</v>
      </c>
      <c r="AI1670" t="s">
        <v>926</v>
      </c>
      <c r="AJ1670">
        <v>4062.95</v>
      </c>
      <c r="AK1670">
        <v>0</v>
      </c>
      <c r="AL1670">
        <v>0</v>
      </c>
      <c r="AM1670" t="s">
        <v>764</v>
      </c>
      <c r="AN1670" t="s">
        <v>764</v>
      </c>
      <c r="AO1670" t="s">
        <v>764</v>
      </c>
    </row>
    <row r="1671" spans="1:41" x14ac:dyDescent="0.35">
      <c r="A1671">
        <v>1026846</v>
      </c>
      <c r="B1671" t="s">
        <v>740</v>
      </c>
      <c r="C1671" t="s">
        <v>741</v>
      </c>
      <c r="D1671" t="e">
        <v>#N/A</v>
      </c>
      <c r="E1671" t="s">
        <v>988</v>
      </c>
      <c r="F1671" t="s">
        <v>834</v>
      </c>
      <c r="G1671">
        <v>2021</v>
      </c>
      <c r="H1671">
        <v>4</v>
      </c>
      <c r="I1671" t="s">
        <v>743</v>
      </c>
      <c r="J1671" s="29">
        <v>44316</v>
      </c>
      <c r="K1671" t="s">
        <v>744</v>
      </c>
      <c r="L1671" t="s">
        <v>745</v>
      </c>
      <c r="M1671" t="s">
        <v>852</v>
      </c>
      <c r="N1671" t="s">
        <v>853</v>
      </c>
      <c r="O1671" t="s">
        <v>837</v>
      </c>
      <c r="P1671" t="s">
        <v>673</v>
      </c>
      <c r="Q1671" t="s">
        <v>749</v>
      </c>
      <c r="R1671" t="s">
        <v>589</v>
      </c>
      <c r="S1671" t="s">
        <v>798</v>
      </c>
      <c r="T1671" t="s">
        <v>751</v>
      </c>
      <c r="U1671" t="s">
        <v>752</v>
      </c>
      <c r="V1671" t="s">
        <v>753</v>
      </c>
      <c r="W1671" t="s">
        <v>933</v>
      </c>
      <c r="X1671" t="s">
        <v>934</v>
      </c>
      <c r="Y1671" t="s">
        <v>755</v>
      </c>
      <c r="Z1671" t="s">
        <v>380</v>
      </c>
      <c r="AA1671" t="s">
        <v>756</v>
      </c>
      <c r="AB1671" t="s">
        <v>924</v>
      </c>
      <c r="AC1671" t="s">
        <v>758</v>
      </c>
      <c r="AD1671" t="s">
        <v>759</v>
      </c>
      <c r="AE1671" t="s">
        <v>768</v>
      </c>
      <c r="AF1671" t="s">
        <v>935</v>
      </c>
      <c r="AG1671" t="s">
        <v>761</v>
      </c>
      <c r="AH1671" t="s">
        <v>762</v>
      </c>
      <c r="AI1671" t="s">
        <v>936</v>
      </c>
      <c r="AJ1671">
        <v>471.65</v>
      </c>
      <c r="AK1671">
        <v>0</v>
      </c>
      <c r="AL1671">
        <v>0</v>
      </c>
      <c r="AM1671" t="s">
        <v>764</v>
      </c>
      <c r="AN1671" t="s">
        <v>764</v>
      </c>
      <c r="AO1671" t="s">
        <v>764</v>
      </c>
    </row>
    <row r="1672" spans="1:41" x14ac:dyDescent="0.35">
      <c r="A1672">
        <v>1026847</v>
      </c>
      <c r="B1672" t="s">
        <v>740</v>
      </c>
      <c r="C1672" t="s">
        <v>741</v>
      </c>
      <c r="D1672" t="e">
        <v>#N/A</v>
      </c>
      <c r="E1672" t="s">
        <v>987</v>
      </c>
      <c r="F1672" t="s">
        <v>834</v>
      </c>
      <c r="G1672">
        <v>2021</v>
      </c>
      <c r="H1672">
        <v>4</v>
      </c>
      <c r="I1672" t="s">
        <v>743</v>
      </c>
      <c r="J1672" s="29">
        <v>44316</v>
      </c>
      <c r="K1672" t="s">
        <v>744</v>
      </c>
      <c r="L1672" t="s">
        <v>745</v>
      </c>
      <c r="M1672" t="s">
        <v>852</v>
      </c>
      <c r="N1672" t="s">
        <v>853</v>
      </c>
      <c r="O1672" t="s">
        <v>837</v>
      </c>
      <c r="P1672" t="s">
        <v>673</v>
      </c>
      <c r="Q1672" t="s">
        <v>749</v>
      </c>
      <c r="R1672" t="s">
        <v>589</v>
      </c>
      <c r="S1672" t="s">
        <v>798</v>
      </c>
      <c r="T1672" t="s">
        <v>751</v>
      </c>
      <c r="U1672" t="s">
        <v>752</v>
      </c>
      <c r="V1672" t="s">
        <v>753</v>
      </c>
      <c r="W1672" t="s">
        <v>930</v>
      </c>
      <c r="X1672" t="s">
        <v>931</v>
      </c>
      <c r="Y1672" t="s">
        <v>755</v>
      </c>
      <c r="Z1672" t="s">
        <v>380</v>
      </c>
      <c r="AA1672" t="s">
        <v>756</v>
      </c>
      <c r="AB1672" t="s">
        <v>924</v>
      </c>
      <c r="AC1672" t="s">
        <v>758</v>
      </c>
      <c r="AD1672" t="s">
        <v>759</v>
      </c>
      <c r="AE1672" t="s">
        <v>768</v>
      </c>
      <c r="AF1672" t="s">
        <v>925</v>
      </c>
      <c r="AG1672" t="s">
        <v>761</v>
      </c>
      <c r="AH1672" t="s">
        <v>762</v>
      </c>
      <c r="AI1672" t="s">
        <v>926</v>
      </c>
      <c r="AJ1672">
        <v>2790.16</v>
      </c>
      <c r="AK1672">
        <v>0</v>
      </c>
      <c r="AL1672">
        <v>0</v>
      </c>
      <c r="AM1672" t="s">
        <v>764</v>
      </c>
      <c r="AN1672" t="s">
        <v>764</v>
      </c>
      <c r="AO1672" t="s">
        <v>764</v>
      </c>
    </row>
    <row r="1673" spans="1:41" x14ac:dyDescent="0.35">
      <c r="A1673">
        <v>1028500</v>
      </c>
      <c r="B1673" t="s">
        <v>740</v>
      </c>
      <c r="C1673" t="s">
        <v>741</v>
      </c>
      <c r="D1673" t="e">
        <v>#N/A</v>
      </c>
      <c r="E1673" t="s">
        <v>996</v>
      </c>
      <c r="F1673" t="s">
        <v>834</v>
      </c>
      <c r="G1673">
        <v>2021</v>
      </c>
      <c r="H1673">
        <v>4</v>
      </c>
      <c r="I1673" t="s">
        <v>743</v>
      </c>
      <c r="J1673" s="29">
        <v>44316</v>
      </c>
      <c r="K1673" t="s">
        <v>744</v>
      </c>
      <c r="L1673" t="s">
        <v>745</v>
      </c>
      <c r="M1673" t="s">
        <v>852</v>
      </c>
      <c r="N1673" t="s">
        <v>853</v>
      </c>
      <c r="O1673" t="s">
        <v>837</v>
      </c>
      <c r="P1673" t="s">
        <v>673</v>
      </c>
      <c r="Q1673" t="s">
        <v>749</v>
      </c>
      <c r="R1673" t="s">
        <v>583</v>
      </c>
      <c r="S1673" t="s">
        <v>689</v>
      </c>
      <c r="T1673" t="s">
        <v>751</v>
      </c>
      <c r="U1673" t="s">
        <v>752</v>
      </c>
      <c r="V1673" t="s">
        <v>753</v>
      </c>
      <c r="W1673" t="s">
        <v>933</v>
      </c>
      <c r="X1673" t="s">
        <v>934</v>
      </c>
      <c r="Y1673" t="s">
        <v>755</v>
      </c>
      <c r="Z1673" t="s">
        <v>380</v>
      </c>
      <c r="AA1673" t="s">
        <v>756</v>
      </c>
      <c r="AB1673" t="s">
        <v>924</v>
      </c>
      <c r="AC1673" t="s">
        <v>758</v>
      </c>
      <c r="AD1673" t="s">
        <v>759</v>
      </c>
      <c r="AE1673" t="s">
        <v>768</v>
      </c>
      <c r="AF1673" t="s">
        <v>935</v>
      </c>
      <c r="AG1673" t="s">
        <v>761</v>
      </c>
      <c r="AH1673" t="s">
        <v>762</v>
      </c>
      <c r="AI1673" t="s">
        <v>936</v>
      </c>
      <c r="AJ1673">
        <v>2395.92</v>
      </c>
      <c r="AK1673">
        <v>0</v>
      </c>
      <c r="AL1673">
        <v>0</v>
      </c>
      <c r="AM1673" t="s">
        <v>764</v>
      </c>
      <c r="AN1673" t="s">
        <v>764</v>
      </c>
      <c r="AO1673" t="s">
        <v>764</v>
      </c>
    </row>
    <row r="1674" spans="1:41" x14ac:dyDescent="0.35">
      <c r="A1674">
        <v>1028501</v>
      </c>
      <c r="B1674" t="s">
        <v>740</v>
      </c>
      <c r="C1674" t="s">
        <v>741</v>
      </c>
      <c r="D1674" t="e">
        <v>#N/A</v>
      </c>
      <c r="E1674" t="s">
        <v>994</v>
      </c>
      <c r="F1674" t="s">
        <v>834</v>
      </c>
      <c r="G1674">
        <v>2021</v>
      </c>
      <c r="H1674">
        <v>4</v>
      </c>
      <c r="I1674" t="s">
        <v>743</v>
      </c>
      <c r="J1674" s="29">
        <v>44316</v>
      </c>
      <c r="K1674" t="s">
        <v>744</v>
      </c>
      <c r="L1674" t="s">
        <v>745</v>
      </c>
      <c r="M1674" t="s">
        <v>852</v>
      </c>
      <c r="N1674" t="s">
        <v>853</v>
      </c>
      <c r="O1674" t="s">
        <v>837</v>
      </c>
      <c r="P1674" t="s">
        <v>673</v>
      </c>
      <c r="Q1674" t="s">
        <v>749</v>
      </c>
      <c r="R1674" t="s">
        <v>583</v>
      </c>
      <c r="S1674" t="s">
        <v>689</v>
      </c>
      <c r="T1674" t="s">
        <v>751</v>
      </c>
      <c r="U1674" t="s">
        <v>752</v>
      </c>
      <c r="V1674" t="s">
        <v>753</v>
      </c>
      <c r="W1674" t="s">
        <v>930</v>
      </c>
      <c r="X1674" t="s">
        <v>931</v>
      </c>
      <c r="Y1674" t="s">
        <v>755</v>
      </c>
      <c r="Z1674" t="s">
        <v>380</v>
      </c>
      <c r="AA1674" t="s">
        <v>756</v>
      </c>
      <c r="AB1674" t="s">
        <v>924</v>
      </c>
      <c r="AC1674" t="s">
        <v>758</v>
      </c>
      <c r="AD1674" t="s">
        <v>759</v>
      </c>
      <c r="AE1674" t="s">
        <v>768</v>
      </c>
      <c r="AF1674" t="s">
        <v>925</v>
      </c>
      <c r="AG1674" t="s">
        <v>761</v>
      </c>
      <c r="AH1674" t="s">
        <v>762</v>
      </c>
      <c r="AI1674" t="s">
        <v>926</v>
      </c>
      <c r="AJ1674">
        <v>11107.01</v>
      </c>
      <c r="AK1674">
        <v>0</v>
      </c>
      <c r="AL1674">
        <v>0</v>
      </c>
      <c r="AM1674" t="s">
        <v>764</v>
      </c>
      <c r="AN1674" t="s">
        <v>764</v>
      </c>
      <c r="AO1674" t="s">
        <v>764</v>
      </c>
    </row>
    <row r="1675" spans="1:41" x14ac:dyDescent="0.35">
      <c r="A1675">
        <v>1028079</v>
      </c>
      <c r="B1675" t="s">
        <v>740</v>
      </c>
      <c r="C1675" t="s">
        <v>741</v>
      </c>
      <c r="D1675" t="e">
        <v>#N/A</v>
      </c>
      <c r="E1675" t="s">
        <v>960</v>
      </c>
      <c r="F1675" t="s">
        <v>834</v>
      </c>
      <c r="G1675">
        <v>2021</v>
      </c>
      <c r="H1675">
        <v>4</v>
      </c>
      <c r="I1675" t="s">
        <v>743</v>
      </c>
      <c r="J1675" s="29">
        <v>44316</v>
      </c>
      <c r="K1675" t="s">
        <v>744</v>
      </c>
      <c r="L1675" t="s">
        <v>745</v>
      </c>
      <c r="M1675" t="s">
        <v>852</v>
      </c>
      <c r="N1675" t="s">
        <v>853</v>
      </c>
      <c r="O1675" t="s">
        <v>837</v>
      </c>
      <c r="P1675" t="s">
        <v>673</v>
      </c>
      <c r="Q1675" t="s">
        <v>749</v>
      </c>
      <c r="R1675" t="s">
        <v>617</v>
      </c>
      <c r="S1675" t="s">
        <v>694</v>
      </c>
      <c r="T1675" t="s">
        <v>751</v>
      </c>
      <c r="U1675" t="s">
        <v>752</v>
      </c>
      <c r="V1675" t="s">
        <v>753</v>
      </c>
      <c r="W1675" t="s">
        <v>933</v>
      </c>
      <c r="X1675" t="s">
        <v>934</v>
      </c>
      <c r="Y1675" t="s">
        <v>755</v>
      </c>
      <c r="Z1675" t="s">
        <v>380</v>
      </c>
      <c r="AA1675" t="s">
        <v>756</v>
      </c>
      <c r="AB1675" t="s">
        <v>924</v>
      </c>
      <c r="AC1675" t="s">
        <v>758</v>
      </c>
      <c r="AD1675" t="s">
        <v>759</v>
      </c>
      <c r="AE1675" t="s">
        <v>472</v>
      </c>
      <c r="AF1675" t="s">
        <v>935</v>
      </c>
      <c r="AG1675" t="s">
        <v>761</v>
      </c>
      <c r="AH1675" t="s">
        <v>762</v>
      </c>
      <c r="AI1675" t="s">
        <v>936</v>
      </c>
      <c r="AJ1675">
        <v>2284.9</v>
      </c>
      <c r="AK1675">
        <v>0</v>
      </c>
      <c r="AL1675">
        <v>0</v>
      </c>
      <c r="AM1675" t="s">
        <v>764</v>
      </c>
      <c r="AN1675" t="s">
        <v>764</v>
      </c>
      <c r="AO1675" t="s">
        <v>764</v>
      </c>
    </row>
    <row r="1676" spans="1:41" x14ac:dyDescent="0.35">
      <c r="A1676">
        <v>1028080</v>
      </c>
      <c r="B1676" t="s">
        <v>740</v>
      </c>
      <c r="C1676" t="s">
        <v>741</v>
      </c>
      <c r="D1676" t="e">
        <v>#N/A</v>
      </c>
      <c r="E1676" t="s">
        <v>959</v>
      </c>
      <c r="F1676" t="s">
        <v>834</v>
      </c>
      <c r="G1676">
        <v>2021</v>
      </c>
      <c r="H1676">
        <v>4</v>
      </c>
      <c r="I1676" t="s">
        <v>743</v>
      </c>
      <c r="J1676" s="29">
        <v>44316</v>
      </c>
      <c r="K1676" t="s">
        <v>744</v>
      </c>
      <c r="L1676" t="s">
        <v>745</v>
      </c>
      <c r="M1676" t="s">
        <v>852</v>
      </c>
      <c r="N1676" t="s">
        <v>853</v>
      </c>
      <c r="O1676" t="s">
        <v>837</v>
      </c>
      <c r="P1676" t="s">
        <v>673</v>
      </c>
      <c r="Q1676" t="s">
        <v>749</v>
      </c>
      <c r="R1676" t="s">
        <v>617</v>
      </c>
      <c r="S1676" t="s">
        <v>694</v>
      </c>
      <c r="T1676" t="s">
        <v>751</v>
      </c>
      <c r="U1676" t="s">
        <v>752</v>
      </c>
      <c r="V1676" t="s">
        <v>753</v>
      </c>
      <c r="W1676" t="s">
        <v>930</v>
      </c>
      <c r="X1676" t="s">
        <v>931</v>
      </c>
      <c r="Y1676" t="s">
        <v>755</v>
      </c>
      <c r="Z1676" t="s">
        <v>380</v>
      </c>
      <c r="AA1676" t="s">
        <v>756</v>
      </c>
      <c r="AB1676" t="s">
        <v>924</v>
      </c>
      <c r="AC1676" t="s">
        <v>758</v>
      </c>
      <c r="AD1676" t="s">
        <v>759</v>
      </c>
      <c r="AE1676" t="s">
        <v>472</v>
      </c>
      <c r="AF1676" t="s">
        <v>925</v>
      </c>
      <c r="AG1676" t="s">
        <v>761</v>
      </c>
      <c r="AH1676" t="s">
        <v>762</v>
      </c>
      <c r="AI1676" t="s">
        <v>926</v>
      </c>
      <c r="AJ1676">
        <v>7055.36</v>
      </c>
      <c r="AK1676">
        <v>0</v>
      </c>
      <c r="AL1676">
        <v>0</v>
      </c>
      <c r="AM1676" t="s">
        <v>764</v>
      </c>
      <c r="AN1676" t="s">
        <v>764</v>
      </c>
      <c r="AO1676" t="s">
        <v>764</v>
      </c>
    </row>
    <row r="1677" spans="1:41" x14ac:dyDescent="0.35">
      <c r="A1677">
        <v>1069712</v>
      </c>
      <c r="B1677" t="s">
        <v>740</v>
      </c>
      <c r="C1677" t="s">
        <v>741</v>
      </c>
      <c r="D1677" t="e">
        <v>#N/A</v>
      </c>
      <c r="E1677" t="s">
        <v>981</v>
      </c>
      <c r="F1677" t="s">
        <v>834</v>
      </c>
      <c r="G1677">
        <v>2021</v>
      </c>
      <c r="H1677">
        <v>4</v>
      </c>
      <c r="I1677" t="s">
        <v>743</v>
      </c>
      <c r="J1677" s="29">
        <v>44316</v>
      </c>
      <c r="K1677" t="s">
        <v>744</v>
      </c>
      <c r="L1677" t="s">
        <v>745</v>
      </c>
      <c r="M1677" t="s">
        <v>852</v>
      </c>
      <c r="N1677" t="s">
        <v>853</v>
      </c>
      <c r="O1677" t="s">
        <v>837</v>
      </c>
      <c r="P1677" t="s">
        <v>673</v>
      </c>
      <c r="Q1677" t="s">
        <v>749</v>
      </c>
      <c r="R1677" t="s">
        <v>593</v>
      </c>
      <c r="S1677" t="s">
        <v>686</v>
      </c>
      <c r="T1677" t="s">
        <v>751</v>
      </c>
      <c r="U1677" t="s">
        <v>752</v>
      </c>
      <c r="V1677" t="s">
        <v>753</v>
      </c>
      <c r="W1677" t="s">
        <v>930</v>
      </c>
      <c r="X1677" t="s">
        <v>931</v>
      </c>
      <c r="Y1677" t="s">
        <v>755</v>
      </c>
      <c r="Z1677" t="s">
        <v>380</v>
      </c>
      <c r="AA1677" t="s">
        <v>756</v>
      </c>
      <c r="AB1677" t="s">
        <v>924</v>
      </c>
      <c r="AC1677" t="s">
        <v>758</v>
      </c>
      <c r="AD1677" t="s">
        <v>759</v>
      </c>
      <c r="AE1677" t="s">
        <v>562</v>
      </c>
      <c r="AF1677" t="s">
        <v>925</v>
      </c>
      <c r="AG1677" t="s">
        <v>761</v>
      </c>
      <c r="AH1677" t="s">
        <v>762</v>
      </c>
      <c r="AI1677" t="s">
        <v>926</v>
      </c>
      <c r="AJ1677">
        <v>1876.1</v>
      </c>
      <c r="AK1677">
        <v>0</v>
      </c>
      <c r="AL1677">
        <v>0</v>
      </c>
      <c r="AM1677" t="s">
        <v>764</v>
      </c>
      <c r="AN1677" t="s">
        <v>764</v>
      </c>
      <c r="AO1677" t="s">
        <v>764</v>
      </c>
    </row>
    <row r="1678" spans="1:41" x14ac:dyDescent="0.35">
      <c r="A1678">
        <v>1069714</v>
      </c>
      <c r="B1678" t="s">
        <v>740</v>
      </c>
      <c r="C1678" t="s">
        <v>741</v>
      </c>
      <c r="D1678" t="e">
        <v>#N/A</v>
      </c>
      <c r="E1678" t="s">
        <v>958</v>
      </c>
      <c r="F1678" t="s">
        <v>834</v>
      </c>
      <c r="G1678">
        <v>2021</v>
      </c>
      <c r="H1678">
        <v>4</v>
      </c>
      <c r="I1678" t="s">
        <v>743</v>
      </c>
      <c r="J1678" s="29">
        <v>44316</v>
      </c>
      <c r="K1678" t="s">
        <v>744</v>
      </c>
      <c r="L1678" t="s">
        <v>745</v>
      </c>
      <c r="M1678" t="s">
        <v>852</v>
      </c>
      <c r="N1678" t="s">
        <v>853</v>
      </c>
      <c r="O1678" t="s">
        <v>837</v>
      </c>
      <c r="P1678" t="s">
        <v>673</v>
      </c>
      <c r="Q1678" t="s">
        <v>749</v>
      </c>
      <c r="R1678" t="s">
        <v>619</v>
      </c>
      <c r="S1678" t="s">
        <v>792</v>
      </c>
      <c r="T1678" t="s">
        <v>751</v>
      </c>
      <c r="U1678" t="s">
        <v>752</v>
      </c>
      <c r="V1678" t="s">
        <v>753</v>
      </c>
      <c r="W1678" t="s">
        <v>933</v>
      </c>
      <c r="X1678" t="s">
        <v>934</v>
      </c>
      <c r="Y1678" t="s">
        <v>755</v>
      </c>
      <c r="Z1678" t="s">
        <v>380</v>
      </c>
      <c r="AA1678" t="s">
        <v>756</v>
      </c>
      <c r="AB1678" t="s">
        <v>924</v>
      </c>
      <c r="AC1678" t="s">
        <v>758</v>
      </c>
      <c r="AD1678" t="s">
        <v>759</v>
      </c>
      <c r="AE1678" t="s">
        <v>562</v>
      </c>
      <c r="AF1678" t="s">
        <v>935</v>
      </c>
      <c r="AG1678" t="s">
        <v>761</v>
      </c>
      <c r="AH1678" t="s">
        <v>762</v>
      </c>
      <c r="AI1678" t="s">
        <v>936</v>
      </c>
      <c r="AJ1678">
        <v>742.53</v>
      </c>
      <c r="AK1678">
        <v>0</v>
      </c>
      <c r="AL1678">
        <v>0</v>
      </c>
      <c r="AM1678" t="s">
        <v>764</v>
      </c>
      <c r="AN1678" t="s">
        <v>764</v>
      </c>
      <c r="AO1678" t="s">
        <v>764</v>
      </c>
    </row>
    <row r="1679" spans="1:41" x14ac:dyDescent="0.35">
      <c r="A1679">
        <v>1069715</v>
      </c>
      <c r="B1679" t="s">
        <v>740</v>
      </c>
      <c r="C1679" t="s">
        <v>741</v>
      </c>
      <c r="D1679" t="e">
        <v>#N/A</v>
      </c>
      <c r="E1679" t="s">
        <v>957</v>
      </c>
      <c r="F1679" t="s">
        <v>834</v>
      </c>
      <c r="G1679">
        <v>2021</v>
      </c>
      <c r="H1679">
        <v>4</v>
      </c>
      <c r="I1679" t="s">
        <v>743</v>
      </c>
      <c r="J1679" s="29">
        <v>44316</v>
      </c>
      <c r="K1679" t="s">
        <v>744</v>
      </c>
      <c r="L1679" t="s">
        <v>745</v>
      </c>
      <c r="M1679" t="s">
        <v>852</v>
      </c>
      <c r="N1679" t="s">
        <v>853</v>
      </c>
      <c r="O1679" t="s">
        <v>837</v>
      </c>
      <c r="P1679" t="s">
        <v>673</v>
      </c>
      <c r="Q1679" t="s">
        <v>749</v>
      </c>
      <c r="R1679" t="s">
        <v>619</v>
      </c>
      <c r="S1679" t="s">
        <v>792</v>
      </c>
      <c r="T1679" t="s">
        <v>751</v>
      </c>
      <c r="U1679" t="s">
        <v>752</v>
      </c>
      <c r="V1679" t="s">
        <v>753</v>
      </c>
      <c r="W1679" t="s">
        <v>930</v>
      </c>
      <c r="X1679" t="s">
        <v>931</v>
      </c>
      <c r="Y1679" t="s">
        <v>755</v>
      </c>
      <c r="Z1679" t="s">
        <v>380</v>
      </c>
      <c r="AA1679" t="s">
        <v>756</v>
      </c>
      <c r="AB1679" t="s">
        <v>924</v>
      </c>
      <c r="AC1679" t="s">
        <v>758</v>
      </c>
      <c r="AD1679" t="s">
        <v>759</v>
      </c>
      <c r="AE1679" t="s">
        <v>562</v>
      </c>
      <c r="AF1679" t="s">
        <v>925</v>
      </c>
      <c r="AG1679" t="s">
        <v>761</v>
      </c>
      <c r="AH1679" t="s">
        <v>762</v>
      </c>
      <c r="AI1679" t="s">
        <v>926</v>
      </c>
      <c r="AJ1679">
        <v>2153.29</v>
      </c>
      <c r="AK1679">
        <v>0</v>
      </c>
      <c r="AL1679">
        <v>0</v>
      </c>
      <c r="AM1679" t="s">
        <v>764</v>
      </c>
      <c r="AN1679" t="s">
        <v>764</v>
      </c>
      <c r="AO1679" t="s">
        <v>764</v>
      </c>
    </row>
    <row r="1680" spans="1:41" x14ac:dyDescent="0.35">
      <c r="A1680">
        <v>1029045</v>
      </c>
      <c r="B1680" t="s">
        <v>740</v>
      </c>
      <c r="C1680" t="s">
        <v>741</v>
      </c>
      <c r="D1680" t="e">
        <v>#N/A</v>
      </c>
      <c r="E1680" t="s">
        <v>979</v>
      </c>
      <c r="F1680" t="s">
        <v>834</v>
      </c>
      <c r="G1680">
        <v>2021</v>
      </c>
      <c r="H1680">
        <v>4</v>
      </c>
      <c r="I1680" t="s">
        <v>743</v>
      </c>
      <c r="J1680" s="29">
        <v>44316</v>
      </c>
      <c r="K1680" t="s">
        <v>744</v>
      </c>
      <c r="L1680" t="s">
        <v>745</v>
      </c>
      <c r="M1680" t="s">
        <v>852</v>
      </c>
      <c r="N1680" t="s">
        <v>853</v>
      </c>
      <c r="O1680" t="s">
        <v>837</v>
      </c>
      <c r="P1680" t="s">
        <v>673</v>
      </c>
      <c r="Q1680" t="s">
        <v>749</v>
      </c>
      <c r="R1680" t="s">
        <v>595</v>
      </c>
      <c r="S1680" t="s">
        <v>702</v>
      </c>
      <c r="T1680" t="s">
        <v>751</v>
      </c>
      <c r="U1680" t="s">
        <v>752</v>
      </c>
      <c r="V1680" t="s">
        <v>753</v>
      </c>
      <c r="W1680" t="s">
        <v>930</v>
      </c>
      <c r="X1680" t="s">
        <v>931</v>
      </c>
      <c r="Y1680" t="s">
        <v>755</v>
      </c>
      <c r="Z1680" t="s">
        <v>380</v>
      </c>
      <c r="AA1680" t="s">
        <v>756</v>
      </c>
      <c r="AB1680" t="s">
        <v>924</v>
      </c>
      <c r="AC1680" t="s">
        <v>758</v>
      </c>
      <c r="AD1680" t="s">
        <v>759</v>
      </c>
      <c r="AE1680" t="s">
        <v>247</v>
      </c>
      <c r="AF1680" t="s">
        <v>925</v>
      </c>
      <c r="AG1680" t="s">
        <v>761</v>
      </c>
      <c r="AH1680" t="s">
        <v>762</v>
      </c>
      <c r="AI1680" t="s">
        <v>926</v>
      </c>
      <c r="AJ1680">
        <v>2981.74</v>
      </c>
      <c r="AK1680">
        <v>0</v>
      </c>
      <c r="AL1680">
        <v>0</v>
      </c>
      <c r="AM1680" t="s">
        <v>764</v>
      </c>
      <c r="AN1680" t="s">
        <v>764</v>
      </c>
      <c r="AO1680" t="s">
        <v>764</v>
      </c>
    </row>
    <row r="1681" spans="1:41" x14ac:dyDescent="0.35">
      <c r="A1681">
        <v>1029720</v>
      </c>
      <c r="B1681" t="s">
        <v>740</v>
      </c>
      <c r="C1681" t="s">
        <v>741</v>
      </c>
      <c r="D1681" t="e">
        <v>#N/A</v>
      </c>
      <c r="E1681" t="s">
        <v>976</v>
      </c>
      <c r="F1681" t="s">
        <v>834</v>
      </c>
      <c r="G1681">
        <v>2021</v>
      </c>
      <c r="H1681">
        <v>4</v>
      </c>
      <c r="I1681" t="s">
        <v>743</v>
      </c>
      <c r="J1681" s="29">
        <v>44316</v>
      </c>
      <c r="K1681" t="s">
        <v>744</v>
      </c>
      <c r="L1681" t="s">
        <v>745</v>
      </c>
      <c r="M1681" t="s">
        <v>852</v>
      </c>
      <c r="N1681" t="s">
        <v>853</v>
      </c>
      <c r="O1681" t="s">
        <v>837</v>
      </c>
      <c r="P1681" t="s">
        <v>673</v>
      </c>
      <c r="Q1681" t="s">
        <v>749</v>
      </c>
      <c r="R1681" t="s">
        <v>597</v>
      </c>
      <c r="S1681" t="s">
        <v>691</v>
      </c>
      <c r="T1681" t="s">
        <v>751</v>
      </c>
      <c r="U1681" t="s">
        <v>752</v>
      </c>
      <c r="V1681" t="s">
        <v>753</v>
      </c>
      <c r="W1681" t="s">
        <v>930</v>
      </c>
      <c r="X1681" t="s">
        <v>931</v>
      </c>
      <c r="Y1681" t="s">
        <v>755</v>
      </c>
      <c r="Z1681" t="s">
        <v>380</v>
      </c>
      <c r="AA1681" t="s">
        <v>756</v>
      </c>
      <c r="AB1681" t="s">
        <v>924</v>
      </c>
      <c r="AC1681" t="s">
        <v>758</v>
      </c>
      <c r="AD1681" t="s">
        <v>759</v>
      </c>
      <c r="AE1681" t="s">
        <v>768</v>
      </c>
      <c r="AF1681" t="s">
        <v>925</v>
      </c>
      <c r="AG1681" t="s">
        <v>761</v>
      </c>
      <c r="AH1681" t="s">
        <v>762</v>
      </c>
      <c r="AI1681" t="s">
        <v>926</v>
      </c>
      <c r="AJ1681">
        <v>2904.05</v>
      </c>
      <c r="AK1681">
        <v>0</v>
      </c>
      <c r="AL1681">
        <v>0</v>
      </c>
      <c r="AM1681" t="s">
        <v>764</v>
      </c>
      <c r="AN1681" t="s">
        <v>764</v>
      </c>
      <c r="AO1681" t="s">
        <v>764</v>
      </c>
    </row>
    <row r="1682" spans="1:41" x14ac:dyDescent="0.35">
      <c r="A1682">
        <v>1029631</v>
      </c>
      <c r="B1682" t="s">
        <v>740</v>
      </c>
      <c r="C1682" t="s">
        <v>741</v>
      </c>
      <c r="D1682" t="e">
        <v>#N/A</v>
      </c>
      <c r="E1682" t="s">
        <v>998</v>
      </c>
      <c r="F1682" t="s">
        <v>834</v>
      </c>
      <c r="G1682">
        <v>2021</v>
      </c>
      <c r="H1682">
        <v>4</v>
      </c>
      <c r="I1682" t="s">
        <v>743</v>
      </c>
      <c r="J1682" s="29">
        <v>44316</v>
      </c>
      <c r="K1682" t="s">
        <v>744</v>
      </c>
      <c r="L1682" t="s">
        <v>745</v>
      </c>
      <c r="M1682" t="s">
        <v>852</v>
      </c>
      <c r="N1682" t="s">
        <v>853</v>
      </c>
      <c r="O1682" t="s">
        <v>837</v>
      </c>
      <c r="P1682" t="s">
        <v>673</v>
      </c>
      <c r="Q1682" t="s">
        <v>749</v>
      </c>
      <c r="R1682" t="s">
        <v>581</v>
      </c>
      <c r="S1682" t="s">
        <v>697</v>
      </c>
      <c r="T1682" t="s">
        <v>751</v>
      </c>
      <c r="U1682" t="s">
        <v>752</v>
      </c>
      <c r="V1682" t="s">
        <v>753</v>
      </c>
      <c r="W1682" t="s">
        <v>930</v>
      </c>
      <c r="X1682" t="s">
        <v>931</v>
      </c>
      <c r="Y1682" t="s">
        <v>755</v>
      </c>
      <c r="Z1682" t="s">
        <v>380</v>
      </c>
      <c r="AA1682" t="s">
        <v>756</v>
      </c>
      <c r="AB1682" t="s">
        <v>924</v>
      </c>
      <c r="AC1682" t="s">
        <v>758</v>
      </c>
      <c r="AD1682" t="s">
        <v>759</v>
      </c>
      <c r="AE1682" t="s">
        <v>472</v>
      </c>
      <c r="AF1682" t="s">
        <v>925</v>
      </c>
      <c r="AG1682" t="s">
        <v>761</v>
      </c>
      <c r="AH1682" t="s">
        <v>762</v>
      </c>
      <c r="AI1682" t="s">
        <v>926</v>
      </c>
      <c r="AJ1682">
        <v>20252.29</v>
      </c>
      <c r="AK1682">
        <v>0</v>
      </c>
      <c r="AL1682">
        <v>0</v>
      </c>
      <c r="AM1682" t="s">
        <v>764</v>
      </c>
      <c r="AN1682" t="s">
        <v>764</v>
      </c>
      <c r="AO1682" t="s">
        <v>764</v>
      </c>
    </row>
    <row r="1683" spans="1:41" x14ac:dyDescent="0.35">
      <c r="A1683">
        <v>1029633</v>
      </c>
      <c r="B1683" t="s">
        <v>740</v>
      </c>
      <c r="C1683" t="s">
        <v>741</v>
      </c>
      <c r="D1683" t="e">
        <v>#N/A</v>
      </c>
      <c r="E1683" t="s">
        <v>997</v>
      </c>
      <c r="F1683" t="s">
        <v>834</v>
      </c>
      <c r="G1683">
        <v>2021</v>
      </c>
      <c r="H1683">
        <v>4</v>
      </c>
      <c r="I1683" t="s">
        <v>743</v>
      </c>
      <c r="J1683" s="29">
        <v>44316</v>
      </c>
      <c r="K1683" t="s">
        <v>744</v>
      </c>
      <c r="L1683" t="s">
        <v>745</v>
      </c>
      <c r="M1683" t="s">
        <v>852</v>
      </c>
      <c r="N1683" t="s">
        <v>853</v>
      </c>
      <c r="O1683" t="s">
        <v>837</v>
      </c>
      <c r="P1683" t="s">
        <v>673</v>
      </c>
      <c r="Q1683" t="s">
        <v>749</v>
      </c>
      <c r="R1683" t="s">
        <v>581</v>
      </c>
      <c r="S1683" t="s">
        <v>697</v>
      </c>
      <c r="T1683" t="s">
        <v>751</v>
      </c>
      <c r="U1683" t="s">
        <v>752</v>
      </c>
      <c r="V1683" t="s">
        <v>753</v>
      </c>
      <c r="W1683" t="s">
        <v>922</v>
      </c>
      <c r="X1683" t="s">
        <v>923</v>
      </c>
      <c r="Y1683" t="s">
        <v>755</v>
      </c>
      <c r="Z1683" t="s">
        <v>380</v>
      </c>
      <c r="AA1683" t="s">
        <v>756</v>
      </c>
      <c r="AB1683" t="s">
        <v>924</v>
      </c>
      <c r="AC1683" t="s">
        <v>758</v>
      </c>
      <c r="AD1683" t="s">
        <v>759</v>
      </c>
      <c r="AE1683" t="s">
        <v>472</v>
      </c>
      <c r="AF1683" t="s">
        <v>925</v>
      </c>
      <c r="AG1683" t="s">
        <v>761</v>
      </c>
      <c r="AH1683" t="s">
        <v>762</v>
      </c>
      <c r="AI1683" t="s">
        <v>926</v>
      </c>
      <c r="AJ1683">
        <v>800.94</v>
      </c>
      <c r="AK1683">
        <v>0</v>
      </c>
      <c r="AL1683">
        <v>0</v>
      </c>
      <c r="AM1683" t="s">
        <v>764</v>
      </c>
      <c r="AN1683" t="s">
        <v>764</v>
      </c>
      <c r="AO1683" t="s">
        <v>764</v>
      </c>
    </row>
    <row r="1684" spans="1:41" x14ac:dyDescent="0.35">
      <c r="A1684">
        <v>1029540</v>
      </c>
      <c r="B1684" t="s">
        <v>740</v>
      </c>
      <c r="C1684" t="s">
        <v>741</v>
      </c>
      <c r="D1684" t="e">
        <v>#N/A</v>
      </c>
      <c r="E1684" t="s">
        <v>993</v>
      </c>
      <c r="F1684" t="s">
        <v>834</v>
      </c>
      <c r="G1684">
        <v>2021</v>
      </c>
      <c r="H1684">
        <v>4</v>
      </c>
      <c r="I1684" t="s">
        <v>743</v>
      </c>
      <c r="J1684" s="29">
        <v>44316</v>
      </c>
      <c r="K1684" t="s">
        <v>744</v>
      </c>
      <c r="L1684" t="s">
        <v>745</v>
      </c>
      <c r="M1684" t="s">
        <v>852</v>
      </c>
      <c r="N1684" t="s">
        <v>853</v>
      </c>
      <c r="O1684" t="s">
        <v>837</v>
      </c>
      <c r="P1684" t="s">
        <v>673</v>
      </c>
      <c r="Q1684" t="s">
        <v>749</v>
      </c>
      <c r="R1684" t="s">
        <v>585</v>
      </c>
      <c r="S1684" t="s">
        <v>706</v>
      </c>
      <c r="T1684" t="s">
        <v>751</v>
      </c>
      <c r="U1684" t="s">
        <v>752</v>
      </c>
      <c r="V1684" t="s">
        <v>753</v>
      </c>
      <c r="W1684" t="s">
        <v>933</v>
      </c>
      <c r="X1684" t="s">
        <v>934</v>
      </c>
      <c r="Y1684" t="s">
        <v>755</v>
      </c>
      <c r="Z1684" t="s">
        <v>380</v>
      </c>
      <c r="AA1684" t="s">
        <v>756</v>
      </c>
      <c r="AB1684" t="s">
        <v>924</v>
      </c>
      <c r="AC1684" t="s">
        <v>758</v>
      </c>
      <c r="AD1684" t="s">
        <v>759</v>
      </c>
      <c r="AE1684" t="s">
        <v>766</v>
      </c>
      <c r="AF1684" t="s">
        <v>935</v>
      </c>
      <c r="AG1684" t="s">
        <v>761</v>
      </c>
      <c r="AH1684" t="s">
        <v>762</v>
      </c>
      <c r="AI1684" t="s">
        <v>936</v>
      </c>
      <c r="AJ1684">
        <v>2668.78</v>
      </c>
      <c r="AK1684">
        <v>0</v>
      </c>
      <c r="AL1684">
        <v>0</v>
      </c>
      <c r="AM1684" t="s">
        <v>764</v>
      </c>
      <c r="AN1684" t="s">
        <v>764</v>
      </c>
      <c r="AO1684" t="s">
        <v>764</v>
      </c>
    </row>
    <row r="1685" spans="1:41" x14ac:dyDescent="0.35">
      <c r="A1685">
        <v>1029541</v>
      </c>
      <c r="B1685" t="s">
        <v>740</v>
      </c>
      <c r="C1685" t="s">
        <v>741</v>
      </c>
      <c r="D1685" t="e">
        <v>#N/A</v>
      </c>
      <c r="E1685" t="s">
        <v>992</v>
      </c>
      <c r="F1685" t="s">
        <v>834</v>
      </c>
      <c r="G1685">
        <v>2021</v>
      </c>
      <c r="H1685">
        <v>4</v>
      </c>
      <c r="I1685" t="s">
        <v>743</v>
      </c>
      <c r="J1685" s="29">
        <v>44316</v>
      </c>
      <c r="K1685" t="s">
        <v>744</v>
      </c>
      <c r="L1685" t="s">
        <v>745</v>
      </c>
      <c r="M1685" t="s">
        <v>852</v>
      </c>
      <c r="N1685" t="s">
        <v>853</v>
      </c>
      <c r="O1685" t="s">
        <v>837</v>
      </c>
      <c r="P1685" t="s">
        <v>673</v>
      </c>
      <c r="Q1685" t="s">
        <v>749</v>
      </c>
      <c r="R1685" t="s">
        <v>585</v>
      </c>
      <c r="S1685" t="s">
        <v>706</v>
      </c>
      <c r="T1685" t="s">
        <v>751</v>
      </c>
      <c r="U1685" t="s">
        <v>752</v>
      </c>
      <c r="V1685" t="s">
        <v>753</v>
      </c>
      <c r="W1685" t="s">
        <v>930</v>
      </c>
      <c r="X1685" t="s">
        <v>931</v>
      </c>
      <c r="Y1685" t="s">
        <v>755</v>
      </c>
      <c r="Z1685" t="s">
        <v>380</v>
      </c>
      <c r="AA1685" t="s">
        <v>756</v>
      </c>
      <c r="AB1685" t="s">
        <v>924</v>
      </c>
      <c r="AC1685" t="s">
        <v>758</v>
      </c>
      <c r="AD1685" t="s">
        <v>759</v>
      </c>
      <c r="AE1685" t="s">
        <v>766</v>
      </c>
      <c r="AF1685" t="s">
        <v>925</v>
      </c>
      <c r="AG1685" t="s">
        <v>761</v>
      </c>
      <c r="AH1685" t="s">
        <v>762</v>
      </c>
      <c r="AI1685" t="s">
        <v>926</v>
      </c>
      <c r="AJ1685">
        <v>3808.96</v>
      </c>
      <c r="AK1685">
        <v>0</v>
      </c>
      <c r="AL1685">
        <v>0</v>
      </c>
      <c r="AM1685" t="s">
        <v>764</v>
      </c>
      <c r="AN1685" t="s">
        <v>764</v>
      </c>
      <c r="AO1685" t="s">
        <v>764</v>
      </c>
    </row>
    <row r="1686" spans="1:41" x14ac:dyDescent="0.35">
      <c r="A1686">
        <v>1060746</v>
      </c>
      <c r="B1686" t="s">
        <v>740</v>
      </c>
      <c r="C1686" t="s">
        <v>741</v>
      </c>
      <c r="D1686" t="e">
        <v>#N/A</v>
      </c>
      <c r="E1686" t="s">
        <v>999</v>
      </c>
      <c r="F1686" t="s">
        <v>834</v>
      </c>
      <c r="G1686">
        <v>2021</v>
      </c>
      <c r="H1686">
        <v>4</v>
      </c>
      <c r="I1686" t="s">
        <v>743</v>
      </c>
      <c r="J1686" s="29">
        <v>44316</v>
      </c>
      <c r="K1686" t="s">
        <v>744</v>
      </c>
      <c r="L1686" t="s">
        <v>745</v>
      </c>
      <c r="M1686" t="s">
        <v>852</v>
      </c>
      <c r="N1686" t="s">
        <v>853</v>
      </c>
      <c r="O1686" t="s">
        <v>837</v>
      </c>
      <c r="P1686" t="s">
        <v>673</v>
      </c>
      <c r="Q1686" t="s">
        <v>749</v>
      </c>
      <c r="R1686" t="s">
        <v>581</v>
      </c>
      <c r="S1686" t="s">
        <v>697</v>
      </c>
      <c r="T1686" t="s">
        <v>751</v>
      </c>
      <c r="U1686" t="s">
        <v>752</v>
      </c>
      <c r="V1686" t="s">
        <v>753</v>
      </c>
      <c r="W1686" t="s">
        <v>933</v>
      </c>
      <c r="X1686" t="s">
        <v>934</v>
      </c>
      <c r="Y1686" t="s">
        <v>755</v>
      </c>
      <c r="Z1686" t="s">
        <v>380</v>
      </c>
      <c r="AA1686" t="s">
        <v>756</v>
      </c>
      <c r="AB1686" t="s">
        <v>924</v>
      </c>
      <c r="AC1686" t="s">
        <v>758</v>
      </c>
      <c r="AD1686" t="s">
        <v>759</v>
      </c>
      <c r="AE1686" t="s">
        <v>472</v>
      </c>
      <c r="AF1686" t="s">
        <v>935</v>
      </c>
      <c r="AG1686" t="s">
        <v>761</v>
      </c>
      <c r="AH1686" t="s">
        <v>762</v>
      </c>
      <c r="AI1686" t="s">
        <v>936</v>
      </c>
      <c r="AJ1686">
        <v>3922.55</v>
      </c>
      <c r="AK1686">
        <v>0</v>
      </c>
      <c r="AL1686">
        <v>0</v>
      </c>
      <c r="AM1686" t="s">
        <v>764</v>
      </c>
      <c r="AN1686" t="s">
        <v>764</v>
      </c>
      <c r="AO1686" t="s">
        <v>764</v>
      </c>
    </row>
    <row r="1687" spans="1:41" x14ac:dyDescent="0.35">
      <c r="A1687">
        <v>1060748</v>
      </c>
      <c r="B1687" t="s">
        <v>740</v>
      </c>
      <c r="C1687" t="s">
        <v>741</v>
      </c>
      <c r="D1687" t="e">
        <v>#N/A</v>
      </c>
      <c r="E1687" t="s">
        <v>990</v>
      </c>
      <c r="F1687" t="s">
        <v>834</v>
      </c>
      <c r="G1687">
        <v>2021</v>
      </c>
      <c r="H1687">
        <v>4</v>
      </c>
      <c r="I1687" t="s">
        <v>743</v>
      </c>
      <c r="J1687" s="29">
        <v>44316</v>
      </c>
      <c r="K1687" t="s">
        <v>744</v>
      </c>
      <c r="L1687" t="s">
        <v>745</v>
      </c>
      <c r="M1687" t="s">
        <v>852</v>
      </c>
      <c r="N1687" t="s">
        <v>853</v>
      </c>
      <c r="O1687" t="s">
        <v>837</v>
      </c>
      <c r="P1687" t="s">
        <v>673</v>
      </c>
      <c r="Q1687" t="s">
        <v>749</v>
      </c>
      <c r="R1687" t="s">
        <v>587</v>
      </c>
      <c r="S1687" t="s">
        <v>799</v>
      </c>
      <c r="T1687" t="s">
        <v>751</v>
      </c>
      <c r="U1687" t="s">
        <v>752</v>
      </c>
      <c r="V1687" t="s">
        <v>753</v>
      </c>
      <c r="W1687" t="s">
        <v>933</v>
      </c>
      <c r="X1687" t="s">
        <v>934</v>
      </c>
      <c r="Y1687" t="s">
        <v>755</v>
      </c>
      <c r="Z1687" t="s">
        <v>380</v>
      </c>
      <c r="AA1687" t="s">
        <v>756</v>
      </c>
      <c r="AB1687" t="s">
        <v>924</v>
      </c>
      <c r="AC1687" t="s">
        <v>758</v>
      </c>
      <c r="AD1687" t="s">
        <v>759</v>
      </c>
      <c r="AE1687" t="s">
        <v>768</v>
      </c>
      <c r="AF1687" t="s">
        <v>935</v>
      </c>
      <c r="AG1687" t="s">
        <v>761</v>
      </c>
      <c r="AH1687" t="s">
        <v>762</v>
      </c>
      <c r="AI1687" t="s">
        <v>936</v>
      </c>
      <c r="AJ1687">
        <v>701.97</v>
      </c>
      <c r="AK1687">
        <v>0</v>
      </c>
      <c r="AL1687">
        <v>0</v>
      </c>
      <c r="AM1687" t="s">
        <v>764</v>
      </c>
      <c r="AN1687" t="s">
        <v>764</v>
      </c>
      <c r="AO1687" t="s">
        <v>764</v>
      </c>
    </row>
    <row r="1688" spans="1:41" x14ac:dyDescent="0.35">
      <c r="A1688">
        <v>1060749</v>
      </c>
      <c r="B1688" t="s">
        <v>740</v>
      </c>
      <c r="C1688" t="s">
        <v>741</v>
      </c>
      <c r="D1688" t="e">
        <v>#N/A</v>
      </c>
      <c r="E1688" t="s">
        <v>989</v>
      </c>
      <c r="F1688" t="s">
        <v>834</v>
      </c>
      <c r="G1688">
        <v>2021</v>
      </c>
      <c r="H1688">
        <v>4</v>
      </c>
      <c r="I1688" t="s">
        <v>743</v>
      </c>
      <c r="J1688" s="29">
        <v>44316</v>
      </c>
      <c r="K1688" t="s">
        <v>744</v>
      </c>
      <c r="L1688" t="s">
        <v>745</v>
      </c>
      <c r="M1688" t="s">
        <v>852</v>
      </c>
      <c r="N1688" t="s">
        <v>853</v>
      </c>
      <c r="O1688" t="s">
        <v>837</v>
      </c>
      <c r="P1688" t="s">
        <v>673</v>
      </c>
      <c r="Q1688" t="s">
        <v>749</v>
      </c>
      <c r="R1688" t="s">
        <v>587</v>
      </c>
      <c r="S1688" t="s">
        <v>799</v>
      </c>
      <c r="T1688" t="s">
        <v>751</v>
      </c>
      <c r="U1688" t="s">
        <v>752</v>
      </c>
      <c r="V1688" t="s">
        <v>753</v>
      </c>
      <c r="W1688" t="s">
        <v>930</v>
      </c>
      <c r="X1688" t="s">
        <v>931</v>
      </c>
      <c r="Y1688" t="s">
        <v>755</v>
      </c>
      <c r="Z1688" t="s">
        <v>380</v>
      </c>
      <c r="AA1688" t="s">
        <v>756</v>
      </c>
      <c r="AB1688" t="s">
        <v>924</v>
      </c>
      <c r="AC1688" t="s">
        <v>758</v>
      </c>
      <c r="AD1688" t="s">
        <v>759</v>
      </c>
      <c r="AE1688" t="s">
        <v>768</v>
      </c>
      <c r="AF1688" t="s">
        <v>925</v>
      </c>
      <c r="AG1688" t="s">
        <v>761</v>
      </c>
      <c r="AH1688" t="s">
        <v>762</v>
      </c>
      <c r="AI1688" t="s">
        <v>926</v>
      </c>
      <c r="AJ1688">
        <v>4096.16</v>
      </c>
      <c r="AK1688">
        <v>0</v>
      </c>
      <c r="AL1688">
        <v>0</v>
      </c>
      <c r="AM1688" t="s">
        <v>764</v>
      </c>
      <c r="AN1688" t="s">
        <v>764</v>
      </c>
      <c r="AO1688" t="s">
        <v>764</v>
      </c>
    </row>
    <row r="1689" spans="1:41" x14ac:dyDescent="0.35">
      <c r="A1689">
        <v>1060753</v>
      </c>
      <c r="B1689" t="s">
        <v>740</v>
      </c>
      <c r="C1689" t="s">
        <v>741</v>
      </c>
      <c r="D1689" t="e">
        <v>#N/A</v>
      </c>
      <c r="E1689" t="s">
        <v>985</v>
      </c>
      <c r="F1689" t="s">
        <v>834</v>
      </c>
      <c r="G1689">
        <v>2021</v>
      </c>
      <c r="H1689">
        <v>4</v>
      </c>
      <c r="I1689" t="s">
        <v>743</v>
      </c>
      <c r="J1689" s="29">
        <v>44316</v>
      </c>
      <c r="K1689" t="s">
        <v>744</v>
      </c>
      <c r="L1689" t="s">
        <v>745</v>
      </c>
      <c r="M1689" t="s">
        <v>852</v>
      </c>
      <c r="N1689" t="s">
        <v>853</v>
      </c>
      <c r="O1689" t="s">
        <v>837</v>
      </c>
      <c r="P1689" t="s">
        <v>673</v>
      </c>
      <c r="Q1689" t="s">
        <v>749</v>
      </c>
      <c r="R1689" t="s">
        <v>591</v>
      </c>
      <c r="S1689" t="s">
        <v>687</v>
      </c>
      <c r="T1689" t="s">
        <v>751</v>
      </c>
      <c r="U1689" t="s">
        <v>752</v>
      </c>
      <c r="V1689" t="s">
        <v>753</v>
      </c>
      <c r="W1689" t="s">
        <v>933</v>
      </c>
      <c r="X1689" t="s">
        <v>934</v>
      </c>
      <c r="Y1689" t="s">
        <v>755</v>
      </c>
      <c r="Z1689" t="s">
        <v>380</v>
      </c>
      <c r="AA1689" t="s">
        <v>756</v>
      </c>
      <c r="AB1689" t="s">
        <v>924</v>
      </c>
      <c r="AC1689" t="s">
        <v>758</v>
      </c>
      <c r="AD1689" t="s">
        <v>759</v>
      </c>
      <c r="AE1689" t="s">
        <v>768</v>
      </c>
      <c r="AF1689" t="s">
        <v>935</v>
      </c>
      <c r="AG1689" t="s">
        <v>761</v>
      </c>
      <c r="AH1689" t="s">
        <v>762</v>
      </c>
      <c r="AI1689" t="s">
        <v>936</v>
      </c>
      <c r="AJ1689">
        <v>923.66</v>
      </c>
      <c r="AK1689">
        <v>0</v>
      </c>
      <c r="AL1689">
        <v>0</v>
      </c>
      <c r="AM1689" t="s">
        <v>764</v>
      </c>
      <c r="AN1689" t="s">
        <v>764</v>
      </c>
      <c r="AO1689" t="s">
        <v>764</v>
      </c>
    </row>
    <row r="1690" spans="1:41" x14ac:dyDescent="0.35">
      <c r="A1690">
        <v>1060763</v>
      </c>
      <c r="B1690" t="s">
        <v>740</v>
      </c>
      <c r="C1690" t="s">
        <v>741</v>
      </c>
      <c r="D1690" t="e">
        <v>#N/A</v>
      </c>
      <c r="E1690" t="s">
        <v>980</v>
      </c>
      <c r="F1690" t="s">
        <v>834</v>
      </c>
      <c r="G1690">
        <v>2021</v>
      </c>
      <c r="H1690">
        <v>4</v>
      </c>
      <c r="I1690" t="s">
        <v>743</v>
      </c>
      <c r="J1690" s="29">
        <v>44316</v>
      </c>
      <c r="K1690" t="s">
        <v>744</v>
      </c>
      <c r="L1690" t="s">
        <v>745</v>
      </c>
      <c r="M1690" t="s">
        <v>852</v>
      </c>
      <c r="N1690" t="s">
        <v>853</v>
      </c>
      <c r="O1690" t="s">
        <v>837</v>
      </c>
      <c r="P1690" t="s">
        <v>673</v>
      </c>
      <c r="Q1690" t="s">
        <v>749</v>
      </c>
      <c r="R1690" t="s">
        <v>595</v>
      </c>
      <c r="S1690" t="s">
        <v>702</v>
      </c>
      <c r="T1690" t="s">
        <v>751</v>
      </c>
      <c r="U1690" t="s">
        <v>752</v>
      </c>
      <c r="V1690" t="s">
        <v>753</v>
      </c>
      <c r="W1690" t="s">
        <v>933</v>
      </c>
      <c r="X1690" t="s">
        <v>934</v>
      </c>
      <c r="Y1690" t="s">
        <v>755</v>
      </c>
      <c r="Z1690" t="s">
        <v>380</v>
      </c>
      <c r="AA1690" t="s">
        <v>756</v>
      </c>
      <c r="AB1690" t="s">
        <v>924</v>
      </c>
      <c r="AC1690" t="s">
        <v>758</v>
      </c>
      <c r="AD1690" t="s">
        <v>759</v>
      </c>
      <c r="AE1690" t="s">
        <v>247</v>
      </c>
      <c r="AF1690" t="s">
        <v>935</v>
      </c>
      <c r="AG1690" t="s">
        <v>761</v>
      </c>
      <c r="AH1690" t="s">
        <v>762</v>
      </c>
      <c r="AI1690" t="s">
        <v>936</v>
      </c>
      <c r="AJ1690">
        <v>1948.66</v>
      </c>
      <c r="AK1690">
        <v>0</v>
      </c>
      <c r="AL1690">
        <v>0</v>
      </c>
      <c r="AM1690" t="s">
        <v>764</v>
      </c>
      <c r="AN1690" t="s">
        <v>764</v>
      </c>
      <c r="AO1690" t="s">
        <v>764</v>
      </c>
    </row>
    <row r="1691" spans="1:41" x14ac:dyDescent="0.35">
      <c r="A1691">
        <v>1060764</v>
      </c>
      <c r="B1691" t="s">
        <v>740</v>
      </c>
      <c r="C1691" t="s">
        <v>741</v>
      </c>
      <c r="D1691" t="e">
        <v>#N/A</v>
      </c>
      <c r="E1691" t="s">
        <v>1007</v>
      </c>
      <c r="F1691" t="s">
        <v>834</v>
      </c>
      <c r="G1691">
        <v>2021</v>
      </c>
      <c r="H1691">
        <v>4</v>
      </c>
      <c r="I1691" t="s">
        <v>743</v>
      </c>
      <c r="J1691" s="29">
        <v>44316</v>
      </c>
      <c r="K1691" t="s">
        <v>744</v>
      </c>
      <c r="L1691" t="s">
        <v>745</v>
      </c>
      <c r="M1691" t="s">
        <v>852</v>
      </c>
      <c r="N1691" t="s">
        <v>853</v>
      </c>
      <c r="O1691" t="s">
        <v>837</v>
      </c>
      <c r="P1691" t="s">
        <v>673</v>
      </c>
      <c r="Q1691" t="s">
        <v>749</v>
      </c>
      <c r="R1691" t="s">
        <v>603</v>
      </c>
      <c r="S1691" t="s">
        <v>868</v>
      </c>
      <c r="T1691" t="s">
        <v>751</v>
      </c>
      <c r="U1691" t="s">
        <v>752</v>
      </c>
      <c r="V1691" t="s">
        <v>753</v>
      </c>
      <c r="W1691" t="s">
        <v>930</v>
      </c>
      <c r="X1691" t="s">
        <v>931</v>
      </c>
      <c r="Y1691" t="s">
        <v>755</v>
      </c>
      <c r="Z1691" t="s">
        <v>380</v>
      </c>
      <c r="AA1691" t="s">
        <v>756</v>
      </c>
      <c r="AB1691" t="s">
        <v>924</v>
      </c>
      <c r="AC1691" t="s">
        <v>758</v>
      </c>
      <c r="AD1691" t="s">
        <v>759</v>
      </c>
      <c r="AE1691" t="s">
        <v>247</v>
      </c>
      <c r="AF1691" t="s">
        <v>925</v>
      </c>
      <c r="AG1691" t="s">
        <v>761</v>
      </c>
      <c r="AH1691" t="s">
        <v>762</v>
      </c>
      <c r="AI1691" t="s">
        <v>926</v>
      </c>
      <c r="AJ1691">
        <v>1143.3</v>
      </c>
      <c r="AK1691">
        <v>0</v>
      </c>
      <c r="AL1691">
        <v>0</v>
      </c>
      <c r="AM1691" t="s">
        <v>764</v>
      </c>
      <c r="AN1691" t="s">
        <v>764</v>
      </c>
      <c r="AO1691" t="s">
        <v>764</v>
      </c>
    </row>
    <row r="1692" spans="1:41" x14ac:dyDescent="0.35">
      <c r="A1692">
        <v>1060766</v>
      </c>
      <c r="B1692" t="s">
        <v>740</v>
      </c>
      <c r="C1692" t="s">
        <v>741</v>
      </c>
      <c r="D1692" t="e">
        <v>#N/A</v>
      </c>
      <c r="E1692" t="s">
        <v>969</v>
      </c>
      <c r="F1692" t="s">
        <v>834</v>
      </c>
      <c r="G1692">
        <v>2021</v>
      </c>
      <c r="H1692">
        <v>4</v>
      </c>
      <c r="I1692" t="s">
        <v>743</v>
      </c>
      <c r="J1692" s="29">
        <v>44316</v>
      </c>
      <c r="K1692" t="s">
        <v>744</v>
      </c>
      <c r="L1692" t="s">
        <v>745</v>
      </c>
      <c r="M1692" t="s">
        <v>852</v>
      </c>
      <c r="N1692" t="s">
        <v>853</v>
      </c>
      <c r="O1692" t="s">
        <v>837</v>
      </c>
      <c r="P1692" t="s">
        <v>673</v>
      </c>
      <c r="Q1692" t="s">
        <v>749</v>
      </c>
      <c r="R1692" t="s">
        <v>607</v>
      </c>
      <c r="S1692" t="s">
        <v>794</v>
      </c>
      <c r="T1692" t="s">
        <v>751</v>
      </c>
      <c r="U1692" t="s">
        <v>752</v>
      </c>
      <c r="V1692" t="s">
        <v>753</v>
      </c>
      <c r="W1692" t="s">
        <v>930</v>
      </c>
      <c r="X1692" t="s">
        <v>931</v>
      </c>
      <c r="Y1692" t="s">
        <v>755</v>
      </c>
      <c r="Z1692" t="s">
        <v>380</v>
      </c>
      <c r="AA1692" t="s">
        <v>756</v>
      </c>
      <c r="AB1692" t="s">
        <v>924</v>
      </c>
      <c r="AC1692" t="s">
        <v>758</v>
      </c>
      <c r="AD1692" t="s">
        <v>759</v>
      </c>
      <c r="AE1692" t="s">
        <v>768</v>
      </c>
      <c r="AF1692" t="s">
        <v>925</v>
      </c>
      <c r="AG1692" t="s">
        <v>761</v>
      </c>
      <c r="AH1692" t="s">
        <v>762</v>
      </c>
      <c r="AI1692" t="s">
        <v>926</v>
      </c>
      <c r="AJ1692">
        <v>4900.9399999999996</v>
      </c>
      <c r="AK1692">
        <v>0</v>
      </c>
      <c r="AL1692">
        <v>0</v>
      </c>
      <c r="AM1692" t="s">
        <v>764</v>
      </c>
      <c r="AN1692" t="s">
        <v>764</v>
      </c>
      <c r="AO1692" t="s">
        <v>764</v>
      </c>
    </row>
    <row r="1693" spans="1:41" x14ac:dyDescent="0.35">
      <c r="A1693">
        <v>1060767</v>
      </c>
      <c r="B1693" t="s">
        <v>740</v>
      </c>
      <c r="C1693" t="s">
        <v>741</v>
      </c>
      <c r="D1693" t="e">
        <v>#N/A</v>
      </c>
      <c r="E1693" t="s">
        <v>968</v>
      </c>
      <c r="F1693" t="s">
        <v>834</v>
      </c>
      <c r="G1693">
        <v>2021</v>
      </c>
      <c r="H1693">
        <v>4</v>
      </c>
      <c r="I1693" t="s">
        <v>743</v>
      </c>
      <c r="J1693" s="29">
        <v>44316</v>
      </c>
      <c r="K1693" t="s">
        <v>744</v>
      </c>
      <c r="L1693" t="s">
        <v>745</v>
      </c>
      <c r="M1693" t="s">
        <v>852</v>
      </c>
      <c r="N1693" t="s">
        <v>853</v>
      </c>
      <c r="O1693" t="s">
        <v>837</v>
      </c>
      <c r="P1693" t="s">
        <v>673</v>
      </c>
      <c r="Q1693" t="s">
        <v>749</v>
      </c>
      <c r="R1693" t="s">
        <v>609</v>
      </c>
      <c r="S1693" t="s">
        <v>701</v>
      </c>
      <c r="T1693" t="s">
        <v>751</v>
      </c>
      <c r="U1693" t="s">
        <v>752</v>
      </c>
      <c r="V1693" t="s">
        <v>753</v>
      </c>
      <c r="W1693" t="s">
        <v>933</v>
      </c>
      <c r="X1693" t="s">
        <v>934</v>
      </c>
      <c r="Y1693" t="s">
        <v>755</v>
      </c>
      <c r="Z1693" t="s">
        <v>380</v>
      </c>
      <c r="AA1693" t="s">
        <v>756</v>
      </c>
      <c r="AB1693" t="s">
        <v>924</v>
      </c>
      <c r="AC1693" t="s">
        <v>758</v>
      </c>
      <c r="AD1693" t="s">
        <v>759</v>
      </c>
      <c r="AE1693" t="s">
        <v>247</v>
      </c>
      <c r="AF1693" t="s">
        <v>935</v>
      </c>
      <c r="AG1693" t="s">
        <v>761</v>
      </c>
      <c r="AH1693" t="s">
        <v>762</v>
      </c>
      <c r="AI1693" t="s">
        <v>936</v>
      </c>
      <c r="AJ1693">
        <v>397.76</v>
      </c>
      <c r="AK1693">
        <v>0</v>
      </c>
      <c r="AL1693">
        <v>0</v>
      </c>
      <c r="AM1693" t="s">
        <v>764</v>
      </c>
      <c r="AN1693" t="s">
        <v>764</v>
      </c>
      <c r="AO1693" t="s">
        <v>764</v>
      </c>
    </row>
    <row r="1694" spans="1:41" x14ac:dyDescent="0.35">
      <c r="A1694">
        <v>1060768</v>
      </c>
      <c r="B1694" t="s">
        <v>740</v>
      </c>
      <c r="C1694" t="s">
        <v>741</v>
      </c>
      <c r="D1694" t="e">
        <v>#N/A</v>
      </c>
      <c r="E1694" t="s">
        <v>967</v>
      </c>
      <c r="F1694" t="s">
        <v>834</v>
      </c>
      <c r="G1694">
        <v>2021</v>
      </c>
      <c r="H1694">
        <v>4</v>
      </c>
      <c r="I1694" t="s">
        <v>743</v>
      </c>
      <c r="J1694" s="29">
        <v>44316</v>
      </c>
      <c r="K1694" t="s">
        <v>744</v>
      </c>
      <c r="L1694" t="s">
        <v>745</v>
      </c>
      <c r="M1694" t="s">
        <v>852</v>
      </c>
      <c r="N1694" t="s">
        <v>853</v>
      </c>
      <c r="O1694" t="s">
        <v>837</v>
      </c>
      <c r="P1694" t="s">
        <v>673</v>
      </c>
      <c r="Q1694" t="s">
        <v>749</v>
      </c>
      <c r="R1694" t="s">
        <v>609</v>
      </c>
      <c r="S1694" t="s">
        <v>701</v>
      </c>
      <c r="T1694" t="s">
        <v>751</v>
      </c>
      <c r="U1694" t="s">
        <v>752</v>
      </c>
      <c r="V1694" t="s">
        <v>753</v>
      </c>
      <c r="W1694" t="s">
        <v>930</v>
      </c>
      <c r="X1694" t="s">
        <v>931</v>
      </c>
      <c r="Y1694" t="s">
        <v>755</v>
      </c>
      <c r="Z1694" t="s">
        <v>380</v>
      </c>
      <c r="AA1694" t="s">
        <v>756</v>
      </c>
      <c r="AB1694" t="s">
        <v>924</v>
      </c>
      <c r="AC1694" t="s">
        <v>758</v>
      </c>
      <c r="AD1694" t="s">
        <v>759</v>
      </c>
      <c r="AE1694" t="s">
        <v>247</v>
      </c>
      <c r="AF1694" t="s">
        <v>925</v>
      </c>
      <c r="AG1694" t="s">
        <v>761</v>
      </c>
      <c r="AH1694" t="s">
        <v>762</v>
      </c>
      <c r="AI1694" t="s">
        <v>926</v>
      </c>
      <c r="AJ1694">
        <v>121.79</v>
      </c>
      <c r="AK1694">
        <v>0</v>
      </c>
      <c r="AL1694">
        <v>0</v>
      </c>
      <c r="AM1694" t="s">
        <v>764</v>
      </c>
      <c r="AN1694" t="s">
        <v>764</v>
      </c>
      <c r="AO1694" t="s">
        <v>764</v>
      </c>
    </row>
    <row r="1695" spans="1:41" x14ac:dyDescent="0.35">
      <c r="A1695">
        <v>1060768</v>
      </c>
      <c r="B1695" t="s">
        <v>740</v>
      </c>
      <c r="C1695" t="s">
        <v>741</v>
      </c>
      <c r="D1695" t="e">
        <v>#N/A</v>
      </c>
      <c r="E1695" t="s">
        <v>967</v>
      </c>
      <c r="F1695" t="s">
        <v>834</v>
      </c>
      <c r="G1695">
        <v>2021</v>
      </c>
      <c r="H1695">
        <v>4</v>
      </c>
      <c r="I1695" t="s">
        <v>743</v>
      </c>
      <c r="J1695" s="29">
        <v>44316</v>
      </c>
      <c r="K1695" t="s">
        <v>744</v>
      </c>
      <c r="L1695" t="s">
        <v>745</v>
      </c>
      <c r="M1695" t="s">
        <v>852</v>
      </c>
      <c r="N1695" t="s">
        <v>853</v>
      </c>
      <c r="O1695" t="s">
        <v>837</v>
      </c>
      <c r="P1695" t="s">
        <v>673</v>
      </c>
      <c r="Q1695" t="s">
        <v>749</v>
      </c>
      <c r="R1695" t="s">
        <v>609</v>
      </c>
      <c r="S1695" t="s">
        <v>701</v>
      </c>
      <c r="T1695" t="s">
        <v>751</v>
      </c>
      <c r="U1695" t="s">
        <v>752</v>
      </c>
      <c r="V1695" t="s">
        <v>753</v>
      </c>
      <c r="W1695" t="s">
        <v>930</v>
      </c>
      <c r="X1695" t="s">
        <v>931</v>
      </c>
      <c r="Y1695" t="s">
        <v>755</v>
      </c>
      <c r="Z1695" t="s">
        <v>380</v>
      </c>
      <c r="AA1695" t="s">
        <v>756</v>
      </c>
      <c r="AB1695" t="s">
        <v>924</v>
      </c>
      <c r="AC1695" t="s">
        <v>758</v>
      </c>
      <c r="AD1695" t="s">
        <v>759</v>
      </c>
      <c r="AE1695" t="s">
        <v>247</v>
      </c>
      <c r="AF1695" t="s">
        <v>925</v>
      </c>
      <c r="AG1695" t="s">
        <v>761</v>
      </c>
      <c r="AH1695" t="s">
        <v>762</v>
      </c>
      <c r="AI1695" t="s">
        <v>926</v>
      </c>
      <c r="AJ1695">
        <v>1468.8</v>
      </c>
      <c r="AK1695">
        <v>0</v>
      </c>
      <c r="AL1695">
        <v>0</v>
      </c>
      <c r="AM1695" t="s">
        <v>764</v>
      </c>
      <c r="AN1695" t="s">
        <v>764</v>
      </c>
      <c r="AO1695" t="s">
        <v>764</v>
      </c>
    </row>
    <row r="1696" spans="1:41" x14ac:dyDescent="0.35">
      <c r="A1696">
        <v>1060769</v>
      </c>
      <c r="B1696" t="s">
        <v>740</v>
      </c>
      <c r="C1696" t="s">
        <v>741</v>
      </c>
      <c r="D1696" t="e">
        <v>#N/A</v>
      </c>
      <c r="E1696" t="s">
        <v>966</v>
      </c>
      <c r="F1696" t="s">
        <v>834</v>
      </c>
      <c r="G1696">
        <v>2021</v>
      </c>
      <c r="H1696">
        <v>4</v>
      </c>
      <c r="I1696" t="s">
        <v>743</v>
      </c>
      <c r="J1696" s="29">
        <v>44316</v>
      </c>
      <c r="K1696" t="s">
        <v>744</v>
      </c>
      <c r="L1696" t="s">
        <v>745</v>
      </c>
      <c r="M1696" t="s">
        <v>852</v>
      </c>
      <c r="N1696" t="s">
        <v>853</v>
      </c>
      <c r="O1696" t="s">
        <v>837</v>
      </c>
      <c r="P1696" t="s">
        <v>673</v>
      </c>
      <c r="Q1696" t="s">
        <v>749</v>
      </c>
      <c r="R1696" t="s">
        <v>611</v>
      </c>
      <c r="S1696" t="s">
        <v>688</v>
      </c>
      <c r="T1696" t="s">
        <v>751</v>
      </c>
      <c r="U1696" t="s">
        <v>752</v>
      </c>
      <c r="V1696" t="s">
        <v>753</v>
      </c>
      <c r="W1696" t="s">
        <v>933</v>
      </c>
      <c r="X1696" t="s">
        <v>934</v>
      </c>
      <c r="Y1696" t="s">
        <v>755</v>
      </c>
      <c r="Z1696" t="s">
        <v>380</v>
      </c>
      <c r="AA1696" t="s">
        <v>756</v>
      </c>
      <c r="AB1696" t="s">
        <v>924</v>
      </c>
      <c r="AC1696" t="s">
        <v>758</v>
      </c>
      <c r="AD1696" t="s">
        <v>759</v>
      </c>
      <c r="AE1696" t="s">
        <v>768</v>
      </c>
      <c r="AF1696" t="s">
        <v>935</v>
      </c>
      <c r="AG1696" t="s">
        <v>761</v>
      </c>
      <c r="AH1696" t="s">
        <v>762</v>
      </c>
      <c r="AI1696" t="s">
        <v>936</v>
      </c>
      <c r="AJ1696">
        <v>679.49</v>
      </c>
      <c r="AK1696">
        <v>0</v>
      </c>
      <c r="AL1696">
        <v>0</v>
      </c>
      <c r="AM1696" t="s">
        <v>764</v>
      </c>
      <c r="AN1696" t="s">
        <v>764</v>
      </c>
      <c r="AO1696" t="s">
        <v>764</v>
      </c>
    </row>
    <row r="1697" spans="1:41" x14ac:dyDescent="0.35">
      <c r="A1697">
        <v>1060770</v>
      </c>
      <c r="B1697" t="s">
        <v>740</v>
      </c>
      <c r="C1697" t="s">
        <v>741</v>
      </c>
      <c r="D1697" t="e">
        <v>#N/A</v>
      </c>
      <c r="E1697" t="s">
        <v>965</v>
      </c>
      <c r="F1697" t="s">
        <v>834</v>
      </c>
      <c r="G1697">
        <v>2021</v>
      </c>
      <c r="H1697">
        <v>4</v>
      </c>
      <c r="I1697" t="s">
        <v>743</v>
      </c>
      <c r="J1697" s="29">
        <v>44316</v>
      </c>
      <c r="K1697" t="s">
        <v>744</v>
      </c>
      <c r="L1697" t="s">
        <v>745</v>
      </c>
      <c r="M1697" t="s">
        <v>852</v>
      </c>
      <c r="N1697" t="s">
        <v>853</v>
      </c>
      <c r="O1697" t="s">
        <v>837</v>
      </c>
      <c r="P1697" t="s">
        <v>673</v>
      </c>
      <c r="Q1697" t="s">
        <v>749</v>
      </c>
      <c r="R1697" t="s">
        <v>611</v>
      </c>
      <c r="S1697" t="s">
        <v>688</v>
      </c>
      <c r="T1697" t="s">
        <v>751</v>
      </c>
      <c r="U1697" t="s">
        <v>752</v>
      </c>
      <c r="V1697" t="s">
        <v>753</v>
      </c>
      <c r="W1697" t="s">
        <v>930</v>
      </c>
      <c r="X1697" t="s">
        <v>931</v>
      </c>
      <c r="Y1697" t="s">
        <v>755</v>
      </c>
      <c r="Z1697" t="s">
        <v>380</v>
      </c>
      <c r="AA1697" t="s">
        <v>756</v>
      </c>
      <c r="AB1697" t="s">
        <v>924</v>
      </c>
      <c r="AC1697" t="s">
        <v>758</v>
      </c>
      <c r="AD1697" t="s">
        <v>759</v>
      </c>
      <c r="AE1697" t="s">
        <v>768</v>
      </c>
      <c r="AF1697" t="s">
        <v>925</v>
      </c>
      <c r="AG1697" t="s">
        <v>761</v>
      </c>
      <c r="AH1697" t="s">
        <v>762</v>
      </c>
      <c r="AI1697" t="s">
        <v>926</v>
      </c>
      <c r="AJ1697">
        <v>1781.2</v>
      </c>
      <c r="AK1697">
        <v>0</v>
      </c>
      <c r="AL1697">
        <v>0</v>
      </c>
      <c r="AM1697" t="s">
        <v>764</v>
      </c>
      <c r="AN1697" t="s">
        <v>764</v>
      </c>
      <c r="AO1697" t="s">
        <v>764</v>
      </c>
    </row>
    <row r="1698" spans="1:41" x14ac:dyDescent="0.35">
      <c r="A1698">
        <v>1060773</v>
      </c>
      <c r="B1698" t="s">
        <v>740</v>
      </c>
      <c r="C1698" t="s">
        <v>741</v>
      </c>
      <c r="D1698" t="e">
        <v>#N/A</v>
      </c>
      <c r="E1698" t="s">
        <v>961</v>
      </c>
      <c r="F1698" t="s">
        <v>834</v>
      </c>
      <c r="G1698">
        <v>2021</v>
      </c>
      <c r="H1698">
        <v>4</v>
      </c>
      <c r="I1698" t="s">
        <v>743</v>
      </c>
      <c r="J1698" s="29">
        <v>44316</v>
      </c>
      <c r="K1698" t="s">
        <v>744</v>
      </c>
      <c r="L1698" t="s">
        <v>745</v>
      </c>
      <c r="M1698" t="s">
        <v>852</v>
      </c>
      <c r="N1698" t="s">
        <v>853</v>
      </c>
      <c r="O1698" t="s">
        <v>837</v>
      </c>
      <c r="P1698" t="s">
        <v>673</v>
      </c>
      <c r="Q1698" t="s">
        <v>749</v>
      </c>
      <c r="R1698" t="s">
        <v>615</v>
      </c>
      <c r="S1698" t="s">
        <v>699</v>
      </c>
      <c r="T1698" t="s">
        <v>751</v>
      </c>
      <c r="U1698" t="s">
        <v>752</v>
      </c>
      <c r="V1698" t="s">
        <v>753</v>
      </c>
      <c r="W1698" t="s">
        <v>930</v>
      </c>
      <c r="X1698" t="s">
        <v>931</v>
      </c>
      <c r="Y1698" t="s">
        <v>755</v>
      </c>
      <c r="Z1698" t="s">
        <v>380</v>
      </c>
      <c r="AA1698" t="s">
        <v>756</v>
      </c>
      <c r="AB1698" t="s">
        <v>924</v>
      </c>
      <c r="AC1698" t="s">
        <v>758</v>
      </c>
      <c r="AD1698" t="s">
        <v>759</v>
      </c>
      <c r="AE1698" t="s">
        <v>472</v>
      </c>
      <c r="AF1698" t="s">
        <v>925</v>
      </c>
      <c r="AG1698" t="s">
        <v>761</v>
      </c>
      <c r="AH1698" t="s">
        <v>762</v>
      </c>
      <c r="AI1698" t="s">
        <v>926</v>
      </c>
      <c r="AJ1698">
        <v>3741.42</v>
      </c>
      <c r="AK1698">
        <v>0</v>
      </c>
      <c r="AL1698">
        <v>0</v>
      </c>
      <c r="AM1698" t="s">
        <v>764</v>
      </c>
      <c r="AN1698" t="s">
        <v>764</v>
      </c>
      <c r="AO1698" t="s">
        <v>764</v>
      </c>
    </row>
    <row r="1699" spans="1:41" x14ac:dyDescent="0.35">
      <c r="A1699">
        <v>1060780</v>
      </c>
      <c r="B1699" t="s">
        <v>740</v>
      </c>
      <c r="C1699" t="s">
        <v>741</v>
      </c>
      <c r="D1699" t="e">
        <v>#N/A</v>
      </c>
      <c r="E1699" t="s">
        <v>954</v>
      </c>
      <c r="F1699" t="s">
        <v>834</v>
      </c>
      <c r="G1699">
        <v>2021</v>
      </c>
      <c r="H1699">
        <v>4</v>
      </c>
      <c r="I1699" t="s">
        <v>743</v>
      </c>
      <c r="J1699" s="29">
        <v>44316</v>
      </c>
      <c r="K1699" t="s">
        <v>744</v>
      </c>
      <c r="L1699" t="s">
        <v>745</v>
      </c>
      <c r="M1699" t="s">
        <v>852</v>
      </c>
      <c r="N1699" t="s">
        <v>853</v>
      </c>
      <c r="O1699" t="s">
        <v>837</v>
      </c>
      <c r="P1699" t="s">
        <v>673</v>
      </c>
      <c r="Q1699" t="s">
        <v>749</v>
      </c>
      <c r="R1699" t="s">
        <v>625</v>
      </c>
      <c r="S1699" t="s">
        <v>698</v>
      </c>
      <c r="T1699" t="s">
        <v>751</v>
      </c>
      <c r="U1699" t="s">
        <v>752</v>
      </c>
      <c r="V1699" t="s">
        <v>753</v>
      </c>
      <c r="W1699" t="s">
        <v>933</v>
      </c>
      <c r="X1699" t="s">
        <v>934</v>
      </c>
      <c r="Y1699" t="s">
        <v>755</v>
      </c>
      <c r="Z1699" t="s">
        <v>380</v>
      </c>
      <c r="AA1699" t="s">
        <v>756</v>
      </c>
      <c r="AB1699" t="s">
        <v>924</v>
      </c>
      <c r="AC1699" t="s">
        <v>758</v>
      </c>
      <c r="AD1699" t="s">
        <v>759</v>
      </c>
      <c r="AE1699" t="s">
        <v>472</v>
      </c>
      <c r="AF1699" t="s">
        <v>935</v>
      </c>
      <c r="AG1699" t="s">
        <v>761</v>
      </c>
      <c r="AH1699" t="s">
        <v>762</v>
      </c>
      <c r="AI1699" t="s">
        <v>936</v>
      </c>
      <c r="AJ1699">
        <v>1528.04</v>
      </c>
      <c r="AK1699">
        <v>0</v>
      </c>
      <c r="AL1699">
        <v>0</v>
      </c>
      <c r="AM1699" t="s">
        <v>764</v>
      </c>
      <c r="AN1699" t="s">
        <v>764</v>
      </c>
      <c r="AO1699" t="s">
        <v>764</v>
      </c>
    </row>
    <row r="1700" spans="1:41" x14ac:dyDescent="0.35">
      <c r="A1700">
        <v>1060781</v>
      </c>
      <c r="B1700" t="s">
        <v>740</v>
      </c>
      <c r="C1700" t="s">
        <v>741</v>
      </c>
      <c r="D1700" t="e">
        <v>#N/A</v>
      </c>
      <c r="E1700" t="s">
        <v>953</v>
      </c>
      <c r="F1700" t="s">
        <v>834</v>
      </c>
      <c r="G1700">
        <v>2021</v>
      </c>
      <c r="H1700">
        <v>4</v>
      </c>
      <c r="I1700" t="s">
        <v>743</v>
      </c>
      <c r="J1700" s="29">
        <v>44316</v>
      </c>
      <c r="K1700" t="s">
        <v>744</v>
      </c>
      <c r="L1700" t="s">
        <v>745</v>
      </c>
      <c r="M1700" t="s">
        <v>852</v>
      </c>
      <c r="N1700" t="s">
        <v>853</v>
      </c>
      <c r="O1700" t="s">
        <v>837</v>
      </c>
      <c r="P1700" t="s">
        <v>673</v>
      </c>
      <c r="Q1700" t="s">
        <v>749</v>
      </c>
      <c r="R1700" t="s">
        <v>625</v>
      </c>
      <c r="S1700" t="s">
        <v>698</v>
      </c>
      <c r="T1700" t="s">
        <v>751</v>
      </c>
      <c r="U1700" t="s">
        <v>752</v>
      </c>
      <c r="V1700" t="s">
        <v>753</v>
      </c>
      <c r="W1700" t="s">
        <v>930</v>
      </c>
      <c r="X1700" t="s">
        <v>931</v>
      </c>
      <c r="Y1700" t="s">
        <v>755</v>
      </c>
      <c r="Z1700" t="s">
        <v>380</v>
      </c>
      <c r="AA1700" t="s">
        <v>756</v>
      </c>
      <c r="AB1700" t="s">
        <v>924</v>
      </c>
      <c r="AC1700" t="s">
        <v>758</v>
      </c>
      <c r="AD1700" t="s">
        <v>759</v>
      </c>
      <c r="AE1700" t="s">
        <v>472</v>
      </c>
      <c r="AF1700" t="s">
        <v>925</v>
      </c>
      <c r="AG1700" t="s">
        <v>761</v>
      </c>
      <c r="AH1700" t="s">
        <v>762</v>
      </c>
      <c r="AI1700" t="s">
        <v>926</v>
      </c>
      <c r="AJ1700">
        <v>6300.02</v>
      </c>
      <c r="AK1700">
        <v>0</v>
      </c>
      <c r="AL1700">
        <v>0</v>
      </c>
      <c r="AM1700" t="s">
        <v>764</v>
      </c>
      <c r="AN1700" t="s">
        <v>764</v>
      </c>
      <c r="AO1700" t="s">
        <v>764</v>
      </c>
    </row>
    <row r="1701" spans="1:41" x14ac:dyDescent="0.35">
      <c r="A1701">
        <v>1360627</v>
      </c>
      <c r="B1701" t="s">
        <v>740</v>
      </c>
      <c r="C1701" t="s">
        <v>741</v>
      </c>
      <c r="D1701" t="e">
        <v>#N/A</v>
      </c>
      <c r="E1701" t="s">
        <v>1002</v>
      </c>
      <c r="F1701" t="s">
        <v>834</v>
      </c>
      <c r="G1701">
        <v>2021</v>
      </c>
      <c r="H1701">
        <v>4</v>
      </c>
      <c r="I1701" t="s">
        <v>743</v>
      </c>
      <c r="J1701" s="29">
        <v>44316</v>
      </c>
      <c r="K1701" t="s">
        <v>744</v>
      </c>
      <c r="L1701" t="s">
        <v>745</v>
      </c>
      <c r="M1701" t="s">
        <v>852</v>
      </c>
      <c r="N1701" t="s">
        <v>853</v>
      </c>
      <c r="O1701" t="s">
        <v>837</v>
      </c>
      <c r="P1701" t="s">
        <v>673</v>
      </c>
      <c r="Q1701" t="s">
        <v>749</v>
      </c>
      <c r="R1701" t="s">
        <v>629</v>
      </c>
      <c r="S1701" t="s">
        <v>818</v>
      </c>
      <c r="T1701" t="s">
        <v>751</v>
      </c>
      <c r="U1701" t="s">
        <v>752</v>
      </c>
      <c r="V1701" t="s">
        <v>753</v>
      </c>
      <c r="W1701" t="s">
        <v>933</v>
      </c>
      <c r="X1701" t="s">
        <v>934</v>
      </c>
      <c r="Y1701" t="s">
        <v>755</v>
      </c>
      <c r="Z1701" t="s">
        <v>380</v>
      </c>
      <c r="AA1701" t="s">
        <v>756</v>
      </c>
      <c r="AB1701" t="s">
        <v>924</v>
      </c>
      <c r="AC1701" t="s">
        <v>758</v>
      </c>
      <c r="AD1701" t="s">
        <v>759</v>
      </c>
      <c r="AE1701" t="s">
        <v>766</v>
      </c>
      <c r="AF1701" t="s">
        <v>935</v>
      </c>
      <c r="AG1701" t="s">
        <v>761</v>
      </c>
      <c r="AH1701" t="s">
        <v>762</v>
      </c>
      <c r="AI1701" t="s">
        <v>936</v>
      </c>
      <c r="AJ1701">
        <v>3413.89</v>
      </c>
      <c r="AK1701">
        <v>0</v>
      </c>
      <c r="AL1701">
        <v>0</v>
      </c>
      <c r="AM1701" t="s">
        <v>764</v>
      </c>
      <c r="AN1701" t="s">
        <v>764</v>
      </c>
      <c r="AO1701" t="s">
        <v>764</v>
      </c>
    </row>
    <row r="1702" spans="1:41" x14ac:dyDescent="0.35">
      <c r="A1702">
        <v>1366354</v>
      </c>
      <c r="B1702" t="s">
        <v>740</v>
      </c>
      <c r="C1702" t="s">
        <v>741</v>
      </c>
      <c r="D1702" t="e">
        <v>#N/A</v>
      </c>
      <c r="E1702" t="s">
        <v>972</v>
      </c>
      <c r="F1702" t="s">
        <v>834</v>
      </c>
      <c r="G1702">
        <v>2021</v>
      </c>
      <c r="H1702">
        <v>4</v>
      </c>
      <c r="I1702" t="s">
        <v>743</v>
      </c>
      <c r="J1702" s="29">
        <v>44316</v>
      </c>
      <c r="K1702" t="s">
        <v>744</v>
      </c>
      <c r="L1702" t="s">
        <v>745</v>
      </c>
      <c r="M1702" t="s">
        <v>852</v>
      </c>
      <c r="N1702" t="s">
        <v>853</v>
      </c>
      <c r="O1702" t="s">
        <v>837</v>
      </c>
      <c r="P1702" t="s">
        <v>673</v>
      </c>
      <c r="Q1702" t="s">
        <v>749</v>
      </c>
      <c r="R1702" t="s">
        <v>605</v>
      </c>
      <c r="S1702" t="s">
        <v>795</v>
      </c>
      <c r="T1702" t="s">
        <v>751</v>
      </c>
      <c r="U1702" t="s">
        <v>752</v>
      </c>
      <c r="V1702" t="s">
        <v>753</v>
      </c>
      <c r="W1702" t="s">
        <v>933</v>
      </c>
      <c r="X1702" t="s">
        <v>934</v>
      </c>
      <c r="Y1702" t="s">
        <v>755</v>
      </c>
      <c r="Z1702" t="s">
        <v>380</v>
      </c>
      <c r="AA1702" t="s">
        <v>756</v>
      </c>
      <c r="AB1702" t="s">
        <v>924</v>
      </c>
      <c r="AC1702" t="s">
        <v>758</v>
      </c>
      <c r="AD1702" t="s">
        <v>759</v>
      </c>
      <c r="AE1702" t="s">
        <v>472</v>
      </c>
      <c r="AF1702" t="s">
        <v>935</v>
      </c>
      <c r="AG1702" t="s">
        <v>761</v>
      </c>
      <c r="AH1702" t="s">
        <v>762</v>
      </c>
      <c r="AI1702" t="s">
        <v>936</v>
      </c>
      <c r="AJ1702">
        <v>1999.58</v>
      </c>
      <c r="AK1702">
        <v>0</v>
      </c>
      <c r="AL1702">
        <v>0</v>
      </c>
      <c r="AM1702" t="s">
        <v>764</v>
      </c>
      <c r="AN1702" t="s">
        <v>764</v>
      </c>
      <c r="AO1702" t="s">
        <v>764</v>
      </c>
    </row>
    <row r="1703" spans="1:41" x14ac:dyDescent="0.35">
      <c r="A1703">
        <v>1369589</v>
      </c>
      <c r="B1703" t="s">
        <v>740</v>
      </c>
      <c r="C1703" t="s">
        <v>741</v>
      </c>
      <c r="D1703" t="e">
        <v>#N/A</v>
      </c>
      <c r="E1703" t="s">
        <v>971</v>
      </c>
      <c r="F1703" t="s">
        <v>834</v>
      </c>
      <c r="G1703">
        <v>2021</v>
      </c>
      <c r="H1703">
        <v>4</v>
      </c>
      <c r="I1703" t="s">
        <v>743</v>
      </c>
      <c r="J1703" s="29">
        <v>44316</v>
      </c>
      <c r="K1703" t="s">
        <v>744</v>
      </c>
      <c r="L1703" t="s">
        <v>745</v>
      </c>
      <c r="M1703" t="s">
        <v>852</v>
      </c>
      <c r="N1703" t="s">
        <v>853</v>
      </c>
      <c r="O1703" t="s">
        <v>837</v>
      </c>
      <c r="P1703" t="s">
        <v>673</v>
      </c>
      <c r="Q1703" t="s">
        <v>749</v>
      </c>
      <c r="R1703" t="s">
        <v>605</v>
      </c>
      <c r="S1703" t="s">
        <v>795</v>
      </c>
      <c r="T1703" t="s">
        <v>751</v>
      </c>
      <c r="U1703" t="s">
        <v>752</v>
      </c>
      <c r="V1703" t="s">
        <v>753</v>
      </c>
      <c r="W1703" t="s">
        <v>930</v>
      </c>
      <c r="X1703" t="s">
        <v>931</v>
      </c>
      <c r="Y1703" t="s">
        <v>755</v>
      </c>
      <c r="Z1703" t="s">
        <v>380</v>
      </c>
      <c r="AA1703" t="s">
        <v>756</v>
      </c>
      <c r="AB1703" t="s">
        <v>924</v>
      </c>
      <c r="AC1703" t="s">
        <v>758</v>
      </c>
      <c r="AD1703" t="s">
        <v>759</v>
      </c>
      <c r="AE1703" t="s">
        <v>472</v>
      </c>
      <c r="AF1703" t="s">
        <v>925</v>
      </c>
      <c r="AG1703" t="s">
        <v>761</v>
      </c>
      <c r="AH1703" t="s">
        <v>762</v>
      </c>
      <c r="AI1703" t="s">
        <v>926</v>
      </c>
      <c r="AJ1703">
        <v>4290.6499999999996</v>
      </c>
      <c r="AK1703">
        <v>0</v>
      </c>
      <c r="AL1703">
        <v>0</v>
      </c>
      <c r="AM1703" t="s">
        <v>764</v>
      </c>
      <c r="AN1703" t="s">
        <v>764</v>
      </c>
      <c r="AO1703" t="s">
        <v>764</v>
      </c>
    </row>
    <row r="1704" spans="1:41" x14ac:dyDescent="0.35">
      <c r="A1704">
        <v>1433543</v>
      </c>
      <c r="B1704" t="s">
        <v>740</v>
      </c>
      <c r="C1704" t="s">
        <v>741</v>
      </c>
      <c r="D1704" t="e">
        <v>#N/A</v>
      </c>
      <c r="E1704" t="s">
        <v>1008</v>
      </c>
      <c r="F1704" t="s">
        <v>834</v>
      </c>
      <c r="G1704">
        <v>2021</v>
      </c>
      <c r="H1704">
        <v>4</v>
      </c>
      <c r="I1704" t="s">
        <v>743</v>
      </c>
      <c r="J1704" s="29">
        <v>44316</v>
      </c>
      <c r="K1704" t="s">
        <v>744</v>
      </c>
      <c r="L1704" t="s">
        <v>745</v>
      </c>
      <c r="M1704" t="s">
        <v>852</v>
      </c>
      <c r="N1704" t="s">
        <v>853</v>
      </c>
      <c r="O1704" t="s">
        <v>837</v>
      </c>
      <c r="P1704" t="s">
        <v>673</v>
      </c>
      <c r="Q1704" t="s">
        <v>749</v>
      </c>
      <c r="R1704" t="s">
        <v>653</v>
      </c>
      <c r="S1704" t="s">
        <v>773</v>
      </c>
      <c r="T1704" t="s">
        <v>751</v>
      </c>
      <c r="U1704" t="s">
        <v>752</v>
      </c>
      <c r="V1704" t="s">
        <v>753</v>
      </c>
      <c r="W1704" t="s">
        <v>930</v>
      </c>
      <c r="X1704" t="s">
        <v>931</v>
      </c>
      <c r="Y1704" t="s">
        <v>755</v>
      </c>
      <c r="Z1704" t="s">
        <v>380</v>
      </c>
      <c r="AA1704" t="s">
        <v>756</v>
      </c>
      <c r="AB1704" t="s">
        <v>924</v>
      </c>
      <c r="AC1704" t="s">
        <v>758</v>
      </c>
      <c r="AD1704" t="s">
        <v>759</v>
      </c>
      <c r="AE1704" t="s">
        <v>575</v>
      </c>
      <c r="AF1704" t="s">
        <v>925</v>
      </c>
      <c r="AG1704" t="s">
        <v>761</v>
      </c>
      <c r="AH1704" t="s">
        <v>762</v>
      </c>
      <c r="AI1704" t="s">
        <v>926</v>
      </c>
      <c r="AJ1704">
        <v>3093.6</v>
      </c>
      <c r="AK1704">
        <v>0</v>
      </c>
      <c r="AL1704">
        <v>0</v>
      </c>
      <c r="AM1704" t="s">
        <v>764</v>
      </c>
      <c r="AN1704" t="s">
        <v>764</v>
      </c>
      <c r="AO1704" t="s">
        <v>764</v>
      </c>
    </row>
    <row r="1705" spans="1:41" x14ac:dyDescent="0.35">
      <c r="A1705">
        <v>1079371</v>
      </c>
      <c r="B1705" t="s">
        <v>740</v>
      </c>
      <c r="C1705" t="s">
        <v>741</v>
      </c>
      <c r="D1705" t="e">
        <v>#N/A</v>
      </c>
      <c r="E1705" t="s">
        <v>962</v>
      </c>
      <c r="F1705" t="s">
        <v>834</v>
      </c>
      <c r="G1705">
        <v>2021</v>
      </c>
      <c r="H1705">
        <v>4</v>
      </c>
      <c r="I1705" t="s">
        <v>743</v>
      </c>
      <c r="J1705" s="29">
        <v>44316</v>
      </c>
      <c r="K1705" t="s">
        <v>744</v>
      </c>
      <c r="L1705" t="s">
        <v>745</v>
      </c>
      <c r="M1705" t="s">
        <v>852</v>
      </c>
      <c r="N1705" t="s">
        <v>853</v>
      </c>
      <c r="O1705" t="s">
        <v>837</v>
      </c>
      <c r="P1705" t="s">
        <v>673</v>
      </c>
      <c r="Q1705" t="s">
        <v>749</v>
      </c>
      <c r="R1705" t="s">
        <v>615</v>
      </c>
      <c r="S1705" t="s">
        <v>699</v>
      </c>
      <c r="T1705" t="s">
        <v>751</v>
      </c>
      <c r="U1705" t="s">
        <v>752</v>
      </c>
      <c r="V1705" t="s">
        <v>753</v>
      </c>
      <c r="W1705" t="s">
        <v>933</v>
      </c>
      <c r="X1705" t="s">
        <v>934</v>
      </c>
      <c r="Y1705" t="s">
        <v>755</v>
      </c>
      <c r="Z1705" t="s">
        <v>380</v>
      </c>
      <c r="AA1705" t="s">
        <v>756</v>
      </c>
      <c r="AB1705" t="s">
        <v>924</v>
      </c>
      <c r="AC1705" t="s">
        <v>758</v>
      </c>
      <c r="AD1705" t="s">
        <v>759</v>
      </c>
      <c r="AE1705" t="s">
        <v>472</v>
      </c>
      <c r="AF1705" t="s">
        <v>935</v>
      </c>
      <c r="AG1705" t="s">
        <v>761</v>
      </c>
      <c r="AH1705" t="s">
        <v>762</v>
      </c>
      <c r="AI1705" t="s">
        <v>936</v>
      </c>
      <c r="AJ1705">
        <v>1848.56</v>
      </c>
      <c r="AK1705">
        <v>0</v>
      </c>
      <c r="AL1705">
        <v>0</v>
      </c>
      <c r="AM1705" t="s">
        <v>764</v>
      </c>
      <c r="AN1705" t="s">
        <v>764</v>
      </c>
      <c r="AO1705" t="s">
        <v>764</v>
      </c>
    </row>
    <row r="1706" spans="1:41" x14ac:dyDescent="0.35">
      <c r="A1706">
        <v>1087509</v>
      </c>
      <c r="B1706" t="s">
        <v>740</v>
      </c>
      <c r="C1706" t="s">
        <v>741</v>
      </c>
      <c r="D1706" t="e">
        <v>#N/A</v>
      </c>
      <c r="E1706" t="s">
        <v>977</v>
      </c>
      <c r="F1706" t="s">
        <v>834</v>
      </c>
      <c r="G1706">
        <v>2021</v>
      </c>
      <c r="H1706">
        <v>4</v>
      </c>
      <c r="I1706" t="s">
        <v>743</v>
      </c>
      <c r="J1706" s="29">
        <v>44316</v>
      </c>
      <c r="K1706" t="s">
        <v>744</v>
      </c>
      <c r="L1706" t="s">
        <v>745</v>
      </c>
      <c r="M1706" t="s">
        <v>852</v>
      </c>
      <c r="N1706" t="s">
        <v>853</v>
      </c>
      <c r="O1706" t="s">
        <v>837</v>
      </c>
      <c r="P1706" t="s">
        <v>673</v>
      </c>
      <c r="Q1706" t="s">
        <v>749</v>
      </c>
      <c r="R1706" t="s">
        <v>597</v>
      </c>
      <c r="S1706" t="s">
        <v>691</v>
      </c>
      <c r="T1706" t="s">
        <v>751</v>
      </c>
      <c r="U1706" t="s">
        <v>752</v>
      </c>
      <c r="V1706" t="s">
        <v>753</v>
      </c>
      <c r="W1706" t="s">
        <v>933</v>
      </c>
      <c r="X1706" t="s">
        <v>934</v>
      </c>
      <c r="Y1706" t="s">
        <v>755</v>
      </c>
      <c r="Z1706" t="s">
        <v>380</v>
      </c>
      <c r="AA1706" t="s">
        <v>756</v>
      </c>
      <c r="AB1706" t="s">
        <v>924</v>
      </c>
      <c r="AC1706" t="s">
        <v>758</v>
      </c>
      <c r="AD1706" t="s">
        <v>759</v>
      </c>
      <c r="AE1706" t="s">
        <v>768</v>
      </c>
      <c r="AF1706" t="s">
        <v>935</v>
      </c>
      <c r="AG1706" t="s">
        <v>761</v>
      </c>
      <c r="AH1706" t="s">
        <v>762</v>
      </c>
      <c r="AI1706" t="s">
        <v>936</v>
      </c>
      <c r="AJ1706">
        <v>466.43</v>
      </c>
      <c r="AK1706">
        <v>0</v>
      </c>
      <c r="AL1706">
        <v>0</v>
      </c>
      <c r="AM1706" t="s">
        <v>764</v>
      </c>
      <c r="AN1706" t="s">
        <v>764</v>
      </c>
      <c r="AO1706" t="s">
        <v>764</v>
      </c>
    </row>
    <row r="1707" spans="1:41" x14ac:dyDescent="0.35">
      <c r="A1707">
        <v>1392029</v>
      </c>
      <c r="B1707" t="s">
        <v>740</v>
      </c>
      <c r="C1707" t="s">
        <v>741</v>
      </c>
      <c r="D1707" t="e">
        <v>#N/A</v>
      </c>
      <c r="E1707" t="s">
        <v>938</v>
      </c>
      <c r="F1707" t="s">
        <v>834</v>
      </c>
      <c r="G1707">
        <v>2021</v>
      </c>
      <c r="H1707">
        <v>4</v>
      </c>
      <c r="I1707" t="s">
        <v>743</v>
      </c>
      <c r="J1707" s="29">
        <v>44316</v>
      </c>
      <c r="K1707" t="s">
        <v>744</v>
      </c>
      <c r="L1707" t="s">
        <v>745</v>
      </c>
      <c r="M1707" t="s">
        <v>852</v>
      </c>
      <c r="N1707" t="s">
        <v>853</v>
      </c>
      <c r="O1707" t="s">
        <v>837</v>
      </c>
      <c r="P1707" t="s">
        <v>673</v>
      </c>
      <c r="Q1707" t="s">
        <v>749</v>
      </c>
      <c r="R1707" t="s">
        <v>649</v>
      </c>
      <c r="S1707" t="s">
        <v>700</v>
      </c>
      <c r="T1707" t="s">
        <v>751</v>
      </c>
      <c r="U1707" t="s">
        <v>752</v>
      </c>
      <c r="V1707" t="s">
        <v>753</v>
      </c>
      <c r="W1707" t="s">
        <v>933</v>
      </c>
      <c r="X1707" t="s">
        <v>934</v>
      </c>
      <c r="Y1707" t="s">
        <v>755</v>
      </c>
      <c r="Z1707" t="s">
        <v>380</v>
      </c>
      <c r="AA1707" t="s">
        <v>756</v>
      </c>
      <c r="AB1707" t="s">
        <v>924</v>
      </c>
      <c r="AC1707" t="s">
        <v>758</v>
      </c>
      <c r="AD1707" t="s">
        <v>759</v>
      </c>
      <c r="AE1707" t="s">
        <v>247</v>
      </c>
      <c r="AF1707" t="s">
        <v>935</v>
      </c>
      <c r="AG1707" t="s">
        <v>761</v>
      </c>
      <c r="AH1707" t="s">
        <v>762</v>
      </c>
      <c r="AI1707" t="s">
        <v>936</v>
      </c>
      <c r="AJ1707">
        <v>1736.85</v>
      </c>
      <c r="AK1707">
        <v>0</v>
      </c>
      <c r="AL1707">
        <v>0</v>
      </c>
      <c r="AM1707" t="s">
        <v>764</v>
      </c>
      <c r="AN1707" t="s">
        <v>764</v>
      </c>
      <c r="AO1707" t="s">
        <v>764</v>
      </c>
    </row>
    <row r="1708" spans="1:41" x14ac:dyDescent="0.35">
      <c r="A1708">
        <v>1392038</v>
      </c>
      <c r="B1708" t="s">
        <v>740</v>
      </c>
      <c r="C1708" t="s">
        <v>741</v>
      </c>
      <c r="D1708" t="e">
        <v>#N/A</v>
      </c>
      <c r="E1708" t="s">
        <v>937</v>
      </c>
      <c r="F1708" t="s">
        <v>834</v>
      </c>
      <c r="G1708">
        <v>2021</v>
      </c>
      <c r="H1708">
        <v>4</v>
      </c>
      <c r="I1708" t="s">
        <v>743</v>
      </c>
      <c r="J1708" s="29">
        <v>44316</v>
      </c>
      <c r="K1708" t="s">
        <v>744</v>
      </c>
      <c r="L1708" t="s">
        <v>745</v>
      </c>
      <c r="M1708" t="s">
        <v>852</v>
      </c>
      <c r="N1708" t="s">
        <v>853</v>
      </c>
      <c r="O1708" t="s">
        <v>837</v>
      </c>
      <c r="P1708" t="s">
        <v>673</v>
      </c>
      <c r="Q1708" t="s">
        <v>749</v>
      </c>
      <c r="R1708" t="s">
        <v>649</v>
      </c>
      <c r="S1708" t="s">
        <v>700</v>
      </c>
      <c r="T1708" t="s">
        <v>751</v>
      </c>
      <c r="U1708" t="s">
        <v>752</v>
      </c>
      <c r="V1708" t="s">
        <v>753</v>
      </c>
      <c r="W1708" t="s">
        <v>930</v>
      </c>
      <c r="X1708" t="s">
        <v>931</v>
      </c>
      <c r="Y1708" t="s">
        <v>755</v>
      </c>
      <c r="Z1708" t="s">
        <v>380</v>
      </c>
      <c r="AA1708" t="s">
        <v>756</v>
      </c>
      <c r="AB1708" t="s">
        <v>924</v>
      </c>
      <c r="AC1708" t="s">
        <v>758</v>
      </c>
      <c r="AD1708" t="s">
        <v>759</v>
      </c>
      <c r="AE1708" t="s">
        <v>247</v>
      </c>
      <c r="AF1708" t="s">
        <v>925</v>
      </c>
      <c r="AG1708" t="s">
        <v>761</v>
      </c>
      <c r="AH1708" t="s">
        <v>762</v>
      </c>
      <c r="AI1708" t="s">
        <v>926</v>
      </c>
      <c r="AJ1708">
        <v>6383.09</v>
      </c>
      <c r="AK1708">
        <v>0</v>
      </c>
      <c r="AL1708">
        <v>0</v>
      </c>
      <c r="AM1708" t="s">
        <v>764</v>
      </c>
      <c r="AN1708" t="s">
        <v>764</v>
      </c>
      <c r="AO1708" t="s">
        <v>764</v>
      </c>
    </row>
    <row r="1709" spans="1:41" x14ac:dyDescent="0.35">
      <c r="A1709">
        <v>1095414</v>
      </c>
      <c r="B1709" t="s">
        <v>740</v>
      </c>
      <c r="C1709" t="s">
        <v>741</v>
      </c>
      <c r="D1709" t="e">
        <v>#N/A</v>
      </c>
      <c r="E1709" t="s">
        <v>1009</v>
      </c>
      <c r="F1709" t="s">
        <v>834</v>
      </c>
      <c r="G1709">
        <v>2021</v>
      </c>
      <c r="H1709">
        <v>4</v>
      </c>
      <c r="I1709" t="s">
        <v>743</v>
      </c>
      <c r="J1709" s="29">
        <v>44316</v>
      </c>
      <c r="K1709" t="s">
        <v>744</v>
      </c>
      <c r="L1709" t="s">
        <v>745</v>
      </c>
      <c r="M1709" t="s">
        <v>852</v>
      </c>
      <c r="N1709" t="s">
        <v>853</v>
      </c>
      <c r="O1709" t="s">
        <v>837</v>
      </c>
      <c r="P1709" t="s">
        <v>673</v>
      </c>
      <c r="Q1709" t="s">
        <v>749</v>
      </c>
      <c r="R1709" t="s">
        <v>623</v>
      </c>
      <c r="S1709" t="s">
        <v>820</v>
      </c>
      <c r="T1709" t="s">
        <v>751</v>
      </c>
      <c r="U1709" t="s">
        <v>752</v>
      </c>
      <c r="V1709" t="s">
        <v>753</v>
      </c>
      <c r="W1709" t="s">
        <v>933</v>
      </c>
      <c r="X1709" t="s">
        <v>934</v>
      </c>
      <c r="Y1709" t="s">
        <v>755</v>
      </c>
      <c r="Z1709" t="s">
        <v>380</v>
      </c>
      <c r="AA1709" t="s">
        <v>756</v>
      </c>
      <c r="AB1709" t="s">
        <v>924</v>
      </c>
      <c r="AC1709" t="s">
        <v>758</v>
      </c>
      <c r="AD1709" t="s">
        <v>759</v>
      </c>
      <c r="AE1709" t="s">
        <v>768</v>
      </c>
      <c r="AF1709" t="s">
        <v>935</v>
      </c>
      <c r="AG1709" t="s">
        <v>761</v>
      </c>
      <c r="AH1709" t="s">
        <v>762</v>
      </c>
      <c r="AI1709" t="s">
        <v>936</v>
      </c>
      <c r="AJ1709">
        <v>455.36</v>
      </c>
      <c r="AK1709">
        <v>0</v>
      </c>
      <c r="AL1709">
        <v>0</v>
      </c>
      <c r="AM1709" t="s">
        <v>764</v>
      </c>
      <c r="AN1709" t="s">
        <v>764</v>
      </c>
      <c r="AO1709" t="s">
        <v>764</v>
      </c>
    </row>
    <row r="1710" spans="1:41" x14ac:dyDescent="0.35">
      <c r="A1710">
        <v>1101754</v>
      </c>
      <c r="B1710" t="s">
        <v>740</v>
      </c>
      <c r="C1710" t="s">
        <v>741</v>
      </c>
      <c r="D1710" t="e">
        <v>#N/A</v>
      </c>
      <c r="E1710" t="s">
        <v>1010</v>
      </c>
      <c r="F1710" t="s">
        <v>834</v>
      </c>
      <c r="G1710">
        <v>2021</v>
      </c>
      <c r="H1710">
        <v>4</v>
      </c>
      <c r="I1710" t="s">
        <v>743</v>
      </c>
      <c r="J1710" s="29">
        <v>44316</v>
      </c>
      <c r="K1710" t="s">
        <v>744</v>
      </c>
      <c r="L1710" t="s">
        <v>745</v>
      </c>
      <c r="M1710" t="s">
        <v>852</v>
      </c>
      <c r="N1710" t="s">
        <v>853</v>
      </c>
      <c r="O1710" t="s">
        <v>837</v>
      </c>
      <c r="P1710" t="s">
        <v>673</v>
      </c>
      <c r="Q1710" t="s">
        <v>749</v>
      </c>
      <c r="R1710" t="s">
        <v>659</v>
      </c>
      <c r="S1710" t="s">
        <v>765</v>
      </c>
      <c r="T1710" t="s">
        <v>751</v>
      </c>
      <c r="U1710" t="s">
        <v>752</v>
      </c>
      <c r="V1710" t="s">
        <v>753</v>
      </c>
      <c r="W1710" t="s">
        <v>930</v>
      </c>
      <c r="X1710" t="s">
        <v>931</v>
      </c>
      <c r="Y1710" t="s">
        <v>755</v>
      </c>
      <c r="Z1710" t="s">
        <v>380</v>
      </c>
      <c r="AA1710" t="s">
        <v>756</v>
      </c>
      <c r="AB1710" t="s">
        <v>924</v>
      </c>
      <c r="AC1710" t="s">
        <v>758</v>
      </c>
      <c r="AD1710" t="s">
        <v>759</v>
      </c>
      <c r="AE1710" t="s">
        <v>766</v>
      </c>
      <c r="AF1710" t="s">
        <v>925</v>
      </c>
      <c r="AG1710" t="s">
        <v>761</v>
      </c>
      <c r="AH1710" t="s">
        <v>762</v>
      </c>
      <c r="AI1710" t="s">
        <v>926</v>
      </c>
      <c r="AJ1710">
        <v>654.66</v>
      </c>
      <c r="AK1710">
        <v>0</v>
      </c>
      <c r="AL1710">
        <v>0</v>
      </c>
      <c r="AM1710" t="s">
        <v>764</v>
      </c>
      <c r="AN1710" t="s">
        <v>764</v>
      </c>
      <c r="AO1710" t="s">
        <v>764</v>
      </c>
    </row>
    <row r="1711" spans="1:41" x14ac:dyDescent="0.35">
      <c r="A1711">
        <v>1155344</v>
      </c>
      <c r="B1711" t="s">
        <v>740</v>
      </c>
      <c r="C1711" t="s">
        <v>741</v>
      </c>
      <c r="D1711" t="e">
        <v>#N/A</v>
      </c>
      <c r="E1711" t="s">
        <v>1011</v>
      </c>
      <c r="F1711" t="s">
        <v>834</v>
      </c>
      <c r="G1711">
        <v>2021</v>
      </c>
      <c r="H1711">
        <v>4</v>
      </c>
      <c r="I1711" t="s">
        <v>743</v>
      </c>
      <c r="J1711" s="29">
        <v>44316</v>
      </c>
      <c r="K1711" t="s">
        <v>744</v>
      </c>
      <c r="L1711" t="s">
        <v>745</v>
      </c>
      <c r="M1711" t="s">
        <v>852</v>
      </c>
      <c r="N1711" t="s">
        <v>853</v>
      </c>
      <c r="O1711" t="s">
        <v>837</v>
      </c>
      <c r="P1711" t="s">
        <v>673</v>
      </c>
      <c r="Q1711" t="s">
        <v>749</v>
      </c>
      <c r="R1711" t="s">
        <v>603</v>
      </c>
      <c r="S1711" t="s">
        <v>868</v>
      </c>
      <c r="T1711" t="s">
        <v>751</v>
      </c>
      <c r="U1711" t="s">
        <v>752</v>
      </c>
      <c r="V1711" t="s">
        <v>753</v>
      </c>
      <c r="W1711" t="s">
        <v>933</v>
      </c>
      <c r="X1711" t="s">
        <v>934</v>
      </c>
      <c r="Y1711" t="s">
        <v>755</v>
      </c>
      <c r="Z1711" t="s">
        <v>380</v>
      </c>
      <c r="AA1711" t="s">
        <v>756</v>
      </c>
      <c r="AB1711" t="s">
        <v>924</v>
      </c>
      <c r="AC1711" t="s">
        <v>758</v>
      </c>
      <c r="AD1711" t="s">
        <v>759</v>
      </c>
      <c r="AE1711" t="s">
        <v>247</v>
      </c>
      <c r="AF1711" t="s">
        <v>935</v>
      </c>
      <c r="AG1711" t="s">
        <v>761</v>
      </c>
      <c r="AH1711" t="s">
        <v>762</v>
      </c>
      <c r="AI1711" t="s">
        <v>936</v>
      </c>
      <c r="AJ1711">
        <v>3383.86</v>
      </c>
      <c r="AK1711">
        <v>0</v>
      </c>
      <c r="AL1711">
        <v>0</v>
      </c>
      <c r="AM1711" t="s">
        <v>764</v>
      </c>
      <c r="AN1711" t="s">
        <v>764</v>
      </c>
      <c r="AO1711" t="s">
        <v>764</v>
      </c>
    </row>
    <row r="1712" spans="1:41" x14ac:dyDescent="0.35">
      <c r="A1712">
        <v>1187679</v>
      </c>
      <c r="B1712" t="s">
        <v>740</v>
      </c>
      <c r="C1712" t="s">
        <v>741</v>
      </c>
      <c r="D1712" t="e">
        <v>#N/A</v>
      </c>
      <c r="E1712" t="s">
        <v>950</v>
      </c>
      <c r="F1712" t="s">
        <v>834</v>
      </c>
      <c r="G1712">
        <v>2021</v>
      </c>
      <c r="H1712">
        <v>4</v>
      </c>
      <c r="I1712" t="s">
        <v>743</v>
      </c>
      <c r="J1712" s="29">
        <v>44316</v>
      </c>
      <c r="K1712" t="s">
        <v>744</v>
      </c>
      <c r="L1712" t="s">
        <v>745</v>
      </c>
      <c r="M1712" t="s">
        <v>852</v>
      </c>
      <c r="N1712" t="s">
        <v>853</v>
      </c>
      <c r="O1712" t="s">
        <v>837</v>
      </c>
      <c r="P1712" t="s">
        <v>673</v>
      </c>
      <c r="Q1712" t="s">
        <v>749</v>
      </c>
      <c r="R1712" t="s">
        <v>633</v>
      </c>
      <c r="S1712" t="s">
        <v>704</v>
      </c>
      <c r="T1712" t="s">
        <v>751</v>
      </c>
      <c r="U1712" t="s">
        <v>752</v>
      </c>
      <c r="V1712" t="s">
        <v>753</v>
      </c>
      <c r="W1712" t="s">
        <v>933</v>
      </c>
      <c r="X1712" t="s">
        <v>934</v>
      </c>
      <c r="Y1712" t="s">
        <v>755</v>
      </c>
      <c r="Z1712" t="s">
        <v>380</v>
      </c>
      <c r="AA1712" t="s">
        <v>756</v>
      </c>
      <c r="AB1712" t="s">
        <v>924</v>
      </c>
      <c r="AC1712" t="s">
        <v>758</v>
      </c>
      <c r="AD1712" t="s">
        <v>759</v>
      </c>
      <c r="AE1712" t="s">
        <v>766</v>
      </c>
      <c r="AF1712" t="s">
        <v>935</v>
      </c>
      <c r="AG1712" t="s">
        <v>761</v>
      </c>
      <c r="AH1712" t="s">
        <v>762</v>
      </c>
      <c r="AI1712" t="s">
        <v>936</v>
      </c>
      <c r="AJ1712">
        <v>978.82</v>
      </c>
      <c r="AK1712">
        <v>0</v>
      </c>
      <c r="AL1712">
        <v>0</v>
      </c>
      <c r="AM1712" t="s">
        <v>764</v>
      </c>
      <c r="AN1712" t="s">
        <v>764</v>
      </c>
      <c r="AO1712" t="s">
        <v>764</v>
      </c>
    </row>
    <row r="1713" spans="1:41" x14ac:dyDescent="0.35">
      <c r="A1713">
        <v>1720248</v>
      </c>
      <c r="B1713" t="s">
        <v>740</v>
      </c>
      <c r="C1713" t="s">
        <v>741</v>
      </c>
      <c r="D1713" t="e">
        <v>#N/A</v>
      </c>
      <c r="E1713" t="s">
        <v>932</v>
      </c>
      <c r="F1713" t="s">
        <v>834</v>
      </c>
      <c r="G1713">
        <v>2021</v>
      </c>
      <c r="H1713">
        <v>4</v>
      </c>
      <c r="I1713" t="s">
        <v>743</v>
      </c>
      <c r="J1713" s="29">
        <v>44316</v>
      </c>
      <c r="K1713" t="s">
        <v>744</v>
      </c>
      <c r="L1713" t="s">
        <v>745</v>
      </c>
      <c r="M1713" t="s">
        <v>852</v>
      </c>
      <c r="N1713" t="s">
        <v>853</v>
      </c>
      <c r="O1713" t="s">
        <v>837</v>
      </c>
      <c r="P1713" t="s">
        <v>673</v>
      </c>
      <c r="Q1713" t="s">
        <v>749</v>
      </c>
      <c r="R1713" t="s">
        <v>651</v>
      </c>
      <c r="S1713" t="s">
        <v>693</v>
      </c>
      <c r="T1713" t="s">
        <v>751</v>
      </c>
      <c r="U1713" t="s">
        <v>752</v>
      </c>
      <c r="V1713" t="s">
        <v>753</v>
      </c>
      <c r="W1713" t="s">
        <v>933</v>
      </c>
      <c r="X1713" t="s">
        <v>934</v>
      </c>
      <c r="Y1713" t="s">
        <v>755</v>
      </c>
      <c r="Z1713" t="s">
        <v>380</v>
      </c>
      <c r="AA1713" t="s">
        <v>756</v>
      </c>
      <c r="AB1713" t="s">
        <v>924</v>
      </c>
      <c r="AC1713" t="s">
        <v>758</v>
      </c>
      <c r="AD1713" t="s">
        <v>759</v>
      </c>
      <c r="AE1713" t="s">
        <v>768</v>
      </c>
      <c r="AF1713" t="s">
        <v>935</v>
      </c>
      <c r="AG1713" t="s">
        <v>761</v>
      </c>
      <c r="AH1713" t="s">
        <v>762</v>
      </c>
      <c r="AI1713" t="s">
        <v>936</v>
      </c>
      <c r="AJ1713">
        <v>5454.71</v>
      </c>
      <c r="AK1713">
        <v>0</v>
      </c>
      <c r="AL1713">
        <v>0</v>
      </c>
      <c r="AM1713" t="s">
        <v>764</v>
      </c>
      <c r="AN1713" t="s">
        <v>764</v>
      </c>
      <c r="AO1713" t="s">
        <v>764</v>
      </c>
    </row>
    <row r="1714" spans="1:41" x14ac:dyDescent="0.35">
      <c r="A1714">
        <v>1720249</v>
      </c>
      <c r="B1714" t="s">
        <v>740</v>
      </c>
      <c r="C1714" t="s">
        <v>741</v>
      </c>
      <c r="D1714" t="e">
        <v>#N/A</v>
      </c>
      <c r="E1714" t="s">
        <v>1012</v>
      </c>
      <c r="F1714" t="s">
        <v>834</v>
      </c>
      <c r="G1714">
        <v>2021</v>
      </c>
      <c r="H1714">
        <v>4</v>
      </c>
      <c r="I1714" t="s">
        <v>743</v>
      </c>
      <c r="J1714" s="29">
        <v>44316</v>
      </c>
      <c r="K1714" t="s">
        <v>744</v>
      </c>
      <c r="L1714" t="s">
        <v>745</v>
      </c>
      <c r="M1714" t="s">
        <v>852</v>
      </c>
      <c r="N1714" t="s">
        <v>853</v>
      </c>
      <c r="O1714" t="s">
        <v>837</v>
      </c>
      <c r="P1714" t="s">
        <v>673</v>
      </c>
      <c r="Q1714" t="s">
        <v>749</v>
      </c>
      <c r="R1714" t="s">
        <v>653</v>
      </c>
      <c r="S1714" t="s">
        <v>773</v>
      </c>
      <c r="T1714" t="s">
        <v>751</v>
      </c>
      <c r="U1714" t="s">
        <v>752</v>
      </c>
      <c r="V1714" t="s">
        <v>753</v>
      </c>
      <c r="W1714" t="s">
        <v>933</v>
      </c>
      <c r="X1714" t="s">
        <v>934</v>
      </c>
      <c r="Y1714" t="s">
        <v>755</v>
      </c>
      <c r="Z1714" t="s">
        <v>380</v>
      </c>
      <c r="AA1714" t="s">
        <v>756</v>
      </c>
      <c r="AB1714" t="s">
        <v>924</v>
      </c>
      <c r="AC1714" t="s">
        <v>758</v>
      </c>
      <c r="AD1714" t="s">
        <v>759</v>
      </c>
      <c r="AE1714" t="s">
        <v>575</v>
      </c>
      <c r="AF1714" t="s">
        <v>935</v>
      </c>
      <c r="AG1714" t="s">
        <v>761</v>
      </c>
      <c r="AH1714" t="s">
        <v>762</v>
      </c>
      <c r="AI1714" t="s">
        <v>936</v>
      </c>
      <c r="AJ1714">
        <v>830.53</v>
      </c>
      <c r="AK1714">
        <v>0</v>
      </c>
      <c r="AL1714">
        <v>0</v>
      </c>
      <c r="AM1714" t="s">
        <v>764</v>
      </c>
      <c r="AN1714" t="s">
        <v>764</v>
      </c>
      <c r="AO1714" t="s">
        <v>764</v>
      </c>
    </row>
    <row r="1715" spans="1:41" x14ac:dyDescent="0.35">
      <c r="A1715">
        <v>1273419</v>
      </c>
      <c r="B1715" t="s">
        <v>740</v>
      </c>
      <c r="C1715" t="s">
        <v>741</v>
      </c>
      <c r="D1715" t="e">
        <v>#N/A</v>
      </c>
      <c r="E1715" t="s">
        <v>940</v>
      </c>
      <c r="F1715" t="s">
        <v>834</v>
      </c>
      <c r="G1715">
        <v>2021</v>
      </c>
      <c r="H1715">
        <v>4</v>
      </c>
      <c r="I1715" t="s">
        <v>743</v>
      </c>
      <c r="J1715" s="29">
        <v>44316</v>
      </c>
      <c r="K1715" t="s">
        <v>744</v>
      </c>
      <c r="L1715" t="s">
        <v>745</v>
      </c>
      <c r="M1715" t="s">
        <v>852</v>
      </c>
      <c r="N1715" t="s">
        <v>853</v>
      </c>
      <c r="O1715" t="s">
        <v>837</v>
      </c>
      <c r="P1715" t="s">
        <v>673</v>
      </c>
      <c r="Q1715" t="s">
        <v>749</v>
      </c>
      <c r="R1715" t="s">
        <v>647</v>
      </c>
      <c r="S1715" t="s">
        <v>778</v>
      </c>
      <c r="T1715" t="s">
        <v>751</v>
      </c>
      <c r="U1715" t="s">
        <v>752</v>
      </c>
      <c r="V1715" t="s">
        <v>753</v>
      </c>
      <c r="W1715" t="s">
        <v>933</v>
      </c>
      <c r="X1715" t="s">
        <v>934</v>
      </c>
      <c r="Y1715" t="s">
        <v>755</v>
      </c>
      <c r="Z1715" t="s">
        <v>380</v>
      </c>
      <c r="AA1715" t="s">
        <v>756</v>
      </c>
      <c r="AB1715" t="s">
        <v>924</v>
      </c>
      <c r="AC1715" t="s">
        <v>758</v>
      </c>
      <c r="AD1715" t="s">
        <v>759</v>
      </c>
      <c r="AE1715" t="s">
        <v>472</v>
      </c>
      <c r="AF1715" t="s">
        <v>935</v>
      </c>
      <c r="AG1715" t="s">
        <v>761</v>
      </c>
      <c r="AH1715" t="s">
        <v>762</v>
      </c>
      <c r="AI1715" t="s">
        <v>936</v>
      </c>
      <c r="AJ1715">
        <v>931.75</v>
      </c>
      <c r="AK1715">
        <v>0</v>
      </c>
      <c r="AL1715">
        <v>0</v>
      </c>
      <c r="AM1715" t="s">
        <v>764</v>
      </c>
      <c r="AN1715" t="s">
        <v>764</v>
      </c>
      <c r="AO1715" t="s">
        <v>764</v>
      </c>
    </row>
    <row r="1716" spans="1:41" x14ac:dyDescent="0.35">
      <c r="A1716">
        <v>1273420</v>
      </c>
      <c r="B1716" t="s">
        <v>740</v>
      </c>
      <c r="C1716" t="s">
        <v>741</v>
      </c>
      <c r="D1716" t="e">
        <v>#N/A</v>
      </c>
      <c r="E1716" t="s">
        <v>939</v>
      </c>
      <c r="F1716" t="s">
        <v>834</v>
      </c>
      <c r="G1716">
        <v>2021</v>
      </c>
      <c r="H1716">
        <v>4</v>
      </c>
      <c r="I1716" t="s">
        <v>743</v>
      </c>
      <c r="J1716" s="29">
        <v>44316</v>
      </c>
      <c r="K1716" t="s">
        <v>744</v>
      </c>
      <c r="L1716" t="s">
        <v>745</v>
      </c>
      <c r="M1716" t="s">
        <v>852</v>
      </c>
      <c r="N1716" t="s">
        <v>853</v>
      </c>
      <c r="O1716" t="s">
        <v>837</v>
      </c>
      <c r="P1716" t="s">
        <v>673</v>
      </c>
      <c r="Q1716" t="s">
        <v>749</v>
      </c>
      <c r="R1716" t="s">
        <v>647</v>
      </c>
      <c r="S1716" t="s">
        <v>778</v>
      </c>
      <c r="T1716" t="s">
        <v>751</v>
      </c>
      <c r="U1716" t="s">
        <v>752</v>
      </c>
      <c r="V1716" t="s">
        <v>753</v>
      </c>
      <c r="W1716" t="s">
        <v>930</v>
      </c>
      <c r="X1716" t="s">
        <v>931</v>
      </c>
      <c r="Y1716" t="s">
        <v>755</v>
      </c>
      <c r="Z1716" t="s">
        <v>380</v>
      </c>
      <c r="AA1716" t="s">
        <v>756</v>
      </c>
      <c r="AB1716" t="s">
        <v>924</v>
      </c>
      <c r="AC1716" t="s">
        <v>758</v>
      </c>
      <c r="AD1716" t="s">
        <v>759</v>
      </c>
      <c r="AE1716" t="s">
        <v>472</v>
      </c>
      <c r="AF1716" t="s">
        <v>925</v>
      </c>
      <c r="AG1716" t="s">
        <v>761</v>
      </c>
      <c r="AH1716" t="s">
        <v>762</v>
      </c>
      <c r="AI1716" t="s">
        <v>926</v>
      </c>
      <c r="AJ1716">
        <v>1037.3599999999999</v>
      </c>
      <c r="AK1716">
        <v>0</v>
      </c>
      <c r="AL1716">
        <v>0</v>
      </c>
      <c r="AM1716" t="s">
        <v>764</v>
      </c>
      <c r="AN1716" t="s">
        <v>764</v>
      </c>
      <c r="AO1716" t="s">
        <v>764</v>
      </c>
    </row>
    <row r="1717" spans="1:41" x14ac:dyDescent="0.35">
      <c r="A1717">
        <v>1060764</v>
      </c>
      <c r="B1717" t="s">
        <v>740</v>
      </c>
      <c r="C1717" t="s">
        <v>741</v>
      </c>
      <c r="D1717" t="e">
        <v>#N/A</v>
      </c>
      <c r="E1717" t="s">
        <v>1007</v>
      </c>
      <c r="F1717" t="s">
        <v>834</v>
      </c>
      <c r="G1717">
        <v>2021</v>
      </c>
      <c r="H1717">
        <v>4</v>
      </c>
      <c r="I1717" t="s">
        <v>743</v>
      </c>
      <c r="J1717" s="29">
        <v>44316</v>
      </c>
      <c r="K1717" t="s">
        <v>744</v>
      </c>
      <c r="L1717" t="s">
        <v>782</v>
      </c>
      <c r="M1717" t="s">
        <v>854</v>
      </c>
      <c r="N1717" t="s">
        <v>855</v>
      </c>
      <c r="O1717" t="s">
        <v>856</v>
      </c>
      <c r="P1717" t="s">
        <v>673</v>
      </c>
      <c r="Q1717" t="s">
        <v>749</v>
      </c>
      <c r="R1717" t="s">
        <v>603</v>
      </c>
      <c r="S1717" t="s">
        <v>868</v>
      </c>
      <c r="T1717" t="s">
        <v>751</v>
      </c>
      <c r="U1717" t="s">
        <v>752</v>
      </c>
      <c r="V1717" t="s">
        <v>753</v>
      </c>
      <c r="W1717" t="s">
        <v>930</v>
      </c>
      <c r="X1717" t="s">
        <v>931</v>
      </c>
      <c r="Y1717" t="s">
        <v>755</v>
      </c>
      <c r="Z1717" t="s">
        <v>380</v>
      </c>
      <c r="AA1717" t="s">
        <v>756</v>
      </c>
      <c r="AB1717" t="s">
        <v>924</v>
      </c>
      <c r="AC1717" t="s">
        <v>758</v>
      </c>
      <c r="AD1717" t="s">
        <v>759</v>
      </c>
      <c r="AE1717" t="s">
        <v>247</v>
      </c>
      <c r="AF1717" t="s">
        <v>925</v>
      </c>
      <c r="AG1717" t="s">
        <v>761</v>
      </c>
      <c r="AH1717" t="s">
        <v>762</v>
      </c>
      <c r="AI1717" t="s">
        <v>926</v>
      </c>
      <c r="AJ1717">
        <v>-1143.3</v>
      </c>
      <c r="AK1717">
        <v>0</v>
      </c>
      <c r="AL1717">
        <v>0</v>
      </c>
      <c r="AM1717" t="s">
        <v>764</v>
      </c>
      <c r="AN1717" t="s">
        <v>764</v>
      </c>
      <c r="AO1717" t="s">
        <v>764</v>
      </c>
    </row>
    <row r="1718" spans="1:41" x14ac:dyDescent="0.35">
      <c r="A1718">
        <v>1060776</v>
      </c>
      <c r="B1718" t="s">
        <v>740</v>
      </c>
      <c r="C1718" t="s">
        <v>741</v>
      </c>
      <c r="D1718" t="e">
        <v>#N/A</v>
      </c>
      <c r="E1718" t="s">
        <v>955</v>
      </c>
      <c r="F1718" t="s">
        <v>834</v>
      </c>
      <c r="G1718">
        <v>2021</v>
      </c>
      <c r="H1718">
        <v>4</v>
      </c>
      <c r="I1718" t="s">
        <v>743</v>
      </c>
      <c r="J1718" s="29">
        <v>44316</v>
      </c>
      <c r="K1718" t="s">
        <v>744</v>
      </c>
      <c r="L1718" t="s">
        <v>782</v>
      </c>
      <c r="M1718" t="s">
        <v>854</v>
      </c>
      <c r="N1718" t="s">
        <v>855</v>
      </c>
      <c r="O1718" t="s">
        <v>856</v>
      </c>
      <c r="P1718" t="s">
        <v>673</v>
      </c>
      <c r="Q1718" t="s">
        <v>749</v>
      </c>
      <c r="R1718" t="s">
        <v>623</v>
      </c>
      <c r="S1718" t="s">
        <v>820</v>
      </c>
      <c r="T1718" t="s">
        <v>751</v>
      </c>
      <c r="U1718" t="s">
        <v>752</v>
      </c>
      <c r="V1718" t="s">
        <v>753</v>
      </c>
      <c r="W1718" t="s">
        <v>930</v>
      </c>
      <c r="X1718" t="s">
        <v>931</v>
      </c>
      <c r="Y1718" t="s">
        <v>755</v>
      </c>
      <c r="Z1718" t="s">
        <v>380</v>
      </c>
      <c r="AA1718" t="s">
        <v>756</v>
      </c>
      <c r="AB1718" t="s">
        <v>924</v>
      </c>
      <c r="AC1718" t="s">
        <v>758</v>
      </c>
      <c r="AD1718" t="s">
        <v>759</v>
      </c>
      <c r="AE1718" t="s">
        <v>768</v>
      </c>
      <c r="AF1718" t="s">
        <v>925</v>
      </c>
      <c r="AG1718" t="s">
        <v>761</v>
      </c>
      <c r="AH1718" t="s">
        <v>762</v>
      </c>
      <c r="AI1718" t="s">
        <v>926</v>
      </c>
      <c r="AJ1718">
        <v>-3093.6</v>
      </c>
      <c r="AK1718">
        <v>0</v>
      </c>
      <c r="AL1718">
        <v>0</v>
      </c>
      <c r="AM1718" t="s">
        <v>764</v>
      </c>
      <c r="AN1718" t="s">
        <v>764</v>
      </c>
      <c r="AO1718" t="s">
        <v>764</v>
      </c>
    </row>
    <row r="1719" spans="1:41" x14ac:dyDescent="0.35">
      <c r="A1719">
        <v>1360627</v>
      </c>
      <c r="B1719" t="s">
        <v>740</v>
      </c>
      <c r="C1719" t="s">
        <v>741</v>
      </c>
      <c r="D1719" t="e">
        <v>#N/A</v>
      </c>
      <c r="E1719" t="s">
        <v>1002</v>
      </c>
      <c r="F1719" t="s">
        <v>834</v>
      </c>
      <c r="G1719">
        <v>2021</v>
      </c>
      <c r="H1719">
        <v>4</v>
      </c>
      <c r="I1719" t="s">
        <v>743</v>
      </c>
      <c r="J1719" s="29">
        <v>44316</v>
      </c>
      <c r="K1719" t="s">
        <v>744</v>
      </c>
      <c r="L1719" t="s">
        <v>782</v>
      </c>
      <c r="M1719" t="s">
        <v>854</v>
      </c>
      <c r="N1719" t="s">
        <v>855</v>
      </c>
      <c r="O1719" t="s">
        <v>856</v>
      </c>
      <c r="P1719" t="s">
        <v>673</v>
      </c>
      <c r="Q1719" t="s">
        <v>749</v>
      </c>
      <c r="R1719" t="s">
        <v>629</v>
      </c>
      <c r="S1719" t="s">
        <v>818</v>
      </c>
      <c r="T1719" t="s">
        <v>751</v>
      </c>
      <c r="U1719" t="s">
        <v>752</v>
      </c>
      <c r="V1719" t="s">
        <v>753</v>
      </c>
      <c r="W1719" t="s">
        <v>933</v>
      </c>
      <c r="X1719" t="s">
        <v>934</v>
      </c>
      <c r="Y1719" t="s">
        <v>755</v>
      </c>
      <c r="Z1719" t="s">
        <v>380</v>
      </c>
      <c r="AA1719" t="s">
        <v>756</v>
      </c>
      <c r="AB1719" t="s">
        <v>924</v>
      </c>
      <c r="AC1719" t="s">
        <v>758</v>
      </c>
      <c r="AD1719" t="s">
        <v>759</v>
      </c>
      <c r="AE1719" t="s">
        <v>766</v>
      </c>
      <c r="AF1719" t="s">
        <v>935</v>
      </c>
      <c r="AG1719" t="s">
        <v>761</v>
      </c>
      <c r="AH1719" t="s">
        <v>762</v>
      </c>
      <c r="AI1719" t="s">
        <v>936</v>
      </c>
      <c r="AJ1719">
        <v>-3303.56</v>
      </c>
      <c r="AK1719">
        <v>0</v>
      </c>
      <c r="AL1719">
        <v>0</v>
      </c>
      <c r="AM1719" t="s">
        <v>764</v>
      </c>
      <c r="AN1719" t="s">
        <v>764</v>
      </c>
      <c r="AO1719" t="s">
        <v>764</v>
      </c>
    </row>
    <row r="1720" spans="1:41" x14ac:dyDescent="0.35">
      <c r="A1720">
        <v>1095414</v>
      </c>
      <c r="B1720" t="s">
        <v>740</v>
      </c>
      <c r="C1720" t="s">
        <v>741</v>
      </c>
      <c r="D1720" t="e">
        <v>#N/A</v>
      </c>
      <c r="E1720" t="s">
        <v>1009</v>
      </c>
      <c r="F1720" t="s">
        <v>834</v>
      </c>
      <c r="G1720">
        <v>2021</v>
      </c>
      <c r="H1720">
        <v>4</v>
      </c>
      <c r="I1720" t="s">
        <v>743</v>
      </c>
      <c r="J1720" s="29">
        <v>44316</v>
      </c>
      <c r="K1720" t="s">
        <v>744</v>
      </c>
      <c r="L1720" t="s">
        <v>782</v>
      </c>
      <c r="M1720" t="s">
        <v>854</v>
      </c>
      <c r="N1720" t="s">
        <v>855</v>
      </c>
      <c r="O1720" t="s">
        <v>856</v>
      </c>
      <c r="P1720" t="s">
        <v>673</v>
      </c>
      <c r="Q1720" t="s">
        <v>749</v>
      </c>
      <c r="R1720" t="s">
        <v>623</v>
      </c>
      <c r="S1720" t="s">
        <v>820</v>
      </c>
      <c r="T1720" t="s">
        <v>751</v>
      </c>
      <c r="U1720" t="s">
        <v>752</v>
      </c>
      <c r="V1720" t="s">
        <v>753</v>
      </c>
      <c r="W1720" t="s">
        <v>933</v>
      </c>
      <c r="X1720" t="s">
        <v>934</v>
      </c>
      <c r="Y1720" t="s">
        <v>755</v>
      </c>
      <c r="Z1720" t="s">
        <v>380</v>
      </c>
      <c r="AA1720" t="s">
        <v>756</v>
      </c>
      <c r="AB1720" t="s">
        <v>924</v>
      </c>
      <c r="AC1720" t="s">
        <v>758</v>
      </c>
      <c r="AD1720" t="s">
        <v>759</v>
      </c>
      <c r="AE1720" t="s">
        <v>768</v>
      </c>
      <c r="AF1720" t="s">
        <v>935</v>
      </c>
      <c r="AG1720" t="s">
        <v>761</v>
      </c>
      <c r="AH1720" t="s">
        <v>762</v>
      </c>
      <c r="AI1720" t="s">
        <v>936</v>
      </c>
      <c r="AJ1720">
        <v>-455.36</v>
      </c>
      <c r="AK1720">
        <v>0</v>
      </c>
      <c r="AL1720">
        <v>0</v>
      </c>
      <c r="AM1720" t="s">
        <v>764</v>
      </c>
      <c r="AN1720" t="s">
        <v>764</v>
      </c>
      <c r="AO1720" t="s">
        <v>764</v>
      </c>
    </row>
    <row r="1721" spans="1:41" x14ac:dyDescent="0.35">
      <c r="A1721">
        <v>1155344</v>
      </c>
      <c r="B1721" t="s">
        <v>740</v>
      </c>
      <c r="C1721" t="s">
        <v>741</v>
      </c>
      <c r="D1721" t="e">
        <v>#N/A</v>
      </c>
      <c r="E1721" t="s">
        <v>1011</v>
      </c>
      <c r="F1721" t="s">
        <v>834</v>
      </c>
      <c r="G1721">
        <v>2021</v>
      </c>
      <c r="H1721">
        <v>4</v>
      </c>
      <c r="I1721" t="s">
        <v>743</v>
      </c>
      <c r="J1721" s="29">
        <v>44316</v>
      </c>
      <c r="K1721" t="s">
        <v>744</v>
      </c>
      <c r="L1721" t="s">
        <v>782</v>
      </c>
      <c r="M1721" t="s">
        <v>854</v>
      </c>
      <c r="N1721" t="s">
        <v>855</v>
      </c>
      <c r="O1721" t="s">
        <v>856</v>
      </c>
      <c r="P1721" t="s">
        <v>673</v>
      </c>
      <c r="Q1721" t="s">
        <v>749</v>
      </c>
      <c r="R1721" t="s">
        <v>603</v>
      </c>
      <c r="S1721" t="s">
        <v>868</v>
      </c>
      <c r="T1721" t="s">
        <v>751</v>
      </c>
      <c r="U1721" t="s">
        <v>752</v>
      </c>
      <c r="V1721" t="s">
        <v>753</v>
      </c>
      <c r="W1721" t="s">
        <v>933</v>
      </c>
      <c r="X1721" t="s">
        <v>934</v>
      </c>
      <c r="Y1721" t="s">
        <v>755</v>
      </c>
      <c r="Z1721" t="s">
        <v>380</v>
      </c>
      <c r="AA1721" t="s">
        <v>756</v>
      </c>
      <c r="AB1721" t="s">
        <v>924</v>
      </c>
      <c r="AC1721" t="s">
        <v>758</v>
      </c>
      <c r="AD1721" t="s">
        <v>759</v>
      </c>
      <c r="AE1721" t="s">
        <v>247</v>
      </c>
      <c r="AF1721" t="s">
        <v>935</v>
      </c>
      <c r="AG1721" t="s">
        <v>761</v>
      </c>
      <c r="AH1721" t="s">
        <v>762</v>
      </c>
      <c r="AI1721" t="s">
        <v>936</v>
      </c>
      <c r="AJ1721">
        <v>-3383.86</v>
      </c>
      <c r="AK1721">
        <v>0</v>
      </c>
      <c r="AL1721">
        <v>0</v>
      </c>
      <c r="AM1721" t="s">
        <v>764</v>
      </c>
      <c r="AN1721" t="s">
        <v>764</v>
      </c>
      <c r="AO1721" t="s">
        <v>764</v>
      </c>
    </row>
    <row r="1722" spans="1:41" x14ac:dyDescent="0.35">
      <c r="A1722">
        <v>1177268</v>
      </c>
      <c r="B1722" t="s">
        <v>740</v>
      </c>
      <c r="C1722" t="s">
        <v>741</v>
      </c>
      <c r="D1722" t="e">
        <v>#N/A</v>
      </c>
      <c r="E1722" t="s">
        <v>1013</v>
      </c>
      <c r="F1722" t="s">
        <v>834</v>
      </c>
      <c r="G1722">
        <v>2021</v>
      </c>
      <c r="H1722">
        <v>4</v>
      </c>
      <c r="I1722" t="s">
        <v>743</v>
      </c>
      <c r="J1722" s="29">
        <v>44316</v>
      </c>
      <c r="K1722" t="s">
        <v>744</v>
      </c>
      <c r="L1722" t="s">
        <v>782</v>
      </c>
      <c r="M1722" t="s">
        <v>854</v>
      </c>
      <c r="N1722" t="s">
        <v>855</v>
      </c>
      <c r="O1722" t="s">
        <v>856</v>
      </c>
      <c r="P1722" t="s">
        <v>673</v>
      </c>
      <c r="Q1722" t="s">
        <v>749</v>
      </c>
      <c r="R1722" t="s">
        <v>1014</v>
      </c>
      <c r="S1722" t="s">
        <v>1015</v>
      </c>
      <c r="T1722" t="s">
        <v>751</v>
      </c>
      <c r="U1722" t="s">
        <v>752</v>
      </c>
      <c r="V1722" t="s">
        <v>753</v>
      </c>
      <c r="W1722" t="s">
        <v>930</v>
      </c>
      <c r="X1722" t="s">
        <v>931</v>
      </c>
      <c r="Y1722" t="s">
        <v>755</v>
      </c>
      <c r="Z1722" t="s">
        <v>380</v>
      </c>
      <c r="AA1722" t="s">
        <v>756</v>
      </c>
      <c r="AB1722" t="s">
        <v>924</v>
      </c>
      <c r="AC1722" t="s">
        <v>758</v>
      </c>
      <c r="AD1722" t="s">
        <v>759</v>
      </c>
      <c r="AE1722" t="s">
        <v>766</v>
      </c>
      <c r="AF1722" t="s">
        <v>925</v>
      </c>
      <c r="AG1722" t="s">
        <v>761</v>
      </c>
      <c r="AH1722" t="s">
        <v>762</v>
      </c>
      <c r="AI1722" t="s">
        <v>926</v>
      </c>
      <c r="AJ1722">
        <v>-654.66</v>
      </c>
      <c r="AK1722">
        <v>0</v>
      </c>
      <c r="AL1722">
        <v>0</v>
      </c>
      <c r="AM1722" t="s">
        <v>764</v>
      </c>
      <c r="AN1722" t="s">
        <v>764</v>
      </c>
      <c r="AO1722" t="s">
        <v>764</v>
      </c>
    </row>
    <row r="1723" spans="1:41" x14ac:dyDescent="0.35">
      <c r="A1723">
        <v>1720254</v>
      </c>
      <c r="B1723" t="s">
        <v>740</v>
      </c>
      <c r="C1723" t="s">
        <v>741</v>
      </c>
      <c r="D1723" t="e">
        <v>#N/A</v>
      </c>
      <c r="E1723" t="s">
        <v>1016</v>
      </c>
      <c r="F1723" t="s">
        <v>857</v>
      </c>
      <c r="G1723">
        <v>2021</v>
      </c>
      <c r="H1723">
        <v>3</v>
      </c>
      <c r="I1723" t="s">
        <v>858</v>
      </c>
      <c r="J1723" s="29">
        <v>44286</v>
      </c>
      <c r="K1723" t="s">
        <v>744</v>
      </c>
      <c r="L1723" t="s">
        <v>745</v>
      </c>
      <c r="M1723" t="s">
        <v>862</v>
      </c>
      <c r="N1723" t="s">
        <v>863</v>
      </c>
      <c r="O1723" t="s">
        <v>844</v>
      </c>
      <c r="P1723" t="s">
        <v>673</v>
      </c>
      <c r="Q1723" t="s">
        <v>749</v>
      </c>
      <c r="R1723" t="s">
        <v>661</v>
      </c>
      <c r="S1723" t="s">
        <v>750</v>
      </c>
      <c r="T1723" t="s">
        <v>751</v>
      </c>
      <c r="U1723" t="s">
        <v>752</v>
      </c>
      <c r="V1723" t="s">
        <v>753</v>
      </c>
      <c r="W1723" t="s">
        <v>933</v>
      </c>
      <c r="X1723" t="s">
        <v>934</v>
      </c>
      <c r="Y1723" t="s">
        <v>755</v>
      </c>
      <c r="Z1723" t="s">
        <v>380</v>
      </c>
      <c r="AA1723" t="s">
        <v>756</v>
      </c>
      <c r="AB1723" t="s">
        <v>924</v>
      </c>
      <c r="AC1723" t="s">
        <v>758</v>
      </c>
      <c r="AD1723" t="s">
        <v>759</v>
      </c>
      <c r="AE1723" t="s">
        <v>247</v>
      </c>
      <c r="AF1723" t="s">
        <v>935</v>
      </c>
      <c r="AG1723" t="s">
        <v>761</v>
      </c>
      <c r="AH1723" t="s">
        <v>762</v>
      </c>
      <c r="AI1723" t="s">
        <v>936</v>
      </c>
      <c r="AJ1723">
        <v>8.0299999999999994</v>
      </c>
      <c r="AK1723">
        <v>0</v>
      </c>
      <c r="AL1723">
        <v>0</v>
      </c>
      <c r="AM1723" t="s">
        <v>764</v>
      </c>
      <c r="AN1723" t="s">
        <v>764</v>
      </c>
      <c r="AO1723" t="s">
        <v>764</v>
      </c>
    </row>
    <row r="1724" spans="1:41" x14ac:dyDescent="0.35">
      <c r="A1724">
        <v>1691551</v>
      </c>
      <c r="B1724" t="s">
        <v>740</v>
      </c>
      <c r="C1724" t="s">
        <v>741</v>
      </c>
      <c r="D1724" t="s">
        <v>580</v>
      </c>
      <c r="E1724" t="s">
        <v>200</v>
      </c>
      <c r="F1724" t="s">
        <v>857</v>
      </c>
      <c r="G1724">
        <v>2021</v>
      </c>
      <c r="H1724">
        <v>3</v>
      </c>
      <c r="I1724" t="s">
        <v>858</v>
      </c>
      <c r="J1724" s="29">
        <v>44286</v>
      </c>
      <c r="K1724" t="s">
        <v>744</v>
      </c>
      <c r="L1724" t="s">
        <v>745</v>
      </c>
      <c r="M1724" t="s">
        <v>862</v>
      </c>
      <c r="N1724" t="s">
        <v>863</v>
      </c>
      <c r="O1724" t="s">
        <v>844</v>
      </c>
      <c r="P1724" t="s">
        <v>673</v>
      </c>
      <c r="Q1724" t="s">
        <v>749</v>
      </c>
      <c r="R1724" t="s">
        <v>653</v>
      </c>
      <c r="S1724" t="s">
        <v>773</v>
      </c>
      <c r="T1724" t="s">
        <v>751</v>
      </c>
      <c r="U1724" t="s">
        <v>752</v>
      </c>
      <c r="V1724" t="s">
        <v>753</v>
      </c>
      <c r="W1724" t="s">
        <v>21</v>
      </c>
      <c r="X1724" t="s">
        <v>927</v>
      </c>
      <c r="Y1724" t="s">
        <v>755</v>
      </c>
      <c r="Z1724" t="s">
        <v>380</v>
      </c>
      <c r="AA1724" t="s">
        <v>756</v>
      </c>
      <c r="AB1724" t="s">
        <v>924</v>
      </c>
      <c r="AC1724" t="s">
        <v>758</v>
      </c>
      <c r="AD1724" t="s">
        <v>759</v>
      </c>
      <c r="AE1724" t="s">
        <v>575</v>
      </c>
      <c r="AF1724" t="s">
        <v>790</v>
      </c>
      <c r="AG1724" t="s">
        <v>761</v>
      </c>
      <c r="AH1724" t="s">
        <v>762</v>
      </c>
      <c r="AI1724" t="s">
        <v>791</v>
      </c>
      <c r="AJ1724">
        <v>1039.94</v>
      </c>
      <c r="AK1724">
        <v>0</v>
      </c>
      <c r="AL1724">
        <v>0</v>
      </c>
      <c r="AM1724" t="s">
        <v>764</v>
      </c>
      <c r="AN1724" t="s">
        <v>764</v>
      </c>
      <c r="AO1724" t="s">
        <v>764</v>
      </c>
    </row>
    <row r="1725" spans="1:41" x14ac:dyDescent="0.35">
      <c r="A1725">
        <v>1698203</v>
      </c>
      <c r="B1725" t="s">
        <v>740</v>
      </c>
      <c r="C1725" t="s">
        <v>741</v>
      </c>
      <c r="D1725" t="e">
        <v>#N/A</v>
      </c>
      <c r="E1725" t="s">
        <v>929</v>
      </c>
      <c r="F1725" t="s">
        <v>857</v>
      </c>
      <c r="G1725">
        <v>2021</v>
      </c>
      <c r="H1725">
        <v>3</v>
      </c>
      <c r="I1725" t="s">
        <v>858</v>
      </c>
      <c r="J1725" s="29">
        <v>44286</v>
      </c>
      <c r="K1725" t="s">
        <v>744</v>
      </c>
      <c r="L1725" t="s">
        <v>745</v>
      </c>
      <c r="M1725" t="s">
        <v>862</v>
      </c>
      <c r="N1725" t="s">
        <v>863</v>
      </c>
      <c r="O1725" t="s">
        <v>844</v>
      </c>
      <c r="P1725" t="s">
        <v>673</v>
      </c>
      <c r="Q1725" t="s">
        <v>749</v>
      </c>
      <c r="R1725" t="s">
        <v>651</v>
      </c>
      <c r="S1725" t="s">
        <v>693</v>
      </c>
      <c r="T1725" t="s">
        <v>751</v>
      </c>
      <c r="U1725" t="s">
        <v>752</v>
      </c>
      <c r="V1725" t="s">
        <v>753</v>
      </c>
      <c r="W1725" t="s">
        <v>930</v>
      </c>
      <c r="X1725" t="s">
        <v>931</v>
      </c>
      <c r="Y1725" t="s">
        <v>755</v>
      </c>
      <c r="Z1725" t="s">
        <v>380</v>
      </c>
      <c r="AA1725" t="s">
        <v>756</v>
      </c>
      <c r="AB1725" t="s">
        <v>924</v>
      </c>
      <c r="AC1725" t="s">
        <v>758</v>
      </c>
      <c r="AD1725" t="s">
        <v>759</v>
      </c>
      <c r="AE1725" t="s">
        <v>768</v>
      </c>
      <c r="AF1725" t="s">
        <v>925</v>
      </c>
      <c r="AG1725" t="s">
        <v>761</v>
      </c>
      <c r="AH1725" t="s">
        <v>762</v>
      </c>
      <c r="AI1725" t="s">
        <v>926</v>
      </c>
      <c r="AJ1725">
        <v>351.7</v>
      </c>
      <c r="AK1725">
        <v>0</v>
      </c>
      <c r="AL1725">
        <v>0</v>
      </c>
      <c r="AM1725" t="s">
        <v>764</v>
      </c>
      <c r="AN1725" t="s">
        <v>764</v>
      </c>
      <c r="AO1725" t="s">
        <v>764</v>
      </c>
    </row>
    <row r="1726" spans="1:41" x14ac:dyDescent="0.35">
      <c r="A1726">
        <v>1698203</v>
      </c>
      <c r="B1726" t="s">
        <v>740</v>
      </c>
      <c r="C1726" t="s">
        <v>741</v>
      </c>
      <c r="D1726" t="e">
        <v>#N/A</v>
      </c>
      <c r="E1726" t="s">
        <v>929</v>
      </c>
      <c r="F1726" t="s">
        <v>857</v>
      </c>
      <c r="G1726">
        <v>2021</v>
      </c>
      <c r="H1726">
        <v>3</v>
      </c>
      <c r="I1726" t="s">
        <v>858</v>
      </c>
      <c r="J1726" s="29">
        <v>44286</v>
      </c>
      <c r="K1726" t="s">
        <v>744</v>
      </c>
      <c r="L1726" t="s">
        <v>745</v>
      </c>
      <c r="M1726" t="s">
        <v>859</v>
      </c>
      <c r="N1726" t="s">
        <v>860</v>
      </c>
      <c r="O1726" t="s">
        <v>861</v>
      </c>
      <c r="P1726" t="s">
        <v>673</v>
      </c>
      <c r="Q1726" t="s">
        <v>749</v>
      </c>
      <c r="R1726" t="s">
        <v>651</v>
      </c>
      <c r="S1726" t="s">
        <v>693</v>
      </c>
      <c r="T1726" t="s">
        <v>751</v>
      </c>
      <c r="U1726" t="s">
        <v>752</v>
      </c>
      <c r="V1726" t="s">
        <v>753</v>
      </c>
      <c r="W1726" t="s">
        <v>930</v>
      </c>
      <c r="X1726" t="s">
        <v>931</v>
      </c>
      <c r="Y1726" t="s">
        <v>755</v>
      </c>
      <c r="Z1726" t="s">
        <v>380</v>
      </c>
      <c r="AA1726" t="s">
        <v>756</v>
      </c>
      <c r="AB1726" t="s">
        <v>924</v>
      </c>
      <c r="AC1726" t="s">
        <v>758</v>
      </c>
      <c r="AD1726" t="s">
        <v>759</v>
      </c>
      <c r="AE1726" t="s">
        <v>768</v>
      </c>
      <c r="AF1726" t="s">
        <v>925</v>
      </c>
      <c r="AG1726" t="s">
        <v>761</v>
      </c>
      <c r="AH1726" t="s">
        <v>762</v>
      </c>
      <c r="AI1726" t="s">
        <v>926</v>
      </c>
      <c r="AJ1726">
        <v>2.16</v>
      </c>
      <c r="AK1726">
        <v>0</v>
      </c>
      <c r="AL1726">
        <v>0</v>
      </c>
      <c r="AM1726" t="s">
        <v>764</v>
      </c>
      <c r="AN1726" t="s">
        <v>764</v>
      </c>
      <c r="AO1726" t="s">
        <v>764</v>
      </c>
    </row>
    <row r="1727" spans="1:41" x14ac:dyDescent="0.35">
      <c r="A1727">
        <v>1720248</v>
      </c>
      <c r="B1727" t="s">
        <v>740</v>
      </c>
      <c r="C1727" t="s">
        <v>741</v>
      </c>
      <c r="D1727" t="e">
        <v>#N/A</v>
      </c>
      <c r="E1727" t="s">
        <v>932</v>
      </c>
      <c r="F1727" t="s">
        <v>857</v>
      </c>
      <c r="G1727">
        <v>2021</v>
      </c>
      <c r="H1727">
        <v>3</v>
      </c>
      <c r="I1727" t="s">
        <v>858</v>
      </c>
      <c r="J1727" s="29">
        <v>44286</v>
      </c>
      <c r="K1727" t="s">
        <v>744</v>
      </c>
      <c r="L1727" t="s">
        <v>745</v>
      </c>
      <c r="M1727" t="s">
        <v>862</v>
      </c>
      <c r="N1727" t="s">
        <v>863</v>
      </c>
      <c r="O1727" t="s">
        <v>844</v>
      </c>
      <c r="P1727" t="s">
        <v>673</v>
      </c>
      <c r="Q1727" t="s">
        <v>749</v>
      </c>
      <c r="R1727" t="s">
        <v>651</v>
      </c>
      <c r="S1727" t="s">
        <v>693</v>
      </c>
      <c r="T1727" t="s">
        <v>751</v>
      </c>
      <c r="U1727" t="s">
        <v>752</v>
      </c>
      <c r="V1727" t="s">
        <v>753</v>
      </c>
      <c r="W1727" t="s">
        <v>933</v>
      </c>
      <c r="X1727" t="s">
        <v>934</v>
      </c>
      <c r="Y1727" t="s">
        <v>755</v>
      </c>
      <c r="Z1727" t="s">
        <v>380</v>
      </c>
      <c r="AA1727" t="s">
        <v>756</v>
      </c>
      <c r="AB1727" t="s">
        <v>924</v>
      </c>
      <c r="AC1727" t="s">
        <v>758</v>
      </c>
      <c r="AD1727" t="s">
        <v>759</v>
      </c>
      <c r="AE1727" t="s">
        <v>768</v>
      </c>
      <c r="AF1727" t="s">
        <v>935</v>
      </c>
      <c r="AG1727" t="s">
        <v>761</v>
      </c>
      <c r="AH1727" t="s">
        <v>762</v>
      </c>
      <c r="AI1727" t="s">
        <v>936</v>
      </c>
      <c r="AJ1727">
        <v>479.99</v>
      </c>
      <c r="AK1727">
        <v>0</v>
      </c>
      <c r="AL1727">
        <v>0</v>
      </c>
      <c r="AM1727" t="s">
        <v>764</v>
      </c>
      <c r="AN1727" t="s">
        <v>764</v>
      </c>
      <c r="AO1727" t="s">
        <v>764</v>
      </c>
    </row>
    <row r="1728" spans="1:41" x14ac:dyDescent="0.35">
      <c r="A1728">
        <v>1720248</v>
      </c>
      <c r="B1728" t="s">
        <v>740</v>
      </c>
      <c r="C1728" t="s">
        <v>741</v>
      </c>
      <c r="D1728" t="e">
        <v>#N/A</v>
      </c>
      <c r="E1728" t="s">
        <v>932</v>
      </c>
      <c r="F1728" t="s">
        <v>857</v>
      </c>
      <c r="G1728">
        <v>2021</v>
      </c>
      <c r="H1728">
        <v>3</v>
      </c>
      <c r="I1728" t="s">
        <v>858</v>
      </c>
      <c r="J1728" s="29">
        <v>44286</v>
      </c>
      <c r="K1728" t="s">
        <v>744</v>
      </c>
      <c r="L1728" t="s">
        <v>745</v>
      </c>
      <c r="M1728" t="s">
        <v>859</v>
      </c>
      <c r="N1728" t="s">
        <v>860</v>
      </c>
      <c r="O1728" t="s">
        <v>861</v>
      </c>
      <c r="P1728" t="s">
        <v>673</v>
      </c>
      <c r="Q1728" t="s">
        <v>749</v>
      </c>
      <c r="R1728" t="s">
        <v>651</v>
      </c>
      <c r="S1728" t="s">
        <v>693</v>
      </c>
      <c r="T1728" t="s">
        <v>751</v>
      </c>
      <c r="U1728" t="s">
        <v>752</v>
      </c>
      <c r="V1728" t="s">
        <v>753</v>
      </c>
      <c r="W1728" t="s">
        <v>933</v>
      </c>
      <c r="X1728" t="s">
        <v>934</v>
      </c>
      <c r="Y1728" t="s">
        <v>755</v>
      </c>
      <c r="Z1728" t="s">
        <v>380</v>
      </c>
      <c r="AA1728" t="s">
        <v>756</v>
      </c>
      <c r="AB1728" t="s">
        <v>924</v>
      </c>
      <c r="AC1728" t="s">
        <v>758</v>
      </c>
      <c r="AD1728" t="s">
        <v>759</v>
      </c>
      <c r="AE1728" t="s">
        <v>768</v>
      </c>
      <c r="AF1728" t="s">
        <v>935</v>
      </c>
      <c r="AG1728" t="s">
        <v>761</v>
      </c>
      <c r="AH1728" t="s">
        <v>762</v>
      </c>
      <c r="AI1728" t="s">
        <v>936</v>
      </c>
      <c r="AJ1728">
        <v>110.58</v>
      </c>
      <c r="AK1728">
        <v>0</v>
      </c>
      <c r="AL1728">
        <v>0</v>
      </c>
      <c r="AM1728" t="s">
        <v>764</v>
      </c>
      <c r="AN1728" t="s">
        <v>764</v>
      </c>
      <c r="AO1728" t="s">
        <v>764</v>
      </c>
    </row>
    <row r="1729" spans="1:41" x14ac:dyDescent="0.35">
      <c r="A1729">
        <v>1392038</v>
      </c>
      <c r="B1729" t="s">
        <v>740</v>
      </c>
      <c r="C1729" t="s">
        <v>741</v>
      </c>
      <c r="D1729" t="e">
        <v>#N/A</v>
      </c>
      <c r="E1729" t="s">
        <v>937</v>
      </c>
      <c r="F1729" t="s">
        <v>857</v>
      </c>
      <c r="G1729">
        <v>2021</v>
      </c>
      <c r="H1729">
        <v>3</v>
      </c>
      <c r="I1729" t="s">
        <v>858</v>
      </c>
      <c r="J1729" s="29">
        <v>44286</v>
      </c>
      <c r="K1729" t="s">
        <v>744</v>
      </c>
      <c r="L1729" t="s">
        <v>745</v>
      </c>
      <c r="M1729" t="s">
        <v>862</v>
      </c>
      <c r="N1729" t="s">
        <v>863</v>
      </c>
      <c r="O1729" t="s">
        <v>844</v>
      </c>
      <c r="P1729" t="s">
        <v>673</v>
      </c>
      <c r="Q1729" t="s">
        <v>749</v>
      </c>
      <c r="R1729" t="s">
        <v>649</v>
      </c>
      <c r="S1729" t="s">
        <v>700</v>
      </c>
      <c r="T1729" t="s">
        <v>751</v>
      </c>
      <c r="U1729" t="s">
        <v>752</v>
      </c>
      <c r="V1729" t="s">
        <v>753</v>
      </c>
      <c r="W1729" t="s">
        <v>930</v>
      </c>
      <c r="X1729" t="s">
        <v>931</v>
      </c>
      <c r="Y1729" t="s">
        <v>755</v>
      </c>
      <c r="Z1729" t="s">
        <v>380</v>
      </c>
      <c r="AA1729" t="s">
        <v>756</v>
      </c>
      <c r="AB1729" t="s">
        <v>924</v>
      </c>
      <c r="AC1729" t="s">
        <v>758</v>
      </c>
      <c r="AD1729" t="s">
        <v>759</v>
      </c>
      <c r="AE1729" t="s">
        <v>247</v>
      </c>
      <c r="AF1729" t="s">
        <v>925</v>
      </c>
      <c r="AG1729" t="s">
        <v>761</v>
      </c>
      <c r="AH1729" t="s">
        <v>762</v>
      </c>
      <c r="AI1729" t="s">
        <v>926</v>
      </c>
      <c r="AJ1729">
        <v>1329.32</v>
      </c>
      <c r="AK1729">
        <v>0</v>
      </c>
      <c r="AL1729">
        <v>0</v>
      </c>
      <c r="AM1729" t="s">
        <v>764</v>
      </c>
      <c r="AN1729" t="s">
        <v>764</v>
      </c>
      <c r="AO1729" t="s">
        <v>764</v>
      </c>
    </row>
    <row r="1730" spans="1:41" x14ac:dyDescent="0.35">
      <c r="A1730">
        <v>1392038</v>
      </c>
      <c r="B1730" t="s">
        <v>740</v>
      </c>
      <c r="C1730" t="s">
        <v>741</v>
      </c>
      <c r="D1730" t="e">
        <v>#N/A</v>
      </c>
      <c r="E1730" t="s">
        <v>937</v>
      </c>
      <c r="F1730" t="s">
        <v>857</v>
      </c>
      <c r="G1730">
        <v>2021</v>
      </c>
      <c r="H1730">
        <v>3</v>
      </c>
      <c r="I1730" t="s">
        <v>858</v>
      </c>
      <c r="J1730" s="29">
        <v>44286</v>
      </c>
      <c r="K1730" t="s">
        <v>744</v>
      </c>
      <c r="L1730" t="s">
        <v>745</v>
      </c>
      <c r="M1730" t="s">
        <v>859</v>
      </c>
      <c r="N1730" t="s">
        <v>860</v>
      </c>
      <c r="O1730" t="s">
        <v>861</v>
      </c>
      <c r="P1730" t="s">
        <v>673</v>
      </c>
      <c r="Q1730" t="s">
        <v>749</v>
      </c>
      <c r="R1730" t="s">
        <v>649</v>
      </c>
      <c r="S1730" t="s">
        <v>700</v>
      </c>
      <c r="T1730" t="s">
        <v>751</v>
      </c>
      <c r="U1730" t="s">
        <v>752</v>
      </c>
      <c r="V1730" t="s">
        <v>753</v>
      </c>
      <c r="W1730" t="s">
        <v>930</v>
      </c>
      <c r="X1730" t="s">
        <v>931</v>
      </c>
      <c r="Y1730" t="s">
        <v>755</v>
      </c>
      <c r="Z1730" t="s">
        <v>380</v>
      </c>
      <c r="AA1730" t="s">
        <v>756</v>
      </c>
      <c r="AB1730" t="s">
        <v>924</v>
      </c>
      <c r="AC1730" t="s">
        <v>758</v>
      </c>
      <c r="AD1730" t="s">
        <v>759</v>
      </c>
      <c r="AE1730" t="s">
        <v>247</v>
      </c>
      <c r="AF1730" t="s">
        <v>925</v>
      </c>
      <c r="AG1730" t="s">
        <v>761</v>
      </c>
      <c r="AH1730" t="s">
        <v>762</v>
      </c>
      <c r="AI1730" t="s">
        <v>926</v>
      </c>
      <c r="AJ1730">
        <v>4691.99</v>
      </c>
      <c r="AK1730">
        <v>0</v>
      </c>
      <c r="AL1730">
        <v>0</v>
      </c>
      <c r="AM1730" t="s">
        <v>764</v>
      </c>
      <c r="AN1730" t="s">
        <v>764</v>
      </c>
      <c r="AO1730" t="s">
        <v>764</v>
      </c>
    </row>
    <row r="1731" spans="1:41" x14ac:dyDescent="0.35">
      <c r="A1731">
        <v>1392029</v>
      </c>
      <c r="B1731" t="s">
        <v>740</v>
      </c>
      <c r="C1731" t="s">
        <v>741</v>
      </c>
      <c r="D1731" t="e">
        <v>#N/A</v>
      </c>
      <c r="E1731" t="s">
        <v>938</v>
      </c>
      <c r="F1731" t="s">
        <v>857</v>
      </c>
      <c r="G1731">
        <v>2021</v>
      </c>
      <c r="H1731">
        <v>3</v>
      </c>
      <c r="I1731" t="s">
        <v>858</v>
      </c>
      <c r="J1731" s="29">
        <v>44286</v>
      </c>
      <c r="K1731" t="s">
        <v>744</v>
      </c>
      <c r="L1731" t="s">
        <v>745</v>
      </c>
      <c r="M1731" t="s">
        <v>862</v>
      </c>
      <c r="N1731" t="s">
        <v>863</v>
      </c>
      <c r="O1731" t="s">
        <v>844</v>
      </c>
      <c r="P1731" t="s">
        <v>673</v>
      </c>
      <c r="Q1731" t="s">
        <v>749</v>
      </c>
      <c r="R1731" t="s">
        <v>649</v>
      </c>
      <c r="S1731" t="s">
        <v>700</v>
      </c>
      <c r="T1731" t="s">
        <v>751</v>
      </c>
      <c r="U1731" t="s">
        <v>752</v>
      </c>
      <c r="V1731" t="s">
        <v>753</v>
      </c>
      <c r="W1731" t="s">
        <v>933</v>
      </c>
      <c r="X1731" t="s">
        <v>934</v>
      </c>
      <c r="Y1731" t="s">
        <v>755</v>
      </c>
      <c r="Z1731" t="s">
        <v>380</v>
      </c>
      <c r="AA1731" t="s">
        <v>756</v>
      </c>
      <c r="AB1731" t="s">
        <v>924</v>
      </c>
      <c r="AC1731" t="s">
        <v>758</v>
      </c>
      <c r="AD1731" t="s">
        <v>759</v>
      </c>
      <c r="AE1731" t="s">
        <v>247</v>
      </c>
      <c r="AF1731" t="s">
        <v>935</v>
      </c>
      <c r="AG1731" t="s">
        <v>761</v>
      </c>
      <c r="AH1731" t="s">
        <v>762</v>
      </c>
      <c r="AI1731" t="s">
        <v>936</v>
      </c>
      <c r="AJ1731">
        <v>4332.34</v>
      </c>
      <c r="AK1731">
        <v>0</v>
      </c>
      <c r="AL1731">
        <v>0</v>
      </c>
      <c r="AM1731" t="s">
        <v>764</v>
      </c>
      <c r="AN1731" t="s">
        <v>764</v>
      </c>
      <c r="AO1731" t="s">
        <v>764</v>
      </c>
    </row>
    <row r="1732" spans="1:41" x14ac:dyDescent="0.35">
      <c r="A1732">
        <v>1392029</v>
      </c>
      <c r="B1732" t="s">
        <v>740</v>
      </c>
      <c r="C1732" t="s">
        <v>741</v>
      </c>
      <c r="D1732" t="e">
        <v>#N/A</v>
      </c>
      <c r="E1732" t="s">
        <v>938</v>
      </c>
      <c r="F1732" t="s">
        <v>857</v>
      </c>
      <c r="G1732">
        <v>2021</v>
      </c>
      <c r="H1732">
        <v>3</v>
      </c>
      <c r="I1732" t="s">
        <v>858</v>
      </c>
      <c r="J1732" s="29">
        <v>44286</v>
      </c>
      <c r="K1732" t="s">
        <v>744</v>
      </c>
      <c r="L1732" t="s">
        <v>745</v>
      </c>
      <c r="M1732" t="s">
        <v>859</v>
      </c>
      <c r="N1732" t="s">
        <v>860</v>
      </c>
      <c r="O1732" t="s">
        <v>861</v>
      </c>
      <c r="P1732" t="s">
        <v>673</v>
      </c>
      <c r="Q1732" t="s">
        <v>749</v>
      </c>
      <c r="R1732" t="s">
        <v>649</v>
      </c>
      <c r="S1732" t="s">
        <v>700</v>
      </c>
      <c r="T1732" t="s">
        <v>751</v>
      </c>
      <c r="U1732" t="s">
        <v>752</v>
      </c>
      <c r="V1732" t="s">
        <v>753</v>
      </c>
      <c r="W1732" t="s">
        <v>933</v>
      </c>
      <c r="X1732" t="s">
        <v>934</v>
      </c>
      <c r="Y1732" t="s">
        <v>755</v>
      </c>
      <c r="Z1732" t="s">
        <v>380</v>
      </c>
      <c r="AA1732" t="s">
        <v>756</v>
      </c>
      <c r="AB1732" t="s">
        <v>924</v>
      </c>
      <c r="AC1732" t="s">
        <v>758</v>
      </c>
      <c r="AD1732" t="s">
        <v>759</v>
      </c>
      <c r="AE1732" t="s">
        <v>247</v>
      </c>
      <c r="AF1732" t="s">
        <v>935</v>
      </c>
      <c r="AG1732" t="s">
        <v>761</v>
      </c>
      <c r="AH1732" t="s">
        <v>762</v>
      </c>
      <c r="AI1732" t="s">
        <v>936</v>
      </c>
      <c r="AJ1732">
        <v>4570.34</v>
      </c>
      <c r="AK1732">
        <v>0</v>
      </c>
      <c r="AL1732">
        <v>0</v>
      </c>
      <c r="AM1732" t="s">
        <v>764</v>
      </c>
      <c r="AN1732" t="s">
        <v>764</v>
      </c>
      <c r="AO1732" t="s">
        <v>764</v>
      </c>
    </row>
    <row r="1733" spans="1:41" x14ac:dyDescent="0.35">
      <c r="A1733">
        <v>1273420</v>
      </c>
      <c r="B1733" t="s">
        <v>740</v>
      </c>
      <c r="C1733" t="s">
        <v>741</v>
      </c>
      <c r="D1733" t="e">
        <v>#N/A</v>
      </c>
      <c r="E1733" t="s">
        <v>939</v>
      </c>
      <c r="F1733" t="s">
        <v>857</v>
      </c>
      <c r="G1733">
        <v>2021</v>
      </c>
      <c r="H1733">
        <v>3</v>
      </c>
      <c r="I1733" t="s">
        <v>858</v>
      </c>
      <c r="J1733" s="29">
        <v>44286</v>
      </c>
      <c r="K1733" t="s">
        <v>744</v>
      </c>
      <c r="L1733" t="s">
        <v>745</v>
      </c>
      <c r="M1733" t="s">
        <v>859</v>
      </c>
      <c r="N1733" t="s">
        <v>860</v>
      </c>
      <c r="O1733" t="s">
        <v>861</v>
      </c>
      <c r="P1733" t="s">
        <v>673</v>
      </c>
      <c r="Q1733" t="s">
        <v>749</v>
      </c>
      <c r="R1733" t="s">
        <v>647</v>
      </c>
      <c r="S1733" t="s">
        <v>778</v>
      </c>
      <c r="T1733" t="s">
        <v>751</v>
      </c>
      <c r="U1733" t="s">
        <v>752</v>
      </c>
      <c r="V1733" t="s">
        <v>753</v>
      </c>
      <c r="W1733" t="s">
        <v>930</v>
      </c>
      <c r="X1733" t="s">
        <v>931</v>
      </c>
      <c r="Y1733" t="s">
        <v>755</v>
      </c>
      <c r="Z1733" t="s">
        <v>380</v>
      </c>
      <c r="AA1733" t="s">
        <v>756</v>
      </c>
      <c r="AB1733" t="s">
        <v>924</v>
      </c>
      <c r="AC1733" t="s">
        <v>758</v>
      </c>
      <c r="AD1733" t="s">
        <v>759</v>
      </c>
      <c r="AE1733" t="s">
        <v>472</v>
      </c>
      <c r="AF1733" t="s">
        <v>925</v>
      </c>
      <c r="AG1733" t="s">
        <v>761</v>
      </c>
      <c r="AH1733" t="s">
        <v>762</v>
      </c>
      <c r="AI1733" t="s">
        <v>926</v>
      </c>
      <c r="AJ1733">
        <v>935.89</v>
      </c>
      <c r="AK1733">
        <v>0</v>
      </c>
      <c r="AL1733">
        <v>0</v>
      </c>
      <c r="AM1733" t="s">
        <v>764</v>
      </c>
      <c r="AN1733" t="s">
        <v>764</v>
      </c>
      <c r="AO1733" t="s">
        <v>764</v>
      </c>
    </row>
    <row r="1734" spans="1:41" x14ac:dyDescent="0.35">
      <c r="A1734">
        <v>1273419</v>
      </c>
      <c r="B1734" t="s">
        <v>740</v>
      </c>
      <c r="C1734" t="s">
        <v>741</v>
      </c>
      <c r="D1734" t="e">
        <v>#N/A</v>
      </c>
      <c r="E1734" t="s">
        <v>940</v>
      </c>
      <c r="F1734" t="s">
        <v>857</v>
      </c>
      <c r="G1734">
        <v>2021</v>
      </c>
      <c r="H1734">
        <v>3</v>
      </c>
      <c r="I1734" t="s">
        <v>858</v>
      </c>
      <c r="J1734" s="29">
        <v>44286</v>
      </c>
      <c r="K1734" t="s">
        <v>744</v>
      </c>
      <c r="L1734" t="s">
        <v>745</v>
      </c>
      <c r="M1734" t="s">
        <v>859</v>
      </c>
      <c r="N1734" t="s">
        <v>860</v>
      </c>
      <c r="O1734" t="s">
        <v>861</v>
      </c>
      <c r="P1734" t="s">
        <v>673</v>
      </c>
      <c r="Q1734" t="s">
        <v>749</v>
      </c>
      <c r="R1734" t="s">
        <v>647</v>
      </c>
      <c r="S1734" t="s">
        <v>778</v>
      </c>
      <c r="T1734" t="s">
        <v>751</v>
      </c>
      <c r="U1734" t="s">
        <v>752</v>
      </c>
      <c r="V1734" t="s">
        <v>753</v>
      </c>
      <c r="W1734" t="s">
        <v>933</v>
      </c>
      <c r="X1734" t="s">
        <v>934</v>
      </c>
      <c r="Y1734" t="s">
        <v>755</v>
      </c>
      <c r="Z1734" t="s">
        <v>380</v>
      </c>
      <c r="AA1734" t="s">
        <v>756</v>
      </c>
      <c r="AB1734" t="s">
        <v>924</v>
      </c>
      <c r="AC1734" t="s">
        <v>758</v>
      </c>
      <c r="AD1734" t="s">
        <v>759</v>
      </c>
      <c r="AE1734" t="s">
        <v>472</v>
      </c>
      <c r="AF1734" t="s">
        <v>935</v>
      </c>
      <c r="AG1734" t="s">
        <v>761</v>
      </c>
      <c r="AH1734" t="s">
        <v>762</v>
      </c>
      <c r="AI1734" t="s">
        <v>936</v>
      </c>
      <c r="AJ1734">
        <v>791.77</v>
      </c>
      <c r="AK1734">
        <v>0</v>
      </c>
      <c r="AL1734">
        <v>0</v>
      </c>
      <c r="AM1734" t="s">
        <v>764</v>
      </c>
      <c r="AN1734" t="s">
        <v>764</v>
      </c>
      <c r="AO1734" t="s">
        <v>764</v>
      </c>
    </row>
    <row r="1735" spans="1:41" x14ac:dyDescent="0.35">
      <c r="A1735">
        <v>1254406</v>
      </c>
      <c r="B1735" t="s">
        <v>740</v>
      </c>
      <c r="C1735" t="s">
        <v>741</v>
      </c>
      <c r="D1735" t="e">
        <v>#N/A</v>
      </c>
      <c r="E1735" t="s">
        <v>941</v>
      </c>
      <c r="F1735" t="s">
        <v>857</v>
      </c>
      <c r="G1735">
        <v>2021</v>
      </c>
      <c r="H1735">
        <v>3</v>
      </c>
      <c r="I1735" t="s">
        <v>858</v>
      </c>
      <c r="J1735" s="29">
        <v>44286</v>
      </c>
      <c r="K1735" t="s">
        <v>744</v>
      </c>
      <c r="L1735" t="s">
        <v>745</v>
      </c>
      <c r="M1735" t="s">
        <v>859</v>
      </c>
      <c r="N1735" t="s">
        <v>860</v>
      </c>
      <c r="O1735" t="s">
        <v>861</v>
      </c>
      <c r="P1735" t="s">
        <v>673</v>
      </c>
      <c r="Q1735" t="s">
        <v>749</v>
      </c>
      <c r="R1735" t="s">
        <v>643</v>
      </c>
      <c r="S1735" t="s">
        <v>696</v>
      </c>
      <c r="T1735" t="s">
        <v>751</v>
      </c>
      <c r="U1735" t="s">
        <v>752</v>
      </c>
      <c r="V1735" t="s">
        <v>753</v>
      </c>
      <c r="W1735" t="s">
        <v>930</v>
      </c>
      <c r="X1735" t="s">
        <v>931</v>
      </c>
      <c r="Y1735" t="s">
        <v>755</v>
      </c>
      <c r="Z1735" t="s">
        <v>380</v>
      </c>
      <c r="AA1735" t="s">
        <v>756</v>
      </c>
      <c r="AB1735" t="s">
        <v>924</v>
      </c>
      <c r="AC1735" t="s">
        <v>758</v>
      </c>
      <c r="AD1735" t="s">
        <v>759</v>
      </c>
      <c r="AE1735" t="s">
        <v>472</v>
      </c>
      <c r="AF1735" t="s">
        <v>925</v>
      </c>
      <c r="AG1735" t="s">
        <v>761</v>
      </c>
      <c r="AH1735" t="s">
        <v>762</v>
      </c>
      <c r="AI1735" t="s">
        <v>926</v>
      </c>
      <c r="AJ1735">
        <v>1240.6199999999999</v>
      </c>
      <c r="AK1735">
        <v>0</v>
      </c>
      <c r="AL1735">
        <v>0</v>
      </c>
      <c r="AM1735" t="s">
        <v>764</v>
      </c>
      <c r="AN1735" t="s">
        <v>764</v>
      </c>
      <c r="AO1735" t="s">
        <v>764</v>
      </c>
    </row>
    <row r="1736" spans="1:41" x14ac:dyDescent="0.35">
      <c r="A1736">
        <v>1247811</v>
      </c>
      <c r="B1736" t="s">
        <v>740</v>
      </c>
      <c r="C1736" t="s">
        <v>741</v>
      </c>
      <c r="D1736" t="e">
        <v>#N/A</v>
      </c>
      <c r="E1736" t="s">
        <v>942</v>
      </c>
      <c r="F1736" t="s">
        <v>857</v>
      </c>
      <c r="G1736">
        <v>2021</v>
      </c>
      <c r="H1736">
        <v>3</v>
      </c>
      <c r="I1736" t="s">
        <v>858</v>
      </c>
      <c r="J1736" s="29">
        <v>44286</v>
      </c>
      <c r="K1736" t="s">
        <v>744</v>
      </c>
      <c r="L1736" t="s">
        <v>745</v>
      </c>
      <c r="M1736" t="s">
        <v>859</v>
      </c>
      <c r="N1736" t="s">
        <v>860</v>
      </c>
      <c r="O1736" t="s">
        <v>861</v>
      </c>
      <c r="P1736" t="s">
        <v>673</v>
      </c>
      <c r="Q1736" t="s">
        <v>749</v>
      </c>
      <c r="R1736" t="s">
        <v>643</v>
      </c>
      <c r="S1736" t="s">
        <v>696</v>
      </c>
      <c r="T1736" t="s">
        <v>751</v>
      </c>
      <c r="U1736" t="s">
        <v>752</v>
      </c>
      <c r="V1736" t="s">
        <v>753</v>
      </c>
      <c r="W1736" t="s">
        <v>933</v>
      </c>
      <c r="X1736" t="s">
        <v>934</v>
      </c>
      <c r="Y1736" t="s">
        <v>755</v>
      </c>
      <c r="Z1736" t="s">
        <v>380</v>
      </c>
      <c r="AA1736" t="s">
        <v>756</v>
      </c>
      <c r="AB1736" t="s">
        <v>924</v>
      </c>
      <c r="AC1736" t="s">
        <v>758</v>
      </c>
      <c r="AD1736" t="s">
        <v>759</v>
      </c>
      <c r="AE1736" t="s">
        <v>472</v>
      </c>
      <c r="AF1736" t="s">
        <v>935</v>
      </c>
      <c r="AG1736" t="s">
        <v>761</v>
      </c>
      <c r="AH1736" t="s">
        <v>762</v>
      </c>
      <c r="AI1736" t="s">
        <v>936</v>
      </c>
      <c r="AJ1736">
        <v>1151.47</v>
      </c>
      <c r="AK1736">
        <v>0</v>
      </c>
      <c r="AL1736">
        <v>0</v>
      </c>
      <c r="AM1736" t="s">
        <v>764</v>
      </c>
      <c r="AN1736" t="s">
        <v>764</v>
      </c>
      <c r="AO1736" t="s">
        <v>764</v>
      </c>
    </row>
    <row r="1737" spans="1:41" x14ac:dyDescent="0.35">
      <c r="A1737">
        <v>1238044</v>
      </c>
      <c r="B1737" t="s">
        <v>740</v>
      </c>
      <c r="C1737" t="s">
        <v>741</v>
      </c>
      <c r="D1737" t="e">
        <v>#N/A</v>
      </c>
      <c r="E1737" t="s">
        <v>943</v>
      </c>
      <c r="F1737" t="s">
        <v>857</v>
      </c>
      <c r="G1737">
        <v>2021</v>
      </c>
      <c r="H1737">
        <v>3</v>
      </c>
      <c r="I1737" t="s">
        <v>858</v>
      </c>
      <c r="J1737" s="29">
        <v>44286</v>
      </c>
      <c r="K1737" t="s">
        <v>744</v>
      </c>
      <c r="L1737" t="s">
        <v>745</v>
      </c>
      <c r="M1737" t="s">
        <v>859</v>
      </c>
      <c r="N1737" t="s">
        <v>860</v>
      </c>
      <c r="O1737" t="s">
        <v>861</v>
      </c>
      <c r="P1737" t="s">
        <v>673</v>
      </c>
      <c r="Q1737" t="s">
        <v>749</v>
      </c>
      <c r="R1737" t="s">
        <v>641</v>
      </c>
      <c r="S1737" t="s">
        <v>695</v>
      </c>
      <c r="T1737" t="s">
        <v>751</v>
      </c>
      <c r="U1737" t="s">
        <v>752</v>
      </c>
      <c r="V1737" t="s">
        <v>753</v>
      </c>
      <c r="W1737" t="s">
        <v>930</v>
      </c>
      <c r="X1737" t="s">
        <v>931</v>
      </c>
      <c r="Y1737" t="s">
        <v>755</v>
      </c>
      <c r="Z1737" t="s">
        <v>380</v>
      </c>
      <c r="AA1737" t="s">
        <v>756</v>
      </c>
      <c r="AB1737" t="s">
        <v>924</v>
      </c>
      <c r="AC1737" t="s">
        <v>758</v>
      </c>
      <c r="AD1737" t="s">
        <v>759</v>
      </c>
      <c r="AE1737" t="s">
        <v>472</v>
      </c>
      <c r="AF1737" t="s">
        <v>925</v>
      </c>
      <c r="AG1737" t="s">
        <v>761</v>
      </c>
      <c r="AH1737" t="s">
        <v>762</v>
      </c>
      <c r="AI1737" t="s">
        <v>926</v>
      </c>
      <c r="AJ1737">
        <v>1831.05</v>
      </c>
      <c r="AK1737">
        <v>0</v>
      </c>
      <c r="AL1737">
        <v>0</v>
      </c>
      <c r="AM1737" t="s">
        <v>764</v>
      </c>
      <c r="AN1737" t="s">
        <v>764</v>
      </c>
      <c r="AO1737" t="s">
        <v>764</v>
      </c>
    </row>
    <row r="1738" spans="1:41" x14ac:dyDescent="0.35">
      <c r="A1738">
        <v>1238043</v>
      </c>
      <c r="B1738" t="s">
        <v>740</v>
      </c>
      <c r="C1738" t="s">
        <v>741</v>
      </c>
      <c r="D1738" t="e">
        <v>#N/A</v>
      </c>
      <c r="E1738" t="s">
        <v>944</v>
      </c>
      <c r="F1738" t="s">
        <v>857</v>
      </c>
      <c r="G1738">
        <v>2021</v>
      </c>
      <c r="H1738">
        <v>3</v>
      </c>
      <c r="I1738" t="s">
        <v>858</v>
      </c>
      <c r="J1738" s="29">
        <v>44286</v>
      </c>
      <c r="K1738" t="s">
        <v>744</v>
      </c>
      <c r="L1738" t="s">
        <v>745</v>
      </c>
      <c r="M1738" t="s">
        <v>859</v>
      </c>
      <c r="N1738" t="s">
        <v>860</v>
      </c>
      <c r="O1738" t="s">
        <v>861</v>
      </c>
      <c r="P1738" t="s">
        <v>673</v>
      </c>
      <c r="Q1738" t="s">
        <v>749</v>
      </c>
      <c r="R1738" t="s">
        <v>641</v>
      </c>
      <c r="S1738" t="s">
        <v>695</v>
      </c>
      <c r="T1738" t="s">
        <v>751</v>
      </c>
      <c r="U1738" t="s">
        <v>752</v>
      </c>
      <c r="V1738" t="s">
        <v>753</v>
      </c>
      <c r="W1738" t="s">
        <v>933</v>
      </c>
      <c r="X1738" t="s">
        <v>934</v>
      </c>
      <c r="Y1738" t="s">
        <v>755</v>
      </c>
      <c r="Z1738" t="s">
        <v>380</v>
      </c>
      <c r="AA1738" t="s">
        <v>756</v>
      </c>
      <c r="AB1738" t="s">
        <v>924</v>
      </c>
      <c r="AC1738" t="s">
        <v>758</v>
      </c>
      <c r="AD1738" t="s">
        <v>759</v>
      </c>
      <c r="AE1738" t="s">
        <v>472</v>
      </c>
      <c r="AF1738" t="s">
        <v>935</v>
      </c>
      <c r="AG1738" t="s">
        <v>761</v>
      </c>
      <c r="AH1738" t="s">
        <v>762</v>
      </c>
      <c r="AI1738" t="s">
        <v>936</v>
      </c>
      <c r="AJ1738">
        <v>1430.03</v>
      </c>
      <c r="AK1738">
        <v>0</v>
      </c>
      <c r="AL1738">
        <v>0</v>
      </c>
      <c r="AM1738" t="s">
        <v>764</v>
      </c>
      <c r="AN1738" t="s">
        <v>764</v>
      </c>
      <c r="AO1738" t="s">
        <v>764</v>
      </c>
    </row>
    <row r="1739" spans="1:41" x14ac:dyDescent="0.35">
      <c r="A1739">
        <v>1199589</v>
      </c>
      <c r="B1739" t="s">
        <v>740</v>
      </c>
      <c r="C1739" t="s">
        <v>741</v>
      </c>
      <c r="D1739" t="e">
        <v>#N/A</v>
      </c>
      <c r="E1739" t="s">
        <v>945</v>
      </c>
      <c r="F1739" t="s">
        <v>857</v>
      </c>
      <c r="G1739">
        <v>2021</v>
      </c>
      <c r="H1739">
        <v>3</v>
      </c>
      <c r="I1739" t="s">
        <v>858</v>
      </c>
      <c r="J1739" s="29">
        <v>44286</v>
      </c>
      <c r="K1739" t="s">
        <v>744</v>
      </c>
      <c r="L1739" t="s">
        <v>745</v>
      </c>
      <c r="M1739" t="s">
        <v>859</v>
      </c>
      <c r="N1739" t="s">
        <v>860</v>
      </c>
      <c r="O1739" t="s">
        <v>861</v>
      </c>
      <c r="P1739" t="s">
        <v>673</v>
      </c>
      <c r="Q1739" t="s">
        <v>749</v>
      </c>
      <c r="R1739" t="s">
        <v>639</v>
      </c>
      <c r="S1739" t="s">
        <v>703</v>
      </c>
      <c r="T1739" t="s">
        <v>751</v>
      </c>
      <c r="U1739" t="s">
        <v>752</v>
      </c>
      <c r="V1739" t="s">
        <v>753</v>
      </c>
      <c r="W1739" t="s">
        <v>930</v>
      </c>
      <c r="X1739" t="s">
        <v>931</v>
      </c>
      <c r="Y1739" t="s">
        <v>755</v>
      </c>
      <c r="Z1739" t="s">
        <v>380</v>
      </c>
      <c r="AA1739" t="s">
        <v>756</v>
      </c>
      <c r="AB1739" t="s">
        <v>924</v>
      </c>
      <c r="AC1739" t="s">
        <v>758</v>
      </c>
      <c r="AD1739" t="s">
        <v>759</v>
      </c>
      <c r="AE1739" t="s">
        <v>766</v>
      </c>
      <c r="AF1739" t="s">
        <v>925</v>
      </c>
      <c r="AG1739" t="s">
        <v>761</v>
      </c>
      <c r="AH1739" t="s">
        <v>762</v>
      </c>
      <c r="AI1739" t="s">
        <v>926</v>
      </c>
      <c r="AJ1739">
        <v>1920.72</v>
      </c>
      <c r="AK1739">
        <v>0</v>
      </c>
      <c r="AL1739">
        <v>0</v>
      </c>
      <c r="AM1739" t="s">
        <v>764</v>
      </c>
      <c r="AN1739" t="s">
        <v>764</v>
      </c>
      <c r="AO1739" t="s">
        <v>764</v>
      </c>
    </row>
    <row r="1740" spans="1:41" x14ac:dyDescent="0.35">
      <c r="A1740">
        <v>1208937</v>
      </c>
      <c r="B1740" t="s">
        <v>740</v>
      </c>
      <c r="C1740" t="s">
        <v>741</v>
      </c>
      <c r="D1740" t="e">
        <v>#N/A</v>
      </c>
      <c r="E1740" t="s">
        <v>946</v>
      </c>
      <c r="F1740" t="s">
        <v>857</v>
      </c>
      <c r="G1740">
        <v>2021</v>
      </c>
      <c r="H1740">
        <v>3</v>
      </c>
      <c r="I1740" t="s">
        <v>858</v>
      </c>
      <c r="J1740" s="29">
        <v>44286</v>
      </c>
      <c r="K1740" t="s">
        <v>744</v>
      </c>
      <c r="L1740" t="s">
        <v>745</v>
      </c>
      <c r="M1740" t="s">
        <v>859</v>
      </c>
      <c r="N1740" t="s">
        <v>860</v>
      </c>
      <c r="O1740" t="s">
        <v>861</v>
      </c>
      <c r="P1740" t="s">
        <v>673</v>
      </c>
      <c r="Q1740" t="s">
        <v>749</v>
      </c>
      <c r="R1740" t="s">
        <v>639</v>
      </c>
      <c r="S1740" t="s">
        <v>703</v>
      </c>
      <c r="T1740" t="s">
        <v>751</v>
      </c>
      <c r="U1740" t="s">
        <v>752</v>
      </c>
      <c r="V1740" t="s">
        <v>753</v>
      </c>
      <c r="W1740" t="s">
        <v>933</v>
      </c>
      <c r="X1740" t="s">
        <v>934</v>
      </c>
      <c r="Y1740" t="s">
        <v>755</v>
      </c>
      <c r="Z1740" t="s">
        <v>380</v>
      </c>
      <c r="AA1740" t="s">
        <v>756</v>
      </c>
      <c r="AB1740" t="s">
        <v>924</v>
      </c>
      <c r="AC1740" t="s">
        <v>758</v>
      </c>
      <c r="AD1740" t="s">
        <v>759</v>
      </c>
      <c r="AE1740" t="s">
        <v>766</v>
      </c>
      <c r="AF1740" t="s">
        <v>935</v>
      </c>
      <c r="AG1740" t="s">
        <v>761</v>
      </c>
      <c r="AH1740" t="s">
        <v>762</v>
      </c>
      <c r="AI1740" t="s">
        <v>936</v>
      </c>
      <c r="AJ1740">
        <v>511.74</v>
      </c>
      <c r="AK1740">
        <v>0</v>
      </c>
      <c r="AL1740">
        <v>0</v>
      </c>
      <c r="AM1740" t="s">
        <v>764</v>
      </c>
      <c r="AN1740" t="s">
        <v>764</v>
      </c>
      <c r="AO1740" t="s">
        <v>764</v>
      </c>
    </row>
    <row r="1741" spans="1:41" x14ac:dyDescent="0.35">
      <c r="A1741">
        <v>1208936</v>
      </c>
      <c r="B1741" t="s">
        <v>740</v>
      </c>
      <c r="C1741" t="s">
        <v>741</v>
      </c>
      <c r="D1741" t="e">
        <v>#N/A</v>
      </c>
      <c r="E1741" t="s">
        <v>948</v>
      </c>
      <c r="F1741" t="s">
        <v>857</v>
      </c>
      <c r="G1741">
        <v>2021</v>
      </c>
      <c r="H1741">
        <v>3</v>
      </c>
      <c r="I1741" t="s">
        <v>858</v>
      </c>
      <c r="J1741" s="29">
        <v>44286</v>
      </c>
      <c r="K1741" t="s">
        <v>744</v>
      </c>
      <c r="L1741" t="s">
        <v>745</v>
      </c>
      <c r="M1741" t="s">
        <v>862</v>
      </c>
      <c r="N1741" t="s">
        <v>863</v>
      </c>
      <c r="O1741" t="s">
        <v>844</v>
      </c>
      <c r="P1741" t="s">
        <v>673</v>
      </c>
      <c r="Q1741" t="s">
        <v>749</v>
      </c>
      <c r="R1741" t="s">
        <v>637</v>
      </c>
      <c r="S1741" t="s">
        <v>705</v>
      </c>
      <c r="T1741" t="s">
        <v>751</v>
      </c>
      <c r="U1741" t="s">
        <v>752</v>
      </c>
      <c r="V1741" t="s">
        <v>753</v>
      </c>
      <c r="W1741" t="s">
        <v>933</v>
      </c>
      <c r="X1741" t="s">
        <v>934</v>
      </c>
      <c r="Y1741" t="s">
        <v>755</v>
      </c>
      <c r="Z1741" t="s">
        <v>380</v>
      </c>
      <c r="AA1741" t="s">
        <v>756</v>
      </c>
      <c r="AB1741" t="s">
        <v>924</v>
      </c>
      <c r="AC1741" t="s">
        <v>758</v>
      </c>
      <c r="AD1741" t="s">
        <v>759</v>
      </c>
      <c r="AE1741" t="s">
        <v>766</v>
      </c>
      <c r="AF1741" t="s">
        <v>935</v>
      </c>
      <c r="AG1741" t="s">
        <v>761</v>
      </c>
      <c r="AH1741" t="s">
        <v>762</v>
      </c>
      <c r="AI1741" t="s">
        <v>936</v>
      </c>
      <c r="AJ1741">
        <v>151.46</v>
      </c>
      <c r="AK1741">
        <v>0</v>
      </c>
      <c r="AL1741">
        <v>0</v>
      </c>
      <c r="AM1741" t="s">
        <v>764</v>
      </c>
      <c r="AN1741" t="s">
        <v>764</v>
      </c>
      <c r="AO1741" t="s">
        <v>764</v>
      </c>
    </row>
    <row r="1742" spans="1:41" x14ac:dyDescent="0.35">
      <c r="A1742">
        <v>1177269</v>
      </c>
      <c r="B1742" t="s">
        <v>740</v>
      </c>
      <c r="C1742" t="s">
        <v>741</v>
      </c>
      <c r="D1742" t="e">
        <v>#N/A</v>
      </c>
      <c r="E1742" t="s">
        <v>1017</v>
      </c>
      <c r="F1742" t="s">
        <v>857</v>
      </c>
      <c r="G1742">
        <v>2021</v>
      </c>
      <c r="H1742">
        <v>3</v>
      </c>
      <c r="I1742" t="s">
        <v>858</v>
      </c>
      <c r="J1742" s="29">
        <v>44286</v>
      </c>
      <c r="K1742" t="s">
        <v>744</v>
      </c>
      <c r="L1742" t="s">
        <v>745</v>
      </c>
      <c r="M1742" t="s">
        <v>859</v>
      </c>
      <c r="N1742" t="s">
        <v>860</v>
      </c>
      <c r="O1742" t="s">
        <v>861</v>
      </c>
      <c r="P1742" t="s">
        <v>673</v>
      </c>
      <c r="Q1742" t="s">
        <v>749</v>
      </c>
      <c r="R1742" t="s">
        <v>635</v>
      </c>
      <c r="S1742" t="s">
        <v>913</v>
      </c>
      <c r="T1742" t="s">
        <v>751</v>
      </c>
      <c r="U1742" t="s">
        <v>752</v>
      </c>
      <c r="V1742" t="s">
        <v>753</v>
      </c>
      <c r="W1742" t="s">
        <v>930</v>
      </c>
      <c r="X1742" t="s">
        <v>931</v>
      </c>
      <c r="Y1742" t="s">
        <v>755</v>
      </c>
      <c r="Z1742" t="s">
        <v>380</v>
      </c>
      <c r="AA1742" t="s">
        <v>756</v>
      </c>
      <c r="AB1742" t="s">
        <v>924</v>
      </c>
      <c r="AC1742" t="s">
        <v>758</v>
      </c>
      <c r="AD1742" t="s">
        <v>759</v>
      </c>
      <c r="AE1742" t="s">
        <v>247</v>
      </c>
      <c r="AF1742" t="s">
        <v>925</v>
      </c>
      <c r="AG1742" t="s">
        <v>761</v>
      </c>
      <c r="AH1742" t="s">
        <v>762</v>
      </c>
      <c r="AI1742" t="s">
        <v>926</v>
      </c>
      <c r="AJ1742">
        <v>71.59</v>
      </c>
      <c r="AK1742">
        <v>0</v>
      </c>
      <c r="AL1742">
        <v>0</v>
      </c>
      <c r="AM1742" t="s">
        <v>764</v>
      </c>
      <c r="AN1742" t="s">
        <v>764</v>
      </c>
      <c r="AO1742" t="s">
        <v>764</v>
      </c>
    </row>
    <row r="1743" spans="1:41" x14ac:dyDescent="0.35">
      <c r="A1743">
        <v>1182907</v>
      </c>
      <c r="B1743" t="s">
        <v>740</v>
      </c>
      <c r="C1743" t="s">
        <v>741</v>
      </c>
      <c r="D1743" t="e">
        <v>#N/A</v>
      </c>
      <c r="E1743" t="s">
        <v>1018</v>
      </c>
      <c r="F1743" t="s">
        <v>857</v>
      </c>
      <c r="G1743">
        <v>2021</v>
      </c>
      <c r="H1743">
        <v>3</v>
      </c>
      <c r="I1743" t="s">
        <v>858</v>
      </c>
      <c r="J1743" s="29">
        <v>44286</v>
      </c>
      <c r="K1743" t="s">
        <v>744</v>
      </c>
      <c r="L1743" t="s">
        <v>745</v>
      </c>
      <c r="M1743" t="s">
        <v>859</v>
      </c>
      <c r="N1743" t="s">
        <v>860</v>
      </c>
      <c r="O1743" t="s">
        <v>861</v>
      </c>
      <c r="P1743" t="s">
        <v>673</v>
      </c>
      <c r="Q1743" t="s">
        <v>749</v>
      </c>
      <c r="R1743" t="s">
        <v>635</v>
      </c>
      <c r="S1743" t="s">
        <v>913</v>
      </c>
      <c r="T1743" t="s">
        <v>751</v>
      </c>
      <c r="U1743" t="s">
        <v>752</v>
      </c>
      <c r="V1743" t="s">
        <v>753</v>
      </c>
      <c r="W1743" t="s">
        <v>933</v>
      </c>
      <c r="X1743" t="s">
        <v>934</v>
      </c>
      <c r="Y1743" t="s">
        <v>755</v>
      </c>
      <c r="Z1743" t="s">
        <v>380</v>
      </c>
      <c r="AA1743" t="s">
        <v>756</v>
      </c>
      <c r="AB1743" t="s">
        <v>924</v>
      </c>
      <c r="AC1743" t="s">
        <v>758</v>
      </c>
      <c r="AD1743" t="s">
        <v>759</v>
      </c>
      <c r="AE1743" t="s">
        <v>247</v>
      </c>
      <c r="AF1743" t="s">
        <v>935</v>
      </c>
      <c r="AG1743" t="s">
        <v>761</v>
      </c>
      <c r="AH1743" t="s">
        <v>762</v>
      </c>
      <c r="AI1743" t="s">
        <v>936</v>
      </c>
      <c r="AJ1743">
        <v>165.17</v>
      </c>
      <c r="AK1743">
        <v>0</v>
      </c>
      <c r="AL1743">
        <v>0</v>
      </c>
      <c r="AM1743" t="s">
        <v>764</v>
      </c>
      <c r="AN1743" t="s">
        <v>764</v>
      </c>
      <c r="AO1743" t="s">
        <v>764</v>
      </c>
    </row>
    <row r="1744" spans="1:41" x14ac:dyDescent="0.35">
      <c r="A1744">
        <v>1247810</v>
      </c>
      <c r="B1744" t="s">
        <v>740</v>
      </c>
      <c r="C1744" t="s">
        <v>741</v>
      </c>
      <c r="D1744" t="e">
        <v>#N/A</v>
      </c>
      <c r="E1744" t="s">
        <v>951</v>
      </c>
      <c r="F1744" t="s">
        <v>857</v>
      </c>
      <c r="G1744">
        <v>2021</v>
      </c>
      <c r="H1744">
        <v>3</v>
      </c>
      <c r="I1744" t="s">
        <v>858</v>
      </c>
      <c r="J1744" s="29">
        <v>44286</v>
      </c>
      <c r="K1744" t="s">
        <v>744</v>
      </c>
      <c r="L1744" t="s">
        <v>745</v>
      </c>
      <c r="M1744" t="s">
        <v>862</v>
      </c>
      <c r="N1744" t="s">
        <v>863</v>
      </c>
      <c r="O1744" t="s">
        <v>844</v>
      </c>
      <c r="P1744" t="s">
        <v>673</v>
      </c>
      <c r="Q1744" t="s">
        <v>749</v>
      </c>
      <c r="R1744" t="s">
        <v>627</v>
      </c>
      <c r="S1744" t="s">
        <v>786</v>
      </c>
      <c r="T1744" t="s">
        <v>751</v>
      </c>
      <c r="U1744" t="s">
        <v>752</v>
      </c>
      <c r="V1744" t="s">
        <v>753</v>
      </c>
      <c r="W1744" t="s">
        <v>930</v>
      </c>
      <c r="X1744" t="s">
        <v>931</v>
      </c>
      <c r="Y1744" t="s">
        <v>755</v>
      </c>
      <c r="Z1744" t="s">
        <v>380</v>
      </c>
      <c r="AA1744" t="s">
        <v>756</v>
      </c>
      <c r="AB1744" t="s">
        <v>924</v>
      </c>
      <c r="AC1744" t="s">
        <v>758</v>
      </c>
      <c r="AD1744" t="s">
        <v>759</v>
      </c>
      <c r="AE1744" t="s">
        <v>768</v>
      </c>
      <c r="AF1744" t="s">
        <v>925</v>
      </c>
      <c r="AG1744" t="s">
        <v>761</v>
      </c>
      <c r="AH1744" t="s">
        <v>762</v>
      </c>
      <c r="AI1744" t="s">
        <v>926</v>
      </c>
      <c r="AJ1744">
        <v>126.11</v>
      </c>
      <c r="AK1744">
        <v>0</v>
      </c>
      <c r="AL1744">
        <v>0</v>
      </c>
      <c r="AM1744" t="s">
        <v>764</v>
      </c>
      <c r="AN1744" t="s">
        <v>764</v>
      </c>
      <c r="AO1744" t="s">
        <v>764</v>
      </c>
    </row>
    <row r="1745" spans="1:41" x14ac:dyDescent="0.35">
      <c r="A1745">
        <v>1306410</v>
      </c>
      <c r="B1745" t="s">
        <v>740</v>
      </c>
      <c r="C1745" t="s">
        <v>741</v>
      </c>
      <c r="D1745" t="e">
        <v>#N/A</v>
      </c>
      <c r="E1745" t="s">
        <v>952</v>
      </c>
      <c r="F1745" t="s">
        <v>857</v>
      </c>
      <c r="G1745">
        <v>2021</v>
      </c>
      <c r="H1745">
        <v>3</v>
      </c>
      <c r="I1745" t="s">
        <v>858</v>
      </c>
      <c r="J1745" s="29">
        <v>44286</v>
      </c>
      <c r="K1745" t="s">
        <v>744</v>
      </c>
      <c r="L1745" t="s">
        <v>745</v>
      </c>
      <c r="M1745" t="s">
        <v>862</v>
      </c>
      <c r="N1745" t="s">
        <v>863</v>
      </c>
      <c r="O1745" t="s">
        <v>844</v>
      </c>
      <c r="P1745" t="s">
        <v>673</v>
      </c>
      <c r="Q1745" t="s">
        <v>749</v>
      </c>
      <c r="R1745" t="s">
        <v>627</v>
      </c>
      <c r="S1745" t="s">
        <v>786</v>
      </c>
      <c r="T1745" t="s">
        <v>751</v>
      </c>
      <c r="U1745" t="s">
        <v>752</v>
      </c>
      <c r="V1745" t="s">
        <v>753</v>
      </c>
      <c r="W1745" t="s">
        <v>933</v>
      </c>
      <c r="X1745" t="s">
        <v>934</v>
      </c>
      <c r="Y1745" t="s">
        <v>755</v>
      </c>
      <c r="Z1745" t="s">
        <v>380</v>
      </c>
      <c r="AA1745" t="s">
        <v>756</v>
      </c>
      <c r="AB1745" t="s">
        <v>924</v>
      </c>
      <c r="AC1745" t="s">
        <v>758</v>
      </c>
      <c r="AD1745" t="s">
        <v>759</v>
      </c>
      <c r="AE1745" t="s">
        <v>768</v>
      </c>
      <c r="AF1745" t="s">
        <v>935</v>
      </c>
      <c r="AG1745" t="s">
        <v>761</v>
      </c>
      <c r="AH1745" t="s">
        <v>762</v>
      </c>
      <c r="AI1745" t="s">
        <v>936</v>
      </c>
      <c r="AJ1745">
        <v>1513.62</v>
      </c>
      <c r="AK1745">
        <v>0</v>
      </c>
      <c r="AL1745">
        <v>0</v>
      </c>
      <c r="AM1745" t="s">
        <v>764</v>
      </c>
      <c r="AN1745" t="s">
        <v>764</v>
      </c>
      <c r="AO1745" t="s">
        <v>764</v>
      </c>
    </row>
    <row r="1746" spans="1:41" x14ac:dyDescent="0.35">
      <c r="A1746">
        <v>1060781</v>
      </c>
      <c r="B1746" t="s">
        <v>740</v>
      </c>
      <c r="C1746" t="s">
        <v>741</v>
      </c>
      <c r="D1746" t="e">
        <v>#N/A</v>
      </c>
      <c r="E1746" t="s">
        <v>953</v>
      </c>
      <c r="F1746" t="s">
        <v>857</v>
      </c>
      <c r="G1746">
        <v>2021</v>
      </c>
      <c r="H1746">
        <v>3</v>
      </c>
      <c r="I1746" t="s">
        <v>858</v>
      </c>
      <c r="J1746" s="29">
        <v>44286</v>
      </c>
      <c r="K1746" t="s">
        <v>744</v>
      </c>
      <c r="L1746" t="s">
        <v>745</v>
      </c>
      <c r="M1746" t="s">
        <v>859</v>
      </c>
      <c r="N1746" t="s">
        <v>860</v>
      </c>
      <c r="O1746" t="s">
        <v>861</v>
      </c>
      <c r="P1746" t="s">
        <v>673</v>
      </c>
      <c r="Q1746" t="s">
        <v>749</v>
      </c>
      <c r="R1746" t="s">
        <v>625</v>
      </c>
      <c r="S1746" t="s">
        <v>698</v>
      </c>
      <c r="T1746" t="s">
        <v>751</v>
      </c>
      <c r="U1746" t="s">
        <v>752</v>
      </c>
      <c r="V1746" t="s">
        <v>753</v>
      </c>
      <c r="W1746" t="s">
        <v>930</v>
      </c>
      <c r="X1746" t="s">
        <v>931</v>
      </c>
      <c r="Y1746" t="s">
        <v>755</v>
      </c>
      <c r="Z1746" t="s">
        <v>380</v>
      </c>
      <c r="AA1746" t="s">
        <v>756</v>
      </c>
      <c r="AB1746" t="s">
        <v>924</v>
      </c>
      <c r="AC1746" t="s">
        <v>758</v>
      </c>
      <c r="AD1746" t="s">
        <v>759</v>
      </c>
      <c r="AE1746" t="s">
        <v>472</v>
      </c>
      <c r="AF1746" t="s">
        <v>925</v>
      </c>
      <c r="AG1746" t="s">
        <v>761</v>
      </c>
      <c r="AH1746" t="s">
        <v>762</v>
      </c>
      <c r="AI1746" t="s">
        <v>926</v>
      </c>
      <c r="AJ1746">
        <v>2296.0100000000002</v>
      </c>
      <c r="AK1746">
        <v>0</v>
      </c>
      <c r="AL1746">
        <v>0</v>
      </c>
      <c r="AM1746" t="s">
        <v>764</v>
      </c>
      <c r="AN1746" t="s">
        <v>764</v>
      </c>
      <c r="AO1746" t="s">
        <v>764</v>
      </c>
    </row>
    <row r="1747" spans="1:41" x14ac:dyDescent="0.35">
      <c r="A1747">
        <v>1060780</v>
      </c>
      <c r="B1747" t="s">
        <v>740</v>
      </c>
      <c r="C1747" t="s">
        <v>741</v>
      </c>
      <c r="D1747" t="e">
        <v>#N/A</v>
      </c>
      <c r="E1747" t="s">
        <v>954</v>
      </c>
      <c r="F1747" t="s">
        <v>857</v>
      </c>
      <c r="G1747">
        <v>2021</v>
      </c>
      <c r="H1747">
        <v>3</v>
      </c>
      <c r="I1747" t="s">
        <v>858</v>
      </c>
      <c r="J1747" s="29">
        <v>44286</v>
      </c>
      <c r="K1747" t="s">
        <v>744</v>
      </c>
      <c r="L1747" t="s">
        <v>745</v>
      </c>
      <c r="M1747" t="s">
        <v>859</v>
      </c>
      <c r="N1747" t="s">
        <v>860</v>
      </c>
      <c r="O1747" t="s">
        <v>861</v>
      </c>
      <c r="P1747" t="s">
        <v>673</v>
      </c>
      <c r="Q1747" t="s">
        <v>749</v>
      </c>
      <c r="R1747" t="s">
        <v>625</v>
      </c>
      <c r="S1747" t="s">
        <v>698</v>
      </c>
      <c r="T1747" t="s">
        <v>751</v>
      </c>
      <c r="U1747" t="s">
        <v>752</v>
      </c>
      <c r="V1747" t="s">
        <v>753</v>
      </c>
      <c r="W1747" t="s">
        <v>933</v>
      </c>
      <c r="X1747" t="s">
        <v>934</v>
      </c>
      <c r="Y1747" t="s">
        <v>755</v>
      </c>
      <c r="Z1747" t="s">
        <v>380</v>
      </c>
      <c r="AA1747" t="s">
        <v>756</v>
      </c>
      <c r="AB1747" t="s">
        <v>924</v>
      </c>
      <c r="AC1747" t="s">
        <v>758</v>
      </c>
      <c r="AD1747" t="s">
        <v>759</v>
      </c>
      <c r="AE1747" t="s">
        <v>472</v>
      </c>
      <c r="AF1747" t="s">
        <v>935</v>
      </c>
      <c r="AG1747" t="s">
        <v>761</v>
      </c>
      <c r="AH1747" t="s">
        <v>762</v>
      </c>
      <c r="AI1747" t="s">
        <v>936</v>
      </c>
      <c r="AJ1747">
        <v>1124.74</v>
      </c>
      <c r="AK1747">
        <v>0</v>
      </c>
      <c r="AL1747">
        <v>0</v>
      </c>
      <c r="AM1747" t="s">
        <v>764</v>
      </c>
      <c r="AN1747" t="s">
        <v>764</v>
      </c>
      <c r="AO1747" t="s">
        <v>764</v>
      </c>
    </row>
    <row r="1748" spans="1:41" x14ac:dyDescent="0.35">
      <c r="A1748">
        <v>1060776</v>
      </c>
      <c r="B1748" t="s">
        <v>740</v>
      </c>
      <c r="C1748" t="s">
        <v>741</v>
      </c>
      <c r="D1748" t="e">
        <v>#N/A</v>
      </c>
      <c r="E1748" t="s">
        <v>955</v>
      </c>
      <c r="F1748" t="s">
        <v>857</v>
      </c>
      <c r="G1748">
        <v>2021</v>
      </c>
      <c r="H1748">
        <v>3</v>
      </c>
      <c r="I1748" t="s">
        <v>858</v>
      </c>
      <c r="J1748" s="29">
        <v>44286</v>
      </c>
      <c r="K1748" t="s">
        <v>744</v>
      </c>
      <c r="L1748" t="s">
        <v>745</v>
      </c>
      <c r="M1748" t="s">
        <v>862</v>
      </c>
      <c r="N1748" t="s">
        <v>863</v>
      </c>
      <c r="O1748" t="s">
        <v>844</v>
      </c>
      <c r="P1748" t="s">
        <v>673</v>
      </c>
      <c r="Q1748" t="s">
        <v>749</v>
      </c>
      <c r="R1748" t="s">
        <v>623</v>
      </c>
      <c r="S1748" t="s">
        <v>820</v>
      </c>
      <c r="T1748" t="s">
        <v>751</v>
      </c>
      <c r="U1748" t="s">
        <v>752</v>
      </c>
      <c r="V1748" t="s">
        <v>753</v>
      </c>
      <c r="W1748" t="s">
        <v>930</v>
      </c>
      <c r="X1748" t="s">
        <v>931</v>
      </c>
      <c r="Y1748" t="s">
        <v>755</v>
      </c>
      <c r="Z1748" t="s">
        <v>380</v>
      </c>
      <c r="AA1748" t="s">
        <v>756</v>
      </c>
      <c r="AB1748" t="s">
        <v>924</v>
      </c>
      <c r="AC1748" t="s">
        <v>758</v>
      </c>
      <c r="AD1748" t="s">
        <v>759</v>
      </c>
      <c r="AE1748" t="s">
        <v>768</v>
      </c>
      <c r="AF1748" t="s">
        <v>925</v>
      </c>
      <c r="AG1748" t="s">
        <v>761</v>
      </c>
      <c r="AH1748" t="s">
        <v>762</v>
      </c>
      <c r="AI1748" t="s">
        <v>926</v>
      </c>
      <c r="AJ1748">
        <v>1698.34</v>
      </c>
      <c r="AK1748">
        <v>0</v>
      </c>
      <c r="AL1748">
        <v>0</v>
      </c>
      <c r="AM1748" t="s">
        <v>764</v>
      </c>
      <c r="AN1748" t="s">
        <v>764</v>
      </c>
      <c r="AO1748" t="s">
        <v>764</v>
      </c>
    </row>
    <row r="1749" spans="1:41" x14ac:dyDescent="0.35">
      <c r="A1749">
        <v>1095414</v>
      </c>
      <c r="B1749" t="s">
        <v>740</v>
      </c>
      <c r="C1749" t="s">
        <v>741</v>
      </c>
      <c r="D1749" t="e">
        <v>#N/A</v>
      </c>
      <c r="E1749" t="s">
        <v>1009</v>
      </c>
      <c r="F1749" t="s">
        <v>857</v>
      </c>
      <c r="G1749">
        <v>2021</v>
      </c>
      <c r="H1749">
        <v>3</v>
      </c>
      <c r="I1749" t="s">
        <v>858</v>
      </c>
      <c r="J1749" s="29">
        <v>44286</v>
      </c>
      <c r="K1749" t="s">
        <v>744</v>
      </c>
      <c r="L1749" t="s">
        <v>745</v>
      </c>
      <c r="M1749" t="s">
        <v>862</v>
      </c>
      <c r="N1749" t="s">
        <v>863</v>
      </c>
      <c r="O1749" t="s">
        <v>844</v>
      </c>
      <c r="P1749" t="s">
        <v>673</v>
      </c>
      <c r="Q1749" t="s">
        <v>749</v>
      </c>
      <c r="R1749" t="s">
        <v>623</v>
      </c>
      <c r="S1749" t="s">
        <v>820</v>
      </c>
      <c r="T1749" t="s">
        <v>751</v>
      </c>
      <c r="U1749" t="s">
        <v>752</v>
      </c>
      <c r="V1749" t="s">
        <v>753</v>
      </c>
      <c r="W1749" t="s">
        <v>933</v>
      </c>
      <c r="X1749" t="s">
        <v>934</v>
      </c>
      <c r="Y1749" t="s">
        <v>755</v>
      </c>
      <c r="Z1749" t="s">
        <v>380</v>
      </c>
      <c r="AA1749" t="s">
        <v>756</v>
      </c>
      <c r="AB1749" t="s">
        <v>924</v>
      </c>
      <c r="AC1749" t="s">
        <v>758</v>
      </c>
      <c r="AD1749" t="s">
        <v>759</v>
      </c>
      <c r="AE1749" t="s">
        <v>768</v>
      </c>
      <c r="AF1749" t="s">
        <v>935</v>
      </c>
      <c r="AG1749" t="s">
        <v>761</v>
      </c>
      <c r="AH1749" t="s">
        <v>762</v>
      </c>
      <c r="AI1749" t="s">
        <v>936</v>
      </c>
      <c r="AJ1749">
        <v>559.16</v>
      </c>
      <c r="AK1749">
        <v>0</v>
      </c>
      <c r="AL1749">
        <v>0</v>
      </c>
      <c r="AM1749" t="s">
        <v>764</v>
      </c>
      <c r="AN1749" t="s">
        <v>764</v>
      </c>
      <c r="AO1749" t="s">
        <v>764</v>
      </c>
    </row>
    <row r="1750" spans="1:41" x14ac:dyDescent="0.35">
      <c r="A1750">
        <v>1028080</v>
      </c>
      <c r="B1750" t="s">
        <v>740</v>
      </c>
      <c r="C1750" t="s">
        <v>741</v>
      </c>
      <c r="D1750" t="e">
        <v>#N/A</v>
      </c>
      <c r="E1750" t="s">
        <v>959</v>
      </c>
      <c r="F1750" t="s">
        <v>857</v>
      </c>
      <c r="G1750">
        <v>2021</v>
      </c>
      <c r="H1750">
        <v>3</v>
      </c>
      <c r="I1750" t="s">
        <v>858</v>
      </c>
      <c r="J1750" s="29">
        <v>44286</v>
      </c>
      <c r="K1750" t="s">
        <v>744</v>
      </c>
      <c r="L1750" t="s">
        <v>745</v>
      </c>
      <c r="M1750" t="s">
        <v>859</v>
      </c>
      <c r="N1750" t="s">
        <v>860</v>
      </c>
      <c r="O1750" t="s">
        <v>861</v>
      </c>
      <c r="P1750" t="s">
        <v>673</v>
      </c>
      <c r="Q1750" t="s">
        <v>749</v>
      </c>
      <c r="R1750" t="s">
        <v>617</v>
      </c>
      <c r="S1750" t="s">
        <v>694</v>
      </c>
      <c r="T1750" t="s">
        <v>751</v>
      </c>
      <c r="U1750" t="s">
        <v>752</v>
      </c>
      <c r="V1750" t="s">
        <v>753</v>
      </c>
      <c r="W1750" t="s">
        <v>930</v>
      </c>
      <c r="X1750" t="s">
        <v>931</v>
      </c>
      <c r="Y1750" t="s">
        <v>755</v>
      </c>
      <c r="Z1750" t="s">
        <v>380</v>
      </c>
      <c r="AA1750" t="s">
        <v>756</v>
      </c>
      <c r="AB1750" t="s">
        <v>924</v>
      </c>
      <c r="AC1750" t="s">
        <v>758</v>
      </c>
      <c r="AD1750" t="s">
        <v>759</v>
      </c>
      <c r="AE1750" t="s">
        <v>472</v>
      </c>
      <c r="AF1750" t="s">
        <v>925</v>
      </c>
      <c r="AG1750" t="s">
        <v>761</v>
      </c>
      <c r="AH1750" t="s">
        <v>762</v>
      </c>
      <c r="AI1750" t="s">
        <v>926</v>
      </c>
      <c r="AJ1750">
        <v>3706.51</v>
      </c>
      <c r="AK1750">
        <v>0</v>
      </c>
      <c r="AL1750">
        <v>0</v>
      </c>
      <c r="AM1750" t="s">
        <v>764</v>
      </c>
      <c r="AN1750" t="s">
        <v>764</v>
      </c>
      <c r="AO1750" t="s">
        <v>764</v>
      </c>
    </row>
    <row r="1751" spans="1:41" x14ac:dyDescent="0.35">
      <c r="A1751">
        <v>1028079</v>
      </c>
      <c r="B1751" t="s">
        <v>740</v>
      </c>
      <c r="C1751" t="s">
        <v>741</v>
      </c>
      <c r="D1751" t="e">
        <v>#N/A</v>
      </c>
      <c r="E1751" t="s">
        <v>960</v>
      </c>
      <c r="F1751" t="s">
        <v>857</v>
      </c>
      <c r="G1751">
        <v>2021</v>
      </c>
      <c r="H1751">
        <v>3</v>
      </c>
      <c r="I1751" t="s">
        <v>858</v>
      </c>
      <c r="J1751" s="29">
        <v>44286</v>
      </c>
      <c r="K1751" t="s">
        <v>744</v>
      </c>
      <c r="L1751" t="s">
        <v>745</v>
      </c>
      <c r="M1751" t="s">
        <v>859</v>
      </c>
      <c r="N1751" t="s">
        <v>860</v>
      </c>
      <c r="O1751" t="s">
        <v>861</v>
      </c>
      <c r="P1751" t="s">
        <v>673</v>
      </c>
      <c r="Q1751" t="s">
        <v>749</v>
      </c>
      <c r="R1751" t="s">
        <v>617</v>
      </c>
      <c r="S1751" t="s">
        <v>694</v>
      </c>
      <c r="T1751" t="s">
        <v>751</v>
      </c>
      <c r="U1751" t="s">
        <v>752</v>
      </c>
      <c r="V1751" t="s">
        <v>753</v>
      </c>
      <c r="W1751" t="s">
        <v>933</v>
      </c>
      <c r="X1751" t="s">
        <v>934</v>
      </c>
      <c r="Y1751" t="s">
        <v>755</v>
      </c>
      <c r="Z1751" t="s">
        <v>380</v>
      </c>
      <c r="AA1751" t="s">
        <v>756</v>
      </c>
      <c r="AB1751" t="s">
        <v>924</v>
      </c>
      <c r="AC1751" t="s">
        <v>758</v>
      </c>
      <c r="AD1751" t="s">
        <v>759</v>
      </c>
      <c r="AE1751" t="s">
        <v>472</v>
      </c>
      <c r="AF1751" t="s">
        <v>935</v>
      </c>
      <c r="AG1751" t="s">
        <v>761</v>
      </c>
      <c r="AH1751" t="s">
        <v>762</v>
      </c>
      <c r="AI1751" t="s">
        <v>936</v>
      </c>
      <c r="AJ1751">
        <v>2005.14</v>
      </c>
      <c r="AK1751">
        <v>0</v>
      </c>
      <c r="AL1751">
        <v>0</v>
      </c>
      <c r="AM1751" t="s">
        <v>764</v>
      </c>
      <c r="AN1751" t="s">
        <v>764</v>
      </c>
      <c r="AO1751" t="s">
        <v>764</v>
      </c>
    </row>
    <row r="1752" spans="1:41" x14ac:dyDescent="0.35">
      <c r="A1752">
        <v>1060773</v>
      </c>
      <c r="B1752" t="s">
        <v>740</v>
      </c>
      <c r="C1752" t="s">
        <v>741</v>
      </c>
      <c r="D1752" t="e">
        <v>#N/A</v>
      </c>
      <c r="E1752" t="s">
        <v>961</v>
      </c>
      <c r="F1752" t="s">
        <v>857</v>
      </c>
      <c r="G1752">
        <v>2021</v>
      </c>
      <c r="H1752">
        <v>3</v>
      </c>
      <c r="I1752" t="s">
        <v>858</v>
      </c>
      <c r="J1752" s="29">
        <v>44286</v>
      </c>
      <c r="K1752" t="s">
        <v>744</v>
      </c>
      <c r="L1752" t="s">
        <v>745</v>
      </c>
      <c r="M1752" t="s">
        <v>859</v>
      </c>
      <c r="N1752" t="s">
        <v>860</v>
      </c>
      <c r="O1752" t="s">
        <v>861</v>
      </c>
      <c r="P1752" t="s">
        <v>673</v>
      </c>
      <c r="Q1752" t="s">
        <v>749</v>
      </c>
      <c r="R1752" t="s">
        <v>615</v>
      </c>
      <c r="S1752" t="s">
        <v>699</v>
      </c>
      <c r="T1752" t="s">
        <v>751</v>
      </c>
      <c r="U1752" t="s">
        <v>752</v>
      </c>
      <c r="V1752" t="s">
        <v>753</v>
      </c>
      <c r="W1752" t="s">
        <v>930</v>
      </c>
      <c r="X1752" t="s">
        <v>931</v>
      </c>
      <c r="Y1752" t="s">
        <v>755</v>
      </c>
      <c r="Z1752" t="s">
        <v>380</v>
      </c>
      <c r="AA1752" t="s">
        <v>756</v>
      </c>
      <c r="AB1752" t="s">
        <v>924</v>
      </c>
      <c r="AC1752" t="s">
        <v>758</v>
      </c>
      <c r="AD1752" t="s">
        <v>759</v>
      </c>
      <c r="AE1752" t="s">
        <v>472</v>
      </c>
      <c r="AF1752" t="s">
        <v>925</v>
      </c>
      <c r="AG1752" t="s">
        <v>761</v>
      </c>
      <c r="AH1752" t="s">
        <v>762</v>
      </c>
      <c r="AI1752" t="s">
        <v>926</v>
      </c>
      <c r="AJ1752">
        <v>1334.39</v>
      </c>
      <c r="AK1752">
        <v>0</v>
      </c>
      <c r="AL1752">
        <v>0</v>
      </c>
      <c r="AM1752" t="s">
        <v>764</v>
      </c>
      <c r="AN1752" t="s">
        <v>764</v>
      </c>
      <c r="AO1752" t="s">
        <v>764</v>
      </c>
    </row>
    <row r="1753" spans="1:41" x14ac:dyDescent="0.35">
      <c r="A1753">
        <v>1079371</v>
      </c>
      <c r="B1753" t="s">
        <v>740</v>
      </c>
      <c r="C1753" t="s">
        <v>741</v>
      </c>
      <c r="D1753" t="e">
        <v>#N/A</v>
      </c>
      <c r="E1753" t="s">
        <v>962</v>
      </c>
      <c r="F1753" t="s">
        <v>857</v>
      </c>
      <c r="G1753">
        <v>2021</v>
      </c>
      <c r="H1753">
        <v>3</v>
      </c>
      <c r="I1753" t="s">
        <v>858</v>
      </c>
      <c r="J1753" s="29">
        <v>44286</v>
      </c>
      <c r="K1753" t="s">
        <v>744</v>
      </c>
      <c r="L1753" t="s">
        <v>745</v>
      </c>
      <c r="M1753" t="s">
        <v>859</v>
      </c>
      <c r="N1753" t="s">
        <v>860</v>
      </c>
      <c r="O1753" t="s">
        <v>861</v>
      </c>
      <c r="P1753" t="s">
        <v>673</v>
      </c>
      <c r="Q1753" t="s">
        <v>749</v>
      </c>
      <c r="R1753" t="s">
        <v>615</v>
      </c>
      <c r="S1753" t="s">
        <v>699</v>
      </c>
      <c r="T1753" t="s">
        <v>751</v>
      </c>
      <c r="U1753" t="s">
        <v>752</v>
      </c>
      <c r="V1753" t="s">
        <v>753</v>
      </c>
      <c r="W1753" t="s">
        <v>933</v>
      </c>
      <c r="X1753" t="s">
        <v>934</v>
      </c>
      <c r="Y1753" t="s">
        <v>755</v>
      </c>
      <c r="Z1753" t="s">
        <v>380</v>
      </c>
      <c r="AA1753" t="s">
        <v>756</v>
      </c>
      <c r="AB1753" t="s">
        <v>924</v>
      </c>
      <c r="AC1753" t="s">
        <v>758</v>
      </c>
      <c r="AD1753" t="s">
        <v>759</v>
      </c>
      <c r="AE1753" t="s">
        <v>472</v>
      </c>
      <c r="AF1753" t="s">
        <v>935</v>
      </c>
      <c r="AG1753" t="s">
        <v>761</v>
      </c>
      <c r="AH1753" t="s">
        <v>762</v>
      </c>
      <c r="AI1753" t="s">
        <v>936</v>
      </c>
      <c r="AJ1753">
        <v>951.9</v>
      </c>
      <c r="AK1753">
        <v>0</v>
      </c>
      <c r="AL1753">
        <v>0</v>
      </c>
      <c r="AM1753" t="s">
        <v>764</v>
      </c>
      <c r="AN1753" t="s">
        <v>764</v>
      </c>
      <c r="AO1753" t="s">
        <v>764</v>
      </c>
    </row>
    <row r="1754" spans="1:41" x14ac:dyDescent="0.35">
      <c r="A1754">
        <v>1199585</v>
      </c>
      <c r="B1754" t="s">
        <v>740</v>
      </c>
      <c r="C1754" t="s">
        <v>741</v>
      </c>
      <c r="D1754" t="e">
        <v>#N/A</v>
      </c>
      <c r="E1754" t="s">
        <v>963</v>
      </c>
      <c r="F1754" t="s">
        <v>857</v>
      </c>
      <c r="G1754">
        <v>2021</v>
      </c>
      <c r="H1754">
        <v>3</v>
      </c>
      <c r="I1754" t="s">
        <v>858</v>
      </c>
      <c r="J1754" s="29">
        <v>44286</v>
      </c>
      <c r="K1754" t="s">
        <v>744</v>
      </c>
      <c r="L1754" t="s">
        <v>745</v>
      </c>
      <c r="M1754" t="s">
        <v>862</v>
      </c>
      <c r="N1754" t="s">
        <v>863</v>
      </c>
      <c r="O1754" t="s">
        <v>844</v>
      </c>
      <c r="P1754" t="s">
        <v>673</v>
      </c>
      <c r="Q1754" t="s">
        <v>749</v>
      </c>
      <c r="R1754" t="s">
        <v>613</v>
      </c>
      <c r="S1754" t="s">
        <v>690</v>
      </c>
      <c r="T1754" t="s">
        <v>751</v>
      </c>
      <c r="U1754" t="s">
        <v>752</v>
      </c>
      <c r="V1754" t="s">
        <v>753</v>
      </c>
      <c r="W1754" t="s">
        <v>930</v>
      </c>
      <c r="X1754" t="s">
        <v>931</v>
      </c>
      <c r="Y1754" t="s">
        <v>755</v>
      </c>
      <c r="Z1754" t="s">
        <v>380</v>
      </c>
      <c r="AA1754" t="s">
        <v>756</v>
      </c>
      <c r="AB1754" t="s">
        <v>924</v>
      </c>
      <c r="AC1754" t="s">
        <v>758</v>
      </c>
      <c r="AD1754" t="s">
        <v>759</v>
      </c>
      <c r="AE1754" t="s">
        <v>768</v>
      </c>
      <c r="AF1754" t="s">
        <v>925</v>
      </c>
      <c r="AG1754" t="s">
        <v>761</v>
      </c>
      <c r="AH1754" t="s">
        <v>762</v>
      </c>
      <c r="AI1754" t="s">
        <v>926</v>
      </c>
      <c r="AJ1754">
        <v>121.94</v>
      </c>
      <c r="AK1754">
        <v>0</v>
      </c>
      <c r="AL1754">
        <v>0</v>
      </c>
      <c r="AM1754" t="s">
        <v>764</v>
      </c>
      <c r="AN1754" t="s">
        <v>764</v>
      </c>
      <c r="AO1754" t="s">
        <v>764</v>
      </c>
    </row>
    <row r="1755" spans="1:41" x14ac:dyDescent="0.35">
      <c r="A1755">
        <v>1199584</v>
      </c>
      <c r="B1755" t="s">
        <v>740</v>
      </c>
      <c r="C1755" t="s">
        <v>741</v>
      </c>
      <c r="D1755" t="e">
        <v>#N/A</v>
      </c>
      <c r="E1755" t="s">
        <v>964</v>
      </c>
      <c r="F1755" t="s">
        <v>857</v>
      </c>
      <c r="G1755">
        <v>2021</v>
      </c>
      <c r="H1755">
        <v>3</v>
      </c>
      <c r="I1755" t="s">
        <v>858</v>
      </c>
      <c r="J1755" s="29">
        <v>44286</v>
      </c>
      <c r="K1755" t="s">
        <v>744</v>
      </c>
      <c r="L1755" t="s">
        <v>745</v>
      </c>
      <c r="M1755" t="s">
        <v>862</v>
      </c>
      <c r="N1755" t="s">
        <v>863</v>
      </c>
      <c r="O1755" t="s">
        <v>844</v>
      </c>
      <c r="P1755" t="s">
        <v>673</v>
      </c>
      <c r="Q1755" t="s">
        <v>749</v>
      </c>
      <c r="R1755" t="s">
        <v>613</v>
      </c>
      <c r="S1755" t="s">
        <v>690</v>
      </c>
      <c r="T1755" t="s">
        <v>751</v>
      </c>
      <c r="U1755" t="s">
        <v>752</v>
      </c>
      <c r="V1755" t="s">
        <v>753</v>
      </c>
      <c r="W1755" t="s">
        <v>933</v>
      </c>
      <c r="X1755" t="s">
        <v>934</v>
      </c>
      <c r="Y1755" t="s">
        <v>755</v>
      </c>
      <c r="Z1755" t="s">
        <v>380</v>
      </c>
      <c r="AA1755" t="s">
        <v>756</v>
      </c>
      <c r="AB1755" t="s">
        <v>924</v>
      </c>
      <c r="AC1755" t="s">
        <v>758</v>
      </c>
      <c r="AD1755" t="s">
        <v>759</v>
      </c>
      <c r="AE1755" t="s">
        <v>768</v>
      </c>
      <c r="AF1755" t="s">
        <v>935</v>
      </c>
      <c r="AG1755" t="s">
        <v>761</v>
      </c>
      <c r="AH1755" t="s">
        <v>762</v>
      </c>
      <c r="AI1755" t="s">
        <v>936</v>
      </c>
      <c r="AJ1755">
        <v>323.52999999999997</v>
      </c>
      <c r="AK1755">
        <v>0</v>
      </c>
      <c r="AL1755">
        <v>0</v>
      </c>
      <c r="AM1755" t="s">
        <v>764</v>
      </c>
      <c r="AN1755" t="s">
        <v>764</v>
      </c>
      <c r="AO1755" t="s">
        <v>764</v>
      </c>
    </row>
    <row r="1756" spans="1:41" x14ac:dyDescent="0.35">
      <c r="A1756">
        <v>1060770</v>
      </c>
      <c r="B1756" t="s">
        <v>740</v>
      </c>
      <c r="C1756" t="s">
        <v>741</v>
      </c>
      <c r="D1756" t="e">
        <v>#N/A</v>
      </c>
      <c r="E1756" t="s">
        <v>965</v>
      </c>
      <c r="F1756" t="s">
        <v>857</v>
      </c>
      <c r="G1756">
        <v>2021</v>
      </c>
      <c r="H1756">
        <v>3</v>
      </c>
      <c r="I1756" t="s">
        <v>858</v>
      </c>
      <c r="J1756" s="29">
        <v>44286</v>
      </c>
      <c r="K1756" t="s">
        <v>744</v>
      </c>
      <c r="L1756" t="s">
        <v>745</v>
      </c>
      <c r="M1756" t="s">
        <v>862</v>
      </c>
      <c r="N1756" t="s">
        <v>863</v>
      </c>
      <c r="O1756" t="s">
        <v>844</v>
      </c>
      <c r="P1756" t="s">
        <v>673</v>
      </c>
      <c r="Q1756" t="s">
        <v>749</v>
      </c>
      <c r="R1756" t="s">
        <v>611</v>
      </c>
      <c r="S1756" t="s">
        <v>688</v>
      </c>
      <c r="T1756" t="s">
        <v>751</v>
      </c>
      <c r="U1756" t="s">
        <v>752</v>
      </c>
      <c r="V1756" t="s">
        <v>753</v>
      </c>
      <c r="W1756" t="s">
        <v>930</v>
      </c>
      <c r="X1756" t="s">
        <v>931</v>
      </c>
      <c r="Y1756" t="s">
        <v>755</v>
      </c>
      <c r="Z1756" t="s">
        <v>380</v>
      </c>
      <c r="AA1756" t="s">
        <v>756</v>
      </c>
      <c r="AB1756" t="s">
        <v>924</v>
      </c>
      <c r="AC1756" t="s">
        <v>758</v>
      </c>
      <c r="AD1756" t="s">
        <v>759</v>
      </c>
      <c r="AE1756" t="s">
        <v>768</v>
      </c>
      <c r="AF1756" t="s">
        <v>925</v>
      </c>
      <c r="AG1756" t="s">
        <v>761</v>
      </c>
      <c r="AH1756" t="s">
        <v>762</v>
      </c>
      <c r="AI1756" t="s">
        <v>926</v>
      </c>
      <c r="AJ1756">
        <v>169.14</v>
      </c>
      <c r="AK1756">
        <v>0</v>
      </c>
      <c r="AL1756">
        <v>0</v>
      </c>
      <c r="AM1756" t="s">
        <v>764</v>
      </c>
      <c r="AN1756" t="s">
        <v>764</v>
      </c>
      <c r="AO1756" t="s">
        <v>764</v>
      </c>
    </row>
    <row r="1757" spans="1:41" x14ac:dyDescent="0.35">
      <c r="A1757">
        <v>1060769</v>
      </c>
      <c r="B1757" t="s">
        <v>740</v>
      </c>
      <c r="C1757" t="s">
        <v>741</v>
      </c>
      <c r="D1757" t="e">
        <v>#N/A</v>
      </c>
      <c r="E1757" t="s">
        <v>966</v>
      </c>
      <c r="F1757" t="s">
        <v>857</v>
      </c>
      <c r="G1757">
        <v>2021</v>
      </c>
      <c r="H1757">
        <v>3</v>
      </c>
      <c r="I1757" t="s">
        <v>858</v>
      </c>
      <c r="J1757" s="29">
        <v>44286</v>
      </c>
      <c r="K1757" t="s">
        <v>744</v>
      </c>
      <c r="L1757" t="s">
        <v>745</v>
      </c>
      <c r="M1757" t="s">
        <v>862</v>
      </c>
      <c r="N1757" t="s">
        <v>863</v>
      </c>
      <c r="O1757" t="s">
        <v>844</v>
      </c>
      <c r="P1757" t="s">
        <v>673</v>
      </c>
      <c r="Q1757" t="s">
        <v>749</v>
      </c>
      <c r="R1757" t="s">
        <v>611</v>
      </c>
      <c r="S1757" t="s">
        <v>688</v>
      </c>
      <c r="T1757" t="s">
        <v>751</v>
      </c>
      <c r="U1757" t="s">
        <v>752</v>
      </c>
      <c r="V1757" t="s">
        <v>753</v>
      </c>
      <c r="W1757" t="s">
        <v>933</v>
      </c>
      <c r="X1757" t="s">
        <v>934</v>
      </c>
      <c r="Y1757" t="s">
        <v>755</v>
      </c>
      <c r="Z1757" t="s">
        <v>380</v>
      </c>
      <c r="AA1757" t="s">
        <v>756</v>
      </c>
      <c r="AB1757" t="s">
        <v>924</v>
      </c>
      <c r="AC1757" t="s">
        <v>758</v>
      </c>
      <c r="AD1757" t="s">
        <v>759</v>
      </c>
      <c r="AE1757" t="s">
        <v>768</v>
      </c>
      <c r="AF1757" t="s">
        <v>935</v>
      </c>
      <c r="AG1757" t="s">
        <v>761</v>
      </c>
      <c r="AH1757" t="s">
        <v>762</v>
      </c>
      <c r="AI1757" t="s">
        <v>936</v>
      </c>
      <c r="AJ1757">
        <v>202.61</v>
      </c>
      <c r="AK1757">
        <v>0</v>
      </c>
      <c r="AL1757">
        <v>0</v>
      </c>
      <c r="AM1757" t="s">
        <v>764</v>
      </c>
      <c r="AN1757" t="s">
        <v>764</v>
      </c>
      <c r="AO1757" t="s">
        <v>764</v>
      </c>
    </row>
    <row r="1758" spans="1:41" x14ac:dyDescent="0.35">
      <c r="A1758">
        <v>1060768</v>
      </c>
      <c r="B1758" t="s">
        <v>740</v>
      </c>
      <c r="C1758" t="s">
        <v>741</v>
      </c>
      <c r="D1758" t="e">
        <v>#N/A</v>
      </c>
      <c r="E1758" t="s">
        <v>967</v>
      </c>
      <c r="F1758" t="s">
        <v>857</v>
      </c>
      <c r="G1758">
        <v>2021</v>
      </c>
      <c r="H1758">
        <v>3</v>
      </c>
      <c r="I1758" t="s">
        <v>858</v>
      </c>
      <c r="J1758" s="29">
        <v>44286</v>
      </c>
      <c r="K1758" t="s">
        <v>744</v>
      </c>
      <c r="L1758" t="s">
        <v>745</v>
      </c>
      <c r="M1758" t="s">
        <v>862</v>
      </c>
      <c r="N1758" t="s">
        <v>863</v>
      </c>
      <c r="O1758" t="s">
        <v>844</v>
      </c>
      <c r="P1758" t="s">
        <v>673</v>
      </c>
      <c r="Q1758" t="s">
        <v>749</v>
      </c>
      <c r="R1758" t="s">
        <v>609</v>
      </c>
      <c r="S1758" t="s">
        <v>701</v>
      </c>
      <c r="T1758" t="s">
        <v>751</v>
      </c>
      <c r="U1758" t="s">
        <v>752</v>
      </c>
      <c r="V1758" t="s">
        <v>753</v>
      </c>
      <c r="W1758" t="s">
        <v>930</v>
      </c>
      <c r="X1758" t="s">
        <v>931</v>
      </c>
      <c r="Y1758" t="s">
        <v>755</v>
      </c>
      <c r="Z1758" t="s">
        <v>380</v>
      </c>
      <c r="AA1758" t="s">
        <v>756</v>
      </c>
      <c r="AB1758" t="s">
        <v>924</v>
      </c>
      <c r="AC1758" t="s">
        <v>758</v>
      </c>
      <c r="AD1758" t="s">
        <v>759</v>
      </c>
      <c r="AE1758" t="s">
        <v>247</v>
      </c>
      <c r="AF1758" t="s">
        <v>925</v>
      </c>
      <c r="AG1758" t="s">
        <v>761</v>
      </c>
      <c r="AH1758" t="s">
        <v>762</v>
      </c>
      <c r="AI1758" t="s">
        <v>926</v>
      </c>
      <c r="AJ1758">
        <v>1136.93</v>
      </c>
      <c r="AK1758">
        <v>0</v>
      </c>
      <c r="AL1758">
        <v>0</v>
      </c>
      <c r="AM1758" t="s">
        <v>764</v>
      </c>
      <c r="AN1758" t="s">
        <v>764</v>
      </c>
      <c r="AO1758" t="s">
        <v>764</v>
      </c>
    </row>
    <row r="1759" spans="1:41" x14ac:dyDescent="0.35">
      <c r="A1759">
        <v>1060768</v>
      </c>
      <c r="B1759" t="s">
        <v>740</v>
      </c>
      <c r="C1759" t="s">
        <v>741</v>
      </c>
      <c r="D1759" t="e">
        <v>#N/A</v>
      </c>
      <c r="E1759" t="s">
        <v>967</v>
      </c>
      <c r="F1759" t="s">
        <v>857</v>
      </c>
      <c r="G1759">
        <v>2021</v>
      </c>
      <c r="H1759">
        <v>3</v>
      </c>
      <c r="I1759" t="s">
        <v>858</v>
      </c>
      <c r="J1759" s="29">
        <v>44286</v>
      </c>
      <c r="K1759" t="s">
        <v>744</v>
      </c>
      <c r="L1759" t="s">
        <v>745</v>
      </c>
      <c r="M1759" t="s">
        <v>859</v>
      </c>
      <c r="N1759" t="s">
        <v>860</v>
      </c>
      <c r="O1759" t="s">
        <v>861</v>
      </c>
      <c r="P1759" t="s">
        <v>673</v>
      </c>
      <c r="Q1759" t="s">
        <v>749</v>
      </c>
      <c r="R1759" t="s">
        <v>609</v>
      </c>
      <c r="S1759" t="s">
        <v>701</v>
      </c>
      <c r="T1759" t="s">
        <v>751</v>
      </c>
      <c r="U1759" t="s">
        <v>752</v>
      </c>
      <c r="V1759" t="s">
        <v>753</v>
      </c>
      <c r="W1759" t="s">
        <v>930</v>
      </c>
      <c r="X1759" t="s">
        <v>931</v>
      </c>
      <c r="Y1759" t="s">
        <v>755</v>
      </c>
      <c r="Z1759" t="s">
        <v>380</v>
      </c>
      <c r="AA1759" t="s">
        <v>756</v>
      </c>
      <c r="AB1759" t="s">
        <v>924</v>
      </c>
      <c r="AC1759" t="s">
        <v>758</v>
      </c>
      <c r="AD1759" t="s">
        <v>759</v>
      </c>
      <c r="AE1759" t="s">
        <v>247</v>
      </c>
      <c r="AF1759" t="s">
        <v>925</v>
      </c>
      <c r="AG1759" t="s">
        <v>761</v>
      </c>
      <c r="AH1759" t="s">
        <v>762</v>
      </c>
      <c r="AI1759" t="s">
        <v>926</v>
      </c>
      <c r="AJ1759">
        <v>2981.97</v>
      </c>
      <c r="AK1759">
        <v>0</v>
      </c>
      <c r="AL1759">
        <v>0</v>
      </c>
      <c r="AM1759" t="s">
        <v>764</v>
      </c>
      <c r="AN1759" t="s">
        <v>764</v>
      </c>
      <c r="AO1759" t="s">
        <v>764</v>
      </c>
    </row>
    <row r="1760" spans="1:41" x14ac:dyDescent="0.35">
      <c r="A1760">
        <v>1060768</v>
      </c>
      <c r="B1760" t="s">
        <v>740</v>
      </c>
      <c r="C1760" t="s">
        <v>741</v>
      </c>
      <c r="D1760" t="e">
        <v>#N/A</v>
      </c>
      <c r="E1760" t="s">
        <v>967</v>
      </c>
      <c r="F1760" t="s">
        <v>857</v>
      </c>
      <c r="G1760">
        <v>2021</v>
      </c>
      <c r="H1760">
        <v>3</v>
      </c>
      <c r="I1760" t="s">
        <v>858</v>
      </c>
      <c r="J1760" s="29">
        <v>44286</v>
      </c>
      <c r="K1760" t="s">
        <v>744</v>
      </c>
      <c r="L1760" t="s">
        <v>745</v>
      </c>
      <c r="M1760" t="s">
        <v>859</v>
      </c>
      <c r="N1760" t="s">
        <v>860</v>
      </c>
      <c r="O1760" t="s">
        <v>861</v>
      </c>
      <c r="P1760" t="s">
        <v>673</v>
      </c>
      <c r="Q1760" t="s">
        <v>749</v>
      </c>
      <c r="R1760" t="s">
        <v>609</v>
      </c>
      <c r="S1760" t="s">
        <v>701</v>
      </c>
      <c r="T1760" t="s">
        <v>751</v>
      </c>
      <c r="U1760" t="s">
        <v>752</v>
      </c>
      <c r="V1760" t="s">
        <v>753</v>
      </c>
      <c r="W1760" t="s">
        <v>930</v>
      </c>
      <c r="X1760" t="s">
        <v>931</v>
      </c>
      <c r="Y1760" t="s">
        <v>755</v>
      </c>
      <c r="Z1760" t="s">
        <v>380</v>
      </c>
      <c r="AA1760" t="s">
        <v>756</v>
      </c>
      <c r="AB1760" t="s">
        <v>924</v>
      </c>
      <c r="AC1760" t="s">
        <v>758</v>
      </c>
      <c r="AD1760" t="s">
        <v>759</v>
      </c>
      <c r="AE1760" t="s">
        <v>247</v>
      </c>
      <c r="AF1760" t="s">
        <v>925</v>
      </c>
      <c r="AG1760" t="s">
        <v>761</v>
      </c>
      <c r="AH1760" t="s">
        <v>762</v>
      </c>
      <c r="AI1760" t="s">
        <v>926</v>
      </c>
      <c r="AJ1760">
        <v>68.260000000000005</v>
      </c>
      <c r="AK1760">
        <v>0</v>
      </c>
      <c r="AL1760">
        <v>0</v>
      </c>
      <c r="AM1760" t="s">
        <v>764</v>
      </c>
      <c r="AN1760" t="s">
        <v>764</v>
      </c>
      <c r="AO1760" t="s">
        <v>764</v>
      </c>
    </row>
    <row r="1761" spans="1:41" x14ac:dyDescent="0.35">
      <c r="A1761">
        <v>1060767</v>
      </c>
      <c r="B1761" t="s">
        <v>740</v>
      </c>
      <c r="C1761" t="s">
        <v>741</v>
      </c>
      <c r="D1761" t="e">
        <v>#N/A</v>
      </c>
      <c r="E1761" t="s">
        <v>968</v>
      </c>
      <c r="F1761" t="s">
        <v>857</v>
      </c>
      <c r="G1761">
        <v>2021</v>
      </c>
      <c r="H1761">
        <v>3</v>
      </c>
      <c r="I1761" t="s">
        <v>858</v>
      </c>
      <c r="J1761" s="29">
        <v>44286</v>
      </c>
      <c r="K1761" t="s">
        <v>744</v>
      </c>
      <c r="L1761" t="s">
        <v>745</v>
      </c>
      <c r="M1761" t="s">
        <v>862</v>
      </c>
      <c r="N1761" t="s">
        <v>863</v>
      </c>
      <c r="O1761" t="s">
        <v>844</v>
      </c>
      <c r="P1761" t="s">
        <v>673</v>
      </c>
      <c r="Q1761" t="s">
        <v>749</v>
      </c>
      <c r="R1761" t="s">
        <v>609</v>
      </c>
      <c r="S1761" t="s">
        <v>701</v>
      </c>
      <c r="T1761" t="s">
        <v>751</v>
      </c>
      <c r="U1761" t="s">
        <v>752</v>
      </c>
      <c r="V1761" t="s">
        <v>753</v>
      </c>
      <c r="W1761" t="s">
        <v>933</v>
      </c>
      <c r="X1761" t="s">
        <v>934</v>
      </c>
      <c r="Y1761" t="s">
        <v>755</v>
      </c>
      <c r="Z1761" t="s">
        <v>380</v>
      </c>
      <c r="AA1761" t="s">
        <v>756</v>
      </c>
      <c r="AB1761" t="s">
        <v>924</v>
      </c>
      <c r="AC1761" t="s">
        <v>758</v>
      </c>
      <c r="AD1761" t="s">
        <v>759</v>
      </c>
      <c r="AE1761" t="s">
        <v>247</v>
      </c>
      <c r="AF1761" t="s">
        <v>935</v>
      </c>
      <c r="AG1761" t="s">
        <v>761</v>
      </c>
      <c r="AH1761" t="s">
        <v>762</v>
      </c>
      <c r="AI1761" t="s">
        <v>936</v>
      </c>
      <c r="AJ1761">
        <v>1977.42</v>
      </c>
      <c r="AK1761">
        <v>0</v>
      </c>
      <c r="AL1761">
        <v>0</v>
      </c>
      <c r="AM1761" t="s">
        <v>764</v>
      </c>
      <c r="AN1761" t="s">
        <v>764</v>
      </c>
      <c r="AO1761" t="s">
        <v>764</v>
      </c>
    </row>
    <row r="1762" spans="1:41" x14ac:dyDescent="0.35">
      <c r="A1762">
        <v>1060767</v>
      </c>
      <c r="B1762" t="s">
        <v>740</v>
      </c>
      <c r="C1762" t="s">
        <v>741</v>
      </c>
      <c r="D1762" t="e">
        <v>#N/A</v>
      </c>
      <c r="E1762" t="s">
        <v>968</v>
      </c>
      <c r="F1762" t="s">
        <v>857</v>
      </c>
      <c r="G1762">
        <v>2021</v>
      </c>
      <c r="H1762">
        <v>3</v>
      </c>
      <c r="I1762" t="s">
        <v>858</v>
      </c>
      <c r="J1762" s="29">
        <v>44286</v>
      </c>
      <c r="K1762" t="s">
        <v>744</v>
      </c>
      <c r="L1762" t="s">
        <v>745</v>
      </c>
      <c r="M1762" t="s">
        <v>859</v>
      </c>
      <c r="N1762" t="s">
        <v>860</v>
      </c>
      <c r="O1762" t="s">
        <v>861</v>
      </c>
      <c r="P1762" t="s">
        <v>673</v>
      </c>
      <c r="Q1762" t="s">
        <v>749</v>
      </c>
      <c r="R1762" t="s">
        <v>609</v>
      </c>
      <c r="S1762" t="s">
        <v>701</v>
      </c>
      <c r="T1762" t="s">
        <v>751</v>
      </c>
      <c r="U1762" t="s">
        <v>752</v>
      </c>
      <c r="V1762" t="s">
        <v>753</v>
      </c>
      <c r="W1762" t="s">
        <v>933</v>
      </c>
      <c r="X1762" t="s">
        <v>934</v>
      </c>
      <c r="Y1762" t="s">
        <v>755</v>
      </c>
      <c r="Z1762" t="s">
        <v>380</v>
      </c>
      <c r="AA1762" t="s">
        <v>756</v>
      </c>
      <c r="AB1762" t="s">
        <v>924</v>
      </c>
      <c r="AC1762" t="s">
        <v>758</v>
      </c>
      <c r="AD1762" t="s">
        <v>759</v>
      </c>
      <c r="AE1762" t="s">
        <v>247</v>
      </c>
      <c r="AF1762" t="s">
        <v>935</v>
      </c>
      <c r="AG1762" t="s">
        <v>761</v>
      </c>
      <c r="AH1762" t="s">
        <v>762</v>
      </c>
      <c r="AI1762" t="s">
        <v>936</v>
      </c>
      <c r="AJ1762">
        <v>3035.81</v>
      </c>
      <c r="AK1762">
        <v>0</v>
      </c>
      <c r="AL1762">
        <v>0</v>
      </c>
      <c r="AM1762" t="s">
        <v>764</v>
      </c>
      <c r="AN1762" t="s">
        <v>764</v>
      </c>
      <c r="AO1762" t="s">
        <v>764</v>
      </c>
    </row>
    <row r="1763" spans="1:41" x14ac:dyDescent="0.35">
      <c r="A1763">
        <v>1060766</v>
      </c>
      <c r="B1763" t="s">
        <v>740</v>
      </c>
      <c r="C1763" t="s">
        <v>741</v>
      </c>
      <c r="D1763" t="e">
        <v>#N/A</v>
      </c>
      <c r="E1763" t="s">
        <v>969</v>
      </c>
      <c r="F1763" t="s">
        <v>857</v>
      </c>
      <c r="G1763">
        <v>2021</v>
      </c>
      <c r="H1763">
        <v>3</v>
      </c>
      <c r="I1763" t="s">
        <v>858</v>
      </c>
      <c r="J1763" s="29">
        <v>44286</v>
      </c>
      <c r="K1763" t="s">
        <v>744</v>
      </c>
      <c r="L1763" t="s">
        <v>745</v>
      </c>
      <c r="M1763" t="s">
        <v>862</v>
      </c>
      <c r="N1763" t="s">
        <v>863</v>
      </c>
      <c r="O1763" t="s">
        <v>844</v>
      </c>
      <c r="P1763" t="s">
        <v>673</v>
      </c>
      <c r="Q1763" t="s">
        <v>749</v>
      </c>
      <c r="R1763" t="s">
        <v>607</v>
      </c>
      <c r="S1763" t="s">
        <v>794</v>
      </c>
      <c r="T1763" t="s">
        <v>751</v>
      </c>
      <c r="U1763" t="s">
        <v>752</v>
      </c>
      <c r="V1763" t="s">
        <v>753</v>
      </c>
      <c r="W1763" t="s">
        <v>930</v>
      </c>
      <c r="X1763" t="s">
        <v>931</v>
      </c>
      <c r="Y1763" t="s">
        <v>755</v>
      </c>
      <c r="Z1763" t="s">
        <v>380</v>
      </c>
      <c r="AA1763" t="s">
        <v>756</v>
      </c>
      <c r="AB1763" t="s">
        <v>924</v>
      </c>
      <c r="AC1763" t="s">
        <v>758</v>
      </c>
      <c r="AD1763" t="s">
        <v>759</v>
      </c>
      <c r="AE1763" t="s">
        <v>768</v>
      </c>
      <c r="AF1763" t="s">
        <v>925</v>
      </c>
      <c r="AG1763" t="s">
        <v>761</v>
      </c>
      <c r="AH1763" t="s">
        <v>762</v>
      </c>
      <c r="AI1763" t="s">
        <v>926</v>
      </c>
      <c r="AJ1763">
        <v>571.17999999999995</v>
      </c>
      <c r="AK1763">
        <v>0</v>
      </c>
      <c r="AL1763">
        <v>0</v>
      </c>
      <c r="AM1763" t="s">
        <v>764</v>
      </c>
      <c r="AN1763" t="s">
        <v>764</v>
      </c>
      <c r="AO1763" t="s">
        <v>764</v>
      </c>
    </row>
    <row r="1764" spans="1:41" x14ac:dyDescent="0.35">
      <c r="A1764">
        <v>1060765</v>
      </c>
      <c r="B1764" t="s">
        <v>740</v>
      </c>
      <c r="C1764" t="s">
        <v>741</v>
      </c>
      <c r="D1764" t="e">
        <v>#N/A</v>
      </c>
      <c r="E1764" t="s">
        <v>970</v>
      </c>
      <c r="F1764" t="s">
        <v>857</v>
      </c>
      <c r="G1764">
        <v>2021</v>
      </c>
      <c r="H1764">
        <v>3</v>
      </c>
      <c r="I1764" t="s">
        <v>858</v>
      </c>
      <c r="J1764" s="29">
        <v>44286</v>
      </c>
      <c r="K1764" t="s">
        <v>744</v>
      </c>
      <c r="L1764" t="s">
        <v>745</v>
      </c>
      <c r="M1764" t="s">
        <v>862</v>
      </c>
      <c r="N1764" t="s">
        <v>863</v>
      </c>
      <c r="O1764" t="s">
        <v>844</v>
      </c>
      <c r="P1764" t="s">
        <v>673</v>
      </c>
      <c r="Q1764" t="s">
        <v>749</v>
      </c>
      <c r="R1764" t="s">
        <v>607</v>
      </c>
      <c r="S1764" t="s">
        <v>794</v>
      </c>
      <c r="T1764" t="s">
        <v>751</v>
      </c>
      <c r="U1764" t="s">
        <v>752</v>
      </c>
      <c r="V1764" t="s">
        <v>753</v>
      </c>
      <c r="W1764" t="s">
        <v>933</v>
      </c>
      <c r="X1764" t="s">
        <v>934</v>
      </c>
      <c r="Y1764" t="s">
        <v>755</v>
      </c>
      <c r="Z1764" t="s">
        <v>380</v>
      </c>
      <c r="AA1764" t="s">
        <v>756</v>
      </c>
      <c r="AB1764" t="s">
        <v>924</v>
      </c>
      <c r="AC1764" t="s">
        <v>758</v>
      </c>
      <c r="AD1764" t="s">
        <v>759</v>
      </c>
      <c r="AE1764" t="s">
        <v>768</v>
      </c>
      <c r="AF1764" t="s">
        <v>935</v>
      </c>
      <c r="AG1764" t="s">
        <v>761</v>
      </c>
      <c r="AH1764" t="s">
        <v>762</v>
      </c>
      <c r="AI1764" t="s">
        <v>936</v>
      </c>
      <c r="AJ1764">
        <v>733.19</v>
      </c>
      <c r="AK1764">
        <v>0</v>
      </c>
      <c r="AL1764">
        <v>0</v>
      </c>
      <c r="AM1764" t="s">
        <v>764</v>
      </c>
      <c r="AN1764" t="s">
        <v>764</v>
      </c>
      <c r="AO1764" t="s">
        <v>764</v>
      </c>
    </row>
    <row r="1765" spans="1:41" x14ac:dyDescent="0.35">
      <c r="A1765">
        <v>1369589</v>
      </c>
      <c r="B1765" t="s">
        <v>740</v>
      </c>
      <c r="C1765" t="s">
        <v>741</v>
      </c>
      <c r="D1765" t="e">
        <v>#N/A</v>
      </c>
      <c r="E1765" t="s">
        <v>971</v>
      </c>
      <c r="F1765" t="s">
        <v>857</v>
      </c>
      <c r="G1765">
        <v>2021</v>
      </c>
      <c r="H1765">
        <v>3</v>
      </c>
      <c r="I1765" t="s">
        <v>858</v>
      </c>
      <c r="J1765" s="29">
        <v>44286</v>
      </c>
      <c r="K1765" t="s">
        <v>744</v>
      </c>
      <c r="L1765" t="s">
        <v>745</v>
      </c>
      <c r="M1765" t="s">
        <v>859</v>
      </c>
      <c r="N1765" t="s">
        <v>860</v>
      </c>
      <c r="O1765" t="s">
        <v>861</v>
      </c>
      <c r="P1765" t="s">
        <v>673</v>
      </c>
      <c r="Q1765" t="s">
        <v>749</v>
      </c>
      <c r="R1765" t="s">
        <v>605</v>
      </c>
      <c r="S1765" t="s">
        <v>795</v>
      </c>
      <c r="T1765" t="s">
        <v>751</v>
      </c>
      <c r="U1765" t="s">
        <v>752</v>
      </c>
      <c r="V1765" t="s">
        <v>753</v>
      </c>
      <c r="W1765" t="s">
        <v>930</v>
      </c>
      <c r="X1765" t="s">
        <v>931</v>
      </c>
      <c r="Y1765" t="s">
        <v>755</v>
      </c>
      <c r="Z1765" t="s">
        <v>380</v>
      </c>
      <c r="AA1765" t="s">
        <v>756</v>
      </c>
      <c r="AB1765" t="s">
        <v>924</v>
      </c>
      <c r="AC1765" t="s">
        <v>758</v>
      </c>
      <c r="AD1765" t="s">
        <v>759</v>
      </c>
      <c r="AE1765" t="s">
        <v>472</v>
      </c>
      <c r="AF1765" t="s">
        <v>925</v>
      </c>
      <c r="AG1765" t="s">
        <v>761</v>
      </c>
      <c r="AH1765" t="s">
        <v>762</v>
      </c>
      <c r="AI1765" t="s">
        <v>926</v>
      </c>
      <c r="AJ1765">
        <v>1388.48</v>
      </c>
      <c r="AK1765">
        <v>0</v>
      </c>
      <c r="AL1765">
        <v>0</v>
      </c>
      <c r="AM1765" t="s">
        <v>764</v>
      </c>
      <c r="AN1765" t="s">
        <v>764</v>
      </c>
      <c r="AO1765" t="s">
        <v>764</v>
      </c>
    </row>
    <row r="1766" spans="1:41" x14ac:dyDescent="0.35">
      <c r="A1766">
        <v>1366354</v>
      </c>
      <c r="B1766" t="s">
        <v>740</v>
      </c>
      <c r="C1766" t="s">
        <v>741</v>
      </c>
      <c r="D1766" t="e">
        <v>#N/A</v>
      </c>
      <c r="E1766" t="s">
        <v>972</v>
      </c>
      <c r="F1766" t="s">
        <v>857</v>
      </c>
      <c r="G1766">
        <v>2021</v>
      </c>
      <c r="H1766">
        <v>3</v>
      </c>
      <c r="I1766" t="s">
        <v>858</v>
      </c>
      <c r="J1766" s="29">
        <v>44286</v>
      </c>
      <c r="K1766" t="s">
        <v>744</v>
      </c>
      <c r="L1766" t="s">
        <v>745</v>
      </c>
      <c r="M1766" t="s">
        <v>859</v>
      </c>
      <c r="N1766" t="s">
        <v>860</v>
      </c>
      <c r="O1766" t="s">
        <v>861</v>
      </c>
      <c r="P1766" t="s">
        <v>673</v>
      </c>
      <c r="Q1766" t="s">
        <v>749</v>
      </c>
      <c r="R1766" t="s">
        <v>605</v>
      </c>
      <c r="S1766" t="s">
        <v>795</v>
      </c>
      <c r="T1766" t="s">
        <v>751</v>
      </c>
      <c r="U1766" t="s">
        <v>752</v>
      </c>
      <c r="V1766" t="s">
        <v>753</v>
      </c>
      <c r="W1766" t="s">
        <v>933</v>
      </c>
      <c r="X1766" t="s">
        <v>934</v>
      </c>
      <c r="Y1766" t="s">
        <v>755</v>
      </c>
      <c r="Z1766" t="s">
        <v>380</v>
      </c>
      <c r="AA1766" t="s">
        <v>756</v>
      </c>
      <c r="AB1766" t="s">
        <v>924</v>
      </c>
      <c r="AC1766" t="s">
        <v>758</v>
      </c>
      <c r="AD1766" t="s">
        <v>759</v>
      </c>
      <c r="AE1766" t="s">
        <v>472</v>
      </c>
      <c r="AF1766" t="s">
        <v>935</v>
      </c>
      <c r="AG1766" t="s">
        <v>761</v>
      </c>
      <c r="AH1766" t="s">
        <v>762</v>
      </c>
      <c r="AI1766" t="s">
        <v>936</v>
      </c>
      <c r="AJ1766">
        <v>837.38</v>
      </c>
      <c r="AK1766">
        <v>0</v>
      </c>
      <c r="AL1766">
        <v>0</v>
      </c>
      <c r="AM1766" t="s">
        <v>764</v>
      </c>
      <c r="AN1766" t="s">
        <v>764</v>
      </c>
      <c r="AO1766" t="s">
        <v>764</v>
      </c>
    </row>
    <row r="1767" spans="1:41" x14ac:dyDescent="0.35">
      <c r="A1767">
        <v>1060764</v>
      </c>
      <c r="B1767" t="s">
        <v>740</v>
      </c>
      <c r="C1767" t="s">
        <v>741</v>
      </c>
      <c r="D1767" t="e">
        <v>#N/A</v>
      </c>
      <c r="E1767" t="s">
        <v>1007</v>
      </c>
      <c r="F1767" t="s">
        <v>857</v>
      </c>
      <c r="G1767">
        <v>2021</v>
      </c>
      <c r="H1767">
        <v>3</v>
      </c>
      <c r="I1767" t="s">
        <v>858</v>
      </c>
      <c r="J1767" s="29">
        <v>44286</v>
      </c>
      <c r="K1767" t="s">
        <v>744</v>
      </c>
      <c r="L1767" t="s">
        <v>745</v>
      </c>
      <c r="M1767" t="s">
        <v>862</v>
      </c>
      <c r="N1767" t="s">
        <v>863</v>
      </c>
      <c r="O1767" t="s">
        <v>844</v>
      </c>
      <c r="P1767" t="s">
        <v>673</v>
      </c>
      <c r="Q1767" t="s">
        <v>749</v>
      </c>
      <c r="R1767" t="s">
        <v>603</v>
      </c>
      <c r="S1767" t="s">
        <v>868</v>
      </c>
      <c r="T1767" t="s">
        <v>751</v>
      </c>
      <c r="U1767" t="s">
        <v>752</v>
      </c>
      <c r="V1767" t="s">
        <v>753</v>
      </c>
      <c r="W1767" t="s">
        <v>930</v>
      </c>
      <c r="X1767" t="s">
        <v>931</v>
      </c>
      <c r="Y1767" t="s">
        <v>755</v>
      </c>
      <c r="Z1767" t="s">
        <v>380</v>
      </c>
      <c r="AA1767" t="s">
        <v>756</v>
      </c>
      <c r="AB1767" t="s">
        <v>924</v>
      </c>
      <c r="AC1767" t="s">
        <v>758</v>
      </c>
      <c r="AD1767" t="s">
        <v>759</v>
      </c>
      <c r="AE1767" t="s">
        <v>247</v>
      </c>
      <c r="AF1767" t="s">
        <v>925</v>
      </c>
      <c r="AG1767" t="s">
        <v>761</v>
      </c>
      <c r="AH1767" t="s">
        <v>762</v>
      </c>
      <c r="AI1767" t="s">
        <v>926</v>
      </c>
      <c r="AJ1767">
        <v>551.94000000000005</v>
      </c>
      <c r="AK1767">
        <v>0</v>
      </c>
      <c r="AL1767">
        <v>0</v>
      </c>
      <c r="AM1767" t="s">
        <v>764</v>
      </c>
      <c r="AN1767" t="s">
        <v>764</v>
      </c>
      <c r="AO1767" t="s">
        <v>764</v>
      </c>
    </row>
    <row r="1768" spans="1:41" x14ac:dyDescent="0.35">
      <c r="A1768">
        <v>1060764</v>
      </c>
      <c r="B1768" t="s">
        <v>740</v>
      </c>
      <c r="C1768" t="s">
        <v>741</v>
      </c>
      <c r="D1768" t="e">
        <v>#N/A</v>
      </c>
      <c r="E1768" t="s">
        <v>1007</v>
      </c>
      <c r="F1768" t="s">
        <v>857</v>
      </c>
      <c r="G1768">
        <v>2021</v>
      </c>
      <c r="H1768">
        <v>3</v>
      </c>
      <c r="I1768" t="s">
        <v>858</v>
      </c>
      <c r="J1768" s="29">
        <v>44286</v>
      </c>
      <c r="K1768" t="s">
        <v>744</v>
      </c>
      <c r="L1768" t="s">
        <v>745</v>
      </c>
      <c r="M1768" t="s">
        <v>859</v>
      </c>
      <c r="N1768" t="s">
        <v>860</v>
      </c>
      <c r="O1768" t="s">
        <v>861</v>
      </c>
      <c r="P1768" t="s">
        <v>673</v>
      </c>
      <c r="Q1768" t="s">
        <v>749</v>
      </c>
      <c r="R1768" t="s">
        <v>603</v>
      </c>
      <c r="S1768" t="s">
        <v>868</v>
      </c>
      <c r="T1768" t="s">
        <v>751</v>
      </c>
      <c r="U1768" t="s">
        <v>752</v>
      </c>
      <c r="V1768" t="s">
        <v>753</v>
      </c>
      <c r="W1768" t="s">
        <v>930</v>
      </c>
      <c r="X1768" t="s">
        <v>931</v>
      </c>
      <c r="Y1768" t="s">
        <v>755</v>
      </c>
      <c r="Z1768" t="s">
        <v>380</v>
      </c>
      <c r="AA1768" t="s">
        <v>756</v>
      </c>
      <c r="AB1768" t="s">
        <v>924</v>
      </c>
      <c r="AC1768" t="s">
        <v>758</v>
      </c>
      <c r="AD1768" t="s">
        <v>759</v>
      </c>
      <c r="AE1768" t="s">
        <v>247</v>
      </c>
      <c r="AF1768" t="s">
        <v>925</v>
      </c>
      <c r="AG1768" t="s">
        <v>761</v>
      </c>
      <c r="AH1768" t="s">
        <v>762</v>
      </c>
      <c r="AI1768" t="s">
        <v>926</v>
      </c>
      <c r="AJ1768">
        <v>13673</v>
      </c>
      <c r="AK1768">
        <v>0</v>
      </c>
      <c r="AL1768">
        <v>0</v>
      </c>
      <c r="AM1768" t="s">
        <v>764</v>
      </c>
      <c r="AN1768" t="s">
        <v>764</v>
      </c>
      <c r="AO1768" t="s">
        <v>764</v>
      </c>
    </row>
    <row r="1769" spans="1:41" x14ac:dyDescent="0.35">
      <c r="A1769">
        <v>1060764</v>
      </c>
      <c r="B1769" t="s">
        <v>740</v>
      </c>
      <c r="C1769" t="s">
        <v>741</v>
      </c>
      <c r="D1769" t="e">
        <v>#N/A</v>
      </c>
      <c r="E1769" t="s">
        <v>1007</v>
      </c>
      <c r="F1769" t="s">
        <v>857</v>
      </c>
      <c r="G1769">
        <v>2021</v>
      </c>
      <c r="H1769">
        <v>3</v>
      </c>
      <c r="I1769" t="s">
        <v>858</v>
      </c>
      <c r="J1769" s="29">
        <v>44286</v>
      </c>
      <c r="K1769" t="s">
        <v>744</v>
      </c>
      <c r="L1769" t="s">
        <v>745</v>
      </c>
      <c r="M1769" t="s">
        <v>864</v>
      </c>
      <c r="N1769" t="s">
        <v>865</v>
      </c>
      <c r="O1769" t="s">
        <v>866</v>
      </c>
      <c r="P1769" t="s">
        <v>673</v>
      </c>
      <c r="Q1769" t="s">
        <v>749</v>
      </c>
      <c r="R1769" t="s">
        <v>603</v>
      </c>
      <c r="S1769" t="s">
        <v>868</v>
      </c>
      <c r="T1769" t="s">
        <v>751</v>
      </c>
      <c r="U1769" t="s">
        <v>752</v>
      </c>
      <c r="V1769" t="s">
        <v>753</v>
      </c>
      <c r="W1769" t="s">
        <v>930</v>
      </c>
      <c r="X1769" t="s">
        <v>931</v>
      </c>
      <c r="Y1769" t="s">
        <v>755</v>
      </c>
      <c r="Z1769" t="s">
        <v>380</v>
      </c>
      <c r="AA1769" t="s">
        <v>756</v>
      </c>
      <c r="AB1769" t="s">
        <v>924</v>
      </c>
      <c r="AC1769" t="s">
        <v>758</v>
      </c>
      <c r="AD1769" t="s">
        <v>759</v>
      </c>
      <c r="AE1769" t="s">
        <v>247</v>
      </c>
      <c r="AF1769" t="s">
        <v>925</v>
      </c>
      <c r="AG1769" t="s">
        <v>761</v>
      </c>
      <c r="AH1769" t="s">
        <v>762</v>
      </c>
      <c r="AI1769" t="s">
        <v>926</v>
      </c>
      <c r="AJ1769">
        <v>-13673</v>
      </c>
      <c r="AK1769">
        <v>0</v>
      </c>
      <c r="AL1769">
        <v>0</v>
      </c>
      <c r="AM1769" t="s">
        <v>764</v>
      </c>
      <c r="AN1769" t="s">
        <v>764</v>
      </c>
      <c r="AO1769" t="s">
        <v>764</v>
      </c>
    </row>
    <row r="1770" spans="1:41" x14ac:dyDescent="0.35">
      <c r="A1770">
        <v>1155344</v>
      </c>
      <c r="B1770" t="s">
        <v>740</v>
      </c>
      <c r="C1770" t="s">
        <v>741</v>
      </c>
      <c r="D1770" t="e">
        <v>#N/A</v>
      </c>
      <c r="E1770" t="s">
        <v>1011</v>
      </c>
      <c r="F1770" t="s">
        <v>857</v>
      </c>
      <c r="G1770">
        <v>2021</v>
      </c>
      <c r="H1770">
        <v>3</v>
      </c>
      <c r="I1770" t="s">
        <v>858</v>
      </c>
      <c r="J1770" s="29">
        <v>44286</v>
      </c>
      <c r="K1770" t="s">
        <v>744</v>
      </c>
      <c r="L1770" t="s">
        <v>745</v>
      </c>
      <c r="M1770" t="s">
        <v>859</v>
      </c>
      <c r="N1770" t="s">
        <v>860</v>
      </c>
      <c r="O1770" t="s">
        <v>861</v>
      </c>
      <c r="P1770" t="s">
        <v>673</v>
      </c>
      <c r="Q1770" t="s">
        <v>749</v>
      </c>
      <c r="R1770" t="s">
        <v>603</v>
      </c>
      <c r="S1770" t="s">
        <v>868</v>
      </c>
      <c r="T1770" t="s">
        <v>751</v>
      </c>
      <c r="U1770" t="s">
        <v>752</v>
      </c>
      <c r="V1770" t="s">
        <v>753</v>
      </c>
      <c r="W1770" t="s">
        <v>933</v>
      </c>
      <c r="X1770" t="s">
        <v>934</v>
      </c>
      <c r="Y1770" t="s">
        <v>755</v>
      </c>
      <c r="Z1770" t="s">
        <v>380</v>
      </c>
      <c r="AA1770" t="s">
        <v>756</v>
      </c>
      <c r="AB1770" t="s">
        <v>924</v>
      </c>
      <c r="AC1770" t="s">
        <v>758</v>
      </c>
      <c r="AD1770" t="s">
        <v>759</v>
      </c>
      <c r="AE1770" t="s">
        <v>247</v>
      </c>
      <c r="AF1770" t="s">
        <v>935</v>
      </c>
      <c r="AG1770" t="s">
        <v>761</v>
      </c>
      <c r="AH1770" t="s">
        <v>762</v>
      </c>
      <c r="AI1770" t="s">
        <v>936</v>
      </c>
      <c r="AJ1770">
        <v>6157.82</v>
      </c>
      <c r="AK1770">
        <v>0</v>
      </c>
      <c r="AL1770">
        <v>0</v>
      </c>
      <c r="AM1770" t="s">
        <v>764</v>
      </c>
      <c r="AN1770" t="s">
        <v>764</v>
      </c>
      <c r="AO1770" t="s">
        <v>764</v>
      </c>
    </row>
    <row r="1771" spans="1:41" x14ac:dyDescent="0.35">
      <c r="A1771">
        <v>1155344</v>
      </c>
      <c r="B1771" t="s">
        <v>740</v>
      </c>
      <c r="C1771" t="s">
        <v>741</v>
      </c>
      <c r="D1771" t="e">
        <v>#N/A</v>
      </c>
      <c r="E1771" t="s">
        <v>1011</v>
      </c>
      <c r="F1771" t="s">
        <v>857</v>
      </c>
      <c r="G1771">
        <v>2021</v>
      </c>
      <c r="H1771">
        <v>3</v>
      </c>
      <c r="I1771" t="s">
        <v>858</v>
      </c>
      <c r="J1771" s="29">
        <v>44286</v>
      </c>
      <c r="K1771" t="s">
        <v>744</v>
      </c>
      <c r="L1771" t="s">
        <v>745</v>
      </c>
      <c r="M1771" t="s">
        <v>864</v>
      </c>
      <c r="N1771" t="s">
        <v>865</v>
      </c>
      <c r="O1771" t="s">
        <v>866</v>
      </c>
      <c r="P1771" t="s">
        <v>673</v>
      </c>
      <c r="Q1771" t="s">
        <v>749</v>
      </c>
      <c r="R1771" t="s">
        <v>603</v>
      </c>
      <c r="S1771" t="s">
        <v>868</v>
      </c>
      <c r="T1771" t="s">
        <v>751</v>
      </c>
      <c r="U1771" t="s">
        <v>752</v>
      </c>
      <c r="V1771" t="s">
        <v>753</v>
      </c>
      <c r="W1771" t="s">
        <v>933</v>
      </c>
      <c r="X1771" t="s">
        <v>934</v>
      </c>
      <c r="Y1771" t="s">
        <v>755</v>
      </c>
      <c r="Z1771" t="s">
        <v>380</v>
      </c>
      <c r="AA1771" t="s">
        <v>756</v>
      </c>
      <c r="AB1771" t="s">
        <v>924</v>
      </c>
      <c r="AC1771" t="s">
        <v>758</v>
      </c>
      <c r="AD1771" t="s">
        <v>759</v>
      </c>
      <c r="AE1771" t="s">
        <v>247</v>
      </c>
      <c r="AF1771" t="s">
        <v>935</v>
      </c>
      <c r="AG1771" t="s">
        <v>761</v>
      </c>
      <c r="AH1771" t="s">
        <v>762</v>
      </c>
      <c r="AI1771" t="s">
        <v>936</v>
      </c>
      <c r="AJ1771">
        <v>-6157.82</v>
      </c>
      <c r="AK1771">
        <v>0</v>
      </c>
      <c r="AL1771">
        <v>0</v>
      </c>
      <c r="AM1771" t="s">
        <v>764</v>
      </c>
      <c r="AN1771" t="s">
        <v>764</v>
      </c>
      <c r="AO1771" t="s">
        <v>764</v>
      </c>
    </row>
    <row r="1772" spans="1:41" x14ac:dyDescent="0.35">
      <c r="A1772">
        <v>1217476</v>
      </c>
      <c r="B1772" t="s">
        <v>740</v>
      </c>
      <c r="C1772" t="s">
        <v>741</v>
      </c>
      <c r="D1772" t="e">
        <v>#N/A</v>
      </c>
      <c r="E1772" t="s">
        <v>974</v>
      </c>
      <c r="F1772" t="s">
        <v>857</v>
      </c>
      <c r="G1772">
        <v>2021</v>
      </c>
      <c r="H1772">
        <v>3</v>
      </c>
      <c r="I1772" t="s">
        <v>858</v>
      </c>
      <c r="J1772" s="29">
        <v>44286</v>
      </c>
      <c r="K1772" t="s">
        <v>744</v>
      </c>
      <c r="L1772" t="s">
        <v>745</v>
      </c>
      <c r="M1772" t="s">
        <v>862</v>
      </c>
      <c r="N1772" t="s">
        <v>863</v>
      </c>
      <c r="O1772" t="s">
        <v>844</v>
      </c>
      <c r="P1772" t="s">
        <v>673</v>
      </c>
      <c r="Q1772" t="s">
        <v>749</v>
      </c>
      <c r="R1772" t="s">
        <v>601</v>
      </c>
      <c r="S1772" t="s">
        <v>692</v>
      </c>
      <c r="T1772" t="s">
        <v>751</v>
      </c>
      <c r="U1772" t="s">
        <v>752</v>
      </c>
      <c r="V1772" t="s">
        <v>753</v>
      </c>
      <c r="W1772" t="s">
        <v>930</v>
      </c>
      <c r="X1772" t="s">
        <v>931</v>
      </c>
      <c r="Y1772" t="s">
        <v>755</v>
      </c>
      <c r="Z1772" t="s">
        <v>380</v>
      </c>
      <c r="AA1772" t="s">
        <v>756</v>
      </c>
      <c r="AB1772" t="s">
        <v>924</v>
      </c>
      <c r="AC1772" t="s">
        <v>758</v>
      </c>
      <c r="AD1772" t="s">
        <v>759</v>
      </c>
      <c r="AE1772" t="s">
        <v>768</v>
      </c>
      <c r="AF1772" t="s">
        <v>925</v>
      </c>
      <c r="AG1772" t="s">
        <v>761</v>
      </c>
      <c r="AH1772" t="s">
        <v>762</v>
      </c>
      <c r="AI1772" t="s">
        <v>926</v>
      </c>
      <c r="AJ1772">
        <v>1059.18</v>
      </c>
      <c r="AK1772">
        <v>0</v>
      </c>
      <c r="AL1772">
        <v>0</v>
      </c>
      <c r="AM1772" t="s">
        <v>764</v>
      </c>
      <c r="AN1772" t="s">
        <v>764</v>
      </c>
      <c r="AO1772" t="s">
        <v>764</v>
      </c>
    </row>
    <row r="1773" spans="1:41" x14ac:dyDescent="0.35">
      <c r="A1773">
        <v>1217476</v>
      </c>
      <c r="B1773" t="s">
        <v>740</v>
      </c>
      <c r="C1773" t="s">
        <v>741</v>
      </c>
      <c r="D1773" t="e">
        <v>#N/A</v>
      </c>
      <c r="E1773" t="s">
        <v>974</v>
      </c>
      <c r="F1773" t="s">
        <v>857</v>
      </c>
      <c r="G1773">
        <v>2021</v>
      </c>
      <c r="H1773">
        <v>3</v>
      </c>
      <c r="I1773" t="s">
        <v>858</v>
      </c>
      <c r="J1773" s="29">
        <v>44286</v>
      </c>
      <c r="K1773" t="s">
        <v>744</v>
      </c>
      <c r="L1773" t="s">
        <v>745</v>
      </c>
      <c r="M1773" t="s">
        <v>859</v>
      </c>
      <c r="N1773" t="s">
        <v>860</v>
      </c>
      <c r="O1773" t="s">
        <v>861</v>
      </c>
      <c r="P1773" t="s">
        <v>673</v>
      </c>
      <c r="Q1773" t="s">
        <v>749</v>
      </c>
      <c r="R1773" t="s">
        <v>601</v>
      </c>
      <c r="S1773" t="s">
        <v>692</v>
      </c>
      <c r="T1773" t="s">
        <v>751</v>
      </c>
      <c r="U1773" t="s">
        <v>752</v>
      </c>
      <c r="V1773" t="s">
        <v>753</v>
      </c>
      <c r="W1773" t="s">
        <v>930</v>
      </c>
      <c r="X1773" t="s">
        <v>931</v>
      </c>
      <c r="Y1773" t="s">
        <v>755</v>
      </c>
      <c r="Z1773" t="s">
        <v>380</v>
      </c>
      <c r="AA1773" t="s">
        <v>756</v>
      </c>
      <c r="AB1773" t="s">
        <v>924</v>
      </c>
      <c r="AC1773" t="s">
        <v>758</v>
      </c>
      <c r="AD1773" t="s">
        <v>759</v>
      </c>
      <c r="AE1773" t="s">
        <v>768</v>
      </c>
      <c r="AF1773" t="s">
        <v>925</v>
      </c>
      <c r="AG1773" t="s">
        <v>761</v>
      </c>
      <c r="AH1773" t="s">
        <v>762</v>
      </c>
      <c r="AI1773" t="s">
        <v>926</v>
      </c>
      <c r="AJ1773">
        <v>36.32</v>
      </c>
      <c r="AK1773">
        <v>0</v>
      </c>
      <c r="AL1773">
        <v>0</v>
      </c>
      <c r="AM1773" t="s">
        <v>764</v>
      </c>
      <c r="AN1773" t="s">
        <v>764</v>
      </c>
      <c r="AO1773" t="s">
        <v>764</v>
      </c>
    </row>
    <row r="1774" spans="1:41" x14ac:dyDescent="0.35">
      <c r="A1774">
        <v>1208935</v>
      </c>
      <c r="B1774" t="s">
        <v>740</v>
      </c>
      <c r="C1774" t="s">
        <v>741</v>
      </c>
      <c r="D1774" t="e">
        <v>#N/A</v>
      </c>
      <c r="E1774" t="s">
        <v>973</v>
      </c>
      <c r="F1774" t="s">
        <v>857</v>
      </c>
      <c r="G1774">
        <v>2021</v>
      </c>
      <c r="H1774">
        <v>3</v>
      </c>
      <c r="I1774" t="s">
        <v>858</v>
      </c>
      <c r="J1774" s="29">
        <v>44286</v>
      </c>
      <c r="K1774" t="s">
        <v>744</v>
      </c>
      <c r="L1774" t="s">
        <v>745</v>
      </c>
      <c r="M1774" t="s">
        <v>862</v>
      </c>
      <c r="N1774" t="s">
        <v>863</v>
      </c>
      <c r="O1774" t="s">
        <v>844</v>
      </c>
      <c r="P1774" t="s">
        <v>673</v>
      </c>
      <c r="Q1774" t="s">
        <v>749</v>
      </c>
      <c r="R1774" t="s">
        <v>601</v>
      </c>
      <c r="S1774" t="s">
        <v>692</v>
      </c>
      <c r="T1774" t="s">
        <v>751</v>
      </c>
      <c r="U1774" t="s">
        <v>752</v>
      </c>
      <c r="V1774" t="s">
        <v>753</v>
      </c>
      <c r="W1774" t="s">
        <v>933</v>
      </c>
      <c r="X1774" t="s">
        <v>934</v>
      </c>
      <c r="Y1774" t="s">
        <v>755</v>
      </c>
      <c r="Z1774" t="s">
        <v>380</v>
      </c>
      <c r="AA1774" t="s">
        <v>756</v>
      </c>
      <c r="AB1774" t="s">
        <v>924</v>
      </c>
      <c r="AC1774" t="s">
        <v>758</v>
      </c>
      <c r="AD1774" t="s">
        <v>759</v>
      </c>
      <c r="AE1774" t="s">
        <v>768</v>
      </c>
      <c r="AF1774" t="s">
        <v>935</v>
      </c>
      <c r="AG1774" t="s">
        <v>761</v>
      </c>
      <c r="AH1774" t="s">
        <v>762</v>
      </c>
      <c r="AI1774" t="s">
        <v>936</v>
      </c>
      <c r="AJ1774">
        <v>183.7</v>
      </c>
      <c r="AK1774">
        <v>0</v>
      </c>
      <c r="AL1774">
        <v>0</v>
      </c>
      <c r="AM1774" t="s">
        <v>764</v>
      </c>
      <c r="AN1774" t="s">
        <v>764</v>
      </c>
      <c r="AO1774" t="s">
        <v>764</v>
      </c>
    </row>
    <row r="1775" spans="1:41" x14ac:dyDescent="0.35">
      <c r="A1775">
        <v>1029720</v>
      </c>
      <c r="B1775" t="s">
        <v>740</v>
      </c>
      <c r="C1775" t="s">
        <v>741</v>
      </c>
      <c r="D1775" t="e">
        <v>#N/A</v>
      </c>
      <c r="E1775" t="s">
        <v>976</v>
      </c>
      <c r="F1775" t="s">
        <v>857</v>
      </c>
      <c r="G1775">
        <v>2021</v>
      </c>
      <c r="H1775">
        <v>3</v>
      </c>
      <c r="I1775" t="s">
        <v>858</v>
      </c>
      <c r="J1775" s="29">
        <v>44286</v>
      </c>
      <c r="K1775" t="s">
        <v>744</v>
      </c>
      <c r="L1775" t="s">
        <v>745</v>
      </c>
      <c r="M1775" t="s">
        <v>862</v>
      </c>
      <c r="N1775" t="s">
        <v>863</v>
      </c>
      <c r="O1775" t="s">
        <v>844</v>
      </c>
      <c r="P1775" t="s">
        <v>673</v>
      </c>
      <c r="Q1775" t="s">
        <v>749</v>
      </c>
      <c r="R1775" t="s">
        <v>597</v>
      </c>
      <c r="S1775" t="s">
        <v>691</v>
      </c>
      <c r="T1775" t="s">
        <v>751</v>
      </c>
      <c r="U1775" t="s">
        <v>752</v>
      </c>
      <c r="V1775" t="s">
        <v>753</v>
      </c>
      <c r="W1775" t="s">
        <v>930</v>
      </c>
      <c r="X1775" t="s">
        <v>931</v>
      </c>
      <c r="Y1775" t="s">
        <v>755</v>
      </c>
      <c r="Z1775" t="s">
        <v>380</v>
      </c>
      <c r="AA1775" t="s">
        <v>756</v>
      </c>
      <c r="AB1775" t="s">
        <v>924</v>
      </c>
      <c r="AC1775" t="s">
        <v>758</v>
      </c>
      <c r="AD1775" t="s">
        <v>759</v>
      </c>
      <c r="AE1775" t="s">
        <v>768</v>
      </c>
      <c r="AF1775" t="s">
        <v>925</v>
      </c>
      <c r="AG1775" t="s">
        <v>761</v>
      </c>
      <c r="AH1775" t="s">
        <v>762</v>
      </c>
      <c r="AI1775" t="s">
        <v>926</v>
      </c>
      <c r="AJ1775">
        <v>84.97</v>
      </c>
      <c r="AK1775">
        <v>0</v>
      </c>
      <c r="AL1775">
        <v>0</v>
      </c>
      <c r="AM1775" t="s">
        <v>764</v>
      </c>
      <c r="AN1775" t="s">
        <v>764</v>
      </c>
      <c r="AO1775" t="s">
        <v>764</v>
      </c>
    </row>
    <row r="1776" spans="1:41" x14ac:dyDescent="0.35">
      <c r="A1776">
        <v>1029045</v>
      </c>
      <c r="B1776" t="s">
        <v>740</v>
      </c>
      <c r="C1776" t="s">
        <v>741</v>
      </c>
      <c r="D1776" t="e">
        <v>#N/A</v>
      </c>
      <c r="E1776" t="s">
        <v>979</v>
      </c>
      <c r="F1776" t="s">
        <v>857</v>
      </c>
      <c r="G1776">
        <v>2021</v>
      </c>
      <c r="H1776">
        <v>3</v>
      </c>
      <c r="I1776" t="s">
        <v>858</v>
      </c>
      <c r="J1776" s="29">
        <v>44286</v>
      </c>
      <c r="K1776" t="s">
        <v>744</v>
      </c>
      <c r="L1776" t="s">
        <v>745</v>
      </c>
      <c r="M1776" t="s">
        <v>862</v>
      </c>
      <c r="N1776" t="s">
        <v>863</v>
      </c>
      <c r="O1776" t="s">
        <v>844</v>
      </c>
      <c r="P1776" t="s">
        <v>673</v>
      </c>
      <c r="Q1776" t="s">
        <v>749</v>
      </c>
      <c r="R1776" t="s">
        <v>595</v>
      </c>
      <c r="S1776" t="s">
        <v>702</v>
      </c>
      <c r="T1776" t="s">
        <v>751</v>
      </c>
      <c r="U1776" t="s">
        <v>752</v>
      </c>
      <c r="V1776" t="s">
        <v>753</v>
      </c>
      <c r="W1776" t="s">
        <v>930</v>
      </c>
      <c r="X1776" t="s">
        <v>931</v>
      </c>
      <c r="Y1776" t="s">
        <v>755</v>
      </c>
      <c r="Z1776" t="s">
        <v>380</v>
      </c>
      <c r="AA1776" t="s">
        <v>756</v>
      </c>
      <c r="AB1776" t="s">
        <v>924</v>
      </c>
      <c r="AC1776" t="s">
        <v>758</v>
      </c>
      <c r="AD1776" t="s">
        <v>759</v>
      </c>
      <c r="AE1776" t="s">
        <v>247</v>
      </c>
      <c r="AF1776" t="s">
        <v>925</v>
      </c>
      <c r="AG1776" t="s">
        <v>761</v>
      </c>
      <c r="AH1776" t="s">
        <v>762</v>
      </c>
      <c r="AI1776" t="s">
        <v>926</v>
      </c>
      <c r="AJ1776">
        <v>1422.01</v>
      </c>
      <c r="AK1776">
        <v>0</v>
      </c>
      <c r="AL1776">
        <v>0</v>
      </c>
      <c r="AM1776" t="s">
        <v>764</v>
      </c>
      <c r="AN1776" t="s">
        <v>764</v>
      </c>
      <c r="AO1776" t="s">
        <v>764</v>
      </c>
    </row>
    <row r="1777" spans="1:41" x14ac:dyDescent="0.35">
      <c r="A1777">
        <v>1029045</v>
      </c>
      <c r="B1777" t="s">
        <v>740</v>
      </c>
      <c r="C1777" t="s">
        <v>741</v>
      </c>
      <c r="D1777" t="e">
        <v>#N/A</v>
      </c>
      <c r="E1777" t="s">
        <v>979</v>
      </c>
      <c r="F1777" t="s">
        <v>857</v>
      </c>
      <c r="G1777">
        <v>2021</v>
      </c>
      <c r="H1777">
        <v>3</v>
      </c>
      <c r="I1777" t="s">
        <v>858</v>
      </c>
      <c r="J1777" s="29">
        <v>44286</v>
      </c>
      <c r="K1777" t="s">
        <v>744</v>
      </c>
      <c r="L1777" t="s">
        <v>745</v>
      </c>
      <c r="M1777" t="s">
        <v>859</v>
      </c>
      <c r="N1777" t="s">
        <v>860</v>
      </c>
      <c r="O1777" t="s">
        <v>861</v>
      </c>
      <c r="P1777" t="s">
        <v>673</v>
      </c>
      <c r="Q1777" t="s">
        <v>749</v>
      </c>
      <c r="R1777" t="s">
        <v>595</v>
      </c>
      <c r="S1777" t="s">
        <v>702</v>
      </c>
      <c r="T1777" t="s">
        <v>751</v>
      </c>
      <c r="U1777" t="s">
        <v>752</v>
      </c>
      <c r="V1777" t="s">
        <v>753</v>
      </c>
      <c r="W1777" t="s">
        <v>930</v>
      </c>
      <c r="X1777" t="s">
        <v>931</v>
      </c>
      <c r="Y1777" t="s">
        <v>755</v>
      </c>
      <c r="Z1777" t="s">
        <v>380</v>
      </c>
      <c r="AA1777" t="s">
        <v>756</v>
      </c>
      <c r="AB1777" t="s">
        <v>924</v>
      </c>
      <c r="AC1777" t="s">
        <v>758</v>
      </c>
      <c r="AD1777" t="s">
        <v>759</v>
      </c>
      <c r="AE1777" t="s">
        <v>247</v>
      </c>
      <c r="AF1777" t="s">
        <v>925</v>
      </c>
      <c r="AG1777" t="s">
        <v>761</v>
      </c>
      <c r="AH1777" t="s">
        <v>762</v>
      </c>
      <c r="AI1777" t="s">
        <v>926</v>
      </c>
      <c r="AJ1777">
        <v>4126.47</v>
      </c>
      <c r="AK1777">
        <v>0</v>
      </c>
      <c r="AL1777">
        <v>0</v>
      </c>
      <c r="AM1777" t="s">
        <v>764</v>
      </c>
      <c r="AN1777" t="s">
        <v>764</v>
      </c>
      <c r="AO1777" t="s">
        <v>764</v>
      </c>
    </row>
    <row r="1778" spans="1:41" x14ac:dyDescent="0.35">
      <c r="A1778">
        <v>1060763</v>
      </c>
      <c r="B1778" t="s">
        <v>740</v>
      </c>
      <c r="C1778" t="s">
        <v>741</v>
      </c>
      <c r="D1778" t="e">
        <v>#N/A</v>
      </c>
      <c r="E1778" t="s">
        <v>980</v>
      </c>
      <c r="F1778" t="s">
        <v>857</v>
      </c>
      <c r="G1778">
        <v>2021</v>
      </c>
      <c r="H1778">
        <v>3</v>
      </c>
      <c r="I1778" t="s">
        <v>858</v>
      </c>
      <c r="J1778" s="29">
        <v>44286</v>
      </c>
      <c r="K1778" t="s">
        <v>744</v>
      </c>
      <c r="L1778" t="s">
        <v>745</v>
      </c>
      <c r="M1778" t="s">
        <v>862</v>
      </c>
      <c r="N1778" t="s">
        <v>863</v>
      </c>
      <c r="O1778" t="s">
        <v>844</v>
      </c>
      <c r="P1778" t="s">
        <v>673</v>
      </c>
      <c r="Q1778" t="s">
        <v>749</v>
      </c>
      <c r="R1778" t="s">
        <v>595</v>
      </c>
      <c r="S1778" t="s">
        <v>702</v>
      </c>
      <c r="T1778" t="s">
        <v>751</v>
      </c>
      <c r="U1778" t="s">
        <v>752</v>
      </c>
      <c r="V1778" t="s">
        <v>753</v>
      </c>
      <c r="W1778" t="s">
        <v>933</v>
      </c>
      <c r="X1778" t="s">
        <v>934</v>
      </c>
      <c r="Y1778" t="s">
        <v>755</v>
      </c>
      <c r="Z1778" t="s">
        <v>380</v>
      </c>
      <c r="AA1778" t="s">
        <v>756</v>
      </c>
      <c r="AB1778" t="s">
        <v>924</v>
      </c>
      <c r="AC1778" t="s">
        <v>758</v>
      </c>
      <c r="AD1778" t="s">
        <v>759</v>
      </c>
      <c r="AE1778" t="s">
        <v>247</v>
      </c>
      <c r="AF1778" t="s">
        <v>935</v>
      </c>
      <c r="AG1778" t="s">
        <v>761</v>
      </c>
      <c r="AH1778" t="s">
        <v>762</v>
      </c>
      <c r="AI1778" t="s">
        <v>936</v>
      </c>
      <c r="AJ1778">
        <v>7507.92</v>
      </c>
      <c r="AK1778">
        <v>0</v>
      </c>
      <c r="AL1778">
        <v>0</v>
      </c>
      <c r="AM1778" t="s">
        <v>764</v>
      </c>
      <c r="AN1778" t="s">
        <v>764</v>
      </c>
      <c r="AO1778" t="s">
        <v>764</v>
      </c>
    </row>
    <row r="1779" spans="1:41" x14ac:dyDescent="0.35">
      <c r="A1779">
        <v>1060763</v>
      </c>
      <c r="B1779" t="s">
        <v>740</v>
      </c>
      <c r="C1779" t="s">
        <v>741</v>
      </c>
      <c r="D1779" t="e">
        <v>#N/A</v>
      </c>
      <c r="E1779" t="s">
        <v>980</v>
      </c>
      <c r="F1779" t="s">
        <v>857</v>
      </c>
      <c r="G1779">
        <v>2021</v>
      </c>
      <c r="H1779">
        <v>3</v>
      </c>
      <c r="I1779" t="s">
        <v>858</v>
      </c>
      <c r="J1779" s="29">
        <v>44286</v>
      </c>
      <c r="K1779" t="s">
        <v>744</v>
      </c>
      <c r="L1779" t="s">
        <v>745</v>
      </c>
      <c r="M1779" t="s">
        <v>859</v>
      </c>
      <c r="N1779" t="s">
        <v>860</v>
      </c>
      <c r="O1779" t="s">
        <v>861</v>
      </c>
      <c r="P1779" t="s">
        <v>673</v>
      </c>
      <c r="Q1779" t="s">
        <v>749</v>
      </c>
      <c r="R1779" t="s">
        <v>595</v>
      </c>
      <c r="S1779" t="s">
        <v>702</v>
      </c>
      <c r="T1779" t="s">
        <v>751</v>
      </c>
      <c r="U1779" t="s">
        <v>752</v>
      </c>
      <c r="V1779" t="s">
        <v>753</v>
      </c>
      <c r="W1779" t="s">
        <v>933</v>
      </c>
      <c r="X1779" t="s">
        <v>934</v>
      </c>
      <c r="Y1779" t="s">
        <v>755</v>
      </c>
      <c r="Z1779" t="s">
        <v>380</v>
      </c>
      <c r="AA1779" t="s">
        <v>756</v>
      </c>
      <c r="AB1779" t="s">
        <v>924</v>
      </c>
      <c r="AC1779" t="s">
        <v>758</v>
      </c>
      <c r="AD1779" t="s">
        <v>759</v>
      </c>
      <c r="AE1779" t="s">
        <v>247</v>
      </c>
      <c r="AF1779" t="s">
        <v>935</v>
      </c>
      <c r="AG1779" t="s">
        <v>761</v>
      </c>
      <c r="AH1779" t="s">
        <v>762</v>
      </c>
      <c r="AI1779" t="s">
        <v>936</v>
      </c>
      <c r="AJ1779">
        <v>12522.71</v>
      </c>
      <c r="AK1779">
        <v>0</v>
      </c>
      <c r="AL1779">
        <v>0</v>
      </c>
      <c r="AM1779" t="s">
        <v>764</v>
      </c>
      <c r="AN1779" t="s">
        <v>764</v>
      </c>
      <c r="AO1779" t="s">
        <v>764</v>
      </c>
    </row>
    <row r="1780" spans="1:41" x14ac:dyDescent="0.35">
      <c r="A1780">
        <v>1060763</v>
      </c>
      <c r="B1780" t="s">
        <v>740</v>
      </c>
      <c r="C1780" t="s">
        <v>741</v>
      </c>
      <c r="D1780" t="e">
        <v>#N/A</v>
      </c>
      <c r="E1780" t="s">
        <v>980</v>
      </c>
      <c r="F1780" t="s">
        <v>857</v>
      </c>
      <c r="G1780">
        <v>2021</v>
      </c>
      <c r="H1780">
        <v>3</v>
      </c>
      <c r="I1780" t="s">
        <v>858</v>
      </c>
      <c r="J1780" s="29">
        <v>44286</v>
      </c>
      <c r="K1780" t="s">
        <v>744</v>
      </c>
      <c r="L1780" t="s">
        <v>745</v>
      </c>
      <c r="M1780" t="s">
        <v>864</v>
      </c>
      <c r="N1780" t="s">
        <v>865</v>
      </c>
      <c r="O1780" t="s">
        <v>866</v>
      </c>
      <c r="P1780" t="s">
        <v>673</v>
      </c>
      <c r="Q1780" t="s">
        <v>749</v>
      </c>
      <c r="R1780" t="s">
        <v>595</v>
      </c>
      <c r="S1780" t="s">
        <v>702</v>
      </c>
      <c r="T1780" t="s">
        <v>751</v>
      </c>
      <c r="U1780" t="s">
        <v>752</v>
      </c>
      <c r="V1780" t="s">
        <v>753</v>
      </c>
      <c r="W1780" t="s">
        <v>933</v>
      </c>
      <c r="X1780" t="s">
        <v>934</v>
      </c>
      <c r="Y1780" t="s">
        <v>755</v>
      </c>
      <c r="Z1780" t="s">
        <v>380</v>
      </c>
      <c r="AA1780" t="s">
        <v>756</v>
      </c>
      <c r="AB1780" t="s">
        <v>924</v>
      </c>
      <c r="AC1780" t="s">
        <v>758</v>
      </c>
      <c r="AD1780" t="s">
        <v>759</v>
      </c>
      <c r="AE1780" t="s">
        <v>247</v>
      </c>
      <c r="AF1780" t="s">
        <v>935</v>
      </c>
      <c r="AG1780" t="s">
        <v>761</v>
      </c>
      <c r="AH1780" t="s">
        <v>762</v>
      </c>
      <c r="AI1780" t="s">
        <v>936</v>
      </c>
      <c r="AJ1780">
        <v>-5056.7</v>
      </c>
      <c r="AK1780">
        <v>0</v>
      </c>
      <c r="AL1780">
        <v>0</v>
      </c>
      <c r="AM1780" t="s">
        <v>764</v>
      </c>
      <c r="AN1780" t="s">
        <v>764</v>
      </c>
      <c r="AO1780" t="s">
        <v>764</v>
      </c>
    </row>
    <row r="1781" spans="1:41" x14ac:dyDescent="0.35">
      <c r="A1781">
        <v>1026570</v>
      </c>
      <c r="B1781" t="s">
        <v>740</v>
      </c>
      <c r="C1781" t="s">
        <v>741</v>
      </c>
      <c r="D1781" t="e">
        <v>#N/A</v>
      </c>
      <c r="E1781" t="s">
        <v>984</v>
      </c>
      <c r="F1781" t="s">
        <v>857</v>
      </c>
      <c r="G1781">
        <v>2021</v>
      </c>
      <c r="H1781">
        <v>3</v>
      </c>
      <c r="I1781" t="s">
        <v>858</v>
      </c>
      <c r="J1781" s="29">
        <v>44286</v>
      </c>
      <c r="K1781" t="s">
        <v>744</v>
      </c>
      <c r="L1781" t="s">
        <v>745</v>
      </c>
      <c r="M1781" t="s">
        <v>862</v>
      </c>
      <c r="N1781" t="s">
        <v>863</v>
      </c>
      <c r="O1781" t="s">
        <v>844</v>
      </c>
      <c r="P1781" t="s">
        <v>673</v>
      </c>
      <c r="Q1781" t="s">
        <v>749</v>
      </c>
      <c r="R1781" t="s">
        <v>591</v>
      </c>
      <c r="S1781" t="s">
        <v>687</v>
      </c>
      <c r="T1781" t="s">
        <v>751</v>
      </c>
      <c r="U1781" t="s">
        <v>752</v>
      </c>
      <c r="V1781" t="s">
        <v>753</v>
      </c>
      <c r="W1781" t="s">
        <v>930</v>
      </c>
      <c r="X1781" t="s">
        <v>931</v>
      </c>
      <c r="Y1781" t="s">
        <v>755</v>
      </c>
      <c r="Z1781" t="s">
        <v>380</v>
      </c>
      <c r="AA1781" t="s">
        <v>756</v>
      </c>
      <c r="AB1781" t="s">
        <v>924</v>
      </c>
      <c r="AC1781" t="s">
        <v>758</v>
      </c>
      <c r="AD1781" t="s">
        <v>759</v>
      </c>
      <c r="AE1781" t="s">
        <v>768</v>
      </c>
      <c r="AF1781" t="s">
        <v>925</v>
      </c>
      <c r="AG1781" t="s">
        <v>761</v>
      </c>
      <c r="AH1781" t="s">
        <v>762</v>
      </c>
      <c r="AI1781" t="s">
        <v>926</v>
      </c>
      <c r="AJ1781">
        <v>1751.32</v>
      </c>
      <c r="AK1781">
        <v>0</v>
      </c>
      <c r="AL1781">
        <v>0</v>
      </c>
      <c r="AM1781" t="s">
        <v>764</v>
      </c>
      <c r="AN1781" t="s">
        <v>764</v>
      </c>
      <c r="AO1781" t="s">
        <v>764</v>
      </c>
    </row>
    <row r="1782" spans="1:41" x14ac:dyDescent="0.35">
      <c r="A1782">
        <v>1026570</v>
      </c>
      <c r="B1782" t="s">
        <v>740</v>
      </c>
      <c r="C1782" t="s">
        <v>741</v>
      </c>
      <c r="D1782" t="e">
        <v>#N/A</v>
      </c>
      <c r="E1782" t="s">
        <v>984</v>
      </c>
      <c r="F1782" t="s">
        <v>857</v>
      </c>
      <c r="G1782">
        <v>2021</v>
      </c>
      <c r="H1782">
        <v>3</v>
      </c>
      <c r="I1782" t="s">
        <v>858</v>
      </c>
      <c r="J1782" s="29">
        <v>44286</v>
      </c>
      <c r="K1782" t="s">
        <v>744</v>
      </c>
      <c r="L1782" t="s">
        <v>745</v>
      </c>
      <c r="M1782" t="s">
        <v>859</v>
      </c>
      <c r="N1782" t="s">
        <v>860</v>
      </c>
      <c r="O1782" t="s">
        <v>861</v>
      </c>
      <c r="P1782" t="s">
        <v>673</v>
      </c>
      <c r="Q1782" t="s">
        <v>749</v>
      </c>
      <c r="R1782" t="s">
        <v>591</v>
      </c>
      <c r="S1782" t="s">
        <v>687</v>
      </c>
      <c r="T1782" t="s">
        <v>751</v>
      </c>
      <c r="U1782" t="s">
        <v>752</v>
      </c>
      <c r="V1782" t="s">
        <v>753</v>
      </c>
      <c r="W1782" t="s">
        <v>930</v>
      </c>
      <c r="X1782" t="s">
        <v>931</v>
      </c>
      <c r="Y1782" t="s">
        <v>755</v>
      </c>
      <c r="Z1782" t="s">
        <v>380</v>
      </c>
      <c r="AA1782" t="s">
        <v>756</v>
      </c>
      <c r="AB1782" t="s">
        <v>924</v>
      </c>
      <c r="AC1782" t="s">
        <v>758</v>
      </c>
      <c r="AD1782" t="s">
        <v>759</v>
      </c>
      <c r="AE1782" t="s">
        <v>768</v>
      </c>
      <c r="AF1782" t="s">
        <v>925</v>
      </c>
      <c r="AG1782" t="s">
        <v>761</v>
      </c>
      <c r="AH1782" t="s">
        <v>762</v>
      </c>
      <c r="AI1782" t="s">
        <v>926</v>
      </c>
      <c r="AJ1782">
        <v>7397.77</v>
      </c>
      <c r="AK1782">
        <v>0</v>
      </c>
      <c r="AL1782">
        <v>0</v>
      </c>
      <c r="AM1782" t="s">
        <v>764</v>
      </c>
      <c r="AN1782" t="s">
        <v>764</v>
      </c>
      <c r="AO1782" t="s">
        <v>764</v>
      </c>
    </row>
    <row r="1783" spans="1:41" x14ac:dyDescent="0.35">
      <c r="A1783">
        <v>1060753</v>
      </c>
      <c r="B1783" t="s">
        <v>740</v>
      </c>
      <c r="C1783" t="s">
        <v>741</v>
      </c>
      <c r="D1783" t="e">
        <v>#N/A</v>
      </c>
      <c r="E1783" t="s">
        <v>985</v>
      </c>
      <c r="F1783" t="s">
        <v>857</v>
      </c>
      <c r="G1783">
        <v>2021</v>
      </c>
      <c r="H1783">
        <v>3</v>
      </c>
      <c r="I1783" t="s">
        <v>858</v>
      </c>
      <c r="J1783" s="29">
        <v>44286</v>
      </c>
      <c r="K1783" t="s">
        <v>744</v>
      </c>
      <c r="L1783" t="s">
        <v>745</v>
      </c>
      <c r="M1783" t="s">
        <v>862</v>
      </c>
      <c r="N1783" t="s">
        <v>863</v>
      </c>
      <c r="O1783" t="s">
        <v>844</v>
      </c>
      <c r="P1783" t="s">
        <v>673</v>
      </c>
      <c r="Q1783" t="s">
        <v>749</v>
      </c>
      <c r="R1783" t="s">
        <v>591</v>
      </c>
      <c r="S1783" t="s">
        <v>687</v>
      </c>
      <c r="T1783" t="s">
        <v>751</v>
      </c>
      <c r="U1783" t="s">
        <v>752</v>
      </c>
      <c r="V1783" t="s">
        <v>753</v>
      </c>
      <c r="W1783" t="s">
        <v>933</v>
      </c>
      <c r="X1783" t="s">
        <v>934</v>
      </c>
      <c r="Y1783" t="s">
        <v>755</v>
      </c>
      <c r="Z1783" t="s">
        <v>380</v>
      </c>
      <c r="AA1783" t="s">
        <v>756</v>
      </c>
      <c r="AB1783" t="s">
        <v>924</v>
      </c>
      <c r="AC1783" t="s">
        <v>758</v>
      </c>
      <c r="AD1783" t="s">
        <v>759</v>
      </c>
      <c r="AE1783" t="s">
        <v>768</v>
      </c>
      <c r="AF1783" t="s">
        <v>935</v>
      </c>
      <c r="AG1783" t="s">
        <v>761</v>
      </c>
      <c r="AH1783" t="s">
        <v>762</v>
      </c>
      <c r="AI1783" t="s">
        <v>936</v>
      </c>
      <c r="AJ1783">
        <v>5621.67</v>
      </c>
      <c r="AK1783">
        <v>0</v>
      </c>
      <c r="AL1783">
        <v>0</v>
      </c>
      <c r="AM1783" t="s">
        <v>764</v>
      </c>
      <c r="AN1783" t="s">
        <v>764</v>
      </c>
      <c r="AO1783" t="s">
        <v>764</v>
      </c>
    </row>
    <row r="1784" spans="1:41" x14ac:dyDescent="0.35">
      <c r="A1784">
        <v>1060753</v>
      </c>
      <c r="B1784" t="s">
        <v>740</v>
      </c>
      <c r="C1784" t="s">
        <v>741</v>
      </c>
      <c r="D1784" t="e">
        <v>#N/A</v>
      </c>
      <c r="E1784" t="s">
        <v>985</v>
      </c>
      <c r="F1784" t="s">
        <v>857</v>
      </c>
      <c r="G1784">
        <v>2021</v>
      </c>
      <c r="H1784">
        <v>3</v>
      </c>
      <c r="I1784" t="s">
        <v>858</v>
      </c>
      <c r="J1784" s="29">
        <v>44286</v>
      </c>
      <c r="K1784" t="s">
        <v>744</v>
      </c>
      <c r="L1784" t="s">
        <v>745</v>
      </c>
      <c r="M1784" t="s">
        <v>859</v>
      </c>
      <c r="N1784" t="s">
        <v>860</v>
      </c>
      <c r="O1784" t="s">
        <v>861</v>
      </c>
      <c r="P1784" t="s">
        <v>673</v>
      </c>
      <c r="Q1784" t="s">
        <v>749</v>
      </c>
      <c r="R1784" t="s">
        <v>591</v>
      </c>
      <c r="S1784" t="s">
        <v>687</v>
      </c>
      <c r="T1784" t="s">
        <v>751</v>
      </c>
      <c r="U1784" t="s">
        <v>752</v>
      </c>
      <c r="V1784" t="s">
        <v>753</v>
      </c>
      <c r="W1784" t="s">
        <v>933</v>
      </c>
      <c r="X1784" t="s">
        <v>934</v>
      </c>
      <c r="Y1784" t="s">
        <v>755</v>
      </c>
      <c r="Z1784" t="s">
        <v>380</v>
      </c>
      <c r="AA1784" t="s">
        <v>756</v>
      </c>
      <c r="AB1784" t="s">
        <v>924</v>
      </c>
      <c r="AC1784" t="s">
        <v>758</v>
      </c>
      <c r="AD1784" t="s">
        <v>759</v>
      </c>
      <c r="AE1784" t="s">
        <v>768</v>
      </c>
      <c r="AF1784" t="s">
        <v>935</v>
      </c>
      <c r="AG1784" t="s">
        <v>761</v>
      </c>
      <c r="AH1784" t="s">
        <v>762</v>
      </c>
      <c r="AI1784" t="s">
        <v>936</v>
      </c>
      <c r="AJ1784">
        <v>3441.76</v>
      </c>
      <c r="AK1784">
        <v>0</v>
      </c>
      <c r="AL1784">
        <v>0</v>
      </c>
      <c r="AM1784" t="s">
        <v>764</v>
      </c>
      <c r="AN1784" t="s">
        <v>764</v>
      </c>
      <c r="AO1784" t="s">
        <v>764</v>
      </c>
    </row>
    <row r="1785" spans="1:41" x14ac:dyDescent="0.35">
      <c r="A1785">
        <v>1026848</v>
      </c>
      <c r="B1785" t="s">
        <v>740</v>
      </c>
      <c r="C1785" t="s">
        <v>741</v>
      </c>
      <c r="D1785" t="e">
        <v>#N/A</v>
      </c>
      <c r="E1785" t="s">
        <v>986</v>
      </c>
      <c r="F1785" t="s">
        <v>857</v>
      </c>
      <c r="G1785">
        <v>2021</v>
      </c>
      <c r="H1785">
        <v>3</v>
      </c>
      <c r="I1785" t="s">
        <v>858</v>
      </c>
      <c r="J1785" s="29">
        <v>44286</v>
      </c>
      <c r="K1785" t="s">
        <v>744</v>
      </c>
      <c r="L1785" t="s">
        <v>745</v>
      </c>
      <c r="M1785" t="s">
        <v>862</v>
      </c>
      <c r="N1785" t="s">
        <v>863</v>
      </c>
      <c r="O1785" t="s">
        <v>844</v>
      </c>
      <c r="P1785" t="s">
        <v>673</v>
      </c>
      <c r="Q1785" t="s">
        <v>749</v>
      </c>
      <c r="R1785" t="s">
        <v>589</v>
      </c>
      <c r="S1785" t="s">
        <v>798</v>
      </c>
      <c r="T1785" t="s">
        <v>751</v>
      </c>
      <c r="U1785" t="s">
        <v>752</v>
      </c>
      <c r="V1785" t="s">
        <v>753</v>
      </c>
      <c r="W1785" t="s">
        <v>922</v>
      </c>
      <c r="X1785" t="s">
        <v>923</v>
      </c>
      <c r="Y1785" t="s">
        <v>755</v>
      </c>
      <c r="Z1785" t="s">
        <v>380</v>
      </c>
      <c r="AA1785" t="s">
        <v>756</v>
      </c>
      <c r="AB1785" t="s">
        <v>924</v>
      </c>
      <c r="AC1785" t="s">
        <v>758</v>
      </c>
      <c r="AD1785" t="s">
        <v>759</v>
      </c>
      <c r="AE1785" t="s">
        <v>768</v>
      </c>
      <c r="AF1785" t="s">
        <v>925</v>
      </c>
      <c r="AG1785" t="s">
        <v>761</v>
      </c>
      <c r="AH1785" t="s">
        <v>762</v>
      </c>
      <c r="AI1785" t="s">
        <v>926</v>
      </c>
      <c r="AJ1785">
        <v>506.12</v>
      </c>
      <c r="AK1785">
        <v>0</v>
      </c>
      <c r="AL1785">
        <v>0</v>
      </c>
      <c r="AM1785" t="s">
        <v>764</v>
      </c>
      <c r="AN1785" t="s">
        <v>764</v>
      </c>
      <c r="AO1785" t="s">
        <v>764</v>
      </c>
    </row>
    <row r="1786" spans="1:41" x14ac:dyDescent="0.35">
      <c r="A1786">
        <v>1026847</v>
      </c>
      <c r="B1786" t="s">
        <v>740</v>
      </c>
      <c r="C1786" t="s">
        <v>741</v>
      </c>
      <c r="D1786" t="e">
        <v>#N/A</v>
      </c>
      <c r="E1786" t="s">
        <v>987</v>
      </c>
      <c r="F1786" t="s">
        <v>857</v>
      </c>
      <c r="G1786">
        <v>2021</v>
      </c>
      <c r="H1786">
        <v>3</v>
      </c>
      <c r="I1786" t="s">
        <v>858</v>
      </c>
      <c r="J1786" s="29">
        <v>44286</v>
      </c>
      <c r="K1786" t="s">
        <v>744</v>
      </c>
      <c r="L1786" t="s">
        <v>745</v>
      </c>
      <c r="M1786" t="s">
        <v>862</v>
      </c>
      <c r="N1786" t="s">
        <v>863</v>
      </c>
      <c r="O1786" t="s">
        <v>844</v>
      </c>
      <c r="P1786" t="s">
        <v>673</v>
      </c>
      <c r="Q1786" t="s">
        <v>749</v>
      </c>
      <c r="R1786" t="s">
        <v>589</v>
      </c>
      <c r="S1786" t="s">
        <v>798</v>
      </c>
      <c r="T1786" t="s">
        <v>751</v>
      </c>
      <c r="U1786" t="s">
        <v>752</v>
      </c>
      <c r="V1786" t="s">
        <v>753</v>
      </c>
      <c r="W1786" t="s">
        <v>930</v>
      </c>
      <c r="X1786" t="s">
        <v>931</v>
      </c>
      <c r="Y1786" t="s">
        <v>755</v>
      </c>
      <c r="Z1786" t="s">
        <v>380</v>
      </c>
      <c r="AA1786" t="s">
        <v>756</v>
      </c>
      <c r="AB1786" t="s">
        <v>924</v>
      </c>
      <c r="AC1786" t="s">
        <v>758</v>
      </c>
      <c r="AD1786" t="s">
        <v>759</v>
      </c>
      <c r="AE1786" t="s">
        <v>768</v>
      </c>
      <c r="AF1786" t="s">
        <v>925</v>
      </c>
      <c r="AG1786" t="s">
        <v>761</v>
      </c>
      <c r="AH1786" t="s">
        <v>762</v>
      </c>
      <c r="AI1786" t="s">
        <v>926</v>
      </c>
      <c r="AJ1786">
        <v>3527.37</v>
      </c>
      <c r="AK1786">
        <v>0</v>
      </c>
      <c r="AL1786">
        <v>0</v>
      </c>
      <c r="AM1786" t="s">
        <v>764</v>
      </c>
      <c r="AN1786" t="s">
        <v>764</v>
      </c>
      <c r="AO1786" t="s">
        <v>764</v>
      </c>
    </row>
    <row r="1787" spans="1:41" x14ac:dyDescent="0.35">
      <c r="A1787">
        <v>1026846</v>
      </c>
      <c r="B1787" t="s">
        <v>740</v>
      </c>
      <c r="C1787" t="s">
        <v>741</v>
      </c>
      <c r="D1787" t="e">
        <v>#N/A</v>
      </c>
      <c r="E1787" t="s">
        <v>988</v>
      </c>
      <c r="F1787" t="s">
        <v>857</v>
      </c>
      <c r="G1787">
        <v>2021</v>
      </c>
      <c r="H1787">
        <v>3</v>
      </c>
      <c r="I1787" t="s">
        <v>858</v>
      </c>
      <c r="J1787" s="29">
        <v>44286</v>
      </c>
      <c r="K1787" t="s">
        <v>744</v>
      </c>
      <c r="L1787" t="s">
        <v>745</v>
      </c>
      <c r="M1787" t="s">
        <v>862</v>
      </c>
      <c r="N1787" t="s">
        <v>863</v>
      </c>
      <c r="O1787" t="s">
        <v>844</v>
      </c>
      <c r="P1787" t="s">
        <v>673</v>
      </c>
      <c r="Q1787" t="s">
        <v>749</v>
      </c>
      <c r="R1787" t="s">
        <v>589</v>
      </c>
      <c r="S1787" t="s">
        <v>798</v>
      </c>
      <c r="T1787" t="s">
        <v>751</v>
      </c>
      <c r="U1787" t="s">
        <v>752</v>
      </c>
      <c r="V1787" t="s">
        <v>753</v>
      </c>
      <c r="W1787" t="s">
        <v>933</v>
      </c>
      <c r="X1787" t="s">
        <v>934</v>
      </c>
      <c r="Y1787" t="s">
        <v>755</v>
      </c>
      <c r="Z1787" t="s">
        <v>380</v>
      </c>
      <c r="AA1787" t="s">
        <v>756</v>
      </c>
      <c r="AB1787" t="s">
        <v>924</v>
      </c>
      <c r="AC1787" t="s">
        <v>758</v>
      </c>
      <c r="AD1787" t="s">
        <v>759</v>
      </c>
      <c r="AE1787" t="s">
        <v>768</v>
      </c>
      <c r="AF1787" t="s">
        <v>935</v>
      </c>
      <c r="AG1787" t="s">
        <v>761</v>
      </c>
      <c r="AH1787" t="s">
        <v>762</v>
      </c>
      <c r="AI1787" t="s">
        <v>936</v>
      </c>
      <c r="AJ1787">
        <v>219.32</v>
      </c>
      <c r="AK1787">
        <v>0</v>
      </c>
      <c r="AL1787">
        <v>0</v>
      </c>
      <c r="AM1787" t="s">
        <v>764</v>
      </c>
      <c r="AN1787" t="s">
        <v>764</v>
      </c>
      <c r="AO1787" t="s">
        <v>764</v>
      </c>
    </row>
    <row r="1788" spans="1:41" x14ac:dyDescent="0.35">
      <c r="A1788">
        <v>1060749</v>
      </c>
      <c r="B1788" t="s">
        <v>740</v>
      </c>
      <c r="C1788" t="s">
        <v>741</v>
      </c>
      <c r="D1788" t="e">
        <v>#N/A</v>
      </c>
      <c r="E1788" t="s">
        <v>989</v>
      </c>
      <c r="F1788" t="s">
        <v>857</v>
      </c>
      <c r="G1788">
        <v>2021</v>
      </c>
      <c r="H1788">
        <v>3</v>
      </c>
      <c r="I1788" t="s">
        <v>858</v>
      </c>
      <c r="J1788" s="29">
        <v>44286</v>
      </c>
      <c r="K1788" t="s">
        <v>744</v>
      </c>
      <c r="L1788" t="s">
        <v>745</v>
      </c>
      <c r="M1788" t="s">
        <v>862</v>
      </c>
      <c r="N1788" t="s">
        <v>863</v>
      </c>
      <c r="O1788" t="s">
        <v>844</v>
      </c>
      <c r="P1788" t="s">
        <v>673</v>
      </c>
      <c r="Q1788" t="s">
        <v>749</v>
      </c>
      <c r="R1788" t="s">
        <v>587</v>
      </c>
      <c r="S1788" t="s">
        <v>799</v>
      </c>
      <c r="T1788" t="s">
        <v>751</v>
      </c>
      <c r="U1788" t="s">
        <v>752</v>
      </c>
      <c r="V1788" t="s">
        <v>753</v>
      </c>
      <c r="W1788" t="s">
        <v>930</v>
      </c>
      <c r="X1788" t="s">
        <v>931</v>
      </c>
      <c r="Y1788" t="s">
        <v>755</v>
      </c>
      <c r="Z1788" t="s">
        <v>380</v>
      </c>
      <c r="AA1788" t="s">
        <v>756</v>
      </c>
      <c r="AB1788" t="s">
        <v>924</v>
      </c>
      <c r="AC1788" t="s">
        <v>758</v>
      </c>
      <c r="AD1788" t="s">
        <v>759</v>
      </c>
      <c r="AE1788" t="s">
        <v>768</v>
      </c>
      <c r="AF1788" t="s">
        <v>925</v>
      </c>
      <c r="AG1788" t="s">
        <v>761</v>
      </c>
      <c r="AH1788" t="s">
        <v>762</v>
      </c>
      <c r="AI1788" t="s">
        <v>926</v>
      </c>
      <c r="AJ1788">
        <v>714.66</v>
      </c>
      <c r="AK1788">
        <v>0</v>
      </c>
      <c r="AL1788">
        <v>0</v>
      </c>
      <c r="AM1788" t="s">
        <v>764</v>
      </c>
      <c r="AN1788" t="s">
        <v>764</v>
      </c>
      <c r="AO1788" t="s">
        <v>764</v>
      </c>
    </row>
    <row r="1789" spans="1:41" x14ac:dyDescent="0.35">
      <c r="A1789">
        <v>1060748</v>
      </c>
      <c r="B1789" t="s">
        <v>740</v>
      </c>
      <c r="C1789" t="s">
        <v>741</v>
      </c>
      <c r="D1789" t="e">
        <v>#N/A</v>
      </c>
      <c r="E1789" t="s">
        <v>990</v>
      </c>
      <c r="F1789" t="s">
        <v>857</v>
      </c>
      <c r="G1789">
        <v>2021</v>
      </c>
      <c r="H1789">
        <v>3</v>
      </c>
      <c r="I1789" t="s">
        <v>858</v>
      </c>
      <c r="J1789" s="29">
        <v>44286</v>
      </c>
      <c r="K1789" t="s">
        <v>744</v>
      </c>
      <c r="L1789" t="s">
        <v>745</v>
      </c>
      <c r="M1789" t="s">
        <v>862</v>
      </c>
      <c r="N1789" t="s">
        <v>863</v>
      </c>
      <c r="O1789" t="s">
        <v>844</v>
      </c>
      <c r="P1789" t="s">
        <v>673</v>
      </c>
      <c r="Q1789" t="s">
        <v>749</v>
      </c>
      <c r="R1789" t="s">
        <v>587</v>
      </c>
      <c r="S1789" t="s">
        <v>799</v>
      </c>
      <c r="T1789" t="s">
        <v>751</v>
      </c>
      <c r="U1789" t="s">
        <v>752</v>
      </c>
      <c r="V1789" t="s">
        <v>753</v>
      </c>
      <c r="W1789" t="s">
        <v>933</v>
      </c>
      <c r="X1789" t="s">
        <v>934</v>
      </c>
      <c r="Y1789" t="s">
        <v>755</v>
      </c>
      <c r="Z1789" t="s">
        <v>380</v>
      </c>
      <c r="AA1789" t="s">
        <v>756</v>
      </c>
      <c r="AB1789" t="s">
        <v>924</v>
      </c>
      <c r="AC1789" t="s">
        <v>758</v>
      </c>
      <c r="AD1789" t="s">
        <v>759</v>
      </c>
      <c r="AE1789" t="s">
        <v>768</v>
      </c>
      <c r="AF1789" t="s">
        <v>935</v>
      </c>
      <c r="AG1789" t="s">
        <v>761</v>
      </c>
      <c r="AH1789" t="s">
        <v>762</v>
      </c>
      <c r="AI1789" t="s">
        <v>936</v>
      </c>
      <c r="AJ1789">
        <v>279.54000000000002</v>
      </c>
      <c r="AK1789">
        <v>0</v>
      </c>
      <c r="AL1789">
        <v>0</v>
      </c>
      <c r="AM1789" t="s">
        <v>764</v>
      </c>
      <c r="AN1789" t="s">
        <v>764</v>
      </c>
      <c r="AO1789" t="s">
        <v>764</v>
      </c>
    </row>
    <row r="1790" spans="1:41" x14ac:dyDescent="0.35">
      <c r="A1790">
        <v>1029542</v>
      </c>
      <c r="B1790" t="s">
        <v>740</v>
      </c>
      <c r="C1790" t="s">
        <v>741</v>
      </c>
      <c r="D1790" t="e">
        <v>#N/A</v>
      </c>
      <c r="E1790" t="s">
        <v>991</v>
      </c>
      <c r="F1790" t="s">
        <v>857</v>
      </c>
      <c r="G1790">
        <v>2021</v>
      </c>
      <c r="H1790">
        <v>3</v>
      </c>
      <c r="I1790" t="s">
        <v>858</v>
      </c>
      <c r="J1790" s="29">
        <v>44286</v>
      </c>
      <c r="K1790" t="s">
        <v>744</v>
      </c>
      <c r="L1790" t="s">
        <v>745</v>
      </c>
      <c r="M1790" t="s">
        <v>862</v>
      </c>
      <c r="N1790" t="s">
        <v>863</v>
      </c>
      <c r="O1790" t="s">
        <v>844</v>
      </c>
      <c r="P1790" t="s">
        <v>673</v>
      </c>
      <c r="Q1790" t="s">
        <v>749</v>
      </c>
      <c r="R1790" t="s">
        <v>585</v>
      </c>
      <c r="S1790" t="s">
        <v>706</v>
      </c>
      <c r="T1790" t="s">
        <v>751</v>
      </c>
      <c r="U1790" t="s">
        <v>752</v>
      </c>
      <c r="V1790" t="s">
        <v>753</v>
      </c>
      <c r="W1790" t="s">
        <v>922</v>
      </c>
      <c r="X1790" t="s">
        <v>923</v>
      </c>
      <c r="Y1790" t="s">
        <v>755</v>
      </c>
      <c r="Z1790" t="s">
        <v>380</v>
      </c>
      <c r="AA1790" t="s">
        <v>756</v>
      </c>
      <c r="AB1790" t="s">
        <v>924</v>
      </c>
      <c r="AC1790" t="s">
        <v>758</v>
      </c>
      <c r="AD1790" t="s">
        <v>759</v>
      </c>
      <c r="AE1790" t="s">
        <v>766</v>
      </c>
      <c r="AF1790" t="s">
        <v>925</v>
      </c>
      <c r="AG1790" t="s">
        <v>761</v>
      </c>
      <c r="AH1790" t="s">
        <v>762</v>
      </c>
      <c r="AI1790" t="s">
        <v>926</v>
      </c>
      <c r="AJ1790">
        <v>50.38</v>
      </c>
      <c r="AK1790">
        <v>0</v>
      </c>
      <c r="AL1790">
        <v>0</v>
      </c>
      <c r="AM1790" t="s">
        <v>764</v>
      </c>
      <c r="AN1790" t="s">
        <v>764</v>
      </c>
      <c r="AO1790" t="s">
        <v>764</v>
      </c>
    </row>
    <row r="1791" spans="1:41" x14ac:dyDescent="0.35">
      <c r="A1791">
        <v>1029542</v>
      </c>
      <c r="B1791" t="s">
        <v>740</v>
      </c>
      <c r="C1791" t="s">
        <v>741</v>
      </c>
      <c r="D1791" t="e">
        <v>#N/A</v>
      </c>
      <c r="E1791" t="s">
        <v>991</v>
      </c>
      <c r="F1791" t="s">
        <v>857</v>
      </c>
      <c r="G1791">
        <v>2021</v>
      </c>
      <c r="H1791">
        <v>3</v>
      </c>
      <c r="I1791" t="s">
        <v>858</v>
      </c>
      <c r="J1791" s="29">
        <v>44286</v>
      </c>
      <c r="K1791" t="s">
        <v>744</v>
      </c>
      <c r="L1791" t="s">
        <v>745</v>
      </c>
      <c r="M1791" t="s">
        <v>859</v>
      </c>
      <c r="N1791" t="s">
        <v>860</v>
      </c>
      <c r="O1791" t="s">
        <v>861</v>
      </c>
      <c r="P1791" t="s">
        <v>673</v>
      </c>
      <c r="Q1791" t="s">
        <v>749</v>
      </c>
      <c r="R1791" t="s">
        <v>585</v>
      </c>
      <c r="S1791" t="s">
        <v>706</v>
      </c>
      <c r="T1791" t="s">
        <v>751</v>
      </c>
      <c r="U1791" t="s">
        <v>752</v>
      </c>
      <c r="V1791" t="s">
        <v>753</v>
      </c>
      <c r="W1791" t="s">
        <v>922</v>
      </c>
      <c r="X1791" t="s">
        <v>923</v>
      </c>
      <c r="Y1791" t="s">
        <v>755</v>
      </c>
      <c r="Z1791" t="s">
        <v>380</v>
      </c>
      <c r="AA1791" t="s">
        <v>756</v>
      </c>
      <c r="AB1791" t="s">
        <v>924</v>
      </c>
      <c r="AC1791" t="s">
        <v>758</v>
      </c>
      <c r="AD1791" t="s">
        <v>759</v>
      </c>
      <c r="AE1791" t="s">
        <v>766</v>
      </c>
      <c r="AF1791" t="s">
        <v>925</v>
      </c>
      <c r="AG1791" t="s">
        <v>761</v>
      </c>
      <c r="AH1791" t="s">
        <v>762</v>
      </c>
      <c r="AI1791" t="s">
        <v>926</v>
      </c>
      <c r="AJ1791">
        <v>303.97000000000003</v>
      </c>
      <c r="AK1791">
        <v>0</v>
      </c>
      <c r="AL1791">
        <v>0</v>
      </c>
      <c r="AM1791" t="s">
        <v>764</v>
      </c>
      <c r="AN1791" t="s">
        <v>764</v>
      </c>
      <c r="AO1791" t="s">
        <v>764</v>
      </c>
    </row>
    <row r="1792" spans="1:41" x14ac:dyDescent="0.35">
      <c r="A1792">
        <v>1029541</v>
      </c>
      <c r="B1792" t="s">
        <v>740</v>
      </c>
      <c r="C1792" t="s">
        <v>741</v>
      </c>
      <c r="D1792" t="e">
        <v>#N/A</v>
      </c>
      <c r="E1792" t="s">
        <v>992</v>
      </c>
      <c r="F1792" t="s">
        <v>857</v>
      </c>
      <c r="G1792">
        <v>2021</v>
      </c>
      <c r="H1792">
        <v>3</v>
      </c>
      <c r="I1792" t="s">
        <v>858</v>
      </c>
      <c r="J1792" s="29">
        <v>44286</v>
      </c>
      <c r="K1792" t="s">
        <v>744</v>
      </c>
      <c r="L1792" t="s">
        <v>745</v>
      </c>
      <c r="M1792" t="s">
        <v>859</v>
      </c>
      <c r="N1792" t="s">
        <v>860</v>
      </c>
      <c r="O1792" t="s">
        <v>861</v>
      </c>
      <c r="P1792" t="s">
        <v>673</v>
      </c>
      <c r="Q1792" t="s">
        <v>749</v>
      </c>
      <c r="R1792" t="s">
        <v>585</v>
      </c>
      <c r="S1792" t="s">
        <v>706</v>
      </c>
      <c r="T1792" t="s">
        <v>751</v>
      </c>
      <c r="U1792" t="s">
        <v>752</v>
      </c>
      <c r="V1792" t="s">
        <v>753</v>
      </c>
      <c r="W1792" t="s">
        <v>930</v>
      </c>
      <c r="X1792" t="s">
        <v>931</v>
      </c>
      <c r="Y1792" t="s">
        <v>755</v>
      </c>
      <c r="Z1792" t="s">
        <v>380</v>
      </c>
      <c r="AA1792" t="s">
        <v>756</v>
      </c>
      <c r="AB1792" t="s">
        <v>924</v>
      </c>
      <c r="AC1792" t="s">
        <v>758</v>
      </c>
      <c r="AD1792" t="s">
        <v>759</v>
      </c>
      <c r="AE1792" t="s">
        <v>766</v>
      </c>
      <c r="AF1792" t="s">
        <v>925</v>
      </c>
      <c r="AG1792" t="s">
        <v>761</v>
      </c>
      <c r="AH1792" t="s">
        <v>762</v>
      </c>
      <c r="AI1792" t="s">
        <v>926</v>
      </c>
      <c r="AJ1792">
        <v>2505.4899999999998</v>
      </c>
      <c r="AK1792">
        <v>0</v>
      </c>
      <c r="AL1792">
        <v>0</v>
      </c>
      <c r="AM1792" t="s">
        <v>764</v>
      </c>
      <c r="AN1792" t="s">
        <v>764</v>
      </c>
      <c r="AO1792" t="s">
        <v>764</v>
      </c>
    </row>
    <row r="1793" spans="1:41" x14ac:dyDescent="0.35">
      <c r="A1793">
        <v>1029540</v>
      </c>
      <c r="B1793" t="s">
        <v>740</v>
      </c>
      <c r="C1793" t="s">
        <v>741</v>
      </c>
      <c r="D1793" t="e">
        <v>#N/A</v>
      </c>
      <c r="E1793" t="s">
        <v>993</v>
      </c>
      <c r="F1793" t="s">
        <v>857</v>
      </c>
      <c r="G1793">
        <v>2021</v>
      </c>
      <c r="H1793">
        <v>3</v>
      </c>
      <c r="I1793" t="s">
        <v>858</v>
      </c>
      <c r="J1793" s="29">
        <v>44286</v>
      </c>
      <c r="K1793" t="s">
        <v>744</v>
      </c>
      <c r="L1793" t="s">
        <v>745</v>
      </c>
      <c r="M1793" t="s">
        <v>859</v>
      </c>
      <c r="N1793" t="s">
        <v>860</v>
      </c>
      <c r="O1793" t="s">
        <v>861</v>
      </c>
      <c r="P1793" t="s">
        <v>673</v>
      </c>
      <c r="Q1793" t="s">
        <v>749</v>
      </c>
      <c r="R1793" t="s">
        <v>585</v>
      </c>
      <c r="S1793" t="s">
        <v>706</v>
      </c>
      <c r="T1793" t="s">
        <v>751</v>
      </c>
      <c r="U1793" t="s">
        <v>752</v>
      </c>
      <c r="V1793" t="s">
        <v>753</v>
      </c>
      <c r="W1793" t="s">
        <v>933</v>
      </c>
      <c r="X1793" t="s">
        <v>934</v>
      </c>
      <c r="Y1793" t="s">
        <v>755</v>
      </c>
      <c r="Z1793" t="s">
        <v>380</v>
      </c>
      <c r="AA1793" t="s">
        <v>756</v>
      </c>
      <c r="AB1793" t="s">
        <v>924</v>
      </c>
      <c r="AC1793" t="s">
        <v>758</v>
      </c>
      <c r="AD1793" t="s">
        <v>759</v>
      </c>
      <c r="AE1793" t="s">
        <v>766</v>
      </c>
      <c r="AF1793" t="s">
        <v>935</v>
      </c>
      <c r="AG1793" t="s">
        <v>761</v>
      </c>
      <c r="AH1793" t="s">
        <v>762</v>
      </c>
      <c r="AI1793" t="s">
        <v>936</v>
      </c>
      <c r="AJ1793">
        <v>2126.1</v>
      </c>
      <c r="AK1793">
        <v>0</v>
      </c>
      <c r="AL1793">
        <v>0</v>
      </c>
      <c r="AM1793" t="s">
        <v>764</v>
      </c>
      <c r="AN1793" t="s">
        <v>764</v>
      </c>
      <c r="AO1793" t="s">
        <v>764</v>
      </c>
    </row>
    <row r="1794" spans="1:41" x14ac:dyDescent="0.35">
      <c r="A1794">
        <v>1028501</v>
      </c>
      <c r="B1794" t="s">
        <v>740</v>
      </c>
      <c r="C1794" t="s">
        <v>741</v>
      </c>
      <c r="D1794" t="e">
        <v>#N/A</v>
      </c>
      <c r="E1794" t="s">
        <v>994</v>
      </c>
      <c r="F1794" t="s">
        <v>857</v>
      </c>
      <c r="G1794">
        <v>2021</v>
      </c>
      <c r="H1794">
        <v>3</v>
      </c>
      <c r="I1794" t="s">
        <v>858</v>
      </c>
      <c r="J1794" s="29">
        <v>44286</v>
      </c>
      <c r="K1794" t="s">
        <v>744</v>
      </c>
      <c r="L1794" t="s">
        <v>745</v>
      </c>
      <c r="M1794" t="s">
        <v>862</v>
      </c>
      <c r="N1794" t="s">
        <v>863</v>
      </c>
      <c r="O1794" t="s">
        <v>844</v>
      </c>
      <c r="P1794" t="s">
        <v>673</v>
      </c>
      <c r="Q1794" t="s">
        <v>749</v>
      </c>
      <c r="R1794" t="s">
        <v>583</v>
      </c>
      <c r="S1794" t="s">
        <v>689</v>
      </c>
      <c r="T1794" t="s">
        <v>751</v>
      </c>
      <c r="U1794" t="s">
        <v>752</v>
      </c>
      <c r="V1794" t="s">
        <v>753</v>
      </c>
      <c r="W1794" t="s">
        <v>930</v>
      </c>
      <c r="X1794" t="s">
        <v>931</v>
      </c>
      <c r="Y1794" t="s">
        <v>755</v>
      </c>
      <c r="Z1794" t="s">
        <v>380</v>
      </c>
      <c r="AA1794" t="s">
        <v>756</v>
      </c>
      <c r="AB1794" t="s">
        <v>924</v>
      </c>
      <c r="AC1794" t="s">
        <v>758</v>
      </c>
      <c r="AD1794" t="s">
        <v>759</v>
      </c>
      <c r="AE1794" t="s">
        <v>768</v>
      </c>
      <c r="AF1794" t="s">
        <v>925</v>
      </c>
      <c r="AG1794" t="s">
        <v>761</v>
      </c>
      <c r="AH1794" t="s">
        <v>762</v>
      </c>
      <c r="AI1794" t="s">
        <v>926</v>
      </c>
      <c r="AJ1794">
        <v>609.41999999999996</v>
      </c>
      <c r="AK1794">
        <v>0</v>
      </c>
      <c r="AL1794">
        <v>0</v>
      </c>
      <c r="AM1794" t="s">
        <v>764</v>
      </c>
      <c r="AN1794" t="s">
        <v>764</v>
      </c>
      <c r="AO1794" t="s">
        <v>764</v>
      </c>
    </row>
    <row r="1795" spans="1:41" x14ac:dyDescent="0.35">
      <c r="A1795">
        <v>1028501</v>
      </c>
      <c r="B1795" t="s">
        <v>740</v>
      </c>
      <c r="C1795" t="s">
        <v>741</v>
      </c>
      <c r="D1795" t="e">
        <v>#N/A</v>
      </c>
      <c r="E1795" t="s">
        <v>994</v>
      </c>
      <c r="F1795" t="s">
        <v>857</v>
      </c>
      <c r="G1795">
        <v>2021</v>
      </c>
      <c r="H1795">
        <v>3</v>
      </c>
      <c r="I1795" t="s">
        <v>858</v>
      </c>
      <c r="J1795" s="29">
        <v>44286</v>
      </c>
      <c r="K1795" t="s">
        <v>744</v>
      </c>
      <c r="L1795" t="s">
        <v>745</v>
      </c>
      <c r="M1795" t="s">
        <v>859</v>
      </c>
      <c r="N1795" t="s">
        <v>860</v>
      </c>
      <c r="O1795" t="s">
        <v>861</v>
      </c>
      <c r="P1795" t="s">
        <v>673</v>
      </c>
      <c r="Q1795" t="s">
        <v>749</v>
      </c>
      <c r="R1795" t="s">
        <v>583</v>
      </c>
      <c r="S1795" t="s">
        <v>689</v>
      </c>
      <c r="T1795" t="s">
        <v>751</v>
      </c>
      <c r="U1795" t="s">
        <v>752</v>
      </c>
      <c r="V1795" t="s">
        <v>753</v>
      </c>
      <c r="W1795" t="s">
        <v>930</v>
      </c>
      <c r="X1795" t="s">
        <v>931</v>
      </c>
      <c r="Y1795" t="s">
        <v>755</v>
      </c>
      <c r="Z1795" t="s">
        <v>380</v>
      </c>
      <c r="AA1795" t="s">
        <v>756</v>
      </c>
      <c r="AB1795" t="s">
        <v>924</v>
      </c>
      <c r="AC1795" t="s">
        <v>758</v>
      </c>
      <c r="AD1795" t="s">
        <v>759</v>
      </c>
      <c r="AE1795" t="s">
        <v>768</v>
      </c>
      <c r="AF1795" t="s">
        <v>925</v>
      </c>
      <c r="AG1795" t="s">
        <v>761</v>
      </c>
      <c r="AH1795" t="s">
        <v>762</v>
      </c>
      <c r="AI1795" t="s">
        <v>926</v>
      </c>
      <c r="AJ1795">
        <v>34.96</v>
      </c>
      <c r="AK1795">
        <v>0</v>
      </c>
      <c r="AL1795">
        <v>0</v>
      </c>
      <c r="AM1795" t="s">
        <v>764</v>
      </c>
      <c r="AN1795" t="s">
        <v>764</v>
      </c>
      <c r="AO1795" t="s">
        <v>764</v>
      </c>
    </row>
    <row r="1796" spans="1:41" x14ac:dyDescent="0.35">
      <c r="A1796">
        <v>1028501</v>
      </c>
      <c r="B1796" t="s">
        <v>740</v>
      </c>
      <c r="C1796" t="s">
        <v>741</v>
      </c>
      <c r="D1796" t="e">
        <v>#N/A</v>
      </c>
      <c r="E1796" t="s">
        <v>994</v>
      </c>
      <c r="F1796" t="s">
        <v>857</v>
      </c>
      <c r="G1796">
        <v>2021</v>
      </c>
      <c r="H1796">
        <v>3</v>
      </c>
      <c r="I1796" t="s">
        <v>858</v>
      </c>
      <c r="J1796" s="29">
        <v>44286</v>
      </c>
      <c r="K1796" t="s">
        <v>744</v>
      </c>
      <c r="L1796" t="s">
        <v>745</v>
      </c>
      <c r="M1796" t="s">
        <v>864</v>
      </c>
      <c r="N1796" t="s">
        <v>865</v>
      </c>
      <c r="O1796" t="s">
        <v>866</v>
      </c>
      <c r="P1796" t="s">
        <v>673</v>
      </c>
      <c r="Q1796" t="s">
        <v>749</v>
      </c>
      <c r="R1796" t="s">
        <v>583</v>
      </c>
      <c r="S1796" t="s">
        <v>689</v>
      </c>
      <c r="T1796" t="s">
        <v>751</v>
      </c>
      <c r="U1796" t="s">
        <v>752</v>
      </c>
      <c r="V1796" t="s">
        <v>753</v>
      </c>
      <c r="W1796" t="s">
        <v>930</v>
      </c>
      <c r="X1796" t="s">
        <v>931</v>
      </c>
      <c r="Y1796" t="s">
        <v>755</v>
      </c>
      <c r="Z1796" t="s">
        <v>380</v>
      </c>
      <c r="AA1796" t="s">
        <v>756</v>
      </c>
      <c r="AB1796" t="s">
        <v>924</v>
      </c>
      <c r="AC1796" t="s">
        <v>758</v>
      </c>
      <c r="AD1796" t="s">
        <v>759</v>
      </c>
      <c r="AE1796" t="s">
        <v>768</v>
      </c>
      <c r="AF1796" t="s">
        <v>925</v>
      </c>
      <c r="AG1796" t="s">
        <v>761</v>
      </c>
      <c r="AH1796" t="s">
        <v>762</v>
      </c>
      <c r="AI1796" t="s">
        <v>926</v>
      </c>
      <c r="AJ1796">
        <v>-19.149999999999999</v>
      </c>
      <c r="AK1796">
        <v>0</v>
      </c>
      <c r="AL1796">
        <v>0</v>
      </c>
      <c r="AM1796" t="s">
        <v>764</v>
      </c>
      <c r="AN1796" t="s">
        <v>764</v>
      </c>
      <c r="AO1796" t="s">
        <v>764</v>
      </c>
    </row>
    <row r="1797" spans="1:41" x14ac:dyDescent="0.35">
      <c r="A1797">
        <v>1028500</v>
      </c>
      <c r="B1797" t="s">
        <v>740</v>
      </c>
      <c r="C1797" t="s">
        <v>741</v>
      </c>
      <c r="D1797" t="e">
        <v>#N/A</v>
      </c>
      <c r="E1797" t="s">
        <v>996</v>
      </c>
      <c r="F1797" t="s">
        <v>857</v>
      </c>
      <c r="G1797">
        <v>2021</v>
      </c>
      <c r="H1797">
        <v>3</v>
      </c>
      <c r="I1797" t="s">
        <v>858</v>
      </c>
      <c r="J1797" s="29">
        <v>44286</v>
      </c>
      <c r="K1797" t="s">
        <v>744</v>
      </c>
      <c r="L1797" t="s">
        <v>745</v>
      </c>
      <c r="M1797" t="s">
        <v>862</v>
      </c>
      <c r="N1797" t="s">
        <v>863</v>
      </c>
      <c r="O1797" t="s">
        <v>844</v>
      </c>
      <c r="P1797" t="s">
        <v>673</v>
      </c>
      <c r="Q1797" t="s">
        <v>749</v>
      </c>
      <c r="R1797" t="s">
        <v>583</v>
      </c>
      <c r="S1797" t="s">
        <v>689</v>
      </c>
      <c r="T1797" t="s">
        <v>751</v>
      </c>
      <c r="U1797" t="s">
        <v>752</v>
      </c>
      <c r="V1797" t="s">
        <v>753</v>
      </c>
      <c r="W1797" t="s">
        <v>933</v>
      </c>
      <c r="X1797" t="s">
        <v>934</v>
      </c>
      <c r="Y1797" t="s">
        <v>755</v>
      </c>
      <c r="Z1797" t="s">
        <v>380</v>
      </c>
      <c r="AA1797" t="s">
        <v>756</v>
      </c>
      <c r="AB1797" t="s">
        <v>924</v>
      </c>
      <c r="AC1797" t="s">
        <v>758</v>
      </c>
      <c r="AD1797" t="s">
        <v>759</v>
      </c>
      <c r="AE1797" t="s">
        <v>768</v>
      </c>
      <c r="AF1797" t="s">
        <v>935</v>
      </c>
      <c r="AG1797" t="s">
        <v>761</v>
      </c>
      <c r="AH1797" t="s">
        <v>762</v>
      </c>
      <c r="AI1797" t="s">
        <v>936</v>
      </c>
      <c r="AJ1797">
        <v>306.52</v>
      </c>
      <c r="AK1797">
        <v>0</v>
      </c>
      <c r="AL1797">
        <v>0</v>
      </c>
      <c r="AM1797" t="s">
        <v>764</v>
      </c>
      <c r="AN1797" t="s">
        <v>764</v>
      </c>
      <c r="AO1797" t="s">
        <v>764</v>
      </c>
    </row>
    <row r="1798" spans="1:41" x14ac:dyDescent="0.35">
      <c r="A1798">
        <v>1029631</v>
      </c>
      <c r="B1798" t="s">
        <v>740</v>
      </c>
      <c r="C1798" t="s">
        <v>741</v>
      </c>
      <c r="D1798" t="e">
        <v>#N/A</v>
      </c>
      <c r="E1798" t="s">
        <v>998</v>
      </c>
      <c r="F1798" t="s">
        <v>857</v>
      </c>
      <c r="G1798">
        <v>2021</v>
      </c>
      <c r="H1798">
        <v>3</v>
      </c>
      <c r="I1798" t="s">
        <v>858</v>
      </c>
      <c r="J1798" s="29">
        <v>44286</v>
      </c>
      <c r="K1798" t="s">
        <v>744</v>
      </c>
      <c r="L1798" t="s">
        <v>745</v>
      </c>
      <c r="M1798" t="s">
        <v>859</v>
      </c>
      <c r="N1798" t="s">
        <v>860</v>
      </c>
      <c r="O1798" t="s">
        <v>861</v>
      </c>
      <c r="P1798" t="s">
        <v>673</v>
      </c>
      <c r="Q1798" t="s">
        <v>749</v>
      </c>
      <c r="R1798" t="s">
        <v>581</v>
      </c>
      <c r="S1798" t="s">
        <v>697</v>
      </c>
      <c r="T1798" t="s">
        <v>751</v>
      </c>
      <c r="U1798" t="s">
        <v>752</v>
      </c>
      <c r="V1798" t="s">
        <v>753</v>
      </c>
      <c r="W1798" t="s">
        <v>930</v>
      </c>
      <c r="X1798" t="s">
        <v>931</v>
      </c>
      <c r="Y1798" t="s">
        <v>755</v>
      </c>
      <c r="Z1798" t="s">
        <v>380</v>
      </c>
      <c r="AA1798" t="s">
        <v>756</v>
      </c>
      <c r="AB1798" t="s">
        <v>924</v>
      </c>
      <c r="AC1798" t="s">
        <v>758</v>
      </c>
      <c r="AD1798" t="s">
        <v>759</v>
      </c>
      <c r="AE1798" t="s">
        <v>472</v>
      </c>
      <c r="AF1798" t="s">
        <v>925</v>
      </c>
      <c r="AG1798" t="s">
        <v>761</v>
      </c>
      <c r="AH1798" t="s">
        <v>762</v>
      </c>
      <c r="AI1798" t="s">
        <v>926</v>
      </c>
      <c r="AJ1798">
        <v>4304.6000000000004</v>
      </c>
      <c r="AK1798">
        <v>0</v>
      </c>
      <c r="AL1798">
        <v>0</v>
      </c>
      <c r="AM1798" t="s">
        <v>764</v>
      </c>
      <c r="AN1798" t="s">
        <v>764</v>
      </c>
      <c r="AO1798" t="s">
        <v>764</v>
      </c>
    </row>
    <row r="1799" spans="1:41" x14ac:dyDescent="0.35">
      <c r="A1799">
        <v>1060746</v>
      </c>
      <c r="B1799" t="s">
        <v>740</v>
      </c>
      <c r="C1799" t="s">
        <v>741</v>
      </c>
      <c r="D1799" t="e">
        <v>#N/A</v>
      </c>
      <c r="E1799" t="s">
        <v>999</v>
      </c>
      <c r="F1799" t="s">
        <v>857</v>
      </c>
      <c r="G1799">
        <v>2021</v>
      </c>
      <c r="H1799">
        <v>3</v>
      </c>
      <c r="I1799" t="s">
        <v>858</v>
      </c>
      <c r="J1799" s="29">
        <v>44286</v>
      </c>
      <c r="K1799" t="s">
        <v>744</v>
      </c>
      <c r="L1799" t="s">
        <v>745</v>
      </c>
      <c r="M1799" t="s">
        <v>859</v>
      </c>
      <c r="N1799" t="s">
        <v>860</v>
      </c>
      <c r="O1799" t="s">
        <v>861</v>
      </c>
      <c r="P1799" t="s">
        <v>673</v>
      </c>
      <c r="Q1799" t="s">
        <v>749</v>
      </c>
      <c r="R1799" t="s">
        <v>581</v>
      </c>
      <c r="S1799" t="s">
        <v>697</v>
      </c>
      <c r="T1799" t="s">
        <v>751</v>
      </c>
      <c r="U1799" t="s">
        <v>752</v>
      </c>
      <c r="V1799" t="s">
        <v>753</v>
      </c>
      <c r="W1799" t="s">
        <v>933</v>
      </c>
      <c r="X1799" t="s">
        <v>934</v>
      </c>
      <c r="Y1799" t="s">
        <v>755</v>
      </c>
      <c r="Z1799" t="s">
        <v>380</v>
      </c>
      <c r="AA1799" t="s">
        <v>756</v>
      </c>
      <c r="AB1799" t="s">
        <v>924</v>
      </c>
      <c r="AC1799" t="s">
        <v>758</v>
      </c>
      <c r="AD1799" t="s">
        <v>759</v>
      </c>
      <c r="AE1799" t="s">
        <v>472</v>
      </c>
      <c r="AF1799" t="s">
        <v>935</v>
      </c>
      <c r="AG1799" t="s">
        <v>761</v>
      </c>
      <c r="AH1799" t="s">
        <v>762</v>
      </c>
      <c r="AI1799" t="s">
        <v>936</v>
      </c>
      <c r="AJ1799">
        <v>1452.61</v>
      </c>
      <c r="AK1799">
        <v>0</v>
      </c>
      <c r="AL1799">
        <v>0</v>
      </c>
      <c r="AM1799" t="s">
        <v>764</v>
      </c>
      <c r="AN1799" t="s">
        <v>764</v>
      </c>
      <c r="AO1799" t="s">
        <v>764</v>
      </c>
    </row>
    <row r="1800" spans="1:41" x14ac:dyDescent="0.35">
      <c r="A1800">
        <v>1199589</v>
      </c>
      <c r="B1800" t="s">
        <v>740</v>
      </c>
      <c r="C1800" t="s">
        <v>741</v>
      </c>
      <c r="D1800" t="e">
        <v>#N/A</v>
      </c>
      <c r="E1800" t="s">
        <v>945</v>
      </c>
      <c r="F1800" t="s">
        <v>869</v>
      </c>
      <c r="G1800">
        <v>2021</v>
      </c>
      <c r="H1800">
        <v>2</v>
      </c>
      <c r="I1800" t="s">
        <v>858</v>
      </c>
      <c r="J1800" s="29">
        <v>44255</v>
      </c>
      <c r="K1800" t="s">
        <v>744</v>
      </c>
      <c r="L1800" t="s">
        <v>847</v>
      </c>
      <c r="M1800" t="s">
        <v>870</v>
      </c>
      <c r="N1800" t="s">
        <v>871</v>
      </c>
      <c r="O1800" t="s">
        <v>872</v>
      </c>
      <c r="P1800" t="s">
        <v>673</v>
      </c>
      <c r="Q1800" t="s">
        <v>749</v>
      </c>
      <c r="R1800" t="s">
        <v>639</v>
      </c>
      <c r="S1800" t="s">
        <v>703</v>
      </c>
      <c r="T1800" t="s">
        <v>751</v>
      </c>
      <c r="U1800" t="s">
        <v>752</v>
      </c>
      <c r="V1800" t="s">
        <v>753</v>
      </c>
      <c r="W1800" t="s">
        <v>930</v>
      </c>
      <c r="X1800" t="s">
        <v>931</v>
      </c>
      <c r="Y1800" t="s">
        <v>755</v>
      </c>
      <c r="Z1800" t="s">
        <v>380</v>
      </c>
      <c r="AA1800" t="s">
        <v>756</v>
      </c>
      <c r="AB1800" t="s">
        <v>924</v>
      </c>
      <c r="AC1800" t="s">
        <v>758</v>
      </c>
      <c r="AD1800" t="s">
        <v>759</v>
      </c>
      <c r="AE1800" t="s">
        <v>766</v>
      </c>
      <c r="AF1800" t="s">
        <v>925</v>
      </c>
      <c r="AG1800" t="s">
        <v>761</v>
      </c>
      <c r="AH1800" t="s">
        <v>762</v>
      </c>
      <c r="AI1800" t="s">
        <v>926</v>
      </c>
      <c r="AJ1800">
        <v>-772.58</v>
      </c>
      <c r="AK1800">
        <v>0</v>
      </c>
      <c r="AL1800">
        <v>0</v>
      </c>
      <c r="AM1800" t="s">
        <v>764</v>
      </c>
      <c r="AN1800" t="s">
        <v>764</v>
      </c>
      <c r="AO1800" t="s">
        <v>764</v>
      </c>
    </row>
    <row r="1801" spans="1:41" x14ac:dyDescent="0.35">
      <c r="A1801">
        <v>1208937</v>
      </c>
      <c r="B1801" t="s">
        <v>740</v>
      </c>
      <c r="C1801" t="s">
        <v>741</v>
      </c>
      <c r="D1801" t="e">
        <v>#N/A</v>
      </c>
      <c r="E1801" t="s">
        <v>946</v>
      </c>
      <c r="F1801" t="s">
        <v>869</v>
      </c>
      <c r="G1801">
        <v>2021</v>
      </c>
      <c r="H1801">
        <v>2</v>
      </c>
      <c r="I1801" t="s">
        <v>858</v>
      </c>
      <c r="J1801" s="29">
        <v>44255</v>
      </c>
      <c r="K1801" t="s">
        <v>744</v>
      </c>
      <c r="L1801" t="s">
        <v>847</v>
      </c>
      <c r="M1801" t="s">
        <v>870</v>
      </c>
      <c r="N1801" t="s">
        <v>871</v>
      </c>
      <c r="O1801" t="s">
        <v>872</v>
      </c>
      <c r="P1801" t="s">
        <v>673</v>
      </c>
      <c r="Q1801" t="s">
        <v>749</v>
      </c>
      <c r="R1801" t="s">
        <v>639</v>
      </c>
      <c r="S1801" t="s">
        <v>703</v>
      </c>
      <c r="T1801" t="s">
        <v>751</v>
      </c>
      <c r="U1801" t="s">
        <v>752</v>
      </c>
      <c r="V1801" t="s">
        <v>753</v>
      </c>
      <c r="W1801" t="s">
        <v>933</v>
      </c>
      <c r="X1801" t="s">
        <v>934</v>
      </c>
      <c r="Y1801" t="s">
        <v>755</v>
      </c>
      <c r="Z1801" t="s">
        <v>380</v>
      </c>
      <c r="AA1801" t="s">
        <v>756</v>
      </c>
      <c r="AB1801" t="s">
        <v>924</v>
      </c>
      <c r="AC1801" t="s">
        <v>758</v>
      </c>
      <c r="AD1801" t="s">
        <v>759</v>
      </c>
      <c r="AE1801" t="s">
        <v>766</v>
      </c>
      <c r="AF1801" t="s">
        <v>935</v>
      </c>
      <c r="AG1801" t="s">
        <v>761</v>
      </c>
      <c r="AH1801" t="s">
        <v>762</v>
      </c>
      <c r="AI1801" t="s">
        <v>936</v>
      </c>
      <c r="AJ1801">
        <v>-2066.25</v>
      </c>
      <c r="AK1801">
        <v>0</v>
      </c>
      <c r="AL1801">
        <v>0</v>
      </c>
      <c r="AM1801" t="s">
        <v>764</v>
      </c>
      <c r="AN1801" t="s">
        <v>764</v>
      </c>
      <c r="AO1801" t="s">
        <v>764</v>
      </c>
    </row>
    <row r="1802" spans="1:41" x14ac:dyDescent="0.35">
      <c r="A1802">
        <v>1316978</v>
      </c>
      <c r="B1802" t="s">
        <v>740</v>
      </c>
      <c r="C1802" t="s">
        <v>741</v>
      </c>
      <c r="D1802" t="e">
        <v>#N/A</v>
      </c>
      <c r="E1802" t="s">
        <v>1019</v>
      </c>
      <c r="F1802" t="s">
        <v>869</v>
      </c>
      <c r="G1802">
        <v>2021</v>
      </c>
      <c r="H1802">
        <v>2</v>
      </c>
      <c r="I1802" t="s">
        <v>858</v>
      </c>
      <c r="J1802" s="29">
        <v>44255</v>
      </c>
      <c r="K1802" t="s">
        <v>744</v>
      </c>
      <c r="L1802" t="s">
        <v>847</v>
      </c>
      <c r="M1802" t="s">
        <v>870</v>
      </c>
      <c r="N1802" t="s">
        <v>871</v>
      </c>
      <c r="O1802" t="s">
        <v>872</v>
      </c>
      <c r="P1802" t="s">
        <v>673</v>
      </c>
      <c r="Q1802" t="s">
        <v>749</v>
      </c>
      <c r="R1802" t="s">
        <v>645</v>
      </c>
      <c r="S1802" t="s">
        <v>841</v>
      </c>
      <c r="T1802" t="s">
        <v>751</v>
      </c>
      <c r="U1802" t="s">
        <v>752</v>
      </c>
      <c r="V1802" t="s">
        <v>753</v>
      </c>
      <c r="W1802" t="s">
        <v>930</v>
      </c>
      <c r="X1802" t="s">
        <v>931</v>
      </c>
      <c r="Y1802" t="s">
        <v>755</v>
      </c>
      <c r="Z1802" t="s">
        <v>380</v>
      </c>
      <c r="AA1802" t="s">
        <v>756</v>
      </c>
      <c r="AB1802" t="s">
        <v>924</v>
      </c>
      <c r="AC1802" t="s">
        <v>758</v>
      </c>
      <c r="AD1802" t="s">
        <v>759</v>
      </c>
      <c r="AE1802" t="s">
        <v>766</v>
      </c>
      <c r="AF1802" t="s">
        <v>925</v>
      </c>
      <c r="AG1802" t="s">
        <v>761</v>
      </c>
      <c r="AH1802" t="s">
        <v>762</v>
      </c>
      <c r="AI1802" t="s">
        <v>926</v>
      </c>
      <c r="AJ1802">
        <v>-427.69</v>
      </c>
      <c r="AK1802">
        <v>0</v>
      </c>
      <c r="AL1802">
        <v>0</v>
      </c>
      <c r="AM1802" t="s">
        <v>764</v>
      </c>
      <c r="AN1802" t="s">
        <v>764</v>
      </c>
      <c r="AO1802" t="s">
        <v>764</v>
      </c>
    </row>
    <row r="1803" spans="1:41" x14ac:dyDescent="0.35">
      <c r="A1803">
        <v>1247811</v>
      </c>
      <c r="B1803" t="s">
        <v>740</v>
      </c>
      <c r="C1803" t="s">
        <v>741</v>
      </c>
      <c r="D1803" t="e">
        <v>#N/A</v>
      </c>
      <c r="E1803" t="s">
        <v>942</v>
      </c>
      <c r="F1803" t="s">
        <v>869</v>
      </c>
      <c r="G1803">
        <v>2021</v>
      </c>
      <c r="H1803">
        <v>2</v>
      </c>
      <c r="I1803" t="s">
        <v>858</v>
      </c>
      <c r="J1803" s="29">
        <v>44255</v>
      </c>
      <c r="K1803" t="s">
        <v>744</v>
      </c>
      <c r="L1803" t="s">
        <v>847</v>
      </c>
      <c r="M1803" t="s">
        <v>870</v>
      </c>
      <c r="N1803" t="s">
        <v>871</v>
      </c>
      <c r="O1803" t="s">
        <v>872</v>
      </c>
      <c r="P1803" t="s">
        <v>673</v>
      </c>
      <c r="Q1803" t="s">
        <v>749</v>
      </c>
      <c r="R1803" t="s">
        <v>643</v>
      </c>
      <c r="S1803" t="s">
        <v>696</v>
      </c>
      <c r="T1803" t="s">
        <v>751</v>
      </c>
      <c r="U1803" t="s">
        <v>752</v>
      </c>
      <c r="V1803" t="s">
        <v>753</v>
      </c>
      <c r="W1803" t="s">
        <v>933</v>
      </c>
      <c r="X1803" t="s">
        <v>934</v>
      </c>
      <c r="Y1803" t="s">
        <v>755</v>
      </c>
      <c r="Z1803" t="s">
        <v>380</v>
      </c>
      <c r="AA1803" t="s">
        <v>756</v>
      </c>
      <c r="AB1803" t="s">
        <v>924</v>
      </c>
      <c r="AC1803" t="s">
        <v>758</v>
      </c>
      <c r="AD1803" t="s">
        <v>759</v>
      </c>
      <c r="AE1803" t="s">
        <v>472</v>
      </c>
      <c r="AF1803" t="s">
        <v>935</v>
      </c>
      <c r="AG1803" t="s">
        <v>761</v>
      </c>
      <c r="AH1803" t="s">
        <v>762</v>
      </c>
      <c r="AI1803" t="s">
        <v>936</v>
      </c>
      <c r="AJ1803">
        <v>-289.56</v>
      </c>
      <c r="AK1803">
        <v>0</v>
      </c>
      <c r="AL1803">
        <v>0</v>
      </c>
      <c r="AM1803" t="s">
        <v>764</v>
      </c>
      <c r="AN1803" t="s">
        <v>764</v>
      </c>
      <c r="AO1803" t="s">
        <v>764</v>
      </c>
    </row>
    <row r="1804" spans="1:41" x14ac:dyDescent="0.35">
      <c r="A1804">
        <v>1237049</v>
      </c>
      <c r="B1804" t="s">
        <v>740</v>
      </c>
      <c r="C1804" t="s">
        <v>741</v>
      </c>
      <c r="D1804" t="e">
        <v>#N/A</v>
      </c>
      <c r="E1804" t="s">
        <v>1020</v>
      </c>
      <c r="F1804" t="s">
        <v>869</v>
      </c>
      <c r="G1804">
        <v>2021</v>
      </c>
      <c r="H1804">
        <v>2</v>
      </c>
      <c r="I1804" t="s">
        <v>858</v>
      </c>
      <c r="J1804" s="29">
        <v>44255</v>
      </c>
      <c r="K1804" t="s">
        <v>744</v>
      </c>
      <c r="L1804" t="s">
        <v>847</v>
      </c>
      <c r="M1804" t="s">
        <v>870</v>
      </c>
      <c r="N1804" t="s">
        <v>871</v>
      </c>
      <c r="O1804" t="s">
        <v>872</v>
      </c>
      <c r="P1804" t="s">
        <v>673</v>
      </c>
      <c r="Q1804" t="s">
        <v>749</v>
      </c>
      <c r="R1804" t="s">
        <v>657</v>
      </c>
      <c r="S1804" t="s">
        <v>875</v>
      </c>
      <c r="T1804" t="s">
        <v>751</v>
      </c>
      <c r="U1804" t="s">
        <v>752</v>
      </c>
      <c r="V1804" t="s">
        <v>753</v>
      </c>
      <c r="W1804" t="s">
        <v>930</v>
      </c>
      <c r="X1804" t="s">
        <v>931</v>
      </c>
      <c r="Y1804" t="s">
        <v>755</v>
      </c>
      <c r="Z1804" t="s">
        <v>380</v>
      </c>
      <c r="AA1804" t="s">
        <v>756</v>
      </c>
      <c r="AB1804" t="s">
        <v>924</v>
      </c>
      <c r="AC1804" t="s">
        <v>758</v>
      </c>
      <c r="AD1804" t="s">
        <v>759</v>
      </c>
      <c r="AE1804" t="s">
        <v>472</v>
      </c>
      <c r="AF1804" t="s">
        <v>925</v>
      </c>
      <c r="AG1804" t="s">
        <v>761</v>
      </c>
      <c r="AH1804" t="s">
        <v>762</v>
      </c>
      <c r="AI1804" t="s">
        <v>926</v>
      </c>
      <c r="AJ1804">
        <v>-56.7</v>
      </c>
      <c r="AK1804">
        <v>0</v>
      </c>
      <c r="AL1804">
        <v>0</v>
      </c>
      <c r="AM1804" t="s">
        <v>764</v>
      </c>
      <c r="AN1804" t="s">
        <v>764</v>
      </c>
      <c r="AO1804" t="s">
        <v>764</v>
      </c>
    </row>
    <row r="1805" spans="1:41" x14ac:dyDescent="0.35">
      <c r="A1805">
        <v>1254406</v>
      </c>
      <c r="B1805" t="s">
        <v>740</v>
      </c>
      <c r="C1805" t="s">
        <v>741</v>
      </c>
      <c r="D1805" t="e">
        <v>#N/A</v>
      </c>
      <c r="E1805" t="s">
        <v>941</v>
      </c>
      <c r="F1805" t="s">
        <v>869</v>
      </c>
      <c r="G1805">
        <v>2021</v>
      </c>
      <c r="H1805">
        <v>2</v>
      </c>
      <c r="I1805" t="s">
        <v>858</v>
      </c>
      <c r="J1805" s="29">
        <v>44255</v>
      </c>
      <c r="K1805" t="s">
        <v>744</v>
      </c>
      <c r="L1805" t="s">
        <v>847</v>
      </c>
      <c r="M1805" t="s">
        <v>870</v>
      </c>
      <c r="N1805" t="s">
        <v>871</v>
      </c>
      <c r="O1805" t="s">
        <v>872</v>
      </c>
      <c r="P1805" t="s">
        <v>673</v>
      </c>
      <c r="Q1805" t="s">
        <v>749</v>
      </c>
      <c r="R1805" t="s">
        <v>643</v>
      </c>
      <c r="S1805" t="s">
        <v>696</v>
      </c>
      <c r="T1805" t="s">
        <v>751</v>
      </c>
      <c r="U1805" t="s">
        <v>752</v>
      </c>
      <c r="V1805" t="s">
        <v>753</v>
      </c>
      <c r="W1805" t="s">
        <v>930</v>
      </c>
      <c r="X1805" t="s">
        <v>931</v>
      </c>
      <c r="Y1805" t="s">
        <v>755</v>
      </c>
      <c r="Z1805" t="s">
        <v>380</v>
      </c>
      <c r="AA1805" t="s">
        <v>756</v>
      </c>
      <c r="AB1805" t="s">
        <v>924</v>
      </c>
      <c r="AC1805" t="s">
        <v>758</v>
      </c>
      <c r="AD1805" t="s">
        <v>759</v>
      </c>
      <c r="AE1805" t="s">
        <v>472</v>
      </c>
      <c r="AF1805" t="s">
        <v>925</v>
      </c>
      <c r="AG1805" t="s">
        <v>761</v>
      </c>
      <c r="AH1805" t="s">
        <v>762</v>
      </c>
      <c r="AI1805" t="s">
        <v>926</v>
      </c>
      <c r="AJ1805">
        <v>-2865.65</v>
      </c>
      <c r="AK1805">
        <v>0</v>
      </c>
      <c r="AL1805">
        <v>0</v>
      </c>
      <c r="AM1805" t="s">
        <v>764</v>
      </c>
      <c r="AN1805" t="s">
        <v>764</v>
      </c>
      <c r="AO1805" t="s">
        <v>764</v>
      </c>
    </row>
    <row r="1806" spans="1:41" x14ac:dyDescent="0.35">
      <c r="A1806">
        <v>1028500</v>
      </c>
      <c r="B1806" t="s">
        <v>740</v>
      </c>
      <c r="C1806" t="s">
        <v>741</v>
      </c>
      <c r="D1806" t="e">
        <v>#N/A</v>
      </c>
      <c r="E1806" t="s">
        <v>996</v>
      </c>
      <c r="F1806" t="s">
        <v>869</v>
      </c>
      <c r="G1806">
        <v>2021</v>
      </c>
      <c r="H1806">
        <v>2</v>
      </c>
      <c r="I1806" t="s">
        <v>858</v>
      </c>
      <c r="J1806" s="29">
        <v>44255</v>
      </c>
      <c r="K1806" t="s">
        <v>744</v>
      </c>
      <c r="L1806" t="s">
        <v>847</v>
      </c>
      <c r="M1806" t="s">
        <v>870</v>
      </c>
      <c r="N1806" t="s">
        <v>871</v>
      </c>
      <c r="O1806" t="s">
        <v>872</v>
      </c>
      <c r="P1806" t="s">
        <v>673</v>
      </c>
      <c r="Q1806" t="s">
        <v>749</v>
      </c>
      <c r="R1806" t="s">
        <v>583</v>
      </c>
      <c r="S1806" t="s">
        <v>689</v>
      </c>
      <c r="T1806" t="s">
        <v>751</v>
      </c>
      <c r="U1806" t="s">
        <v>752</v>
      </c>
      <c r="V1806" t="s">
        <v>753</v>
      </c>
      <c r="W1806" t="s">
        <v>933</v>
      </c>
      <c r="X1806" t="s">
        <v>934</v>
      </c>
      <c r="Y1806" t="s">
        <v>755</v>
      </c>
      <c r="Z1806" t="s">
        <v>380</v>
      </c>
      <c r="AA1806" t="s">
        <v>756</v>
      </c>
      <c r="AB1806" t="s">
        <v>924</v>
      </c>
      <c r="AC1806" t="s">
        <v>758</v>
      </c>
      <c r="AD1806" t="s">
        <v>759</v>
      </c>
      <c r="AE1806" t="s">
        <v>768</v>
      </c>
      <c r="AF1806" t="s">
        <v>935</v>
      </c>
      <c r="AG1806" t="s">
        <v>761</v>
      </c>
      <c r="AH1806" t="s">
        <v>762</v>
      </c>
      <c r="AI1806" t="s">
        <v>936</v>
      </c>
      <c r="AJ1806">
        <v>-1400.78</v>
      </c>
      <c r="AK1806">
        <v>0</v>
      </c>
      <c r="AL1806">
        <v>0</v>
      </c>
      <c r="AM1806" t="s">
        <v>764</v>
      </c>
      <c r="AN1806" t="s">
        <v>764</v>
      </c>
      <c r="AO1806" t="s">
        <v>764</v>
      </c>
    </row>
    <row r="1807" spans="1:41" x14ac:dyDescent="0.35">
      <c r="A1807">
        <v>1433543</v>
      </c>
      <c r="B1807" t="s">
        <v>740</v>
      </c>
      <c r="C1807" t="s">
        <v>741</v>
      </c>
      <c r="D1807" t="e">
        <v>#N/A</v>
      </c>
      <c r="E1807" t="s">
        <v>1008</v>
      </c>
      <c r="F1807" t="s">
        <v>869</v>
      </c>
      <c r="G1807">
        <v>2021</v>
      </c>
      <c r="H1807">
        <v>2</v>
      </c>
      <c r="I1807" t="s">
        <v>858</v>
      </c>
      <c r="J1807" s="29">
        <v>44255</v>
      </c>
      <c r="K1807" t="s">
        <v>744</v>
      </c>
      <c r="L1807" t="s">
        <v>847</v>
      </c>
      <c r="M1807" t="s">
        <v>870</v>
      </c>
      <c r="N1807" t="s">
        <v>871</v>
      </c>
      <c r="O1807" t="s">
        <v>872</v>
      </c>
      <c r="P1807" t="s">
        <v>673</v>
      </c>
      <c r="Q1807" t="s">
        <v>749</v>
      </c>
      <c r="R1807" t="s">
        <v>653</v>
      </c>
      <c r="S1807" t="s">
        <v>773</v>
      </c>
      <c r="T1807" t="s">
        <v>751</v>
      </c>
      <c r="U1807" t="s">
        <v>752</v>
      </c>
      <c r="V1807" t="s">
        <v>753</v>
      </c>
      <c r="W1807" t="s">
        <v>930</v>
      </c>
      <c r="X1807" t="s">
        <v>931</v>
      </c>
      <c r="Y1807" t="s">
        <v>755</v>
      </c>
      <c r="Z1807" t="s">
        <v>380</v>
      </c>
      <c r="AA1807" t="s">
        <v>756</v>
      </c>
      <c r="AB1807" t="s">
        <v>924</v>
      </c>
      <c r="AC1807" t="s">
        <v>758</v>
      </c>
      <c r="AD1807" t="s">
        <v>759</v>
      </c>
      <c r="AE1807" t="s">
        <v>575</v>
      </c>
      <c r="AF1807" t="s">
        <v>925</v>
      </c>
      <c r="AG1807" t="s">
        <v>761</v>
      </c>
      <c r="AH1807" t="s">
        <v>762</v>
      </c>
      <c r="AI1807" t="s">
        <v>926</v>
      </c>
      <c r="AJ1807">
        <v>-139.18</v>
      </c>
      <c r="AK1807">
        <v>0</v>
      </c>
      <c r="AL1807">
        <v>0</v>
      </c>
      <c r="AM1807" t="s">
        <v>764</v>
      </c>
      <c r="AN1807" t="s">
        <v>764</v>
      </c>
      <c r="AO1807" t="s">
        <v>764</v>
      </c>
    </row>
    <row r="1808" spans="1:41" x14ac:dyDescent="0.35">
      <c r="A1808">
        <v>1433543</v>
      </c>
      <c r="B1808" t="s">
        <v>740</v>
      </c>
      <c r="C1808" t="s">
        <v>741</v>
      </c>
      <c r="D1808" t="e">
        <v>#N/A</v>
      </c>
      <c r="E1808" t="s">
        <v>1008</v>
      </c>
      <c r="F1808" t="s">
        <v>869</v>
      </c>
      <c r="G1808">
        <v>2021</v>
      </c>
      <c r="H1808">
        <v>2</v>
      </c>
      <c r="I1808" t="s">
        <v>858</v>
      </c>
      <c r="J1808" s="29">
        <v>44255</v>
      </c>
      <c r="K1808" t="s">
        <v>744</v>
      </c>
      <c r="L1808" t="s">
        <v>847</v>
      </c>
      <c r="M1808" t="s">
        <v>870</v>
      </c>
      <c r="N1808" t="s">
        <v>871</v>
      </c>
      <c r="O1808" t="s">
        <v>872</v>
      </c>
      <c r="P1808" t="s">
        <v>673</v>
      </c>
      <c r="Q1808" t="s">
        <v>749</v>
      </c>
      <c r="R1808" t="s">
        <v>653</v>
      </c>
      <c r="S1808" t="s">
        <v>773</v>
      </c>
      <c r="T1808" t="s">
        <v>751</v>
      </c>
      <c r="U1808" t="s">
        <v>752</v>
      </c>
      <c r="V1808" t="s">
        <v>753</v>
      </c>
      <c r="W1808" t="s">
        <v>930</v>
      </c>
      <c r="X1808" t="s">
        <v>931</v>
      </c>
      <c r="Y1808" t="s">
        <v>755</v>
      </c>
      <c r="Z1808" t="s">
        <v>380</v>
      </c>
      <c r="AA1808" t="s">
        <v>756</v>
      </c>
      <c r="AB1808" t="s">
        <v>924</v>
      </c>
      <c r="AC1808" t="s">
        <v>758</v>
      </c>
      <c r="AD1808" t="s">
        <v>759</v>
      </c>
      <c r="AE1808" t="s">
        <v>575</v>
      </c>
      <c r="AF1808" t="s">
        <v>925</v>
      </c>
      <c r="AG1808" t="s">
        <v>761</v>
      </c>
      <c r="AH1808" t="s">
        <v>762</v>
      </c>
      <c r="AI1808" t="s">
        <v>926</v>
      </c>
      <c r="AJ1808">
        <v>-586.23</v>
      </c>
      <c r="AK1808">
        <v>0</v>
      </c>
      <c r="AL1808">
        <v>0</v>
      </c>
      <c r="AM1808" t="s">
        <v>764</v>
      </c>
      <c r="AN1808" t="s">
        <v>764</v>
      </c>
      <c r="AO1808" t="s">
        <v>764</v>
      </c>
    </row>
    <row r="1809" spans="1:41" x14ac:dyDescent="0.35">
      <c r="A1809">
        <v>1433543</v>
      </c>
      <c r="B1809" t="s">
        <v>740</v>
      </c>
      <c r="C1809" t="s">
        <v>741</v>
      </c>
      <c r="D1809" t="e">
        <v>#N/A</v>
      </c>
      <c r="E1809" t="s">
        <v>1008</v>
      </c>
      <c r="F1809" t="s">
        <v>869</v>
      </c>
      <c r="G1809">
        <v>2021</v>
      </c>
      <c r="H1809">
        <v>2</v>
      </c>
      <c r="I1809" t="s">
        <v>858</v>
      </c>
      <c r="J1809" s="29">
        <v>44255</v>
      </c>
      <c r="K1809" t="s">
        <v>744</v>
      </c>
      <c r="L1809" t="s">
        <v>847</v>
      </c>
      <c r="M1809" t="s">
        <v>870</v>
      </c>
      <c r="N1809" t="s">
        <v>871</v>
      </c>
      <c r="O1809" t="s">
        <v>872</v>
      </c>
      <c r="P1809" t="s">
        <v>673</v>
      </c>
      <c r="Q1809" t="s">
        <v>749</v>
      </c>
      <c r="R1809" t="s">
        <v>653</v>
      </c>
      <c r="S1809" t="s">
        <v>773</v>
      </c>
      <c r="T1809" t="s">
        <v>751</v>
      </c>
      <c r="U1809" t="s">
        <v>752</v>
      </c>
      <c r="V1809" t="s">
        <v>753</v>
      </c>
      <c r="W1809" t="s">
        <v>930</v>
      </c>
      <c r="X1809" t="s">
        <v>931</v>
      </c>
      <c r="Y1809" t="s">
        <v>755</v>
      </c>
      <c r="Z1809" t="s">
        <v>380</v>
      </c>
      <c r="AA1809" t="s">
        <v>756</v>
      </c>
      <c r="AB1809" t="s">
        <v>924</v>
      </c>
      <c r="AC1809" t="s">
        <v>758</v>
      </c>
      <c r="AD1809" t="s">
        <v>759</v>
      </c>
      <c r="AE1809" t="s">
        <v>575</v>
      </c>
      <c r="AF1809" t="s">
        <v>925</v>
      </c>
      <c r="AG1809" t="s">
        <v>761</v>
      </c>
      <c r="AH1809" t="s">
        <v>762</v>
      </c>
      <c r="AI1809" t="s">
        <v>926</v>
      </c>
      <c r="AJ1809">
        <v>-1481.66</v>
      </c>
      <c r="AK1809">
        <v>0</v>
      </c>
      <c r="AL1809">
        <v>0</v>
      </c>
      <c r="AM1809" t="s">
        <v>764</v>
      </c>
      <c r="AN1809" t="s">
        <v>764</v>
      </c>
      <c r="AO1809" t="s">
        <v>764</v>
      </c>
    </row>
    <row r="1810" spans="1:41" x14ac:dyDescent="0.35">
      <c r="A1810">
        <v>1376938</v>
      </c>
      <c r="B1810" t="s">
        <v>740</v>
      </c>
      <c r="C1810" t="s">
        <v>741</v>
      </c>
      <c r="D1810" t="e">
        <v>#N/A</v>
      </c>
      <c r="E1810" t="s">
        <v>1000</v>
      </c>
      <c r="F1810" t="s">
        <v>869</v>
      </c>
      <c r="G1810">
        <v>2021</v>
      </c>
      <c r="H1810">
        <v>2</v>
      </c>
      <c r="I1810" t="s">
        <v>858</v>
      </c>
      <c r="J1810" s="29">
        <v>44255</v>
      </c>
      <c r="K1810" t="s">
        <v>744</v>
      </c>
      <c r="L1810" t="s">
        <v>847</v>
      </c>
      <c r="M1810" t="s">
        <v>870</v>
      </c>
      <c r="N1810" t="s">
        <v>871</v>
      </c>
      <c r="O1810" t="s">
        <v>872</v>
      </c>
      <c r="P1810" t="s">
        <v>673</v>
      </c>
      <c r="Q1810" t="s">
        <v>749</v>
      </c>
      <c r="R1810" t="s">
        <v>655</v>
      </c>
      <c r="S1810" t="s">
        <v>767</v>
      </c>
      <c r="T1810" t="s">
        <v>751</v>
      </c>
      <c r="U1810" t="s">
        <v>752</v>
      </c>
      <c r="V1810" t="s">
        <v>753</v>
      </c>
      <c r="W1810" t="s">
        <v>930</v>
      </c>
      <c r="X1810" t="s">
        <v>931</v>
      </c>
      <c r="Y1810" t="s">
        <v>755</v>
      </c>
      <c r="Z1810" t="s">
        <v>380</v>
      </c>
      <c r="AA1810" t="s">
        <v>756</v>
      </c>
      <c r="AB1810" t="s">
        <v>924</v>
      </c>
      <c r="AC1810" t="s">
        <v>758</v>
      </c>
      <c r="AD1810" t="s">
        <v>759</v>
      </c>
      <c r="AE1810" t="s">
        <v>768</v>
      </c>
      <c r="AF1810" t="s">
        <v>925</v>
      </c>
      <c r="AG1810" t="s">
        <v>761</v>
      </c>
      <c r="AH1810" t="s">
        <v>762</v>
      </c>
      <c r="AI1810" t="s">
        <v>926</v>
      </c>
      <c r="AJ1810">
        <v>-182.65</v>
      </c>
      <c r="AK1810">
        <v>0</v>
      </c>
      <c r="AL1810">
        <v>0</v>
      </c>
      <c r="AM1810" t="s">
        <v>764</v>
      </c>
      <c r="AN1810" t="s">
        <v>764</v>
      </c>
      <c r="AO1810" t="s">
        <v>764</v>
      </c>
    </row>
    <row r="1811" spans="1:41" x14ac:dyDescent="0.35">
      <c r="A1811">
        <v>1087510</v>
      </c>
      <c r="B1811" t="s">
        <v>740</v>
      </c>
      <c r="C1811" t="s">
        <v>741</v>
      </c>
      <c r="D1811" t="e">
        <v>#N/A</v>
      </c>
      <c r="E1811" t="s">
        <v>1021</v>
      </c>
      <c r="F1811" t="s">
        <v>869</v>
      </c>
      <c r="G1811">
        <v>2021</v>
      </c>
      <c r="H1811">
        <v>2</v>
      </c>
      <c r="I1811" t="s">
        <v>858</v>
      </c>
      <c r="J1811" s="29">
        <v>44255</v>
      </c>
      <c r="K1811" t="s">
        <v>744</v>
      </c>
      <c r="L1811" t="s">
        <v>847</v>
      </c>
      <c r="M1811" t="s">
        <v>870</v>
      </c>
      <c r="N1811" t="s">
        <v>871</v>
      </c>
      <c r="O1811" t="s">
        <v>872</v>
      </c>
      <c r="P1811" t="s">
        <v>673</v>
      </c>
      <c r="Q1811" t="s">
        <v>749</v>
      </c>
      <c r="R1811" t="s">
        <v>655</v>
      </c>
      <c r="S1811" t="s">
        <v>767</v>
      </c>
      <c r="T1811" t="s">
        <v>751</v>
      </c>
      <c r="U1811" t="s">
        <v>752</v>
      </c>
      <c r="V1811" t="s">
        <v>753</v>
      </c>
      <c r="W1811" t="s">
        <v>933</v>
      </c>
      <c r="X1811" t="s">
        <v>934</v>
      </c>
      <c r="Y1811" t="s">
        <v>755</v>
      </c>
      <c r="Z1811" t="s">
        <v>380</v>
      </c>
      <c r="AA1811" t="s">
        <v>756</v>
      </c>
      <c r="AB1811" t="s">
        <v>924</v>
      </c>
      <c r="AC1811" t="s">
        <v>758</v>
      </c>
      <c r="AD1811" t="s">
        <v>759</v>
      </c>
      <c r="AE1811" t="s">
        <v>768</v>
      </c>
      <c r="AF1811" t="s">
        <v>935</v>
      </c>
      <c r="AG1811" t="s">
        <v>761</v>
      </c>
      <c r="AH1811" t="s">
        <v>762</v>
      </c>
      <c r="AI1811" t="s">
        <v>936</v>
      </c>
      <c r="AJ1811">
        <v>-332.02</v>
      </c>
      <c r="AK1811">
        <v>0</v>
      </c>
      <c r="AL1811">
        <v>0</v>
      </c>
      <c r="AM1811" t="s">
        <v>764</v>
      </c>
      <c r="AN1811" t="s">
        <v>764</v>
      </c>
      <c r="AO1811" t="s">
        <v>764</v>
      </c>
    </row>
    <row r="1812" spans="1:41" x14ac:dyDescent="0.35">
      <c r="A1812">
        <v>1416452</v>
      </c>
      <c r="B1812" t="s">
        <v>740</v>
      </c>
      <c r="C1812" t="s">
        <v>741</v>
      </c>
      <c r="D1812" t="e">
        <v>#N/A</v>
      </c>
      <c r="E1812" t="s">
        <v>1022</v>
      </c>
      <c r="F1812" t="s">
        <v>869</v>
      </c>
      <c r="G1812">
        <v>2021</v>
      </c>
      <c r="H1812">
        <v>2</v>
      </c>
      <c r="I1812" t="s">
        <v>858</v>
      </c>
      <c r="J1812" s="29">
        <v>44255</v>
      </c>
      <c r="K1812" t="s">
        <v>744</v>
      </c>
      <c r="L1812" t="s">
        <v>847</v>
      </c>
      <c r="M1812" t="s">
        <v>870</v>
      </c>
      <c r="N1812" t="s">
        <v>871</v>
      </c>
      <c r="O1812" t="s">
        <v>872</v>
      </c>
      <c r="P1812" t="s">
        <v>673</v>
      </c>
      <c r="Q1812" t="s">
        <v>749</v>
      </c>
      <c r="R1812" t="s">
        <v>661</v>
      </c>
      <c r="S1812" t="s">
        <v>750</v>
      </c>
      <c r="T1812" t="s">
        <v>751</v>
      </c>
      <c r="U1812" t="s">
        <v>752</v>
      </c>
      <c r="V1812" t="s">
        <v>753</v>
      </c>
      <c r="W1812" t="s">
        <v>930</v>
      </c>
      <c r="X1812" t="s">
        <v>931</v>
      </c>
      <c r="Y1812" t="s">
        <v>755</v>
      </c>
      <c r="Z1812" t="s">
        <v>380</v>
      </c>
      <c r="AA1812" t="s">
        <v>756</v>
      </c>
      <c r="AB1812" t="s">
        <v>924</v>
      </c>
      <c r="AC1812" t="s">
        <v>758</v>
      </c>
      <c r="AD1812" t="s">
        <v>759</v>
      </c>
      <c r="AE1812" t="s">
        <v>247</v>
      </c>
      <c r="AF1812" t="s">
        <v>925</v>
      </c>
      <c r="AG1812" t="s">
        <v>761</v>
      </c>
      <c r="AH1812" t="s">
        <v>762</v>
      </c>
      <c r="AI1812" t="s">
        <v>926</v>
      </c>
      <c r="AJ1812">
        <v>-164.99</v>
      </c>
      <c r="AK1812">
        <v>0</v>
      </c>
      <c r="AL1812">
        <v>0</v>
      </c>
      <c r="AM1812" t="s">
        <v>764</v>
      </c>
      <c r="AN1812" t="s">
        <v>764</v>
      </c>
      <c r="AO1812" t="s">
        <v>764</v>
      </c>
    </row>
    <row r="1813" spans="1:41" x14ac:dyDescent="0.35">
      <c r="A1813">
        <v>1720244</v>
      </c>
      <c r="B1813" t="s">
        <v>740</v>
      </c>
      <c r="C1813" t="s">
        <v>741</v>
      </c>
      <c r="D1813" t="e">
        <v>#N/A</v>
      </c>
      <c r="E1813" t="s">
        <v>1023</v>
      </c>
      <c r="F1813" t="s">
        <v>869</v>
      </c>
      <c r="G1813">
        <v>2021</v>
      </c>
      <c r="H1813">
        <v>2</v>
      </c>
      <c r="I1813" t="s">
        <v>858</v>
      </c>
      <c r="J1813" s="29">
        <v>44255</v>
      </c>
      <c r="K1813" t="s">
        <v>744</v>
      </c>
      <c r="L1813" t="s">
        <v>847</v>
      </c>
      <c r="M1813" t="s">
        <v>870</v>
      </c>
      <c r="N1813" t="s">
        <v>871</v>
      </c>
      <c r="O1813" t="s">
        <v>872</v>
      </c>
      <c r="P1813" t="s">
        <v>673</v>
      </c>
      <c r="Q1813" t="s">
        <v>749</v>
      </c>
      <c r="R1813" t="s">
        <v>639</v>
      </c>
      <c r="S1813" t="s">
        <v>703</v>
      </c>
      <c r="T1813" t="s">
        <v>751</v>
      </c>
      <c r="U1813" t="s">
        <v>752</v>
      </c>
      <c r="V1813" t="s">
        <v>753</v>
      </c>
      <c r="W1813" t="s">
        <v>922</v>
      </c>
      <c r="X1813" t="s">
        <v>923</v>
      </c>
      <c r="Y1813" t="s">
        <v>755</v>
      </c>
      <c r="Z1813" t="s">
        <v>380</v>
      </c>
      <c r="AA1813" t="s">
        <v>756</v>
      </c>
      <c r="AB1813" t="s">
        <v>924</v>
      </c>
      <c r="AC1813" t="s">
        <v>758</v>
      </c>
      <c r="AD1813" t="s">
        <v>759</v>
      </c>
      <c r="AE1813" t="s">
        <v>766</v>
      </c>
      <c r="AF1813" t="s">
        <v>925</v>
      </c>
      <c r="AG1813" t="s">
        <v>761</v>
      </c>
      <c r="AH1813" t="s">
        <v>762</v>
      </c>
      <c r="AI1813" t="s">
        <v>926</v>
      </c>
      <c r="AJ1813">
        <v>-1121.45</v>
      </c>
      <c r="AK1813">
        <v>0</v>
      </c>
      <c r="AL1813">
        <v>0</v>
      </c>
      <c r="AM1813" t="s">
        <v>764</v>
      </c>
      <c r="AN1813" t="s">
        <v>764</v>
      </c>
      <c r="AO1813" t="s">
        <v>764</v>
      </c>
    </row>
    <row r="1814" spans="1:41" x14ac:dyDescent="0.35">
      <c r="A1814">
        <v>1720246</v>
      </c>
      <c r="B1814" t="s">
        <v>740</v>
      </c>
      <c r="C1814" t="s">
        <v>741</v>
      </c>
      <c r="D1814" t="e">
        <v>#N/A</v>
      </c>
      <c r="E1814" t="s">
        <v>1024</v>
      </c>
      <c r="F1814" t="s">
        <v>869</v>
      </c>
      <c r="G1814">
        <v>2021</v>
      </c>
      <c r="H1814">
        <v>2</v>
      </c>
      <c r="I1814" t="s">
        <v>858</v>
      </c>
      <c r="J1814" s="29">
        <v>44255</v>
      </c>
      <c r="K1814" t="s">
        <v>744</v>
      </c>
      <c r="L1814" t="s">
        <v>847</v>
      </c>
      <c r="M1814" t="s">
        <v>870</v>
      </c>
      <c r="N1814" t="s">
        <v>871</v>
      </c>
      <c r="O1814" t="s">
        <v>872</v>
      </c>
      <c r="P1814" t="s">
        <v>673</v>
      </c>
      <c r="Q1814" t="s">
        <v>749</v>
      </c>
      <c r="R1814" t="s">
        <v>645</v>
      </c>
      <c r="S1814" t="s">
        <v>841</v>
      </c>
      <c r="T1814" t="s">
        <v>751</v>
      </c>
      <c r="U1814" t="s">
        <v>752</v>
      </c>
      <c r="V1814" t="s">
        <v>753</v>
      </c>
      <c r="W1814" t="s">
        <v>922</v>
      </c>
      <c r="X1814" t="s">
        <v>923</v>
      </c>
      <c r="Y1814" t="s">
        <v>755</v>
      </c>
      <c r="Z1814" t="s">
        <v>380</v>
      </c>
      <c r="AA1814" t="s">
        <v>756</v>
      </c>
      <c r="AB1814" t="s">
        <v>924</v>
      </c>
      <c r="AC1814" t="s">
        <v>758</v>
      </c>
      <c r="AD1814" t="s">
        <v>759</v>
      </c>
      <c r="AE1814" t="s">
        <v>766</v>
      </c>
      <c r="AF1814" t="s">
        <v>925</v>
      </c>
      <c r="AG1814" t="s">
        <v>761</v>
      </c>
      <c r="AH1814" t="s">
        <v>762</v>
      </c>
      <c r="AI1814" t="s">
        <v>926</v>
      </c>
      <c r="AJ1814">
        <v>-1133</v>
      </c>
      <c r="AK1814">
        <v>0</v>
      </c>
      <c r="AL1814">
        <v>0</v>
      </c>
      <c r="AM1814" t="s">
        <v>764</v>
      </c>
      <c r="AN1814" t="s">
        <v>764</v>
      </c>
      <c r="AO1814" t="s">
        <v>764</v>
      </c>
    </row>
    <row r="1815" spans="1:41" x14ac:dyDescent="0.35">
      <c r="A1815">
        <v>1720247</v>
      </c>
      <c r="B1815" t="s">
        <v>740</v>
      </c>
      <c r="C1815" t="s">
        <v>741</v>
      </c>
      <c r="D1815" t="e">
        <v>#N/A</v>
      </c>
      <c r="E1815" t="s">
        <v>1025</v>
      </c>
      <c r="F1815" t="s">
        <v>869</v>
      </c>
      <c r="G1815">
        <v>2021</v>
      </c>
      <c r="H1815">
        <v>2</v>
      </c>
      <c r="I1815" t="s">
        <v>858</v>
      </c>
      <c r="J1815" s="29">
        <v>44255</v>
      </c>
      <c r="K1815" t="s">
        <v>744</v>
      </c>
      <c r="L1815" t="s">
        <v>847</v>
      </c>
      <c r="M1815" t="s">
        <v>870</v>
      </c>
      <c r="N1815" t="s">
        <v>871</v>
      </c>
      <c r="O1815" t="s">
        <v>872</v>
      </c>
      <c r="P1815" t="s">
        <v>673</v>
      </c>
      <c r="Q1815" t="s">
        <v>749</v>
      </c>
      <c r="R1815" t="s">
        <v>647</v>
      </c>
      <c r="S1815" t="s">
        <v>778</v>
      </c>
      <c r="T1815" t="s">
        <v>751</v>
      </c>
      <c r="U1815" t="s">
        <v>752</v>
      </c>
      <c r="V1815" t="s">
        <v>753</v>
      </c>
      <c r="W1815" t="s">
        <v>922</v>
      </c>
      <c r="X1815" t="s">
        <v>923</v>
      </c>
      <c r="Y1815" t="s">
        <v>755</v>
      </c>
      <c r="Z1815" t="s">
        <v>380</v>
      </c>
      <c r="AA1815" t="s">
        <v>756</v>
      </c>
      <c r="AB1815" t="s">
        <v>924</v>
      </c>
      <c r="AC1815" t="s">
        <v>758</v>
      </c>
      <c r="AD1815" t="s">
        <v>759</v>
      </c>
      <c r="AE1815" t="s">
        <v>472</v>
      </c>
      <c r="AF1815" t="s">
        <v>925</v>
      </c>
      <c r="AG1815" t="s">
        <v>761</v>
      </c>
      <c r="AH1815" t="s">
        <v>762</v>
      </c>
      <c r="AI1815" t="s">
        <v>926</v>
      </c>
      <c r="AJ1815">
        <v>-216.37</v>
      </c>
      <c r="AK1815">
        <v>0</v>
      </c>
      <c r="AL1815">
        <v>0</v>
      </c>
      <c r="AM1815" t="s">
        <v>764</v>
      </c>
      <c r="AN1815" t="s">
        <v>764</v>
      </c>
      <c r="AO1815" t="s">
        <v>764</v>
      </c>
    </row>
    <row r="1816" spans="1:41" x14ac:dyDescent="0.35">
      <c r="A1816">
        <v>1720248</v>
      </c>
      <c r="B1816" t="s">
        <v>740</v>
      </c>
      <c r="C1816" t="s">
        <v>741</v>
      </c>
      <c r="D1816" t="e">
        <v>#N/A</v>
      </c>
      <c r="E1816" t="s">
        <v>932</v>
      </c>
      <c r="F1816" t="s">
        <v>869</v>
      </c>
      <c r="G1816">
        <v>2021</v>
      </c>
      <c r="H1816">
        <v>2</v>
      </c>
      <c r="I1816" t="s">
        <v>858</v>
      </c>
      <c r="J1816" s="29">
        <v>44255</v>
      </c>
      <c r="K1816" t="s">
        <v>744</v>
      </c>
      <c r="L1816" t="s">
        <v>847</v>
      </c>
      <c r="M1816" t="s">
        <v>870</v>
      </c>
      <c r="N1816" t="s">
        <v>871</v>
      </c>
      <c r="O1816" t="s">
        <v>872</v>
      </c>
      <c r="P1816" t="s">
        <v>673</v>
      </c>
      <c r="Q1816" t="s">
        <v>749</v>
      </c>
      <c r="R1816" t="s">
        <v>651</v>
      </c>
      <c r="S1816" t="s">
        <v>693</v>
      </c>
      <c r="T1816" t="s">
        <v>751</v>
      </c>
      <c r="U1816" t="s">
        <v>752</v>
      </c>
      <c r="V1816" t="s">
        <v>753</v>
      </c>
      <c r="W1816" t="s">
        <v>933</v>
      </c>
      <c r="X1816" t="s">
        <v>934</v>
      </c>
      <c r="Y1816" t="s">
        <v>755</v>
      </c>
      <c r="Z1816" t="s">
        <v>380</v>
      </c>
      <c r="AA1816" t="s">
        <v>756</v>
      </c>
      <c r="AB1816" t="s">
        <v>924</v>
      </c>
      <c r="AC1816" t="s">
        <v>758</v>
      </c>
      <c r="AD1816" t="s">
        <v>759</v>
      </c>
      <c r="AE1816" t="s">
        <v>768</v>
      </c>
      <c r="AF1816" t="s">
        <v>935</v>
      </c>
      <c r="AG1816" t="s">
        <v>761</v>
      </c>
      <c r="AH1816" t="s">
        <v>762</v>
      </c>
      <c r="AI1816" t="s">
        <v>936</v>
      </c>
      <c r="AJ1816">
        <v>-756.86</v>
      </c>
      <c r="AK1816">
        <v>0</v>
      </c>
      <c r="AL1816">
        <v>0</v>
      </c>
      <c r="AM1816" t="s">
        <v>764</v>
      </c>
      <c r="AN1816" t="s">
        <v>764</v>
      </c>
      <c r="AO1816" t="s">
        <v>764</v>
      </c>
    </row>
    <row r="1817" spans="1:41" x14ac:dyDescent="0.35">
      <c r="A1817">
        <v>1720249</v>
      </c>
      <c r="B1817" t="s">
        <v>740</v>
      </c>
      <c r="C1817" t="s">
        <v>741</v>
      </c>
      <c r="D1817" t="e">
        <v>#N/A</v>
      </c>
      <c r="E1817" t="s">
        <v>1012</v>
      </c>
      <c r="F1817" t="s">
        <v>869</v>
      </c>
      <c r="G1817">
        <v>2021</v>
      </c>
      <c r="H1817">
        <v>2</v>
      </c>
      <c r="I1817" t="s">
        <v>858</v>
      </c>
      <c r="J1817" s="29">
        <v>44255</v>
      </c>
      <c r="K1817" t="s">
        <v>744</v>
      </c>
      <c r="L1817" t="s">
        <v>847</v>
      </c>
      <c r="M1817" t="s">
        <v>870</v>
      </c>
      <c r="N1817" t="s">
        <v>871</v>
      </c>
      <c r="O1817" t="s">
        <v>872</v>
      </c>
      <c r="P1817" t="s">
        <v>673</v>
      </c>
      <c r="Q1817" t="s">
        <v>749</v>
      </c>
      <c r="R1817" t="s">
        <v>653</v>
      </c>
      <c r="S1817" t="s">
        <v>773</v>
      </c>
      <c r="T1817" t="s">
        <v>751</v>
      </c>
      <c r="U1817" t="s">
        <v>752</v>
      </c>
      <c r="V1817" t="s">
        <v>753</v>
      </c>
      <c r="W1817" t="s">
        <v>933</v>
      </c>
      <c r="X1817" t="s">
        <v>934</v>
      </c>
      <c r="Y1817" t="s">
        <v>755</v>
      </c>
      <c r="Z1817" t="s">
        <v>380</v>
      </c>
      <c r="AA1817" t="s">
        <v>756</v>
      </c>
      <c r="AB1817" t="s">
        <v>924</v>
      </c>
      <c r="AC1817" t="s">
        <v>758</v>
      </c>
      <c r="AD1817" t="s">
        <v>759</v>
      </c>
      <c r="AE1817" t="s">
        <v>575</v>
      </c>
      <c r="AF1817" t="s">
        <v>935</v>
      </c>
      <c r="AG1817" t="s">
        <v>761</v>
      </c>
      <c r="AH1817" t="s">
        <v>762</v>
      </c>
      <c r="AI1817" t="s">
        <v>936</v>
      </c>
      <c r="AJ1817">
        <v>-1095.69</v>
      </c>
      <c r="AK1817">
        <v>0</v>
      </c>
      <c r="AL1817">
        <v>0</v>
      </c>
      <c r="AM1817" t="s">
        <v>764</v>
      </c>
      <c r="AN1817" t="s">
        <v>764</v>
      </c>
      <c r="AO1817" t="s">
        <v>764</v>
      </c>
    </row>
    <row r="1818" spans="1:41" x14ac:dyDescent="0.35">
      <c r="A1818">
        <v>1720250</v>
      </c>
      <c r="B1818" t="s">
        <v>740</v>
      </c>
      <c r="C1818" t="s">
        <v>741</v>
      </c>
      <c r="D1818" t="e">
        <v>#N/A</v>
      </c>
      <c r="E1818" t="s">
        <v>1026</v>
      </c>
      <c r="F1818" t="s">
        <v>869</v>
      </c>
      <c r="G1818">
        <v>2021</v>
      </c>
      <c r="H1818">
        <v>2</v>
      </c>
      <c r="I1818" t="s">
        <v>858</v>
      </c>
      <c r="J1818" s="29">
        <v>44255</v>
      </c>
      <c r="K1818" t="s">
        <v>744</v>
      </c>
      <c r="L1818" t="s">
        <v>847</v>
      </c>
      <c r="M1818" t="s">
        <v>870</v>
      </c>
      <c r="N1818" t="s">
        <v>871</v>
      </c>
      <c r="O1818" t="s">
        <v>872</v>
      </c>
      <c r="P1818" t="s">
        <v>673</v>
      </c>
      <c r="Q1818" t="s">
        <v>749</v>
      </c>
      <c r="R1818" t="s">
        <v>655</v>
      </c>
      <c r="S1818" t="s">
        <v>767</v>
      </c>
      <c r="T1818" t="s">
        <v>751</v>
      </c>
      <c r="U1818" t="s">
        <v>752</v>
      </c>
      <c r="V1818" t="s">
        <v>753</v>
      </c>
      <c r="W1818" t="s">
        <v>922</v>
      </c>
      <c r="X1818" t="s">
        <v>923</v>
      </c>
      <c r="Y1818" t="s">
        <v>755</v>
      </c>
      <c r="Z1818" t="s">
        <v>380</v>
      </c>
      <c r="AA1818" t="s">
        <v>756</v>
      </c>
      <c r="AB1818" t="s">
        <v>924</v>
      </c>
      <c r="AC1818" t="s">
        <v>758</v>
      </c>
      <c r="AD1818" t="s">
        <v>759</v>
      </c>
      <c r="AE1818" t="s">
        <v>768</v>
      </c>
      <c r="AF1818" t="s">
        <v>925</v>
      </c>
      <c r="AG1818" t="s">
        <v>761</v>
      </c>
      <c r="AH1818" t="s">
        <v>762</v>
      </c>
      <c r="AI1818" t="s">
        <v>926</v>
      </c>
      <c r="AJ1818">
        <v>-33.840000000000003</v>
      </c>
      <c r="AK1818">
        <v>0</v>
      </c>
      <c r="AL1818">
        <v>0</v>
      </c>
      <c r="AM1818" t="s">
        <v>764</v>
      </c>
      <c r="AN1818" t="s">
        <v>764</v>
      </c>
      <c r="AO1818" t="s">
        <v>764</v>
      </c>
    </row>
    <row r="1819" spans="1:41" x14ac:dyDescent="0.35">
      <c r="A1819">
        <v>1720251</v>
      </c>
      <c r="B1819" t="s">
        <v>740</v>
      </c>
      <c r="C1819" t="s">
        <v>741</v>
      </c>
      <c r="D1819" t="s">
        <v>580</v>
      </c>
      <c r="E1819" t="s">
        <v>1027</v>
      </c>
      <c r="F1819" t="s">
        <v>869</v>
      </c>
      <c r="G1819">
        <v>2021</v>
      </c>
      <c r="H1819">
        <v>2</v>
      </c>
      <c r="I1819" t="s">
        <v>858</v>
      </c>
      <c r="J1819" s="29">
        <v>44255</v>
      </c>
      <c r="K1819" t="s">
        <v>744</v>
      </c>
      <c r="L1819" t="s">
        <v>847</v>
      </c>
      <c r="M1819" t="s">
        <v>870</v>
      </c>
      <c r="N1819" t="s">
        <v>871</v>
      </c>
      <c r="O1819" t="s">
        <v>872</v>
      </c>
      <c r="P1819" t="s">
        <v>673</v>
      </c>
      <c r="Q1819" t="s">
        <v>749</v>
      </c>
      <c r="R1819" t="s">
        <v>655</v>
      </c>
      <c r="S1819" t="s">
        <v>767</v>
      </c>
      <c r="T1819" t="s">
        <v>751</v>
      </c>
      <c r="U1819" t="s">
        <v>752</v>
      </c>
      <c r="V1819" t="s">
        <v>753</v>
      </c>
      <c r="W1819" t="s">
        <v>21</v>
      </c>
      <c r="X1819" t="s">
        <v>927</v>
      </c>
      <c r="Y1819" t="s">
        <v>755</v>
      </c>
      <c r="Z1819" t="s">
        <v>380</v>
      </c>
      <c r="AA1819" t="s">
        <v>756</v>
      </c>
      <c r="AB1819" t="s">
        <v>924</v>
      </c>
      <c r="AC1819" t="s">
        <v>758</v>
      </c>
      <c r="AD1819" t="s">
        <v>759</v>
      </c>
      <c r="AE1819" t="s">
        <v>768</v>
      </c>
      <c r="AF1819" t="s">
        <v>790</v>
      </c>
      <c r="AG1819" t="s">
        <v>761</v>
      </c>
      <c r="AH1819" t="s">
        <v>762</v>
      </c>
      <c r="AI1819" t="s">
        <v>791</v>
      </c>
      <c r="AJ1819">
        <v>-120.64</v>
      </c>
      <c r="AK1819">
        <v>0</v>
      </c>
      <c r="AL1819">
        <v>0</v>
      </c>
      <c r="AM1819" t="s">
        <v>764</v>
      </c>
      <c r="AN1819" t="s">
        <v>764</v>
      </c>
      <c r="AO1819" t="s">
        <v>764</v>
      </c>
    </row>
    <row r="1820" spans="1:41" x14ac:dyDescent="0.35">
      <c r="A1820">
        <v>1720254</v>
      </c>
      <c r="B1820" t="s">
        <v>740</v>
      </c>
      <c r="C1820" t="s">
        <v>741</v>
      </c>
      <c r="D1820" t="e">
        <v>#N/A</v>
      </c>
      <c r="E1820" t="s">
        <v>1016</v>
      </c>
      <c r="F1820" t="s">
        <v>869</v>
      </c>
      <c r="G1820">
        <v>2021</v>
      </c>
      <c r="H1820">
        <v>2</v>
      </c>
      <c r="I1820" t="s">
        <v>858</v>
      </c>
      <c r="J1820" s="29">
        <v>44255</v>
      </c>
      <c r="K1820" t="s">
        <v>744</v>
      </c>
      <c r="L1820" t="s">
        <v>847</v>
      </c>
      <c r="M1820" t="s">
        <v>870</v>
      </c>
      <c r="N1820" t="s">
        <v>871</v>
      </c>
      <c r="O1820" t="s">
        <v>872</v>
      </c>
      <c r="P1820" t="s">
        <v>673</v>
      </c>
      <c r="Q1820" t="s">
        <v>749</v>
      </c>
      <c r="R1820" t="s">
        <v>661</v>
      </c>
      <c r="S1820" t="s">
        <v>750</v>
      </c>
      <c r="T1820" t="s">
        <v>751</v>
      </c>
      <c r="U1820" t="s">
        <v>752</v>
      </c>
      <c r="V1820" t="s">
        <v>753</v>
      </c>
      <c r="W1820" t="s">
        <v>933</v>
      </c>
      <c r="X1820" t="s">
        <v>934</v>
      </c>
      <c r="Y1820" t="s">
        <v>755</v>
      </c>
      <c r="Z1820" t="s">
        <v>380</v>
      </c>
      <c r="AA1820" t="s">
        <v>756</v>
      </c>
      <c r="AB1820" t="s">
        <v>924</v>
      </c>
      <c r="AC1820" t="s">
        <v>758</v>
      </c>
      <c r="AD1820" t="s">
        <v>759</v>
      </c>
      <c r="AE1820" t="s">
        <v>247</v>
      </c>
      <c r="AF1820" t="s">
        <v>935</v>
      </c>
      <c r="AG1820" t="s">
        <v>761</v>
      </c>
      <c r="AH1820" t="s">
        <v>762</v>
      </c>
      <c r="AI1820" t="s">
        <v>936</v>
      </c>
      <c r="AJ1820">
        <v>-639.17999999999995</v>
      </c>
      <c r="AK1820">
        <v>0</v>
      </c>
      <c r="AL1820">
        <v>0</v>
      </c>
      <c r="AM1820" t="s">
        <v>764</v>
      </c>
      <c r="AN1820" t="s">
        <v>764</v>
      </c>
      <c r="AO1820" t="s">
        <v>764</v>
      </c>
    </row>
    <row r="1821" spans="1:41" x14ac:dyDescent="0.35">
      <c r="A1821">
        <v>1273419</v>
      </c>
      <c r="B1821" t="s">
        <v>740</v>
      </c>
      <c r="C1821" t="s">
        <v>741</v>
      </c>
      <c r="D1821" t="e">
        <v>#N/A</v>
      </c>
      <c r="E1821" t="s">
        <v>940</v>
      </c>
      <c r="F1821" t="s">
        <v>869</v>
      </c>
      <c r="G1821">
        <v>2021</v>
      </c>
      <c r="H1821">
        <v>2</v>
      </c>
      <c r="I1821" t="s">
        <v>858</v>
      </c>
      <c r="J1821" s="29">
        <v>44255</v>
      </c>
      <c r="K1821" t="s">
        <v>744</v>
      </c>
      <c r="L1821" t="s">
        <v>847</v>
      </c>
      <c r="M1821" t="s">
        <v>870</v>
      </c>
      <c r="N1821" t="s">
        <v>871</v>
      </c>
      <c r="O1821" t="s">
        <v>872</v>
      </c>
      <c r="P1821" t="s">
        <v>673</v>
      </c>
      <c r="Q1821" t="s">
        <v>749</v>
      </c>
      <c r="R1821" t="s">
        <v>647</v>
      </c>
      <c r="S1821" t="s">
        <v>778</v>
      </c>
      <c r="T1821" t="s">
        <v>751</v>
      </c>
      <c r="U1821" t="s">
        <v>752</v>
      </c>
      <c r="V1821" t="s">
        <v>753</v>
      </c>
      <c r="W1821" t="s">
        <v>933</v>
      </c>
      <c r="X1821" t="s">
        <v>934</v>
      </c>
      <c r="Y1821" t="s">
        <v>755</v>
      </c>
      <c r="Z1821" t="s">
        <v>380</v>
      </c>
      <c r="AA1821" t="s">
        <v>756</v>
      </c>
      <c r="AB1821" t="s">
        <v>924</v>
      </c>
      <c r="AC1821" t="s">
        <v>758</v>
      </c>
      <c r="AD1821" t="s">
        <v>759</v>
      </c>
      <c r="AE1821" t="s">
        <v>472</v>
      </c>
      <c r="AF1821" t="s">
        <v>935</v>
      </c>
      <c r="AG1821" t="s">
        <v>761</v>
      </c>
      <c r="AH1821" t="s">
        <v>762</v>
      </c>
      <c r="AI1821" t="s">
        <v>936</v>
      </c>
      <c r="AJ1821">
        <v>-727.72</v>
      </c>
      <c r="AK1821">
        <v>0</v>
      </c>
      <c r="AL1821">
        <v>0</v>
      </c>
      <c r="AM1821" t="s">
        <v>764</v>
      </c>
      <c r="AN1821" t="s">
        <v>764</v>
      </c>
      <c r="AO1821" t="s">
        <v>764</v>
      </c>
    </row>
    <row r="1822" spans="1:41" x14ac:dyDescent="0.35">
      <c r="A1822">
        <v>1273420</v>
      </c>
      <c r="B1822" t="s">
        <v>740</v>
      </c>
      <c r="C1822" t="s">
        <v>741</v>
      </c>
      <c r="D1822" t="e">
        <v>#N/A</v>
      </c>
      <c r="E1822" t="s">
        <v>939</v>
      </c>
      <c r="F1822" t="s">
        <v>869</v>
      </c>
      <c r="G1822">
        <v>2021</v>
      </c>
      <c r="H1822">
        <v>2</v>
      </c>
      <c r="I1822" t="s">
        <v>858</v>
      </c>
      <c r="J1822" s="29">
        <v>44255</v>
      </c>
      <c r="K1822" t="s">
        <v>744</v>
      </c>
      <c r="L1822" t="s">
        <v>847</v>
      </c>
      <c r="M1822" t="s">
        <v>870</v>
      </c>
      <c r="N1822" t="s">
        <v>871</v>
      </c>
      <c r="O1822" t="s">
        <v>872</v>
      </c>
      <c r="P1822" t="s">
        <v>673</v>
      </c>
      <c r="Q1822" t="s">
        <v>749</v>
      </c>
      <c r="R1822" t="s">
        <v>647</v>
      </c>
      <c r="S1822" t="s">
        <v>778</v>
      </c>
      <c r="T1822" t="s">
        <v>751</v>
      </c>
      <c r="U1822" t="s">
        <v>752</v>
      </c>
      <c r="V1822" t="s">
        <v>753</v>
      </c>
      <c r="W1822" t="s">
        <v>930</v>
      </c>
      <c r="X1822" t="s">
        <v>931</v>
      </c>
      <c r="Y1822" t="s">
        <v>755</v>
      </c>
      <c r="Z1822" t="s">
        <v>380</v>
      </c>
      <c r="AA1822" t="s">
        <v>756</v>
      </c>
      <c r="AB1822" t="s">
        <v>924</v>
      </c>
      <c r="AC1822" t="s">
        <v>758</v>
      </c>
      <c r="AD1822" t="s">
        <v>759</v>
      </c>
      <c r="AE1822" t="s">
        <v>472</v>
      </c>
      <c r="AF1822" t="s">
        <v>925</v>
      </c>
      <c r="AG1822" t="s">
        <v>761</v>
      </c>
      <c r="AH1822" t="s">
        <v>762</v>
      </c>
      <c r="AI1822" t="s">
        <v>926</v>
      </c>
      <c r="AJ1822">
        <v>-335.16</v>
      </c>
      <c r="AK1822">
        <v>0</v>
      </c>
      <c r="AL1822">
        <v>0</v>
      </c>
      <c r="AM1822" t="s">
        <v>764</v>
      </c>
      <c r="AN1822" t="s">
        <v>764</v>
      </c>
      <c r="AO1822" t="s">
        <v>764</v>
      </c>
    </row>
    <row r="1823" spans="1:41" x14ac:dyDescent="0.35">
      <c r="A1823">
        <v>1199589</v>
      </c>
      <c r="B1823" t="s">
        <v>740</v>
      </c>
      <c r="C1823" t="s">
        <v>741</v>
      </c>
      <c r="D1823" t="e">
        <v>#N/A</v>
      </c>
      <c r="E1823" t="s">
        <v>945</v>
      </c>
      <c r="F1823" t="s">
        <v>869</v>
      </c>
      <c r="G1823">
        <v>2021</v>
      </c>
      <c r="H1823">
        <v>2</v>
      </c>
      <c r="I1823" t="s">
        <v>858</v>
      </c>
      <c r="J1823" s="29">
        <v>44255</v>
      </c>
      <c r="K1823" t="s">
        <v>744</v>
      </c>
      <c r="L1823" t="s">
        <v>769</v>
      </c>
      <c r="M1823" t="s">
        <v>896</v>
      </c>
      <c r="N1823" t="s">
        <v>897</v>
      </c>
      <c r="O1823" t="s">
        <v>850</v>
      </c>
      <c r="P1823" t="s">
        <v>673</v>
      </c>
      <c r="Q1823" t="s">
        <v>749</v>
      </c>
      <c r="R1823" t="s">
        <v>639</v>
      </c>
      <c r="S1823" t="s">
        <v>703</v>
      </c>
      <c r="T1823" t="s">
        <v>751</v>
      </c>
      <c r="U1823" t="s">
        <v>752</v>
      </c>
      <c r="V1823" t="s">
        <v>753</v>
      </c>
      <c r="W1823" t="s">
        <v>930</v>
      </c>
      <c r="X1823" t="s">
        <v>931</v>
      </c>
      <c r="Y1823" t="s">
        <v>755</v>
      </c>
      <c r="Z1823" t="s">
        <v>380</v>
      </c>
      <c r="AA1823" t="s">
        <v>756</v>
      </c>
      <c r="AB1823" t="s">
        <v>924</v>
      </c>
      <c r="AC1823" t="s">
        <v>758</v>
      </c>
      <c r="AD1823" t="s">
        <v>759</v>
      </c>
      <c r="AE1823" t="s">
        <v>766</v>
      </c>
      <c r="AF1823" t="s">
        <v>925</v>
      </c>
      <c r="AG1823" t="s">
        <v>761</v>
      </c>
      <c r="AH1823" t="s">
        <v>762</v>
      </c>
      <c r="AI1823" t="s">
        <v>926</v>
      </c>
      <c r="AJ1823">
        <v>-623.48</v>
      </c>
      <c r="AK1823">
        <v>0</v>
      </c>
      <c r="AL1823">
        <v>0</v>
      </c>
      <c r="AM1823" t="s">
        <v>764</v>
      </c>
      <c r="AN1823" t="s">
        <v>764</v>
      </c>
      <c r="AO1823" t="s">
        <v>764</v>
      </c>
    </row>
    <row r="1824" spans="1:41" x14ac:dyDescent="0.35">
      <c r="A1824">
        <v>1208937</v>
      </c>
      <c r="B1824" t="s">
        <v>740</v>
      </c>
      <c r="C1824" t="s">
        <v>741</v>
      </c>
      <c r="D1824" t="e">
        <v>#N/A</v>
      </c>
      <c r="E1824" t="s">
        <v>946</v>
      </c>
      <c r="F1824" t="s">
        <v>869</v>
      </c>
      <c r="G1824">
        <v>2021</v>
      </c>
      <c r="H1824">
        <v>2</v>
      </c>
      <c r="I1824" t="s">
        <v>858</v>
      </c>
      <c r="J1824" s="29">
        <v>44255</v>
      </c>
      <c r="K1824" t="s">
        <v>744</v>
      </c>
      <c r="L1824" t="s">
        <v>769</v>
      </c>
      <c r="M1824" t="s">
        <v>896</v>
      </c>
      <c r="N1824" t="s">
        <v>897</v>
      </c>
      <c r="O1824" t="s">
        <v>850</v>
      </c>
      <c r="P1824" t="s">
        <v>673</v>
      </c>
      <c r="Q1824" t="s">
        <v>749</v>
      </c>
      <c r="R1824" t="s">
        <v>639</v>
      </c>
      <c r="S1824" t="s">
        <v>703</v>
      </c>
      <c r="T1824" t="s">
        <v>751</v>
      </c>
      <c r="U1824" t="s">
        <v>752</v>
      </c>
      <c r="V1824" t="s">
        <v>753</v>
      </c>
      <c r="W1824" t="s">
        <v>933</v>
      </c>
      <c r="X1824" t="s">
        <v>934</v>
      </c>
      <c r="Y1824" t="s">
        <v>755</v>
      </c>
      <c r="Z1824" t="s">
        <v>380</v>
      </c>
      <c r="AA1824" t="s">
        <v>756</v>
      </c>
      <c r="AB1824" t="s">
        <v>924</v>
      </c>
      <c r="AC1824" t="s">
        <v>758</v>
      </c>
      <c r="AD1824" t="s">
        <v>759</v>
      </c>
      <c r="AE1824" t="s">
        <v>766</v>
      </c>
      <c r="AF1824" t="s">
        <v>935</v>
      </c>
      <c r="AG1824" t="s">
        <v>761</v>
      </c>
      <c r="AH1824" t="s">
        <v>762</v>
      </c>
      <c r="AI1824" t="s">
        <v>936</v>
      </c>
      <c r="AJ1824">
        <v>-1667.49</v>
      </c>
      <c r="AK1824">
        <v>0</v>
      </c>
      <c r="AL1824">
        <v>0</v>
      </c>
      <c r="AM1824" t="s">
        <v>764</v>
      </c>
      <c r="AN1824" t="s">
        <v>764</v>
      </c>
      <c r="AO1824" t="s">
        <v>764</v>
      </c>
    </row>
    <row r="1825" spans="1:41" x14ac:dyDescent="0.35">
      <c r="A1825">
        <v>1316978</v>
      </c>
      <c r="B1825" t="s">
        <v>740</v>
      </c>
      <c r="C1825" t="s">
        <v>741</v>
      </c>
      <c r="D1825" t="e">
        <v>#N/A</v>
      </c>
      <c r="E1825" t="s">
        <v>1019</v>
      </c>
      <c r="F1825" t="s">
        <v>869</v>
      </c>
      <c r="G1825">
        <v>2021</v>
      </c>
      <c r="H1825">
        <v>2</v>
      </c>
      <c r="I1825" t="s">
        <v>858</v>
      </c>
      <c r="J1825" s="29">
        <v>44255</v>
      </c>
      <c r="K1825" t="s">
        <v>744</v>
      </c>
      <c r="L1825" t="s">
        <v>769</v>
      </c>
      <c r="M1825" t="s">
        <v>896</v>
      </c>
      <c r="N1825" t="s">
        <v>897</v>
      </c>
      <c r="O1825" t="s">
        <v>850</v>
      </c>
      <c r="P1825" t="s">
        <v>673</v>
      </c>
      <c r="Q1825" t="s">
        <v>749</v>
      </c>
      <c r="R1825" t="s">
        <v>645</v>
      </c>
      <c r="S1825" t="s">
        <v>841</v>
      </c>
      <c r="T1825" t="s">
        <v>751</v>
      </c>
      <c r="U1825" t="s">
        <v>752</v>
      </c>
      <c r="V1825" t="s">
        <v>753</v>
      </c>
      <c r="W1825" t="s">
        <v>930</v>
      </c>
      <c r="X1825" t="s">
        <v>931</v>
      </c>
      <c r="Y1825" t="s">
        <v>755</v>
      </c>
      <c r="Z1825" t="s">
        <v>380</v>
      </c>
      <c r="AA1825" t="s">
        <v>756</v>
      </c>
      <c r="AB1825" t="s">
        <v>924</v>
      </c>
      <c r="AC1825" t="s">
        <v>758</v>
      </c>
      <c r="AD1825" t="s">
        <v>759</v>
      </c>
      <c r="AE1825" t="s">
        <v>766</v>
      </c>
      <c r="AF1825" t="s">
        <v>925</v>
      </c>
      <c r="AG1825" t="s">
        <v>761</v>
      </c>
      <c r="AH1825" t="s">
        <v>762</v>
      </c>
      <c r="AI1825" t="s">
        <v>926</v>
      </c>
      <c r="AJ1825">
        <v>-345.15</v>
      </c>
      <c r="AK1825">
        <v>0</v>
      </c>
      <c r="AL1825">
        <v>0</v>
      </c>
      <c r="AM1825" t="s">
        <v>764</v>
      </c>
      <c r="AN1825" t="s">
        <v>764</v>
      </c>
      <c r="AO1825" t="s">
        <v>764</v>
      </c>
    </row>
    <row r="1826" spans="1:41" x14ac:dyDescent="0.35">
      <c r="A1826">
        <v>1247811</v>
      </c>
      <c r="B1826" t="s">
        <v>740</v>
      </c>
      <c r="C1826" t="s">
        <v>741</v>
      </c>
      <c r="D1826" t="e">
        <v>#N/A</v>
      </c>
      <c r="E1826" t="s">
        <v>942</v>
      </c>
      <c r="F1826" t="s">
        <v>869</v>
      </c>
      <c r="G1826">
        <v>2021</v>
      </c>
      <c r="H1826">
        <v>2</v>
      </c>
      <c r="I1826" t="s">
        <v>858</v>
      </c>
      <c r="J1826" s="29">
        <v>44255</v>
      </c>
      <c r="K1826" t="s">
        <v>744</v>
      </c>
      <c r="L1826" t="s">
        <v>769</v>
      </c>
      <c r="M1826" t="s">
        <v>896</v>
      </c>
      <c r="N1826" t="s">
        <v>897</v>
      </c>
      <c r="O1826" t="s">
        <v>850</v>
      </c>
      <c r="P1826" t="s">
        <v>673</v>
      </c>
      <c r="Q1826" t="s">
        <v>749</v>
      </c>
      <c r="R1826" t="s">
        <v>643</v>
      </c>
      <c r="S1826" t="s">
        <v>696</v>
      </c>
      <c r="T1826" t="s">
        <v>751</v>
      </c>
      <c r="U1826" t="s">
        <v>752</v>
      </c>
      <c r="V1826" t="s">
        <v>753</v>
      </c>
      <c r="W1826" t="s">
        <v>933</v>
      </c>
      <c r="X1826" t="s">
        <v>934</v>
      </c>
      <c r="Y1826" t="s">
        <v>755</v>
      </c>
      <c r="Z1826" t="s">
        <v>380</v>
      </c>
      <c r="AA1826" t="s">
        <v>756</v>
      </c>
      <c r="AB1826" t="s">
        <v>924</v>
      </c>
      <c r="AC1826" t="s">
        <v>758</v>
      </c>
      <c r="AD1826" t="s">
        <v>759</v>
      </c>
      <c r="AE1826" t="s">
        <v>472</v>
      </c>
      <c r="AF1826" t="s">
        <v>935</v>
      </c>
      <c r="AG1826" t="s">
        <v>761</v>
      </c>
      <c r="AH1826" t="s">
        <v>762</v>
      </c>
      <c r="AI1826" t="s">
        <v>936</v>
      </c>
      <c r="AJ1826">
        <v>-233.68</v>
      </c>
      <c r="AK1826">
        <v>0</v>
      </c>
      <c r="AL1826">
        <v>0</v>
      </c>
      <c r="AM1826" t="s">
        <v>764</v>
      </c>
      <c r="AN1826" t="s">
        <v>764</v>
      </c>
      <c r="AO1826" t="s">
        <v>764</v>
      </c>
    </row>
    <row r="1827" spans="1:41" x14ac:dyDescent="0.35">
      <c r="A1827">
        <v>1237049</v>
      </c>
      <c r="B1827" t="s">
        <v>740</v>
      </c>
      <c r="C1827" t="s">
        <v>741</v>
      </c>
      <c r="D1827" t="e">
        <v>#N/A</v>
      </c>
      <c r="E1827" t="s">
        <v>1020</v>
      </c>
      <c r="F1827" t="s">
        <v>869</v>
      </c>
      <c r="G1827">
        <v>2021</v>
      </c>
      <c r="H1827">
        <v>2</v>
      </c>
      <c r="I1827" t="s">
        <v>858</v>
      </c>
      <c r="J1827" s="29">
        <v>44255</v>
      </c>
      <c r="K1827" t="s">
        <v>744</v>
      </c>
      <c r="L1827" t="s">
        <v>769</v>
      </c>
      <c r="M1827" t="s">
        <v>896</v>
      </c>
      <c r="N1827" t="s">
        <v>897</v>
      </c>
      <c r="O1827" t="s">
        <v>850</v>
      </c>
      <c r="P1827" t="s">
        <v>673</v>
      </c>
      <c r="Q1827" t="s">
        <v>749</v>
      </c>
      <c r="R1827" t="s">
        <v>657</v>
      </c>
      <c r="S1827" t="s">
        <v>875</v>
      </c>
      <c r="T1827" t="s">
        <v>751</v>
      </c>
      <c r="U1827" t="s">
        <v>752</v>
      </c>
      <c r="V1827" t="s">
        <v>753</v>
      </c>
      <c r="W1827" t="s">
        <v>930</v>
      </c>
      <c r="X1827" t="s">
        <v>931</v>
      </c>
      <c r="Y1827" t="s">
        <v>755</v>
      </c>
      <c r="Z1827" t="s">
        <v>380</v>
      </c>
      <c r="AA1827" t="s">
        <v>756</v>
      </c>
      <c r="AB1827" t="s">
        <v>924</v>
      </c>
      <c r="AC1827" t="s">
        <v>758</v>
      </c>
      <c r="AD1827" t="s">
        <v>759</v>
      </c>
      <c r="AE1827" t="s">
        <v>472</v>
      </c>
      <c r="AF1827" t="s">
        <v>925</v>
      </c>
      <c r="AG1827" t="s">
        <v>761</v>
      </c>
      <c r="AH1827" t="s">
        <v>762</v>
      </c>
      <c r="AI1827" t="s">
        <v>926</v>
      </c>
      <c r="AJ1827">
        <v>-45.76</v>
      </c>
      <c r="AK1827">
        <v>0</v>
      </c>
      <c r="AL1827">
        <v>0</v>
      </c>
      <c r="AM1827" t="s">
        <v>764</v>
      </c>
      <c r="AN1827" t="s">
        <v>764</v>
      </c>
      <c r="AO1827" t="s">
        <v>764</v>
      </c>
    </row>
    <row r="1828" spans="1:41" x14ac:dyDescent="0.35">
      <c r="A1828">
        <v>1254406</v>
      </c>
      <c r="B1828" t="s">
        <v>740</v>
      </c>
      <c r="C1828" t="s">
        <v>741</v>
      </c>
      <c r="D1828" t="e">
        <v>#N/A</v>
      </c>
      <c r="E1828" t="s">
        <v>941</v>
      </c>
      <c r="F1828" t="s">
        <v>869</v>
      </c>
      <c r="G1828">
        <v>2021</v>
      </c>
      <c r="H1828">
        <v>2</v>
      </c>
      <c r="I1828" t="s">
        <v>858</v>
      </c>
      <c r="J1828" s="29">
        <v>44255</v>
      </c>
      <c r="K1828" t="s">
        <v>744</v>
      </c>
      <c r="L1828" t="s">
        <v>769</v>
      </c>
      <c r="M1828" t="s">
        <v>896</v>
      </c>
      <c r="N1828" t="s">
        <v>897</v>
      </c>
      <c r="O1828" t="s">
        <v>850</v>
      </c>
      <c r="P1828" t="s">
        <v>673</v>
      </c>
      <c r="Q1828" t="s">
        <v>749</v>
      </c>
      <c r="R1828" t="s">
        <v>643</v>
      </c>
      <c r="S1828" t="s">
        <v>696</v>
      </c>
      <c r="T1828" t="s">
        <v>751</v>
      </c>
      <c r="U1828" t="s">
        <v>752</v>
      </c>
      <c r="V1828" t="s">
        <v>753</v>
      </c>
      <c r="W1828" t="s">
        <v>930</v>
      </c>
      <c r="X1828" t="s">
        <v>931</v>
      </c>
      <c r="Y1828" t="s">
        <v>755</v>
      </c>
      <c r="Z1828" t="s">
        <v>380</v>
      </c>
      <c r="AA1828" t="s">
        <v>756</v>
      </c>
      <c r="AB1828" t="s">
        <v>924</v>
      </c>
      <c r="AC1828" t="s">
        <v>758</v>
      </c>
      <c r="AD1828" t="s">
        <v>759</v>
      </c>
      <c r="AE1828" t="s">
        <v>472</v>
      </c>
      <c r="AF1828" t="s">
        <v>925</v>
      </c>
      <c r="AG1828" t="s">
        <v>761</v>
      </c>
      <c r="AH1828" t="s">
        <v>762</v>
      </c>
      <c r="AI1828" t="s">
        <v>926</v>
      </c>
      <c r="AJ1828">
        <v>-2312.62</v>
      </c>
      <c r="AK1828">
        <v>0</v>
      </c>
      <c r="AL1828">
        <v>0</v>
      </c>
      <c r="AM1828" t="s">
        <v>764</v>
      </c>
      <c r="AN1828" t="s">
        <v>764</v>
      </c>
      <c r="AO1828" t="s">
        <v>764</v>
      </c>
    </row>
    <row r="1829" spans="1:41" x14ac:dyDescent="0.35">
      <c r="A1829">
        <v>1028500</v>
      </c>
      <c r="B1829" t="s">
        <v>740</v>
      </c>
      <c r="C1829" t="s">
        <v>741</v>
      </c>
      <c r="D1829" t="e">
        <v>#N/A</v>
      </c>
      <c r="E1829" t="s">
        <v>996</v>
      </c>
      <c r="F1829" t="s">
        <v>869</v>
      </c>
      <c r="G1829">
        <v>2021</v>
      </c>
      <c r="H1829">
        <v>2</v>
      </c>
      <c r="I1829" t="s">
        <v>858</v>
      </c>
      <c r="J1829" s="29">
        <v>44255</v>
      </c>
      <c r="K1829" t="s">
        <v>744</v>
      </c>
      <c r="L1829" t="s">
        <v>769</v>
      </c>
      <c r="M1829" t="s">
        <v>896</v>
      </c>
      <c r="N1829" t="s">
        <v>897</v>
      </c>
      <c r="O1829" t="s">
        <v>850</v>
      </c>
      <c r="P1829" t="s">
        <v>673</v>
      </c>
      <c r="Q1829" t="s">
        <v>749</v>
      </c>
      <c r="R1829" t="s">
        <v>583</v>
      </c>
      <c r="S1829" t="s">
        <v>689</v>
      </c>
      <c r="T1829" t="s">
        <v>751</v>
      </c>
      <c r="U1829" t="s">
        <v>752</v>
      </c>
      <c r="V1829" t="s">
        <v>753</v>
      </c>
      <c r="W1829" t="s">
        <v>933</v>
      </c>
      <c r="X1829" t="s">
        <v>934</v>
      </c>
      <c r="Y1829" t="s">
        <v>755</v>
      </c>
      <c r="Z1829" t="s">
        <v>380</v>
      </c>
      <c r="AA1829" t="s">
        <v>756</v>
      </c>
      <c r="AB1829" t="s">
        <v>924</v>
      </c>
      <c r="AC1829" t="s">
        <v>758</v>
      </c>
      <c r="AD1829" t="s">
        <v>759</v>
      </c>
      <c r="AE1829" t="s">
        <v>768</v>
      </c>
      <c r="AF1829" t="s">
        <v>935</v>
      </c>
      <c r="AG1829" t="s">
        <v>761</v>
      </c>
      <c r="AH1829" t="s">
        <v>762</v>
      </c>
      <c r="AI1829" t="s">
        <v>936</v>
      </c>
      <c r="AJ1829">
        <v>-1130.45</v>
      </c>
      <c r="AK1829">
        <v>0</v>
      </c>
      <c r="AL1829">
        <v>0</v>
      </c>
      <c r="AM1829" t="s">
        <v>764</v>
      </c>
      <c r="AN1829" t="s">
        <v>764</v>
      </c>
      <c r="AO1829" t="s">
        <v>764</v>
      </c>
    </row>
    <row r="1830" spans="1:41" x14ac:dyDescent="0.35">
      <c r="A1830">
        <v>1433543</v>
      </c>
      <c r="B1830" t="s">
        <v>740</v>
      </c>
      <c r="C1830" t="s">
        <v>741</v>
      </c>
      <c r="D1830" t="e">
        <v>#N/A</v>
      </c>
      <c r="E1830" t="s">
        <v>1008</v>
      </c>
      <c r="F1830" t="s">
        <v>869</v>
      </c>
      <c r="G1830">
        <v>2021</v>
      </c>
      <c r="H1830">
        <v>2</v>
      </c>
      <c r="I1830" t="s">
        <v>858</v>
      </c>
      <c r="J1830" s="29">
        <v>44255</v>
      </c>
      <c r="K1830" t="s">
        <v>744</v>
      </c>
      <c r="L1830" t="s">
        <v>769</v>
      </c>
      <c r="M1830" t="s">
        <v>896</v>
      </c>
      <c r="N1830" t="s">
        <v>897</v>
      </c>
      <c r="O1830" t="s">
        <v>850</v>
      </c>
      <c r="P1830" t="s">
        <v>673</v>
      </c>
      <c r="Q1830" t="s">
        <v>749</v>
      </c>
      <c r="R1830" t="s">
        <v>653</v>
      </c>
      <c r="S1830" t="s">
        <v>773</v>
      </c>
      <c r="T1830" t="s">
        <v>751</v>
      </c>
      <c r="U1830" t="s">
        <v>752</v>
      </c>
      <c r="V1830" t="s">
        <v>753</v>
      </c>
      <c r="W1830" t="s">
        <v>930</v>
      </c>
      <c r="X1830" t="s">
        <v>931</v>
      </c>
      <c r="Y1830" t="s">
        <v>755</v>
      </c>
      <c r="Z1830" t="s">
        <v>380</v>
      </c>
      <c r="AA1830" t="s">
        <v>756</v>
      </c>
      <c r="AB1830" t="s">
        <v>924</v>
      </c>
      <c r="AC1830" t="s">
        <v>758</v>
      </c>
      <c r="AD1830" t="s">
        <v>759</v>
      </c>
      <c r="AE1830" t="s">
        <v>575</v>
      </c>
      <c r="AF1830" t="s">
        <v>925</v>
      </c>
      <c r="AG1830" t="s">
        <v>761</v>
      </c>
      <c r="AH1830" t="s">
        <v>762</v>
      </c>
      <c r="AI1830" t="s">
        <v>926</v>
      </c>
      <c r="AJ1830">
        <v>-112.32</v>
      </c>
      <c r="AK1830">
        <v>0</v>
      </c>
      <c r="AL1830">
        <v>0</v>
      </c>
      <c r="AM1830" t="s">
        <v>764</v>
      </c>
      <c r="AN1830" t="s">
        <v>764</v>
      </c>
      <c r="AO1830" t="s">
        <v>764</v>
      </c>
    </row>
    <row r="1831" spans="1:41" x14ac:dyDescent="0.35">
      <c r="A1831">
        <v>1433543</v>
      </c>
      <c r="B1831" t="s">
        <v>740</v>
      </c>
      <c r="C1831" t="s">
        <v>741</v>
      </c>
      <c r="D1831" t="e">
        <v>#N/A</v>
      </c>
      <c r="E1831" t="s">
        <v>1008</v>
      </c>
      <c r="F1831" t="s">
        <v>869</v>
      </c>
      <c r="G1831">
        <v>2021</v>
      </c>
      <c r="H1831">
        <v>2</v>
      </c>
      <c r="I1831" t="s">
        <v>858</v>
      </c>
      <c r="J1831" s="29">
        <v>44255</v>
      </c>
      <c r="K1831" t="s">
        <v>744</v>
      </c>
      <c r="L1831" t="s">
        <v>769</v>
      </c>
      <c r="M1831" t="s">
        <v>896</v>
      </c>
      <c r="N1831" t="s">
        <v>897</v>
      </c>
      <c r="O1831" t="s">
        <v>850</v>
      </c>
      <c r="P1831" t="s">
        <v>673</v>
      </c>
      <c r="Q1831" t="s">
        <v>749</v>
      </c>
      <c r="R1831" t="s">
        <v>653</v>
      </c>
      <c r="S1831" t="s">
        <v>773</v>
      </c>
      <c r="T1831" t="s">
        <v>751</v>
      </c>
      <c r="U1831" t="s">
        <v>752</v>
      </c>
      <c r="V1831" t="s">
        <v>753</v>
      </c>
      <c r="W1831" t="s">
        <v>930</v>
      </c>
      <c r="X1831" t="s">
        <v>931</v>
      </c>
      <c r="Y1831" t="s">
        <v>755</v>
      </c>
      <c r="Z1831" t="s">
        <v>380</v>
      </c>
      <c r="AA1831" t="s">
        <v>756</v>
      </c>
      <c r="AB1831" t="s">
        <v>924</v>
      </c>
      <c r="AC1831" t="s">
        <v>758</v>
      </c>
      <c r="AD1831" t="s">
        <v>759</v>
      </c>
      <c r="AE1831" t="s">
        <v>575</v>
      </c>
      <c r="AF1831" t="s">
        <v>925</v>
      </c>
      <c r="AG1831" t="s">
        <v>761</v>
      </c>
      <c r="AH1831" t="s">
        <v>762</v>
      </c>
      <c r="AI1831" t="s">
        <v>926</v>
      </c>
      <c r="AJ1831">
        <v>-473.1</v>
      </c>
      <c r="AK1831">
        <v>0</v>
      </c>
      <c r="AL1831">
        <v>0</v>
      </c>
      <c r="AM1831" t="s">
        <v>764</v>
      </c>
      <c r="AN1831" t="s">
        <v>764</v>
      </c>
      <c r="AO1831" t="s">
        <v>764</v>
      </c>
    </row>
    <row r="1832" spans="1:41" x14ac:dyDescent="0.35">
      <c r="A1832">
        <v>1433543</v>
      </c>
      <c r="B1832" t="s">
        <v>740</v>
      </c>
      <c r="C1832" t="s">
        <v>741</v>
      </c>
      <c r="D1832" t="e">
        <v>#N/A</v>
      </c>
      <c r="E1832" t="s">
        <v>1008</v>
      </c>
      <c r="F1832" t="s">
        <v>869</v>
      </c>
      <c r="G1832">
        <v>2021</v>
      </c>
      <c r="H1832">
        <v>2</v>
      </c>
      <c r="I1832" t="s">
        <v>858</v>
      </c>
      <c r="J1832" s="29">
        <v>44255</v>
      </c>
      <c r="K1832" t="s">
        <v>744</v>
      </c>
      <c r="L1832" t="s">
        <v>769</v>
      </c>
      <c r="M1832" t="s">
        <v>896</v>
      </c>
      <c r="N1832" t="s">
        <v>897</v>
      </c>
      <c r="O1832" t="s">
        <v>850</v>
      </c>
      <c r="P1832" t="s">
        <v>673</v>
      </c>
      <c r="Q1832" t="s">
        <v>749</v>
      </c>
      <c r="R1832" t="s">
        <v>653</v>
      </c>
      <c r="S1832" t="s">
        <v>773</v>
      </c>
      <c r="T1832" t="s">
        <v>751</v>
      </c>
      <c r="U1832" t="s">
        <v>752</v>
      </c>
      <c r="V1832" t="s">
        <v>753</v>
      </c>
      <c r="W1832" t="s">
        <v>930</v>
      </c>
      <c r="X1832" t="s">
        <v>931</v>
      </c>
      <c r="Y1832" t="s">
        <v>755</v>
      </c>
      <c r="Z1832" t="s">
        <v>380</v>
      </c>
      <c r="AA1832" t="s">
        <v>756</v>
      </c>
      <c r="AB1832" t="s">
        <v>924</v>
      </c>
      <c r="AC1832" t="s">
        <v>758</v>
      </c>
      <c r="AD1832" t="s">
        <v>759</v>
      </c>
      <c r="AE1832" t="s">
        <v>575</v>
      </c>
      <c r="AF1832" t="s">
        <v>925</v>
      </c>
      <c r="AG1832" t="s">
        <v>761</v>
      </c>
      <c r="AH1832" t="s">
        <v>762</v>
      </c>
      <c r="AI1832" t="s">
        <v>926</v>
      </c>
      <c r="AJ1832">
        <v>-1195.72</v>
      </c>
      <c r="AK1832">
        <v>0</v>
      </c>
      <c r="AL1832">
        <v>0</v>
      </c>
      <c r="AM1832" t="s">
        <v>764</v>
      </c>
      <c r="AN1832" t="s">
        <v>764</v>
      </c>
      <c r="AO1832" t="s">
        <v>764</v>
      </c>
    </row>
    <row r="1833" spans="1:41" x14ac:dyDescent="0.35">
      <c r="A1833">
        <v>1376938</v>
      </c>
      <c r="B1833" t="s">
        <v>740</v>
      </c>
      <c r="C1833" t="s">
        <v>741</v>
      </c>
      <c r="D1833" t="e">
        <v>#N/A</v>
      </c>
      <c r="E1833" t="s">
        <v>1000</v>
      </c>
      <c r="F1833" t="s">
        <v>869</v>
      </c>
      <c r="G1833">
        <v>2021</v>
      </c>
      <c r="H1833">
        <v>2</v>
      </c>
      <c r="I1833" t="s">
        <v>858</v>
      </c>
      <c r="J1833" s="29">
        <v>44255</v>
      </c>
      <c r="K1833" t="s">
        <v>744</v>
      </c>
      <c r="L1833" t="s">
        <v>769</v>
      </c>
      <c r="M1833" t="s">
        <v>896</v>
      </c>
      <c r="N1833" t="s">
        <v>897</v>
      </c>
      <c r="O1833" t="s">
        <v>850</v>
      </c>
      <c r="P1833" t="s">
        <v>673</v>
      </c>
      <c r="Q1833" t="s">
        <v>749</v>
      </c>
      <c r="R1833" t="s">
        <v>655</v>
      </c>
      <c r="S1833" t="s">
        <v>767</v>
      </c>
      <c r="T1833" t="s">
        <v>751</v>
      </c>
      <c r="U1833" t="s">
        <v>752</v>
      </c>
      <c r="V1833" t="s">
        <v>753</v>
      </c>
      <c r="W1833" t="s">
        <v>930</v>
      </c>
      <c r="X1833" t="s">
        <v>931</v>
      </c>
      <c r="Y1833" t="s">
        <v>755</v>
      </c>
      <c r="Z1833" t="s">
        <v>380</v>
      </c>
      <c r="AA1833" t="s">
        <v>756</v>
      </c>
      <c r="AB1833" t="s">
        <v>924</v>
      </c>
      <c r="AC1833" t="s">
        <v>758</v>
      </c>
      <c r="AD1833" t="s">
        <v>759</v>
      </c>
      <c r="AE1833" t="s">
        <v>768</v>
      </c>
      <c r="AF1833" t="s">
        <v>925</v>
      </c>
      <c r="AG1833" t="s">
        <v>761</v>
      </c>
      <c r="AH1833" t="s">
        <v>762</v>
      </c>
      <c r="AI1833" t="s">
        <v>926</v>
      </c>
      <c r="AJ1833">
        <v>-147.4</v>
      </c>
      <c r="AK1833">
        <v>0</v>
      </c>
      <c r="AL1833">
        <v>0</v>
      </c>
      <c r="AM1833" t="s">
        <v>764</v>
      </c>
      <c r="AN1833" t="s">
        <v>764</v>
      </c>
      <c r="AO1833" t="s">
        <v>764</v>
      </c>
    </row>
    <row r="1834" spans="1:41" x14ac:dyDescent="0.35">
      <c r="A1834">
        <v>1087510</v>
      </c>
      <c r="B1834" t="s">
        <v>740</v>
      </c>
      <c r="C1834" t="s">
        <v>741</v>
      </c>
      <c r="D1834" t="e">
        <v>#N/A</v>
      </c>
      <c r="E1834" t="s">
        <v>1021</v>
      </c>
      <c r="F1834" t="s">
        <v>869</v>
      </c>
      <c r="G1834">
        <v>2021</v>
      </c>
      <c r="H1834">
        <v>2</v>
      </c>
      <c r="I1834" t="s">
        <v>858</v>
      </c>
      <c r="J1834" s="29">
        <v>44255</v>
      </c>
      <c r="K1834" t="s">
        <v>744</v>
      </c>
      <c r="L1834" t="s">
        <v>769</v>
      </c>
      <c r="M1834" t="s">
        <v>896</v>
      </c>
      <c r="N1834" t="s">
        <v>897</v>
      </c>
      <c r="O1834" t="s">
        <v>850</v>
      </c>
      <c r="P1834" t="s">
        <v>673</v>
      </c>
      <c r="Q1834" t="s">
        <v>749</v>
      </c>
      <c r="R1834" t="s">
        <v>655</v>
      </c>
      <c r="S1834" t="s">
        <v>767</v>
      </c>
      <c r="T1834" t="s">
        <v>751</v>
      </c>
      <c r="U1834" t="s">
        <v>752</v>
      </c>
      <c r="V1834" t="s">
        <v>753</v>
      </c>
      <c r="W1834" t="s">
        <v>933</v>
      </c>
      <c r="X1834" t="s">
        <v>934</v>
      </c>
      <c r="Y1834" t="s">
        <v>755</v>
      </c>
      <c r="Z1834" t="s">
        <v>380</v>
      </c>
      <c r="AA1834" t="s">
        <v>756</v>
      </c>
      <c r="AB1834" t="s">
        <v>924</v>
      </c>
      <c r="AC1834" t="s">
        <v>758</v>
      </c>
      <c r="AD1834" t="s">
        <v>759</v>
      </c>
      <c r="AE1834" t="s">
        <v>768</v>
      </c>
      <c r="AF1834" t="s">
        <v>935</v>
      </c>
      <c r="AG1834" t="s">
        <v>761</v>
      </c>
      <c r="AH1834" t="s">
        <v>762</v>
      </c>
      <c r="AI1834" t="s">
        <v>936</v>
      </c>
      <c r="AJ1834">
        <v>-267.94</v>
      </c>
      <c r="AK1834">
        <v>0</v>
      </c>
      <c r="AL1834">
        <v>0</v>
      </c>
      <c r="AM1834" t="s">
        <v>764</v>
      </c>
      <c r="AN1834" t="s">
        <v>764</v>
      </c>
      <c r="AO1834" t="s">
        <v>764</v>
      </c>
    </row>
    <row r="1835" spans="1:41" x14ac:dyDescent="0.35">
      <c r="A1835">
        <v>1416452</v>
      </c>
      <c r="B1835" t="s">
        <v>740</v>
      </c>
      <c r="C1835" t="s">
        <v>741</v>
      </c>
      <c r="D1835" t="e">
        <v>#N/A</v>
      </c>
      <c r="E1835" t="s">
        <v>1022</v>
      </c>
      <c r="F1835" t="s">
        <v>869</v>
      </c>
      <c r="G1835">
        <v>2021</v>
      </c>
      <c r="H1835">
        <v>2</v>
      </c>
      <c r="I1835" t="s">
        <v>858</v>
      </c>
      <c r="J1835" s="29">
        <v>44255</v>
      </c>
      <c r="K1835" t="s">
        <v>744</v>
      </c>
      <c r="L1835" t="s">
        <v>769</v>
      </c>
      <c r="M1835" t="s">
        <v>896</v>
      </c>
      <c r="N1835" t="s">
        <v>897</v>
      </c>
      <c r="O1835" t="s">
        <v>850</v>
      </c>
      <c r="P1835" t="s">
        <v>673</v>
      </c>
      <c r="Q1835" t="s">
        <v>749</v>
      </c>
      <c r="R1835" t="s">
        <v>661</v>
      </c>
      <c r="S1835" t="s">
        <v>750</v>
      </c>
      <c r="T1835" t="s">
        <v>751</v>
      </c>
      <c r="U1835" t="s">
        <v>752</v>
      </c>
      <c r="V1835" t="s">
        <v>753</v>
      </c>
      <c r="W1835" t="s">
        <v>930</v>
      </c>
      <c r="X1835" t="s">
        <v>931</v>
      </c>
      <c r="Y1835" t="s">
        <v>755</v>
      </c>
      <c r="Z1835" t="s">
        <v>380</v>
      </c>
      <c r="AA1835" t="s">
        <v>756</v>
      </c>
      <c r="AB1835" t="s">
        <v>924</v>
      </c>
      <c r="AC1835" t="s">
        <v>758</v>
      </c>
      <c r="AD1835" t="s">
        <v>759</v>
      </c>
      <c r="AE1835" t="s">
        <v>247</v>
      </c>
      <c r="AF1835" t="s">
        <v>925</v>
      </c>
      <c r="AG1835" t="s">
        <v>761</v>
      </c>
      <c r="AH1835" t="s">
        <v>762</v>
      </c>
      <c r="AI1835" t="s">
        <v>926</v>
      </c>
      <c r="AJ1835">
        <v>-133.15</v>
      </c>
      <c r="AK1835">
        <v>0</v>
      </c>
      <c r="AL1835">
        <v>0</v>
      </c>
      <c r="AM1835" t="s">
        <v>764</v>
      </c>
      <c r="AN1835" t="s">
        <v>764</v>
      </c>
      <c r="AO1835" t="s">
        <v>764</v>
      </c>
    </row>
    <row r="1836" spans="1:41" x14ac:dyDescent="0.35">
      <c r="A1836">
        <v>1720244</v>
      </c>
      <c r="B1836" t="s">
        <v>740</v>
      </c>
      <c r="C1836" t="s">
        <v>741</v>
      </c>
      <c r="D1836" t="e">
        <v>#N/A</v>
      </c>
      <c r="E1836" t="s">
        <v>1023</v>
      </c>
      <c r="F1836" t="s">
        <v>869</v>
      </c>
      <c r="G1836">
        <v>2021</v>
      </c>
      <c r="H1836">
        <v>2</v>
      </c>
      <c r="I1836" t="s">
        <v>858</v>
      </c>
      <c r="J1836" s="29">
        <v>44255</v>
      </c>
      <c r="K1836" t="s">
        <v>744</v>
      </c>
      <c r="L1836" t="s">
        <v>769</v>
      </c>
      <c r="M1836" t="s">
        <v>896</v>
      </c>
      <c r="N1836" t="s">
        <v>897</v>
      </c>
      <c r="O1836" t="s">
        <v>850</v>
      </c>
      <c r="P1836" t="s">
        <v>673</v>
      </c>
      <c r="Q1836" t="s">
        <v>749</v>
      </c>
      <c r="R1836" t="s">
        <v>639</v>
      </c>
      <c r="S1836" t="s">
        <v>703</v>
      </c>
      <c r="T1836" t="s">
        <v>751</v>
      </c>
      <c r="U1836" t="s">
        <v>752</v>
      </c>
      <c r="V1836" t="s">
        <v>753</v>
      </c>
      <c r="W1836" t="s">
        <v>922</v>
      </c>
      <c r="X1836" t="s">
        <v>923</v>
      </c>
      <c r="Y1836" t="s">
        <v>755</v>
      </c>
      <c r="Z1836" t="s">
        <v>380</v>
      </c>
      <c r="AA1836" t="s">
        <v>756</v>
      </c>
      <c r="AB1836" t="s">
        <v>924</v>
      </c>
      <c r="AC1836" t="s">
        <v>758</v>
      </c>
      <c r="AD1836" t="s">
        <v>759</v>
      </c>
      <c r="AE1836" t="s">
        <v>766</v>
      </c>
      <c r="AF1836" t="s">
        <v>925</v>
      </c>
      <c r="AG1836" t="s">
        <v>761</v>
      </c>
      <c r="AH1836" t="s">
        <v>762</v>
      </c>
      <c r="AI1836" t="s">
        <v>926</v>
      </c>
      <c r="AJ1836">
        <v>-905.03</v>
      </c>
      <c r="AK1836">
        <v>0</v>
      </c>
      <c r="AL1836">
        <v>0</v>
      </c>
      <c r="AM1836" t="s">
        <v>764</v>
      </c>
      <c r="AN1836" t="s">
        <v>764</v>
      </c>
      <c r="AO1836" t="s">
        <v>764</v>
      </c>
    </row>
    <row r="1837" spans="1:41" x14ac:dyDescent="0.35">
      <c r="A1837">
        <v>1720246</v>
      </c>
      <c r="B1837" t="s">
        <v>740</v>
      </c>
      <c r="C1837" t="s">
        <v>741</v>
      </c>
      <c r="D1837" t="e">
        <v>#N/A</v>
      </c>
      <c r="E1837" t="s">
        <v>1024</v>
      </c>
      <c r="F1837" t="s">
        <v>869</v>
      </c>
      <c r="G1837">
        <v>2021</v>
      </c>
      <c r="H1837">
        <v>2</v>
      </c>
      <c r="I1837" t="s">
        <v>858</v>
      </c>
      <c r="J1837" s="29">
        <v>44255</v>
      </c>
      <c r="K1837" t="s">
        <v>744</v>
      </c>
      <c r="L1837" t="s">
        <v>769</v>
      </c>
      <c r="M1837" t="s">
        <v>896</v>
      </c>
      <c r="N1837" t="s">
        <v>897</v>
      </c>
      <c r="O1837" t="s">
        <v>850</v>
      </c>
      <c r="P1837" t="s">
        <v>673</v>
      </c>
      <c r="Q1837" t="s">
        <v>749</v>
      </c>
      <c r="R1837" t="s">
        <v>645</v>
      </c>
      <c r="S1837" t="s">
        <v>841</v>
      </c>
      <c r="T1837" t="s">
        <v>751</v>
      </c>
      <c r="U1837" t="s">
        <v>752</v>
      </c>
      <c r="V1837" t="s">
        <v>753</v>
      </c>
      <c r="W1837" t="s">
        <v>922</v>
      </c>
      <c r="X1837" t="s">
        <v>923</v>
      </c>
      <c r="Y1837" t="s">
        <v>755</v>
      </c>
      <c r="Z1837" t="s">
        <v>380</v>
      </c>
      <c r="AA1837" t="s">
        <v>756</v>
      </c>
      <c r="AB1837" t="s">
        <v>924</v>
      </c>
      <c r="AC1837" t="s">
        <v>758</v>
      </c>
      <c r="AD1837" t="s">
        <v>759</v>
      </c>
      <c r="AE1837" t="s">
        <v>766</v>
      </c>
      <c r="AF1837" t="s">
        <v>925</v>
      </c>
      <c r="AG1837" t="s">
        <v>761</v>
      </c>
      <c r="AH1837" t="s">
        <v>762</v>
      </c>
      <c r="AI1837" t="s">
        <v>926</v>
      </c>
      <c r="AJ1837">
        <v>-914.35</v>
      </c>
      <c r="AK1837">
        <v>0</v>
      </c>
      <c r="AL1837">
        <v>0</v>
      </c>
      <c r="AM1837" t="s">
        <v>764</v>
      </c>
      <c r="AN1837" t="s">
        <v>764</v>
      </c>
      <c r="AO1837" t="s">
        <v>764</v>
      </c>
    </row>
    <row r="1838" spans="1:41" x14ac:dyDescent="0.35">
      <c r="A1838">
        <v>1720247</v>
      </c>
      <c r="B1838" t="s">
        <v>740</v>
      </c>
      <c r="C1838" t="s">
        <v>741</v>
      </c>
      <c r="D1838" t="e">
        <v>#N/A</v>
      </c>
      <c r="E1838" t="s">
        <v>1025</v>
      </c>
      <c r="F1838" t="s">
        <v>869</v>
      </c>
      <c r="G1838">
        <v>2021</v>
      </c>
      <c r="H1838">
        <v>2</v>
      </c>
      <c r="I1838" t="s">
        <v>858</v>
      </c>
      <c r="J1838" s="29">
        <v>44255</v>
      </c>
      <c r="K1838" t="s">
        <v>744</v>
      </c>
      <c r="L1838" t="s">
        <v>769</v>
      </c>
      <c r="M1838" t="s">
        <v>896</v>
      </c>
      <c r="N1838" t="s">
        <v>897</v>
      </c>
      <c r="O1838" t="s">
        <v>850</v>
      </c>
      <c r="P1838" t="s">
        <v>673</v>
      </c>
      <c r="Q1838" t="s">
        <v>749</v>
      </c>
      <c r="R1838" t="s">
        <v>647</v>
      </c>
      <c r="S1838" t="s">
        <v>778</v>
      </c>
      <c r="T1838" t="s">
        <v>751</v>
      </c>
      <c r="U1838" t="s">
        <v>752</v>
      </c>
      <c r="V1838" t="s">
        <v>753</v>
      </c>
      <c r="W1838" t="s">
        <v>922</v>
      </c>
      <c r="X1838" t="s">
        <v>923</v>
      </c>
      <c r="Y1838" t="s">
        <v>755</v>
      </c>
      <c r="Z1838" t="s">
        <v>380</v>
      </c>
      <c r="AA1838" t="s">
        <v>756</v>
      </c>
      <c r="AB1838" t="s">
        <v>924</v>
      </c>
      <c r="AC1838" t="s">
        <v>758</v>
      </c>
      <c r="AD1838" t="s">
        <v>759</v>
      </c>
      <c r="AE1838" t="s">
        <v>472</v>
      </c>
      <c r="AF1838" t="s">
        <v>925</v>
      </c>
      <c r="AG1838" t="s">
        <v>761</v>
      </c>
      <c r="AH1838" t="s">
        <v>762</v>
      </c>
      <c r="AI1838" t="s">
        <v>926</v>
      </c>
      <c r="AJ1838">
        <v>-174.61</v>
      </c>
      <c r="AK1838">
        <v>0</v>
      </c>
      <c r="AL1838">
        <v>0</v>
      </c>
      <c r="AM1838" t="s">
        <v>764</v>
      </c>
      <c r="AN1838" t="s">
        <v>764</v>
      </c>
      <c r="AO1838" t="s">
        <v>764</v>
      </c>
    </row>
    <row r="1839" spans="1:41" x14ac:dyDescent="0.35">
      <c r="A1839">
        <v>1720248</v>
      </c>
      <c r="B1839" t="s">
        <v>740</v>
      </c>
      <c r="C1839" t="s">
        <v>741</v>
      </c>
      <c r="D1839" t="e">
        <v>#N/A</v>
      </c>
      <c r="E1839" t="s">
        <v>932</v>
      </c>
      <c r="F1839" t="s">
        <v>869</v>
      </c>
      <c r="G1839">
        <v>2021</v>
      </c>
      <c r="H1839">
        <v>2</v>
      </c>
      <c r="I1839" t="s">
        <v>858</v>
      </c>
      <c r="J1839" s="29">
        <v>44255</v>
      </c>
      <c r="K1839" t="s">
        <v>744</v>
      </c>
      <c r="L1839" t="s">
        <v>769</v>
      </c>
      <c r="M1839" t="s">
        <v>896</v>
      </c>
      <c r="N1839" t="s">
        <v>897</v>
      </c>
      <c r="O1839" t="s">
        <v>850</v>
      </c>
      <c r="P1839" t="s">
        <v>673</v>
      </c>
      <c r="Q1839" t="s">
        <v>749</v>
      </c>
      <c r="R1839" t="s">
        <v>651</v>
      </c>
      <c r="S1839" t="s">
        <v>693</v>
      </c>
      <c r="T1839" t="s">
        <v>751</v>
      </c>
      <c r="U1839" t="s">
        <v>752</v>
      </c>
      <c r="V1839" t="s">
        <v>753</v>
      </c>
      <c r="W1839" t="s">
        <v>933</v>
      </c>
      <c r="X1839" t="s">
        <v>934</v>
      </c>
      <c r="Y1839" t="s">
        <v>755</v>
      </c>
      <c r="Z1839" t="s">
        <v>380</v>
      </c>
      <c r="AA1839" t="s">
        <v>756</v>
      </c>
      <c r="AB1839" t="s">
        <v>924</v>
      </c>
      <c r="AC1839" t="s">
        <v>758</v>
      </c>
      <c r="AD1839" t="s">
        <v>759</v>
      </c>
      <c r="AE1839" t="s">
        <v>768</v>
      </c>
      <c r="AF1839" t="s">
        <v>935</v>
      </c>
      <c r="AG1839" t="s">
        <v>761</v>
      </c>
      <c r="AH1839" t="s">
        <v>762</v>
      </c>
      <c r="AI1839" t="s">
        <v>936</v>
      </c>
      <c r="AJ1839">
        <v>-610.79999999999995</v>
      </c>
      <c r="AK1839">
        <v>0</v>
      </c>
      <c r="AL1839">
        <v>0</v>
      </c>
      <c r="AM1839" t="s">
        <v>764</v>
      </c>
      <c r="AN1839" t="s">
        <v>764</v>
      </c>
      <c r="AO1839" t="s">
        <v>764</v>
      </c>
    </row>
    <row r="1840" spans="1:41" x14ac:dyDescent="0.35">
      <c r="A1840">
        <v>1720249</v>
      </c>
      <c r="B1840" t="s">
        <v>740</v>
      </c>
      <c r="C1840" t="s">
        <v>741</v>
      </c>
      <c r="D1840" t="e">
        <v>#N/A</v>
      </c>
      <c r="E1840" t="s">
        <v>1012</v>
      </c>
      <c r="F1840" t="s">
        <v>869</v>
      </c>
      <c r="G1840">
        <v>2021</v>
      </c>
      <c r="H1840">
        <v>2</v>
      </c>
      <c r="I1840" t="s">
        <v>858</v>
      </c>
      <c r="J1840" s="29">
        <v>44255</v>
      </c>
      <c r="K1840" t="s">
        <v>744</v>
      </c>
      <c r="L1840" t="s">
        <v>769</v>
      </c>
      <c r="M1840" t="s">
        <v>896</v>
      </c>
      <c r="N1840" t="s">
        <v>897</v>
      </c>
      <c r="O1840" t="s">
        <v>850</v>
      </c>
      <c r="P1840" t="s">
        <v>673</v>
      </c>
      <c r="Q1840" t="s">
        <v>749</v>
      </c>
      <c r="R1840" t="s">
        <v>653</v>
      </c>
      <c r="S1840" t="s">
        <v>773</v>
      </c>
      <c r="T1840" t="s">
        <v>751</v>
      </c>
      <c r="U1840" t="s">
        <v>752</v>
      </c>
      <c r="V1840" t="s">
        <v>753</v>
      </c>
      <c r="W1840" t="s">
        <v>933</v>
      </c>
      <c r="X1840" t="s">
        <v>934</v>
      </c>
      <c r="Y1840" t="s">
        <v>755</v>
      </c>
      <c r="Z1840" t="s">
        <v>380</v>
      </c>
      <c r="AA1840" t="s">
        <v>756</v>
      </c>
      <c r="AB1840" t="s">
        <v>924</v>
      </c>
      <c r="AC1840" t="s">
        <v>758</v>
      </c>
      <c r="AD1840" t="s">
        <v>759</v>
      </c>
      <c r="AE1840" t="s">
        <v>575</v>
      </c>
      <c r="AF1840" t="s">
        <v>935</v>
      </c>
      <c r="AG1840" t="s">
        <v>761</v>
      </c>
      <c r="AH1840" t="s">
        <v>762</v>
      </c>
      <c r="AI1840" t="s">
        <v>936</v>
      </c>
      <c r="AJ1840">
        <v>-884.24</v>
      </c>
      <c r="AK1840">
        <v>0</v>
      </c>
      <c r="AL1840">
        <v>0</v>
      </c>
      <c r="AM1840" t="s">
        <v>764</v>
      </c>
      <c r="AN1840" t="s">
        <v>764</v>
      </c>
      <c r="AO1840" t="s">
        <v>764</v>
      </c>
    </row>
    <row r="1841" spans="1:41" x14ac:dyDescent="0.35">
      <c r="A1841">
        <v>1720250</v>
      </c>
      <c r="B1841" t="s">
        <v>740</v>
      </c>
      <c r="C1841" t="s">
        <v>741</v>
      </c>
      <c r="D1841" t="e">
        <v>#N/A</v>
      </c>
      <c r="E1841" t="s">
        <v>1026</v>
      </c>
      <c r="F1841" t="s">
        <v>869</v>
      </c>
      <c r="G1841">
        <v>2021</v>
      </c>
      <c r="H1841">
        <v>2</v>
      </c>
      <c r="I1841" t="s">
        <v>858</v>
      </c>
      <c r="J1841" s="29">
        <v>44255</v>
      </c>
      <c r="K1841" t="s">
        <v>744</v>
      </c>
      <c r="L1841" t="s">
        <v>769</v>
      </c>
      <c r="M1841" t="s">
        <v>896</v>
      </c>
      <c r="N1841" t="s">
        <v>897</v>
      </c>
      <c r="O1841" t="s">
        <v>850</v>
      </c>
      <c r="P1841" t="s">
        <v>673</v>
      </c>
      <c r="Q1841" t="s">
        <v>749</v>
      </c>
      <c r="R1841" t="s">
        <v>655</v>
      </c>
      <c r="S1841" t="s">
        <v>767</v>
      </c>
      <c r="T1841" t="s">
        <v>751</v>
      </c>
      <c r="U1841" t="s">
        <v>752</v>
      </c>
      <c r="V1841" t="s">
        <v>753</v>
      </c>
      <c r="W1841" t="s">
        <v>922</v>
      </c>
      <c r="X1841" t="s">
        <v>923</v>
      </c>
      <c r="Y1841" t="s">
        <v>755</v>
      </c>
      <c r="Z1841" t="s">
        <v>380</v>
      </c>
      <c r="AA1841" t="s">
        <v>756</v>
      </c>
      <c r="AB1841" t="s">
        <v>924</v>
      </c>
      <c r="AC1841" t="s">
        <v>758</v>
      </c>
      <c r="AD1841" t="s">
        <v>759</v>
      </c>
      <c r="AE1841" t="s">
        <v>768</v>
      </c>
      <c r="AF1841" t="s">
        <v>925</v>
      </c>
      <c r="AG1841" t="s">
        <v>761</v>
      </c>
      <c r="AH1841" t="s">
        <v>762</v>
      </c>
      <c r="AI1841" t="s">
        <v>926</v>
      </c>
      <c r="AJ1841">
        <v>-27.31</v>
      </c>
      <c r="AK1841">
        <v>0</v>
      </c>
      <c r="AL1841">
        <v>0</v>
      </c>
      <c r="AM1841" t="s">
        <v>764</v>
      </c>
      <c r="AN1841" t="s">
        <v>764</v>
      </c>
      <c r="AO1841" t="s">
        <v>764</v>
      </c>
    </row>
    <row r="1842" spans="1:41" x14ac:dyDescent="0.35">
      <c r="A1842">
        <v>1720251</v>
      </c>
      <c r="B1842" t="s">
        <v>740</v>
      </c>
      <c r="C1842" t="s">
        <v>741</v>
      </c>
      <c r="D1842" t="s">
        <v>580</v>
      </c>
      <c r="E1842" t="s">
        <v>1027</v>
      </c>
      <c r="F1842" t="s">
        <v>869</v>
      </c>
      <c r="G1842">
        <v>2021</v>
      </c>
      <c r="H1842">
        <v>2</v>
      </c>
      <c r="I1842" t="s">
        <v>858</v>
      </c>
      <c r="J1842" s="29">
        <v>44255</v>
      </c>
      <c r="K1842" t="s">
        <v>744</v>
      </c>
      <c r="L1842" t="s">
        <v>769</v>
      </c>
      <c r="M1842" t="s">
        <v>896</v>
      </c>
      <c r="N1842" t="s">
        <v>897</v>
      </c>
      <c r="O1842" t="s">
        <v>850</v>
      </c>
      <c r="P1842" t="s">
        <v>673</v>
      </c>
      <c r="Q1842" t="s">
        <v>749</v>
      </c>
      <c r="R1842" t="s">
        <v>655</v>
      </c>
      <c r="S1842" t="s">
        <v>767</v>
      </c>
      <c r="T1842" t="s">
        <v>751</v>
      </c>
      <c r="U1842" t="s">
        <v>752</v>
      </c>
      <c r="V1842" t="s">
        <v>753</v>
      </c>
      <c r="W1842" t="s">
        <v>21</v>
      </c>
      <c r="X1842" t="s">
        <v>927</v>
      </c>
      <c r="Y1842" t="s">
        <v>755</v>
      </c>
      <c r="Z1842" t="s">
        <v>380</v>
      </c>
      <c r="AA1842" t="s">
        <v>756</v>
      </c>
      <c r="AB1842" t="s">
        <v>924</v>
      </c>
      <c r="AC1842" t="s">
        <v>758</v>
      </c>
      <c r="AD1842" t="s">
        <v>759</v>
      </c>
      <c r="AE1842" t="s">
        <v>768</v>
      </c>
      <c r="AF1842" t="s">
        <v>790</v>
      </c>
      <c r="AG1842" t="s">
        <v>761</v>
      </c>
      <c r="AH1842" t="s">
        <v>762</v>
      </c>
      <c r="AI1842" t="s">
        <v>791</v>
      </c>
      <c r="AJ1842">
        <v>-97.36</v>
      </c>
      <c r="AK1842">
        <v>0</v>
      </c>
      <c r="AL1842">
        <v>0</v>
      </c>
      <c r="AM1842" t="s">
        <v>764</v>
      </c>
      <c r="AN1842" t="s">
        <v>764</v>
      </c>
      <c r="AO1842" t="s">
        <v>764</v>
      </c>
    </row>
    <row r="1843" spans="1:41" x14ac:dyDescent="0.35">
      <c r="A1843">
        <v>1720254</v>
      </c>
      <c r="B1843" t="s">
        <v>740</v>
      </c>
      <c r="C1843" t="s">
        <v>741</v>
      </c>
      <c r="D1843" t="e">
        <v>#N/A</v>
      </c>
      <c r="E1843" t="s">
        <v>1016</v>
      </c>
      <c r="F1843" t="s">
        <v>869</v>
      </c>
      <c r="G1843">
        <v>2021</v>
      </c>
      <c r="H1843">
        <v>2</v>
      </c>
      <c r="I1843" t="s">
        <v>858</v>
      </c>
      <c r="J1843" s="29">
        <v>44255</v>
      </c>
      <c r="K1843" t="s">
        <v>744</v>
      </c>
      <c r="L1843" t="s">
        <v>769</v>
      </c>
      <c r="M1843" t="s">
        <v>896</v>
      </c>
      <c r="N1843" t="s">
        <v>897</v>
      </c>
      <c r="O1843" t="s">
        <v>850</v>
      </c>
      <c r="P1843" t="s">
        <v>673</v>
      </c>
      <c r="Q1843" t="s">
        <v>749</v>
      </c>
      <c r="R1843" t="s">
        <v>661</v>
      </c>
      <c r="S1843" t="s">
        <v>750</v>
      </c>
      <c r="T1843" t="s">
        <v>751</v>
      </c>
      <c r="U1843" t="s">
        <v>752</v>
      </c>
      <c r="V1843" t="s">
        <v>753</v>
      </c>
      <c r="W1843" t="s">
        <v>933</v>
      </c>
      <c r="X1843" t="s">
        <v>934</v>
      </c>
      <c r="Y1843" t="s">
        <v>755</v>
      </c>
      <c r="Z1843" t="s">
        <v>380</v>
      </c>
      <c r="AA1843" t="s">
        <v>756</v>
      </c>
      <c r="AB1843" t="s">
        <v>924</v>
      </c>
      <c r="AC1843" t="s">
        <v>758</v>
      </c>
      <c r="AD1843" t="s">
        <v>759</v>
      </c>
      <c r="AE1843" t="s">
        <v>247</v>
      </c>
      <c r="AF1843" t="s">
        <v>935</v>
      </c>
      <c r="AG1843" t="s">
        <v>761</v>
      </c>
      <c r="AH1843" t="s">
        <v>762</v>
      </c>
      <c r="AI1843" t="s">
        <v>936</v>
      </c>
      <c r="AJ1843">
        <v>-515.83000000000004</v>
      </c>
      <c r="AK1843">
        <v>0</v>
      </c>
      <c r="AL1843">
        <v>0</v>
      </c>
      <c r="AM1843" t="s">
        <v>764</v>
      </c>
      <c r="AN1843" t="s">
        <v>764</v>
      </c>
      <c r="AO1843" t="s">
        <v>764</v>
      </c>
    </row>
    <row r="1844" spans="1:41" x14ac:dyDescent="0.35">
      <c r="A1844">
        <v>1273419</v>
      </c>
      <c r="B1844" t="s">
        <v>740</v>
      </c>
      <c r="C1844" t="s">
        <v>741</v>
      </c>
      <c r="D1844" t="e">
        <v>#N/A</v>
      </c>
      <c r="E1844" t="s">
        <v>940</v>
      </c>
      <c r="F1844" t="s">
        <v>869</v>
      </c>
      <c r="G1844">
        <v>2021</v>
      </c>
      <c r="H1844">
        <v>2</v>
      </c>
      <c r="I1844" t="s">
        <v>858</v>
      </c>
      <c r="J1844" s="29">
        <v>44255</v>
      </c>
      <c r="K1844" t="s">
        <v>744</v>
      </c>
      <c r="L1844" t="s">
        <v>769</v>
      </c>
      <c r="M1844" t="s">
        <v>896</v>
      </c>
      <c r="N1844" t="s">
        <v>897</v>
      </c>
      <c r="O1844" t="s">
        <v>850</v>
      </c>
      <c r="P1844" t="s">
        <v>673</v>
      </c>
      <c r="Q1844" t="s">
        <v>749</v>
      </c>
      <c r="R1844" t="s">
        <v>647</v>
      </c>
      <c r="S1844" t="s">
        <v>778</v>
      </c>
      <c r="T1844" t="s">
        <v>751</v>
      </c>
      <c r="U1844" t="s">
        <v>752</v>
      </c>
      <c r="V1844" t="s">
        <v>753</v>
      </c>
      <c r="W1844" t="s">
        <v>933</v>
      </c>
      <c r="X1844" t="s">
        <v>934</v>
      </c>
      <c r="Y1844" t="s">
        <v>755</v>
      </c>
      <c r="Z1844" t="s">
        <v>380</v>
      </c>
      <c r="AA1844" t="s">
        <v>756</v>
      </c>
      <c r="AB1844" t="s">
        <v>924</v>
      </c>
      <c r="AC1844" t="s">
        <v>758</v>
      </c>
      <c r="AD1844" t="s">
        <v>759</v>
      </c>
      <c r="AE1844" t="s">
        <v>472</v>
      </c>
      <c r="AF1844" t="s">
        <v>935</v>
      </c>
      <c r="AG1844" t="s">
        <v>761</v>
      </c>
      <c r="AH1844" t="s">
        <v>762</v>
      </c>
      <c r="AI1844" t="s">
        <v>936</v>
      </c>
      <c r="AJ1844">
        <v>-587.28</v>
      </c>
      <c r="AK1844">
        <v>0</v>
      </c>
      <c r="AL1844">
        <v>0</v>
      </c>
      <c r="AM1844" t="s">
        <v>764</v>
      </c>
      <c r="AN1844" t="s">
        <v>764</v>
      </c>
      <c r="AO1844" t="s">
        <v>764</v>
      </c>
    </row>
    <row r="1845" spans="1:41" x14ac:dyDescent="0.35">
      <c r="A1845">
        <v>1273420</v>
      </c>
      <c r="B1845" t="s">
        <v>740</v>
      </c>
      <c r="C1845" t="s">
        <v>741</v>
      </c>
      <c r="D1845" t="e">
        <v>#N/A</v>
      </c>
      <c r="E1845" t="s">
        <v>939</v>
      </c>
      <c r="F1845" t="s">
        <v>869</v>
      </c>
      <c r="G1845">
        <v>2021</v>
      </c>
      <c r="H1845">
        <v>2</v>
      </c>
      <c r="I1845" t="s">
        <v>858</v>
      </c>
      <c r="J1845" s="29">
        <v>44255</v>
      </c>
      <c r="K1845" t="s">
        <v>744</v>
      </c>
      <c r="L1845" t="s">
        <v>769</v>
      </c>
      <c r="M1845" t="s">
        <v>896</v>
      </c>
      <c r="N1845" t="s">
        <v>897</v>
      </c>
      <c r="O1845" t="s">
        <v>850</v>
      </c>
      <c r="P1845" t="s">
        <v>673</v>
      </c>
      <c r="Q1845" t="s">
        <v>749</v>
      </c>
      <c r="R1845" t="s">
        <v>647</v>
      </c>
      <c r="S1845" t="s">
        <v>778</v>
      </c>
      <c r="T1845" t="s">
        <v>751</v>
      </c>
      <c r="U1845" t="s">
        <v>752</v>
      </c>
      <c r="V1845" t="s">
        <v>753</v>
      </c>
      <c r="W1845" t="s">
        <v>930</v>
      </c>
      <c r="X1845" t="s">
        <v>931</v>
      </c>
      <c r="Y1845" t="s">
        <v>755</v>
      </c>
      <c r="Z1845" t="s">
        <v>380</v>
      </c>
      <c r="AA1845" t="s">
        <v>756</v>
      </c>
      <c r="AB1845" t="s">
        <v>924</v>
      </c>
      <c r="AC1845" t="s">
        <v>758</v>
      </c>
      <c r="AD1845" t="s">
        <v>759</v>
      </c>
      <c r="AE1845" t="s">
        <v>472</v>
      </c>
      <c r="AF1845" t="s">
        <v>925</v>
      </c>
      <c r="AG1845" t="s">
        <v>761</v>
      </c>
      <c r="AH1845" t="s">
        <v>762</v>
      </c>
      <c r="AI1845" t="s">
        <v>926</v>
      </c>
      <c r="AJ1845">
        <v>-270.48</v>
      </c>
      <c r="AK1845">
        <v>0</v>
      </c>
      <c r="AL1845">
        <v>0</v>
      </c>
      <c r="AM1845" t="s">
        <v>764</v>
      </c>
      <c r="AN1845" t="s">
        <v>764</v>
      </c>
      <c r="AO1845" t="s">
        <v>764</v>
      </c>
    </row>
    <row r="1846" spans="1:41" x14ac:dyDescent="0.35">
      <c r="A1846">
        <v>1199589</v>
      </c>
      <c r="B1846" t="s">
        <v>740</v>
      </c>
      <c r="C1846" t="s">
        <v>741</v>
      </c>
      <c r="D1846" t="e">
        <v>#N/A</v>
      </c>
      <c r="E1846" t="s">
        <v>945</v>
      </c>
      <c r="F1846" t="s">
        <v>869</v>
      </c>
      <c r="G1846">
        <v>2021</v>
      </c>
      <c r="H1846">
        <v>2</v>
      </c>
      <c r="I1846" t="s">
        <v>858</v>
      </c>
      <c r="J1846" s="29">
        <v>44255</v>
      </c>
      <c r="K1846" t="s">
        <v>744</v>
      </c>
      <c r="L1846" t="s">
        <v>769</v>
      </c>
      <c r="M1846" t="s">
        <v>898</v>
      </c>
      <c r="N1846" t="s">
        <v>899</v>
      </c>
      <c r="O1846" t="s">
        <v>850</v>
      </c>
      <c r="P1846" t="s">
        <v>673</v>
      </c>
      <c r="Q1846" t="s">
        <v>749</v>
      </c>
      <c r="R1846" t="s">
        <v>639</v>
      </c>
      <c r="S1846" t="s">
        <v>703</v>
      </c>
      <c r="T1846" t="s">
        <v>751</v>
      </c>
      <c r="U1846" t="s">
        <v>752</v>
      </c>
      <c r="V1846" t="s">
        <v>753</v>
      </c>
      <c r="W1846" t="s">
        <v>930</v>
      </c>
      <c r="X1846" t="s">
        <v>931</v>
      </c>
      <c r="Y1846" t="s">
        <v>755</v>
      </c>
      <c r="Z1846" t="s">
        <v>380</v>
      </c>
      <c r="AA1846" t="s">
        <v>756</v>
      </c>
      <c r="AB1846" t="s">
        <v>924</v>
      </c>
      <c r="AC1846" t="s">
        <v>758</v>
      </c>
      <c r="AD1846" t="s">
        <v>759</v>
      </c>
      <c r="AE1846" t="s">
        <v>766</v>
      </c>
      <c r="AF1846" t="s">
        <v>925</v>
      </c>
      <c r="AG1846" t="s">
        <v>761</v>
      </c>
      <c r="AH1846" t="s">
        <v>762</v>
      </c>
      <c r="AI1846" t="s">
        <v>926</v>
      </c>
      <c r="AJ1846">
        <v>623.48</v>
      </c>
      <c r="AK1846">
        <v>0</v>
      </c>
      <c r="AL1846">
        <v>0</v>
      </c>
      <c r="AM1846" t="s">
        <v>764</v>
      </c>
      <c r="AN1846" t="s">
        <v>764</v>
      </c>
      <c r="AO1846" t="s">
        <v>764</v>
      </c>
    </row>
    <row r="1847" spans="1:41" x14ac:dyDescent="0.35">
      <c r="A1847">
        <v>1208937</v>
      </c>
      <c r="B1847" t="s">
        <v>740</v>
      </c>
      <c r="C1847" t="s">
        <v>741</v>
      </c>
      <c r="D1847" t="e">
        <v>#N/A</v>
      </c>
      <c r="E1847" t="s">
        <v>946</v>
      </c>
      <c r="F1847" t="s">
        <v>869</v>
      </c>
      <c r="G1847">
        <v>2021</v>
      </c>
      <c r="H1847">
        <v>2</v>
      </c>
      <c r="I1847" t="s">
        <v>858</v>
      </c>
      <c r="J1847" s="29">
        <v>44255</v>
      </c>
      <c r="K1847" t="s">
        <v>744</v>
      </c>
      <c r="L1847" t="s">
        <v>769</v>
      </c>
      <c r="M1847" t="s">
        <v>898</v>
      </c>
      <c r="N1847" t="s">
        <v>899</v>
      </c>
      <c r="O1847" t="s">
        <v>850</v>
      </c>
      <c r="P1847" t="s">
        <v>673</v>
      </c>
      <c r="Q1847" t="s">
        <v>749</v>
      </c>
      <c r="R1847" t="s">
        <v>639</v>
      </c>
      <c r="S1847" t="s">
        <v>703</v>
      </c>
      <c r="T1847" t="s">
        <v>751</v>
      </c>
      <c r="U1847" t="s">
        <v>752</v>
      </c>
      <c r="V1847" t="s">
        <v>753</v>
      </c>
      <c r="W1847" t="s">
        <v>933</v>
      </c>
      <c r="X1847" t="s">
        <v>934</v>
      </c>
      <c r="Y1847" t="s">
        <v>755</v>
      </c>
      <c r="Z1847" t="s">
        <v>380</v>
      </c>
      <c r="AA1847" t="s">
        <v>756</v>
      </c>
      <c r="AB1847" t="s">
        <v>924</v>
      </c>
      <c r="AC1847" t="s">
        <v>758</v>
      </c>
      <c r="AD1847" t="s">
        <v>759</v>
      </c>
      <c r="AE1847" t="s">
        <v>766</v>
      </c>
      <c r="AF1847" t="s">
        <v>935</v>
      </c>
      <c r="AG1847" t="s">
        <v>761</v>
      </c>
      <c r="AH1847" t="s">
        <v>762</v>
      </c>
      <c r="AI1847" t="s">
        <v>936</v>
      </c>
      <c r="AJ1847">
        <v>1667.49</v>
      </c>
      <c r="AK1847">
        <v>0</v>
      </c>
      <c r="AL1847">
        <v>0</v>
      </c>
      <c r="AM1847" t="s">
        <v>764</v>
      </c>
      <c r="AN1847" t="s">
        <v>764</v>
      </c>
      <c r="AO1847" t="s">
        <v>764</v>
      </c>
    </row>
    <row r="1848" spans="1:41" x14ac:dyDescent="0.35">
      <c r="A1848">
        <v>1316978</v>
      </c>
      <c r="B1848" t="s">
        <v>740</v>
      </c>
      <c r="C1848" t="s">
        <v>741</v>
      </c>
      <c r="D1848" t="e">
        <v>#N/A</v>
      </c>
      <c r="E1848" t="s">
        <v>1019</v>
      </c>
      <c r="F1848" t="s">
        <v>869</v>
      </c>
      <c r="G1848">
        <v>2021</v>
      </c>
      <c r="H1848">
        <v>2</v>
      </c>
      <c r="I1848" t="s">
        <v>858</v>
      </c>
      <c r="J1848" s="29">
        <v>44255</v>
      </c>
      <c r="K1848" t="s">
        <v>744</v>
      </c>
      <c r="L1848" t="s">
        <v>769</v>
      </c>
      <c r="M1848" t="s">
        <v>898</v>
      </c>
      <c r="N1848" t="s">
        <v>899</v>
      </c>
      <c r="O1848" t="s">
        <v>850</v>
      </c>
      <c r="P1848" t="s">
        <v>673</v>
      </c>
      <c r="Q1848" t="s">
        <v>749</v>
      </c>
      <c r="R1848" t="s">
        <v>645</v>
      </c>
      <c r="S1848" t="s">
        <v>841</v>
      </c>
      <c r="T1848" t="s">
        <v>751</v>
      </c>
      <c r="U1848" t="s">
        <v>752</v>
      </c>
      <c r="V1848" t="s">
        <v>753</v>
      </c>
      <c r="W1848" t="s">
        <v>930</v>
      </c>
      <c r="X1848" t="s">
        <v>931</v>
      </c>
      <c r="Y1848" t="s">
        <v>755</v>
      </c>
      <c r="Z1848" t="s">
        <v>380</v>
      </c>
      <c r="AA1848" t="s">
        <v>756</v>
      </c>
      <c r="AB1848" t="s">
        <v>924</v>
      </c>
      <c r="AC1848" t="s">
        <v>758</v>
      </c>
      <c r="AD1848" t="s">
        <v>759</v>
      </c>
      <c r="AE1848" t="s">
        <v>766</v>
      </c>
      <c r="AF1848" t="s">
        <v>925</v>
      </c>
      <c r="AG1848" t="s">
        <v>761</v>
      </c>
      <c r="AH1848" t="s">
        <v>762</v>
      </c>
      <c r="AI1848" t="s">
        <v>926</v>
      </c>
      <c r="AJ1848">
        <v>345.15</v>
      </c>
      <c r="AK1848">
        <v>0</v>
      </c>
      <c r="AL1848">
        <v>0</v>
      </c>
      <c r="AM1848" t="s">
        <v>764</v>
      </c>
      <c r="AN1848" t="s">
        <v>764</v>
      </c>
      <c r="AO1848" t="s">
        <v>764</v>
      </c>
    </row>
    <row r="1849" spans="1:41" x14ac:dyDescent="0.35">
      <c r="A1849">
        <v>1247811</v>
      </c>
      <c r="B1849" t="s">
        <v>740</v>
      </c>
      <c r="C1849" t="s">
        <v>741</v>
      </c>
      <c r="D1849" t="e">
        <v>#N/A</v>
      </c>
      <c r="E1849" t="s">
        <v>942</v>
      </c>
      <c r="F1849" t="s">
        <v>869</v>
      </c>
      <c r="G1849">
        <v>2021</v>
      </c>
      <c r="H1849">
        <v>2</v>
      </c>
      <c r="I1849" t="s">
        <v>858</v>
      </c>
      <c r="J1849" s="29">
        <v>44255</v>
      </c>
      <c r="K1849" t="s">
        <v>744</v>
      </c>
      <c r="L1849" t="s">
        <v>769</v>
      </c>
      <c r="M1849" t="s">
        <v>898</v>
      </c>
      <c r="N1849" t="s">
        <v>899</v>
      </c>
      <c r="O1849" t="s">
        <v>850</v>
      </c>
      <c r="P1849" t="s">
        <v>673</v>
      </c>
      <c r="Q1849" t="s">
        <v>749</v>
      </c>
      <c r="R1849" t="s">
        <v>643</v>
      </c>
      <c r="S1849" t="s">
        <v>696</v>
      </c>
      <c r="T1849" t="s">
        <v>751</v>
      </c>
      <c r="U1849" t="s">
        <v>752</v>
      </c>
      <c r="V1849" t="s">
        <v>753</v>
      </c>
      <c r="W1849" t="s">
        <v>933</v>
      </c>
      <c r="X1849" t="s">
        <v>934</v>
      </c>
      <c r="Y1849" t="s">
        <v>755</v>
      </c>
      <c r="Z1849" t="s">
        <v>380</v>
      </c>
      <c r="AA1849" t="s">
        <v>756</v>
      </c>
      <c r="AB1849" t="s">
        <v>924</v>
      </c>
      <c r="AC1849" t="s">
        <v>758</v>
      </c>
      <c r="AD1849" t="s">
        <v>759</v>
      </c>
      <c r="AE1849" t="s">
        <v>472</v>
      </c>
      <c r="AF1849" t="s">
        <v>935</v>
      </c>
      <c r="AG1849" t="s">
        <v>761</v>
      </c>
      <c r="AH1849" t="s">
        <v>762</v>
      </c>
      <c r="AI1849" t="s">
        <v>936</v>
      </c>
      <c r="AJ1849">
        <v>233.68</v>
      </c>
      <c r="AK1849">
        <v>0</v>
      </c>
      <c r="AL1849">
        <v>0</v>
      </c>
      <c r="AM1849" t="s">
        <v>764</v>
      </c>
      <c r="AN1849" t="s">
        <v>764</v>
      </c>
      <c r="AO1849" t="s">
        <v>764</v>
      </c>
    </row>
    <row r="1850" spans="1:41" x14ac:dyDescent="0.35">
      <c r="A1850">
        <v>1237049</v>
      </c>
      <c r="B1850" t="s">
        <v>740</v>
      </c>
      <c r="C1850" t="s">
        <v>741</v>
      </c>
      <c r="D1850" t="e">
        <v>#N/A</v>
      </c>
      <c r="E1850" t="s">
        <v>1020</v>
      </c>
      <c r="F1850" t="s">
        <v>869</v>
      </c>
      <c r="G1850">
        <v>2021</v>
      </c>
      <c r="H1850">
        <v>2</v>
      </c>
      <c r="I1850" t="s">
        <v>858</v>
      </c>
      <c r="J1850" s="29">
        <v>44255</v>
      </c>
      <c r="K1850" t="s">
        <v>744</v>
      </c>
      <c r="L1850" t="s">
        <v>769</v>
      </c>
      <c r="M1850" t="s">
        <v>898</v>
      </c>
      <c r="N1850" t="s">
        <v>899</v>
      </c>
      <c r="O1850" t="s">
        <v>850</v>
      </c>
      <c r="P1850" t="s">
        <v>673</v>
      </c>
      <c r="Q1850" t="s">
        <v>749</v>
      </c>
      <c r="R1850" t="s">
        <v>657</v>
      </c>
      <c r="S1850" t="s">
        <v>875</v>
      </c>
      <c r="T1850" t="s">
        <v>751</v>
      </c>
      <c r="U1850" t="s">
        <v>752</v>
      </c>
      <c r="V1850" t="s">
        <v>753</v>
      </c>
      <c r="W1850" t="s">
        <v>930</v>
      </c>
      <c r="X1850" t="s">
        <v>931</v>
      </c>
      <c r="Y1850" t="s">
        <v>755</v>
      </c>
      <c r="Z1850" t="s">
        <v>380</v>
      </c>
      <c r="AA1850" t="s">
        <v>756</v>
      </c>
      <c r="AB1850" t="s">
        <v>924</v>
      </c>
      <c r="AC1850" t="s">
        <v>758</v>
      </c>
      <c r="AD1850" t="s">
        <v>759</v>
      </c>
      <c r="AE1850" t="s">
        <v>472</v>
      </c>
      <c r="AF1850" t="s">
        <v>925</v>
      </c>
      <c r="AG1850" t="s">
        <v>761</v>
      </c>
      <c r="AH1850" t="s">
        <v>762</v>
      </c>
      <c r="AI1850" t="s">
        <v>926</v>
      </c>
      <c r="AJ1850">
        <v>45.76</v>
      </c>
      <c r="AK1850">
        <v>0</v>
      </c>
      <c r="AL1850">
        <v>0</v>
      </c>
      <c r="AM1850" t="s">
        <v>764</v>
      </c>
      <c r="AN1850" t="s">
        <v>764</v>
      </c>
      <c r="AO1850" t="s">
        <v>764</v>
      </c>
    </row>
    <row r="1851" spans="1:41" x14ac:dyDescent="0.35">
      <c r="A1851">
        <v>1254406</v>
      </c>
      <c r="B1851" t="s">
        <v>740</v>
      </c>
      <c r="C1851" t="s">
        <v>741</v>
      </c>
      <c r="D1851" t="e">
        <v>#N/A</v>
      </c>
      <c r="E1851" t="s">
        <v>941</v>
      </c>
      <c r="F1851" t="s">
        <v>869</v>
      </c>
      <c r="G1851">
        <v>2021</v>
      </c>
      <c r="H1851">
        <v>2</v>
      </c>
      <c r="I1851" t="s">
        <v>858</v>
      </c>
      <c r="J1851" s="29">
        <v>44255</v>
      </c>
      <c r="K1851" t="s">
        <v>744</v>
      </c>
      <c r="L1851" t="s">
        <v>769</v>
      </c>
      <c r="M1851" t="s">
        <v>898</v>
      </c>
      <c r="N1851" t="s">
        <v>899</v>
      </c>
      <c r="O1851" t="s">
        <v>850</v>
      </c>
      <c r="P1851" t="s">
        <v>673</v>
      </c>
      <c r="Q1851" t="s">
        <v>749</v>
      </c>
      <c r="R1851" t="s">
        <v>643</v>
      </c>
      <c r="S1851" t="s">
        <v>696</v>
      </c>
      <c r="T1851" t="s">
        <v>751</v>
      </c>
      <c r="U1851" t="s">
        <v>752</v>
      </c>
      <c r="V1851" t="s">
        <v>753</v>
      </c>
      <c r="W1851" t="s">
        <v>930</v>
      </c>
      <c r="X1851" t="s">
        <v>931</v>
      </c>
      <c r="Y1851" t="s">
        <v>755</v>
      </c>
      <c r="Z1851" t="s">
        <v>380</v>
      </c>
      <c r="AA1851" t="s">
        <v>756</v>
      </c>
      <c r="AB1851" t="s">
        <v>924</v>
      </c>
      <c r="AC1851" t="s">
        <v>758</v>
      </c>
      <c r="AD1851" t="s">
        <v>759</v>
      </c>
      <c r="AE1851" t="s">
        <v>472</v>
      </c>
      <c r="AF1851" t="s">
        <v>925</v>
      </c>
      <c r="AG1851" t="s">
        <v>761</v>
      </c>
      <c r="AH1851" t="s">
        <v>762</v>
      </c>
      <c r="AI1851" t="s">
        <v>926</v>
      </c>
      <c r="AJ1851">
        <v>2312.62</v>
      </c>
      <c r="AK1851">
        <v>0</v>
      </c>
      <c r="AL1851">
        <v>0</v>
      </c>
      <c r="AM1851" t="s">
        <v>764</v>
      </c>
      <c r="AN1851" t="s">
        <v>764</v>
      </c>
      <c r="AO1851" t="s">
        <v>764</v>
      </c>
    </row>
    <row r="1852" spans="1:41" x14ac:dyDescent="0.35">
      <c r="A1852">
        <v>1028500</v>
      </c>
      <c r="B1852" t="s">
        <v>740</v>
      </c>
      <c r="C1852" t="s">
        <v>741</v>
      </c>
      <c r="D1852" t="e">
        <v>#N/A</v>
      </c>
      <c r="E1852" t="s">
        <v>996</v>
      </c>
      <c r="F1852" t="s">
        <v>869</v>
      </c>
      <c r="G1852">
        <v>2021</v>
      </c>
      <c r="H1852">
        <v>2</v>
      </c>
      <c r="I1852" t="s">
        <v>858</v>
      </c>
      <c r="J1852" s="29">
        <v>44255</v>
      </c>
      <c r="K1852" t="s">
        <v>744</v>
      </c>
      <c r="L1852" t="s">
        <v>769</v>
      </c>
      <c r="M1852" t="s">
        <v>898</v>
      </c>
      <c r="N1852" t="s">
        <v>899</v>
      </c>
      <c r="O1852" t="s">
        <v>850</v>
      </c>
      <c r="P1852" t="s">
        <v>673</v>
      </c>
      <c r="Q1852" t="s">
        <v>749</v>
      </c>
      <c r="R1852" t="s">
        <v>583</v>
      </c>
      <c r="S1852" t="s">
        <v>689</v>
      </c>
      <c r="T1852" t="s">
        <v>751</v>
      </c>
      <c r="U1852" t="s">
        <v>752</v>
      </c>
      <c r="V1852" t="s">
        <v>753</v>
      </c>
      <c r="W1852" t="s">
        <v>933</v>
      </c>
      <c r="X1852" t="s">
        <v>934</v>
      </c>
      <c r="Y1852" t="s">
        <v>755</v>
      </c>
      <c r="Z1852" t="s">
        <v>380</v>
      </c>
      <c r="AA1852" t="s">
        <v>756</v>
      </c>
      <c r="AB1852" t="s">
        <v>924</v>
      </c>
      <c r="AC1852" t="s">
        <v>758</v>
      </c>
      <c r="AD1852" t="s">
        <v>759</v>
      </c>
      <c r="AE1852" t="s">
        <v>768</v>
      </c>
      <c r="AF1852" t="s">
        <v>935</v>
      </c>
      <c r="AG1852" t="s">
        <v>761</v>
      </c>
      <c r="AH1852" t="s">
        <v>762</v>
      </c>
      <c r="AI1852" t="s">
        <v>936</v>
      </c>
      <c r="AJ1852">
        <v>1130.45</v>
      </c>
      <c r="AK1852">
        <v>0</v>
      </c>
      <c r="AL1852">
        <v>0</v>
      </c>
      <c r="AM1852" t="s">
        <v>764</v>
      </c>
      <c r="AN1852" t="s">
        <v>764</v>
      </c>
      <c r="AO1852" t="s">
        <v>764</v>
      </c>
    </row>
    <row r="1853" spans="1:41" x14ac:dyDescent="0.35">
      <c r="A1853">
        <v>1433543</v>
      </c>
      <c r="B1853" t="s">
        <v>740</v>
      </c>
      <c r="C1853" t="s">
        <v>741</v>
      </c>
      <c r="D1853" t="e">
        <v>#N/A</v>
      </c>
      <c r="E1853" t="s">
        <v>1008</v>
      </c>
      <c r="F1853" t="s">
        <v>869</v>
      </c>
      <c r="G1853">
        <v>2021</v>
      </c>
      <c r="H1853">
        <v>2</v>
      </c>
      <c r="I1853" t="s">
        <v>858</v>
      </c>
      <c r="J1853" s="29">
        <v>44255</v>
      </c>
      <c r="K1853" t="s">
        <v>744</v>
      </c>
      <c r="L1853" t="s">
        <v>769</v>
      </c>
      <c r="M1853" t="s">
        <v>898</v>
      </c>
      <c r="N1853" t="s">
        <v>899</v>
      </c>
      <c r="O1853" t="s">
        <v>850</v>
      </c>
      <c r="P1853" t="s">
        <v>673</v>
      </c>
      <c r="Q1853" t="s">
        <v>749</v>
      </c>
      <c r="R1853" t="s">
        <v>653</v>
      </c>
      <c r="S1853" t="s">
        <v>773</v>
      </c>
      <c r="T1853" t="s">
        <v>751</v>
      </c>
      <c r="U1853" t="s">
        <v>752</v>
      </c>
      <c r="V1853" t="s">
        <v>753</v>
      </c>
      <c r="W1853" t="s">
        <v>930</v>
      </c>
      <c r="X1853" t="s">
        <v>931</v>
      </c>
      <c r="Y1853" t="s">
        <v>755</v>
      </c>
      <c r="Z1853" t="s">
        <v>380</v>
      </c>
      <c r="AA1853" t="s">
        <v>756</v>
      </c>
      <c r="AB1853" t="s">
        <v>924</v>
      </c>
      <c r="AC1853" t="s">
        <v>758</v>
      </c>
      <c r="AD1853" t="s">
        <v>759</v>
      </c>
      <c r="AE1853" t="s">
        <v>575</v>
      </c>
      <c r="AF1853" t="s">
        <v>925</v>
      </c>
      <c r="AG1853" t="s">
        <v>761</v>
      </c>
      <c r="AH1853" t="s">
        <v>762</v>
      </c>
      <c r="AI1853" t="s">
        <v>926</v>
      </c>
      <c r="AJ1853">
        <v>112.32</v>
      </c>
      <c r="AK1853">
        <v>0</v>
      </c>
      <c r="AL1853">
        <v>0</v>
      </c>
      <c r="AM1853" t="s">
        <v>764</v>
      </c>
      <c r="AN1853" t="s">
        <v>764</v>
      </c>
      <c r="AO1853" t="s">
        <v>764</v>
      </c>
    </row>
    <row r="1854" spans="1:41" x14ac:dyDescent="0.35">
      <c r="A1854">
        <v>1433543</v>
      </c>
      <c r="B1854" t="s">
        <v>740</v>
      </c>
      <c r="C1854" t="s">
        <v>741</v>
      </c>
      <c r="D1854" t="e">
        <v>#N/A</v>
      </c>
      <c r="E1854" t="s">
        <v>1008</v>
      </c>
      <c r="F1854" t="s">
        <v>869</v>
      </c>
      <c r="G1854">
        <v>2021</v>
      </c>
      <c r="H1854">
        <v>2</v>
      </c>
      <c r="I1854" t="s">
        <v>858</v>
      </c>
      <c r="J1854" s="29">
        <v>44255</v>
      </c>
      <c r="K1854" t="s">
        <v>744</v>
      </c>
      <c r="L1854" t="s">
        <v>769</v>
      </c>
      <c r="M1854" t="s">
        <v>898</v>
      </c>
      <c r="N1854" t="s">
        <v>899</v>
      </c>
      <c r="O1854" t="s">
        <v>850</v>
      </c>
      <c r="P1854" t="s">
        <v>673</v>
      </c>
      <c r="Q1854" t="s">
        <v>749</v>
      </c>
      <c r="R1854" t="s">
        <v>653</v>
      </c>
      <c r="S1854" t="s">
        <v>773</v>
      </c>
      <c r="T1854" t="s">
        <v>751</v>
      </c>
      <c r="U1854" t="s">
        <v>752</v>
      </c>
      <c r="V1854" t="s">
        <v>753</v>
      </c>
      <c r="W1854" t="s">
        <v>930</v>
      </c>
      <c r="X1854" t="s">
        <v>931</v>
      </c>
      <c r="Y1854" t="s">
        <v>755</v>
      </c>
      <c r="Z1854" t="s">
        <v>380</v>
      </c>
      <c r="AA1854" t="s">
        <v>756</v>
      </c>
      <c r="AB1854" t="s">
        <v>924</v>
      </c>
      <c r="AC1854" t="s">
        <v>758</v>
      </c>
      <c r="AD1854" t="s">
        <v>759</v>
      </c>
      <c r="AE1854" t="s">
        <v>575</v>
      </c>
      <c r="AF1854" t="s">
        <v>925</v>
      </c>
      <c r="AG1854" t="s">
        <v>761</v>
      </c>
      <c r="AH1854" t="s">
        <v>762</v>
      </c>
      <c r="AI1854" t="s">
        <v>926</v>
      </c>
      <c r="AJ1854">
        <v>473.1</v>
      </c>
      <c r="AK1854">
        <v>0</v>
      </c>
      <c r="AL1854">
        <v>0</v>
      </c>
      <c r="AM1854" t="s">
        <v>764</v>
      </c>
      <c r="AN1854" t="s">
        <v>764</v>
      </c>
      <c r="AO1854" t="s">
        <v>764</v>
      </c>
    </row>
    <row r="1855" spans="1:41" x14ac:dyDescent="0.35">
      <c r="A1855">
        <v>1433543</v>
      </c>
      <c r="B1855" t="s">
        <v>740</v>
      </c>
      <c r="C1855" t="s">
        <v>741</v>
      </c>
      <c r="D1855" t="e">
        <v>#N/A</v>
      </c>
      <c r="E1855" t="s">
        <v>1008</v>
      </c>
      <c r="F1855" t="s">
        <v>869</v>
      </c>
      <c r="G1855">
        <v>2021</v>
      </c>
      <c r="H1855">
        <v>2</v>
      </c>
      <c r="I1855" t="s">
        <v>858</v>
      </c>
      <c r="J1855" s="29">
        <v>44255</v>
      </c>
      <c r="K1855" t="s">
        <v>744</v>
      </c>
      <c r="L1855" t="s">
        <v>769</v>
      </c>
      <c r="M1855" t="s">
        <v>898</v>
      </c>
      <c r="N1855" t="s">
        <v>899</v>
      </c>
      <c r="O1855" t="s">
        <v>850</v>
      </c>
      <c r="P1855" t="s">
        <v>673</v>
      </c>
      <c r="Q1855" t="s">
        <v>749</v>
      </c>
      <c r="R1855" t="s">
        <v>653</v>
      </c>
      <c r="S1855" t="s">
        <v>773</v>
      </c>
      <c r="T1855" t="s">
        <v>751</v>
      </c>
      <c r="U1855" t="s">
        <v>752</v>
      </c>
      <c r="V1855" t="s">
        <v>753</v>
      </c>
      <c r="W1855" t="s">
        <v>930</v>
      </c>
      <c r="X1855" t="s">
        <v>931</v>
      </c>
      <c r="Y1855" t="s">
        <v>755</v>
      </c>
      <c r="Z1855" t="s">
        <v>380</v>
      </c>
      <c r="AA1855" t="s">
        <v>756</v>
      </c>
      <c r="AB1855" t="s">
        <v>924</v>
      </c>
      <c r="AC1855" t="s">
        <v>758</v>
      </c>
      <c r="AD1855" t="s">
        <v>759</v>
      </c>
      <c r="AE1855" t="s">
        <v>575</v>
      </c>
      <c r="AF1855" t="s">
        <v>925</v>
      </c>
      <c r="AG1855" t="s">
        <v>761</v>
      </c>
      <c r="AH1855" t="s">
        <v>762</v>
      </c>
      <c r="AI1855" t="s">
        <v>926</v>
      </c>
      <c r="AJ1855">
        <v>1195.72</v>
      </c>
      <c r="AK1855">
        <v>0</v>
      </c>
      <c r="AL1855">
        <v>0</v>
      </c>
      <c r="AM1855" t="s">
        <v>764</v>
      </c>
      <c r="AN1855" t="s">
        <v>764</v>
      </c>
      <c r="AO1855" t="s">
        <v>764</v>
      </c>
    </row>
    <row r="1856" spans="1:41" x14ac:dyDescent="0.35">
      <c r="A1856">
        <v>1376938</v>
      </c>
      <c r="B1856" t="s">
        <v>740</v>
      </c>
      <c r="C1856" t="s">
        <v>741</v>
      </c>
      <c r="D1856" t="e">
        <v>#N/A</v>
      </c>
      <c r="E1856" t="s">
        <v>1000</v>
      </c>
      <c r="F1856" t="s">
        <v>869</v>
      </c>
      <c r="G1856">
        <v>2021</v>
      </c>
      <c r="H1856">
        <v>2</v>
      </c>
      <c r="I1856" t="s">
        <v>858</v>
      </c>
      <c r="J1856" s="29">
        <v>44255</v>
      </c>
      <c r="K1856" t="s">
        <v>744</v>
      </c>
      <c r="L1856" t="s">
        <v>769</v>
      </c>
      <c r="M1856" t="s">
        <v>898</v>
      </c>
      <c r="N1856" t="s">
        <v>899</v>
      </c>
      <c r="O1856" t="s">
        <v>850</v>
      </c>
      <c r="P1856" t="s">
        <v>673</v>
      </c>
      <c r="Q1856" t="s">
        <v>749</v>
      </c>
      <c r="R1856" t="s">
        <v>655</v>
      </c>
      <c r="S1856" t="s">
        <v>767</v>
      </c>
      <c r="T1856" t="s">
        <v>751</v>
      </c>
      <c r="U1856" t="s">
        <v>752</v>
      </c>
      <c r="V1856" t="s">
        <v>753</v>
      </c>
      <c r="W1856" t="s">
        <v>930</v>
      </c>
      <c r="X1856" t="s">
        <v>931</v>
      </c>
      <c r="Y1856" t="s">
        <v>755</v>
      </c>
      <c r="Z1856" t="s">
        <v>380</v>
      </c>
      <c r="AA1856" t="s">
        <v>756</v>
      </c>
      <c r="AB1856" t="s">
        <v>924</v>
      </c>
      <c r="AC1856" t="s">
        <v>758</v>
      </c>
      <c r="AD1856" t="s">
        <v>759</v>
      </c>
      <c r="AE1856" t="s">
        <v>768</v>
      </c>
      <c r="AF1856" t="s">
        <v>925</v>
      </c>
      <c r="AG1856" t="s">
        <v>761</v>
      </c>
      <c r="AH1856" t="s">
        <v>762</v>
      </c>
      <c r="AI1856" t="s">
        <v>926</v>
      </c>
      <c r="AJ1856">
        <v>147.4</v>
      </c>
      <c r="AK1856">
        <v>0</v>
      </c>
      <c r="AL1856">
        <v>0</v>
      </c>
      <c r="AM1856" t="s">
        <v>764</v>
      </c>
      <c r="AN1856" t="s">
        <v>764</v>
      </c>
      <c r="AO1856" t="s">
        <v>764</v>
      </c>
    </row>
    <row r="1857" spans="1:41" x14ac:dyDescent="0.35">
      <c r="A1857">
        <v>1087510</v>
      </c>
      <c r="B1857" t="s">
        <v>740</v>
      </c>
      <c r="C1857" t="s">
        <v>741</v>
      </c>
      <c r="D1857" t="e">
        <v>#N/A</v>
      </c>
      <c r="E1857" t="s">
        <v>1021</v>
      </c>
      <c r="F1857" t="s">
        <v>869</v>
      </c>
      <c r="G1857">
        <v>2021</v>
      </c>
      <c r="H1857">
        <v>2</v>
      </c>
      <c r="I1857" t="s">
        <v>858</v>
      </c>
      <c r="J1857" s="29">
        <v>44255</v>
      </c>
      <c r="K1857" t="s">
        <v>744</v>
      </c>
      <c r="L1857" t="s">
        <v>769</v>
      </c>
      <c r="M1857" t="s">
        <v>898</v>
      </c>
      <c r="N1857" t="s">
        <v>899</v>
      </c>
      <c r="O1857" t="s">
        <v>850</v>
      </c>
      <c r="P1857" t="s">
        <v>673</v>
      </c>
      <c r="Q1857" t="s">
        <v>749</v>
      </c>
      <c r="R1857" t="s">
        <v>655</v>
      </c>
      <c r="S1857" t="s">
        <v>767</v>
      </c>
      <c r="T1857" t="s">
        <v>751</v>
      </c>
      <c r="U1857" t="s">
        <v>752</v>
      </c>
      <c r="V1857" t="s">
        <v>753</v>
      </c>
      <c r="W1857" t="s">
        <v>933</v>
      </c>
      <c r="X1857" t="s">
        <v>934</v>
      </c>
      <c r="Y1857" t="s">
        <v>755</v>
      </c>
      <c r="Z1857" t="s">
        <v>380</v>
      </c>
      <c r="AA1857" t="s">
        <v>756</v>
      </c>
      <c r="AB1857" t="s">
        <v>924</v>
      </c>
      <c r="AC1857" t="s">
        <v>758</v>
      </c>
      <c r="AD1857" t="s">
        <v>759</v>
      </c>
      <c r="AE1857" t="s">
        <v>768</v>
      </c>
      <c r="AF1857" t="s">
        <v>935</v>
      </c>
      <c r="AG1857" t="s">
        <v>761</v>
      </c>
      <c r="AH1857" t="s">
        <v>762</v>
      </c>
      <c r="AI1857" t="s">
        <v>936</v>
      </c>
      <c r="AJ1857">
        <v>267.94</v>
      </c>
      <c r="AK1857">
        <v>0</v>
      </c>
      <c r="AL1857">
        <v>0</v>
      </c>
      <c r="AM1857" t="s">
        <v>764</v>
      </c>
      <c r="AN1857" t="s">
        <v>764</v>
      </c>
      <c r="AO1857" t="s">
        <v>764</v>
      </c>
    </row>
    <row r="1858" spans="1:41" x14ac:dyDescent="0.35">
      <c r="A1858">
        <v>1416452</v>
      </c>
      <c r="B1858" t="s">
        <v>740</v>
      </c>
      <c r="C1858" t="s">
        <v>741</v>
      </c>
      <c r="D1858" t="e">
        <v>#N/A</v>
      </c>
      <c r="E1858" t="s">
        <v>1022</v>
      </c>
      <c r="F1858" t="s">
        <v>869</v>
      </c>
      <c r="G1858">
        <v>2021</v>
      </c>
      <c r="H1858">
        <v>2</v>
      </c>
      <c r="I1858" t="s">
        <v>858</v>
      </c>
      <c r="J1858" s="29">
        <v>44255</v>
      </c>
      <c r="K1858" t="s">
        <v>744</v>
      </c>
      <c r="L1858" t="s">
        <v>769</v>
      </c>
      <c r="M1858" t="s">
        <v>898</v>
      </c>
      <c r="N1858" t="s">
        <v>899</v>
      </c>
      <c r="O1858" t="s">
        <v>850</v>
      </c>
      <c r="P1858" t="s">
        <v>673</v>
      </c>
      <c r="Q1858" t="s">
        <v>749</v>
      </c>
      <c r="R1858" t="s">
        <v>661</v>
      </c>
      <c r="S1858" t="s">
        <v>750</v>
      </c>
      <c r="T1858" t="s">
        <v>751</v>
      </c>
      <c r="U1858" t="s">
        <v>752</v>
      </c>
      <c r="V1858" t="s">
        <v>753</v>
      </c>
      <c r="W1858" t="s">
        <v>930</v>
      </c>
      <c r="X1858" t="s">
        <v>931</v>
      </c>
      <c r="Y1858" t="s">
        <v>755</v>
      </c>
      <c r="Z1858" t="s">
        <v>380</v>
      </c>
      <c r="AA1858" t="s">
        <v>756</v>
      </c>
      <c r="AB1858" t="s">
        <v>924</v>
      </c>
      <c r="AC1858" t="s">
        <v>758</v>
      </c>
      <c r="AD1858" t="s">
        <v>759</v>
      </c>
      <c r="AE1858" t="s">
        <v>247</v>
      </c>
      <c r="AF1858" t="s">
        <v>925</v>
      </c>
      <c r="AG1858" t="s">
        <v>761</v>
      </c>
      <c r="AH1858" t="s">
        <v>762</v>
      </c>
      <c r="AI1858" t="s">
        <v>926</v>
      </c>
      <c r="AJ1858">
        <v>133.15</v>
      </c>
      <c r="AK1858">
        <v>0</v>
      </c>
      <c r="AL1858">
        <v>0</v>
      </c>
      <c r="AM1858" t="s">
        <v>764</v>
      </c>
      <c r="AN1858" t="s">
        <v>764</v>
      </c>
      <c r="AO1858" t="s">
        <v>764</v>
      </c>
    </row>
    <row r="1859" spans="1:41" x14ac:dyDescent="0.35">
      <c r="A1859">
        <v>1720244</v>
      </c>
      <c r="B1859" t="s">
        <v>740</v>
      </c>
      <c r="C1859" t="s">
        <v>741</v>
      </c>
      <c r="D1859" t="e">
        <v>#N/A</v>
      </c>
      <c r="E1859" t="s">
        <v>1023</v>
      </c>
      <c r="F1859" t="s">
        <v>869</v>
      </c>
      <c r="G1859">
        <v>2021</v>
      </c>
      <c r="H1859">
        <v>2</v>
      </c>
      <c r="I1859" t="s">
        <v>858</v>
      </c>
      <c r="J1859" s="29">
        <v>44255</v>
      </c>
      <c r="K1859" t="s">
        <v>744</v>
      </c>
      <c r="L1859" t="s">
        <v>769</v>
      </c>
      <c r="M1859" t="s">
        <v>898</v>
      </c>
      <c r="N1859" t="s">
        <v>899</v>
      </c>
      <c r="O1859" t="s">
        <v>850</v>
      </c>
      <c r="P1859" t="s">
        <v>673</v>
      </c>
      <c r="Q1859" t="s">
        <v>749</v>
      </c>
      <c r="R1859" t="s">
        <v>639</v>
      </c>
      <c r="S1859" t="s">
        <v>703</v>
      </c>
      <c r="T1859" t="s">
        <v>751</v>
      </c>
      <c r="U1859" t="s">
        <v>752</v>
      </c>
      <c r="V1859" t="s">
        <v>753</v>
      </c>
      <c r="W1859" t="s">
        <v>922</v>
      </c>
      <c r="X1859" t="s">
        <v>923</v>
      </c>
      <c r="Y1859" t="s">
        <v>755</v>
      </c>
      <c r="Z1859" t="s">
        <v>380</v>
      </c>
      <c r="AA1859" t="s">
        <v>756</v>
      </c>
      <c r="AB1859" t="s">
        <v>924</v>
      </c>
      <c r="AC1859" t="s">
        <v>758</v>
      </c>
      <c r="AD1859" t="s">
        <v>759</v>
      </c>
      <c r="AE1859" t="s">
        <v>766</v>
      </c>
      <c r="AF1859" t="s">
        <v>925</v>
      </c>
      <c r="AG1859" t="s">
        <v>761</v>
      </c>
      <c r="AH1859" t="s">
        <v>762</v>
      </c>
      <c r="AI1859" t="s">
        <v>926</v>
      </c>
      <c r="AJ1859">
        <v>905.03</v>
      </c>
      <c r="AK1859">
        <v>0</v>
      </c>
      <c r="AL1859">
        <v>0</v>
      </c>
      <c r="AM1859" t="s">
        <v>764</v>
      </c>
      <c r="AN1859" t="s">
        <v>764</v>
      </c>
      <c r="AO1859" t="s">
        <v>764</v>
      </c>
    </row>
    <row r="1860" spans="1:41" x14ac:dyDescent="0.35">
      <c r="A1860">
        <v>1720246</v>
      </c>
      <c r="B1860" t="s">
        <v>740</v>
      </c>
      <c r="C1860" t="s">
        <v>741</v>
      </c>
      <c r="D1860" t="e">
        <v>#N/A</v>
      </c>
      <c r="E1860" t="s">
        <v>1024</v>
      </c>
      <c r="F1860" t="s">
        <v>869</v>
      </c>
      <c r="G1860">
        <v>2021</v>
      </c>
      <c r="H1860">
        <v>2</v>
      </c>
      <c r="I1860" t="s">
        <v>858</v>
      </c>
      <c r="J1860" s="29">
        <v>44255</v>
      </c>
      <c r="K1860" t="s">
        <v>744</v>
      </c>
      <c r="L1860" t="s">
        <v>769</v>
      </c>
      <c r="M1860" t="s">
        <v>898</v>
      </c>
      <c r="N1860" t="s">
        <v>899</v>
      </c>
      <c r="O1860" t="s">
        <v>850</v>
      </c>
      <c r="P1860" t="s">
        <v>673</v>
      </c>
      <c r="Q1860" t="s">
        <v>749</v>
      </c>
      <c r="R1860" t="s">
        <v>645</v>
      </c>
      <c r="S1860" t="s">
        <v>841</v>
      </c>
      <c r="T1860" t="s">
        <v>751</v>
      </c>
      <c r="U1860" t="s">
        <v>752</v>
      </c>
      <c r="V1860" t="s">
        <v>753</v>
      </c>
      <c r="W1860" t="s">
        <v>922</v>
      </c>
      <c r="X1860" t="s">
        <v>923</v>
      </c>
      <c r="Y1860" t="s">
        <v>755</v>
      </c>
      <c r="Z1860" t="s">
        <v>380</v>
      </c>
      <c r="AA1860" t="s">
        <v>756</v>
      </c>
      <c r="AB1860" t="s">
        <v>924</v>
      </c>
      <c r="AC1860" t="s">
        <v>758</v>
      </c>
      <c r="AD1860" t="s">
        <v>759</v>
      </c>
      <c r="AE1860" t="s">
        <v>766</v>
      </c>
      <c r="AF1860" t="s">
        <v>925</v>
      </c>
      <c r="AG1860" t="s">
        <v>761</v>
      </c>
      <c r="AH1860" t="s">
        <v>762</v>
      </c>
      <c r="AI1860" t="s">
        <v>926</v>
      </c>
      <c r="AJ1860">
        <v>914.35</v>
      </c>
      <c r="AK1860">
        <v>0</v>
      </c>
      <c r="AL1860">
        <v>0</v>
      </c>
      <c r="AM1860" t="s">
        <v>764</v>
      </c>
      <c r="AN1860" t="s">
        <v>764</v>
      </c>
      <c r="AO1860" t="s">
        <v>764</v>
      </c>
    </row>
    <row r="1861" spans="1:41" x14ac:dyDescent="0.35">
      <c r="A1861">
        <v>1720247</v>
      </c>
      <c r="B1861" t="s">
        <v>740</v>
      </c>
      <c r="C1861" t="s">
        <v>741</v>
      </c>
      <c r="D1861" t="e">
        <v>#N/A</v>
      </c>
      <c r="E1861" t="s">
        <v>1025</v>
      </c>
      <c r="F1861" t="s">
        <v>869</v>
      </c>
      <c r="G1861">
        <v>2021</v>
      </c>
      <c r="H1861">
        <v>2</v>
      </c>
      <c r="I1861" t="s">
        <v>858</v>
      </c>
      <c r="J1861" s="29">
        <v>44255</v>
      </c>
      <c r="K1861" t="s">
        <v>744</v>
      </c>
      <c r="L1861" t="s">
        <v>769</v>
      </c>
      <c r="M1861" t="s">
        <v>898</v>
      </c>
      <c r="N1861" t="s">
        <v>899</v>
      </c>
      <c r="O1861" t="s">
        <v>850</v>
      </c>
      <c r="P1861" t="s">
        <v>673</v>
      </c>
      <c r="Q1861" t="s">
        <v>749</v>
      </c>
      <c r="R1861" t="s">
        <v>647</v>
      </c>
      <c r="S1861" t="s">
        <v>778</v>
      </c>
      <c r="T1861" t="s">
        <v>751</v>
      </c>
      <c r="U1861" t="s">
        <v>752</v>
      </c>
      <c r="V1861" t="s">
        <v>753</v>
      </c>
      <c r="W1861" t="s">
        <v>922</v>
      </c>
      <c r="X1861" t="s">
        <v>923</v>
      </c>
      <c r="Y1861" t="s">
        <v>755</v>
      </c>
      <c r="Z1861" t="s">
        <v>380</v>
      </c>
      <c r="AA1861" t="s">
        <v>756</v>
      </c>
      <c r="AB1861" t="s">
        <v>924</v>
      </c>
      <c r="AC1861" t="s">
        <v>758</v>
      </c>
      <c r="AD1861" t="s">
        <v>759</v>
      </c>
      <c r="AE1861" t="s">
        <v>472</v>
      </c>
      <c r="AF1861" t="s">
        <v>925</v>
      </c>
      <c r="AG1861" t="s">
        <v>761</v>
      </c>
      <c r="AH1861" t="s">
        <v>762</v>
      </c>
      <c r="AI1861" t="s">
        <v>926</v>
      </c>
      <c r="AJ1861">
        <v>174.61</v>
      </c>
      <c r="AK1861">
        <v>0</v>
      </c>
      <c r="AL1861">
        <v>0</v>
      </c>
      <c r="AM1861" t="s">
        <v>764</v>
      </c>
      <c r="AN1861" t="s">
        <v>764</v>
      </c>
      <c r="AO1861" t="s">
        <v>764</v>
      </c>
    </row>
    <row r="1862" spans="1:41" x14ac:dyDescent="0.35">
      <c r="A1862">
        <v>1720248</v>
      </c>
      <c r="B1862" t="s">
        <v>740</v>
      </c>
      <c r="C1862" t="s">
        <v>741</v>
      </c>
      <c r="D1862" t="e">
        <v>#N/A</v>
      </c>
      <c r="E1862" t="s">
        <v>932</v>
      </c>
      <c r="F1862" t="s">
        <v>869</v>
      </c>
      <c r="G1862">
        <v>2021</v>
      </c>
      <c r="H1862">
        <v>2</v>
      </c>
      <c r="I1862" t="s">
        <v>858</v>
      </c>
      <c r="J1862" s="29">
        <v>44255</v>
      </c>
      <c r="K1862" t="s">
        <v>744</v>
      </c>
      <c r="L1862" t="s">
        <v>769</v>
      </c>
      <c r="M1862" t="s">
        <v>898</v>
      </c>
      <c r="N1862" t="s">
        <v>899</v>
      </c>
      <c r="O1862" t="s">
        <v>850</v>
      </c>
      <c r="P1862" t="s">
        <v>673</v>
      </c>
      <c r="Q1862" t="s">
        <v>749</v>
      </c>
      <c r="R1862" t="s">
        <v>651</v>
      </c>
      <c r="S1862" t="s">
        <v>693</v>
      </c>
      <c r="T1862" t="s">
        <v>751</v>
      </c>
      <c r="U1862" t="s">
        <v>752</v>
      </c>
      <c r="V1862" t="s">
        <v>753</v>
      </c>
      <c r="W1862" t="s">
        <v>933</v>
      </c>
      <c r="X1862" t="s">
        <v>934</v>
      </c>
      <c r="Y1862" t="s">
        <v>755</v>
      </c>
      <c r="Z1862" t="s">
        <v>380</v>
      </c>
      <c r="AA1862" t="s">
        <v>756</v>
      </c>
      <c r="AB1862" t="s">
        <v>924</v>
      </c>
      <c r="AC1862" t="s">
        <v>758</v>
      </c>
      <c r="AD1862" t="s">
        <v>759</v>
      </c>
      <c r="AE1862" t="s">
        <v>768</v>
      </c>
      <c r="AF1862" t="s">
        <v>935</v>
      </c>
      <c r="AG1862" t="s">
        <v>761</v>
      </c>
      <c r="AH1862" t="s">
        <v>762</v>
      </c>
      <c r="AI1862" t="s">
        <v>936</v>
      </c>
      <c r="AJ1862">
        <v>610.79999999999995</v>
      </c>
      <c r="AK1862">
        <v>0</v>
      </c>
      <c r="AL1862">
        <v>0</v>
      </c>
      <c r="AM1862" t="s">
        <v>764</v>
      </c>
      <c r="AN1862" t="s">
        <v>764</v>
      </c>
      <c r="AO1862" t="s">
        <v>764</v>
      </c>
    </row>
    <row r="1863" spans="1:41" x14ac:dyDescent="0.35">
      <c r="A1863">
        <v>1720249</v>
      </c>
      <c r="B1863" t="s">
        <v>740</v>
      </c>
      <c r="C1863" t="s">
        <v>741</v>
      </c>
      <c r="D1863" t="e">
        <v>#N/A</v>
      </c>
      <c r="E1863" t="s">
        <v>1012</v>
      </c>
      <c r="F1863" t="s">
        <v>869</v>
      </c>
      <c r="G1863">
        <v>2021</v>
      </c>
      <c r="H1863">
        <v>2</v>
      </c>
      <c r="I1863" t="s">
        <v>858</v>
      </c>
      <c r="J1863" s="29">
        <v>44255</v>
      </c>
      <c r="K1863" t="s">
        <v>744</v>
      </c>
      <c r="L1863" t="s">
        <v>769</v>
      </c>
      <c r="M1863" t="s">
        <v>898</v>
      </c>
      <c r="N1863" t="s">
        <v>899</v>
      </c>
      <c r="O1863" t="s">
        <v>850</v>
      </c>
      <c r="P1863" t="s">
        <v>673</v>
      </c>
      <c r="Q1863" t="s">
        <v>749</v>
      </c>
      <c r="R1863" t="s">
        <v>653</v>
      </c>
      <c r="S1863" t="s">
        <v>773</v>
      </c>
      <c r="T1863" t="s">
        <v>751</v>
      </c>
      <c r="U1863" t="s">
        <v>752</v>
      </c>
      <c r="V1863" t="s">
        <v>753</v>
      </c>
      <c r="W1863" t="s">
        <v>933</v>
      </c>
      <c r="X1863" t="s">
        <v>934</v>
      </c>
      <c r="Y1863" t="s">
        <v>755</v>
      </c>
      <c r="Z1863" t="s">
        <v>380</v>
      </c>
      <c r="AA1863" t="s">
        <v>756</v>
      </c>
      <c r="AB1863" t="s">
        <v>924</v>
      </c>
      <c r="AC1863" t="s">
        <v>758</v>
      </c>
      <c r="AD1863" t="s">
        <v>759</v>
      </c>
      <c r="AE1863" t="s">
        <v>575</v>
      </c>
      <c r="AF1863" t="s">
        <v>935</v>
      </c>
      <c r="AG1863" t="s">
        <v>761</v>
      </c>
      <c r="AH1863" t="s">
        <v>762</v>
      </c>
      <c r="AI1863" t="s">
        <v>936</v>
      </c>
      <c r="AJ1863">
        <v>884.24</v>
      </c>
      <c r="AK1863">
        <v>0</v>
      </c>
      <c r="AL1863">
        <v>0</v>
      </c>
      <c r="AM1863" t="s">
        <v>764</v>
      </c>
      <c r="AN1863" t="s">
        <v>764</v>
      </c>
      <c r="AO1863" t="s">
        <v>764</v>
      </c>
    </row>
    <row r="1864" spans="1:41" x14ac:dyDescent="0.35">
      <c r="A1864">
        <v>1720250</v>
      </c>
      <c r="B1864" t="s">
        <v>740</v>
      </c>
      <c r="C1864" t="s">
        <v>741</v>
      </c>
      <c r="D1864" t="e">
        <v>#N/A</v>
      </c>
      <c r="E1864" t="s">
        <v>1026</v>
      </c>
      <c r="F1864" t="s">
        <v>869</v>
      </c>
      <c r="G1864">
        <v>2021</v>
      </c>
      <c r="H1864">
        <v>2</v>
      </c>
      <c r="I1864" t="s">
        <v>858</v>
      </c>
      <c r="J1864" s="29">
        <v>44255</v>
      </c>
      <c r="K1864" t="s">
        <v>744</v>
      </c>
      <c r="L1864" t="s">
        <v>769</v>
      </c>
      <c r="M1864" t="s">
        <v>898</v>
      </c>
      <c r="N1864" t="s">
        <v>899</v>
      </c>
      <c r="O1864" t="s">
        <v>850</v>
      </c>
      <c r="P1864" t="s">
        <v>673</v>
      </c>
      <c r="Q1864" t="s">
        <v>749</v>
      </c>
      <c r="R1864" t="s">
        <v>655</v>
      </c>
      <c r="S1864" t="s">
        <v>767</v>
      </c>
      <c r="T1864" t="s">
        <v>751</v>
      </c>
      <c r="U1864" t="s">
        <v>752</v>
      </c>
      <c r="V1864" t="s">
        <v>753</v>
      </c>
      <c r="W1864" t="s">
        <v>922</v>
      </c>
      <c r="X1864" t="s">
        <v>923</v>
      </c>
      <c r="Y1864" t="s">
        <v>755</v>
      </c>
      <c r="Z1864" t="s">
        <v>380</v>
      </c>
      <c r="AA1864" t="s">
        <v>756</v>
      </c>
      <c r="AB1864" t="s">
        <v>924</v>
      </c>
      <c r="AC1864" t="s">
        <v>758</v>
      </c>
      <c r="AD1864" t="s">
        <v>759</v>
      </c>
      <c r="AE1864" t="s">
        <v>768</v>
      </c>
      <c r="AF1864" t="s">
        <v>925</v>
      </c>
      <c r="AG1864" t="s">
        <v>761</v>
      </c>
      <c r="AH1864" t="s">
        <v>762</v>
      </c>
      <c r="AI1864" t="s">
        <v>926</v>
      </c>
      <c r="AJ1864">
        <v>27.31</v>
      </c>
      <c r="AK1864">
        <v>0</v>
      </c>
      <c r="AL1864">
        <v>0</v>
      </c>
      <c r="AM1864" t="s">
        <v>764</v>
      </c>
      <c r="AN1864" t="s">
        <v>764</v>
      </c>
      <c r="AO1864" t="s">
        <v>764</v>
      </c>
    </row>
    <row r="1865" spans="1:41" x14ac:dyDescent="0.35">
      <c r="A1865">
        <v>1720251</v>
      </c>
      <c r="B1865" t="s">
        <v>740</v>
      </c>
      <c r="C1865" t="s">
        <v>741</v>
      </c>
      <c r="D1865" t="s">
        <v>580</v>
      </c>
      <c r="E1865" t="s">
        <v>1027</v>
      </c>
      <c r="F1865" t="s">
        <v>869</v>
      </c>
      <c r="G1865">
        <v>2021</v>
      </c>
      <c r="H1865">
        <v>2</v>
      </c>
      <c r="I1865" t="s">
        <v>858</v>
      </c>
      <c r="J1865" s="29">
        <v>44255</v>
      </c>
      <c r="K1865" t="s">
        <v>744</v>
      </c>
      <c r="L1865" t="s">
        <v>769</v>
      </c>
      <c r="M1865" t="s">
        <v>898</v>
      </c>
      <c r="N1865" t="s">
        <v>899</v>
      </c>
      <c r="O1865" t="s">
        <v>850</v>
      </c>
      <c r="P1865" t="s">
        <v>673</v>
      </c>
      <c r="Q1865" t="s">
        <v>749</v>
      </c>
      <c r="R1865" t="s">
        <v>655</v>
      </c>
      <c r="S1865" t="s">
        <v>767</v>
      </c>
      <c r="T1865" t="s">
        <v>751</v>
      </c>
      <c r="U1865" t="s">
        <v>752</v>
      </c>
      <c r="V1865" t="s">
        <v>753</v>
      </c>
      <c r="W1865" t="s">
        <v>21</v>
      </c>
      <c r="X1865" t="s">
        <v>927</v>
      </c>
      <c r="Y1865" t="s">
        <v>755</v>
      </c>
      <c r="Z1865" t="s">
        <v>380</v>
      </c>
      <c r="AA1865" t="s">
        <v>756</v>
      </c>
      <c r="AB1865" t="s">
        <v>924</v>
      </c>
      <c r="AC1865" t="s">
        <v>758</v>
      </c>
      <c r="AD1865" t="s">
        <v>759</v>
      </c>
      <c r="AE1865" t="s">
        <v>768</v>
      </c>
      <c r="AF1865" t="s">
        <v>790</v>
      </c>
      <c r="AG1865" t="s">
        <v>761</v>
      </c>
      <c r="AH1865" t="s">
        <v>762</v>
      </c>
      <c r="AI1865" t="s">
        <v>791</v>
      </c>
      <c r="AJ1865">
        <v>97.36</v>
      </c>
      <c r="AK1865">
        <v>0</v>
      </c>
      <c r="AL1865">
        <v>0</v>
      </c>
      <c r="AM1865" t="s">
        <v>764</v>
      </c>
      <c r="AN1865" t="s">
        <v>764</v>
      </c>
      <c r="AO1865" t="s">
        <v>764</v>
      </c>
    </row>
    <row r="1866" spans="1:41" x14ac:dyDescent="0.35">
      <c r="A1866">
        <v>1720254</v>
      </c>
      <c r="B1866" t="s">
        <v>740</v>
      </c>
      <c r="C1866" t="s">
        <v>741</v>
      </c>
      <c r="D1866" t="e">
        <v>#N/A</v>
      </c>
      <c r="E1866" t="s">
        <v>1016</v>
      </c>
      <c r="F1866" t="s">
        <v>869</v>
      </c>
      <c r="G1866">
        <v>2021</v>
      </c>
      <c r="H1866">
        <v>2</v>
      </c>
      <c r="I1866" t="s">
        <v>858</v>
      </c>
      <c r="J1866" s="29">
        <v>44255</v>
      </c>
      <c r="K1866" t="s">
        <v>744</v>
      </c>
      <c r="L1866" t="s">
        <v>769</v>
      </c>
      <c r="M1866" t="s">
        <v>898</v>
      </c>
      <c r="N1866" t="s">
        <v>899</v>
      </c>
      <c r="O1866" t="s">
        <v>850</v>
      </c>
      <c r="P1866" t="s">
        <v>673</v>
      </c>
      <c r="Q1866" t="s">
        <v>749</v>
      </c>
      <c r="R1866" t="s">
        <v>661</v>
      </c>
      <c r="S1866" t="s">
        <v>750</v>
      </c>
      <c r="T1866" t="s">
        <v>751</v>
      </c>
      <c r="U1866" t="s">
        <v>752</v>
      </c>
      <c r="V1866" t="s">
        <v>753</v>
      </c>
      <c r="W1866" t="s">
        <v>933</v>
      </c>
      <c r="X1866" t="s">
        <v>934</v>
      </c>
      <c r="Y1866" t="s">
        <v>755</v>
      </c>
      <c r="Z1866" t="s">
        <v>380</v>
      </c>
      <c r="AA1866" t="s">
        <v>756</v>
      </c>
      <c r="AB1866" t="s">
        <v>924</v>
      </c>
      <c r="AC1866" t="s">
        <v>758</v>
      </c>
      <c r="AD1866" t="s">
        <v>759</v>
      </c>
      <c r="AE1866" t="s">
        <v>247</v>
      </c>
      <c r="AF1866" t="s">
        <v>935</v>
      </c>
      <c r="AG1866" t="s">
        <v>761</v>
      </c>
      <c r="AH1866" t="s">
        <v>762</v>
      </c>
      <c r="AI1866" t="s">
        <v>936</v>
      </c>
      <c r="AJ1866">
        <v>515.83000000000004</v>
      </c>
      <c r="AK1866">
        <v>0</v>
      </c>
      <c r="AL1866">
        <v>0</v>
      </c>
      <c r="AM1866" t="s">
        <v>764</v>
      </c>
      <c r="AN1866" t="s">
        <v>764</v>
      </c>
      <c r="AO1866" t="s">
        <v>764</v>
      </c>
    </row>
    <row r="1867" spans="1:41" x14ac:dyDescent="0.35">
      <c r="A1867">
        <v>1273419</v>
      </c>
      <c r="B1867" t="s">
        <v>740</v>
      </c>
      <c r="C1867" t="s">
        <v>741</v>
      </c>
      <c r="D1867" t="e">
        <v>#N/A</v>
      </c>
      <c r="E1867" t="s">
        <v>940</v>
      </c>
      <c r="F1867" t="s">
        <v>869</v>
      </c>
      <c r="G1867">
        <v>2021</v>
      </c>
      <c r="H1867">
        <v>2</v>
      </c>
      <c r="I1867" t="s">
        <v>858</v>
      </c>
      <c r="J1867" s="29">
        <v>44255</v>
      </c>
      <c r="K1867" t="s">
        <v>744</v>
      </c>
      <c r="L1867" t="s">
        <v>769</v>
      </c>
      <c r="M1867" t="s">
        <v>898</v>
      </c>
      <c r="N1867" t="s">
        <v>899</v>
      </c>
      <c r="O1867" t="s">
        <v>850</v>
      </c>
      <c r="P1867" t="s">
        <v>673</v>
      </c>
      <c r="Q1867" t="s">
        <v>749</v>
      </c>
      <c r="R1867" t="s">
        <v>647</v>
      </c>
      <c r="S1867" t="s">
        <v>778</v>
      </c>
      <c r="T1867" t="s">
        <v>751</v>
      </c>
      <c r="U1867" t="s">
        <v>752</v>
      </c>
      <c r="V1867" t="s">
        <v>753</v>
      </c>
      <c r="W1867" t="s">
        <v>933</v>
      </c>
      <c r="X1867" t="s">
        <v>934</v>
      </c>
      <c r="Y1867" t="s">
        <v>755</v>
      </c>
      <c r="Z1867" t="s">
        <v>380</v>
      </c>
      <c r="AA1867" t="s">
        <v>756</v>
      </c>
      <c r="AB1867" t="s">
        <v>924</v>
      </c>
      <c r="AC1867" t="s">
        <v>758</v>
      </c>
      <c r="AD1867" t="s">
        <v>759</v>
      </c>
      <c r="AE1867" t="s">
        <v>472</v>
      </c>
      <c r="AF1867" t="s">
        <v>935</v>
      </c>
      <c r="AG1867" t="s">
        <v>761</v>
      </c>
      <c r="AH1867" t="s">
        <v>762</v>
      </c>
      <c r="AI1867" t="s">
        <v>936</v>
      </c>
      <c r="AJ1867">
        <v>587.28</v>
      </c>
      <c r="AK1867">
        <v>0</v>
      </c>
      <c r="AL1867">
        <v>0</v>
      </c>
      <c r="AM1867" t="s">
        <v>764</v>
      </c>
      <c r="AN1867" t="s">
        <v>764</v>
      </c>
      <c r="AO1867" t="s">
        <v>764</v>
      </c>
    </row>
    <row r="1868" spans="1:41" x14ac:dyDescent="0.35">
      <c r="A1868">
        <v>1273420</v>
      </c>
      <c r="B1868" t="s">
        <v>740</v>
      </c>
      <c r="C1868" t="s">
        <v>741</v>
      </c>
      <c r="D1868" t="e">
        <v>#N/A</v>
      </c>
      <c r="E1868" t="s">
        <v>939</v>
      </c>
      <c r="F1868" t="s">
        <v>869</v>
      </c>
      <c r="G1868">
        <v>2021</v>
      </c>
      <c r="H1868">
        <v>2</v>
      </c>
      <c r="I1868" t="s">
        <v>858</v>
      </c>
      <c r="J1868" s="29">
        <v>44255</v>
      </c>
      <c r="K1868" t="s">
        <v>744</v>
      </c>
      <c r="L1868" t="s">
        <v>769</v>
      </c>
      <c r="M1868" t="s">
        <v>898</v>
      </c>
      <c r="N1868" t="s">
        <v>899</v>
      </c>
      <c r="O1868" t="s">
        <v>850</v>
      </c>
      <c r="P1868" t="s">
        <v>673</v>
      </c>
      <c r="Q1868" t="s">
        <v>749</v>
      </c>
      <c r="R1868" t="s">
        <v>647</v>
      </c>
      <c r="S1868" t="s">
        <v>778</v>
      </c>
      <c r="T1868" t="s">
        <v>751</v>
      </c>
      <c r="U1868" t="s">
        <v>752</v>
      </c>
      <c r="V1868" t="s">
        <v>753</v>
      </c>
      <c r="W1868" t="s">
        <v>930</v>
      </c>
      <c r="X1868" t="s">
        <v>931</v>
      </c>
      <c r="Y1868" t="s">
        <v>755</v>
      </c>
      <c r="Z1868" t="s">
        <v>380</v>
      </c>
      <c r="AA1868" t="s">
        <v>756</v>
      </c>
      <c r="AB1868" t="s">
        <v>924</v>
      </c>
      <c r="AC1868" t="s">
        <v>758</v>
      </c>
      <c r="AD1868" t="s">
        <v>759</v>
      </c>
      <c r="AE1868" t="s">
        <v>472</v>
      </c>
      <c r="AF1868" t="s">
        <v>925</v>
      </c>
      <c r="AG1868" t="s">
        <v>761</v>
      </c>
      <c r="AH1868" t="s">
        <v>762</v>
      </c>
      <c r="AI1868" t="s">
        <v>926</v>
      </c>
      <c r="AJ1868">
        <v>270.48</v>
      </c>
      <c r="AK1868">
        <v>0</v>
      </c>
      <c r="AL1868">
        <v>0</v>
      </c>
      <c r="AM1868" t="s">
        <v>764</v>
      </c>
      <c r="AN1868" t="s">
        <v>764</v>
      </c>
      <c r="AO1868" t="s">
        <v>764</v>
      </c>
    </row>
    <row r="1869" spans="1:41" x14ac:dyDescent="0.35">
      <c r="A1869">
        <v>1199589</v>
      </c>
      <c r="B1869" t="s">
        <v>740</v>
      </c>
      <c r="C1869" t="s">
        <v>741</v>
      </c>
      <c r="D1869" t="e">
        <v>#N/A</v>
      </c>
      <c r="E1869" t="s">
        <v>945</v>
      </c>
      <c r="F1869" t="s">
        <v>869</v>
      </c>
      <c r="G1869">
        <v>2021</v>
      </c>
      <c r="H1869">
        <v>2</v>
      </c>
      <c r="I1869" t="s">
        <v>858</v>
      </c>
      <c r="J1869" s="29">
        <v>44255</v>
      </c>
      <c r="K1869" t="s">
        <v>744</v>
      </c>
      <c r="L1869" t="s">
        <v>782</v>
      </c>
      <c r="M1869" t="s">
        <v>900</v>
      </c>
      <c r="N1869" t="s">
        <v>901</v>
      </c>
      <c r="O1869" t="s">
        <v>902</v>
      </c>
      <c r="P1869" t="s">
        <v>673</v>
      </c>
      <c r="Q1869" t="s">
        <v>749</v>
      </c>
      <c r="R1869" t="s">
        <v>639</v>
      </c>
      <c r="S1869" t="s">
        <v>703</v>
      </c>
      <c r="T1869" t="s">
        <v>751</v>
      </c>
      <c r="U1869" t="s">
        <v>752</v>
      </c>
      <c r="V1869" t="s">
        <v>753</v>
      </c>
      <c r="W1869" t="s">
        <v>930</v>
      </c>
      <c r="X1869" t="s">
        <v>931</v>
      </c>
      <c r="Y1869" t="s">
        <v>755</v>
      </c>
      <c r="Z1869" t="s">
        <v>380</v>
      </c>
      <c r="AA1869" t="s">
        <v>756</v>
      </c>
      <c r="AB1869" t="s">
        <v>924</v>
      </c>
      <c r="AC1869" t="s">
        <v>758</v>
      </c>
      <c r="AD1869" t="s">
        <v>759</v>
      </c>
      <c r="AE1869" t="s">
        <v>766</v>
      </c>
      <c r="AF1869" t="s">
        <v>925</v>
      </c>
      <c r="AG1869" t="s">
        <v>761</v>
      </c>
      <c r="AH1869" t="s">
        <v>762</v>
      </c>
      <c r="AI1869" t="s">
        <v>926</v>
      </c>
      <c r="AJ1869">
        <v>-31.84</v>
      </c>
      <c r="AK1869">
        <v>0</v>
      </c>
      <c r="AL1869">
        <v>0</v>
      </c>
      <c r="AM1869" t="s">
        <v>764</v>
      </c>
      <c r="AN1869" t="s">
        <v>764</v>
      </c>
      <c r="AO1869" t="s">
        <v>764</v>
      </c>
    </row>
    <row r="1870" spans="1:41" x14ac:dyDescent="0.35">
      <c r="A1870">
        <v>1238049</v>
      </c>
      <c r="B1870" t="s">
        <v>740</v>
      </c>
      <c r="C1870" t="s">
        <v>741</v>
      </c>
      <c r="D1870" t="e">
        <v>#N/A</v>
      </c>
      <c r="E1870" t="s">
        <v>1028</v>
      </c>
      <c r="F1870" t="s">
        <v>869</v>
      </c>
      <c r="G1870">
        <v>2021</v>
      </c>
      <c r="H1870">
        <v>2</v>
      </c>
      <c r="I1870" t="s">
        <v>858</v>
      </c>
      <c r="J1870" s="29">
        <v>44255</v>
      </c>
      <c r="K1870" t="s">
        <v>744</v>
      </c>
      <c r="L1870" t="s">
        <v>782</v>
      </c>
      <c r="M1870" t="s">
        <v>900</v>
      </c>
      <c r="N1870" t="s">
        <v>901</v>
      </c>
      <c r="O1870" t="s">
        <v>902</v>
      </c>
      <c r="P1870" t="s">
        <v>673</v>
      </c>
      <c r="Q1870" t="s">
        <v>749</v>
      </c>
      <c r="R1870" t="s">
        <v>1029</v>
      </c>
      <c r="S1870" t="s">
        <v>1030</v>
      </c>
      <c r="T1870" t="s">
        <v>751</v>
      </c>
      <c r="U1870" t="s">
        <v>752</v>
      </c>
      <c r="V1870" t="s">
        <v>753</v>
      </c>
      <c r="W1870" t="s">
        <v>933</v>
      </c>
      <c r="X1870" t="s">
        <v>934</v>
      </c>
      <c r="Y1870" t="s">
        <v>755</v>
      </c>
      <c r="Z1870" t="s">
        <v>380</v>
      </c>
      <c r="AA1870" t="s">
        <v>756</v>
      </c>
      <c r="AB1870" t="s">
        <v>924</v>
      </c>
      <c r="AC1870" t="s">
        <v>758</v>
      </c>
      <c r="AD1870" t="s">
        <v>759</v>
      </c>
      <c r="AE1870" t="s">
        <v>768</v>
      </c>
      <c r="AF1870" t="s">
        <v>935</v>
      </c>
      <c r="AG1870" t="s">
        <v>761</v>
      </c>
      <c r="AH1870" t="s">
        <v>762</v>
      </c>
      <c r="AI1870" t="s">
        <v>936</v>
      </c>
      <c r="AJ1870">
        <v>-1550.43</v>
      </c>
      <c r="AK1870">
        <v>0</v>
      </c>
      <c r="AL1870">
        <v>0</v>
      </c>
      <c r="AM1870" t="s">
        <v>764</v>
      </c>
      <c r="AN1870" t="s">
        <v>764</v>
      </c>
      <c r="AO1870" t="s">
        <v>764</v>
      </c>
    </row>
    <row r="1871" spans="1:41" x14ac:dyDescent="0.35">
      <c r="A1871">
        <v>1060769</v>
      </c>
      <c r="B1871" t="s">
        <v>740</v>
      </c>
      <c r="C1871" t="s">
        <v>741</v>
      </c>
      <c r="D1871" t="e">
        <v>#N/A</v>
      </c>
      <c r="E1871" t="s">
        <v>966</v>
      </c>
      <c r="F1871" t="s">
        <v>869</v>
      </c>
      <c r="G1871">
        <v>2021</v>
      </c>
      <c r="H1871">
        <v>2</v>
      </c>
      <c r="I1871" t="s">
        <v>858</v>
      </c>
      <c r="J1871" s="29">
        <v>44255</v>
      </c>
      <c r="K1871" t="s">
        <v>744</v>
      </c>
      <c r="L1871" t="s">
        <v>782</v>
      </c>
      <c r="M1871" t="s">
        <v>900</v>
      </c>
      <c r="N1871" t="s">
        <v>901</v>
      </c>
      <c r="O1871" t="s">
        <v>902</v>
      </c>
      <c r="P1871" t="s">
        <v>673</v>
      </c>
      <c r="Q1871" t="s">
        <v>749</v>
      </c>
      <c r="R1871" t="s">
        <v>611</v>
      </c>
      <c r="S1871" t="s">
        <v>688</v>
      </c>
      <c r="T1871" t="s">
        <v>751</v>
      </c>
      <c r="U1871" t="s">
        <v>752</v>
      </c>
      <c r="V1871" t="s">
        <v>753</v>
      </c>
      <c r="W1871" t="s">
        <v>933</v>
      </c>
      <c r="X1871" t="s">
        <v>934</v>
      </c>
      <c r="Y1871" t="s">
        <v>755</v>
      </c>
      <c r="Z1871" t="s">
        <v>380</v>
      </c>
      <c r="AA1871" t="s">
        <v>756</v>
      </c>
      <c r="AB1871" t="s">
        <v>924</v>
      </c>
      <c r="AC1871" t="s">
        <v>758</v>
      </c>
      <c r="AD1871" t="s">
        <v>759</v>
      </c>
      <c r="AE1871" t="s">
        <v>768</v>
      </c>
      <c r="AF1871" t="s">
        <v>935</v>
      </c>
      <c r="AG1871" t="s">
        <v>761</v>
      </c>
      <c r="AH1871" t="s">
        <v>762</v>
      </c>
      <c r="AI1871" t="s">
        <v>936</v>
      </c>
      <c r="AJ1871">
        <v>-3637.2</v>
      </c>
      <c r="AK1871">
        <v>0</v>
      </c>
      <c r="AL1871">
        <v>0</v>
      </c>
      <c r="AM1871" t="s">
        <v>764</v>
      </c>
      <c r="AN1871" t="s">
        <v>764</v>
      </c>
      <c r="AO1871" t="s">
        <v>764</v>
      </c>
    </row>
    <row r="1872" spans="1:41" x14ac:dyDescent="0.35">
      <c r="A1872">
        <v>1079371</v>
      </c>
      <c r="B1872" t="s">
        <v>740</v>
      </c>
      <c r="C1872" t="s">
        <v>741</v>
      </c>
      <c r="D1872" t="e">
        <v>#N/A</v>
      </c>
      <c r="E1872" t="s">
        <v>962</v>
      </c>
      <c r="F1872" t="s">
        <v>869</v>
      </c>
      <c r="G1872">
        <v>2021</v>
      </c>
      <c r="H1872">
        <v>2</v>
      </c>
      <c r="I1872" t="s">
        <v>858</v>
      </c>
      <c r="J1872" s="29">
        <v>44255</v>
      </c>
      <c r="K1872" t="s">
        <v>744</v>
      </c>
      <c r="L1872" t="s">
        <v>782</v>
      </c>
      <c r="M1872" t="s">
        <v>900</v>
      </c>
      <c r="N1872" t="s">
        <v>901</v>
      </c>
      <c r="O1872" t="s">
        <v>902</v>
      </c>
      <c r="P1872" t="s">
        <v>673</v>
      </c>
      <c r="Q1872" t="s">
        <v>749</v>
      </c>
      <c r="R1872" t="s">
        <v>615</v>
      </c>
      <c r="S1872" t="s">
        <v>699</v>
      </c>
      <c r="T1872" t="s">
        <v>751</v>
      </c>
      <c r="U1872" t="s">
        <v>752</v>
      </c>
      <c r="V1872" t="s">
        <v>753</v>
      </c>
      <c r="W1872" t="s">
        <v>933</v>
      </c>
      <c r="X1872" t="s">
        <v>934</v>
      </c>
      <c r="Y1872" t="s">
        <v>755</v>
      </c>
      <c r="Z1872" t="s">
        <v>380</v>
      </c>
      <c r="AA1872" t="s">
        <v>756</v>
      </c>
      <c r="AB1872" t="s">
        <v>924</v>
      </c>
      <c r="AC1872" t="s">
        <v>758</v>
      </c>
      <c r="AD1872" t="s">
        <v>759</v>
      </c>
      <c r="AE1872" t="s">
        <v>472</v>
      </c>
      <c r="AF1872" t="s">
        <v>935</v>
      </c>
      <c r="AG1872" t="s">
        <v>761</v>
      </c>
      <c r="AH1872" t="s">
        <v>762</v>
      </c>
      <c r="AI1872" t="s">
        <v>936</v>
      </c>
      <c r="AJ1872">
        <v>-38.68</v>
      </c>
      <c r="AK1872">
        <v>0</v>
      </c>
      <c r="AL1872">
        <v>0</v>
      </c>
      <c r="AM1872" t="s">
        <v>764</v>
      </c>
      <c r="AN1872" t="s">
        <v>764</v>
      </c>
      <c r="AO1872" t="s">
        <v>764</v>
      </c>
    </row>
    <row r="1873" spans="1:41" x14ac:dyDescent="0.35">
      <c r="A1873">
        <v>1199584</v>
      </c>
      <c r="B1873" t="s">
        <v>740</v>
      </c>
      <c r="C1873" t="s">
        <v>741</v>
      </c>
      <c r="D1873" t="e">
        <v>#N/A</v>
      </c>
      <c r="E1873" t="s">
        <v>964</v>
      </c>
      <c r="F1873" t="s">
        <v>869</v>
      </c>
      <c r="G1873">
        <v>2021</v>
      </c>
      <c r="H1873">
        <v>2</v>
      </c>
      <c r="I1873" t="s">
        <v>858</v>
      </c>
      <c r="J1873" s="29">
        <v>44255</v>
      </c>
      <c r="K1873" t="s">
        <v>744</v>
      </c>
      <c r="L1873" t="s">
        <v>745</v>
      </c>
      <c r="M1873" t="s">
        <v>852</v>
      </c>
      <c r="N1873" t="s">
        <v>903</v>
      </c>
      <c r="O1873" t="s">
        <v>904</v>
      </c>
      <c r="P1873" t="s">
        <v>673</v>
      </c>
      <c r="Q1873" t="s">
        <v>749</v>
      </c>
      <c r="R1873" t="s">
        <v>613</v>
      </c>
      <c r="S1873" t="s">
        <v>690</v>
      </c>
      <c r="T1873" t="s">
        <v>751</v>
      </c>
      <c r="U1873" t="s">
        <v>752</v>
      </c>
      <c r="V1873" t="s">
        <v>753</v>
      </c>
      <c r="W1873" t="s">
        <v>933</v>
      </c>
      <c r="X1873" t="s">
        <v>934</v>
      </c>
      <c r="Y1873" t="s">
        <v>755</v>
      </c>
      <c r="Z1873" t="s">
        <v>380</v>
      </c>
      <c r="AA1873" t="s">
        <v>756</v>
      </c>
      <c r="AB1873" t="s">
        <v>924</v>
      </c>
      <c r="AC1873" t="s">
        <v>758</v>
      </c>
      <c r="AD1873" t="s">
        <v>759</v>
      </c>
      <c r="AE1873" t="s">
        <v>768</v>
      </c>
      <c r="AF1873" t="s">
        <v>935</v>
      </c>
      <c r="AG1873" t="s">
        <v>761</v>
      </c>
      <c r="AH1873" t="s">
        <v>762</v>
      </c>
      <c r="AI1873" t="s">
        <v>936</v>
      </c>
      <c r="AJ1873">
        <v>200.61</v>
      </c>
      <c r="AK1873">
        <v>0</v>
      </c>
      <c r="AL1873">
        <v>0</v>
      </c>
      <c r="AM1873" t="s">
        <v>764</v>
      </c>
      <c r="AN1873" t="s">
        <v>764</v>
      </c>
      <c r="AO1873" t="s">
        <v>764</v>
      </c>
    </row>
    <row r="1874" spans="1:41" x14ac:dyDescent="0.35">
      <c r="A1874">
        <v>1199585</v>
      </c>
      <c r="B1874" t="s">
        <v>740</v>
      </c>
      <c r="C1874" t="s">
        <v>741</v>
      </c>
      <c r="D1874" t="e">
        <v>#N/A</v>
      </c>
      <c r="E1874" t="s">
        <v>963</v>
      </c>
      <c r="F1874" t="s">
        <v>869</v>
      </c>
      <c r="G1874">
        <v>2021</v>
      </c>
      <c r="H1874">
        <v>2</v>
      </c>
      <c r="I1874" t="s">
        <v>858</v>
      </c>
      <c r="J1874" s="29">
        <v>44255</v>
      </c>
      <c r="K1874" t="s">
        <v>744</v>
      </c>
      <c r="L1874" t="s">
        <v>745</v>
      </c>
      <c r="M1874" t="s">
        <v>852</v>
      </c>
      <c r="N1874" t="s">
        <v>903</v>
      </c>
      <c r="O1874" t="s">
        <v>904</v>
      </c>
      <c r="P1874" t="s">
        <v>673</v>
      </c>
      <c r="Q1874" t="s">
        <v>749</v>
      </c>
      <c r="R1874" t="s">
        <v>613</v>
      </c>
      <c r="S1874" t="s">
        <v>690</v>
      </c>
      <c r="T1874" t="s">
        <v>751</v>
      </c>
      <c r="U1874" t="s">
        <v>752</v>
      </c>
      <c r="V1874" t="s">
        <v>753</v>
      </c>
      <c r="W1874" t="s">
        <v>930</v>
      </c>
      <c r="X1874" t="s">
        <v>931</v>
      </c>
      <c r="Y1874" t="s">
        <v>755</v>
      </c>
      <c r="Z1874" t="s">
        <v>380</v>
      </c>
      <c r="AA1874" t="s">
        <v>756</v>
      </c>
      <c r="AB1874" t="s">
        <v>924</v>
      </c>
      <c r="AC1874" t="s">
        <v>758</v>
      </c>
      <c r="AD1874" t="s">
        <v>759</v>
      </c>
      <c r="AE1874" t="s">
        <v>768</v>
      </c>
      <c r="AF1874" t="s">
        <v>925</v>
      </c>
      <c r="AG1874" t="s">
        <v>761</v>
      </c>
      <c r="AH1874" t="s">
        <v>762</v>
      </c>
      <c r="AI1874" t="s">
        <v>926</v>
      </c>
      <c r="AJ1874">
        <v>2220.58</v>
      </c>
      <c r="AK1874">
        <v>0</v>
      </c>
      <c r="AL1874">
        <v>0</v>
      </c>
      <c r="AM1874" t="s">
        <v>764</v>
      </c>
      <c r="AN1874" t="s">
        <v>764</v>
      </c>
      <c r="AO1874" t="s">
        <v>764</v>
      </c>
    </row>
    <row r="1875" spans="1:41" x14ac:dyDescent="0.35">
      <c r="A1875">
        <v>1199587</v>
      </c>
      <c r="B1875" t="s">
        <v>740</v>
      </c>
      <c r="C1875" t="s">
        <v>741</v>
      </c>
      <c r="D1875" t="e">
        <v>#N/A</v>
      </c>
      <c r="E1875" t="s">
        <v>947</v>
      </c>
      <c r="F1875" t="s">
        <v>869</v>
      </c>
      <c r="G1875">
        <v>2021</v>
      </c>
      <c r="H1875">
        <v>2</v>
      </c>
      <c r="I1875" t="s">
        <v>858</v>
      </c>
      <c r="J1875" s="29">
        <v>44255</v>
      </c>
      <c r="K1875" t="s">
        <v>744</v>
      </c>
      <c r="L1875" t="s">
        <v>745</v>
      </c>
      <c r="M1875" t="s">
        <v>852</v>
      </c>
      <c r="N1875" t="s">
        <v>903</v>
      </c>
      <c r="O1875" t="s">
        <v>904</v>
      </c>
      <c r="P1875" t="s">
        <v>673</v>
      </c>
      <c r="Q1875" t="s">
        <v>749</v>
      </c>
      <c r="R1875" t="s">
        <v>637</v>
      </c>
      <c r="S1875" t="s">
        <v>705</v>
      </c>
      <c r="T1875" t="s">
        <v>751</v>
      </c>
      <c r="U1875" t="s">
        <v>752</v>
      </c>
      <c r="V1875" t="s">
        <v>753</v>
      </c>
      <c r="W1875" t="s">
        <v>930</v>
      </c>
      <c r="X1875" t="s">
        <v>931</v>
      </c>
      <c r="Y1875" t="s">
        <v>755</v>
      </c>
      <c r="Z1875" t="s">
        <v>380</v>
      </c>
      <c r="AA1875" t="s">
        <v>756</v>
      </c>
      <c r="AB1875" t="s">
        <v>924</v>
      </c>
      <c r="AC1875" t="s">
        <v>758</v>
      </c>
      <c r="AD1875" t="s">
        <v>759</v>
      </c>
      <c r="AE1875" t="s">
        <v>766</v>
      </c>
      <c r="AF1875" t="s">
        <v>925</v>
      </c>
      <c r="AG1875" t="s">
        <v>761</v>
      </c>
      <c r="AH1875" t="s">
        <v>762</v>
      </c>
      <c r="AI1875" t="s">
        <v>926</v>
      </c>
      <c r="AJ1875">
        <v>831.62</v>
      </c>
      <c r="AK1875">
        <v>0</v>
      </c>
      <c r="AL1875">
        <v>0</v>
      </c>
      <c r="AM1875" t="s">
        <v>764</v>
      </c>
      <c r="AN1875" t="s">
        <v>764</v>
      </c>
      <c r="AO1875" t="s">
        <v>764</v>
      </c>
    </row>
    <row r="1876" spans="1:41" x14ac:dyDescent="0.35">
      <c r="A1876">
        <v>1199589</v>
      </c>
      <c r="B1876" t="s">
        <v>740</v>
      </c>
      <c r="C1876" t="s">
        <v>741</v>
      </c>
      <c r="D1876" t="e">
        <v>#N/A</v>
      </c>
      <c r="E1876" t="s">
        <v>945</v>
      </c>
      <c r="F1876" t="s">
        <v>869</v>
      </c>
      <c r="G1876">
        <v>2021</v>
      </c>
      <c r="H1876">
        <v>2</v>
      </c>
      <c r="I1876" t="s">
        <v>858</v>
      </c>
      <c r="J1876" s="29">
        <v>44255</v>
      </c>
      <c r="K1876" t="s">
        <v>744</v>
      </c>
      <c r="L1876" t="s">
        <v>745</v>
      </c>
      <c r="M1876" t="s">
        <v>852</v>
      </c>
      <c r="N1876" t="s">
        <v>903</v>
      </c>
      <c r="O1876" t="s">
        <v>904</v>
      </c>
      <c r="P1876" t="s">
        <v>673</v>
      </c>
      <c r="Q1876" t="s">
        <v>749</v>
      </c>
      <c r="R1876" t="s">
        <v>639</v>
      </c>
      <c r="S1876" t="s">
        <v>703</v>
      </c>
      <c r="T1876" t="s">
        <v>751</v>
      </c>
      <c r="U1876" t="s">
        <v>752</v>
      </c>
      <c r="V1876" t="s">
        <v>753</v>
      </c>
      <c r="W1876" t="s">
        <v>930</v>
      </c>
      <c r="X1876" t="s">
        <v>931</v>
      </c>
      <c r="Y1876" t="s">
        <v>755</v>
      </c>
      <c r="Z1876" t="s">
        <v>380</v>
      </c>
      <c r="AA1876" t="s">
        <v>756</v>
      </c>
      <c r="AB1876" t="s">
        <v>924</v>
      </c>
      <c r="AC1876" t="s">
        <v>758</v>
      </c>
      <c r="AD1876" t="s">
        <v>759</v>
      </c>
      <c r="AE1876" t="s">
        <v>766</v>
      </c>
      <c r="AF1876" t="s">
        <v>925</v>
      </c>
      <c r="AG1876" t="s">
        <v>761</v>
      </c>
      <c r="AH1876" t="s">
        <v>762</v>
      </c>
      <c r="AI1876" t="s">
        <v>926</v>
      </c>
      <c r="AJ1876">
        <v>1562.9</v>
      </c>
      <c r="AK1876">
        <v>0</v>
      </c>
      <c r="AL1876">
        <v>0</v>
      </c>
      <c r="AM1876" t="s">
        <v>764</v>
      </c>
      <c r="AN1876" t="s">
        <v>764</v>
      </c>
      <c r="AO1876" t="s">
        <v>764</v>
      </c>
    </row>
    <row r="1877" spans="1:41" x14ac:dyDescent="0.35">
      <c r="A1877">
        <v>1117775</v>
      </c>
      <c r="B1877" t="s">
        <v>740</v>
      </c>
      <c r="C1877" t="s">
        <v>741</v>
      </c>
      <c r="D1877" t="e">
        <v>#N/A</v>
      </c>
      <c r="E1877" t="s">
        <v>949</v>
      </c>
      <c r="F1877" t="s">
        <v>869</v>
      </c>
      <c r="G1877">
        <v>2021</v>
      </c>
      <c r="H1877">
        <v>2</v>
      </c>
      <c r="I1877" t="s">
        <v>858</v>
      </c>
      <c r="J1877" s="29">
        <v>44255</v>
      </c>
      <c r="K1877" t="s">
        <v>744</v>
      </c>
      <c r="L1877" t="s">
        <v>745</v>
      </c>
      <c r="M1877" t="s">
        <v>852</v>
      </c>
      <c r="N1877" t="s">
        <v>903</v>
      </c>
      <c r="O1877" t="s">
        <v>904</v>
      </c>
      <c r="P1877" t="s">
        <v>673</v>
      </c>
      <c r="Q1877" t="s">
        <v>749</v>
      </c>
      <c r="R1877" t="s">
        <v>633</v>
      </c>
      <c r="S1877" t="s">
        <v>704</v>
      </c>
      <c r="T1877" t="s">
        <v>751</v>
      </c>
      <c r="U1877" t="s">
        <v>752</v>
      </c>
      <c r="V1877" t="s">
        <v>753</v>
      </c>
      <c r="W1877" t="s">
        <v>930</v>
      </c>
      <c r="X1877" t="s">
        <v>931</v>
      </c>
      <c r="Y1877" t="s">
        <v>755</v>
      </c>
      <c r="Z1877" t="s">
        <v>380</v>
      </c>
      <c r="AA1877" t="s">
        <v>756</v>
      </c>
      <c r="AB1877" t="s">
        <v>924</v>
      </c>
      <c r="AC1877" t="s">
        <v>758</v>
      </c>
      <c r="AD1877" t="s">
        <v>759</v>
      </c>
      <c r="AE1877" t="s">
        <v>766</v>
      </c>
      <c r="AF1877" t="s">
        <v>925</v>
      </c>
      <c r="AG1877" t="s">
        <v>761</v>
      </c>
      <c r="AH1877" t="s">
        <v>762</v>
      </c>
      <c r="AI1877" t="s">
        <v>926</v>
      </c>
      <c r="AJ1877">
        <v>1603.89</v>
      </c>
      <c r="AK1877">
        <v>0</v>
      </c>
      <c r="AL1877">
        <v>0</v>
      </c>
      <c r="AM1877" t="s">
        <v>764</v>
      </c>
      <c r="AN1877" t="s">
        <v>764</v>
      </c>
      <c r="AO1877" t="s">
        <v>764</v>
      </c>
    </row>
    <row r="1878" spans="1:41" x14ac:dyDescent="0.35">
      <c r="A1878">
        <v>1698203</v>
      </c>
      <c r="B1878" t="s">
        <v>740</v>
      </c>
      <c r="C1878" t="s">
        <v>741</v>
      </c>
      <c r="D1878" t="e">
        <v>#N/A</v>
      </c>
      <c r="E1878" t="s">
        <v>929</v>
      </c>
      <c r="F1878" t="s">
        <v>869</v>
      </c>
      <c r="G1878">
        <v>2021</v>
      </c>
      <c r="H1878">
        <v>2</v>
      </c>
      <c r="I1878" t="s">
        <v>858</v>
      </c>
      <c r="J1878" s="29">
        <v>44255</v>
      </c>
      <c r="K1878" t="s">
        <v>744</v>
      </c>
      <c r="L1878" t="s">
        <v>745</v>
      </c>
      <c r="M1878" t="s">
        <v>852</v>
      </c>
      <c r="N1878" t="s">
        <v>903</v>
      </c>
      <c r="O1878" t="s">
        <v>904</v>
      </c>
      <c r="P1878" t="s">
        <v>673</v>
      </c>
      <c r="Q1878" t="s">
        <v>749</v>
      </c>
      <c r="R1878" t="s">
        <v>651</v>
      </c>
      <c r="S1878" t="s">
        <v>693</v>
      </c>
      <c r="T1878" t="s">
        <v>751</v>
      </c>
      <c r="U1878" t="s">
        <v>752</v>
      </c>
      <c r="V1878" t="s">
        <v>753</v>
      </c>
      <c r="W1878" t="s">
        <v>930</v>
      </c>
      <c r="X1878" t="s">
        <v>931</v>
      </c>
      <c r="Y1878" t="s">
        <v>755</v>
      </c>
      <c r="Z1878" t="s">
        <v>380</v>
      </c>
      <c r="AA1878" t="s">
        <v>756</v>
      </c>
      <c r="AB1878" t="s">
        <v>924</v>
      </c>
      <c r="AC1878" t="s">
        <v>758</v>
      </c>
      <c r="AD1878" t="s">
        <v>759</v>
      </c>
      <c r="AE1878" t="s">
        <v>768</v>
      </c>
      <c r="AF1878" t="s">
        <v>925</v>
      </c>
      <c r="AG1878" t="s">
        <v>761</v>
      </c>
      <c r="AH1878" t="s">
        <v>762</v>
      </c>
      <c r="AI1878" t="s">
        <v>926</v>
      </c>
      <c r="AJ1878">
        <v>7584.89</v>
      </c>
      <c r="AK1878">
        <v>0</v>
      </c>
      <c r="AL1878">
        <v>0</v>
      </c>
      <c r="AM1878" t="s">
        <v>764</v>
      </c>
      <c r="AN1878" t="s">
        <v>764</v>
      </c>
      <c r="AO1878" t="s">
        <v>764</v>
      </c>
    </row>
    <row r="1879" spans="1:41" x14ac:dyDescent="0.35">
      <c r="A1879">
        <v>1217476</v>
      </c>
      <c r="B1879" t="s">
        <v>740</v>
      </c>
      <c r="C1879" t="s">
        <v>741</v>
      </c>
      <c r="D1879" t="e">
        <v>#N/A</v>
      </c>
      <c r="E1879" t="s">
        <v>974</v>
      </c>
      <c r="F1879" t="s">
        <v>869</v>
      </c>
      <c r="G1879">
        <v>2021</v>
      </c>
      <c r="H1879">
        <v>2</v>
      </c>
      <c r="I1879" t="s">
        <v>858</v>
      </c>
      <c r="J1879" s="29">
        <v>44255</v>
      </c>
      <c r="K1879" t="s">
        <v>744</v>
      </c>
      <c r="L1879" t="s">
        <v>745</v>
      </c>
      <c r="M1879" t="s">
        <v>852</v>
      </c>
      <c r="N1879" t="s">
        <v>903</v>
      </c>
      <c r="O1879" t="s">
        <v>904</v>
      </c>
      <c r="P1879" t="s">
        <v>673</v>
      </c>
      <c r="Q1879" t="s">
        <v>749</v>
      </c>
      <c r="R1879" t="s">
        <v>601</v>
      </c>
      <c r="S1879" t="s">
        <v>692</v>
      </c>
      <c r="T1879" t="s">
        <v>751</v>
      </c>
      <c r="U1879" t="s">
        <v>752</v>
      </c>
      <c r="V1879" t="s">
        <v>753</v>
      </c>
      <c r="W1879" t="s">
        <v>930</v>
      </c>
      <c r="X1879" t="s">
        <v>931</v>
      </c>
      <c r="Y1879" t="s">
        <v>755</v>
      </c>
      <c r="Z1879" t="s">
        <v>380</v>
      </c>
      <c r="AA1879" t="s">
        <v>756</v>
      </c>
      <c r="AB1879" t="s">
        <v>924</v>
      </c>
      <c r="AC1879" t="s">
        <v>758</v>
      </c>
      <c r="AD1879" t="s">
        <v>759</v>
      </c>
      <c r="AE1879" t="s">
        <v>768</v>
      </c>
      <c r="AF1879" t="s">
        <v>925</v>
      </c>
      <c r="AG1879" t="s">
        <v>761</v>
      </c>
      <c r="AH1879" t="s">
        <v>762</v>
      </c>
      <c r="AI1879" t="s">
        <v>926</v>
      </c>
      <c r="AJ1879">
        <v>9041.1200000000008</v>
      </c>
      <c r="AK1879">
        <v>0</v>
      </c>
      <c r="AL1879">
        <v>0</v>
      </c>
      <c r="AM1879" t="s">
        <v>764</v>
      </c>
      <c r="AN1879" t="s">
        <v>764</v>
      </c>
      <c r="AO1879" t="s">
        <v>764</v>
      </c>
    </row>
    <row r="1880" spans="1:41" x14ac:dyDescent="0.35">
      <c r="A1880">
        <v>1208935</v>
      </c>
      <c r="B1880" t="s">
        <v>740</v>
      </c>
      <c r="C1880" t="s">
        <v>741</v>
      </c>
      <c r="D1880" t="e">
        <v>#N/A</v>
      </c>
      <c r="E1880" t="s">
        <v>973</v>
      </c>
      <c r="F1880" t="s">
        <v>869</v>
      </c>
      <c r="G1880">
        <v>2021</v>
      </c>
      <c r="H1880">
        <v>2</v>
      </c>
      <c r="I1880" t="s">
        <v>858</v>
      </c>
      <c r="J1880" s="29">
        <v>44255</v>
      </c>
      <c r="K1880" t="s">
        <v>744</v>
      </c>
      <c r="L1880" t="s">
        <v>745</v>
      </c>
      <c r="M1880" t="s">
        <v>852</v>
      </c>
      <c r="N1880" t="s">
        <v>903</v>
      </c>
      <c r="O1880" t="s">
        <v>904</v>
      </c>
      <c r="P1880" t="s">
        <v>673</v>
      </c>
      <c r="Q1880" t="s">
        <v>749</v>
      </c>
      <c r="R1880" t="s">
        <v>601</v>
      </c>
      <c r="S1880" t="s">
        <v>692</v>
      </c>
      <c r="T1880" t="s">
        <v>751</v>
      </c>
      <c r="U1880" t="s">
        <v>752</v>
      </c>
      <c r="V1880" t="s">
        <v>753</v>
      </c>
      <c r="W1880" t="s">
        <v>933</v>
      </c>
      <c r="X1880" t="s">
        <v>934</v>
      </c>
      <c r="Y1880" t="s">
        <v>755</v>
      </c>
      <c r="Z1880" t="s">
        <v>380</v>
      </c>
      <c r="AA1880" t="s">
        <v>756</v>
      </c>
      <c r="AB1880" t="s">
        <v>924</v>
      </c>
      <c r="AC1880" t="s">
        <v>758</v>
      </c>
      <c r="AD1880" t="s">
        <v>759</v>
      </c>
      <c r="AE1880" t="s">
        <v>768</v>
      </c>
      <c r="AF1880" t="s">
        <v>935</v>
      </c>
      <c r="AG1880" t="s">
        <v>761</v>
      </c>
      <c r="AH1880" t="s">
        <v>762</v>
      </c>
      <c r="AI1880" t="s">
        <v>936</v>
      </c>
      <c r="AJ1880">
        <v>860.28</v>
      </c>
      <c r="AK1880">
        <v>0</v>
      </c>
      <c r="AL1880">
        <v>0</v>
      </c>
      <c r="AM1880" t="s">
        <v>764</v>
      </c>
      <c r="AN1880" t="s">
        <v>764</v>
      </c>
      <c r="AO1880" t="s">
        <v>764</v>
      </c>
    </row>
    <row r="1881" spans="1:41" x14ac:dyDescent="0.35">
      <c r="A1881">
        <v>1208936</v>
      </c>
      <c r="B1881" t="s">
        <v>740</v>
      </c>
      <c r="C1881" t="s">
        <v>741</v>
      </c>
      <c r="D1881" t="e">
        <v>#N/A</v>
      </c>
      <c r="E1881" t="s">
        <v>948</v>
      </c>
      <c r="F1881" t="s">
        <v>869</v>
      </c>
      <c r="G1881">
        <v>2021</v>
      </c>
      <c r="H1881">
        <v>2</v>
      </c>
      <c r="I1881" t="s">
        <v>858</v>
      </c>
      <c r="J1881" s="29">
        <v>44255</v>
      </c>
      <c r="K1881" t="s">
        <v>744</v>
      </c>
      <c r="L1881" t="s">
        <v>745</v>
      </c>
      <c r="M1881" t="s">
        <v>852</v>
      </c>
      <c r="N1881" t="s">
        <v>903</v>
      </c>
      <c r="O1881" t="s">
        <v>904</v>
      </c>
      <c r="P1881" t="s">
        <v>673</v>
      </c>
      <c r="Q1881" t="s">
        <v>749</v>
      </c>
      <c r="R1881" t="s">
        <v>637</v>
      </c>
      <c r="S1881" t="s">
        <v>705</v>
      </c>
      <c r="T1881" t="s">
        <v>751</v>
      </c>
      <c r="U1881" t="s">
        <v>752</v>
      </c>
      <c r="V1881" t="s">
        <v>753</v>
      </c>
      <c r="W1881" t="s">
        <v>933</v>
      </c>
      <c r="X1881" t="s">
        <v>934</v>
      </c>
      <c r="Y1881" t="s">
        <v>755</v>
      </c>
      <c r="Z1881" t="s">
        <v>380</v>
      </c>
      <c r="AA1881" t="s">
        <v>756</v>
      </c>
      <c r="AB1881" t="s">
        <v>924</v>
      </c>
      <c r="AC1881" t="s">
        <v>758</v>
      </c>
      <c r="AD1881" t="s">
        <v>759</v>
      </c>
      <c r="AE1881" t="s">
        <v>766</v>
      </c>
      <c r="AF1881" t="s">
        <v>935</v>
      </c>
      <c r="AG1881" t="s">
        <v>761</v>
      </c>
      <c r="AH1881" t="s">
        <v>762</v>
      </c>
      <c r="AI1881" t="s">
        <v>936</v>
      </c>
      <c r="AJ1881">
        <v>567.80999999999995</v>
      </c>
      <c r="AK1881">
        <v>0</v>
      </c>
      <c r="AL1881">
        <v>0</v>
      </c>
      <c r="AM1881" t="s">
        <v>764</v>
      </c>
      <c r="AN1881" t="s">
        <v>764</v>
      </c>
      <c r="AO1881" t="s">
        <v>764</v>
      </c>
    </row>
    <row r="1882" spans="1:41" x14ac:dyDescent="0.35">
      <c r="A1882">
        <v>1208937</v>
      </c>
      <c r="B1882" t="s">
        <v>740</v>
      </c>
      <c r="C1882" t="s">
        <v>741</v>
      </c>
      <c r="D1882" t="e">
        <v>#N/A</v>
      </c>
      <c r="E1882" t="s">
        <v>946</v>
      </c>
      <c r="F1882" t="s">
        <v>869</v>
      </c>
      <c r="G1882">
        <v>2021</v>
      </c>
      <c r="H1882">
        <v>2</v>
      </c>
      <c r="I1882" t="s">
        <v>858</v>
      </c>
      <c r="J1882" s="29">
        <v>44255</v>
      </c>
      <c r="K1882" t="s">
        <v>744</v>
      </c>
      <c r="L1882" t="s">
        <v>745</v>
      </c>
      <c r="M1882" t="s">
        <v>852</v>
      </c>
      <c r="N1882" t="s">
        <v>903</v>
      </c>
      <c r="O1882" t="s">
        <v>904</v>
      </c>
      <c r="P1882" t="s">
        <v>673</v>
      </c>
      <c r="Q1882" t="s">
        <v>749</v>
      </c>
      <c r="R1882" t="s">
        <v>639</v>
      </c>
      <c r="S1882" t="s">
        <v>703</v>
      </c>
      <c r="T1882" t="s">
        <v>751</v>
      </c>
      <c r="U1882" t="s">
        <v>752</v>
      </c>
      <c r="V1882" t="s">
        <v>753</v>
      </c>
      <c r="W1882" t="s">
        <v>933</v>
      </c>
      <c r="X1882" t="s">
        <v>934</v>
      </c>
      <c r="Y1882" t="s">
        <v>755</v>
      </c>
      <c r="Z1882" t="s">
        <v>380</v>
      </c>
      <c r="AA1882" t="s">
        <v>756</v>
      </c>
      <c r="AB1882" t="s">
        <v>924</v>
      </c>
      <c r="AC1882" t="s">
        <v>758</v>
      </c>
      <c r="AD1882" t="s">
        <v>759</v>
      </c>
      <c r="AE1882" t="s">
        <v>766</v>
      </c>
      <c r="AF1882" t="s">
        <v>935</v>
      </c>
      <c r="AG1882" t="s">
        <v>761</v>
      </c>
      <c r="AH1882" t="s">
        <v>762</v>
      </c>
      <c r="AI1882" t="s">
        <v>936</v>
      </c>
      <c r="AJ1882">
        <v>1532.64</v>
      </c>
      <c r="AK1882">
        <v>0</v>
      </c>
      <c r="AL1882">
        <v>0</v>
      </c>
      <c r="AM1882" t="s">
        <v>764</v>
      </c>
      <c r="AN1882" t="s">
        <v>764</v>
      </c>
      <c r="AO1882" t="s">
        <v>764</v>
      </c>
    </row>
    <row r="1883" spans="1:41" x14ac:dyDescent="0.35">
      <c r="A1883">
        <v>1306410</v>
      </c>
      <c r="B1883" t="s">
        <v>740</v>
      </c>
      <c r="C1883" t="s">
        <v>741</v>
      </c>
      <c r="D1883" t="e">
        <v>#N/A</v>
      </c>
      <c r="E1883" t="s">
        <v>952</v>
      </c>
      <c r="F1883" t="s">
        <v>869</v>
      </c>
      <c r="G1883">
        <v>2021</v>
      </c>
      <c r="H1883">
        <v>2</v>
      </c>
      <c r="I1883" t="s">
        <v>858</v>
      </c>
      <c r="J1883" s="29">
        <v>44255</v>
      </c>
      <c r="K1883" t="s">
        <v>744</v>
      </c>
      <c r="L1883" t="s">
        <v>745</v>
      </c>
      <c r="M1883" t="s">
        <v>852</v>
      </c>
      <c r="N1883" t="s">
        <v>903</v>
      </c>
      <c r="O1883" t="s">
        <v>904</v>
      </c>
      <c r="P1883" t="s">
        <v>673</v>
      </c>
      <c r="Q1883" t="s">
        <v>749</v>
      </c>
      <c r="R1883" t="s">
        <v>627</v>
      </c>
      <c r="S1883" t="s">
        <v>786</v>
      </c>
      <c r="T1883" t="s">
        <v>751</v>
      </c>
      <c r="U1883" t="s">
        <v>752</v>
      </c>
      <c r="V1883" t="s">
        <v>753</v>
      </c>
      <c r="W1883" t="s">
        <v>933</v>
      </c>
      <c r="X1883" t="s">
        <v>934</v>
      </c>
      <c r="Y1883" t="s">
        <v>755</v>
      </c>
      <c r="Z1883" t="s">
        <v>380</v>
      </c>
      <c r="AA1883" t="s">
        <v>756</v>
      </c>
      <c r="AB1883" t="s">
        <v>924</v>
      </c>
      <c r="AC1883" t="s">
        <v>758</v>
      </c>
      <c r="AD1883" t="s">
        <v>759</v>
      </c>
      <c r="AE1883" t="s">
        <v>768</v>
      </c>
      <c r="AF1883" t="s">
        <v>935</v>
      </c>
      <c r="AG1883" t="s">
        <v>761</v>
      </c>
      <c r="AH1883" t="s">
        <v>762</v>
      </c>
      <c r="AI1883" t="s">
        <v>936</v>
      </c>
      <c r="AJ1883">
        <v>1106.47</v>
      </c>
      <c r="AK1883">
        <v>0</v>
      </c>
      <c r="AL1883">
        <v>0</v>
      </c>
      <c r="AM1883" t="s">
        <v>764</v>
      </c>
      <c r="AN1883" t="s">
        <v>764</v>
      </c>
      <c r="AO1883" t="s">
        <v>764</v>
      </c>
    </row>
    <row r="1884" spans="1:41" x14ac:dyDescent="0.35">
      <c r="A1884">
        <v>1316953</v>
      </c>
      <c r="B1884" t="s">
        <v>740</v>
      </c>
      <c r="C1884" t="s">
        <v>741</v>
      </c>
      <c r="D1884" t="e">
        <v>#N/A</v>
      </c>
      <c r="E1884" t="s">
        <v>1001</v>
      </c>
      <c r="F1884" t="s">
        <v>869</v>
      </c>
      <c r="G1884">
        <v>2021</v>
      </c>
      <c r="H1884">
        <v>2</v>
      </c>
      <c r="I1884" t="s">
        <v>858</v>
      </c>
      <c r="J1884" s="29">
        <v>44255</v>
      </c>
      <c r="K1884" t="s">
        <v>744</v>
      </c>
      <c r="L1884" t="s">
        <v>745</v>
      </c>
      <c r="M1884" t="s">
        <v>852</v>
      </c>
      <c r="N1884" t="s">
        <v>903</v>
      </c>
      <c r="O1884" t="s">
        <v>904</v>
      </c>
      <c r="P1884" t="s">
        <v>673</v>
      </c>
      <c r="Q1884" t="s">
        <v>749</v>
      </c>
      <c r="R1884" t="s">
        <v>629</v>
      </c>
      <c r="S1884" t="s">
        <v>818</v>
      </c>
      <c r="T1884" t="s">
        <v>751</v>
      </c>
      <c r="U1884" t="s">
        <v>752</v>
      </c>
      <c r="V1884" t="s">
        <v>753</v>
      </c>
      <c r="W1884" t="s">
        <v>930</v>
      </c>
      <c r="X1884" t="s">
        <v>931</v>
      </c>
      <c r="Y1884" t="s">
        <v>755</v>
      </c>
      <c r="Z1884" t="s">
        <v>380</v>
      </c>
      <c r="AA1884" t="s">
        <v>756</v>
      </c>
      <c r="AB1884" t="s">
        <v>924</v>
      </c>
      <c r="AC1884" t="s">
        <v>758</v>
      </c>
      <c r="AD1884" t="s">
        <v>759</v>
      </c>
      <c r="AE1884" t="s">
        <v>766</v>
      </c>
      <c r="AF1884" t="s">
        <v>925</v>
      </c>
      <c r="AG1884" t="s">
        <v>761</v>
      </c>
      <c r="AH1884" t="s">
        <v>762</v>
      </c>
      <c r="AI1884" t="s">
        <v>926</v>
      </c>
      <c r="AJ1884">
        <v>2079.59</v>
      </c>
      <c r="AK1884">
        <v>0</v>
      </c>
      <c r="AL1884">
        <v>0</v>
      </c>
      <c r="AM1884" t="s">
        <v>764</v>
      </c>
      <c r="AN1884" t="s">
        <v>764</v>
      </c>
      <c r="AO1884" t="s">
        <v>764</v>
      </c>
    </row>
    <row r="1885" spans="1:41" x14ac:dyDescent="0.35">
      <c r="A1885">
        <v>1316978</v>
      </c>
      <c r="B1885" t="s">
        <v>740</v>
      </c>
      <c r="C1885" t="s">
        <v>741</v>
      </c>
      <c r="D1885" t="e">
        <v>#N/A</v>
      </c>
      <c r="E1885" t="s">
        <v>1019</v>
      </c>
      <c r="F1885" t="s">
        <v>869</v>
      </c>
      <c r="G1885">
        <v>2021</v>
      </c>
      <c r="H1885">
        <v>2</v>
      </c>
      <c r="I1885" t="s">
        <v>858</v>
      </c>
      <c r="J1885" s="29">
        <v>44255</v>
      </c>
      <c r="K1885" t="s">
        <v>744</v>
      </c>
      <c r="L1885" t="s">
        <v>745</v>
      </c>
      <c r="M1885" t="s">
        <v>852</v>
      </c>
      <c r="N1885" t="s">
        <v>903</v>
      </c>
      <c r="O1885" t="s">
        <v>904</v>
      </c>
      <c r="P1885" t="s">
        <v>673</v>
      </c>
      <c r="Q1885" t="s">
        <v>749</v>
      </c>
      <c r="R1885" t="s">
        <v>645</v>
      </c>
      <c r="S1885" t="s">
        <v>841</v>
      </c>
      <c r="T1885" t="s">
        <v>751</v>
      </c>
      <c r="U1885" t="s">
        <v>752</v>
      </c>
      <c r="V1885" t="s">
        <v>753</v>
      </c>
      <c r="W1885" t="s">
        <v>930</v>
      </c>
      <c r="X1885" t="s">
        <v>931</v>
      </c>
      <c r="Y1885" t="s">
        <v>755</v>
      </c>
      <c r="Z1885" t="s">
        <v>380</v>
      </c>
      <c r="AA1885" t="s">
        <v>756</v>
      </c>
      <c r="AB1885" t="s">
        <v>924</v>
      </c>
      <c r="AC1885" t="s">
        <v>758</v>
      </c>
      <c r="AD1885" t="s">
        <v>759</v>
      </c>
      <c r="AE1885" t="s">
        <v>766</v>
      </c>
      <c r="AF1885" t="s">
        <v>925</v>
      </c>
      <c r="AG1885" t="s">
        <v>761</v>
      </c>
      <c r="AH1885" t="s">
        <v>762</v>
      </c>
      <c r="AI1885" t="s">
        <v>926</v>
      </c>
      <c r="AJ1885">
        <v>1026.45</v>
      </c>
      <c r="AK1885">
        <v>0</v>
      </c>
      <c r="AL1885">
        <v>0</v>
      </c>
      <c r="AM1885" t="s">
        <v>764</v>
      </c>
      <c r="AN1885" t="s">
        <v>764</v>
      </c>
      <c r="AO1885" t="s">
        <v>764</v>
      </c>
    </row>
    <row r="1886" spans="1:41" x14ac:dyDescent="0.35">
      <c r="A1886">
        <v>1247810</v>
      </c>
      <c r="B1886" t="s">
        <v>740</v>
      </c>
      <c r="C1886" t="s">
        <v>741</v>
      </c>
      <c r="D1886" t="e">
        <v>#N/A</v>
      </c>
      <c r="E1886" t="s">
        <v>951</v>
      </c>
      <c r="F1886" t="s">
        <v>869</v>
      </c>
      <c r="G1886">
        <v>2021</v>
      </c>
      <c r="H1886">
        <v>2</v>
      </c>
      <c r="I1886" t="s">
        <v>858</v>
      </c>
      <c r="J1886" s="29">
        <v>44255</v>
      </c>
      <c r="K1886" t="s">
        <v>744</v>
      </c>
      <c r="L1886" t="s">
        <v>745</v>
      </c>
      <c r="M1886" t="s">
        <v>852</v>
      </c>
      <c r="N1886" t="s">
        <v>903</v>
      </c>
      <c r="O1886" t="s">
        <v>904</v>
      </c>
      <c r="P1886" t="s">
        <v>673</v>
      </c>
      <c r="Q1886" t="s">
        <v>749</v>
      </c>
      <c r="R1886" t="s">
        <v>627</v>
      </c>
      <c r="S1886" t="s">
        <v>786</v>
      </c>
      <c r="T1886" t="s">
        <v>751</v>
      </c>
      <c r="U1886" t="s">
        <v>752</v>
      </c>
      <c r="V1886" t="s">
        <v>753</v>
      </c>
      <c r="W1886" t="s">
        <v>930</v>
      </c>
      <c r="X1886" t="s">
        <v>931</v>
      </c>
      <c r="Y1886" t="s">
        <v>755</v>
      </c>
      <c r="Z1886" t="s">
        <v>380</v>
      </c>
      <c r="AA1886" t="s">
        <v>756</v>
      </c>
      <c r="AB1886" t="s">
        <v>924</v>
      </c>
      <c r="AC1886" t="s">
        <v>758</v>
      </c>
      <c r="AD1886" t="s">
        <v>759</v>
      </c>
      <c r="AE1886" t="s">
        <v>768</v>
      </c>
      <c r="AF1886" t="s">
        <v>925</v>
      </c>
      <c r="AG1886" t="s">
        <v>761</v>
      </c>
      <c r="AH1886" t="s">
        <v>762</v>
      </c>
      <c r="AI1886" t="s">
        <v>926</v>
      </c>
      <c r="AJ1886">
        <v>933.62</v>
      </c>
      <c r="AK1886">
        <v>0</v>
      </c>
      <c r="AL1886">
        <v>0</v>
      </c>
      <c r="AM1886" t="s">
        <v>764</v>
      </c>
      <c r="AN1886" t="s">
        <v>764</v>
      </c>
      <c r="AO1886" t="s">
        <v>764</v>
      </c>
    </row>
    <row r="1887" spans="1:41" x14ac:dyDescent="0.35">
      <c r="A1887">
        <v>1238049</v>
      </c>
      <c r="B1887" t="s">
        <v>740</v>
      </c>
      <c r="C1887" t="s">
        <v>741</v>
      </c>
      <c r="D1887" t="e">
        <v>#N/A</v>
      </c>
      <c r="E1887" t="s">
        <v>1028</v>
      </c>
      <c r="F1887" t="s">
        <v>869</v>
      </c>
      <c r="G1887">
        <v>2021</v>
      </c>
      <c r="H1887">
        <v>2</v>
      </c>
      <c r="I1887" t="s">
        <v>858</v>
      </c>
      <c r="J1887" s="29">
        <v>44255</v>
      </c>
      <c r="K1887" t="s">
        <v>744</v>
      </c>
      <c r="L1887" t="s">
        <v>745</v>
      </c>
      <c r="M1887" t="s">
        <v>852</v>
      </c>
      <c r="N1887" t="s">
        <v>903</v>
      </c>
      <c r="O1887" t="s">
        <v>904</v>
      </c>
      <c r="P1887" t="s">
        <v>673</v>
      </c>
      <c r="Q1887" t="s">
        <v>749</v>
      </c>
      <c r="R1887" t="s">
        <v>1029</v>
      </c>
      <c r="S1887" t="s">
        <v>1030</v>
      </c>
      <c r="T1887" t="s">
        <v>751</v>
      </c>
      <c r="U1887" t="s">
        <v>752</v>
      </c>
      <c r="V1887" t="s">
        <v>753</v>
      </c>
      <c r="W1887" t="s">
        <v>933</v>
      </c>
      <c r="X1887" t="s">
        <v>934</v>
      </c>
      <c r="Y1887" t="s">
        <v>755</v>
      </c>
      <c r="Z1887" t="s">
        <v>380</v>
      </c>
      <c r="AA1887" t="s">
        <v>756</v>
      </c>
      <c r="AB1887" t="s">
        <v>924</v>
      </c>
      <c r="AC1887" t="s">
        <v>758</v>
      </c>
      <c r="AD1887" t="s">
        <v>759</v>
      </c>
      <c r="AE1887" t="s">
        <v>768</v>
      </c>
      <c r="AF1887" t="s">
        <v>935</v>
      </c>
      <c r="AG1887" t="s">
        <v>761</v>
      </c>
      <c r="AH1887" t="s">
        <v>762</v>
      </c>
      <c r="AI1887" t="s">
        <v>936</v>
      </c>
      <c r="AJ1887">
        <v>1550.43</v>
      </c>
      <c r="AK1887">
        <v>0</v>
      </c>
      <c r="AL1887">
        <v>0</v>
      </c>
      <c r="AM1887" t="s">
        <v>764</v>
      </c>
      <c r="AN1887" t="s">
        <v>764</v>
      </c>
      <c r="AO1887" t="s">
        <v>764</v>
      </c>
    </row>
    <row r="1888" spans="1:41" x14ac:dyDescent="0.35">
      <c r="A1888">
        <v>1026570</v>
      </c>
      <c r="B1888" t="s">
        <v>740</v>
      </c>
      <c r="C1888" t="s">
        <v>741</v>
      </c>
      <c r="D1888" t="e">
        <v>#N/A</v>
      </c>
      <c r="E1888" t="s">
        <v>984</v>
      </c>
      <c r="F1888" t="s">
        <v>869</v>
      </c>
      <c r="G1888">
        <v>2021</v>
      </c>
      <c r="H1888">
        <v>2</v>
      </c>
      <c r="I1888" t="s">
        <v>858</v>
      </c>
      <c r="J1888" s="29">
        <v>44255</v>
      </c>
      <c r="K1888" t="s">
        <v>744</v>
      </c>
      <c r="L1888" t="s">
        <v>745</v>
      </c>
      <c r="M1888" t="s">
        <v>852</v>
      </c>
      <c r="N1888" t="s">
        <v>903</v>
      </c>
      <c r="O1888" t="s">
        <v>904</v>
      </c>
      <c r="P1888" t="s">
        <v>673</v>
      </c>
      <c r="Q1888" t="s">
        <v>749</v>
      </c>
      <c r="R1888" t="s">
        <v>591</v>
      </c>
      <c r="S1888" t="s">
        <v>687</v>
      </c>
      <c r="T1888" t="s">
        <v>751</v>
      </c>
      <c r="U1888" t="s">
        <v>752</v>
      </c>
      <c r="V1888" t="s">
        <v>753</v>
      </c>
      <c r="W1888" t="s">
        <v>930</v>
      </c>
      <c r="X1888" t="s">
        <v>931</v>
      </c>
      <c r="Y1888" t="s">
        <v>755</v>
      </c>
      <c r="Z1888" t="s">
        <v>380</v>
      </c>
      <c r="AA1888" t="s">
        <v>756</v>
      </c>
      <c r="AB1888" t="s">
        <v>924</v>
      </c>
      <c r="AC1888" t="s">
        <v>758</v>
      </c>
      <c r="AD1888" t="s">
        <v>759</v>
      </c>
      <c r="AE1888" t="s">
        <v>768</v>
      </c>
      <c r="AF1888" t="s">
        <v>925</v>
      </c>
      <c r="AG1888" t="s">
        <v>761</v>
      </c>
      <c r="AH1888" t="s">
        <v>762</v>
      </c>
      <c r="AI1888" t="s">
        <v>926</v>
      </c>
      <c r="AJ1888">
        <v>5073.04</v>
      </c>
      <c r="AK1888">
        <v>0</v>
      </c>
      <c r="AL1888">
        <v>0</v>
      </c>
      <c r="AM1888" t="s">
        <v>764</v>
      </c>
      <c r="AN1888" t="s">
        <v>764</v>
      </c>
      <c r="AO1888" t="s">
        <v>764</v>
      </c>
    </row>
    <row r="1889" spans="1:41" x14ac:dyDescent="0.35">
      <c r="A1889">
        <v>1026742</v>
      </c>
      <c r="B1889" t="s">
        <v>740</v>
      </c>
      <c r="C1889" t="s">
        <v>741</v>
      </c>
      <c r="D1889" t="e">
        <v>#N/A</v>
      </c>
      <c r="E1889" t="s">
        <v>1031</v>
      </c>
      <c r="F1889" t="s">
        <v>869</v>
      </c>
      <c r="G1889">
        <v>2021</v>
      </c>
      <c r="H1889">
        <v>2</v>
      </c>
      <c r="I1889" t="s">
        <v>858</v>
      </c>
      <c r="J1889" s="29">
        <v>44255</v>
      </c>
      <c r="K1889" t="s">
        <v>744</v>
      </c>
      <c r="L1889" t="s">
        <v>745</v>
      </c>
      <c r="M1889" t="s">
        <v>852</v>
      </c>
      <c r="N1889" t="s">
        <v>903</v>
      </c>
      <c r="O1889" t="s">
        <v>904</v>
      </c>
      <c r="P1889" t="s">
        <v>673</v>
      </c>
      <c r="Q1889" t="s">
        <v>749</v>
      </c>
      <c r="R1889" t="s">
        <v>621</v>
      </c>
      <c r="S1889" t="s">
        <v>851</v>
      </c>
      <c r="T1889" t="s">
        <v>751</v>
      </c>
      <c r="U1889" t="s">
        <v>752</v>
      </c>
      <c r="V1889" t="s">
        <v>753</v>
      </c>
      <c r="W1889" t="s">
        <v>930</v>
      </c>
      <c r="X1889" t="s">
        <v>931</v>
      </c>
      <c r="Y1889" t="s">
        <v>755</v>
      </c>
      <c r="Z1889" t="s">
        <v>380</v>
      </c>
      <c r="AA1889" t="s">
        <v>756</v>
      </c>
      <c r="AB1889" t="s">
        <v>924</v>
      </c>
      <c r="AC1889" t="s">
        <v>758</v>
      </c>
      <c r="AD1889" t="s">
        <v>759</v>
      </c>
      <c r="AE1889" t="s">
        <v>768</v>
      </c>
      <c r="AF1889" t="s">
        <v>925</v>
      </c>
      <c r="AG1889" t="s">
        <v>761</v>
      </c>
      <c r="AH1889" t="s">
        <v>762</v>
      </c>
      <c r="AI1889" t="s">
        <v>926</v>
      </c>
      <c r="AJ1889">
        <v>70.98</v>
      </c>
      <c r="AK1889">
        <v>0</v>
      </c>
      <c r="AL1889">
        <v>0</v>
      </c>
      <c r="AM1889" t="s">
        <v>764</v>
      </c>
      <c r="AN1889" t="s">
        <v>764</v>
      </c>
      <c r="AO1889" t="s">
        <v>764</v>
      </c>
    </row>
    <row r="1890" spans="1:41" x14ac:dyDescent="0.35">
      <c r="A1890">
        <v>1026846</v>
      </c>
      <c r="B1890" t="s">
        <v>740</v>
      </c>
      <c r="C1890" t="s">
        <v>741</v>
      </c>
      <c r="D1890" t="e">
        <v>#N/A</v>
      </c>
      <c r="E1890" t="s">
        <v>988</v>
      </c>
      <c r="F1890" t="s">
        <v>869</v>
      </c>
      <c r="G1890">
        <v>2021</v>
      </c>
      <c r="H1890">
        <v>2</v>
      </c>
      <c r="I1890" t="s">
        <v>858</v>
      </c>
      <c r="J1890" s="29">
        <v>44255</v>
      </c>
      <c r="K1890" t="s">
        <v>744</v>
      </c>
      <c r="L1890" t="s">
        <v>745</v>
      </c>
      <c r="M1890" t="s">
        <v>852</v>
      </c>
      <c r="N1890" t="s">
        <v>903</v>
      </c>
      <c r="O1890" t="s">
        <v>904</v>
      </c>
      <c r="P1890" t="s">
        <v>673</v>
      </c>
      <c r="Q1890" t="s">
        <v>749</v>
      </c>
      <c r="R1890" t="s">
        <v>589</v>
      </c>
      <c r="S1890" t="s">
        <v>798</v>
      </c>
      <c r="T1890" t="s">
        <v>751</v>
      </c>
      <c r="U1890" t="s">
        <v>752</v>
      </c>
      <c r="V1890" t="s">
        <v>753</v>
      </c>
      <c r="W1890" t="s">
        <v>933</v>
      </c>
      <c r="X1890" t="s">
        <v>934</v>
      </c>
      <c r="Y1890" t="s">
        <v>755</v>
      </c>
      <c r="Z1890" t="s">
        <v>380</v>
      </c>
      <c r="AA1890" t="s">
        <v>756</v>
      </c>
      <c r="AB1890" t="s">
        <v>924</v>
      </c>
      <c r="AC1890" t="s">
        <v>758</v>
      </c>
      <c r="AD1890" t="s">
        <v>759</v>
      </c>
      <c r="AE1890" t="s">
        <v>768</v>
      </c>
      <c r="AF1890" t="s">
        <v>935</v>
      </c>
      <c r="AG1890" t="s">
        <v>761</v>
      </c>
      <c r="AH1890" t="s">
        <v>762</v>
      </c>
      <c r="AI1890" t="s">
        <v>936</v>
      </c>
      <c r="AJ1890">
        <v>1868.92</v>
      </c>
      <c r="AK1890">
        <v>0</v>
      </c>
      <c r="AL1890">
        <v>0</v>
      </c>
      <c r="AM1890" t="s">
        <v>764</v>
      </c>
      <c r="AN1890" t="s">
        <v>764</v>
      </c>
      <c r="AO1890" t="s">
        <v>764</v>
      </c>
    </row>
    <row r="1891" spans="1:41" x14ac:dyDescent="0.35">
      <c r="A1891">
        <v>1026847</v>
      </c>
      <c r="B1891" t="s">
        <v>740</v>
      </c>
      <c r="C1891" t="s">
        <v>741</v>
      </c>
      <c r="D1891" t="e">
        <v>#N/A</v>
      </c>
      <c r="E1891" t="s">
        <v>987</v>
      </c>
      <c r="F1891" t="s">
        <v>869</v>
      </c>
      <c r="G1891">
        <v>2021</v>
      </c>
      <c r="H1891">
        <v>2</v>
      </c>
      <c r="I1891" t="s">
        <v>858</v>
      </c>
      <c r="J1891" s="29">
        <v>44255</v>
      </c>
      <c r="K1891" t="s">
        <v>744</v>
      </c>
      <c r="L1891" t="s">
        <v>745</v>
      </c>
      <c r="M1891" t="s">
        <v>852</v>
      </c>
      <c r="N1891" t="s">
        <v>903</v>
      </c>
      <c r="O1891" t="s">
        <v>904</v>
      </c>
      <c r="P1891" t="s">
        <v>673</v>
      </c>
      <c r="Q1891" t="s">
        <v>749</v>
      </c>
      <c r="R1891" t="s">
        <v>589</v>
      </c>
      <c r="S1891" t="s">
        <v>798</v>
      </c>
      <c r="T1891" t="s">
        <v>751</v>
      </c>
      <c r="U1891" t="s">
        <v>752</v>
      </c>
      <c r="V1891" t="s">
        <v>753</v>
      </c>
      <c r="W1891" t="s">
        <v>930</v>
      </c>
      <c r="X1891" t="s">
        <v>931</v>
      </c>
      <c r="Y1891" t="s">
        <v>755</v>
      </c>
      <c r="Z1891" t="s">
        <v>380</v>
      </c>
      <c r="AA1891" t="s">
        <v>756</v>
      </c>
      <c r="AB1891" t="s">
        <v>924</v>
      </c>
      <c r="AC1891" t="s">
        <v>758</v>
      </c>
      <c r="AD1891" t="s">
        <v>759</v>
      </c>
      <c r="AE1891" t="s">
        <v>768</v>
      </c>
      <c r="AF1891" t="s">
        <v>925</v>
      </c>
      <c r="AG1891" t="s">
        <v>761</v>
      </c>
      <c r="AH1891" t="s">
        <v>762</v>
      </c>
      <c r="AI1891" t="s">
        <v>926</v>
      </c>
      <c r="AJ1891">
        <v>6816.08</v>
      </c>
      <c r="AK1891">
        <v>0</v>
      </c>
      <c r="AL1891">
        <v>0</v>
      </c>
      <c r="AM1891" t="s">
        <v>764</v>
      </c>
      <c r="AN1891" t="s">
        <v>764</v>
      </c>
      <c r="AO1891" t="s">
        <v>764</v>
      </c>
    </row>
    <row r="1892" spans="1:41" x14ac:dyDescent="0.35">
      <c r="A1892">
        <v>1028500</v>
      </c>
      <c r="B1892" t="s">
        <v>740</v>
      </c>
      <c r="C1892" t="s">
        <v>741</v>
      </c>
      <c r="D1892" t="e">
        <v>#N/A</v>
      </c>
      <c r="E1892" t="s">
        <v>996</v>
      </c>
      <c r="F1892" t="s">
        <v>869</v>
      </c>
      <c r="G1892">
        <v>2021</v>
      </c>
      <c r="H1892">
        <v>2</v>
      </c>
      <c r="I1892" t="s">
        <v>858</v>
      </c>
      <c r="J1892" s="29">
        <v>44255</v>
      </c>
      <c r="K1892" t="s">
        <v>744</v>
      </c>
      <c r="L1892" t="s">
        <v>745</v>
      </c>
      <c r="M1892" t="s">
        <v>852</v>
      </c>
      <c r="N1892" t="s">
        <v>903</v>
      </c>
      <c r="O1892" t="s">
        <v>904</v>
      </c>
      <c r="P1892" t="s">
        <v>673</v>
      </c>
      <c r="Q1892" t="s">
        <v>749</v>
      </c>
      <c r="R1892" t="s">
        <v>583</v>
      </c>
      <c r="S1892" t="s">
        <v>689</v>
      </c>
      <c r="T1892" t="s">
        <v>751</v>
      </c>
      <c r="U1892" t="s">
        <v>752</v>
      </c>
      <c r="V1892" t="s">
        <v>753</v>
      </c>
      <c r="W1892" t="s">
        <v>933</v>
      </c>
      <c r="X1892" t="s">
        <v>934</v>
      </c>
      <c r="Y1892" t="s">
        <v>755</v>
      </c>
      <c r="Z1892" t="s">
        <v>380</v>
      </c>
      <c r="AA1892" t="s">
        <v>756</v>
      </c>
      <c r="AB1892" t="s">
        <v>924</v>
      </c>
      <c r="AC1892" t="s">
        <v>758</v>
      </c>
      <c r="AD1892" t="s">
        <v>759</v>
      </c>
      <c r="AE1892" t="s">
        <v>768</v>
      </c>
      <c r="AF1892" t="s">
        <v>935</v>
      </c>
      <c r="AG1892" t="s">
        <v>761</v>
      </c>
      <c r="AH1892" t="s">
        <v>762</v>
      </c>
      <c r="AI1892" t="s">
        <v>936</v>
      </c>
      <c r="AJ1892">
        <v>2705.91</v>
      </c>
      <c r="AK1892">
        <v>0</v>
      </c>
      <c r="AL1892">
        <v>0</v>
      </c>
      <c r="AM1892" t="s">
        <v>764</v>
      </c>
      <c r="AN1892" t="s">
        <v>764</v>
      </c>
      <c r="AO1892" t="s">
        <v>764</v>
      </c>
    </row>
    <row r="1893" spans="1:41" x14ac:dyDescent="0.35">
      <c r="A1893">
        <v>1028501</v>
      </c>
      <c r="B1893" t="s">
        <v>740</v>
      </c>
      <c r="C1893" t="s">
        <v>741</v>
      </c>
      <c r="D1893" t="e">
        <v>#N/A</v>
      </c>
      <c r="E1893" t="s">
        <v>994</v>
      </c>
      <c r="F1893" t="s">
        <v>869</v>
      </c>
      <c r="G1893">
        <v>2021</v>
      </c>
      <c r="H1893">
        <v>2</v>
      </c>
      <c r="I1893" t="s">
        <v>858</v>
      </c>
      <c r="J1893" s="29">
        <v>44255</v>
      </c>
      <c r="K1893" t="s">
        <v>744</v>
      </c>
      <c r="L1893" t="s">
        <v>745</v>
      </c>
      <c r="M1893" t="s">
        <v>852</v>
      </c>
      <c r="N1893" t="s">
        <v>903</v>
      </c>
      <c r="O1893" t="s">
        <v>904</v>
      </c>
      <c r="P1893" t="s">
        <v>673</v>
      </c>
      <c r="Q1893" t="s">
        <v>749</v>
      </c>
      <c r="R1893" t="s">
        <v>583</v>
      </c>
      <c r="S1893" t="s">
        <v>689</v>
      </c>
      <c r="T1893" t="s">
        <v>751</v>
      </c>
      <c r="U1893" t="s">
        <v>752</v>
      </c>
      <c r="V1893" t="s">
        <v>753</v>
      </c>
      <c r="W1893" t="s">
        <v>930</v>
      </c>
      <c r="X1893" t="s">
        <v>931</v>
      </c>
      <c r="Y1893" t="s">
        <v>755</v>
      </c>
      <c r="Z1893" t="s">
        <v>380</v>
      </c>
      <c r="AA1893" t="s">
        <v>756</v>
      </c>
      <c r="AB1893" t="s">
        <v>924</v>
      </c>
      <c r="AC1893" t="s">
        <v>758</v>
      </c>
      <c r="AD1893" t="s">
        <v>759</v>
      </c>
      <c r="AE1893" t="s">
        <v>768</v>
      </c>
      <c r="AF1893" t="s">
        <v>925</v>
      </c>
      <c r="AG1893" t="s">
        <v>761</v>
      </c>
      <c r="AH1893" t="s">
        <v>762</v>
      </c>
      <c r="AI1893" t="s">
        <v>926</v>
      </c>
      <c r="AJ1893">
        <v>15205.27</v>
      </c>
      <c r="AK1893">
        <v>0</v>
      </c>
      <c r="AL1893">
        <v>0</v>
      </c>
      <c r="AM1893" t="s">
        <v>764</v>
      </c>
      <c r="AN1893" t="s">
        <v>764</v>
      </c>
      <c r="AO1893" t="s">
        <v>764</v>
      </c>
    </row>
    <row r="1894" spans="1:41" x14ac:dyDescent="0.35">
      <c r="A1894">
        <v>1028503</v>
      </c>
      <c r="B1894" t="s">
        <v>740</v>
      </c>
      <c r="C1894" t="s">
        <v>741</v>
      </c>
      <c r="D1894" t="e">
        <v>#N/A</v>
      </c>
      <c r="E1894" t="s">
        <v>995</v>
      </c>
      <c r="F1894" t="s">
        <v>869</v>
      </c>
      <c r="G1894">
        <v>2021</v>
      </c>
      <c r="H1894">
        <v>2</v>
      </c>
      <c r="I1894" t="s">
        <v>858</v>
      </c>
      <c r="J1894" s="29">
        <v>44255</v>
      </c>
      <c r="K1894" t="s">
        <v>744</v>
      </c>
      <c r="L1894" t="s">
        <v>745</v>
      </c>
      <c r="M1894" t="s">
        <v>852</v>
      </c>
      <c r="N1894" t="s">
        <v>903</v>
      </c>
      <c r="O1894" t="s">
        <v>904</v>
      </c>
      <c r="P1894" t="s">
        <v>673</v>
      </c>
      <c r="Q1894" t="s">
        <v>749</v>
      </c>
      <c r="R1894" t="s">
        <v>583</v>
      </c>
      <c r="S1894" t="s">
        <v>689</v>
      </c>
      <c r="T1894" t="s">
        <v>751</v>
      </c>
      <c r="U1894" t="s">
        <v>752</v>
      </c>
      <c r="V1894" t="s">
        <v>753</v>
      </c>
      <c r="W1894" t="s">
        <v>922</v>
      </c>
      <c r="X1894" t="s">
        <v>923</v>
      </c>
      <c r="Y1894" t="s">
        <v>755</v>
      </c>
      <c r="Z1894" t="s">
        <v>380</v>
      </c>
      <c r="AA1894" t="s">
        <v>756</v>
      </c>
      <c r="AB1894" t="s">
        <v>924</v>
      </c>
      <c r="AC1894" t="s">
        <v>758</v>
      </c>
      <c r="AD1894" t="s">
        <v>759</v>
      </c>
      <c r="AE1894" t="s">
        <v>768</v>
      </c>
      <c r="AF1894" t="s">
        <v>925</v>
      </c>
      <c r="AG1894" t="s">
        <v>761</v>
      </c>
      <c r="AH1894" t="s">
        <v>762</v>
      </c>
      <c r="AI1894" t="s">
        <v>926</v>
      </c>
      <c r="AJ1894">
        <v>293.33999999999997</v>
      </c>
      <c r="AK1894">
        <v>0</v>
      </c>
      <c r="AL1894">
        <v>0</v>
      </c>
      <c r="AM1894" t="s">
        <v>764</v>
      </c>
      <c r="AN1894" t="s">
        <v>764</v>
      </c>
      <c r="AO1894" t="s">
        <v>764</v>
      </c>
    </row>
    <row r="1895" spans="1:41" x14ac:dyDescent="0.35">
      <c r="A1895">
        <v>1069711</v>
      </c>
      <c r="B1895" t="s">
        <v>740</v>
      </c>
      <c r="C1895" t="s">
        <v>741</v>
      </c>
      <c r="D1895" t="e">
        <v>#N/A</v>
      </c>
      <c r="E1895" t="s">
        <v>983</v>
      </c>
      <c r="F1895" t="s">
        <v>869</v>
      </c>
      <c r="G1895">
        <v>2021</v>
      </c>
      <c r="H1895">
        <v>2</v>
      </c>
      <c r="I1895" t="s">
        <v>858</v>
      </c>
      <c r="J1895" s="29">
        <v>44255</v>
      </c>
      <c r="K1895" t="s">
        <v>744</v>
      </c>
      <c r="L1895" t="s">
        <v>745</v>
      </c>
      <c r="M1895" t="s">
        <v>852</v>
      </c>
      <c r="N1895" t="s">
        <v>903</v>
      </c>
      <c r="O1895" t="s">
        <v>904</v>
      </c>
      <c r="P1895" t="s">
        <v>673</v>
      </c>
      <c r="Q1895" t="s">
        <v>749</v>
      </c>
      <c r="R1895" t="s">
        <v>593</v>
      </c>
      <c r="S1895" t="s">
        <v>686</v>
      </c>
      <c r="T1895" t="s">
        <v>751</v>
      </c>
      <c r="U1895" t="s">
        <v>752</v>
      </c>
      <c r="V1895" t="s">
        <v>753</v>
      </c>
      <c r="W1895" t="s">
        <v>933</v>
      </c>
      <c r="X1895" t="s">
        <v>934</v>
      </c>
      <c r="Y1895" t="s">
        <v>755</v>
      </c>
      <c r="Z1895" t="s">
        <v>380</v>
      </c>
      <c r="AA1895" t="s">
        <v>756</v>
      </c>
      <c r="AB1895" t="s">
        <v>924</v>
      </c>
      <c r="AC1895" t="s">
        <v>758</v>
      </c>
      <c r="AD1895" t="s">
        <v>759</v>
      </c>
      <c r="AE1895" t="s">
        <v>562</v>
      </c>
      <c r="AF1895" t="s">
        <v>935</v>
      </c>
      <c r="AG1895" t="s">
        <v>761</v>
      </c>
      <c r="AH1895" t="s">
        <v>762</v>
      </c>
      <c r="AI1895" t="s">
        <v>936</v>
      </c>
      <c r="AJ1895">
        <v>414.31</v>
      </c>
      <c r="AK1895">
        <v>0</v>
      </c>
      <c r="AL1895">
        <v>0</v>
      </c>
      <c r="AM1895" t="s">
        <v>764</v>
      </c>
      <c r="AN1895" t="s">
        <v>764</v>
      </c>
      <c r="AO1895" t="s">
        <v>764</v>
      </c>
    </row>
    <row r="1896" spans="1:41" x14ac:dyDescent="0.35">
      <c r="A1896">
        <v>1069712</v>
      </c>
      <c r="B1896" t="s">
        <v>740</v>
      </c>
      <c r="C1896" t="s">
        <v>741</v>
      </c>
      <c r="D1896" t="e">
        <v>#N/A</v>
      </c>
      <c r="E1896" t="s">
        <v>981</v>
      </c>
      <c r="F1896" t="s">
        <v>869</v>
      </c>
      <c r="G1896">
        <v>2021</v>
      </c>
      <c r="H1896">
        <v>2</v>
      </c>
      <c r="I1896" t="s">
        <v>858</v>
      </c>
      <c r="J1896" s="29">
        <v>44255</v>
      </c>
      <c r="K1896" t="s">
        <v>744</v>
      </c>
      <c r="L1896" t="s">
        <v>745</v>
      </c>
      <c r="M1896" t="s">
        <v>852</v>
      </c>
      <c r="N1896" t="s">
        <v>903</v>
      </c>
      <c r="O1896" t="s">
        <v>904</v>
      </c>
      <c r="P1896" t="s">
        <v>673</v>
      </c>
      <c r="Q1896" t="s">
        <v>749</v>
      </c>
      <c r="R1896" t="s">
        <v>593</v>
      </c>
      <c r="S1896" t="s">
        <v>686</v>
      </c>
      <c r="T1896" t="s">
        <v>751</v>
      </c>
      <c r="U1896" t="s">
        <v>752</v>
      </c>
      <c r="V1896" t="s">
        <v>753</v>
      </c>
      <c r="W1896" t="s">
        <v>930</v>
      </c>
      <c r="X1896" t="s">
        <v>931</v>
      </c>
      <c r="Y1896" t="s">
        <v>755</v>
      </c>
      <c r="Z1896" t="s">
        <v>380</v>
      </c>
      <c r="AA1896" t="s">
        <v>756</v>
      </c>
      <c r="AB1896" t="s">
        <v>924</v>
      </c>
      <c r="AC1896" t="s">
        <v>758</v>
      </c>
      <c r="AD1896" t="s">
        <v>759</v>
      </c>
      <c r="AE1896" t="s">
        <v>562</v>
      </c>
      <c r="AF1896" t="s">
        <v>925</v>
      </c>
      <c r="AG1896" t="s">
        <v>761</v>
      </c>
      <c r="AH1896" t="s">
        <v>762</v>
      </c>
      <c r="AI1896" t="s">
        <v>926</v>
      </c>
      <c r="AJ1896">
        <v>3701.1</v>
      </c>
      <c r="AK1896">
        <v>0</v>
      </c>
      <c r="AL1896">
        <v>0</v>
      </c>
      <c r="AM1896" t="s">
        <v>764</v>
      </c>
      <c r="AN1896" t="s">
        <v>764</v>
      </c>
      <c r="AO1896" t="s">
        <v>764</v>
      </c>
    </row>
    <row r="1897" spans="1:41" x14ac:dyDescent="0.35">
      <c r="A1897">
        <v>1069714</v>
      </c>
      <c r="B1897" t="s">
        <v>740</v>
      </c>
      <c r="C1897" t="s">
        <v>741</v>
      </c>
      <c r="D1897" t="e">
        <v>#N/A</v>
      </c>
      <c r="E1897" t="s">
        <v>958</v>
      </c>
      <c r="F1897" t="s">
        <v>869</v>
      </c>
      <c r="G1897">
        <v>2021</v>
      </c>
      <c r="H1897">
        <v>2</v>
      </c>
      <c r="I1897" t="s">
        <v>858</v>
      </c>
      <c r="J1897" s="29">
        <v>44255</v>
      </c>
      <c r="K1897" t="s">
        <v>744</v>
      </c>
      <c r="L1897" t="s">
        <v>745</v>
      </c>
      <c r="M1897" t="s">
        <v>852</v>
      </c>
      <c r="N1897" t="s">
        <v>903</v>
      </c>
      <c r="O1897" t="s">
        <v>904</v>
      </c>
      <c r="P1897" t="s">
        <v>673</v>
      </c>
      <c r="Q1897" t="s">
        <v>749</v>
      </c>
      <c r="R1897" t="s">
        <v>619</v>
      </c>
      <c r="S1897" t="s">
        <v>792</v>
      </c>
      <c r="T1897" t="s">
        <v>751</v>
      </c>
      <c r="U1897" t="s">
        <v>752</v>
      </c>
      <c r="V1897" t="s">
        <v>753</v>
      </c>
      <c r="W1897" t="s">
        <v>933</v>
      </c>
      <c r="X1897" t="s">
        <v>934</v>
      </c>
      <c r="Y1897" t="s">
        <v>755</v>
      </c>
      <c r="Z1897" t="s">
        <v>380</v>
      </c>
      <c r="AA1897" t="s">
        <v>756</v>
      </c>
      <c r="AB1897" t="s">
        <v>924</v>
      </c>
      <c r="AC1897" t="s">
        <v>758</v>
      </c>
      <c r="AD1897" t="s">
        <v>759</v>
      </c>
      <c r="AE1897" t="s">
        <v>562</v>
      </c>
      <c r="AF1897" t="s">
        <v>935</v>
      </c>
      <c r="AG1897" t="s">
        <v>761</v>
      </c>
      <c r="AH1897" t="s">
        <v>762</v>
      </c>
      <c r="AI1897" t="s">
        <v>936</v>
      </c>
      <c r="AJ1897">
        <v>2221.85</v>
      </c>
      <c r="AK1897">
        <v>0</v>
      </c>
      <c r="AL1897">
        <v>0</v>
      </c>
      <c r="AM1897" t="s">
        <v>764</v>
      </c>
      <c r="AN1897" t="s">
        <v>764</v>
      </c>
      <c r="AO1897" t="s">
        <v>764</v>
      </c>
    </row>
    <row r="1898" spans="1:41" x14ac:dyDescent="0.35">
      <c r="A1898">
        <v>1069715</v>
      </c>
      <c r="B1898" t="s">
        <v>740</v>
      </c>
      <c r="C1898" t="s">
        <v>741</v>
      </c>
      <c r="D1898" t="e">
        <v>#N/A</v>
      </c>
      <c r="E1898" t="s">
        <v>957</v>
      </c>
      <c r="F1898" t="s">
        <v>869</v>
      </c>
      <c r="G1898">
        <v>2021</v>
      </c>
      <c r="H1898">
        <v>2</v>
      </c>
      <c r="I1898" t="s">
        <v>858</v>
      </c>
      <c r="J1898" s="29">
        <v>44255</v>
      </c>
      <c r="K1898" t="s">
        <v>744</v>
      </c>
      <c r="L1898" t="s">
        <v>745</v>
      </c>
      <c r="M1898" t="s">
        <v>852</v>
      </c>
      <c r="N1898" t="s">
        <v>903</v>
      </c>
      <c r="O1898" t="s">
        <v>904</v>
      </c>
      <c r="P1898" t="s">
        <v>673</v>
      </c>
      <c r="Q1898" t="s">
        <v>749</v>
      </c>
      <c r="R1898" t="s">
        <v>619</v>
      </c>
      <c r="S1898" t="s">
        <v>792</v>
      </c>
      <c r="T1898" t="s">
        <v>751</v>
      </c>
      <c r="U1898" t="s">
        <v>752</v>
      </c>
      <c r="V1898" t="s">
        <v>753</v>
      </c>
      <c r="W1898" t="s">
        <v>930</v>
      </c>
      <c r="X1898" t="s">
        <v>931</v>
      </c>
      <c r="Y1898" t="s">
        <v>755</v>
      </c>
      <c r="Z1898" t="s">
        <v>380</v>
      </c>
      <c r="AA1898" t="s">
        <v>756</v>
      </c>
      <c r="AB1898" t="s">
        <v>924</v>
      </c>
      <c r="AC1898" t="s">
        <v>758</v>
      </c>
      <c r="AD1898" t="s">
        <v>759</v>
      </c>
      <c r="AE1898" t="s">
        <v>562</v>
      </c>
      <c r="AF1898" t="s">
        <v>925</v>
      </c>
      <c r="AG1898" t="s">
        <v>761</v>
      </c>
      <c r="AH1898" t="s">
        <v>762</v>
      </c>
      <c r="AI1898" t="s">
        <v>926</v>
      </c>
      <c r="AJ1898">
        <v>3219.04</v>
      </c>
      <c r="AK1898">
        <v>0</v>
      </c>
      <c r="AL1898">
        <v>0</v>
      </c>
      <c r="AM1898" t="s">
        <v>764</v>
      </c>
      <c r="AN1898" t="s">
        <v>764</v>
      </c>
      <c r="AO1898" t="s">
        <v>764</v>
      </c>
    </row>
    <row r="1899" spans="1:41" x14ac:dyDescent="0.35">
      <c r="A1899">
        <v>1029045</v>
      </c>
      <c r="B1899" t="s">
        <v>740</v>
      </c>
      <c r="C1899" t="s">
        <v>741</v>
      </c>
      <c r="D1899" t="e">
        <v>#N/A</v>
      </c>
      <c r="E1899" t="s">
        <v>979</v>
      </c>
      <c r="F1899" t="s">
        <v>869</v>
      </c>
      <c r="G1899">
        <v>2021</v>
      </c>
      <c r="H1899">
        <v>2</v>
      </c>
      <c r="I1899" t="s">
        <v>858</v>
      </c>
      <c r="J1899" s="29">
        <v>44255</v>
      </c>
      <c r="K1899" t="s">
        <v>744</v>
      </c>
      <c r="L1899" t="s">
        <v>745</v>
      </c>
      <c r="M1899" t="s">
        <v>852</v>
      </c>
      <c r="N1899" t="s">
        <v>903</v>
      </c>
      <c r="O1899" t="s">
        <v>904</v>
      </c>
      <c r="P1899" t="s">
        <v>673</v>
      </c>
      <c r="Q1899" t="s">
        <v>749</v>
      </c>
      <c r="R1899" t="s">
        <v>595</v>
      </c>
      <c r="S1899" t="s">
        <v>702</v>
      </c>
      <c r="T1899" t="s">
        <v>751</v>
      </c>
      <c r="U1899" t="s">
        <v>752</v>
      </c>
      <c r="V1899" t="s">
        <v>753</v>
      </c>
      <c r="W1899" t="s">
        <v>930</v>
      </c>
      <c r="X1899" t="s">
        <v>931</v>
      </c>
      <c r="Y1899" t="s">
        <v>755</v>
      </c>
      <c r="Z1899" t="s">
        <v>380</v>
      </c>
      <c r="AA1899" t="s">
        <v>756</v>
      </c>
      <c r="AB1899" t="s">
        <v>924</v>
      </c>
      <c r="AC1899" t="s">
        <v>758</v>
      </c>
      <c r="AD1899" t="s">
        <v>759</v>
      </c>
      <c r="AE1899" t="s">
        <v>247</v>
      </c>
      <c r="AF1899" t="s">
        <v>925</v>
      </c>
      <c r="AG1899" t="s">
        <v>761</v>
      </c>
      <c r="AH1899" t="s">
        <v>762</v>
      </c>
      <c r="AI1899" t="s">
        <v>926</v>
      </c>
      <c r="AJ1899">
        <v>106.12</v>
      </c>
      <c r="AK1899">
        <v>0</v>
      </c>
      <c r="AL1899">
        <v>0</v>
      </c>
      <c r="AM1899" t="s">
        <v>764</v>
      </c>
      <c r="AN1899" t="s">
        <v>764</v>
      </c>
      <c r="AO1899" t="s">
        <v>764</v>
      </c>
    </row>
    <row r="1900" spans="1:41" x14ac:dyDescent="0.35">
      <c r="A1900">
        <v>1029720</v>
      </c>
      <c r="B1900" t="s">
        <v>740</v>
      </c>
      <c r="C1900" t="s">
        <v>741</v>
      </c>
      <c r="D1900" t="e">
        <v>#N/A</v>
      </c>
      <c r="E1900" t="s">
        <v>976</v>
      </c>
      <c r="F1900" t="s">
        <v>869</v>
      </c>
      <c r="G1900">
        <v>2021</v>
      </c>
      <c r="H1900">
        <v>2</v>
      </c>
      <c r="I1900" t="s">
        <v>858</v>
      </c>
      <c r="J1900" s="29">
        <v>44255</v>
      </c>
      <c r="K1900" t="s">
        <v>744</v>
      </c>
      <c r="L1900" t="s">
        <v>745</v>
      </c>
      <c r="M1900" t="s">
        <v>852</v>
      </c>
      <c r="N1900" t="s">
        <v>903</v>
      </c>
      <c r="O1900" t="s">
        <v>904</v>
      </c>
      <c r="P1900" t="s">
        <v>673</v>
      </c>
      <c r="Q1900" t="s">
        <v>749</v>
      </c>
      <c r="R1900" t="s">
        <v>597</v>
      </c>
      <c r="S1900" t="s">
        <v>691</v>
      </c>
      <c r="T1900" t="s">
        <v>751</v>
      </c>
      <c r="U1900" t="s">
        <v>752</v>
      </c>
      <c r="V1900" t="s">
        <v>753</v>
      </c>
      <c r="W1900" t="s">
        <v>930</v>
      </c>
      <c r="X1900" t="s">
        <v>931</v>
      </c>
      <c r="Y1900" t="s">
        <v>755</v>
      </c>
      <c r="Z1900" t="s">
        <v>380</v>
      </c>
      <c r="AA1900" t="s">
        <v>756</v>
      </c>
      <c r="AB1900" t="s">
        <v>924</v>
      </c>
      <c r="AC1900" t="s">
        <v>758</v>
      </c>
      <c r="AD1900" t="s">
        <v>759</v>
      </c>
      <c r="AE1900" t="s">
        <v>768</v>
      </c>
      <c r="AF1900" t="s">
        <v>925</v>
      </c>
      <c r="AG1900" t="s">
        <v>761</v>
      </c>
      <c r="AH1900" t="s">
        <v>762</v>
      </c>
      <c r="AI1900" t="s">
        <v>926</v>
      </c>
      <c r="AJ1900">
        <v>446.99</v>
      </c>
      <c r="AK1900">
        <v>0</v>
      </c>
      <c r="AL1900">
        <v>0</v>
      </c>
      <c r="AM1900" t="s">
        <v>764</v>
      </c>
      <c r="AN1900" t="s">
        <v>764</v>
      </c>
      <c r="AO1900" t="s">
        <v>764</v>
      </c>
    </row>
    <row r="1901" spans="1:41" x14ac:dyDescent="0.35">
      <c r="A1901">
        <v>1029540</v>
      </c>
      <c r="B1901" t="s">
        <v>740</v>
      </c>
      <c r="C1901" t="s">
        <v>741</v>
      </c>
      <c r="D1901" t="e">
        <v>#N/A</v>
      </c>
      <c r="E1901" t="s">
        <v>993</v>
      </c>
      <c r="F1901" t="s">
        <v>869</v>
      </c>
      <c r="G1901">
        <v>2021</v>
      </c>
      <c r="H1901">
        <v>2</v>
      </c>
      <c r="I1901" t="s">
        <v>858</v>
      </c>
      <c r="J1901" s="29">
        <v>44255</v>
      </c>
      <c r="K1901" t="s">
        <v>744</v>
      </c>
      <c r="L1901" t="s">
        <v>745</v>
      </c>
      <c r="M1901" t="s">
        <v>852</v>
      </c>
      <c r="N1901" t="s">
        <v>903</v>
      </c>
      <c r="O1901" t="s">
        <v>904</v>
      </c>
      <c r="P1901" t="s">
        <v>673</v>
      </c>
      <c r="Q1901" t="s">
        <v>749</v>
      </c>
      <c r="R1901" t="s">
        <v>585</v>
      </c>
      <c r="S1901" t="s">
        <v>706</v>
      </c>
      <c r="T1901" t="s">
        <v>751</v>
      </c>
      <c r="U1901" t="s">
        <v>752</v>
      </c>
      <c r="V1901" t="s">
        <v>753</v>
      </c>
      <c r="W1901" t="s">
        <v>933</v>
      </c>
      <c r="X1901" t="s">
        <v>934</v>
      </c>
      <c r="Y1901" t="s">
        <v>755</v>
      </c>
      <c r="Z1901" t="s">
        <v>380</v>
      </c>
      <c r="AA1901" t="s">
        <v>756</v>
      </c>
      <c r="AB1901" t="s">
        <v>924</v>
      </c>
      <c r="AC1901" t="s">
        <v>758</v>
      </c>
      <c r="AD1901" t="s">
        <v>759</v>
      </c>
      <c r="AE1901" t="s">
        <v>766</v>
      </c>
      <c r="AF1901" t="s">
        <v>935</v>
      </c>
      <c r="AG1901" t="s">
        <v>761</v>
      </c>
      <c r="AH1901" t="s">
        <v>762</v>
      </c>
      <c r="AI1901" t="s">
        <v>936</v>
      </c>
      <c r="AJ1901">
        <v>4467.96</v>
      </c>
      <c r="AK1901">
        <v>0</v>
      </c>
      <c r="AL1901">
        <v>0</v>
      </c>
      <c r="AM1901" t="s">
        <v>764</v>
      </c>
      <c r="AN1901" t="s">
        <v>764</v>
      </c>
      <c r="AO1901" t="s">
        <v>764</v>
      </c>
    </row>
    <row r="1902" spans="1:41" x14ac:dyDescent="0.35">
      <c r="A1902">
        <v>1029541</v>
      </c>
      <c r="B1902" t="s">
        <v>740</v>
      </c>
      <c r="C1902" t="s">
        <v>741</v>
      </c>
      <c r="D1902" t="e">
        <v>#N/A</v>
      </c>
      <c r="E1902" t="s">
        <v>992</v>
      </c>
      <c r="F1902" t="s">
        <v>869</v>
      </c>
      <c r="G1902">
        <v>2021</v>
      </c>
      <c r="H1902">
        <v>2</v>
      </c>
      <c r="I1902" t="s">
        <v>858</v>
      </c>
      <c r="J1902" s="29">
        <v>44255</v>
      </c>
      <c r="K1902" t="s">
        <v>744</v>
      </c>
      <c r="L1902" t="s">
        <v>745</v>
      </c>
      <c r="M1902" t="s">
        <v>852</v>
      </c>
      <c r="N1902" t="s">
        <v>903</v>
      </c>
      <c r="O1902" t="s">
        <v>904</v>
      </c>
      <c r="P1902" t="s">
        <v>673</v>
      </c>
      <c r="Q1902" t="s">
        <v>749</v>
      </c>
      <c r="R1902" t="s">
        <v>585</v>
      </c>
      <c r="S1902" t="s">
        <v>706</v>
      </c>
      <c r="T1902" t="s">
        <v>751</v>
      </c>
      <c r="U1902" t="s">
        <v>752</v>
      </c>
      <c r="V1902" t="s">
        <v>753</v>
      </c>
      <c r="W1902" t="s">
        <v>930</v>
      </c>
      <c r="X1902" t="s">
        <v>931</v>
      </c>
      <c r="Y1902" t="s">
        <v>755</v>
      </c>
      <c r="Z1902" t="s">
        <v>380</v>
      </c>
      <c r="AA1902" t="s">
        <v>756</v>
      </c>
      <c r="AB1902" t="s">
        <v>924</v>
      </c>
      <c r="AC1902" t="s">
        <v>758</v>
      </c>
      <c r="AD1902" t="s">
        <v>759</v>
      </c>
      <c r="AE1902" t="s">
        <v>766</v>
      </c>
      <c r="AF1902" t="s">
        <v>925</v>
      </c>
      <c r="AG1902" t="s">
        <v>761</v>
      </c>
      <c r="AH1902" t="s">
        <v>762</v>
      </c>
      <c r="AI1902" t="s">
        <v>926</v>
      </c>
      <c r="AJ1902">
        <v>2707.12</v>
      </c>
      <c r="AK1902">
        <v>0</v>
      </c>
      <c r="AL1902">
        <v>0</v>
      </c>
      <c r="AM1902" t="s">
        <v>764</v>
      </c>
      <c r="AN1902" t="s">
        <v>764</v>
      </c>
      <c r="AO1902" t="s">
        <v>764</v>
      </c>
    </row>
    <row r="1903" spans="1:41" x14ac:dyDescent="0.35">
      <c r="A1903">
        <v>1029542</v>
      </c>
      <c r="B1903" t="s">
        <v>740</v>
      </c>
      <c r="C1903" t="s">
        <v>741</v>
      </c>
      <c r="D1903" t="e">
        <v>#N/A</v>
      </c>
      <c r="E1903" t="s">
        <v>991</v>
      </c>
      <c r="F1903" t="s">
        <v>869</v>
      </c>
      <c r="G1903">
        <v>2021</v>
      </c>
      <c r="H1903">
        <v>2</v>
      </c>
      <c r="I1903" t="s">
        <v>858</v>
      </c>
      <c r="J1903" s="29">
        <v>44255</v>
      </c>
      <c r="K1903" t="s">
        <v>744</v>
      </c>
      <c r="L1903" t="s">
        <v>745</v>
      </c>
      <c r="M1903" t="s">
        <v>852</v>
      </c>
      <c r="N1903" t="s">
        <v>903</v>
      </c>
      <c r="O1903" t="s">
        <v>904</v>
      </c>
      <c r="P1903" t="s">
        <v>673</v>
      </c>
      <c r="Q1903" t="s">
        <v>749</v>
      </c>
      <c r="R1903" t="s">
        <v>585</v>
      </c>
      <c r="S1903" t="s">
        <v>706</v>
      </c>
      <c r="T1903" t="s">
        <v>751</v>
      </c>
      <c r="U1903" t="s">
        <v>752</v>
      </c>
      <c r="V1903" t="s">
        <v>753</v>
      </c>
      <c r="W1903" t="s">
        <v>922</v>
      </c>
      <c r="X1903" t="s">
        <v>923</v>
      </c>
      <c r="Y1903" t="s">
        <v>755</v>
      </c>
      <c r="Z1903" t="s">
        <v>380</v>
      </c>
      <c r="AA1903" t="s">
        <v>756</v>
      </c>
      <c r="AB1903" t="s">
        <v>924</v>
      </c>
      <c r="AC1903" t="s">
        <v>758</v>
      </c>
      <c r="AD1903" t="s">
        <v>759</v>
      </c>
      <c r="AE1903" t="s">
        <v>766</v>
      </c>
      <c r="AF1903" t="s">
        <v>925</v>
      </c>
      <c r="AG1903" t="s">
        <v>761</v>
      </c>
      <c r="AH1903" t="s">
        <v>762</v>
      </c>
      <c r="AI1903" t="s">
        <v>926</v>
      </c>
      <c r="AJ1903">
        <v>186.66</v>
      </c>
      <c r="AK1903">
        <v>0</v>
      </c>
      <c r="AL1903">
        <v>0</v>
      </c>
      <c r="AM1903" t="s">
        <v>764</v>
      </c>
      <c r="AN1903" t="s">
        <v>764</v>
      </c>
      <c r="AO1903" t="s">
        <v>764</v>
      </c>
    </row>
    <row r="1904" spans="1:41" x14ac:dyDescent="0.35">
      <c r="A1904">
        <v>1060748</v>
      </c>
      <c r="B1904" t="s">
        <v>740</v>
      </c>
      <c r="C1904" t="s">
        <v>741</v>
      </c>
      <c r="D1904" t="e">
        <v>#N/A</v>
      </c>
      <c r="E1904" t="s">
        <v>990</v>
      </c>
      <c r="F1904" t="s">
        <v>869</v>
      </c>
      <c r="G1904">
        <v>2021</v>
      </c>
      <c r="H1904">
        <v>2</v>
      </c>
      <c r="I1904" t="s">
        <v>858</v>
      </c>
      <c r="J1904" s="29">
        <v>44255</v>
      </c>
      <c r="K1904" t="s">
        <v>744</v>
      </c>
      <c r="L1904" t="s">
        <v>745</v>
      </c>
      <c r="M1904" t="s">
        <v>852</v>
      </c>
      <c r="N1904" t="s">
        <v>903</v>
      </c>
      <c r="O1904" t="s">
        <v>904</v>
      </c>
      <c r="P1904" t="s">
        <v>673</v>
      </c>
      <c r="Q1904" t="s">
        <v>749</v>
      </c>
      <c r="R1904" t="s">
        <v>587</v>
      </c>
      <c r="S1904" t="s">
        <v>799</v>
      </c>
      <c r="T1904" t="s">
        <v>751</v>
      </c>
      <c r="U1904" t="s">
        <v>752</v>
      </c>
      <c r="V1904" t="s">
        <v>753</v>
      </c>
      <c r="W1904" t="s">
        <v>933</v>
      </c>
      <c r="X1904" t="s">
        <v>934</v>
      </c>
      <c r="Y1904" t="s">
        <v>755</v>
      </c>
      <c r="Z1904" t="s">
        <v>380</v>
      </c>
      <c r="AA1904" t="s">
        <v>756</v>
      </c>
      <c r="AB1904" t="s">
        <v>924</v>
      </c>
      <c r="AC1904" t="s">
        <v>758</v>
      </c>
      <c r="AD1904" t="s">
        <v>759</v>
      </c>
      <c r="AE1904" t="s">
        <v>768</v>
      </c>
      <c r="AF1904" t="s">
        <v>935</v>
      </c>
      <c r="AG1904" t="s">
        <v>761</v>
      </c>
      <c r="AH1904" t="s">
        <v>762</v>
      </c>
      <c r="AI1904" t="s">
        <v>936</v>
      </c>
      <c r="AJ1904">
        <v>630.79999999999995</v>
      </c>
      <c r="AK1904">
        <v>0</v>
      </c>
      <c r="AL1904">
        <v>0</v>
      </c>
      <c r="AM1904" t="s">
        <v>764</v>
      </c>
      <c r="AN1904" t="s">
        <v>764</v>
      </c>
      <c r="AO1904" t="s">
        <v>764</v>
      </c>
    </row>
    <row r="1905" spans="1:41" x14ac:dyDescent="0.35">
      <c r="A1905">
        <v>1060749</v>
      </c>
      <c r="B1905" t="s">
        <v>740</v>
      </c>
      <c r="C1905" t="s">
        <v>741</v>
      </c>
      <c r="D1905" t="e">
        <v>#N/A</v>
      </c>
      <c r="E1905" t="s">
        <v>989</v>
      </c>
      <c r="F1905" t="s">
        <v>869</v>
      </c>
      <c r="G1905">
        <v>2021</v>
      </c>
      <c r="H1905">
        <v>2</v>
      </c>
      <c r="I1905" t="s">
        <v>858</v>
      </c>
      <c r="J1905" s="29">
        <v>44255</v>
      </c>
      <c r="K1905" t="s">
        <v>744</v>
      </c>
      <c r="L1905" t="s">
        <v>745</v>
      </c>
      <c r="M1905" t="s">
        <v>852</v>
      </c>
      <c r="N1905" t="s">
        <v>903</v>
      </c>
      <c r="O1905" t="s">
        <v>904</v>
      </c>
      <c r="P1905" t="s">
        <v>673</v>
      </c>
      <c r="Q1905" t="s">
        <v>749</v>
      </c>
      <c r="R1905" t="s">
        <v>587</v>
      </c>
      <c r="S1905" t="s">
        <v>799</v>
      </c>
      <c r="T1905" t="s">
        <v>751</v>
      </c>
      <c r="U1905" t="s">
        <v>752</v>
      </c>
      <c r="V1905" t="s">
        <v>753</v>
      </c>
      <c r="W1905" t="s">
        <v>930</v>
      </c>
      <c r="X1905" t="s">
        <v>931</v>
      </c>
      <c r="Y1905" t="s">
        <v>755</v>
      </c>
      <c r="Z1905" t="s">
        <v>380</v>
      </c>
      <c r="AA1905" t="s">
        <v>756</v>
      </c>
      <c r="AB1905" t="s">
        <v>924</v>
      </c>
      <c r="AC1905" t="s">
        <v>758</v>
      </c>
      <c r="AD1905" t="s">
        <v>759</v>
      </c>
      <c r="AE1905" t="s">
        <v>768</v>
      </c>
      <c r="AF1905" t="s">
        <v>925</v>
      </c>
      <c r="AG1905" t="s">
        <v>761</v>
      </c>
      <c r="AH1905" t="s">
        <v>762</v>
      </c>
      <c r="AI1905" t="s">
        <v>926</v>
      </c>
      <c r="AJ1905">
        <v>3861.11</v>
      </c>
      <c r="AK1905">
        <v>0</v>
      </c>
      <c r="AL1905">
        <v>0</v>
      </c>
      <c r="AM1905" t="s">
        <v>764</v>
      </c>
      <c r="AN1905" t="s">
        <v>764</v>
      </c>
      <c r="AO1905" t="s">
        <v>764</v>
      </c>
    </row>
    <row r="1906" spans="1:41" x14ac:dyDescent="0.35">
      <c r="A1906">
        <v>1060753</v>
      </c>
      <c r="B1906" t="s">
        <v>740</v>
      </c>
      <c r="C1906" t="s">
        <v>741</v>
      </c>
      <c r="D1906" t="e">
        <v>#N/A</v>
      </c>
      <c r="E1906" t="s">
        <v>985</v>
      </c>
      <c r="F1906" t="s">
        <v>869</v>
      </c>
      <c r="G1906">
        <v>2021</v>
      </c>
      <c r="H1906">
        <v>2</v>
      </c>
      <c r="I1906" t="s">
        <v>858</v>
      </c>
      <c r="J1906" s="29">
        <v>44255</v>
      </c>
      <c r="K1906" t="s">
        <v>744</v>
      </c>
      <c r="L1906" t="s">
        <v>745</v>
      </c>
      <c r="M1906" t="s">
        <v>852</v>
      </c>
      <c r="N1906" t="s">
        <v>903</v>
      </c>
      <c r="O1906" t="s">
        <v>904</v>
      </c>
      <c r="P1906" t="s">
        <v>673</v>
      </c>
      <c r="Q1906" t="s">
        <v>749</v>
      </c>
      <c r="R1906" t="s">
        <v>591</v>
      </c>
      <c r="S1906" t="s">
        <v>687</v>
      </c>
      <c r="T1906" t="s">
        <v>751</v>
      </c>
      <c r="U1906" t="s">
        <v>752</v>
      </c>
      <c r="V1906" t="s">
        <v>753</v>
      </c>
      <c r="W1906" t="s">
        <v>933</v>
      </c>
      <c r="X1906" t="s">
        <v>934</v>
      </c>
      <c r="Y1906" t="s">
        <v>755</v>
      </c>
      <c r="Z1906" t="s">
        <v>380</v>
      </c>
      <c r="AA1906" t="s">
        <v>756</v>
      </c>
      <c r="AB1906" t="s">
        <v>924</v>
      </c>
      <c r="AC1906" t="s">
        <v>758</v>
      </c>
      <c r="AD1906" t="s">
        <v>759</v>
      </c>
      <c r="AE1906" t="s">
        <v>768</v>
      </c>
      <c r="AF1906" t="s">
        <v>935</v>
      </c>
      <c r="AG1906" t="s">
        <v>761</v>
      </c>
      <c r="AH1906" t="s">
        <v>762</v>
      </c>
      <c r="AI1906" t="s">
        <v>936</v>
      </c>
      <c r="AJ1906">
        <v>1456.47</v>
      </c>
      <c r="AK1906">
        <v>0</v>
      </c>
      <c r="AL1906">
        <v>0</v>
      </c>
      <c r="AM1906" t="s">
        <v>764</v>
      </c>
      <c r="AN1906" t="s">
        <v>764</v>
      </c>
      <c r="AO1906" t="s">
        <v>764</v>
      </c>
    </row>
    <row r="1907" spans="1:41" x14ac:dyDescent="0.35">
      <c r="A1907">
        <v>1060757</v>
      </c>
      <c r="B1907" t="s">
        <v>740</v>
      </c>
      <c r="C1907" t="s">
        <v>741</v>
      </c>
      <c r="D1907" t="e">
        <v>#N/A</v>
      </c>
      <c r="E1907" t="s">
        <v>982</v>
      </c>
      <c r="F1907" t="s">
        <v>869</v>
      </c>
      <c r="G1907">
        <v>2021</v>
      </c>
      <c r="H1907">
        <v>2</v>
      </c>
      <c r="I1907" t="s">
        <v>858</v>
      </c>
      <c r="J1907" s="29">
        <v>44255</v>
      </c>
      <c r="K1907" t="s">
        <v>744</v>
      </c>
      <c r="L1907" t="s">
        <v>745</v>
      </c>
      <c r="M1907" t="s">
        <v>852</v>
      </c>
      <c r="N1907" t="s">
        <v>903</v>
      </c>
      <c r="O1907" t="s">
        <v>904</v>
      </c>
      <c r="P1907" t="s">
        <v>673</v>
      </c>
      <c r="Q1907" t="s">
        <v>749</v>
      </c>
      <c r="R1907" t="s">
        <v>593</v>
      </c>
      <c r="S1907" t="s">
        <v>686</v>
      </c>
      <c r="T1907" t="s">
        <v>751</v>
      </c>
      <c r="U1907" t="s">
        <v>752</v>
      </c>
      <c r="V1907" t="s">
        <v>753</v>
      </c>
      <c r="W1907" t="s">
        <v>922</v>
      </c>
      <c r="X1907" t="s">
        <v>923</v>
      </c>
      <c r="Y1907" t="s">
        <v>755</v>
      </c>
      <c r="Z1907" t="s">
        <v>380</v>
      </c>
      <c r="AA1907" t="s">
        <v>756</v>
      </c>
      <c r="AB1907" t="s">
        <v>924</v>
      </c>
      <c r="AC1907" t="s">
        <v>758</v>
      </c>
      <c r="AD1907" t="s">
        <v>759</v>
      </c>
      <c r="AE1907" t="s">
        <v>562</v>
      </c>
      <c r="AF1907" t="s">
        <v>925</v>
      </c>
      <c r="AG1907" t="s">
        <v>761</v>
      </c>
      <c r="AH1907" t="s">
        <v>762</v>
      </c>
      <c r="AI1907" t="s">
        <v>926</v>
      </c>
      <c r="AJ1907">
        <v>181.1</v>
      </c>
      <c r="AK1907">
        <v>0</v>
      </c>
      <c r="AL1907">
        <v>0</v>
      </c>
      <c r="AM1907" t="s">
        <v>764</v>
      </c>
      <c r="AN1907" t="s">
        <v>764</v>
      </c>
      <c r="AO1907" t="s">
        <v>764</v>
      </c>
    </row>
    <row r="1908" spans="1:41" x14ac:dyDescent="0.35">
      <c r="A1908">
        <v>1060763</v>
      </c>
      <c r="B1908" t="s">
        <v>740</v>
      </c>
      <c r="C1908" t="s">
        <v>741</v>
      </c>
      <c r="D1908" t="e">
        <v>#N/A</v>
      </c>
      <c r="E1908" t="s">
        <v>980</v>
      </c>
      <c r="F1908" t="s">
        <v>869</v>
      </c>
      <c r="G1908">
        <v>2021</v>
      </c>
      <c r="H1908">
        <v>2</v>
      </c>
      <c r="I1908" t="s">
        <v>858</v>
      </c>
      <c r="J1908" s="29">
        <v>44255</v>
      </c>
      <c r="K1908" t="s">
        <v>744</v>
      </c>
      <c r="L1908" t="s">
        <v>745</v>
      </c>
      <c r="M1908" t="s">
        <v>852</v>
      </c>
      <c r="N1908" t="s">
        <v>903</v>
      </c>
      <c r="O1908" t="s">
        <v>904</v>
      </c>
      <c r="P1908" t="s">
        <v>673</v>
      </c>
      <c r="Q1908" t="s">
        <v>749</v>
      </c>
      <c r="R1908" t="s">
        <v>595</v>
      </c>
      <c r="S1908" t="s">
        <v>702</v>
      </c>
      <c r="T1908" t="s">
        <v>751</v>
      </c>
      <c r="U1908" t="s">
        <v>752</v>
      </c>
      <c r="V1908" t="s">
        <v>753</v>
      </c>
      <c r="W1908" t="s">
        <v>933</v>
      </c>
      <c r="X1908" t="s">
        <v>934</v>
      </c>
      <c r="Y1908" t="s">
        <v>755</v>
      </c>
      <c r="Z1908" t="s">
        <v>380</v>
      </c>
      <c r="AA1908" t="s">
        <v>756</v>
      </c>
      <c r="AB1908" t="s">
        <v>924</v>
      </c>
      <c r="AC1908" t="s">
        <v>758</v>
      </c>
      <c r="AD1908" t="s">
        <v>759</v>
      </c>
      <c r="AE1908" t="s">
        <v>247</v>
      </c>
      <c r="AF1908" t="s">
        <v>935</v>
      </c>
      <c r="AG1908" t="s">
        <v>761</v>
      </c>
      <c r="AH1908" t="s">
        <v>762</v>
      </c>
      <c r="AI1908" t="s">
        <v>936</v>
      </c>
      <c r="AJ1908">
        <v>285.12</v>
      </c>
      <c r="AK1908">
        <v>0</v>
      </c>
      <c r="AL1908">
        <v>0</v>
      </c>
      <c r="AM1908" t="s">
        <v>764</v>
      </c>
      <c r="AN1908" t="s">
        <v>764</v>
      </c>
      <c r="AO1908" t="s">
        <v>764</v>
      </c>
    </row>
    <row r="1909" spans="1:41" x14ac:dyDescent="0.35">
      <c r="A1909">
        <v>1060764</v>
      </c>
      <c r="B1909" t="s">
        <v>740</v>
      </c>
      <c r="C1909" t="s">
        <v>741</v>
      </c>
      <c r="D1909" t="e">
        <v>#N/A</v>
      </c>
      <c r="E1909" t="s">
        <v>1007</v>
      </c>
      <c r="F1909" t="s">
        <v>869</v>
      </c>
      <c r="G1909">
        <v>2021</v>
      </c>
      <c r="H1909">
        <v>2</v>
      </c>
      <c r="I1909" t="s">
        <v>858</v>
      </c>
      <c r="J1909" s="29">
        <v>44255</v>
      </c>
      <c r="K1909" t="s">
        <v>744</v>
      </c>
      <c r="L1909" t="s">
        <v>745</v>
      </c>
      <c r="M1909" t="s">
        <v>852</v>
      </c>
      <c r="N1909" t="s">
        <v>903</v>
      </c>
      <c r="O1909" t="s">
        <v>904</v>
      </c>
      <c r="P1909" t="s">
        <v>673</v>
      </c>
      <c r="Q1909" t="s">
        <v>749</v>
      </c>
      <c r="R1909" t="s">
        <v>603</v>
      </c>
      <c r="S1909" t="s">
        <v>868</v>
      </c>
      <c r="T1909" t="s">
        <v>751</v>
      </c>
      <c r="U1909" t="s">
        <v>752</v>
      </c>
      <c r="V1909" t="s">
        <v>753</v>
      </c>
      <c r="W1909" t="s">
        <v>930</v>
      </c>
      <c r="X1909" t="s">
        <v>931</v>
      </c>
      <c r="Y1909" t="s">
        <v>755</v>
      </c>
      <c r="Z1909" t="s">
        <v>380</v>
      </c>
      <c r="AA1909" t="s">
        <v>756</v>
      </c>
      <c r="AB1909" t="s">
        <v>924</v>
      </c>
      <c r="AC1909" t="s">
        <v>758</v>
      </c>
      <c r="AD1909" t="s">
        <v>759</v>
      </c>
      <c r="AE1909" t="s">
        <v>247</v>
      </c>
      <c r="AF1909" t="s">
        <v>925</v>
      </c>
      <c r="AG1909" t="s">
        <v>761</v>
      </c>
      <c r="AH1909" t="s">
        <v>762</v>
      </c>
      <c r="AI1909" t="s">
        <v>926</v>
      </c>
      <c r="AJ1909">
        <v>128.26</v>
      </c>
      <c r="AK1909">
        <v>0</v>
      </c>
      <c r="AL1909">
        <v>0</v>
      </c>
      <c r="AM1909" t="s">
        <v>764</v>
      </c>
      <c r="AN1909" t="s">
        <v>764</v>
      </c>
      <c r="AO1909" t="s">
        <v>764</v>
      </c>
    </row>
    <row r="1910" spans="1:41" x14ac:dyDescent="0.35">
      <c r="A1910">
        <v>1060765</v>
      </c>
      <c r="B1910" t="s">
        <v>740</v>
      </c>
      <c r="C1910" t="s">
        <v>741</v>
      </c>
      <c r="D1910" t="e">
        <v>#N/A</v>
      </c>
      <c r="E1910" t="s">
        <v>970</v>
      </c>
      <c r="F1910" t="s">
        <v>869</v>
      </c>
      <c r="G1910">
        <v>2021</v>
      </c>
      <c r="H1910">
        <v>2</v>
      </c>
      <c r="I1910" t="s">
        <v>858</v>
      </c>
      <c r="J1910" s="29">
        <v>44255</v>
      </c>
      <c r="K1910" t="s">
        <v>744</v>
      </c>
      <c r="L1910" t="s">
        <v>745</v>
      </c>
      <c r="M1910" t="s">
        <v>852</v>
      </c>
      <c r="N1910" t="s">
        <v>903</v>
      </c>
      <c r="O1910" t="s">
        <v>904</v>
      </c>
      <c r="P1910" t="s">
        <v>673</v>
      </c>
      <c r="Q1910" t="s">
        <v>749</v>
      </c>
      <c r="R1910" t="s">
        <v>607</v>
      </c>
      <c r="S1910" t="s">
        <v>794</v>
      </c>
      <c r="T1910" t="s">
        <v>751</v>
      </c>
      <c r="U1910" t="s">
        <v>752</v>
      </c>
      <c r="V1910" t="s">
        <v>753</v>
      </c>
      <c r="W1910" t="s">
        <v>933</v>
      </c>
      <c r="X1910" t="s">
        <v>934</v>
      </c>
      <c r="Y1910" t="s">
        <v>755</v>
      </c>
      <c r="Z1910" t="s">
        <v>380</v>
      </c>
      <c r="AA1910" t="s">
        <v>756</v>
      </c>
      <c r="AB1910" t="s">
        <v>924</v>
      </c>
      <c r="AC1910" t="s">
        <v>758</v>
      </c>
      <c r="AD1910" t="s">
        <v>759</v>
      </c>
      <c r="AE1910" t="s">
        <v>768</v>
      </c>
      <c r="AF1910" t="s">
        <v>935</v>
      </c>
      <c r="AG1910" t="s">
        <v>761</v>
      </c>
      <c r="AH1910" t="s">
        <v>762</v>
      </c>
      <c r="AI1910" t="s">
        <v>936</v>
      </c>
      <c r="AJ1910">
        <v>2337.59</v>
      </c>
      <c r="AK1910">
        <v>0</v>
      </c>
      <c r="AL1910">
        <v>0</v>
      </c>
      <c r="AM1910" t="s">
        <v>764</v>
      </c>
      <c r="AN1910" t="s">
        <v>764</v>
      </c>
      <c r="AO1910" t="s">
        <v>764</v>
      </c>
    </row>
    <row r="1911" spans="1:41" x14ac:dyDescent="0.35">
      <c r="A1911">
        <v>1060766</v>
      </c>
      <c r="B1911" t="s">
        <v>740</v>
      </c>
      <c r="C1911" t="s">
        <v>741</v>
      </c>
      <c r="D1911" t="e">
        <v>#N/A</v>
      </c>
      <c r="E1911" t="s">
        <v>969</v>
      </c>
      <c r="F1911" t="s">
        <v>869</v>
      </c>
      <c r="G1911">
        <v>2021</v>
      </c>
      <c r="H1911">
        <v>2</v>
      </c>
      <c r="I1911" t="s">
        <v>858</v>
      </c>
      <c r="J1911" s="29">
        <v>44255</v>
      </c>
      <c r="K1911" t="s">
        <v>744</v>
      </c>
      <c r="L1911" t="s">
        <v>745</v>
      </c>
      <c r="M1911" t="s">
        <v>852</v>
      </c>
      <c r="N1911" t="s">
        <v>903</v>
      </c>
      <c r="O1911" t="s">
        <v>904</v>
      </c>
      <c r="P1911" t="s">
        <v>673</v>
      </c>
      <c r="Q1911" t="s">
        <v>749</v>
      </c>
      <c r="R1911" t="s">
        <v>607</v>
      </c>
      <c r="S1911" t="s">
        <v>794</v>
      </c>
      <c r="T1911" t="s">
        <v>751</v>
      </c>
      <c r="U1911" t="s">
        <v>752</v>
      </c>
      <c r="V1911" t="s">
        <v>753</v>
      </c>
      <c r="W1911" t="s">
        <v>930</v>
      </c>
      <c r="X1911" t="s">
        <v>931</v>
      </c>
      <c r="Y1911" t="s">
        <v>755</v>
      </c>
      <c r="Z1911" t="s">
        <v>380</v>
      </c>
      <c r="AA1911" t="s">
        <v>756</v>
      </c>
      <c r="AB1911" t="s">
        <v>924</v>
      </c>
      <c r="AC1911" t="s">
        <v>758</v>
      </c>
      <c r="AD1911" t="s">
        <v>759</v>
      </c>
      <c r="AE1911" t="s">
        <v>768</v>
      </c>
      <c r="AF1911" t="s">
        <v>925</v>
      </c>
      <c r="AG1911" t="s">
        <v>761</v>
      </c>
      <c r="AH1911" t="s">
        <v>762</v>
      </c>
      <c r="AI1911" t="s">
        <v>926</v>
      </c>
      <c r="AJ1911">
        <v>8231.74</v>
      </c>
      <c r="AK1911">
        <v>0</v>
      </c>
      <c r="AL1911">
        <v>0</v>
      </c>
      <c r="AM1911" t="s">
        <v>764</v>
      </c>
      <c r="AN1911" t="s">
        <v>764</v>
      </c>
      <c r="AO1911" t="s">
        <v>764</v>
      </c>
    </row>
    <row r="1912" spans="1:41" x14ac:dyDescent="0.35">
      <c r="A1912">
        <v>1060768</v>
      </c>
      <c r="B1912" t="s">
        <v>740</v>
      </c>
      <c r="C1912" t="s">
        <v>741</v>
      </c>
      <c r="D1912" t="e">
        <v>#N/A</v>
      </c>
      <c r="E1912" t="s">
        <v>967</v>
      </c>
      <c r="F1912" t="s">
        <v>869</v>
      </c>
      <c r="G1912">
        <v>2021</v>
      </c>
      <c r="H1912">
        <v>2</v>
      </c>
      <c r="I1912" t="s">
        <v>858</v>
      </c>
      <c r="J1912" s="29">
        <v>44255</v>
      </c>
      <c r="K1912" t="s">
        <v>744</v>
      </c>
      <c r="L1912" t="s">
        <v>745</v>
      </c>
      <c r="M1912" t="s">
        <v>852</v>
      </c>
      <c r="N1912" t="s">
        <v>903</v>
      </c>
      <c r="O1912" t="s">
        <v>904</v>
      </c>
      <c r="P1912" t="s">
        <v>673</v>
      </c>
      <c r="Q1912" t="s">
        <v>749</v>
      </c>
      <c r="R1912" t="s">
        <v>609</v>
      </c>
      <c r="S1912" t="s">
        <v>701</v>
      </c>
      <c r="T1912" t="s">
        <v>751</v>
      </c>
      <c r="U1912" t="s">
        <v>752</v>
      </c>
      <c r="V1912" t="s">
        <v>753</v>
      </c>
      <c r="W1912" t="s">
        <v>930</v>
      </c>
      <c r="X1912" t="s">
        <v>931</v>
      </c>
      <c r="Y1912" t="s">
        <v>755</v>
      </c>
      <c r="Z1912" t="s">
        <v>380</v>
      </c>
      <c r="AA1912" t="s">
        <v>756</v>
      </c>
      <c r="AB1912" t="s">
        <v>924</v>
      </c>
      <c r="AC1912" t="s">
        <v>758</v>
      </c>
      <c r="AD1912" t="s">
        <v>759</v>
      </c>
      <c r="AE1912" t="s">
        <v>247</v>
      </c>
      <c r="AF1912" t="s">
        <v>925</v>
      </c>
      <c r="AG1912" t="s">
        <v>761</v>
      </c>
      <c r="AH1912" t="s">
        <v>762</v>
      </c>
      <c r="AI1912" t="s">
        <v>926</v>
      </c>
      <c r="AJ1912">
        <v>271.08999999999997</v>
      </c>
      <c r="AK1912">
        <v>0</v>
      </c>
      <c r="AL1912">
        <v>0</v>
      </c>
      <c r="AM1912" t="s">
        <v>764</v>
      </c>
      <c r="AN1912" t="s">
        <v>764</v>
      </c>
      <c r="AO1912" t="s">
        <v>764</v>
      </c>
    </row>
    <row r="1913" spans="1:41" x14ac:dyDescent="0.35">
      <c r="A1913">
        <v>1060769</v>
      </c>
      <c r="B1913" t="s">
        <v>740</v>
      </c>
      <c r="C1913" t="s">
        <v>741</v>
      </c>
      <c r="D1913" t="e">
        <v>#N/A</v>
      </c>
      <c r="E1913" t="s">
        <v>966</v>
      </c>
      <c r="F1913" t="s">
        <v>869</v>
      </c>
      <c r="G1913">
        <v>2021</v>
      </c>
      <c r="H1913">
        <v>2</v>
      </c>
      <c r="I1913" t="s">
        <v>858</v>
      </c>
      <c r="J1913" s="29">
        <v>44255</v>
      </c>
      <c r="K1913" t="s">
        <v>744</v>
      </c>
      <c r="L1913" t="s">
        <v>745</v>
      </c>
      <c r="M1913" t="s">
        <v>852</v>
      </c>
      <c r="N1913" t="s">
        <v>903</v>
      </c>
      <c r="O1913" t="s">
        <v>904</v>
      </c>
      <c r="P1913" t="s">
        <v>673</v>
      </c>
      <c r="Q1913" t="s">
        <v>749</v>
      </c>
      <c r="R1913" t="s">
        <v>611</v>
      </c>
      <c r="S1913" t="s">
        <v>688</v>
      </c>
      <c r="T1913" t="s">
        <v>751</v>
      </c>
      <c r="U1913" t="s">
        <v>752</v>
      </c>
      <c r="V1913" t="s">
        <v>753</v>
      </c>
      <c r="W1913" t="s">
        <v>933</v>
      </c>
      <c r="X1913" t="s">
        <v>934</v>
      </c>
      <c r="Y1913" t="s">
        <v>755</v>
      </c>
      <c r="Z1913" t="s">
        <v>380</v>
      </c>
      <c r="AA1913" t="s">
        <v>756</v>
      </c>
      <c r="AB1913" t="s">
        <v>924</v>
      </c>
      <c r="AC1913" t="s">
        <v>758</v>
      </c>
      <c r="AD1913" t="s">
        <v>759</v>
      </c>
      <c r="AE1913" t="s">
        <v>768</v>
      </c>
      <c r="AF1913" t="s">
        <v>935</v>
      </c>
      <c r="AG1913" t="s">
        <v>761</v>
      </c>
      <c r="AH1913" t="s">
        <v>762</v>
      </c>
      <c r="AI1913" t="s">
        <v>936</v>
      </c>
      <c r="AJ1913">
        <v>3979.32</v>
      </c>
      <c r="AK1913">
        <v>0</v>
      </c>
      <c r="AL1913">
        <v>0</v>
      </c>
      <c r="AM1913" t="s">
        <v>764</v>
      </c>
      <c r="AN1913" t="s">
        <v>764</v>
      </c>
      <c r="AO1913" t="s">
        <v>764</v>
      </c>
    </row>
    <row r="1914" spans="1:41" x14ac:dyDescent="0.35">
      <c r="A1914">
        <v>1060770</v>
      </c>
      <c r="B1914" t="s">
        <v>740</v>
      </c>
      <c r="C1914" t="s">
        <v>741</v>
      </c>
      <c r="D1914" t="e">
        <v>#N/A</v>
      </c>
      <c r="E1914" t="s">
        <v>965</v>
      </c>
      <c r="F1914" t="s">
        <v>869</v>
      </c>
      <c r="G1914">
        <v>2021</v>
      </c>
      <c r="H1914">
        <v>2</v>
      </c>
      <c r="I1914" t="s">
        <v>858</v>
      </c>
      <c r="J1914" s="29">
        <v>44255</v>
      </c>
      <c r="K1914" t="s">
        <v>744</v>
      </c>
      <c r="L1914" t="s">
        <v>745</v>
      </c>
      <c r="M1914" t="s">
        <v>852</v>
      </c>
      <c r="N1914" t="s">
        <v>903</v>
      </c>
      <c r="O1914" t="s">
        <v>904</v>
      </c>
      <c r="P1914" t="s">
        <v>673</v>
      </c>
      <c r="Q1914" t="s">
        <v>749</v>
      </c>
      <c r="R1914" t="s">
        <v>611</v>
      </c>
      <c r="S1914" t="s">
        <v>688</v>
      </c>
      <c r="T1914" t="s">
        <v>751</v>
      </c>
      <c r="U1914" t="s">
        <v>752</v>
      </c>
      <c r="V1914" t="s">
        <v>753</v>
      </c>
      <c r="W1914" t="s">
        <v>930</v>
      </c>
      <c r="X1914" t="s">
        <v>931</v>
      </c>
      <c r="Y1914" t="s">
        <v>755</v>
      </c>
      <c r="Z1914" t="s">
        <v>380</v>
      </c>
      <c r="AA1914" t="s">
        <v>756</v>
      </c>
      <c r="AB1914" t="s">
        <v>924</v>
      </c>
      <c r="AC1914" t="s">
        <v>758</v>
      </c>
      <c r="AD1914" t="s">
        <v>759</v>
      </c>
      <c r="AE1914" t="s">
        <v>768</v>
      </c>
      <c r="AF1914" t="s">
        <v>925</v>
      </c>
      <c r="AG1914" t="s">
        <v>761</v>
      </c>
      <c r="AH1914" t="s">
        <v>762</v>
      </c>
      <c r="AI1914" t="s">
        <v>926</v>
      </c>
      <c r="AJ1914">
        <v>1371.63</v>
      </c>
      <c r="AK1914">
        <v>0</v>
      </c>
      <c r="AL1914">
        <v>0</v>
      </c>
      <c r="AM1914" t="s">
        <v>764</v>
      </c>
      <c r="AN1914" t="s">
        <v>764</v>
      </c>
      <c r="AO1914" t="s">
        <v>764</v>
      </c>
    </row>
    <row r="1915" spans="1:41" x14ac:dyDescent="0.35">
      <c r="A1915">
        <v>1060776</v>
      </c>
      <c r="B1915" t="s">
        <v>740</v>
      </c>
      <c r="C1915" t="s">
        <v>741</v>
      </c>
      <c r="D1915" t="e">
        <v>#N/A</v>
      </c>
      <c r="E1915" t="s">
        <v>955</v>
      </c>
      <c r="F1915" t="s">
        <v>869</v>
      </c>
      <c r="G1915">
        <v>2021</v>
      </c>
      <c r="H1915">
        <v>2</v>
      </c>
      <c r="I1915" t="s">
        <v>858</v>
      </c>
      <c r="J1915" s="29">
        <v>44255</v>
      </c>
      <c r="K1915" t="s">
        <v>744</v>
      </c>
      <c r="L1915" t="s">
        <v>745</v>
      </c>
      <c r="M1915" t="s">
        <v>852</v>
      </c>
      <c r="N1915" t="s">
        <v>903</v>
      </c>
      <c r="O1915" t="s">
        <v>904</v>
      </c>
      <c r="P1915" t="s">
        <v>673</v>
      </c>
      <c r="Q1915" t="s">
        <v>749</v>
      </c>
      <c r="R1915" t="s">
        <v>623</v>
      </c>
      <c r="S1915" t="s">
        <v>820</v>
      </c>
      <c r="T1915" t="s">
        <v>751</v>
      </c>
      <c r="U1915" t="s">
        <v>752</v>
      </c>
      <c r="V1915" t="s">
        <v>753</v>
      </c>
      <c r="W1915" t="s">
        <v>930</v>
      </c>
      <c r="X1915" t="s">
        <v>931</v>
      </c>
      <c r="Y1915" t="s">
        <v>755</v>
      </c>
      <c r="Z1915" t="s">
        <v>380</v>
      </c>
      <c r="AA1915" t="s">
        <v>756</v>
      </c>
      <c r="AB1915" t="s">
        <v>924</v>
      </c>
      <c r="AC1915" t="s">
        <v>758</v>
      </c>
      <c r="AD1915" t="s">
        <v>759</v>
      </c>
      <c r="AE1915" t="s">
        <v>768</v>
      </c>
      <c r="AF1915" t="s">
        <v>925</v>
      </c>
      <c r="AG1915" t="s">
        <v>761</v>
      </c>
      <c r="AH1915" t="s">
        <v>762</v>
      </c>
      <c r="AI1915" t="s">
        <v>926</v>
      </c>
      <c r="AJ1915">
        <v>729.95</v>
      </c>
      <c r="AK1915">
        <v>0</v>
      </c>
      <c r="AL1915">
        <v>0</v>
      </c>
      <c r="AM1915" t="s">
        <v>764</v>
      </c>
      <c r="AN1915" t="s">
        <v>764</v>
      </c>
      <c r="AO1915" t="s">
        <v>764</v>
      </c>
    </row>
    <row r="1916" spans="1:41" x14ac:dyDescent="0.35">
      <c r="A1916">
        <v>1360627</v>
      </c>
      <c r="B1916" t="s">
        <v>740</v>
      </c>
      <c r="C1916" t="s">
        <v>741</v>
      </c>
      <c r="D1916" t="e">
        <v>#N/A</v>
      </c>
      <c r="E1916" t="s">
        <v>1002</v>
      </c>
      <c r="F1916" t="s">
        <v>869</v>
      </c>
      <c r="G1916">
        <v>2021</v>
      </c>
      <c r="H1916">
        <v>2</v>
      </c>
      <c r="I1916" t="s">
        <v>858</v>
      </c>
      <c r="J1916" s="29">
        <v>44255</v>
      </c>
      <c r="K1916" t="s">
        <v>744</v>
      </c>
      <c r="L1916" t="s">
        <v>745</v>
      </c>
      <c r="M1916" t="s">
        <v>852</v>
      </c>
      <c r="N1916" t="s">
        <v>903</v>
      </c>
      <c r="O1916" t="s">
        <v>904</v>
      </c>
      <c r="P1916" t="s">
        <v>673</v>
      </c>
      <c r="Q1916" t="s">
        <v>749</v>
      </c>
      <c r="R1916" t="s">
        <v>629</v>
      </c>
      <c r="S1916" t="s">
        <v>818</v>
      </c>
      <c r="T1916" t="s">
        <v>751</v>
      </c>
      <c r="U1916" t="s">
        <v>752</v>
      </c>
      <c r="V1916" t="s">
        <v>753</v>
      </c>
      <c r="W1916" t="s">
        <v>933</v>
      </c>
      <c r="X1916" t="s">
        <v>934</v>
      </c>
      <c r="Y1916" t="s">
        <v>755</v>
      </c>
      <c r="Z1916" t="s">
        <v>380</v>
      </c>
      <c r="AA1916" t="s">
        <v>756</v>
      </c>
      <c r="AB1916" t="s">
        <v>924</v>
      </c>
      <c r="AC1916" t="s">
        <v>758</v>
      </c>
      <c r="AD1916" t="s">
        <v>759</v>
      </c>
      <c r="AE1916" t="s">
        <v>766</v>
      </c>
      <c r="AF1916" t="s">
        <v>935</v>
      </c>
      <c r="AG1916" t="s">
        <v>761</v>
      </c>
      <c r="AH1916" t="s">
        <v>762</v>
      </c>
      <c r="AI1916" t="s">
        <v>936</v>
      </c>
      <c r="AJ1916">
        <v>565.16999999999996</v>
      </c>
      <c r="AK1916">
        <v>0</v>
      </c>
      <c r="AL1916">
        <v>0</v>
      </c>
      <c r="AM1916" t="s">
        <v>764</v>
      </c>
      <c r="AN1916" t="s">
        <v>764</v>
      </c>
      <c r="AO1916" t="s">
        <v>764</v>
      </c>
    </row>
    <row r="1917" spans="1:41" x14ac:dyDescent="0.35">
      <c r="A1917">
        <v>1366355</v>
      </c>
      <c r="B1917" t="s">
        <v>740</v>
      </c>
      <c r="C1917" t="s">
        <v>741</v>
      </c>
      <c r="D1917" t="e">
        <v>#N/A</v>
      </c>
      <c r="E1917" t="s">
        <v>1032</v>
      </c>
      <c r="F1917" t="s">
        <v>869</v>
      </c>
      <c r="G1917">
        <v>2021</v>
      </c>
      <c r="H1917">
        <v>2</v>
      </c>
      <c r="I1917" t="s">
        <v>858</v>
      </c>
      <c r="J1917" s="29">
        <v>44255</v>
      </c>
      <c r="K1917" t="s">
        <v>744</v>
      </c>
      <c r="L1917" t="s">
        <v>745</v>
      </c>
      <c r="M1917" t="s">
        <v>852</v>
      </c>
      <c r="N1917" t="s">
        <v>903</v>
      </c>
      <c r="O1917" t="s">
        <v>904</v>
      </c>
      <c r="P1917" t="s">
        <v>673</v>
      </c>
      <c r="Q1917" t="s">
        <v>749</v>
      </c>
      <c r="R1917" t="s">
        <v>645</v>
      </c>
      <c r="S1917" t="s">
        <v>841</v>
      </c>
      <c r="T1917" t="s">
        <v>751</v>
      </c>
      <c r="U1917" t="s">
        <v>752</v>
      </c>
      <c r="V1917" t="s">
        <v>753</v>
      </c>
      <c r="W1917" t="s">
        <v>933</v>
      </c>
      <c r="X1917" t="s">
        <v>934</v>
      </c>
      <c r="Y1917" t="s">
        <v>755</v>
      </c>
      <c r="Z1917" t="s">
        <v>380</v>
      </c>
      <c r="AA1917" t="s">
        <v>756</v>
      </c>
      <c r="AB1917" t="s">
        <v>924</v>
      </c>
      <c r="AC1917" t="s">
        <v>758</v>
      </c>
      <c r="AD1917" t="s">
        <v>759</v>
      </c>
      <c r="AE1917" t="s">
        <v>766</v>
      </c>
      <c r="AF1917" t="s">
        <v>935</v>
      </c>
      <c r="AG1917" t="s">
        <v>761</v>
      </c>
      <c r="AH1917" t="s">
        <v>762</v>
      </c>
      <c r="AI1917" t="s">
        <v>936</v>
      </c>
      <c r="AJ1917">
        <v>250.62</v>
      </c>
      <c r="AK1917">
        <v>0</v>
      </c>
      <c r="AL1917">
        <v>0</v>
      </c>
      <c r="AM1917" t="s">
        <v>764</v>
      </c>
      <c r="AN1917" t="s">
        <v>764</v>
      </c>
      <c r="AO1917" t="s">
        <v>764</v>
      </c>
    </row>
    <row r="1918" spans="1:41" x14ac:dyDescent="0.35">
      <c r="A1918">
        <v>1079371</v>
      </c>
      <c r="B1918" t="s">
        <v>740</v>
      </c>
      <c r="C1918" t="s">
        <v>741</v>
      </c>
      <c r="D1918" t="e">
        <v>#N/A</v>
      </c>
      <c r="E1918" t="s">
        <v>962</v>
      </c>
      <c r="F1918" t="s">
        <v>869</v>
      </c>
      <c r="G1918">
        <v>2021</v>
      </c>
      <c r="H1918">
        <v>2</v>
      </c>
      <c r="I1918" t="s">
        <v>858</v>
      </c>
      <c r="J1918" s="29">
        <v>44255</v>
      </c>
      <c r="K1918" t="s">
        <v>744</v>
      </c>
      <c r="L1918" t="s">
        <v>745</v>
      </c>
      <c r="M1918" t="s">
        <v>852</v>
      </c>
      <c r="N1918" t="s">
        <v>903</v>
      </c>
      <c r="O1918" t="s">
        <v>904</v>
      </c>
      <c r="P1918" t="s">
        <v>673</v>
      </c>
      <c r="Q1918" t="s">
        <v>749</v>
      </c>
      <c r="R1918" t="s">
        <v>615</v>
      </c>
      <c r="S1918" t="s">
        <v>699</v>
      </c>
      <c r="T1918" t="s">
        <v>751</v>
      </c>
      <c r="U1918" t="s">
        <v>752</v>
      </c>
      <c r="V1918" t="s">
        <v>753</v>
      </c>
      <c r="W1918" t="s">
        <v>933</v>
      </c>
      <c r="X1918" t="s">
        <v>934</v>
      </c>
      <c r="Y1918" t="s">
        <v>755</v>
      </c>
      <c r="Z1918" t="s">
        <v>380</v>
      </c>
      <c r="AA1918" t="s">
        <v>756</v>
      </c>
      <c r="AB1918" t="s">
        <v>924</v>
      </c>
      <c r="AC1918" t="s">
        <v>758</v>
      </c>
      <c r="AD1918" t="s">
        <v>759</v>
      </c>
      <c r="AE1918" t="s">
        <v>472</v>
      </c>
      <c r="AF1918" t="s">
        <v>935</v>
      </c>
      <c r="AG1918" t="s">
        <v>761</v>
      </c>
      <c r="AH1918" t="s">
        <v>762</v>
      </c>
      <c r="AI1918" t="s">
        <v>936</v>
      </c>
      <c r="AJ1918">
        <v>38.68</v>
      </c>
      <c r="AK1918">
        <v>0</v>
      </c>
      <c r="AL1918">
        <v>0</v>
      </c>
      <c r="AM1918" t="s">
        <v>764</v>
      </c>
      <c r="AN1918" t="s">
        <v>764</v>
      </c>
      <c r="AO1918" t="s">
        <v>764</v>
      </c>
    </row>
    <row r="1919" spans="1:41" x14ac:dyDescent="0.35">
      <c r="A1919">
        <v>1079372</v>
      </c>
      <c r="B1919" t="s">
        <v>740</v>
      </c>
      <c r="C1919" t="s">
        <v>741</v>
      </c>
      <c r="D1919" t="e">
        <v>#N/A</v>
      </c>
      <c r="E1919" t="s">
        <v>956</v>
      </c>
      <c r="F1919" t="s">
        <v>869</v>
      </c>
      <c r="G1919">
        <v>2021</v>
      </c>
      <c r="H1919">
        <v>2</v>
      </c>
      <c r="I1919" t="s">
        <v>858</v>
      </c>
      <c r="J1919" s="29">
        <v>44255</v>
      </c>
      <c r="K1919" t="s">
        <v>744</v>
      </c>
      <c r="L1919" t="s">
        <v>745</v>
      </c>
      <c r="M1919" t="s">
        <v>852</v>
      </c>
      <c r="N1919" t="s">
        <v>903</v>
      </c>
      <c r="O1919" t="s">
        <v>904</v>
      </c>
      <c r="P1919" t="s">
        <v>673</v>
      </c>
      <c r="Q1919" t="s">
        <v>749</v>
      </c>
      <c r="R1919" t="s">
        <v>619</v>
      </c>
      <c r="S1919" t="s">
        <v>792</v>
      </c>
      <c r="T1919" t="s">
        <v>751</v>
      </c>
      <c r="U1919" t="s">
        <v>752</v>
      </c>
      <c r="V1919" t="s">
        <v>753</v>
      </c>
      <c r="W1919" t="s">
        <v>922</v>
      </c>
      <c r="X1919" t="s">
        <v>923</v>
      </c>
      <c r="Y1919" t="s">
        <v>755</v>
      </c>
      <c r="Z1919" t="s">
        <v>380</v>
      </c>
      <c r="AA1919" t="s">
        <v>756</v>
      </c>
      <c r="AB1919" t="s">
        <v>924</v>
      </c>
      <c r="AC1919" t="s">
        <v>758</v>
      </c>
      <c r="AD1919" t="s">
        <v>759</v>
      </c>
      <c r="AE1919" t="s">
        <v>562</v>
      </c>
      <c r="AF1919" t="s">
        <v>925</v>
      </c>
      <c r="AG1919" t="s">
        <v>761</v>
      </c>
      <c r="AH1919" t="s">
        <v>762</v>
      </c>
      <c r="AI1919" t="s">
        <v>926</v>
      </c>
      <c r="AJ1919">
        <v>181.98</v>
      </c>
      <c r="AK1919">
        <v>0</v>
      </c>
      <c r="AL1919">
        <v>0</v>
      </c>
      <c r="AM1919" t="s">
        <v>764</v>
      </c>
      <c r="AN1919" t="s">
        <v>764</v>
      </c>
      <c r="AO1919" t="s">
        <v>764</v>
      </c>
    </row>
    <row r="1920" spans="1:41" x14ac:dyDescent="0.35">
      <c r="A1920">
        <v>1087509</v>
      </c>
      <c r="B1920" t="s">
        <v>740</v>
      </c>
      <c r="C1920" t="s">
        <v>741</v>
      </c>
      <c r="D1920" t="e">
        <v>#N/A</v>
      </c>
      <c r="E1920" t="s">
        <v>977</v>
      </c>
      <c r="F1920" t="s">
        <v>869</v>
      </c>
      <c r="G1920">
        <v>2021</v>
      </c>
      <c r="H1920">
        <v>2</v>
      </c>
      <c r="I1920" t="s">
        <v>858</v>
      </c>
      <c r="J1920" s="29">
        <v>44255</v>
      </c>
      <c r="K1920" t="s">
        <v>744</v>
      </c>
      <c r="L1920" t="s">
        <v>745</v>
      </c>
      <c r="M1920" t="s">
        <v>852</v>
      </c>
      <c r="N1920" t="s">
        <v>903</v>
      </c>
      <c r="O1920" t="s">
        <v>904</v>
      </c>
      <c r="P1920" t="s">
        <v>673</v>
      </c>
      <c r="Q1920" t="s">
        <v>749</v>
      </c>
      <c r="R1920" t="s">
        <v>597</v>
      </c>
      <c r="S1920" t="s">
        <v>691</v>
      </c>
      <c r="T1920" t="s">
        <v>751</v>
      </c>
      <c r="U1920" t="s">
        <v>752</v>
      </c>
      <c r="V1920" t="s">
        <v>753</v>
      </c>
      <c r="W1920" t="s">
        <v>933</v>
      </c>
      <c r="X1920" t="s">
        <v>934</v>
      </c>
      <c r="Y1920" t="s">
        <v>755</v>
      </c>
      <c r="Z1920" t="s">
        <v>380</v>
      </c>
      <c r="AA1920" t="s">
        <v>756</v>
      </c>
      <c r="AB1920" t="s">
        <v>924</v>
      </c>
      <c r="AC1920" t="s">
        <v>758</v>
      </c>
      <c r="AD1920" t="s">
        <v>759</v>
      </c>
      <c r="AE1920" t="s">
        <v>768</v>
      </c>
      <c r="AF1920" t="s">
        <v>935</v>
      </c>
      <c r="AG1920" t="s">
        <v>761</v>
      </c>
      <c r="AH1920" t="s">
        <v>762</v>
      </c>
      <c r="AI1920" t="s">
        <v>936</v>
      </c>
      <c r="AJ1920">
        <v>965.75</v>
      </c>
      <c r="AK1920">
        <v>0</v>
      </c>
      <c r="AL1920">
        <v>0</v>
      </c>
      <c r="AM1920" t="s">
        <v>764</v>
      </c>
      <c r="AN1920" t="s">
        <v>764</v>
      </c>
      <c r="AO1920" t="s">
        <v>764</v>
      </c>
    </row>
    <row r="1921" spans="1:41" x14ac:dyDescent="0.35">
      <c r="A1921">
        <v>1392038</v>
      </c>
      <c r="B1921" t="s">
        <v>740</v>
      </c>
      <c r="C1921" t="s">
        <v>741</v>
      </c>
      <c r="D1921" t="e">
        <v>#N/A</v>
      </c>
      <c r="E1921" t="s">
        <v>937</v>
      </c>
      <c r="F1921" t="s">
        <v>869</v>
      </c>
      <c r="G1921">
        <v>2021</v>
      </c>
      <c r="H1921">
        <v>2</v>
      </c>
      <c r="I1921" t="s">
        <v>858</v>
      </c>
      <c r="J1921" s="29">
        <v>44255</v>
      </c>
      <c r="K1921" t="s">
        <v>744</v>
      </c>
      <c r="L1921" t="s">
        <v>745</v>
      </c>
      <c r="M1921" t="s">
        <v>852</v>
      </c>
      <c r="N1921" t="s">
        <v>903</v>
      </c>
      <c r="O1921" t="s">
        <v>904</v>
      </c>
      <c r="P1921" t="s">
        <v>673</v>
      </c>
      <c r="Q1921" t="s">
        <v>749</v>
      </c>
      <c r="R1921" t="s">
        <v>649</v>
      </c>
      <c r="S1921" t="s">
        <v>700</v>
      </c>
      <c r="T1921" t="s">
        <v>751</v>
      </c>
      <c r="U1921" t="s">
        <v>752</v>
      </c>
      <c r="V1921" t="s">
        <v>753</v>
      </c>
      <c r="W1921" t="s">
        <v>930</v>
      </c>
      <c r="X1921" t="s">
        <v>931</v>
      </c>
      <c r="Y1921" t="s">
        <v>755</v>
      </c>
      <c r="Z1921" t="s">
        <v>380</v>
      </c>
      <c r="AA1921" t="s">
        <v>756</v>
      </c>
      <c r="AB1921" t="s">
        <v>924</v>
      </c>
      <c r="AC1921" t="s">
        <v>758</v>
      </c>
      <c r="AD1921" t="s">
        <v>759</v>
      </c>
      <c r="AE1921" t="s">
        <v>247</v>
      </c>
      <c r="AF1921" t="s">
        <v>925</v>
      </c>
      <c r="AG1921" t="s">
        <v>761</v>
      </c>
      <c r="AH1921" t="s">
        <v>762</v>
      </c>
      <c r="AI1921" t="s">
        <v>926</v>
      </c>
      <c r="AJ1921">
        <v>771.43</v>
      </c>
      <c r="AK1921">
        <v>0</v>
      </c>
      <c r="AL1921">
        <v>0</v>
      </c>
      <c r="AM1921" t="s">
        <v>764</v>
      </c>
      <c r="AN1921" t="s">
        <v>764</v>
      </c>
      <c r="AO1921" t="s">
        <v>764</v>
      </c>
    </row>
    <row r="1922" spans="1:41" x14ac:dyDescent="0.35">
      <c r="A1922">
        <v>1095414</v>
      </c>
      <c r="B1922" t="s">
        <v>740</v>
      </c>
      <c r="C1922" t="s">
        <v>741</v>
      </c>
      <c r="D1922" t="e">
        <v>#N/A</v>
      </c>
      <c r="E1922" t="s">
        <v>1009</v>
      </c>
      <c r="F1922" t="s">
        <v>869</v>
      </c>
      <c r="G1922">
        <v>2021</v>
      </c>
      <c r="H1922">
        <v>2</v>
      </c>
      <c r="I1922" t="s">
        <v>858</v>
      </c>
      <c r="J1922" s="29">
        <v>44255</v>
      </c>
      <c r="K1922" t="s">
        <v>744</v>
      </c>
      <c r="L1922" t="s">
        <v>745</v>
      </c>
      <c r="M1922" t="s">
        <v>852</v>
      </c>
      <c r="N1922" t="s">
        <v>903</v>
      </c>
      <c r="O1922" t="s">
        <v>904</v>
      </c>
      <c r="P1922" t="s">
        <v>673</v>
      </c>
      <c r="Q1922" t="s">
        <v>749</v>
      </c>
      <c r="R1922" t="s">
        <v>623</v>
      </c>
      <c r="S1922" t="s">
        <v>820</v>
      </c>
      <c r="T1922" t="s">
        <v>751</v>
      </c>
      <c r="U1922" t="s">
        <v>752</v>
      </c>
      <c r="V1922" t="s">
        <v>753</v>
      </c>
      <c r="W1922" t="s">
        <v>933</v>
      </c>
      <c r="X1922" t="s">
        <v>934</v>
      </c>
      <c r="Y1922" t="s">
        <v>755</v>
      </c>
      <c r="Z1922" t="s">
        <v>380</v>
      </c>
      <c r="AA1922" t="s">
        <v>756</v>
      </c>
      <c r="AB1922" t="s">
        <v>924</v>
      </c>
      <c r="AC1922" t="s">
        <v>758</v>
      </c>
      <c r="AD1922" t="s">
        <v>759</v>
      </c>
      <c r="AE1922" t="s">
        <v>768</v>
      </c>
      <c r="AF1922" t="s">
        <v>935</v>
      </c>
      <c r="AG1922" t="s">
        <v>761</v>
      </c>
      <c r="AH1922" t="s">
        <v>762</v>
      </c>
      <c r="AI1922" t="s">
        <v>936</v>
      </c>
      <c r="AJ1922">
        <v>67.180000000000007</v>
      </c>
      <c r="AK1922">
        <v>0</v>
      </c>
      <c r="AL1922">
        <v>0</v>
      </c>
      <c r="AM1922" t="s">
        <v>764</v>
      </c>
      <c r="AN1922" t="s">
        <v>764</v>
      </c>
      <c r="AO1922" t="s">
        <v>764</v>
      </c>
    </row>
    <row r="1923" spans="1:41" x14ac:dyDescent="0.35">
      <c r="A1923">
        <v>1187679</v>
      </c>
      <c r="B1923" t="s">
        <v>740</v>
      </c>
      <c r="C1923" t="s">
        <v>741</v>
      </c>
      <c r="D1923" t="e">
        <v>#N/A</v>
      </c>
      <c r="E1923" t="s">
        <v>950</v>
      </c>
      <c r="F1923" t="s">
        <v>869</v>
      </c>
      <c r="G1923">
        <v>2021</v>
      </c>
      <c r="H1923">
        <v>2</v>
      </c>
      <c r="I1923" t="s">
        <v>858</v>
      </c>
      <c r="J1923" s="29">
        <v>44255</v>
      </c>
      <c r="K1923" t="s">
        <v>744</v>
      </c>
      <c r="L1923" t="s">
        <v>745</v>
      </c>
      <c r="M1923" t="s">
        <v>852</v>
      </c>
      <c r="N1923" t="s">
        <v>903</v>
      </c>
      <c r="O1923" t="s">
        <v>904</v>
      </c>
      <c r="P1923" t="s">
        <v>673</v>
      </c>
      <c r="Q1923" t="s">
        <v>749</v>
      </c>
      <c r="R1923" t="s">
        <v>633</v>
      </c>
      <c r="S1923" t="s">
        <v>704</v>
      </c>
      <c r="T1923" t="s">
        <v>751</v>
      </c>
      <c r="U1923" t="s">
        <v>752</v>
      </c>
      <c r="V1923" t="s">
        <v>753</v>
      </c>
      <c r="W1923" t="s">
        <v>933</v>
      </c>
      <c r="X1923" t="s">
        <v>934</v>
      </c>
      <c r="Y1923" t="s">
        <v>755</v>
      </c>
      <c r="Z1923" t="s">
        <v>380</v>
      </c>
      <c r="AA1923" t="s">
        <v>756</v>
      </c>
      <c r="AB1923" t="s">
        <v>924</v>
      </c>
      <c r="AC1923" t="s">
        <v>758</v>
      </c>
      <c r="AD1923" t="s">
        <v>759</v>
      </c>
      <c r="AE1923" t="s">
        <v>766</v>
      </c>
      <c r="AF1923" t="s">
        <v>935</v>
      </c>
      <c r="AG1923" t="s">
        <v>761</v>
      </c>
      <c r="AH1923" t="s">
        <v>762</v>
      </c>
      <c r="AI1923" t="s">
        <v>936</v>
      </c>
      <c r="AJ1923">
        <v>885.67</v>
      </c>
      <c r="AK1923">
        <v>0</v>
      </c>
      <c r="AL1923">
        <v>0</v>
      </c>
      <c r="AM1923" t="s">
        <v>764</v>
      </c>
      <c r="AN1923" t="s">
        <v>764</v>
      </c>
      <c r="AO1923" t="s">
        <v>764</v>
      </c>
    </row>
    <row r="1924" spans="1:41" x14ac:dyDescent="0.35">
      <c r="A1924">
        <v>1720248</v>
      </c>
      <c r="B1924" t="s">
        <v>740</v>
      </c>
      <c r="C1924" t="s">
        <v>741</v>
      </c>
      <c r="D1924" t="e">
        <v>#N/A</v>
      </c>
      <c r="E1924" t="s">
        <v>932</v>
      </c>
      <c r="F1924" t="s">
        <v>869</v>
      </c>
      <c r="G1924">
        <v>2021</v>
      </c>
      <c r="H1924">
        <v>2</v>
      </c>
      <c r="I1924" t="s">
        <v>858</v>
      </c>
      <c r="J1924" s="29">
        <v>44255</v>
      </c>
      <c r="K1924" t="s">
        <v>744</v>
      </c>
      <c r="L1924" t="s">
        <v>745</v>
      </c>
      <c r="M1924" t="s">
        <v>852</v>
      </c>
      <c r="N1924" t="s">
        <v>903</v>
      </c>
      <c r="O1924" t="s">
        <v>904</v>
      </c>
      <c r="P1924" t="s">
        <v>673</v>
      </c>
      <c r="Q1924" t="s">
        <v>749</v>
      </c>
      <c r="R1924" t="s">
        <v>651</v>
      </c>
      <c r="S1924" t="s">
        <v>693</v>
      </c>
      <c r="T1924" t="s">
        <v>751</v>
      </c>
      <c r="U1924" t="s">
        <v>752</v>
      </c>
      <c r="V1924" t="s">
        <v>753</v>
      </c>
      <c r="W1924" t="s">
        <v>933</v>
      </c>
      <c r="X1924" t="s">
        <v>934</v>
      </c>
      <c r="Y1924" t="s">
        <v>755</v>
      </c>
      <c r="Z1924" t="s">
        <v>380</v>
      </c>
      <c r="AA1924" t="s">
        <v>756</v>
      </c>
      <c r="AB1924" t="s">
        <v>924</v>
      </c>
      <c r="AC1924" t="s">
        <v>758</v>
      </c>
      <c r="AD1924" t="s">
        <v>759</v>
      </c>
      <c r="AE1924" t="s">
        <v>768</v>
      </c>
      <c r="AF1924" t="s">
        <v>935</v>
      </c>
      <c r="AG1924" t="s">
        <v>761</v>
      </c>
      <c r="AH1924" t="s">
        <v>762</v>
      </c>
      <c r="AI1924" t="s">
        <v>936</v>
      </c>
      <c r="AJ1924">
        <v>3173.29</v>
      </c>
      <c r="AK1924">
        <v>0</v>
      </c>
      <c r="AL1924">
        <v>0</v>
      </c>
      <c r="AM1924" t="s">
        <v>764</v>
      </c>
      <c r="AN1924" t="s">
        <v>764</v>
      </c>
      <c r="AO1924" t="s">
        <v>764</v>
      </c>
    </row>
    <row r="1925" spans="1:41" x14ac:dyDescent="0.35">
      <c r="A1925">
        <v>1416452</v>
      </c>
      <c r="B1925" t="s">
        <v>740</v>
      </c>
      <c r="C1925" t="s">
        <v>741</v>
      </c>
      <c r="D1925" t="e">
        <v>#N/A</v>
      </c>
      <c r="E1925" t="s">
        <v>1022</v>
      </c>
      <c r="F1925" t="s">
        <v>907</v>
      </c>
      <c r="G1925">
        <v>2021</v>
      </c>
      <c r="H1925">
        <v>1</v>
      </c>
      <c r="I1925" t="s">
        <v>858</v>
      </c>
      <c r="J1925" s="29">
        <v>44226</v>
      </c>
      <c r="K1925" t="s">
        <v>744</v>
      </c>
      <c r="L1925" t="s">
        <v>847</v>
      </c>
      <c r="M1925" t="s">
        <v>908</v>
      </c>
      <c r="N1925" t="s">
        <v>909</v>
      </c>
      <c r="O1925" t="s">
        <v>872</v>
      </c>
      <c r="P1925" t="s">
        <v>673</v>
      </c>
      <c r="Q1925" t="s">
        <v>749</v>
      </c>
      <c r="R1925" t="s">
        <v>661</v>
      </c>
      <c r="S1925" t="s">
        <v>750</v>
      </c>
      <c r="T1925" t="s">
        <v>751</v>
      </c>
      <c r="U1925" t="s">
        <v>752</v>
      </c>
      <c r="V1925" t="s">
        <v>753</v>
      </c>
      <c r="W1925" t="s">
        <v>930</v>
      </c>
      <c r="X1925" t="s">
        <v>931</v>
      </c>
      <c r="Y1925" t="s">
        <v>755</v>
      </c>
      <c r="Z1925" t="s">
        <v>380</v>
      </c>
      <c r="AA1925" t="s">
        <v>756</v>
      </c>
      <c r="AB1925" t="s">
        <v>924</v>
      </c>
      <c r="AC1925" t="s">
        <v>758</v>
      </c>
      <c r="AD1925" t="s">
        <v>759</v>
      </c>
      <c r="AE1925" t="s">
        <v>247</v>
      </c>
      <c r="AF1925" t="s">
        <v>925</v>
      </c>
      <c r="AG1925" t="s">
        <v>761</v>
      </c>
      <c r="AH1925" t="s">
        <v>762</v>
      </c>
      <c r="AI1925" t="s">
        <v>926</v>
      </c>
      <c r="AJ1925">
        <v>164.99</v>
      </c>
      <c r="AK1925">
        <v>0</v>
      </c>
      <c r="AL1925">
        <v>0</v>
      </c>
      <c r="AM1925" t="s">
        <v>764</v>
      </c>
      <c r="AN1925" t="s">
        <v>764</v>
      </c>
      <c r="AO1925" t="s">
        <v>764</v>
      </c>
    </row>
    <row r="1926" spans="1:41" x14ac:dyDescent="0.35">
      <c r="A1926">
        <v>1720254</v>
      </c>
      <c r="B1926" t="s">
        <v>740</v>
      </c>
      <c r="C1926" t="s">
        <v>741</v>
      </c>
      <c r="D1926" t="e">
        <v>#N/A</v>
      </c>
      <c r="E1926" t="s">
        <v>1016</v>
      </c>
      <c r="F1926" t="s">
        <v>907</v>
      </c>
      <c r="G1926">
        <v>2021</v>
      </c>
      <c r="H1926">
        <v>1</v>
      </c>
      <c r="I1926" t="s">
        <v>858</v>
      </c>
      <c r="J1926" s="29">
        <v>44226</v>
      </c>
      <c r="K1926" t="s">
        <v>744</v>
      </c>
      <c r="L1926" t="s">
        <v>847</v>
      </c>
      <c r="M1926" t="s">
        <v>908</v>
      </c>
      <c r="N1926" t="s">
        <v>909</v>
      </c>
      <c r="O1926" t="s">
        <v>872</v>
      </c>
      <c r="P1926" t="s">
        <v>673</v>
      </c>
      <c r="Q1926" t="s">
        <v>749</v>
      </c>
      <c r="R1926" t="s">
        <v>661</v>
      </c>
      <c r="S1926" t="s">
        <v>750</v>
      </c>
      <c r="T1926" t="s">
        <v>751</v>
      </c>
      <c r="U1926" t="s">
        <v>752</v>
      </c>
      <c r="V1926" t="s">
        <v>753</v>
      </c>
      <c r="W1926" t="s">
        <v>933</v>
      </c>
      <c r="X1926" t="s">
        <v>934</v>
      </c>
      <c r="Y1926" t="s">
        <v>755</v>
      </c>
      <c r="Z1926" t="s">
        <v>380</v>
      </c>
      <c r="AA1926" t="s">
        <v>756</v>
      </c>
      <c r="AB1926" t="s">
        <v>924</v>
      </c>
      <c r="AC1926" t="s">
        <v>758</v>
      </c>
      <c r="AD1926" t="s">
        <v>759</v>
      </c>
      <c r="AE1926" t="s">
        <v>247</v>
      </c>
      <c r="AF1926" t="s">
        <v>935</v>
      </c>
      <c r="AG1926" t="s">
        <v>761</v>
      </c>
      <c r="AH1926" t="s">
        <v>762</v>
      </c>
      <c r="AI1926" t="s">
        <v>936</v>
      </c>
      <c r="AJ1926">
        <v>639.17999999999995</v>
      </c>
      <c r="AK1926">
        <v>0</v>
      </c>
      <c r="AL1926">
        <v>0</v>
      </c>
      <c r="AM1926" t="s">
        <v>764</v>
      </c>
      <c r="AN1926" t="s">
        <v>764</v>
      </c>
      <c r="AO1926" t="s">
        <v>764</v>
      </c>
    </row>
    <row r="1927" spans="1:41" x14ac:dyDescent="0.35">
      <c r="A1927">
        <v>1237049</v>
      </c>
      <c r="B1927" t="s">
        <v>740</v>
      </c>
      <c r="C1927" t="s">
        <v>741</v>
      </c>
      <c r="D1927" t="e">
        <v>#N/A</v>
      </c>
      <c r="E1927" t="s">
        <v>1020</v>
      </c>
      <c r="F1927" t="s">
        <v>907</v>
      </c>
      <c r="G1927">
        <v>2021</v>
      </c>
      <c r="H1927">
        <v>1</v>
      </c>
      <c r="I1927" t="s">
        <v>858</v>
      </c>
      <c r="J1927" s="29">
        <v>44226</v>
      </c>
      <c r="K1927" t="s">
        <v>744</v>
      </c>
      <c r="L1927" t="s">
        <v>847</v>
      </c>
      <c r="M1927" t="s">
        <v>908</v>
      </c>
      <c r="N1927" t="s">
        <v>909</v>
      </c>
      <c r="O1927" t="s">
        <v>872</v>
      </c>
      <c r="P1927" t="s">
        <v>673</v>
      </c>
      <c r="Q1927" t="s">
        <v>749</v>
      </c>
      <c r="R1927" t="s">
        <v>657</v>
      </c>
      <c r="S1927" t="s">
        <v>875</v>
      </c>
      <c r="T1927" t="s">
        <v>751</v>
      </c>
      <c r="U1927" t="s">
        <v>752</v>
      </c>
      <c r="V1927" t="s">
        <v>753</v>
      </c>
      <c r="W1927" t="s">
        <v>930</v>
      </c>
      <c r="X1927" t="s">
        <v>931</v>
      </c>
      <c r="Y1927" t="s">
        <v>755</v>
      </c>
      <c r="Z1927" t="s">
        <v>380</v>
      </c>
      <c r="AA1927" t="s">
        <v>756</v>
      </c>
      <c r="AB1927" t="s">
        <v>924</v>
      </c>
      <c r="AC1927" t="s">
        <v>758</v>
      </c>
      <c r="AD1927" t="s">
        <v>759</v>
      </c>
      <c r="AE1927" t="s">
        <v>472</v>
      </c>
      <c r="AF1927" t="s">
        <v>925</v>
      </c>
      <c r="AG1927" t="s">
        <v>761</v>
      </c>
      <c r="AH1927" t="s">
        <v>762</v>
      </c>
      <c r="AI1927" t="s">
        <v>926</v>
      </c>
      <c r="AJ1927">
        <v>56.7</v>
      </c>
      <c r="AK1927">
        <v>0</v>
      </c>
      <c r="AL1927">
        <v>0</v>
      </c>
      <c r="AM1927" t="s">
        <v>764</v>
      </c>
      <c r="AN1927" t="s">
        <v>764</v>
      </c>
      <c r="AO1927" t="s">
        <v>764</v>
      </c>
    </row>
    <row r="1928" spans="1:41" x14ac:dyDescent="0.35">
      <c r="A1928">
        <v>1720251</v>
      </c>
      <c r="B1928" t="s">
        <v>740</v>
      </c>
      <c r="C1928" t="s">
        <v>741</v>
      </c>
      <c r="D1928" t="s">
        <v>580</v>
      </c>
      <c r="E1928" t="s">
        <v>1027</v>
      </c>
      <c r="F1928" t="s">
        <v>907</v>
      </c>
      <c r="G1928">
        <v>2021</v>
      </c>
      <c r="H1928">
        <v>1</v>
      </c>
      <c r="I1928" t="s">
        <v>858</v>
      </c>
      <c r="J1928" s="29">
        <v>44226</v>
      </c>
      <c r="K1928" t="s">
        <v>744</v>
      </c>
      <c r="L1928" t="s">
        <v>847</v>
      </c>
      <c r="M1928" t="s">
        <v>908</v>
      </c>
      <c r="N1928" t="s">
        <v>909</v>
      </c>
      <c r="O1928" t="s">
        <v>872</v>
      </c>
      <c r="P1928" t="s">
        <v>673</v>
      </c>
      <c r="Q1928" t="s">
        <v>749</v>
      </c>
      <c r="R1928" t="s">
        <v>655</v>
      </c>
      <c r="S1928" t="s">
        <v>767</v>
      </c>
      <c r="T1928" t="s">
        <v>751</v>
      </c>
      <c r="U1928" t="s">
        <v>752</v>
      </c>
      <c r="V1928" t="s">
        <v>753</v>
      </c>
      <c r="W1928" t="s">
        <v>21</v>
      </c>
      <c r="X1928" t="s">
        <v>927</v>
      </c>
      <c r="Y1928" t="s">
        <v>755</v>
      </c>
      <c r="Z1928" t="s">
        <v>380</v>
      </c>
      <c r="AA1928" t="s">
        <v>756</v>
      </c>
      <c r="AB1928" t="s">
        <v>924</v>
      </c>
      <c r="AC1928" t="s">
        <v>758</v>
      </c>
      <c r="AD1928" t="s">
        <v>759</v>
      </c>
      <c r="AE1928" t="s">
        <v>768</v>
      </c>
      <c r="AF1928" t="s">
        <v>790</v>
      </c>
      <c r="AG1928" t="s">
        <v>761</v>
      </c>
      <c r="AH1928" t="s">
        <v>762</v>
      </c>
      <c r="AI1928" t="s">
        <v>791</v>
      </c>
      <c r="AJ1928">
        <v>120.64</v>
      </c>
      <c r="AK1928">
        <v>0</v>
      </c>
      <c r="AL1928">
        <v>0</v>
      </c>
      <c r="AM1928" t="s">
        <v>764</v>
      </c>
      <c r="AN1928" t="s">
        <v>764</v>
      </c>
      <c r="AO1928" t="s">
        <v>764</v>
      </c>
    </row>
    <row r="1929" spans="1:41" x14ac:dyDescent="0.35">
      <c r="A1929">
        <v>1720250</v>
      </c>
      <c r="B1929" t="s">
        <v>740</v>
      </c>
      <c r="C1929" t="s">
        <v>741</v>
      </c>
      <c r="D1929" t="e">
        <v>#N/A</v>
      </c>
      <c r="E1929" t="s">
        <v>1026</v>
      </c>
      <c r="F1929" t="s">
        <v>907</v>
      </c>
      <c r="G1929">
        <v>2021</v>
      </c>
      <c r="H1929">
        <v>1</v>
      </c>
      <c r="I1929" t="s">
        <v>858</v>
      </c>
      <c r="J1929" s="29">
        <v>44226</v>
      </c>
      <c r="K1929" t="s">
        <v>744</v>
      </c>
      <c r="L1929" t="s">
        <v>847</v>
      </c>
      <c r="M1929" t="s">
        <v>908</v>
      </c>
      <c r="N1929" t="s">
        <v>909</v>
      </c>
      <c r="O1929" t="s">
        <v>872</v>
      </c>
      <c r="P1929" t="s">
        <v>673</v>
      </c>
      <c r="Q1929" t="s">
        <v>749</v>
      </c>
      <c r="R1929" t="s">
        <v>655</v>
      </c>
      <c r="S1929" t="s">
        <v>767</v>
      </c>
      <c r="T1929" t="s">
        <v>751</v>
      </c>
      <c r="U1929" t="s">
        <v>752</v>
      </c>
      <c r="V1929" t="s">
        <v>753</v>
      </c>
      <c r="W1929" t="s">
        <v>922</v>
      </c>
      <c r="X1929" t="s">
        <v>923</v>
      </c>
      <c r="Y1929" t="s">
        <v>755</v>
      </c>
      <c r="Z1929" t="s">
        <v>380</v>
      </c>
      <c r="AA1929" t="s">
        <v>756</v>
      </c>
      <c r="AB1929" t="s">
        <v>924</v>
      </c>
      <c r="AC1929" t="s">
        <v>758</v>
      </c>
      <c r="AD1929" t="s">
        <v>759</v>
      </c>
      <c r="AE1929" t="s">
        <v>768</v>
      </c>
      <c r="AF1929" t="s">
        <v>925</v>
      </c>
      <c r="AG1929" t="s">
        <v>761</v>
      </c>
      <c r="AH1929" t="s">
        <v>762</v>
      </c>
      <c r="AI1929" t="s">
        <v>926</v>
      </c>
      <c r="AJ1929">
        <v>33.840000000000003</v>
      </c>
      <c r="AK1929">
        <v>0</v>
      </c>
      <c r="AL1929">
        <v>0</v>
      </c>
      <c r="AM1929" t="s">
        <v>764</v>
      </c>
      <c r="AN1929" t="s">
        <v>764</v>
      </c>
      <c r="AO1929" t="s">
        <v>764</v>
      </c>
    </row>
    <row r="1930" spans="1:41" x14ac:dyDescent="0.35">
      <c r="A1930">
        <v>1376938</v>
      </c>
      <c r="B1930" t="s">
        <v>740</v>
      </c>
      <c r="C1930" t="s">
        <v>741</v>
      </c>
      <c r="D1930" t="e">
        <v>#N/A</v>
      </c>
      <c r="E1930" t="s">
        <v>1000</v>
      </c>
      <c r="F1930" t="s">
        <v>907</v>
      </c>
      <c r="G1930">
        <v>2021</v>
      </c>
      <c r="H1930">
        <v>1</v>
      </c>
      <c r="I1930" t="s">
        <v>858</v>
      </c>
      <c r="J1930" s="29">
        <v>44226</v>
      </c>
      <c r="K1930" t="s">
        <v>744</v>
      </c>
      <c r="L1930" t="s">
        <v>847</v>
      </c>
      <c r="M1930" t="s">
        <v>908</v>
      </c>
      <c r="N1930" t="s">
        <v>909</v>
      </c>
      <c r="O1930" t="s">
        <v>872</v>
      </c>
      <c r="P1930" t="s">
        <v>673</v>
      </c>
      <c r="Q1930" t="s">
        <v>749</v>
      </c>
      <c r="R1930" t="s">
        <v>655</v>
      </c>
      <c r="S1930" t="s">
        <v>767</v>
      </c>
      <c r="T1930" t="s">
        <v>751</v>
      </c>
      <c r="U1930" t="s">
        <v>752</v>
      </c>
      <c r="V1930" t="s">
        <v>753</v>
      </c>
      <c r="W1930" t="s">
        <v>930</v>
      </c>
      <c r="X1930" t="s">
        <v>931</v>
      </c>
      <c r="Y1930" t="s">
        <v>755</v>
      </c>
      <c r="Z1930" t="s">
        <v>380</v>
      </c>
      <c r="AA1930" t="s">
        <v>756</v>
      </c>
      <c r="AB1930" t="s">
        <v>924</v>
      </c>
      <c r="AC1930" t="s">
        <v>758</v>
      </c>
      <c r="AD1930" t="s">
        <v>759</v>
      </c>
      <c r="AE1930" t="s">
        <v>768</v>
      </c>
      <c r="AF1930" t="s">
        <v>925</v>
      </c>
      <c r="AG1930" t="s">
        <v>761</v>
      </c>
      <c r="AH1930" t="s">
        <v>762</v>
      </c>
      <c r="AI1930" t="s">
        <v>926</v>
      </c>
      <c r="AJ1930">
        <v>182.65</v>
      </c>
      <c r="AK1930">
        <v>0</v>
      </c>
      <c r="AL1930">
        <v>0</v>
      </c>
      <c r="AM1930" t="s">
        <v>764</v>
      </c>
      <c r="AN1930" t="s">
        <v>764</v>
      </c>
      <c r="AO1930" t="s">
        <v>764</v>
      </c>
    </row>
    <row r="1931" spans="1:41" x14ac:dyDescent="0.35">
      <c r="A1931">
        <v>1087510</v>
      </c>
      <c r="B1931" t="s">
        <v>740</v>
      </c>
      <c r="C1931" t="s">
        <v>741</v>
      </c>
      <c r="D1931" t="e">
        <v>#N/A</v>
      </c>
      <c r="E1931" t="s">
        <v>1021</v>
      </c>
      <c r="F1931" t="s">
        <v>907</v>
      </c>
      <c r="G1931">
        <v>2021</v>
      </c>
      <c r="H1931">
        <v>1</v>
      </c>
      <c r="I1931" t="s">
        <v>858</v>
      </c>
      <c r="J1931" s="29">
        <v>44226</v>
      </c>
      <c r="K1931" t="s">
        <v>744</v>
      </c>
      <c r="L1931" t="s">
        <v>847</v>
      </c>
      <c r="M1931" t="s">
        <v>908</v>
      </c>
      <c r="N1931" t="s">
        <v>909</v>
      </c>
      <c r="O1931" t="s">
        <v>872</v>
      </c>
      <c r="P1931" t="s">
        <v>673</v>
      </c>
      <c r="Q1931" t="s">
        <v>749</v>
      </c>
      <c r="R1931" t="s">
        <v>655</v>
      </c>
      <c r="S1931" t="s">
        <v>767</v>
      </c>
      <c r="T1931" t="s">
        <v>751</v>
      </c>
      <c r="U1931" t="s">
        <v>752</v>
      </c>
      <c r="V1931" t="s">
        <v>753</v>
      </c>
      <c r="W1931" t="s">
        <v>933</v>
      </c>
      <c r="X1931" t="s">
        <v>934</v>
      </c>
      <c r="Y1931" t="s">
        <v>755</v>
      </c>
      <c r="Z1931" t="s">
        <v>380</v>
      </c>
      <c r="AA1931" t="s">
        <v>756</v>
      </c>
      <c r="AB1931" t="s">
        <v>924</v>
      </c>
      <c r="AC1931" t="s">
        <v>758</v>
      </c>
      <c r="AD1931" t="s">
        <v>759</v>
      </c>
      <c r="AE1931" t="s">
        <v>768</v>
      </c>
      <c r="AF1931" t="s">
        <v>935</v>
      </c>
      <c r="AG1931" t="s">
        <v>761</v>
      </c>
      <c r="AH1931" t="s">
        <v>762</v>
      </c>
      <c r="AI1931" t="s">
        <v>936</v>
      </c>
      <c r="AJ1931">
        <v>332.02</v>
      </c>
      <c r="AK1931">
        <v>0</v>
      </c>
      <c r="AL1931">
        <v>0</v>
      </c>
      <c r="AM1931" t="s">
        <v>764</v>
      </c>
      <c r="AN1931" t="s">
        <v>764</v>
      </c>
      <c r="AO1931" t="s">
        <v>764</v>
      </c>
    </row>
    <row r="1932" spans="1:41" x14ac:dyDescent="0.35">
      <c r="A1932">
        <v>1433543</v>
      </c>
      <c r="B1932" t="s">
        <v>740</v>
      </c>
      <c r="C1932" t="s">
        <v>741</v>
      </c>
      <c r="D1932" t="e">
        <v>#N/A</v>
      </c>
      <c r="E1932" t="s">
        <v>1008</v>
      </c>
      <c r="F1932" t="s">
        <v>907</v>
      </c>
      <c r="G1932">
        <v>2021</v>
      </c>
      <c r="H1932">
        <v>1</v>
      </c>
      <c r="I1932" t="s">
        <v>858</v>
      </c>
      <c r="J1932" s="29">
        <v>44226</v>
      </c>
      <c r="K1932" t="s">
        <v>744</v>
      </c>
      <c r="L1932" t="s">
        <v>847</v>
      </c>
      <c r="M1932" t="s">
        <v>908</v>
      </c>
      <c r="N1932" t="s">
        <v>909</v>
      </c>
      <c r="O1932" t="s">
        <v>872</v>
      </c>
      <c r="P1932" t="s">
        <v>673</v>
      </c>
      <c r="Q1932" t="s">
        <v>749</v>
      </c>
      <c r="R1932" t="s">
        <v>653</v>
      </c>
      <c r="S1932" t="s">
        <v>773</v>
      </c>
      <c r="T1932" t="s">
        <v>751</v>
      </c>
      <c r="U1932" t="s">
        <v>752</v>
      </c>
      <c r="V1932" t="s">
        <v>753</v>
      </c>
      <c r="W1932" t="s">
        <v>930</v>
      </c>
      <c r="X1932" t="s">
        <v>931</v>
      </c>
      <c r="Y1932" t="s">
        <v>755</v>
      </c>
      <c r="Z1932" t="s">
        <v>380</v>
      </c>
      <c r="AA1932" t="s">
        <v>756</v>
      </c>
      <c r="AB1932" t="s">
        <v>924</v>
      </c>
      <c r="AC1932" t="s">
        <v>758</v>
      </c>
      <c r="AD1932" t="s">
        <v>759</v>
      </c>
      <c r="AE1932" t="s">
        <v>575</v>
      </c>
      <c r="AF1932" t="s">
        <v>925</v>
      </c>
      <c r="AG1932" t="s">
        <v>761</v>
      </c>
      <c r="AH1932" t="s">
        <v>762</v>
      </c>
      <c r="AI1932" t="s">
        <v>926</v>
      </c>
      <c r="AJ1932">
        <v>1481.66</v>
      </c>
      <c r="AK1932">
        <v>0</v>
      </c>
      <c r="AL1932">
        <v>0</v>
      </c>
      <c r="AM1932" t="s">
        <v>764</v>
      </c>
      <c r="AN1932" t="s">
        <v>764</v>
      </c>
      <c r="AO1932" t="s">
        <v>764</v>
      </c>
    </row>
    <row r="1933" spans="1:41" x14ac:dyDescent="0.35">
      <c r="A1933">
        <v>1433543</v>
      </c>
      <c r="B1933" t="s">
        <v>740</v>
      </c>
      <c r="C1933" t="s">
        <v>741</v>
      </c>
      <c r="D1933" t="e">
        <v>#N/A</v>
      </c>
      <c r="E1933" t="s">
        <v>1008</v>
      </c>
      <c r="F1933" t="s">
        <v>907</v>
      </c>
      <c r="G1933">
        <v>2021</v>
      </c>
      <c r="H1933">
        <v>1</v>
      </c>
      <c r="I1933" t="s">
        <v>858</v>
      </c>
      <c r="J1933" s="29">
        <v>44226</v>
      </c>
      <c r="K1933" t="s">
        <v>744</v>
      </c>
      <c r="L1933" t="s">
        <v>847</v>
      </c>
      <c r="M1933" t="s">
        <v>908</v>
      </c>
      <c r="N1933" t="s">
        <v>909</v>
      </c>
      <c r="O1933" t="s">
        <v>872</v>
      </c>
      <c r="P1933" t="s">
        <v>673</v>
      </c>
      <c r="Q1933" t="s">
        <v>749</v>
      </c>
      <c r="R1933" t="s">
        <v>653</v>
      </c>
      <c r="S1933" t="s">
        <v>773</v>
      </c>
      <c r="T1933" t="s">
        <v>751</v>
      </c>
      <c r="U1933" t="s">
        <v>752</v>
      </c>
      <c r="V1933" t="s">
        <v>753</v>
      </c>
      <c r="W1933" t="s">
        <v>930</v>
      </c>
      <c r="X1933" t="s">
        <v>931</v>
      </c>
      <c r="Y1933" t="s">
        <v>755</v>
      </c>
      <c r="Z1933" t="s">
        <v>380</v>
      </c>
      <c r="AA1933" t="s">
        <v>756</v>
      </c>
      <c r="AB1933" t="s">
        <v>924</v>
      </c>
      <c r="AC1933" t="s">
        <v>758</v>
      </c>
      <c r="AD1933" t="s">
        <v>759</v>
      </c>
      <c r="AE1933" t="s">
        <v>575</v>
      </c>
      <c r="AF1933" t="s">
        <v>925</v>
      </c>
      <c r="AG1933" t="s">
        <v>761</v>
      </c>
      <c r="AH1933" t="s">
        <v>762</v>
      </c>
      <c r="AI1933" t="s">
        <v>926</v>
      </c>
      <c r="AJ1933">
        <v>586.23</v>
      </c>
      <c r="AK1933">
        <v>0</v>
      </c>
      <c r="AL1933">
        <v>0</v>
      </c>
      <c r="AM1933" t="s">
        <v>764</v>
      </c>
      <c r="AN1933" t="s">
        <v>764</v>
      </c>
      <c r="AO1933" t="s">
        <v>764</v>
      </c>
    </row>
    <row r="1934" spans="1:41" x14ac:dyDescent="0.35">
      <c r="A1934">
        <v>1433543</v>
      </c>
      <c r="B1934" t="s">
        <v>740</v>
      </c>
      <c r="C1934" t="s">
        <v>741</v>
      </c>
      <c r="D1934" t="e">
        <v>#N/A</v>
      </c>
      <c r="E1934" t="s">
        <v>1008</v>
      </c>
      <c r="F1934" t="s">
        <v>907</v>
      </c>
      <c r="G1934">
        <v>2021</v>
      </c>
      <c r="H1934">
        <v>1</v>
      </c>
      <c r="I1934" t="s">
        <v>858</v>
      </c>
      <c r="J1934" s="29">
        <v>44226</v>
      </c>
      <c r="K1934" t="s">
        <v>744</v>
      </c>
      <c r="L1934" t="s">
        <v>847</v>
      </c>
      <c r="M1934" t="s">
        <v>908</v>
      </c>
      <c r="N1934" t="s">
        <v>909</v>
      </c>
      <c r="O1934" t="s">
        <v>872</v>
      </c>
      <c r="P1934" t="s">
        <v>673</v>
      </c>
      <c r="Q1934" t="s">
        <v>749</v>
      </c>
      <c r="R1934" t="s">
        <v>653</v>
      </c>
      <c r="S1934" t="s">
        <v>773</v>
      </c>
      <c r="T1934" t="s">
        <v>751</v>
      </c>
      <c r="U1934" t="s">
        <v>752</v>
      </c>
      <c r="V1934" t="s">
        <v>753</v>
      </c>
      <c r="W1934" t="s">
        <v>930</v>
      </c>
      <c r="X1934" t="s">
        <v>931</v>
      </c>
      <c r="Y1934" t="s">
        <v>755</v>
      </c>
      <c r="Z1934" t="s">
        <v>380</v>
      </c>
      <c r="AA1934" t="s">
        <v>756</v>
      </c>
      <c r="AB1934" t="s">
        <v>924</v>
      </c>
      <c r="AC1934" t="s">
        <v>758</v>
      </c>
      <c r="AD1934" t="s">
        <v>759</v>
      </c>
      <c r="AE1934" t="s">
        <v>575</v>
      </c>
      <c r="AF1934" t="s">
        <v>925</v>
      </c>
      <c r="AG1934" t="s">
        <v>761</v>
      </c>
      <c r="AH1934" t="s">
        <v>762</v>
      </c>
      <c r="AI1934" t="s">
        <v>926</v>
      </c>
      <c r="AJ1934">
        <v>139.18</v>
      </c>
      <c r="AK1934">
        <v>0</v>
      </c>
      <c r="AL1934">
        <v>0</v>
      </c>
      <c r="AM1934" t="s">
        <v>764</v>
      </c>
      <c r="AN1934" t="s">
        <v>764</v>
      </c>
      <c r="AO1934" t="s">
        <v>764</v>
      </c>
    </row>
    <row r="1935" spans="1:41" x14ac:dyDescent="0.35">
      <c r="A1935">
        <v>1720249</v>
      </c>
      <c r="B1935" t="s">
        <v>740</v>
      </c>
      <c r="C1935" t="s">
        <v>741</v>
      </c>
      <c r="D1935" t="e">
        <v>#N/A</v>
      </c>
      <c r="E1935" t="s">
        <v>1012</v>
      </c>
      <c r="F1935" t="s">
        <v>907</v>
      </c>
      <c r="G1935">
        <v>2021</v>
      </c>
      <c r="H1935">
        <v>1</v>
      </c>
      <c r="I1935" t="s">
        <v>858</v>
      </c>
      <c r="J1935" s="29">
        <v>44226</v>
      </c>
      <c r="K1935" t="s">
        <v>744</v>
      </c>
      <c r="L1935" t="s">
        <v>847</v>
      </c>
      <c r="M1935" t="s">
        <v>908</v>
      </c>
      <c r="N1935" t="s">
        <v>909</v>
      </c>
      <c r="O1935" t="s">
        <v>872</v>
      </c>
      <c r="P1935" t="s">
        <v>673</v>
      </c>
      <c r="Q1935" t="s">
        <v>749</v>
      </c>
      <c r="R1935" t="s">
        <v>653</v>
      </c>
      <c r="S1935" t="s">
        <v>773</v>
      </c>
      <c r="T1935" t="s">
        <v>751</v>
      </c>
      <c r="U1935" t="s">
        <v>752</v>
      </c>
      <c r="V1935" t="s">
        <v>753</v>
      </c>
      <c r="W1935" t="s">
        <v>933</v>
      </c>
      <c r="X1935" t="s">
        <v>934</v>
      </c>
      <c r="Y1935" t="s">
        <v>755</v>
      </c>
      <c r="Z1935" t="s">
        <v>380</v>
      </c>
      <c r="AA1935" t="s">
        <v>756</v>
      </c>
      <c r="AB1935" t="s">
        <v>924</v>
      </c>
      <c r="AC1935" t="s">
        <v>758</v>
      </c>
      <c r="AD1935" t="s">
        <v>759</v>
      </c>
      <c r="AE1935" t="s">
        <v>575</v>
      </c>
      <c r="AF1935" t="s">
        <v>935</v>
      </c>
      <c r="AG1935" t="s">
        <v>761</v>
      </c>
      <c r="AH1935" t="s">
        <v>762</v>
      </c>
      <c r="AI1935" t="s">
        <v>936</v>
      </c>
      <c r="AJ1935">
        <v>1095.69</v>
      </c>
      <c r="AK1935">
        <v>0</v>
      </c>
      <c r="AL1935">
        <v>0</v>
      </c>
      <c r="AM1935" t="s">
        <v>764</v>
      </c>
      <c r="AN1935" t="s">
        <v>764</v>
      </c>
      <c r="AO1935" t="s">
        <v>764</v>
      </c>
    </row>
    <row r="1936" spans="1:41" x14ac:dyDescent="0.35">
      <c r="A1936">
        <v>1698203</v>
      </c>
      <c r="B1936" t="s">
        <v>740</v>
      </c>
      <c r="C1936" t="s">
        <v>741</v>
      </c>
      <c r="D1936" t="e">
        <v>#N/A</v>
      </c>
      <c r="E1936" t="s">
        <v>929</v>
      </c>
      <c r="F1936" t="s">
        <v>907</v>
      </c>
      <c r="G1936">
        <v>2021</v>
      </c>
      <c r="H1936">
        <v>1</v>
      </c>
      <c r="I1936" t="s">
        <v>858</v>
      </c>
      <c r="J1936" s="29">
        <v>44224</v>
      </c>
      <c r="K1936" t="s">
        <v>744</v>
      </c>
      <c r="L1936" t="s">
        <v>745</v>
      </c>
      <c r="M1936" t="s">
        <v>910</v>
      </c>
      <c r="N1936" t="s">
        <v>911</v>
      </c>
      <c r="O1936" t="s">
        <v>912</v>
      </c>
      <c r="P1936" t="s">
        <v>673</v>
      </c>
      <c r="Q1936" t="s">
        <v>749</v>
      </c>
      <c r="R1936" t="s">
        <v>651</v>
      </c>
      <c r="S1936" t="s">
        <v>693</v>
      </c>
      <c r="T1936" t="s">
        <v>751</v>
      </c>
      <c r="U1936" t="s">
        <v>752</v>
      </c>
      <c r="V1936" t="s">
        <v>753</v>
      </c>
      <c r="W1936" t="s">
        <v>930</v>
      </c>
      <c r="X1936" t="s">
        <v>931</v>
      </c>
      <c r="Y1936" t="s">
        <v>755</v>
      </c>
      <c r="Z1936" t="s">
        <v>380</v>
      </c>
      <c r="AA1936" t="s">
        <v>756</v>
      </c>
      <c r="AB1936" t="s">
        <v>924</v>
      </c>
      <c r="AC1936" t="s">
        <v>758</v>
      </c>
      <c r="AD1936" t="s">
        <v>759</v>
      </c>
      <c r="AE1936" t="s">
        <v>768</v>
      </c>
      <c r="AF1936" t="s">
        <v>925</v>
      </c>
      <c r="AG1936" t="s">
        <v>761</v>
      </c>
      <c r="AH1936" t="s">
        <v>762</v>
      </c>
      <c r="AI1936" t="s">
        <v>926</v>
      </c>
      <c r="AJ1936">
        <v>495.93</v>
      </c>
      <c r="AK1936">
        <v>0</v>
      </c>
      <c r="AL1936">
        <v>0</v>
      </c>
      <c r="AM1936" t="s">
        <v>764</v>
      </c>
      <c r="AN1936" t="s">
        <v>764</v>
      </c>
      <c r="AO1936" t="s">
        <v>764</v>
      </c>
    </row>
    <row r="1937" spans="1:41" x14ac:dyDescent="0.35">
      <c r="A1937">
        <v>1720248</v>
      </c>
      <c r="B1937" t="s">
        <v>740</v>
      </c>
      <c r="C1937" t="s">
        <v>741</v>
      </c>
      <c r="D1937" t="e">
        <v>#N/A</v>
      </c>
      <c r="E1937" t="s">
        <v>932</v>
      </c>
      <c r="F1937" t="s">
        <v>907</v>
      </c>
      <c r="G1937">
        <v>2021</v>
      </c>
      <c r="H1937">
        <v>1</v>
      </c>
      <c r="I1937" t="s">
        <v>858</v>
      </c>
      <c r="J1937" s="29">
        <v>44226</v>
      </c>
      <c r="K1937" t="s">
        <v>744</v>
      </c>
      <c r="L1937" t="s">
        <v>847</v>
      </c>
      <c r="M1937" t="s">
        <v>908</v>
      </c>
      <c r="N1937" t="s">
        <v>909</v>
      </c>
      <c r="O1937" t="s">
        <v>872</v>
      </c>
      <c r="P1937" t="s">
        <v>673</v>
      </c>
      <c r="Q1937" t="s">
        <v>749</v>
      </c>
      <c r="R1937" t="s">
        <v>651</v>
      </c>
      <c r="S1937" t="s">
        <v>693</v>
      </c>
      <c r="T1937" t="s">
        <v>751</v>
      </c>
      <c r="U1937" t="s">
        <v>752</v>
      </c>
      <c r="V1937" t="s">
        <v>753</v>
      </c>
      <c r="W1937" t="s">
        <v>933</v>
      </c>
      <c r="X1937" t="s">
        <v>934</v>
      </c>
      <c r="Y1937" t="s">
        <v>755</v>
      </c>
      <c r="Z1937" t="s">
        <v>380</v>
      </c>
      <c r="AA1937" t="s">
        <v>756</v>
      </c>
      <c r="AB1937" t="s">
        <v>924</v>
      </c>
      <c r="AC1937" t="s">
        <v>758</v>
      </c>
      <c r="AD1937" t="s">
        <v>759</v>
      </c>
      <c r="AE1937" t="s">
        <v>768</v>
      </c>
      <c r="AF1937" t="s">
        <v>935</v>
      </c>
      <c r="AG1937" t="s">
        <v>761</v>
      </c>
      <c r="AH1937" t="s">
        <v>762</v>
      </c>
      <c r="AI1937" t="s">
        <v>936</v>
      </c>
      <c r="AJ1937">
        <v>756.86</v>
      </c>
      <c r="AK1937">
        <v>0</v>
      </c>
      <c r="AL1937">
        <v>0</v>
      </c>
      <c r="AM1937" t="s">
        <v>764</v>
      </c>
      <c r="AN1937" t="s">
        <v>764</v>
      </c>
      <c r="AO1937" t="s">
        <v>764</v>
      </c>
    </row>
    <row r="1938" spans="1:41" x14ac:dyDescent="0.35">
      <c r="A1938">
        <v>1392038</v>
      </c>
      <c r="B1938" t="s">
        <v>740</v>
      </c>
      <c r="C1938" t="s">
        <v>741</v>
      </c>
      <c r="D1938" t="e">
        <v>#N/A</v>
      </c>
      <c r="E1938" t="s">
        <v>937</v>
      </c>
      <c r="F1938" t="s">
        <v>907</v>
      </c>
      <c r="G1938">
        <v>2021</v>
      </c>
      <c r="H1938">
        <v>1</v>
      </c>
      <c r="I1938" t="s">
        <v>858</v>
      </c>
      <c r="J1938" s="29">
        <v>44224</v>
      </c>
      <c r="K1938" t="s">
        <v>744</v>
      </c>
      <c r="L1938" t="s">
        <v>745</v>
      </c>
      <c r="M1938" t="s">
        <v>910</v>
      </c>
      <c r="N1938" t="s">
        <v>911</v>
      </c>
      <c r="O1938" t="s">
        <v>912</v>
      </c>
      <c r="P1938" t="s">
        <v>673</v>
      </c>
      <c r="Q1938" t="s">
        <v>749</v>
      </c>
      <c r="R1938" t="s">
        <v>649</v>
      </c>
      <c r="S1938" t="s">
        <v>700</v>
      </c>
      <c r="T1938" t="s">
        <v>751</v>
      </c>
      <c r="U1938" t="s">
        <v>752</v>
      </c>
      <c r="V1938" t="s">
        <v>753</v>
      </c>
      <c r="W1938" t="s">
        <v>930</v>
      </c>
      <c r="X1938" t="s">
        <v>931</v>
      </c>
      <c r="Y1938" t="s">
        <v>755</v>
      </c>
      <c r="Z1938" t="s">
        <v>380</v>
      </c>
      <c r="AA1938" t="s">
        <v>756</v>
      </c>
      <c r="AB1938" t="s">
        <v>924</v>
      </c>
      <c r="AC1938" t="s">
        <v>758</v>
      </c>
      <c r="AD1938" t="s">
        <v>759</v>
      </c>
      <c r="AE1938" t="s">
        <v>247</v>
      </c>
      <c r="AF1938" t="s">
        <v>925</v>
      </c>
      <c r="AG1938" t="s">
        <v>761</v>
      </c>
      <c r="AH1938" t="s">
        <v>762</v>
      </c>
      <c r="AI1938" t="s">
        <v>926</v>
      </c>
      <c r="AJ1938">
        <v>23.71</v>
      </c>
      <c r="AK1938">
        <v>0</v>
      </c>
      <c r="AL1938">
        <v>0</v>
      </c>
      <c r="AM1938" t="s">
        <v>764</v>
      </c>
      <c r="AN1938" t="s">
        <v>764</v>
      </c>
      <c r="AO1938" t="s">
        <v>764</v>
      </c>
    </row>
    <row r="1939" spans="1:41" x14ac:dyDescent="0.35">
      <c r="A1939">
        <v>1273420</v>
      </c>
      <c r="B1939" t="s">
        <v>740</v>
      </c>
      <c r="C1939" t="s">
        <v>741</v>
      </c>
      <c r="D1939" t="e">
        <v>#N/A</v>
      </c>
      <c r="E1939" t="s">
        <v>939</v>
      </c>
      <c r="F1939" t="s">
        <v>907</v>
      </c>
      <c r="G1939">
        <v>2021</v>
      </c>
      <c r="H1939">
        <v>1</v>
      </c>
      <c r="I1939" t="s">
        <v>858</v>
      </c>
      <c r="J1939" s="29">
        <v>44224</v>
      </c>
      <c r="K1939" t="s">
        <v>744</v>
      </c>
      <c r="L1939" t="s">
        <v>745</v>
      </c>
      <c r="M1939" t="s">
        <v>910</v>
      </c>
      <c r="N1939" t="s">
        <v>911</v>
      </c>
      <c r="O1939" t="s">
        <v>912</v>
      </c>
      <c r="P1939" t="s">
        <v>673</v>
      </c>
      <c r="Q1939" t="s">
        <v>749</v>
      </c>
      <c r="R1939" t="s">
        <v>647</v>
      </c>
      <c r="S1939" t="s">
        <v>778</v>
      </c>
      <c r="T1939" t="s">
        <v>751</v>
      </c>
      <c r="U1939" t="s">
        <v>752</v>
      </c>
      <c r="V1939" t="s">
        <v>753</v>
      </c>
      <c r="W1939" t="s">
        <v>930</v>
      </c>
      <c r="X1939" t="s">
        <v>931</v>
      </c>
      <c r="Y1939" t="s">
        <v>755</v>
      </c>
      <c r="Z1939" t="s">
        <v>380</v>
      </c>
      <c r="AA1939" t="s">
        <v>756</v>
      </c>
      <c r="AB1939" t="s">
        <v>924</v>
      </c>
      <c r="AC1939" t="s">
        <v>758</v>
      </c>
      <c r="AD1939" t="s">
        <v>759</v>
      </c>
      <c r="AE1939" t="s">
        <v>472</v>
      </c>
      <c r="AF1939" t="s">
        <v>925</v>
      </c>
      <c r="AG1939" t="s">
        <v>761</v>
      </c>
      <c r="AH1939" t="s">
        <v>762</v>
      </c>
      <c r="AI1939" t="s">
        <v>926</v>
      </c>
      <c r="AJ1939">
        <v>1286.42</v>
      </c>
      <c r="AK1939">
        <v>0</v>
      </c>
      <c r="AL1939">
        <v>0</v>
      </c>
      <c r="AM1939" t="s">
        <v>764</v>
      </c>
      <c r="AN1939" t="s">
        <v>764</v>
      </c>
      <c r="AO1939" t="s">
        <v>764</v>
      </c>
    </row>
    <row r="1940" spans="1:41" x14ac:dyDescent="0.35">
      <c r="A1940">
        <v>1273420</v>
      </c>
      <c r="B1940" t="s">
        <v>740</v>
      </c>
      <c r="C1940" t="s">
        <v>741</v>
      </c>
      <c r="D1940" t="e">
        <v>#N/A</v>
      </c>
      <c r="E1940" t="s">
        <v>939</v>
      </c>
      <c r="F1940" t="s">
        <v>907</v>
      </c>
      <c r="G1940">
        <v>2021</v>
      </c>
      <c r="H1940">
        <v>1</v>
      </c>
      <c r="I1940" t="s">
        <v>858</v>
      </c>
      <c r="J1940" s="29">
        <v>44226</v>
      </c>
      <c r="K1940" t="s">
        <v>744</v>
      </c>
      <c r="L1940" t="s">
        <v>847</v>
      </c>
      <c r="M1940" t="s">
        <v>908</v>
      </c>
      <c r="N1940" t="s">
        <v>909</v>
      </c>
      <c r="O1940" t="s">
        <v>872</v>
      </c>
      <c r="P1940" t="s">
        <v>673</v>
      </c>
      <c r="Q1940" t="s">
        <v>749</v>
      </c>
      <c r="R1940" t="s">
        <v>647</v>
      </c>
      <c r="S1940" t="s">
        <v>778</v>
      </c>
      <c r="T1940" t="s">
        <v>751</v>
      </c>
      <c r="U1940" t="s">
        <v>752</v>
      </c>
      <c r="V1940" t="s">
        <v>753</v>
      </c>
      <c r="W1940" t="s">
        <v>930</v>
      </c>
      <c r="X1940" t="s">
        <v>931</v>
      </c>
      <c r="Y1940" t="s">
        <v>755</v>
      </c>
      <c r="Z1940" t="s">
        <v>380</v>
      </c>
      <c r="AA1940" t="s">
        <v>756</v>
      </c>
      <c r="AB1940" t="s">
        <v>924</v>
      </c>
      <c r="AC1940" t="s">
        <v>758</v>
      </c>
      <c r="AD1940" t="s">
        <v>759</v>
      </c>
      <c r="AE1940" t="s">
        <v>472</v>
      </c>
      <c r="AF1940" t="s">
        <v>925</v>
      </c>
      <c r="AG1940" t="s">
        <v>761</v>
      </c>
      <c r="AH1940" t="s">
        <v>762</v>
      </c>
      <c r="AI1940" t="s">
        <v>926</v>
      </c>
      <c r="AJ1940">
        <v>335.16</v>
      </c>
      <c r="AK1940">
        <v>0</v>
      </c>
      <c r="AL1940">
        <v>0</v>
      </c>
      <c r="AM1940" t="s">
        <v>764</v>
      </c>
      <c r="AN1940" t="s">
        <v>764</v>
      </c>
      <c r="AO1940" t="s">
        <v>764</v>
      </c>
    </row>
    <row r="1941" spans="1:41" x14ac:dyDescent="0.35">
      <c r="A1941">
        <v>1720247</v>
      </c>
      <c r="B1941" t="s">
        <v>740</v>
      </c>
      <c r="C1941" t="s">
        <v>741</v>
      </c>
      <c r="D1941" t="e">
        <v>#N/A</v>
      </c>
      <c r="E1941" t="s">
        <v>1025</v>
      </c>
      <c r="F1941" t="s">
        <v>907</v>
      </c>
      <c r="G1941">
        <v>2021</v>
      </c>
      <c r="H1941">
        <v>1</v>
      </c>
      <c r="I1941" t="s">
        <v>858</v>
      </c>
      <c r="J1941" s="29">
        <v>44226</v>
      </c>
      <c r="K1941" t="s">
        <v>744</v>
      </c>
      <c r="L1941" t="s">
        <v>847</v>
      </c>
      <c r="M1941" t="s">
        <v>908</v>
      </c>
      <c r="N1941" t="s">
        <v>909</v>
      </c>
      <c r="O1941" t="s">
        <v>872</v>
      </c>
      <c r="P1941" t="s">
        <v>673</v>
      </c>
      <c r="Q1941" t="s">
        <v>749</v>
      </c>
      <c r="R1941" t="s">
        <v>647</v>
      </c>
      <c r="S1941" t="s">
        <v>778</v>
      </c>
      <c r="T1941" t="s">
        <v>751</v>
      </c>
      <c r="U1941" t="s">
        <v>752</v>
      </c>
      <c r="V1941" t="s">
        <v>753</v>
      </c>
      <c r="W1941" t="s">
        <v>922</v>
      </c>
      <c r="X1941" t="s">
        <v>923</v>
      </c>
      <c r="Y1941" t="s">
        <v>755</v>
      </c>
      <c r="Z1941" t="s">
        <v>380</v>
      </c>
      <c r="AA1941" t="s">
        <v>756</v>
      </c>
      <c r="AB1941" t="s">
        <v>924</v>
      </c>
      <c r="AC1941" t="s">
        <v>758</v>
      </c>
      <c r="AD1941" t="s">
        <v>759</v>
      </c>
      <c r="AE1941" t="s">
        <v>472</v>
      </c>
      <c r="AF1941" t="s">
        <v>925</v>
      </c>
      <c r="AG1941" t="s">
        <v>761</v>
      </c>
      <c r="AH1941" t="s">
        <v>762</v>
      </c>
      <c r="AI1941" t="s">
        <v>926</v>
      </c>
      <c r="AJ1941">
        <v>216.37</v>
      </c>
      <c r="AK1941">
        <v>0</v>
      </c>
      <c r="AL1941">
        <v>0</v>
      </c>
      <c r="AM1941" t="s">
        <v>764</v>
      </c>
      <c r="AN1941" t="s">
        <v>764</v>
      </c>
      <c r="AO1941" t="s">
        <v>764</v>
      </c>
    </row>
    <row r="1942" spans="1:41" x14ac:dyDescent="0.35">
      <c r="A1942">
        <v>1273419</v>
      </c>
      <c r="B1942" t="s">
        <v>740</v>
      </c>
      <c r="C1942" t="s">
        <v>741</v>
      </c>
      <c r="D1942" t="e">
        <v>#N/A</v>
      </c>
      <c r="E1942" t="s">
        <v>940</v>
      </c>
      <c r="F1942" t="s">
        <v>907</v>
      </c>
      <c r="G1942">
        <v>2021</v>
      </c>
      <c r="H1942">
        <v>1</v>
      </c>
      <c r="I1942" t="s">
        <v>858</v>
      </c>
      <c r="J1942" s="29">
        <v>44224</v>
      </c>
      <c r="K1942" t="s">
        <v>744</v>
      </c>
      <c r="L1942" t="s">
        <v>745</v>
      </c>
      <c r="M1942" t="s">
        <v>910</v>
      </c>
      <c r="N1942" t="s">
        <v>911</v>
      </c>
      <c r="O1942" t="s">
        <v>912</v>
      </c>
      <c r="P1942" t="s">
        <v>673</v>
      </c>
      <c r="Q1942" t="s">
        <v>749</v>
      </c>
      <c r="R1942" t="s">
        <v>647</v>
      </c>
      <c r="S1942" t="s">
        <v>778</v>
      </c>
      <c r="T1942" t="s">
        <v>751</v>
      </c>
      <c r="U1942" t="s">
        <v>752</v>
      </c>
      <c r="V1942" t="s">
        <v>753</v>
      </c>
      <c r="W1942" t="s">
        <v>933</v>
      </c>
      <c r="X1942" t="s">
        <v>934</v>
      </c>
      <c r="Y1942" t="s">
        <v>755</v>
      </c>
      <c r="Z1942" t="s">
        <v>380</v>
      </c>
      <c r="AA1942" t="s">
        <v>756</v>
      </c>
      <c r="AB1942" t="s">
        <v>924</v>
      </c>
      <c r="AC1942" t="s">
        <v>758</v>
      </c>
      <c r="AD1942" t="s">
        <v>759</v>
      </c>
      <c r="AE1942" t="s">
        <v>472</v>
      </c>
      <c r="AF1942" t="s">
        <v>935</v>
      </c>
      <c r="AG1942" t="s">
        <v>761</v>
      </c>
      <c r="AH1942" t="s">
        <v>762</v>
      </c>
      <c r="AI1942" t="s">
        <v>936</v>
      </c>
      <c r="AJ1942">
        <v>2322.5300000000002</v>
      </c>
      <c r="AK1942">
        <v>0</v>
      </c>
      <c r="AL1942">
        <v>0</v>
      </c>
      <c r="AM1942" t="s">
        <v>764</v>
      </c>
      <c r="AN1942" t="s">
        <v>764</v>
      </c>
      <c r="AO1942" t="s">
        <v>764</v>
      </c>
    </row>
    <row r="1943" spans="1:41" x14ac:dyDescent="0.35">
      <c r="A1943">
        <v>1273419</v>
      </c>
      <c r="B1943" t="s">
        <v>740</v>
      </c>
      <c r="C1943" t="s">
        <v>741</v>
      </c>
      <c r="D1943" t="e">
        <v>#N/A</v>
      </c>
      <c r="E1943" t="s">
        <v>940</v>
      </c>
      <c r="F1943" t="s">
        <v>907</v>
      </c>
      <c r="G1943">
        <v>2021</v>
      </c>
      <c r="H1943">
        <v>1</v>
      </c>
      <c r="I1943" t="s">
        <v>858</v>
      </c>
      <c r="J1943" s="29">
        <v>44227</v>
      </c>
      <c r="K1943" t="s">
        <v>744</v>
      </c>
      <c r="L1943" t="s">
        <v>914</v>
      </c>
      <c r="M1943" t="s">
        <v>915</v>
      </c>
      <c r="N1943" t="s">
        <v>916</v>
      </c>
      <c r="O1943" t="s">
        <v>917</v>
      </c>
      <c r="P1943" t="s">
        <v>673</v>
      </c>
      <c r="Q1943" t="s">
        <v>749</v>
      </c>
      <c r="R1943" t="s">
        <v>647</v>
      </c>
      <c r="S1943" t="s">
        <v>778</v>
      </c>
      <c r="T1943" t="s">
        <v>751</v>
      </c>
      <c r="U1943" t="s">
        <v>752</v>
      </c>
      <c r="V1943" t="s">
        <v>753</v>
      </c>
      <c r="W1943" t="s">
        <v>933</v>
      </c>
      <c r="X1943" t="s">
        <v>934</v>
      </c>
      <c r="Y1943" t="s">
        <v>755</v>
      </c>
      <c r="Z1943" t="s">
        <v>380</v>
      </c>
      <c r="AA1943" t="s">
        <v>756</v>
      </c>
      <c r="AB1943" t="s">
        <v>924</v>
      </c>
      <c r="AC1943" t="s">
        <v>758</v>
      </c>
      <c r="AD1943" t="s">
        <v>759</v>
      </c>
      <c r="AE1943" t="s">
        <v>472</v>
      </c>
      <c r="AF1943" t="s">
        <v>935</v>
      </c>
      <c r="AG1943" t="s">
        <v>761</v>
      </c>
      <c r="AH1943" t="s">
        <v>762</v>
      </c>
      <c r="AI1943" t="s">
        <v>936</v>
      </c>
      <c r="AJ1943">
        <v>-514.54</v>
      </c>
      <c r="AK1943">
        <v>0</v>
      </c>
      <c r="AL1943">
        <v>0</v>
      </c>
      <c r="AM1943" t="s">
        <v>764</v>
      </c>
      <c r="AN1943" t="s">
        <v>764</v>
      </c>
      <c r="AO1943" t="s">
        <v>764</v>
      </c>
    </row>
    <row r="1944" spans="1:41" x14ac:dyDescent="0.35">
      <c r="A1944">
        <v>1273419</v>
      </c>
      <c r="B1944" t="s">
        <v>740</v>
      </c>
      <c r="C1944" t="s">
        <v>741</v>
      </c>
      <c r="D1944" t="e">
        <v>#N/A</v>
      </c>
      <c r="E1944" t="s">
        <v>940</v>
      </c>
      <c r="F1944" t="s">
        <v>907</v>
      </c>
      <c r="G1944">
        <v>2021</v>
      </c>
      <c r="H1944">
        <v>1</v>
      </c>
      <c r="I1944" t="s">
        <v>858</v>
      </c>
      <c r="J1944" s="29">
        <v>44226</v>
      </c>
      <c r="K1944" t="s">
        <v>744</v>
      </c>
      <c r="L1944" t="s">
        <v>847</v>
      </c>
      <c r="M1944" t="s">
        <v>908</v>
      </c>
      <c r="N1944" t="s">
        <v>909</v>
      </c>
      <c r="O1944" t="s">
        <v>872</v>
      </c>
      <c r="P1944" t="s">
        <v>673</v>
      </c>
      <c r="Q1944" t="s">
        <v>749</v>
      </c>
      <c r="R1944" t="s">
        <v>647</v>
      </c>
      <c r="S1944" t="s">
        <v>778</v>
      </c>
      <c r="T1944" t="s">
        <v>751</v>
      </c>
      <c r="U1944" t="s">
        <v>752</v>
      </c>
      <c r="V1944" t="s">
        <v>753</v>
      </c>
      <c r="W1944" t="s">
        <v>933</v>
      </c>
      <c r="X1944" t="s">
        <v>934</v>
      </c>
      <c r="Y1944" t="s">
        <v>755</v>
      </c>
      <c r="Z1944" t="s">
        <v>380</v>
      </c>
      <c r="AA1944" t="s">
        <v>756</v>
      </c>
      <c r="AB1944" t="s">
        <v>924</v>
      </c>
      <c r="AC1944" t="s">
        <v>758</v>
      </c>
      <c r="AD1944" t="s">
        <v>759</v>
      </c>
      <c r="AE1944" t="s">
        <v>472</v>
      </c>
      <c r="AF1944" t="s">
        <v>935</v>
      </c>
      <c r="AG1944" t="s">
        <v>761</v>
      </c>
      <c r="AH1944" t="s">
        <v>762</v>
      </c>
      <c r="AI1944" t="s">
        <v>936</v>
      </c>
      <c r="AJ1944">
        <v>727.72</v>
      </c>
      <c r="AK1944">
        <v>0</v>
      </c>
      <c r="AL1944">
        <v>0</v>
      </c>
      <c r="AM1944" t="s">
        <v>764</v>
      </c>
      <c r="AN1944" t="s">
        <v>764</v>
      </c>
      <c r="AO1944" t="s">
        <v>764</v>
      </c>
    </row>
    <row r="1945" spans="1:41" x14ac:dyDescent="0.35">
      <c r="A1945">
        <v>1720246</v>
      </c>
      <c r="B1945" t="s">
        <v>740</v>
      </c>
      <c r="C1945" t="s">
        <v>741</v>
      </c>
      <c r="D1945" t="e">
        <v>#N/A</v>
      </c>
      <c r="E1945" t="s">
        <v>1024</v>
      </c>
      <c r="F1945" t="s">
        <v>907</v>
      </c>
      <c r="G1945">
        <v>2021</v>
      </c>
      <c r="H1945">
        <v>1</v>
      </c>
      <c r="I1945" t="s">
        <v>858</v>
      </c>
      <c r="J1945" s="29">
        <v>44226</v>
      </c>
      <c r="K1945" t="s">
        <v>744</v>
      </c>
      <c r="L1945" t="s">
        <v>847</v>
      </c>
      <c r="M1945" t="s">
        <v>908</v>
      </c>
      <c r="N1945" t="s">
        <v>909</v>
      </c>
      <c r="O1945" t="s">
        <v>872</v>
      </c>
      <c r="P1945" t="s">
        <v>673</v>
      </c>
      <c r="Q1945" t="s">
        <v>749</v>
      </c>
      <c r="R1945" t="s">
        <v>645</v>
      </c>
      <c r="S1945" t="s">
        <v>841</v>
      </c>
      <c r="T1945" t="s">
        <v>751</v>
      </c>
      <c r="U1945" t="s">
        <v>752</v>
      </c>
      <c r="V1945" t="s">
        <v>753</v>
      </c>
      <c r="W1945" t="s">
        <v>922</v>
      </c>
      <c r="X1945" t="s">
        <v>923</v>
      </c>
      <c r="Y1945" t="s">
        <v>755</v>
      </c>
      <c r="Z1945" t="s">
        <v>380</v>
      </c>
      <c r="AA1945" t="s">
        <v>756</v>
      </c>
      <c r="AB1945" t="s">
        <v>924</v>
      </c>
      <c r="AC1945" t="s">
        <v>758</v>
      </c>
      <c r="AD1945" t="s">
        <v>759</v>
      </c>
      <c r="AE1945" t="s">
        <v>766</v>
      </c>
      <c r="AF1945" t="s">
        <v>925</v>
      </c>
      <c r="AG1945" t="s">
        <v>761</v>
      </c>
      <c r="AH1945" t="s">
        <v>762</v>
      </c>
      <c r="AI1945" t="s">
        <v>926</v>
      </c>
      <c r="AJ1945">
        <v>1133</v>
      </c>
      <c r="AK1945">
        <v>0</v>
      </c>
      <c r="AL1945">
        <v>0</v>
      </c>
      <c r="AM1945" t="s">
        <v>764</v>
      </c>
      <c r="AN1945" t="s">
        <v>764</v>
      </c>
      <c r="AO1945" t="s">
        <v>764</v>
      </c>
    </row>
    <row r="1946" spans="1:41" x14ac:dyDescent="0.35">
      <c r="A1946">
        <v>1316978</v>
      </c>
      <c r="B1946" t="s">
        <v>740</v>
      </c>
      <c r="C1946" t="s">
        <v>741</v>
      </c>
      <c r="D1946" t="e">
        <v>#N/A</v>
      </c>
      <c r="E1946" t="s">
        <v>1019</v>
      </c>
      <c r="F1946" t="s">
        <v>907</v>
      </c>
      <c r="G1946">
        <v>2021</v>
      </c>
      <c r="H1946">
        <v>1</v>
      </c>
      <c r="I1946" t="s">
        <v>858</v>
      </c>
      <c r="J1946" s="29">
        <v>44226</v>
      </c>
      <c r="K1946" t="s">
        <v>744</v>
      </c>
      <c r="L1946" t="s">
        <v>847</v>
      </c>
      <c r="M1946" t="s">
        <v>908</v>
      </c>
      <c r="N1946" t="s">
        <v>909</v>
      </c>
      <c r="O1946" t="s">
        <v>872</v>
      </c>
      <c r="P1946" t="s">
        <v>673</v>
      </c>
      <c r="Q1946" t="s">
        <v>749</v>
      </c>
      <c r="R1946" t="s">
        <v>645</v>
      </c>
      <c r="S1946" t="s">
        <v>841</v>
      </c>
      <c r="T1946" t="s">
        <v>751</v>
      </c>
      <c r="U1946" t="s">
        <v>752</v>
      </c>
      <c r="V1946" t="s">
        <v>753</v>
      </c>
      <c r="W1946" t="s">
        <v>930</v>
      </c>
      <c r="X1946" t="s">
        <v>931</v>
      </c>
      <c r="Y1946" t="s">
        <v>755</v>
      </c>
      <c r="Z1946" t="s">
        <v>380</v>
      </c>
      <c r="AA1946" t="s">
        <v>756</v>
      </c>
      <c r="AB1946" t="s">
        <v>924</v>
      </c>
      <c r="AC1946" t="s">
        <v>758</v>
      </c>
      <c r="AD1946" t="s">
        <v>759</v>
      </c>
      <c r="AE1946" t="s">
        <v>766</v>
      </c>
      <c r="AF1946" t="s">
        <v>925</v>
      </c>
      <c r="AG1946" t="s">
        <v>761</v>
      </c>
      <c r="AH1946" t="s">
        <v>762</v>
      </c>
      <c r="AI1946" t="s">
        <v>926</v>
      </c>
      <c r="AJ1946">
        <v>427.69</v>
      </c>
      <c r="AK1946">
        <v>0</v>
      </c>
      <c r="AL1946">
        <v>0</v>
      </c>
      <c r="AM1946" t="s">
        <v>764</v>
      </c>
      <c r="AN1946" t="s">
        <v>764</v>
      </c>
      <c r="AO1946" t="s">
        <v>764</v>
      </c>
    </row>
    <row r="1947" spans="1:41" x14ac:dyDescent="0.35">
      <c r="A1947">
        <v>1254406</v>
      </c>
      <c r="B1947" t="s">
        <v>740</v>
      </c>
      <c r="C1947" t="s">
        <v>741</v>
      </c>
      <c r="D1947" t="e">
        <v>#N/A</v>
      </c>
      <c r="E1947" t="s">
        <v>941</v>
      </c>
      <c r="F1947" t="s">
        <v>907</v>
      </c>
      <c r="G1947">
        <v>2021</v>
      </c>
      <c r="H1947">
        <v>1</v>
      </c>
      <c r="I1947" t="s">
        <v>858</v>
      </c>
      <c r="J1947" s="29">
        <v>44224</v>
      </c>
      <c r="K1947" t="s">
        <v>744</v>
      </c>
      <c r="L1947" t="s">
        <v>745</v>
      </c>
      <c r="M1947" t="s">
        <v>910</v>
      </c>
      <c r="N1947" t="s">
        <v>911</v>
      </c>
      <c r="O1947" t="s">
        <v>912</v>
      </c>
      <c r="P1947" t="s">
        <v>673</v>
      </c>
      <c r="Q1947" t="s">
        <v>749</v>
      </c>
      <c r="R1947" t="s">
        <v>643</v>
      </c>
      <c r="S1947" t="s">
        <v>696</v>
      </c>
      <c r="T1947" t="s">
        <v>751</v>
      </c>
      <c r="U1947" t="s">
        <v>752</v>
      </c>
      <c r="V1947" t="s">
        <v>753</v>
      </c>
      <c r="W1947" t="s">
        <v>930</v>
      </c>
      <c r="X1947" t="s">
        <v>931</v>
      </c>
      <c r="Y1947" t="s">
        <v>755</v>
      </c>
      <c r="Z1947" t="s">
        <v>380</v>
      </c>
      <c r="AA1947" t="s">
        <v>756</v>
      </c>
      <c r="AB1947" t="s">
        <v>924</v>
      </c>
      <c r="AC1947" t="s">
        <v>758</v>
      </c>
      <c r="AD1947" t="s">
        <v>759</v>
      </c>
      <c r="AE1947" t="s">
        <v>472</v>
      </c>
      <c r="AF1947" t="s">
        <v>925</v>
      </c>
      <c r="AG1947" t="s">
        <v>761</v>
      </c>
      <c r="AH1947" t="s">
        <v>762</v>
      </c>
      <c r="AI1947" t="s">
        <v>926</v>
      </c>
      <c r="AJ1947">
        <v>12493.44</v>
      </c>
      <c r="AK1947">
        <v>0</v>
      </c>
      <c r="AL1947">
        <v>0</v>
      </c>
      <c r="AM1947" t="s">
        <v>764</v>
      </c>
      <c r="AN1947" t="s">
        <v>764</v>
      </c>
      <c r="AO1947" t="s">
        <v>764</v>
      </c>
    </row>
    <row r="1948" spans="1:41" x14ac:dyDescent="0.35">
      <c r="A1948">
        <v>1254406</v>
      </c>
      <c r="B1948" t="s">
        <v>740</v>
      </c>
      <c r="C1948" t="s">
        <v>741</v>
      </c>
      <c r="D1948" t="e">
        <v>#N/A</v>
      </c>
      <c r="E1948" t="s">
        <v>941</v>
      </c>
      <c r="F1948" t="s">
        <v>907</v>
      </c>
      <c r="G1948">
        <v>2021</v>
      </c>
      <c r="H1948">
        <v>1</v>
      </c>
      <c r="I1948" t="s">
        <v>858</v>
      </c>
      <c r="J1948" s="29">
        <v>44226</v>
      </c>
      <c r="K1948" t="s">
        <v>744</v>
      </c>
      <c r="L1948" t="s">
        <v>847</v>
      </c>
      <c r="M1948" t="s">
        <v>908</v>
      </c>
      <c r="N1948" t="s">
        <v>909</v>
      </c>
      <c r="O1948" t="s">
        <v>872</v>
      </c>
      <c r="P1948" t="s">
        <v>673</v>
      </c>
      <c r="Q1948" t="s">
        <v>749</v>
      </c>
      <c r="R1948" t="s">
        <v>643</v>
      </c>
      <c r="S1948" t="s">
        <v>696</v>
      </c>
      <c r="T1948" t="s">
        <v>751</v>
      </c>
      <c r="U1948" t="s">
        <v>752</v>
      </c>
      <c r="V1948" t="s">
        <v>753</v>
      </c>
      <c r="W1948" t="s">
        <v>930</v>
      </c>
      <c r="X1948" t="s">
        <v>931</v>
      </c>
      <c r="Y1948" t="s">
        <v>755</v>
      </c>
      <c r="Z1948" t="s">
        <v>380</v>
      </c>
      <c r="AA1948" t="s">
        <v>756</v>
      </c>
      <c r="AB1948" t="s">
        <v>924</v>
      </c>
      <c r="AC1948" t="s">
        <v>758</v>
      </c>
      <c r="AD1948" t="s">
        <v>759</v>
      </c>
      <c r="AE1948" t="s">
        <v>472</v>
      </c>
      <c r="AF1948" t="s">
        <v>925</v>
      </c>
      <c r="AG1948" t="s">
        <v>761</v>
      </c>
      <c r="AH1948" t="s">
        <v>762</v>
      </c>
      <c r="AI1948" t="s">
        <v>926</v>
      </c>
      <c r="AJ1948">
        <v>2865.65</v>
      </c>
      <c r="AK1948">
        <v>0</v>
      </c>
      <c r="AL1948">
        <v>0</v>
      </c>
      <c r="AM1948" t="s">
        <v>764</v>
      </c>
      <c r="AN1948" t="s">
        <v>764</v>
      </c>
      <c r="AO1948" t="s">
        <v>764</v>
      </c>
    </row>
    <row r="1949" spans="1:41" x14ac:dyDescent="0.35">
      <c r="A1949">
        <v>1247811</v>
      </c>
      <c r="B1949" t="s">
        <v>740</v>
      </c>
      <c r="C1949" t="s">
        <v>741</v>
      </c>
      <c r="D1949" t="e">
        <v>#N/A</v>
      </c>
      <c r="E1949" t="s">
        <v>942</v>
      </c>
      <c r="F1949" t="s">
        <v>907</v>
      </c>
      <c r="G1949">
        <v>2021</v>
      </c>
      <c r="H1949">
        <v>1</v>
      </c>
      <c r="I1949" t="s">
        <v>858</v>
      </c>
      <c r="J1949" s="29">
        <v>44224</v>
      </c>
      <c r="K1949" t="s">
        <v>744</v>
      </c>
      <c r="L1949" t="s">
        <v>745</v>
      </c>
      <c r="M1949" t="s">
        <v>910</v>
      </c>
      <c r="N1949" t="s">
        <v>911</v>
      </c>
      <c r="O1949" t="s">
        <v>912</v>
      </c>
      <c r="P1949" t="s">
        <v>673</v>
      </c>
      <c r="Q1949" t="s">
        <v>749</v>
      </c>
      <c r="R1949" t="s">
        <v>643</v>
      </c>
      <c r="S1949" t="s">
        <v>696</v>
      </c>
      <c r="T1949" t="s">
        <v>751</v>
      </c>
      <c r="U1949" t="s">
        <v>752</v>
      </c>
      <c r="V1949" t="s">
        <v>753</v>
      </c>
      <c r="W1949" t="s">
        <v>933</v>
      </c>
      <c r="X1949" t="s">
        <v>934</v>
      </c>
      <c r="Y1949" t="s">
        <v>755</v>
      </c>
      <c r="Z1949" t="s">
        <v>380</v>
      </c>
      <c r="AA1949" t="s">
        <v>756</v>
      </c>
      <c r="AB1949" t="s">
        <v>924</v>
      </c>
      <c r="AC1949" t="s">
        <v>758</v>
      </c>
      <c r="AD1949" t="s">
        <v>759</v>
      </c>
      <c r="AE1949" t="s">
        <v>472</v>
      </c>
      <c r="AF1949" t="s">
        <v>935</v>
      </c>
      <c r="AG1949" t="s">
        <v>761</v>
      </c>
      <c r="AH1949" t="s">
        <v>762</v>
      </c>
      <c r="AI1949" t="s">
        <v>936</v>
      </c>
      <c r="AJ1949">
        <v>3625.94</v>
      </c>
      <c r="AK1949">
        <v>0</v>
      </c>
      <c r="AL1949">
        <v>0</v>
      </c>
      <c r="AM1949" t="s">
        <v>764</v>
      </c>
      <c r="AN1949" t="s">
        <v>764</v>
      </c>
      <c r="AO1949" t="s">
        <v>764</v>
      </c>
    </row>
    <row r="1950" spans="1:41" x14ac:dyDescent="0.35">
      <c r="A1950">
        <v>1247811</v>
      </c>
      <c r="B1950" t="s">
        <v>740</v>
      </c>
      <c r="C1950" t="s">
        <v>741</v>
      </c>
      <c r="D1950" t="e">
        <v>#N/A</v>
      </c>
      <c r="E1950" t="s">
        <v>942</v>
      </c>
      <c r="F1950" t="s">
        <v>907</v>
      </c>
      <c r="G1950">
        <v>2021</v>
      </c>
      <c r="H1950">
        <v>1</v>
      </c>
      <c r="I1950" t="s">
        <v>858</v>
      </c>
      <c r="J1950" s="29">
        <v>44226</v>
      </c>
      <c r="K1950" t="s">
        <v>744</v>
      </c>
      <c r="L1950" t="s">
        <v>847</v>
      </c>
      <c r="M1950" t="s">
        <v>908</v>
      </c>
      <c r="N1950" t="s">
        <v>909</v>
      </c>
      <c r="O1950" t="s">
        <v>872</v>
      </c>
      <c r="P1950" t="s">
        <v>673</v>
      </c>
      <c r="Q1950" t="s">
        <v>749</v>
      </c>
      <c r="R1950" t="s">
        <v>643</v>
      </c>
      <c r="S1950" t="s">
        <v>696</v>
      </c>
      <c r="T1950" t="s">
        <v>751</v>
      </c>
      <c r="U1950" t="s">
        <v>752</v>
      </c>
      <c r="V1950" t="s">
        <v>753</v>
      </c>
      <c r="W1950" t="s">
        <v>933</v>
      </c>
      <c r="X1950" t="s">
        <v>934</v>
      </c>
      <c r="Y1950" t="s">
        <v>755</v>
      </c>
      <c r="Z1950" t="s">
        <v>380</v>
      </c>
      <c r="AA1950" t="s">
        <v>756</v>
      </c>
      <c r="AB1950" t="s">
        <v>924</v>
      </c>
      <c r="AC1950" t="s">
        <v>758</v>
      </c>
      <c r="AD1950" t="s">
        <v>759</v>
      </c>
      <c r="AE1950" t="s">
        <v>472</v>
      </c>
      <c r="AF1950" t="s">
        <v>935</v>
      </c>
      <c r="AG1950" t="s">
        <v>761</v>
      </c>
      <c r="AH1950" t="s">
        <v>762</v>
      </c>
      <c r="AI1950" t="s">
        <v>936</v>
      </c>
      <c r="AJ1950">
        <v>289.56</v>
      </c>
      <c r="AK1950">
        <v>0</v>
      </c>
      <c r="AL1950">
        <v>0</v>
      </c>
      <c r="AM1950" t="s">
        <v>764</v>
      </c>
      <c r="AN1950" t="s">
        <v>764</v>
      </c>
      <c r="AO1950" t="s">
        <v>764</v>
      </c>
    </row>
    <row r="1951" spans="1:41" x14ac:dyDescent="0.35">
      <c r="A1951">
        <v>1238044</v>
      </c>
      <c r="B1951" t="s">
        <v>740</v>
      </c>
      <c r="C1951" t="s">
        <v>741</v>
      </c>
      <c r="D1951" t="e">
        <v>#N/A</v>
      </c>
      <c r="E1951" t="s">
        <v>943</v>
      </c>
      <c r="F1951" t="s">
        <v>907</v>
      </c>
      <c r="G1951">
        <v>2021</v>
      </c>
      <c r="H1951">
        <v>1</v>
      </c>
      <c r="I1951" t="s">
        <v>858</v>
      </c>
      <c r="J1951" s="29">
        <v>44224</v>
      </c>
      <c r="K1951" t="s">
        <v>744</v>
      </c>
      <c r="L1951" t="s">
        <v>745</v>
      </c>
      <c r="M1951" t="s">
        <v>910</v>
      </c>
      <c r="N1951" t="s">
        <v>911</v>
      </c>
      <c r="O1951" t="s">
        <v>912</v>
      </c>
      <c r="P1951" t="s">
        <v>673</v>
      </c>
      <c r="Q1951" t="s">
        <v>749</v>
      </c>
      <c r="R1951" t="s">
        <v>641</v>
      </c>
      <c r="S1951" t="s">
        <v>695</v>
      </c>
      <c r="T1951" t="s">
        <v>751</v>
      </c>
      <c r="U1951" t="s">
        <v>752</v>
      </c>
      <c r="V1951" t="s">
        <v>753</v>
      </c>
      <c r="W1951" t="s">
        <v>930</v>
      </c>
      <c r="X1951" t="s">
        <v>931</v>
      </c>
      <c r="Y1951" t="s">
        <v>755</v>
      </c>
      <c r="Z1951" t="s">
        <v>380</v>
      </c>
      <c r="AA1951" t="s">
        <v>756</v>
      </c>
      <c r="AB1951" t="s">
        <v>924</v>
      </c>
      <c r="AC1951" t="s">
        <v>758</v>
      </c>
      <c r="AD1951" t="s">
        <v>759</v>
      </c>
      <c r="AE1951" t="s">
        <v>472</v>
      </c>
      <c r="AF1951" t="s">
        <v>925</v>
      </c>
      <c r="AG1951" t="s">
        <v>761</v>
      </c>
      <c r="AH1951" t="s">
        <v>762</v>
      </c>
      <c r="AI1951" t="s">
        <v>926</v>
      </c>
      <c r="AJ1951">
        <v>5125.21</v>
      </c>
      <c r="AK1951">
        <v>0</v>
      </c>
      <c r="AL1951">
        <v>0</v>
      </c>
      <c r="AM1951" t="s">
        <v>764</v>
      </c>
      <c r="AN1951" t="s">
        <v>764</v>
      </c>
      <c r="AO1951" t="s">
        <v>764</v>
      </c>
    </row>
    <row r="1952" spans="1:41" x14ac:dyDescent="0.35">
      <c r="A1952">
        <v>1238043</v>
      </c>
      <c r="B1952" t="s">
        <v>740</v>
      </c>
      <c r="C1952" t="s">
        <v>741</v>
      </c>
      <c r="D1952" t="e">
        <v>#N/A</v>
      </c>
      <c r="E1952" t="s">
        <v>944</v>
      </c>
      <c r="F1952" t="s">
        <v>907</v>
      </c>
      <c r="G1952">
        <v>2021</v>
      </c>
      <c r="H1952">
        <v>1</v>
      </c>
      <c r="I1952" t="s">
        <v>858</v>
      </c>
      <c r="J1952" s="29">
        <v>44224</v>
      </c>
      <c r="K1952" t="s">
        <v>744</v>
      </c>
      <c r="L1952" t="s">
        <v>745</v>
      </c>
      <c r="M1952" t="s">
        <v>910</v>
      </c>
      <c r="N1952" t="s">
        <v>911</v>
      </c>
      <c r="O1952" t="s">
        <v>912</v>
      </c>
      <c r="P1952" t="s">
        <v>673</v>
      </c>
      <c r="Q1952" t="s">
        <v>749</v>
      </c>
      <c r="R1952" t="s">
        <v>641</v>
      </c>
      <c r="S1952" t="s">
        <v>695</v>
      </c>
      <c r="T1952" t="s">
        <v>751</v>
      </c>
      <c r="U1952" t="s">
        <v>752</v>
      </c>
      <c r="V1952" t="s">
        <v>753</v>
      </c>
      <c r="W1952" t="s">
        <v>933</v>
      </c>
      <c r="X1952" t="s">
        <v>934</v>
      </c>
      <c r="Y1952" t="s">
        <v>755</v>
      </c>
      <c r="Z1952" t="s">
        <v>380</v>
      </c>
      <c r="AA1952" t="s">
        <v>756</v>
      </c>
      <c r="AB1952" t="s">
        <v>924</v>
      </c>
      <c r="AC1952" t="s">
        <v>758</v>
      </c>
      <c r="AD1952" t="s">
        <v>759</v>
      </c>
      <c r="AE1952" t="s">
        <v>472</v>
      </c>
      <c r="AF1952" t="s">
        <v>935</v>
      </c>
      <c r="AG1952" t="s">
        <v>761</v>
      </c>
      <c r="AH1952" t="s">
        <v>762</v>
      </c>
      <c r="AI1952" t="s">
        <v>936</v>
      </c>
      <c r="AJ1952">
        <v>4589.6400000000003</v>
      </c>
      <c r="AK1952">
        <v>0</v>
      </c>
      <c r="AL1952">
        <v>0</v>
      </c>
      <c r="AM1952" t="s">
        <v>764</v>
      </c>
      <c r="AN1952" t="s">
        <v>764</v>
      </c>
      <c r="AO1952" t="s">
        <v>764</v>
      </c>
    </row>
    <row r="1953" spans="1:41" x14ac:dyDescent="0.35">
      <c r="A1953">
        <v>1720244</v>
      </c>
      <c r="B1953" t="s">
        <v>740</v>
      </c>
      <c r="C1953" t="s">
        <v>741</v>
      </c>
      <c r="D1953" t="e">
        <v>#N/A</v>
      </c>
      <c r="E1953" t="s">
        <v>1023</v>
      </c>
      <c r="F1953" t="s">
        <v>907</v>
      </c>
      <c r="G1953">
        <v>2021</v>
      </c>
      <c r="H1953">
        <v>1</v>
      </c>
      <c r="I1953" t="s">
        <v>858</v>
      </c>
      <c r="J1953" s="29">
        <v>44226</v>
      </c>
      <c r="K1953" t="s">
        <v>744</v>
      </c>
      <c r="L1953" t="s">
        <v>847</v>
      </c>
      <c r="M1953" t="s">
        <v>908</v>
      </c>
      <c r="N1953" t="s">
        <v>909</v>
      </c>
      <c r="O1953" t="s">
        <v>872</v>
      </c>
      <c r="P1953" t="s">
        <v>673</v>
      </c>
      <c r="Q1953" t="s">
        <v>749</v>
      </c>
      <c r="R1953" t="s">
        <v>639</v>
      </c>
      <c r="S1953" t="s">
        <v>703</v>
      </c>
      <c r="T1953" t="s">
        <v>751</v>
      </c>
      <c r="U1953" t="s">
        <v>752</v>
      </c>
      <c r="V1953" t="s">
        <v>753</v>
      </c>
      <c r="W1953" t="s">
        <v>922</v>
      </c>
      <c r="X1953" t="s">
        <v>923</v>
      </c>
      <c r="Y1953" t="s">
        <v>755</v>
      </c>
      <c r="Z1953" t="s">
        <v>380</v>
      </c>
      <c r="AA1953" t="s">
        <v>756</v>
      </c>
      <c r="AB1953" t="s">
        <v>924</v>
      </c>
      <c r="AC1953" t="s">
        <v>758</v>
      </c>
      <c r="AD1953" t="s">
        <v>759</v>
      </c>
      <c r="AE1953" t="s">
        <v>766</v>
      </c>
      <c r="AF1953" t="s">
        <v>925</v>
      </c>
      <c r="AG1953" t="s">
        <v>761</v>
      </c>
      <c r="AH1953" t="s">
        <v>762</v>
      </c>
      <c r="AI1953" t="s">
        <v>926</v>
      </c>
      <c r="AJ1953">
        <v>1121.45</v>
      </c>
      <c r="AK1953">
        <v>0</v>
      </c>
      <c r="AL1953">
        <v>0</v>
      </c>
      <c r="AM1953" t="s">
        <v>764</v>
      </c>
      <c r="AN1953" t="s">
        <v>764</v>
      </c>
      <c r="AO1953" t="s">
        <v>764</v>
      </c>
    </row>
    <row r="1954" spans="1:41" x14ac:dyDescent="0.35">
      <c r="A1954">
        <v>1199589</v>
      </c>
      <c r="B1954" t="s">
        <v>740</v>
      </c>
      <c r="C1954" t="s">
        <v>741</v>
      </c>
      <c r="D1954" t="e">
        <v>#N/A</v>
      </c>
      <c r="E1954" t="s">
        <v>945</v>
      </c>
      <c r="F1954" t="s">
        <v>907</v>
      </c>
      <c r="G1954">
        <v>2021</v>
      </c>
      <c r="H1954">
        <v>1</v>
      </c>
      <c r="I1954" t="s">
        <v>858</v>
      </c>
      <c r="J1954" s="29">
        <v>44226</v>
      </c>
      <c r="K1954" t="s">
        <v>744</v>
      </c>
      <c r="L1954" t="s">
        <v>847</v>
      </c>
      <c r="M1954" t="s">
        <v>908</v>
      </c>
      <c r="N1954" t="s">
        <v>909</v>
      </c>
      <c r="O1954" t="s">
        <v>872</v>
      </c>
      <c r="P1954" t="s">
        <v>673</v>
      </c>
      <c r="Q1954" t="s">
        <v>749</v>
      </c>
      <c r="R1954" t="s">
        <v>639</v>
      </c>
      <c r="S1954" t="s">
        <v>703</v>
      </c>
      <c r="T1954" t="s">
        <v>751</v>
      </c>
      <c r="U1954" t="s">
        <v>752</v>
      </c>
      <c r="V1954" t="s">
        <v>753</v>
      </c>
      <c r="W1954" t="s">
        <v>930</v>
      </c>
      <c r="X1954" t="s">
        <v>931</v>
      </c>
      <c r="Y1954" t="s">
        <v>755</v>
      </c>
      <c r="Z1954" t="s">
        <v>380</v>
      </c>
      <c r="AA1954" t="s">
        <v>756</v>
      </c>
      <c r="AB1954" t="s">
        <v>924</v>
      </c>
      <c r="AC1954" t="s">
        <v>758</v>
      </c>
      <c r="AD1954" t="s">
        <v>759</v>
      </c>
      <c r="AE1954" t="s">
        <v>766</v>
      </c>
      <c r="AF1954" t="s">
        <v>925</v>
      </c>
      <c r="AG1954" t="s">
        <v>761</v>
      </c>
      <c r="AH1954" t="s">
        <v>762</v>
      </c>
      <c r="AI1954" t="s">
        <v>926</v>
      </c>
      <c r="AJ1954">
        <v>772.58</v>
      </c>
      <c r="AK1954">
        <v>0</v>
      </c>
      <c r="AL1954">
        <v>0</v>
      </c>
      <c r="AM1954" t="s">
        <v>764</v>
      </c>
      <c r="AN1954" t="s">
        <v>764</v>
      </c>
      <c r="AO1954" t="s">
        <v>764</v>
      </c>
    </row>
    <row r="1955" spans="1:41" x14ac:dyDescent="0.35">
      <c r="A1955">
        <v>1208937</v>
      </c>
      <c r="B1955" t="s">
        <v>740</v>
      </c>
      <c r="C1955" t="s">
        <v>741</v>
      </c>
      <c r="D1955" t="e">
        <v>#N/A</v>
      </c>
      <c r="E1955" t="s">
        <v>946</v>
      </c>
      <c r="F1955" t="s">
        <v>907</v>
      </c>
      <c r="G1955">
        <v>2021</v>
      </c>
      <c r="H1955">
        <v>1</v>
      </c>
      <c r="I1955" t="s">
        <v>858</v>
      </c>
      <c r="J1955" s="29">
        <v>44226</v>
      </c>
      <c r="K1955" t="s">
        <v>744</v>
      </c>
      <c r="L1955" t="s">
        <v>847</v>
      </c>
      <c r="M1955" t="s">
        <v>908</v>
      </c>
      <c r="N1955" t="s">
        <v>909</v>
      </c>
      <c r="O1955" t="s">
        <v>872</v>
      </c>
      <c r="P1955" t="s">
        <v>673</v>
      </c>
      <c r="Q1955" t="s">
        <v>749</v>
      </c>
      <c r="R1955" t="s">
        <v>639</v>
      </c>
      <c r="S1955" t="s">
        <v>703</v>
      </c>
      <c r="T1955" t="s">
        <v>751</v>
      </c>
      <c r="U1955" t="s">
        <v>752</v>
      </c>
      <c r="V1955" t="s">
        <v>753</v>
      </c>
      <c r="W1955" t="s">
        <v>933</v>
      </c>
      <c r="X1955" t="s">
        <v>934</v>
      </c>
      <c r="Y1955" t="s">
        <v>755</v>
      </c>
      <c r="Z1955" t="s">
        <v>380</v>
      </c>
      <c r="AA1955" t="s">
        <v>756</v>
      </c>
      <c r="AB1955" t="s">
        <v>924</v>
      </c>
      <c r="AC1955" t="s">
        <v>758</v>
      </c>
      <c r="AD1955" t="s">
        <v>759</v>
      </c>
      <c r="AE1955" t="s">
        <v>766</v>
      </c>
      <c r="AF1955" t="s">
        <v>935</v>
      </c>
      <c r="AG1955" t="s">
        <v>761</v>
      </c>
      <c r="AH1955" t="s">
        <v>762</v>
      </c>
      <c r="AI1955" t="s">
        <v>936</v>
      </c>
      <c r="AJ1955">
        <v>2066.25</v>
      </c>
      <c r="AK1955">
        <v>0</v>
      </c>
      <c r="AL1955">
        <v>0</v>
      </c>
      <c r="AM1955" t="s">
        <v>764</v>
      </c>
      <c r="AN1955" t="s">
        <v>764</v>
      </c>
      <c r="AO1955" t="s">
        <v>764</v>
      </c>
    </row>
    <row r="1956" spans="1:41" x14ac:dyDescent="0.35">
      <c r="A1956">
        <v>1199587</v>
      </c>
      <c r="B1956" t="s">
        <v>740</v>
      </c>
      <c r="C1956" t="s">
        <v>741</v>
      </c>
      <c r="D1956" t="e">
        <v>#N/A</v>
      </c>
      <c r="E1956" t="s">
        <v>947</v>
      </c>
      <c r="F1956" t="s">
        <v>907</v>
      </c>
      <c r="G1956">
        <v>2021</v>
      </c>
      <c r="H1956">
        <v>1</v>
      </c>
      <c r="I1956" t="s">
        <v>858</v>
      </c>
      <c r="J1956" s="29">
        <v>44224</v>
      </c>
      <c r="K1956" t="s">
        <v>744</v>
      </c>
      <c r="L1956" t="s">
        <v>745</v>
      </c>
      <c r="M1956" t="s">
        <v>910</v>
      </c>
      <c r="N1956" t="s">
        <v>911</v>
      </c>
      <c r="O1956" t="s">
        <v>912</v>
      </c>
      <c r="P1956" t="s">
        <v>673</v>
      </c>
      <c r="Q1956" t="s">
        <v>749</v>
      </c>
      <c r="R1956" t="s">
        <v>637</v>
      </c>
      <c r="S1956" t="s">
        <v>705</v>
      </c>
      <c r="T1956" t="s">
        <v>751</v>
      </c>
      <c r="U1956" t="s">
        <v>752</v>
      </c>
      <c r="V1956" t="s">
        <v>753</v>
      </c>
      <c r="W1956" t="s">
        <v>930</v>
      </c>
      <c r="X1956" t="s">
        <v>931</v>
      </c>
      <c r="Y1956" t="s">
        <v>755</v>
      </c>
      <c r="Z1956" t="s">
        <v>380</v>
      </c>
      <c r="AA1956" t="s">
        <v>756</v>
      </c>
      <c r="AB1956" t="s">
        <v>924</v>
      </c>
      <c r="AC1956" t="s">
        <v>758</v>
      </c>
      <c r="AD1956" t="s">
        <v>759</v>
      </c>
      <c r="AE1956" t="s">
        <v>766</v>
      </c>
      <c r="AF1956" t="s">
        <v>925</v>
      </c>
      <c r="AG1956" t="s">
        <v>761</v>
      </c>
      <c r="AH1956" t="s">
        <v>762</v>
      </c>
      <c r="AI1956" t="s">
        <v>926</v>
      </c>
      <c r="AJ1956">
        <v>439.56</v>
      </c>
      <c r="AK1956">
        <v>0</v>
      </c>
      <c r="AL1956">
        <v>0</v>
      </c>
      <c r="AM1956" t="s">
        <v>764</v>
      </c>
      <c r="AN1956" t="s">
        <v>764</v>
      </c>
      <c r="AO1956" t="s">
        <v>764</v>
      </c>
    </row>
    <row r="1957" spans="1:41" x14ac:dyDescent="0.35">
      <c r="A1957">
        <v>1316953</v>
      </c>
      <c r="B1957" t="s">
        <v>740</v>
      </c>
      <c r="C1957" t="s">
        <v>741</v>
      </c>
      <c r="D1957" t="e">
        <v>#N/A</v>
      </c>
      <c r="E1957" t="s">
        <v>1001</v>
      </c>
      <c r="F1957" t="s">
        <v>907</v>
      </c>
      <c r="G1957">
        <v>2021</v>
      </c>
      <c r="H1957">
        <v>1</v>
      </c>
      <c r="I1957" t="s">
        <v>858</v>
      </c>
      <c r="J1957" s="29">
        <v>44224</v>
      </c>
      <c r="K1957" t="s">
        <v>744</v>
      </c>
      <c r="L1957" t="s">
        <v>745</v>
      </c>
      <c r="M1957" t="s">
        <v>910</v>
      </c>
      <c r="N1957" t="s">
        <v>911</v>
      </c>
      <c r="O1957" t="s">
        <v>912</v>
      </c>
      <c r="P1957" t="s">
        <v>673</v>
      </c>
      <c r="Q1957" t="s">
        <v>749</v>
      </c>
      <c r="R1957" t="s">
        <v>629</v>
      </c>
      <c r="S1957" t="s">
        <v>818</v>
      </c>
      <c r="T1957" t="s">
        <v>751</v>
      </c>
      <c r="U1957" t="s">
        <v>752</v>
      </c>
      <c r="V1957" t="s">
        <v>753</v>
      </c>
      <c r="W1957" t="s">
        <v>930</v>
      </c>
      <c r="X1957" t="s">
        <v>931</v>
      </c>
      <c r="Y1957" t="s">
        <v>755</v>
      </c>
      <c r="Z1957" t="s">
        <v>380</v>
      </c>
      <c r="AA1957" t="s">
        <v>756</v>
      </c>
      <c r="AB1957" t="s">
        <v>924</v>
      </c>
      <c r="AC1957" t="s">
        <v>758</v>
      </c>
      <c r="AD1957" t="s">
        <v>759</v>
      </c>
      <c r="AE1957" t="s">
        <v>766</v>
      </c>
      <c r="AF1957" t="s">
        <v>925</v>
      </c>
      <c r="AG1957" t="s">
        <v>761</v>
      </c>
      <c r="AH1957" t="s">
        <v>762</v>
      </c>
      <c r="AI1957" t="s">
        <v>926</v>
      </c>
      <c r="AJ1957">
        <v>104.26</v>
      </c>
      <c r="AK1957">
        <v>0</v>
      </c>
      <c r="AL1957">
        <v>0</v>
      </c>
      <c r="AM1957" t="s">
        <v>764</v>
      </c>
      <c r="AN1957" t="s">
        <v>764</v>
      </c>
      <c r="AO1957" t="s">
        <v>764</v>
      </c>
    </row>
    <row r="1958" spans="1:41" x14ac:dyDescent="0.35">
      <c r="A1958">
        <v>1306410</v>
      </c>
      <c r="B1958" t="s">
        <v>740</v>
      </c>
      <c r="C1958" t="s">
        <v>741</v>
      </c>
      <c r="D1958" t="e">
        <v>#N/A</v>
      </c>
      <c r="E1958" t="s">
        <v>952</v>
      </c>
      <c r="F1958" t="s">
        <v>907</v>
      </c>
      <c r="G1958">
        <v>2021</v>
      </c>
      <c r="H1958">
        <v>1</v>
      </c>
      <c r="I1958" t="s">
        <v>858</v>
      </c>
      <c r="J1958" s="29">
        <v>44224</v>
      </c>
      <c r="K1958" t="s">
        <v>744</v>
      </c>
      <c r="L1958" t="s">
        <v>745</v>
      </c>
      <c r="M1958" t="s">
        <v>910</v>
      </c>
      <c r="N1958" t="s">
        <v>911</v>
      </c>
      <c r="O1958" t="s">
        <v>912</v>
      </c>
      <c r="P1958" t="s">
        <v>673</v>
      </c>
      <c r="Q1958" t="s">
        <v>749</v>
      </c>
      <c r="R1958" t="s">
        <v>627</v>
      </c>
      <c r="S1958" t="s">
        <v>786</v>
      </c>
      <c r="T1958" t="s">
        <v>751</v>
      </c>
      <c r="U1958" t="s">
        <v>752</v>
      </c>
      <c r="V1958" t="s">
        <v>753</v>
      </c>
      <c r="W1958" t="s">
        <v>933</v>
      </c>
      <c r="X1958" t="s">
        <v>934</v>
      </c>
      <c r="Y1958" t="s">
        <v>755</v>
      </c>
      <c r="Z1958" t="s">
        <v>380</v>
      </c>
      <c r="AA1958" t="s">
        <v>756</v>
      </c>
      <c r="AB1958" t="s">
        <v>924</v>
      </c>
      <c r="AC1958" t="s">
        <v>758</v>
      </c>
      <c r="AD1958" t="s">
        <v>759</v>
      </c>
      <c r="AE1958" t="s">
        <v>768</v>
      </c>
      <c r="AF1958" t="s">
        <v>935</v>
      </c>
      <c r="AG1958" t="s">
        <v>761</v>
      </c>
      <c r="AH1958" t="s">
        <v>762</v>
      </c>
      <c r="AI1958" t="s">
        <v>936</v>
      </c>
      <c r="AJ1958">
        <v>586.89</v>
      </c>
      <c r="AK1958">
        <v>0</v>
      </c>
      <c r="AL1958">
        <v>0</v>
      </c>
      <c r="AM1958" t="s">
        <v>764</v>
      </c>
      <c r="AN1958" t="s">
        <v>764</v>
      </c>
      <c r="AO1958" t="s">
        <v>764</v>
      </c>
    </row>
    <row r="1959" spans="1:41" x14ac:dyDescent="0.35">
      <c r="A1959">
        <v>1306410</v>
      </c>
      <c r="B1959" t="s">
        <v>740</v>
      </c>
      <c r="C1959" t="s">
        <v>741</v>
      </c>
      <c r="D1959" t="e">
        <v>#N/A</v>
      </c>
      <c r="E1959" t="s">
        <v>952</v>
      </c>
      <c r="F1959" t="s">
        <v>907</v>
      </c>
      <c r="G1959">
        <v>2021</v>
      </c>
      <c r="H1959">
        <v>1</v>
      </c>
      <c r="I1959" t="s">
        <v>858</v>
      </c>
      <c r="J1959" s="29">
        <v>44227</v>
      </c>
      <c r="K1959" t="s">
        <v>744</v>
      </c>
      <c r="L1959" t="s">
        <v>914</v>
      </c>
      <c r="M1959" t="s">
        <v>915</v>
      </c>
      <c r="N1959" t="s">
        <v>916</v>
      </c>
      <c r="O1959" t="s">
        <v>917</v>
      </c>
      <c r="P1959" t="s">
        <v>673</v>
      </c>
      <c r="Q1959" t="s">
        <v>749</v>
      </c>
      <c r="R1959" t="s">
        <v>627</v>
      </c>
      <c r="S1959" t="s">
        <v>786</v>
      </c>
      <c r="T1959" t="s">
        <v>751</v>
      </c>
      <c r="U1959" t="s">
        <v>752</v>
      </c>
      <c r="V1959" t="s">
        <v>753</v>
      </c>
      <c r="W1959" t="s">
        <v>933</v>
      </c>
      <c r="X1959" t="s">
        <v>934</v>
      </c>
      <c r="Y1959" t="s">
        <v>755</v>
      </c>
      <c r="Z1959" t="s">
        <v>380</v>
      </c>
      <c r="AA1959" t="s">
        <v>756</v>
      </c>
      <c r="AB1959" t="s">
        <v>924</v>
      </c>
      <c r="AC1959" t="s">
        <v>758</v>
      </c>
      <c r="AD1959" t="s">
        <v>759</v>
      </c>
      <c r="AE1959" t="s">
        <v>768</v>
      </c>
      <c r="AF1959" t="s">
        <v>935</v>
      </c>
      <c r="AG1959" t="s">
        <v>761</v>
      </c>
      <c r="AH1959" t="s">
        <v>762</v>
      </c>
      <c r="AI1959" t="s">
        <v>936</v>
      </c>
      <c r="AJ1959">
        <v>-586.89</v>
      </c>
      <c r="AK1959">
        <v>0</v>
      </c>
      <c r="AL1959">
        <v>0</v>
      </c>
      <c r="AM1959" t="s">
        <v>764</v>
      </c>
      <c r="AN1959" t="s">
        <v>764</v>
      </c>
      <c r="AO1959" t="s">
        <v>764</v>
      </c>
    </row>
    <row r="1960" spans="1:41" x14ac:dyDescent="0.35">
      <c r="A1960">
        <v>1060781</v>
      </c>
      <c r="B1960" t="s">
        <v>740</v>
      </c>
      <c r="C1960" t="s">
        <v>741</v>
      </c>
      <c r="D1960" t="e">
        <v>#N/A</v>
      </c>
      <c r="E1960" t="s">
        <v>953</v>
      </c>
      <c r="F1960" t="s">
        <v>907</v>
      </c>
      <c r="G1960">
        <v>2021</v>
      </c>
      <c r="H1960">
        <v>1</v>
      </c>
      <c r="I1960" t="s">
        <v>858</v>
      </c>
      <c r="J1960" s="29">
        <v>44224</v>
      </c>
      <c r="K1960" t="s">
        <v>744</v>
      </c>
      <c r="L1960" t="s">
        <v>745</v>
      </c>
      <c r="M1960" t="s">
        <v>910</v>
      </c>
      <c r="N1960" t="s">
        <v>911</v>
      </c>
      <c r="O1960" t="s">
        <v>912</v>
      </c>
      <c r="P1960" t="s">
        <v>673</v>
      </c>
      <c r="Q1960" t="s">
        <v>749</v>
      </c>
      <c r="R1960" t="s">
        <v>625</v>
      </c>
      <c r="S1960" t="s">
        <v>698</v>
      </c>
      <c r="T1960" t="s">
        <v>751</v>
      </c>
      <c r="U1960" t="s">
        <v>752</v>
      </c>
      <c r="V1960" t="s">
        <v>753</v>
      </c>
      <c r="W1960" t="s">
        <v>930</v>
      </c>
      <c r="X1960" t="s">
        <v>931</v>
      </c>
      <c r="Y1960" t="s">
        <v>755</v>
      </c>
      <c r="Z1960" t="s">
        <v>380</v>
      </c>
      <c r="AA1960" t="s">
        <v>756</v>
      </c>
      <c r="AB1960" t="s">
        <v>924</v>
      </c>
      <c r="AC1960" t="s">
        <v>758</v>
      </c>
      <c r="AD1960" t="s">
        <v>759</v>
      </c>
      <c r="AE1960" t="s">
        <v>472</v>
      </c>
      <c r="AF1960" t="s">
        <v>925</v>
      </c>
      <c r="AG1960" t="s">
        <v>761</v>
      </c>
      <c r="AH1960" t="s">
        <v>762</v>
      </c>
      <c r="AI1960" t="s">
        <v>926</v>
      </c>
      <c r="AJ1960">
        <v>10363.32</v>
      </c>
      <c r="AK1960">
        <v>0</v>
      </c>
      <c r="AL1960">
        <v>0</v>
      </c>
      <c r="AM1960" t="s">
        <v>764</v>
      </c>
      <c r="AN1960" t="s">
        <v>764</v>
      </c>
      <c r="AO1960" t="s">
        <v>764</v>
      </c>
    </row>
    <row r="1961" spans="1:41" x14ac:dyDescent="0.35">
      <c r="A1961">
        <v>1060780</v>
      </c>
      <c r="B1961" t="s">
        <v>740</v>
      </c>
      <c r="C1961" t="s">
        <v>741</v>
      </c>
      <c r="D1961" t="e">
        <v>#N/A</v>
      </c>
      <c r="E1961" t="s">
        <v>954</v>
      </c>
      <c r="F1961" t="s">
        <v>907</v>
      </c>
      <c r="G1961">
        <v>2021</v>
      </c>
      <c r="H1961">
        <v>1</v>
      </c>
      <c r="I1961" t="s">
        <v>858</v>
      </c>
      <c r="J1961" s="29">
        <v>44224</v>
      </c>
      <c r="K1961" t="s">
        <v>744</v>
      </c>
      <c r="L1961" t="s">
        <v>745</v>
      </c>
      <c r="M1961" t="s">
        <v>910</v>
      </c>
      <c r="N1961" t="s">
        <v>911</v>
      </c>
      <c r="O1961" t="s">
        <v>912</v>
      </c>
      <c r="P1961" t="s">
        <v>673</v>
      </c>
      <c r="Q1961" t="s">
        <v>749</v>
      </c>
      <c r="R1961" t="s">
        <v>625</v>
      </c>
      <c r="S1961" t="s">
        <v>698</v>
      </c>
      <c r="T1961" t="s">
        <v>751</v>
      </c>
      <c r="U1961" t="s">
        <v>752</v>
      </c>
      <c r="V1961" t="s">
        <v>753</v>
      </c>
      <c r="W1961" t="s">
        <v>933</v>
      </c>
      <c r="X1961" t="s">
        <v>934</v>
      </c>
      <c r="Y1961" t="s">
        <v>755</v>
      </c>
      <c r="Z1961" t="s">
        <v>380</v>
      </c>
      <c r="AA1961" t="s">
        <v>756</v>
      </c>
      <c r="AB1961" t="s">
        <v>924</v>
      </c>
      <c r="AC1961" t="s">
        <v>758</v>
      </c>
      <c r="AD1961" t="s">
        <v>759</v>
      </c>
      <c r="AE1961" t="s">
        <v>472</v>
      </c>
      <c r="AF1961" t="s">
        <v>935</v>
      </c>
      <c r="AG1961" t="s">
        <v>761</v>
      </c>
      <c r="AH1961" t="s">
        <v>762</v>
      </c>
      <c r="AI1961" t="s">
        <v>936</v>
      </c>
      <c r="AJ1961">
        <v>6919.15</v>
      </c>
      <c r="AK1961">
        <v>0</v>
      </c>
      <c r="AL1961">
        <v>0</v>
      </c>
      <c r="AM1961" t="s">
        <v>764</v>
      </c>
      <c r="AN1961" t="s">
        <v>764</v>
      </c>
      <c r="AO1961" t="s">
        <v>764</v>
      </c>
    </row>
    <row r="1962" spans="1:41" x14ac:dyDescent="0.35">
      <c r="A1962">
        <v>1095414</v>
      </c>
      <c r="B1962" t="s">
        <v>740</v>
      </c>
      <c r="C1962" t="s">
        <v>741</v>
      </c>
      <c r="D1962" t="e">
        <v>#N/A</v>
      </c>
      <c r="E1962" t="s">
        <v>1009</v>
      </c>
      <c r="F1962" t="s">
        <v>907</v>
      </c>
      <c r="G1962">
        <v>2021</v>
      </c>
      <c r="H1962">
        <v>1</v>
      </c>
      <c r="I1962" t="s">
        <v>858</v>
      </c>
      <c r="J1962" s="29">
        <v>44224</v>
      </c>
      <c r="K1962" t="s">
        <v>744</v>
      </c>
      <c r="L1962" t="s">
        <v>745</v>
      </c>
      <c r="M1962" t="s">
        <v>910</v>
      </c>
      <c r="N1962" t="s">
        <v>911</v>
      </c>
      <c r="O1962" t="s">
        <v>912</v>
      </c>
      <c r="P1962" t="s">
        <v>673</v>
      </c>
      <c r="Q1962" t="s">
        <v>749</v>
      </c>
      <c r="R1962" t="s">
        <v>623</v>
      </c>
      <c r="S1962" t="s">
        <v>820</v>
      </c>
      <c r="T1962" t="s">
        <v>751</v>
      </c>
      <c r="U1962" t="s">
        <v>752</v>
      </c>
      <c r="V1962" t="s">
        <v>753</v>
      </c>
      <c r="W1962" t="s">
        <v>933</v>
      </c>
      <c r="X1962" t="s">
        <v>934</v>
      </c>
      <c r="Y1962" t="s">
        <v>755</v>
      </c>
      <c r="Z1962" t="s">
        <v>380</v>
      </c>
      <c r="AA1962" t="s">
        <v>756</v>
      </c>
      <c r="AB1962" t="s">
        <v>924</v>
      </c>
      <c r="AC1962" t="s">
        <v>758</v>
      </c>
      <c r="AD1962" t="s">
        <v>759</v>
      </c>
      <c r="AE1962" t="s">
        <v>768</v>
      </c>
      <c r="AF1962" t="s">
        <v>935</v>
      </c>
      <c r="AG1962" t="s">
        <v>761</v>
      </c>
      <c r="AH1962" t="s">
        <v>762</v>
      </c>
      <c r="AI1962" t="s">
        <v>936</v>
      </c>
      <c r="AJ1962">
        <v>484.75</v>
      </c>
      <c r="AK1962">
        <v>0</v>
      </c>
      <c r="AL1962">
        <v>0</v>
      </c>
      <c r="AM1962" t="s">
        <v>764</v>
      </c>
      <c r="AN1962" t="s">
        <v>764</v>
      </c>
      <c r="AO1962" t="s">
        <v>764</v>
      </c>
    </row>
    <row r="1963" spans="1:41" x14ac:dyDescent="0.35">
      <c r="A1963">
        <v>1095414</v>
      </c>
      <c r="B1963" t="s">
        <v>740</v>
      </c>
      <c r="C1963" t="s">
        <v>741</v>
      </c>
      <c r="D1963" t="e">
        <v>#N/A</v>
      </c>
      <c r="E1963" t="s">
        <v>1009</v>
      </c>
      <c r="F1963" t="s">
        <v>907</v>
      </c>
      <c r="G1963">
        <v>2021</v>
      </c>
      <c r="H1963">
        <v>1</v>
      </c>
      <c r="I1963" t="s">
        <v>858</v>
      </c>
      <c r="J1963" s="29">
        <v>44227</v>
      </c>
      <c r="K1963" t="s">
        <v>744</v>
      </c>
      <c r="L1963" t="s">
        <v>914</v>
      </c>
      <c r="M1963" t="s">
        <v>915</v>
      </c>
      <c r="N1963" t="s">
        <v>916</v>
      </c>
      <c r="O1963" t="s">
        <v>917</v>
      </c>
      <c r="P1963" t="s">
        <v>673</v>
      </c>
      <c r="Q1963" t="s">
        <v>749</v>
      </c>
      <c r="R1963" t="s">
        <v>623</v>
      </c>
      <c r="S1963" t="s">
        <v>820</v>
      </c>
      <c r="T1963" t="s">
        <v>751</v>
      </c>
      <c r="U1963" t="s">
        <v>752</v>
      </c>
      <c r="V1963" t="s">
        <v>753</v>
      </c>
      <c r="W1963" t="s">
        <v>933</v>
      </c>
      <c r="X1963" t="s">
        <v>934</v>
      </c>
      <c r="Y1963" t="s">
        <v>755</v>
      </c>
      <c r="Z1963" t="s">
        <v>380</v>
      </c>
      <c r="AA1963" t="s">
        <v>756</v>
      </c>
      <c r="AB1963" t="s">
        <v>924</v>
      </c>
      <c r="AC1963" t="s">
        <v>758</v>
      </c>
      <c r="AD1963" t="s">
        <v>759</v>
      </c>
      <c r="AE1963" t="s">
        <v>768</v>
      </c>
      <c r="AF1963" t="s">
        <v>935</v>
      </c>
      <c r="AG1963" t="s">
        <v>761</v>
      </c>
      <c r="AH1963" t="s">
        <v>762</v>
      </c>
      <c r="AI1963" t="s">
        <v>936</v>
      </c>
      <c r="AJ1963">
        <v>-484.75</v>
      </c>
      <c r="AK1963">
        <v>0</v>
      </c>
      <c r="AL1963">
        <v>0</v>
      </c>
      <c r="AM1963" t="s">
        <v>764</v>
      </c>
      <c r="AN1963" t="s">
        <v>764</v>
      </c>
      <c r="AO1963" t="s">
        <v>764</v>
      </c>
    </row>
    <row r="1964" spans="1:41" x14ac:dyDescent="0.35">
      <c r="A1964">
        <v>1069715</v>
      </c>
      <c r="B1964" t="s">
        <v>740</v>
      </c>
      <c r="C1964" t="s">
        <v>741</v>
      </c>
      <c r="D1964" t="e">
        <v>#N/A</v>
      </c>
      <c r="E1964" t="s">
        <v>957</v>
      </c>
      <c r="F1964" t="s">
        <v>907</v>
      </c>
      <c r="G1964">
        <v>2021</v>
      </c>
      <c r="H1964">
        <v>1</v>
      </c>
      <c r="I1964" t="s">
        <v>858</v>
      </c>
      <c r="J1964" s="29">
        <v>44224</v>
      </c>
      <c r="K1964" t="s">
        <v>744</v>
      </c>
      <c r="L1964" t="s">
        <v>745</v>
      </c>
      <c r="M1964" t="s">
        <v>910</v>
      </c>
      <c r="N1964" t="s">
        <v>911</v>
      </c>
      <c r="O1964" t="s">
        <v>912</v>
      </c>
      <c r="P1964" t="s">
        <v>673</v>
      </c>
      <c r="Q1964" t="s">
        <v>749</v>
      </c>
      <c r="R1964" t="s">
        <v>619</v>
      </c>
      <c r="S1964" t="s">
        <v>792</v>
      </c>
      <c r="T1964" t="s">
        <v>751</v>
      </c>
      <c r="U1964" t="s">
        <v>752</v>
      </c>
      <c r="V1964" t="s">
        <v>753</v>
      </c>
      <c r="W1964" t="s">
        <v>930</v>
      </c>
      <c r="X1964" t="s">
        <v>931</v>
      </c>
      <c r="Y1964" t="s">
        <v>755</v>
      </c>
      <c r="Z1964" t="s">
        <v>380</v>
      </c>
      <c r="AA1964" t="s">
        <v>756</v>
      </c>
      <c r="AB1964" t="s">
        <v>924</v>
      </c>
      <c r="AC1964" t="s">
        <v>758</v>
      </c>
      <c r="AD1964" t="s">
        <v>759</v>
      </c>
      <c r="AE1964" t="s">
        <v>562</v>
      </c>
      <c r="AF1964" t="s">
        <v>925</v>
      </c>
      <c r="AG1964" t="s">
        <v>761</v>
      </c>
      <c r="AH1964" t="s">
        <v>762</v>
      </c>
      <c r="AI1964" t="s">
        <v>926</v>
      </c>
      <c r="AJ1964">
        <v>239.79</v>
      </c>
      <c r="AK1964">
        <v>0</v>
      </c>
      <c r="AL1964">
        <v>0</v>
      </c>
      <c r="AM1964" t="s">
        <v>764</v>
      </c>
      <c r="AN1964" t="s">
        <v>764</v>
      </c>
      <c r="AO1964" t="s">
        <v>764</v>
      </c>
    </row>
    <row r="1965" spans="1:41" x14ac:dyDescent="0.35">
      <c r="A1965">
        <v>1069714</v>
      </c>
      <c r="B1965" t="s">
        <v>740</v>
      </c>
      <c r="C1965" t="s">
        <v>741</v>
      </c>
      <c r="D1965" t="e">
        <v>#N/A</v>
      </c>
      <c r="E1965" t="s">
        <v>958</v>
      </c>
      <c r="F1965" t="s">
        <v>907</v>
      </c>
      <c r="G1965">
        <v>2021</v>
      </c>
      <c r="H1965">
        <v>1</v>
      </c>
      <c r="I1965" t="s">
        <v>858</v>
      </c>
      <c r="J1965" s="29">
        <v>44224</v>
      </c>
      <c r="K1965" t="s">
        <v>744</v>
      </c>
      <c r="L1965" t="s">
        <v>745</v>
      </c>
      <c r="M1965" t="s">
        <v>910</v>
      </c>
      <c r="N1965" t="s">
        <v>911</v>
      </c>
      <c r="O1965" t="s">
        <v>912</v>
      </c>
      <c r="P1965" t="s">
        <v>673</v>
      </c>
      <c r="Q1965" t="s">
        <v>749</v>
      </c>
      <c r="R1965" t="s">
        <v>619</v>
      </c>
      <c r="S1965" t="s">
        <v>792</v>
      </c>
      <c r="T1965" t="s">
        <v>751</v>
      </c>
      <c r="U1965" t="s">
        <v>752</v>
      </c>
      <c r="V1965" t="s">
        <v>753</v>
      </c>
      <c r="W1965" t="s">
        <v>933</v>
      </c>
      <c r="X1965" t="s">
        <v>934</v>
      </c>
      <c r="Y1965" t="s">
        <v>755</v>
      </c>
      <c r="Z1965" t="s">
        <v>380</v>
      </c>
      <c r="AA1965" t="s">
        <v>756</v>
      </c>
      <c r="AB1965" t="s">
        <v>924</v>
      </c>
      <c r="AC1965" t="s">
        <v>758</v>
      </c>
      <c r="AD1965" t="s">
        <v>759</v>
      </c>
      <c r="AE1965" t="s">
        <v>562</v>
      </c>
      <c r="AF1965" t="s">
        <v>935</v>
      </c>
      <c r="AG1965" t="s">
        <v>761</v>
      </c>
      <c r="AH1965" t="s">
        <v>762</v>
      </c>
      <c r="AI1965" t="s">
        <v>936</v>
      </c>
      <c r="AJ1965">
        <v>482.67</v>
      </c>
      <c r="AK1965">
        <v>0</v>
      </c>
      <c r="AL1965">
        <v>0</v>
      </c>
      <c r="AM1965" t="s">
        <v>764</v>
      </c>
      <c r="AN1965" t="s">
        <v>764</v>
      </c>
      <c r="AO1965" t="s">
        <v>764</v>
      </c>
    </row>
    <row r="1966" spans="1:41" x14ac:dyDescent="0.35">
      <c r="A1966">
        <v>1028080</v>
      </c>
      <c r="B1966" t="s">
        <v>740</v>
      </c>
      <c r="C1966" t="s">
        <v>741</v>
      </c>
      <c r="D1966" t="e">
        <v>#N/A</v>
      </c>
      <c r="E1966" t="s">
        <v>959</v>
      </c>
      <c r="F1966" t="s">
        <v>907</v>
      </c>
      <c r="G1966">
        <v>2021</v>
      </c>
      <c r="H1966">
        <v>1</v>
      </c>
      <c r="I1966" t="s">
        <v>858</v>
      </c>
      <c r="J1966" s="29">
        <v>44224</v>
      </c>
      <c r="K1966" t="s">
        <v>744</v>
      </c>
      <c r="L1966" t="s">
        <v>745</v>
      </c>
      <c r="M1966" t="s">
        <v>910</v>
      </c>
      <c r="N1966" t="s">
        <v>911</v>
      </c>
      <c r="O1966" t="s">
        <v>912</v>
      </c>
      <c r="P1966" t="s">
        <v>673</v>
      </c>
      <c r="Q1966" t="s">
        <v>749</v>
      </c>
      <c r="R1966" t="s">
        <v>617</v>
      </c>
      <c r="S1966" t="s">
        <v>694</v>
      </c>
      <c r="T1966" t="s">
        <v>751</v>
      </c>
      <c r="U1966" t="s">
        <v>752</v>
      </c>
      <c r="V1966" t="s">
        <v>753</v>
      </c>
      <c r="W1966" t="s">
        <v>930</v>
      </c>
      <c r="X1966" t="s">
        <v>931</v>
      </c>
      <c r="Y1966" t="s">
        <v>755</v>
      </c>
      <c r="Z1966" t="s">
        <v>380</v>
      </c>
      <c r="AA1966" t="s">
        <v>756</v>
      </c>
      <c r="AB1966" t="s">
        <v>924</v>
      </c>
      <c r="AC1966" t="s">
        <v>758</v>
      </c>
      <c r="AD1966" t="s">
        <v>759</v>
      </c>
      <c r="AE1966" t="s">
        <v>472</v>
      </c>
      <c r="AF1966" t="s">
        <v>925</v>
      </c>
      <c r="AG1966" t="s">
        <v>761</v>
      </c>
      <c r="AH1966" t="s">
        <v>762</v>
      </c>
      <c r="AI1966" t="s">
        <v>926</v>
      </c>
      <c r="AJ1966">
        <v>3906.19</v>
      </c>
      <c r="AK1966">
        <v>0</v>
      </c>
      <c r="AL1966">
        <v>0</v>
      </c>
      <c r="AM1966" t="s">
        <v>764</v>
      </c>
      <c r="AN1966" t="s">
        <v>764</v>
      </c>
      <c r="AO1966" t="s">
        <v>764</v>
      </c>
    </row>
    <row r="1967" spans="1:41" x14ac:dyDescent="0.35">
      <c r="A1967">
        <v>1028079</v>
      </c>
      <c r="B1967" t="s">
        <v>740</v>
      </c>
      <c r="C1967" t="s">
        <v>741</v>
      </c>
      <c r="D1967" t="e">
        <v>#N/A</v>
      </c>
      <c r="E1967" t="s">
        <v>960</v>
      </c>
      <c r="F1967" t="s">
        <v>907</v>
      </c>
      <c r="G1967">
        <v>2021</v>
      </c>
      <c r="H1967">
        <v>1</v>
      </c>
      <c r="I1967" t="s">
        <v>858</v>
      </c>
      <c r="J1967" s="29">
        <v>44224</v>
      </c>
      <c r="K1967" t="s">
        <v>744</v>
      </c>
      <c r="L1967" t="s">
        <v>745</v>
      </c>
      <c r="M1967" t="s">
        <v>910</v>
      </c>
      <c r="N1967" t="s">
        <v>911</v>
      </c>
      <c r="O1967" t="s">
        <v>912</v>
      </c>
      <c r="P1967" t="s">
        <v>673</v>
      </c>
      <c r="Q1967" t="s">
        <v>749</v>
      </c>
      <c r="R1967" t="s">
        <v>617</v>
      </c>
      <c r="S1967" t="s">
        <v>694</v>
      </c>
      <c r="T1967" t="s">
        <v>751</v>
      </c>
      <c r="U1967" t="s">
        <v>752</v>
      </c>
      <c r="V1967" t="s">
        <v>753</v>
      </c>
      <c r="W1967" t="s">
        <v>933</v>
      </c>
      <c r="X1967" t="s">
        <v>934</v>
      </c>
      <c r="Y1967" t="s">
        <v>755</v>
      </c>
      <c r="Z1967" t="s">
        <v>380</v>
      </c>
      <c r="AA1967" t="s">
        <v>756</v>
      </c>
      <c r="AB1967" t="s">
        <v>924</v>
      </c>
      <c r="AC1967" t="s">
        <v>758</v>
      </c>
      <c r="AD1967" t="s">
        <v>759</v>
      </c>
      <c r="AE1967" t="s">
        <v>472</v>
      </c>
      <c r="AF1967" t="s">
        <v>935</v>
      </c>
      <c r="AG1967" t="s">
        <v>761</v>
      </c>
      <c r="AH1967" t="s">
        <v>762</v>
      </c>
      <c r="AI1967" t="s">
        <v>936</v>
      </c>
      <c r="AJ1967">
        <v>2617.0300000000002</v>
      </c>
      <c r="AK1967">
        <v>0</v>
      </c>
      <c r="AL1967">
        <v>0</v>
      </c>
      <c r="AM1967" t="s">
        <v>764</v>
      </c>
      <c r="AN1967" t="s">
        <v>764</v>
      </c>
      <c r="AO1967" t="s">
        <v>764</v>
      </c>
    </row>
    <row r="1968" spans="1:41" x14ac:dyDescent="0.35">
      <c r="A1968">
        <v>1060773</v>
      </c>
      <c r="B1968" t="s">
        <v>740</v>
      </c>
      <c r="C1968" t="s">
        <v>741</v>
      </c>
      <c r="D1968" t="e">
        <v>#N/A</v>
      </c>
      <c r="E1968" t="s">
        <v>961</v>
      </c>
      <c r="F1968" t="s">
        <v>907</v>
      </c>
      <c r="G1968">
        <v>2021</v>
      </c>
      <c r="H1968">
        <v>1</v>
      </c>
      <c r="I1968" t="s">
        <v>858</v>
      </c>
      <c r="J1968" s="29">
        <v>44224</v>
      </c>
      <c r="K1968" t="s">
        <v>744</v>
      </c>
      <c r="L1968" t="s">
        <v>745</v>
      </c>
      <c r="M1968" t="s">
        <v>910</v>
      </c>
      <c r="N1968" t="s">
        <v>911</v>
      </c>
      <c r="O1968" t="s">
        <v>912</v>
      </c>
      <c r="P1968" t="s">
        <v>673</v>
      </c>
      <c r="Q1968" t="s">
        <v>749</v>
      </c>
      <c r="R1968" t="s">
        <v>615</v>
      </c>
      <c r="S1968" t="s">
        <v>699</v>
      </c>
      <c r="T1968" t="s">
        <v>751</v>
      </c>
      <c r="U1968" t="s">
        <v>752</v>
      </c>
      <c r="V1968" t="s">
        <v>753</v>
      </c>
      <c r="W1968" t="s">
        <v>930</v>
      </c>
      <c r="X1968" t="s">
        <v>931</v>
      </c>
      <c r="Y1968" t="s">
        <v>755</v>
      </c>
      <c r="Z1968" t="s">
        <v>380</v>
      </c>
      <c r="AA1968" t="s">
        <v>756</v>
      </c>
      <c r="AB1968" t="s">
        <v>924</v>
      </c>
      <c r="AC1968" t="s">
        <v>758</v>
      </c>
      <c r="AD1968" t="s">
        <v>759</v>
      </c>
      <c r="AE1968" t="s">
        <v>472</v>
      </c>
      <c r="AF1968" t="s">
        <v>925</v>
      </c>
      <c r="AG1968" t="s">
        <v>761</v>
      </c>
      <c r="AH1968" t="s">
        <v>762</v>
      </c>
      <c r="AI1968" t="s">
        <v>926</v>
      </c>
      <c r="AJ1968">
        <v>2698.53</v>
      </c>
      <c r="AK1968">
        <v>0</v>
      </c>
      <c r="AL1968">
        <v>0</v>
      </c>
      <c r="AM1968" t="s">
        <v>764</v>
      </c>
      <c r="AN1968" t="s">
        <v>764</v>
      </c>
      <c r="AO1968" t="s">
        <v>764</v>
      </c>
    </row>
    <row r="1969" spans="1:41" x14ac:dyDescent="0.35">
      <c r="A1969">
        <v>1079371</v>
      </c>
      <c r="B1969" t="s">
        <v>740</v>
      </c>
      <c r="C1969" t="s">
        <v>741</v>
      </c>
      <c r="D1969" t="e">
        <v>#N/A</v>
      </c>
      <c r="E1969" t="s">
        <v>962</v>
      </c>
      <c r="F1969" t="s">
        <v>907</v>
      </c>
      <c r="G1969">
        <v>2021</v>
      </c>
      <c r="H1969">
        <v>1</v>
      </c>
      <c r="I1969" t="s">
        <v>858</v>
      </c>
      <c r="J1969" s="29">
        <v>44224</v>
      </c>
      <c r="K1969" t="s">
        <v>744</v>
      </c>
      <c r="L1969" t="s">
        <v>745</v>
      </c>
      <c r="M1969" t="s">
        <v>910</v>
      </c>
      <c r="N1969" t="s">
        <v>911</v>
      </c>
      <c r="O1969" t="s">
        <v>912</v>
      </c>
      <c r="P1969" t="s">
        <v>673</v>
      </c>
      <c r="Q1969" t="s">
        <v>749</v>
      </c>
      <c r="R1969" t="s">
        <v>615</v>
      </c>
      <c r="S1969" t="s">
        <v>699</v>
      </c>
      <c r="T1969" t="s">
        <v>751</v>
      </c>
      <c r="U1969" t="s">
        <v>752</v>
      </c>
      <c r="V1969" t="s">
        <v>753</v>
      </c>
      <c r="W1969" t="s">
        <v>933</v>
      </c>
      <c r="X1969" t="s">
        <v>934</v>
      </c>
      <c r="Y1969" t="s">
        <v>755</v>
      </c>
      <c r="Z1969" t="s">
        <v>380</v>
      </c>
      <c r="AA1969" t="s">
        <v>756</v>
      </c>
      <c r="AB1969" t="s">
        <v>924</v>
      </c>
      <c r="AC1969" t="s">
        <v>758</v>
      </c>
      <c r="AD1969" t="s">
        <v>759</v>
      </c>
      <c r="AE1969" t="s">
        <v>472</v>
      </c>
      <c r="AF1969" t="s">
        <v>935</v>
      </c>
      <c r="AG1969" t="s">
        <v>761</v>
      </c>
      <c r="AH1969" t="s">
        <v>762</v>
      </c>
      <c r="AI1969" t="s">
        <v>936</v>
      </c>
      <c r="AJ1969">
        <v>10323.629999999999</v>
      </c>
      <c r="AK1969">
        <v>0</v>
      </c>
      <c r="AL1969">
        <v>0</v>
      </c>
      <c r="AM1969" t="s">
        <v>764</v>
      </c>
      <c r="AN1969" t="s">
        <v>764</v>
      </c>
      <c r="AO1969" t="s">
        <v>764</v>
      </c>
    </row>
    <row r="1970" spans="1:41" x14ac:dyDescent="0.35">
      <c r="A1970">
        <v>1199585</v>
      </c>
      <c r="B1970" t="s">
        <v>740</v>
      </c>
      <c r="C1970" t="s">
        <v>741</v>
      </c>
      <c r="D1970" t="e">
        <v>#N/A</v>
      </c>
      <c r="E1970" t="s">
        <v>963</v>
      </c>
      <c r="F1970" t="s">
        <v>907</v>
      </c>
      <c r="G1970">
        <v>2021</v>
      </c>
      <c r="H1970">
        <v>1</v>
      </c>
      <c r="I1970" t="s">
        <v>858</v>
      </c>
      <c r="J1970" s="29">
        <v>44224</v>
      </c>
      <c r="K1970" t="s">
        <v>744</v>
      </c>
      <c r="L1970" t="s">
        <v>745</v>
      </c>
      <c r="M1970" t="s">
        <v>910</v>
      </c>
      <c r="N1970" t="s">
        <v>911</v>
      </c>
      <c r="O1970" t="s">
        <v>912</v>
      </c>
      <c r="P1970" t="s">
        <v>673</v>
      </c>
      <c r="Q1970" t="s">
        <v>749</v>
      </c>
      <c r="R1970" t="s">
        <v>613</v>
      </c>
      <c r="S1970" t="s">
        <v>690</v>
      </c>
      <c r="T1970" t="s">
        <v>751</v>
      </c>
      <c r="U1970" t="s">
        <v>752</v>
      </c>
      <c r="V1970" t="s">
        <v>753</v>
      </c>
      <c r="W1970" t="s">
        <v>930</v>
      </c>
      <c r="X1970" t="s">
        <v>931</v>
      </c>
      <c r="Y1970" t="s">
        <v>755</v>
      </c>
      <c r="Z1970" t="s">
        <v>380</v>
      </c>
      <c r="AA1970" t="s">
        <v>756</v>
      </c>
      <c r="AB1970" t="s">
        <v>924</v>
      </c>
      <c r="AC1970" t="s">
        <v>758</v>
      </c>
      <c r="AD1970" t="s">
        <v>759</v>
      </c>
      <c r="AE1970" t="s">
        <v>768</v>
      </c>
      <c r="AF1970" t="s">
        <v>925</v>
      </c>
      <c r="AG1970" t="s">
        <v>761</v>
      </c>
      <c r="AH1970" t="s">
        <v>762</v>
      </c>
      <c r="AI1970" t="s">
        <v>926</v>
      </c>
      <c r="AJ1970">
        <v>330.3</v>
      </c>
      <c r="AK1970">
        <v>0</v>
      </c>
      <c r="AL1970">
        <v>0</v>
      </c>
      <c r="AM1970" t="s">
        <v>764</v>
      </c>
      <c r="AN1970" t="s">
        <v>764</v>
      </c>
      <c r="AO1970" t="s">
        <v>764</v>
      </c>
    </row>
    <row r="1971" spans="1:41" x14ac:dyDescent="0.35">
      <c r="A1971">
        <v>1199585</v>
      </c>
      <c r="B1971" t="s">
        <v>740</v>
      </c>
      <c r="C1971" t="s">
        <v>741</v>
      </c>
      <c r="D1971" t="e">
        <v>#N/A</v>
      </c>
      <c r="E1971" t="s">
        <v>963</v>
      </c>
      <c r="F1971" t="s">
        <v>907</v>
      </c>
      <c r="G1971">
        <v>2021</v>
      </c>
      <c r="H1971">
        <v>1</v>
      </c>
      <c r="I1971" t="s">
        <v>858</v>
      </c>
      <c r="J1971" s="29">
        <v>44227</v>
      </c>
      <c r="K1971" t="s">
        <v>744</v>
      </c>
      <c r="L1971" t="s">
        <v>914</v>
      </c>
      <c r="M1971" t="s">
        <v>915</v>
      </c>
      <c r="N1971" t="s">
        <v>916</v>
      </c>
      <c r="O1971" t="s">
        <v>917</v>
      </c>
      <c r="P1971" t="s">
        <v>673</v>
      </c>
      <c r="Q1971" t="s">
        <v>749</v>
      </c>
      <c r="R1971" t="s">
        <v>613</v>
      </c>
      <c r="S1971" t="s">
        <v>690</v>
      </c>
      <c r="T1971" t="s">
        <v>751</v>
      </c>
      <c r="U1971" t="s">
        <v>752</v>
      </c>
      <c r="V1971" t="s">
        <v>753</v>
      </c>
      <c r="W1971" t="s">
        <v>930</v>
      </c>
      <c r="X1971" t="s">
        <v>931</v>
      </c>
      <c r="Y1971" t="s">
        <v>755</v>
      </c>
      <c r="Z1971" t="s">
        <v>380</v>
      </c>
      <c r="AA1971" t="s">
        <v>756</v>
      </c>
      <c r="AB1971" t="s">
        <v>924</v>
      </c>
      <c r="AC1971" t="s">
        <v>758</v>
      </c>
      <c r="AD1971" t="s">
        <v>759</v>
      </c>
      <c r="AE1971" t="s">
        <v>768</v>
      </c>
      <c r="AF1971" t="s">
        <v>925</v>
      </c>
      <c r="AG1971" t="s">
        <v>761</v>
      </c>
      <c r="AH1971" t="s">
        <v>762</v>
      </c>
      <c r="AI1971" t="s">
        <v>926</v>
      </c>
      <c r="AJ1971">
        <v>-330.3</v>
      </c>
      <c r="AK1971">
        <v>0</v>
      </c>
      <c r="AL1971">
        <v>0</v>
      </c>
      <c r="AM1971" t="s">
        <v>764</v>
      </c>
      <c r="AN1971" t="s">
        <v>764</v>
      </c>
      <c r="AO1971" t="s">
        <v>764</v>
      </c>
    </row>
    <row r="1972" spans="1:41" x14ac:dyDescent="0.35">
      <c r="A1972">
        <v>1060769</v>
      </c>
      <c r="B1972" t="s">
        <v>740</v>
      </c>
      <c r="C1972" t="s">
        <v>741</v>
      </c>
      <c r="D1972" t="e">
        <v>#N/A</v>
      </c>
      <c r="E1972" t="s">
        <v>966</v>
      </c>
      <c r="F1972" t="s">
        <v>907</v>
      </c>
      <c r="G1972">
        <v>2021</v>
      </c>
      <c r="H1972">
        <v>1</v>
      </c>
      <c r="I1972" t="s">
        <v>858</v>
      </c>
      <c r="J1972" s="29">
        <v>44224</v>
      </c>
      <c r="K1972" t="s">
        <v>744</v>
      </c>
      <c r="L1972" t="s">
        <v>745</v>
      </c>
      <c r="M1972" t="s">
        <v>910</v>
      </c>
      <c r="N1972" t="s">
        <v>911</v>
      </c>
      <c r="O1972" t="s">
        <v>912</v>
      </c>
      <c r="P1972" t="s">
        <v>673</v>
      </c>
      <c r="Q1972" t="s">
        <v>749</v>
      </c>
      <c r="R1972" t="s">
        <v>611</v>
      </c>
      <c r="S1972" t="s">
        <v>688</v>
      </c>
      <c r="T1972" t="s">
        <v>751</v>
      </c>
      <c r="U1972" t="s">
        <v>752</v>
      </c>
      <c r="V1972" t="s">
        <v>753</v>
      </c>
      <c r="W1972" t="s">
        <v>933</v>
      </c>
      <c r="X1972" t="s">
        <v>934</v>
      </c>
      <c r="Y1972" t="s">
        <v>755</v>
      </c>
      <c r="Z1972" t="s">
        <v>380</v>
      </c>
      <c r="AA1972" t="s">
        <v>756</v>
      </c>
      <c r="AB1972" t="s">
        <v>924</v>
      </c>
      <c r="AC1972" t="s">
        <v>758</v>
      </c>
      <c r="AD1972" t="s">
        <v>759</v>
      </c>
      <c r="AE1972" t="s">
        <v>768</v>
      </c>
      <c r="AF1972" t="s">
        <v>935</v>
      </c>
      <c r="AG1972" t="s">
        <v>761</v>
      </c>
      <c r="AH1972" t="s">
        <v>762</v>
      </c>
      <c r="AI1972" t="s">
        <v>936</v>
      </c>
      <c r="AJ1972">
        <v>1565.04</v>
      </c>
      <c r="AK1972">
        <v>0</v>
      </c>
      <c r="AL1972">
        <v>0</v>
      </c>
      <c r="AM1972" t="s">
        <v>764</v>
      </c>
      <c r="AN1972" t="s">
        <v>764</v>
      </c>
      <c r="AO1972" t="s">
        <v>764</v>
      </c>
    </row>
    <row r="1973" spans="1:41" x14ac:dyDescent="0.35">
      <c r="A1973">
        <v>1060769</v>
      </c>
      <c r="B1973" t="s">
        <v>740</v>
      </c>
      <c r="C1973" t="s">
        <v>741</v>
      </c>
      <c r="D1973" t="e">
        <v>#N/A</v>
      </c>
      <c r="E1973" t="s">
        <v>966</v>
      </c>
      <c r="F1973" t="s">
        <v>907</v>
      </c>
      <c r="G1973">
        <v>2021</v>
      </c>
      <c r="H1973">
        <v>1</v>
      </c>
      <c r="I1973" t="s">
        <v>858</v>
      </c>
      <c r="J1973" s="29">
        <v>44227</v>
      </c>
      <c r="K1973" t="s">
        <v>744</v>
      </c>
      <c r="L1973" t="s">
        <v>914</v>
      </c>
      <c r="M1973" t="s">
        <v>915</v>
      </c>
      <c r="N1973" t="s">
        <v>916</v>
      </c>
      <c r="O1973" t="s">
        <v>917</v>
      </c>
      <c r="P1973" t="s">
        <v>673</v>
      </c>
      <c r="Q1973" t="s">
        <v>749</v>
      </c>
      <c r="R1973" t="s">
        <v>611</v>
      </c>
      <c r="S1973" t="s">
        <v>688</v>
      </c>
      <c r="T1973" t="s">
        <v>751</v>
      </c>
      <c r="U1973" t="s">
        <v>752</v>
      </c>
      <c r="V1973" t="s">
        <v>753</v>
      </c>
      <c r="W1973" t="s">
        <v>933</v>
      </c>
      <c r="X1973" t="s">
        <v>934</v>
      </c>
      <c r="Y1973" t="s">
        <v>755</v>
      </c>
      <c r="Z1973" t="s">
        <v>380</v>
      </c>
      <c r="AA1973" t="s">
        <v>756</v>
      </c>
      <c r="AB1973" t="s">
        <v>924</v>
      </c>
      <c r="AC1973" t="s">
        <v>758</v>
      </c>
      <c r="AD1973" t="s">
        <v>759</v>
      </c>
      <c r="AE1973" t="s">
        <v>768</v>
      </c>
      <c r="AF1973" t="s">
        <v>935</v>
      </c>
      <c r="AG1973" t="s">
        <v>761</v>
      </c>
      <c r="AH1973" t="s">
        <v>762</v>
      </c>
      <c r="AI1973" t="s">
        <v>936</v>
      </c>
      <c r="AJ1973">
        <v>-1565.04</v>
      </c>
      <c r="AK1973">
        <v>0</v>
      </c>
      <c r="AL1973">
        <v>0</v>
      </c>
      <c r="AM1973" t="s">
        <v>764</v>
      </c>
      <c r="AN1973" t="s">
        <v>764</v>
      </c>
      <c r="AO1973" t="s">
        <v>764</v>
      </c>
    </row>
    <row r="1974" spans="1:41" x14ac:dyDescent="0.35">
      <c r="A1974">
        <v>1369589</v>
      </c>
      <c r="B1974" t="s">
        <v>740</v>
      </c>
      <c r="C1974" t="s">
        <v>741</v>
      </c>
      <c r="D1974" t="e">
        <v>#N/A</v>
      </c>
      <c r="E1974" t="s">
        <v>971</v>
      </c>
      <c r="F1974" t="s">
        <v>907</v>
      </c>
      <c r="G1974">
        <v>2021</v>
      </c>
      <c r="H1974">
        <v>1</v>
      </c>
      <c r="I1974" t="s">
        <v>858</v>
      </c>
      <c r="J1974" s="29">
        <v>44224</v>
      </c>
      <c r="K1974" t="s">
        <v>744</v>
      </c>
      <c r="L1974" t="s">
        <v>745</v>
      </c>
      <c r="M1974" t="s">
        <v>910</v>
      </c>
      <c r="N1974" t="s">
        <v>911</v>
      </c>
      <c r="O1974" t="s">
        <v>912</v>
      </c>
      <c r="P1974" t="s">
        <v>673</v>
      </c>
      <c r="Q1974" t="s">
        <v>749</v>
      </c>
      <c r="R1974" t="s">
        <v>605</v>
      </c>
      <c r="S1974" t="s">
        <v>795</v>
      </c>
      <c r="T1974" t="s">
        <v>751</v>
      </c>
      <c r="U1974" t="s">
        <v>752</v>
      </c>
      <c r="V1974" t="s">
        <v>753</v>
      </c>
      <c r="W1974" t="s">
        <v>930</v>
      </c>
      <c r="X1974" t="s">
        <v>931</v>
      </c>
      <c r="Y1974" t="s">
        <v>755</v>
      </c>
      <c r="Z1974" t="s">
        <v>380</v>
      </c>
      <c r="AA1974" t="s">
        <v>756</v>
      </c>
      <c r="AB1974" t="s">
        <v>924</v>
      </c>
      <c r="AC1974" t="s">
        <v>758</v>
      </c>
      <c r="AD1974" t="s">
        <v>759</v>
      </c>
      <c r="AE1974" t="s">
        <v>472</v>
      </c>
      <c r="AF1974" t="s">
        <v>925</v>
      </c>
      <c r="AG1974" t="s">
        <v>761</v>
      </c>
      <c r="AH1974" t="s">
        <v>762</v>
      </c>
      <c r="AI1974" t="s">
        <v>926</v>
      </c>
      <c r="AJ1974">
        <v>1833.35</v>
      </c>
      <c r="AK1974">
        <v>0</v>
      </c>
      <c r="AL1974">
        <v>0</v>
      </c>
      <c r="AM1974" t="s">
        <v>764</v>
      </c>
      <c r="AN1974" t="s">
        <v>764</v>
      </c>
      <c r="AO1974" t="s">
        <v>764</v>
      </c>
    </row>
    <row r="1975" spans="1:41" x14ac:dyDescent="0.35">
      <c r="A1975">
        <v>1366354</v>
      </c>
      <c r="B1975" t="s">
        <v>740</v>
      </c>
      <c r="C1975" t="s">
        <v>741</v>
      </c>
      <c r="D1975" t="e">
        <v>#N/A</v>
      </c>
      <c r="E1975" t="s">
        <v>972</v>
      </c>
      <c r="F1975" t="s">
        <v>907</v>
      </c>
      <c r="G1975">
        <v>2021</v>
      </c>
      <c r="H1975">
        <v>1</v>
      </c>
      <c r="I1975" t="s">
        <v>858</v>
      </c>
      <c r="J1975" s="29">
        <v>44224</v>
      </c>
      <c r="K1975" t="s">
        <v>744</v>
      </c>
      <c r="L1975" t="s">
        <v>745</v>
      </c>
      <c r="M1975" t="s">
        <v>910</v>
      </c>
      <c r="N1975" t="s">
        <v>911</v>
      </c>
      <c r="O1975" t="s">
        <v>912</v>
      </c>
      <c r="P1975" t="s">
        <v>673</v>
      </c>
      <c r="Q1975" t="s">
        <v>749</v>
      </c>
      <c r="R1975" t="s">
        <v>605</v>
      </c>
      <c r="S1975" t="s">
        <v>795</v>
      </c>
      <c r="T1975" t="s">
        <v>751</v>
      </c>
      <c r="U1975" t="s">
        <v>752</v>
      </c>
      <c r="V1975" t="s">
        <v>753</v>
      </c>
      <c r="W1975" t="s">
        <v>933</v>
      </c>
      <c r="X1975" t="s">
        <v>934</v>
      </c>
      <c r="Y1975" t="s">
        <v>755</v>
      </c>
      <c r="Z1975" t="s">
        <v>380</v>
      </c>
      <c r="AA1975" t="s">
        <v>756</v>
      </c>
      <c r="AB1975" t="s">
        <v>924</v>
      </c>
      <c r="AC1975" t="s">
        <v>758</v>
      </c>
      <c r="AD1975" t="s">
        <v>759</v>
      </c>
      <c r="AE1975" t="s">
        <v>472</v>
      </c>
      <c r="AF1975" t="s">
        <v>935</v>
      </c>
      <c r="AG1975" t="s">
        <v>761</v>
      </c>
      <c r="AH1975" t="s">
        <v>762</v>
      </c>
      <c r="AI1975" t="s">
        <v>936</v>
      </c>
      <c r="AJ1975">
        <v>5583.71</v>
      </c>
      <c r="AK1975">
        <v>0</v>
      </c>
      <c r="AL1975">
        <v>0</v>
      </c>
      <c r="AM1975" t="s">
        <v>764</v>
      </c>
      <c r="AN1975" t="s">
        <v>764</v>
      </c>
      <c r="AO1975" t="s">
        <v>764</v>
      </c>
    </row>
    <row r="1976" spans="1:41" x14ac:dyDescent="0.35">
      <c r="A1976">
        <v>1217476</v>
      </c>
      <c r="B1976" t="s">
        <v>740</v>
      </c>
      <c r="C1976" t="s">
        <v>741</v>
      </c>
      <c r="D1976" t="e">
        <v>#N/A</v>
      </c>
      <c r="E1976" t="s">
        <v>974</v>
      </c>
      <c r="F1976" t="s">
        <v>907</v>
      </c>
      <c r="G1976">
        <v>2021</v>
      </c>
      <c r="H1976">
        <v>1</v>
      </c>
      <c r="I1976" t="s">
        <v>858</v>
      </c>
      <c r="J1976" s="29">
        <v>44224</v>
      </c>
      <c r="K1976" t="s">
        <v>744</v>
      </c>
      <c r="L1976" t="s">
        <v>745</v>
      </c>
      <c r="M1976" t="s">
        <v>910</v>
      </c>
      <c r="N1976" t="s">
        <v>911</v>
      </c>
      <c r="O1976" t="s">
        <v>912</v>
      </c>
      <c r="P1976" t="s">
        <v>673</v>
      </c>
      <c r="Q1976" t="s">
        <v>749</v>
      </c>
      <c r="R1976" t="s">
        <v>601</v>
      </c>
      <c r="S1976" t="s">
        <v>692</v>
      </c>
      <c r="T1976" t="s">
        <v>751</v>
      </c>
      <c r="U1976" t="s">
        <v>752</v>
      </c>
      <c r="V1976" t="s">
        <v>753</v>
      </c>
      <c r="W1976" t="s">
        <v>930</v>
      </c>
      <c r="X1976" t="s">
        <v>931</v>
      </c>
      <c r="Y1976" t="s">
        <v>755</v>
      </c>
      <c r="Z1976" t="s">
        <v>380</v>
      </c>
      <c r="AA1976" t="s">
        <v>756</v>
      </c>
      <c r="AB1976" t="s">
        <v>924</v>
      </c>
      <c r="AC1976" t="s">
        <v>758</v>
      </c>
      <c r="AD1976" t="s">
        <v>759</v>
      </c>
      <c r="AE1976" t="s">
        <v>768</v>
      </c>
      <c r="AF1976" t="s">
        <v>925</v>
      </c>
      <c r="AG1976" t="s">
        <v>761</v>
      </c>
      <c r="AH1976" t="s">
        <v>762</v>
      </c>
      <c r="AI1976" t="s">
        <v>926</v>
      </c>
      <c r="AJ1976">
        <v>127.44</v>
      </c>
      <c r="AK1976">
        <v>0</v>
      </c>
      <c r="AL1976">
        <v>0</v>
      </c>
      <c r="AM1976" t="s">
        <v>764</v>
      </c>
      <c r="AN1976" t="s">
        <v>764</v>
      </c>
      <c r="AO1976" t="s">
        <v>764</v>
      </c>
    </row>
    <row r="1977" spans="1:41" x14ac:dyDescent="0.35">
      <c r="A1977">
        <v>1029045</v>
      </c>
      <c r="B1977" t="s">
        <v>740</v>
      </c>
      <c r="C1977" t="s">
        <v>741</v>
      </c>
      <c r="D1977" t="e">
        <v>#N/A</v>
      </c>
      <c r="E1977" t="s">
        <v>979</v>
      </c>
      <c r="F1977" t="s">
        <v>907</v>
      </c>
      <c r="G1977">
        <v>2021</v>
      </c>
      <c r="H1977">
        <v>1</v>
      </c>
      <c r="I1977" t="s">
        <v>858</v>
      </c>
      <c r="J1977" s="29">
        <v>44224</v>
      </c>
      <c r="K1977" t="s">
        <v>744</v>
      </c>
      <c r="L1977" t="s">
        <v>745</v>
      </c>
      <c r="M1977" t="s">
        <v>910</v>
      </c>
      <c r="N1977" t="s">
        <v>911</v>
      </c>
      <c r="O1977" t="s">
        <v>912</v>
      </c>
      <c r="P1977" t="s">
        <v>673</v>
      </c>
      <c r="Q1977" t="s">
        <v>749</v>
      </c>
      <c r="R1977" t="s">
        <v>595</v>
      </c>
      <c r="S1977" t="s">
        <v>702</v>
      </c>
      <c r="T1977" t="s">
        <v>751</v>
      </c>
      <c r="U1977" t="s">
        <v>752</v>
      </c>
      <c r="V1977" t="s">
        <v>753</v>
      </c>
      <c r="W1977" t="s">
        <v>930</v>
      </c>
      <c r="X1977" t="s">
        <v>931</v>
      </c>
      <c r="Y1977" t="s">
        <v>755</v>
      </c>
      <c r="Z1977" t="s">
        <v>380</v>
      </c>
      <c r="AA1977" t="s">
        <v>756</v>
      </c>
      <c r="AB1977" t="s">
        <v>924</v>
      </c>
      <c r="AC1977" t="s">
        <v>758</v>
      </c>
      <c r="AD1977" t="s">
        <v>759</v>
      </c>
      <c r="AE1977" t="s">
        <v>247</v>
      </c>
      <c r="AF1977" t="s">
        <v>925</v>
      </c>
      <c r="AG1977" t="s">
        <v>761</v>
      </c>
      <c r="AH1977" t="s">
        <v>762</v>
      </c>
      <c r="AI1977" t="s">
        <v>926</v>
      </c>
      <c r="AJ1977">
        <v>40.14</v>
      </c>
      <c r="AK1977">
        <v>0</v>
      </c>
      <c r="AL1977">
        <v>0</v>
      </c>
      <c r="AM1977" t="s">
        <v>764</v>
      </c>
      <c r="AN1977" t="s">
        <v>764</v>
      </c>
      <c r="AO1977" t="s">
        <v>764</v>
      </c>
    </row>
    <row r="1978" spans="1:41" x14ac:dyDescent="0.35">
      <c r="A1978">
        <v>1060763</v>
      </c>
      <c r="B1978" t="s">
        <v>740</v>
      </c>
      <c r="C1978" t="s">
        <v>741</v>
      </c>
      <c r="D1978" t="e">
        <v>#N/A</v>
      </c>
      <c r="E1978" t="s">
        <v>980</v>
      </c>
      <c r="F1978" t="s">
        <v>907</v>
      </c>
      <c r="G1978">
        <v>2021</v>
      </c>
      <c r="H1978">
        <v>1</v>
      </c>
      <c r="I1978" t="s">
        <v>858</v>
      </c>
      <c r="J1978" s="29">
        <v>44224</v>
      </c>
      <c r="K1978" t="s">
        <v>744</v>
      </c>
      <c r="L1978" t="s">
        <v>745</v>
      </c>
      <c r="M1978" t="s">
        <v>910</v>
      </c>
      <c r="N1978" t="s">
        <v>911</v>
      </c>
      <c r="O1978" t="s">
        <v>912</v>
      </c>
      <c r="P1978" t="s">
        <v>673</v>
      </c>
      <c r="Q1978" t="s">
        <v>749</v>
      </c>
      <c r="R1978" t="s">
        <v>595</v>
      </c>
      <c r="S1978" t="s">
        <v>702</v>
      </c>
      <c r="T1978" t="s">
        <v>751</v>
      </c>
      <c r="U1978" t="s">
        <v>752</v>
      </c>
      <c r="V1978" t="s">
        <v>753</v>
      </c>
      <c r="W1978" t="s">
        <v>933</v>
      </c>
      <c r="X1978" t="s">
        <v>934</v>
      </c>
      <c r="Y1978" t="s">
        <v>755</v>
      </c>
      <c r="Z1978" t="s">
        <v>380</v>
      </c>
      <c r="AA1978" t="s">
        <v>756</v>
      </c>
      <c r="AB1978" t="s">
        <v>924</v>
      </c>
      <c r="AC1978" t="s">
        <v>758</v>
      </c>
      <c r="AD1978" t="s">
        <v>759</v>
      </c>
      <c r="AE1978" t="s">
        <v>247</v>
      </c>
      <c r="AF1978" t="s">
        <v>935</v>
      </c>
      <c r="AG1978" t="s">
        <v>761</v>
      </c>
      <c r="AH1978" t="s">
        <v>762</v>
      </c>
      <c r="AI1978" t="s">
        <v>936</v>
      </c>
      <c r="AJ1978">
        <v>336.88</v>
      </c>
      <c r="AK1978">
        <v>0</v>
      </c>
      <c r="AL1978">
        <v>0</v>
      </c>
      <c r="AM1978" t="s">
        <v>764</v>
      </c>
      <c r="AN1978" t="s">
        <v>764</v>
      </c>
      <c r="AO1978" t="s">
        <v>764</v>
      </c>
    </row>
    <row r="1979" spans="1:41" x14ac:dyDescent="0.35">
      <c r="A1979">
        <v>1069712</v>
      </c>
      <c r="B1979" t="s">
        <v>740</v>
      </c>
      <c r="C1979" t="s">
        <v>741</v>
      </c>
      <c r="D1979" t="e">
        <v>#N/A</v>
      </c>
      <c r="E1979" t="s">
        <v>981</v>
      </c>
      <c r="F1979" t="s">
        <v>907</v>
      </c>
      <c r="G1979">
        <v>2021</v>
      </c>
      <c r="H1979">
        <v>1</v>
      </c>
      <c r="I1979" t="s">
        <v>858</v>
      </c>
      <c r="J1979" s="29">
        <v>44224</v>
      </c>
      <c r="K1979" t="s">
        <v>744</v>
      </c>
      <c r="L1979" t="s">
        <v>745</v>
      </c>
      <c r="M1979" t="s">
        <v>910</v>
      </c>
      <c r="N1979" t="s">
        <v>911</v>
      </c>
      <c r="O1979" t="s">
        <v>912</v>
      </c>
      <c r="P1979" t="s">
        <v>673</v>
      </c>
      <c r="Q1979" t="s">
        <v>749</v>
      </c>
      <c r="R1979" t="s">
        <v>593</v>
      </c>
      <c r="S1979" t="s">
        <v>686</v>
      </c>
      <c r="T1979" t="s">
        <v>751</v>
      </c>
      <c r="U1979" t="s">
        <v>752</v>
      </c>
      <c r="V1979" t="s">
        <v>753</v>
      </c>
      <c r="W1979" t="s">
        <v>930</v>
      </c>
      <c r="X1979" t="s">
        <v>931</v>
      </c>
      <c r="Y1979" t="s">
        <v>755</v>
      </c>
      <c r="Z1979" t="s">
        <v>380</v>
      </c>
      <c r="AA1979" t="s">
        <v>756</v>
      </c>
      <c r="AB1979" t="s">
        <v>924</v>
      </c>
      <c r="AC1979" t="s">
        <v>758</v>
      </c>
      <c r="AD1979" t="s">
        <v>759</v>
      </c>
      <c r="AE1979" t="s">
        <v>562</v>
      </c>
      <c r="AF1979" t="s">
        <v>925</v>
      </c>
      <c r="AG1979" t="s">
        <v>761</v>
      </c>
      <c r="AH1979" t="s">
        <v>762</v>
      </c>
      <c r="AI1979" t="s">
        <v>926</v>
      </c>
      <c r="AJ1979">
        <v>291.02999999999997</v>
      </c>
      <c r="AK1979">
        <v>0</v>
      </c>
      <c r="AL1979">
        <v>0</v>
      </c>
      <c r="AM1979" t="s">
        <v>764</v>
      </c>
      <c r="AN1979" t="s">
        <v>764</v>
      </c>
      <c r="AO1979" t="s">
        <v>764</v>
      </c>
    </row>
    <row r="1980" spans="1:41" x14ac:dyDescent="0.35">
      <c r="A1980">
        <v>1069711</v>
      </c>
      <c r="B1980" t="s">
        <v>740</v>
      </c>
      <c r="C1980" t="s">
        <v>741</v>
      </c>
      <c r="D1980" t="e">
        <v>#N/A</v>
      </c>
      <c r="E1980" t="s">
        <v>983</v>
      </c>
      <c r="F1980" t="s">
        <v>907</v>
      </c>
      <c r="G1980">
        <v>2021</v>
      </c>
      <c r="H1980">
        <v>1</v>
      </c>
      <c r="I1980" t="s">
        <v>858</v>
      </c>
      <c r="J1980" s="29">
        <v>44224</v>
      </c>
      <c r="K1980" t="s">
        <v>744</v>
      </c>
      <c r="L1980" t="s">
        <v>745</v>
      </c>
      <c r="M1980" t="s">
        <v>910</v>
      </c>
      <c r="N1980" t="s">
        <v>911</v>
      </c>
      <c r="O1980" t="s">
        <v>912</v>
      </c>
      <c r="P1980" t="s">
        <v>673</v>
      </c>
      <c r="Q1980" t="s">
        <v>749</v>
      </c>
      <c r="R1980" t="s">
        <v>593</v>
      </c>
      <c r="S1980" t="s">
        <v>686</v>
      </c>
      <c r="T1980" t="s">
        <v>751</v>
      </c>
      <c r="U1980" t="s">
        <v>752</v>
      </c>
      <c r="V1980" t="s">
        <v>753</v>
      </c>
      <c r="W1980" t="s">
        <v>933</v>
      </c>
      <c r="X1980" t="s">
        <v>934</v>
      </c>
      <c r="Y1980" t="s">
        <v>755</v>
      </c>
      <c r="Z1980" t="s">
        <v>380</v>
      </c>
      <c r="AA1980" t="s">
        <v>756</v>
      </c>
      <c r="AB1980" t="s">
        <v>924</v>
      </c>
      <c r="AC1980" t="s">
        <v>758</v>
      </c>
      <c r="AD1980" t="s">
        <v>759</v>
      </c>
      <c r="AE1980" t="s">
        <v>562</v>
      </c>
      <c r="AF1980" t="s">
        <v>935</v>
      </c>
      <c r="AG1980" t="s">
        <v>761</v>
      </c>
      <c r="AH1980" t="s">
        <v>762</v>
      </c>
      <c r="AI1980" t="s">
        <v>936</v>
      </c>
      <c r="AJ1980">
        <v>223.26</v>
      </c>
      <c r="AK1980">
        <v>0</v>
      </c>
      <c r="AL1980">
        <v>0</v>
      </c>
      <c r="AM1980" t="s">
        <v>764</v>
      </c>
      <c r="AN1980" t="s">
        <v>764</v>
      </c>
      <c r="AO1980" t="s">
        <v>764</v>
      </c>
    </row>
    <row r="1981" spans="1:41" x14ac:dyDescent="0.35">
      <c r="A1981">
        <v>1026570</v>
      </c>
      <c r="B1981" t="s">
        <v>740</v>
      </c>
      <c r="C1981" t="s">
        <v>741</v>
      </c>
      <c r="D1981" t="e">
        <v>#N/A</v>
      </c>
      <c r="E1981" t="s">
        <v>984</v>
      </c>
      <c r="F1981" t="s">
        <v>907</v>
      </c>
      <c r="G1981">
        <v>2021</v>
      </c>
      <c r="H1981">
        <v>1</v>
      </c>
      <c r="I1981" t="s">
        <v>858</v>
      </c>
      <c r="J1981" s="29">
        <v>44224</v>
      </c>
      <c r="K1981" t="s">
        <v>744</v>
      </c>
      <c r="L1981" t="s">
        <v>745</v>
      </c>
      <c r="M1981" t="s">
        <v>910</v>
      </c>
      <c r="N1981" t="s">
        <v>911</v>
      </c>
      <c r="O1981" t="s">
        <v>912</v>
      </c>
      <c r="P1981" t="s">
        <v>673</v>
      </c>
      <c r="Q1981" t="s">
        <v>749</v>
      </c>
      <c r="R1981" t="s">
        <v>591</v>
      </c>
      <c r="S1981" t="s">
        <v>687</v>
      </c>
      <c r="T1981" t="s">
        <v>751</v>
      </c>
      <c r="U1981" t="s">
        <v>752</v>
      </c>
      <c r="V1981" t="s">
        <v>753</v>
      </c>
      <c r="W1981" t="s">
        <v>930</v>
      </c>
      <c r="X1981" t="s">
        <v>931</v>
      </c>
      <c r="Y1981" t="s">
        <v>755</v>
      </c>
      <c r="Z1981" t="s">
        <v>380</v>
      </c>
      <c r="AA1981" t="s">
        <v>756</v>
      </c>
      <c r="AB1981" t="s">
        <v>924</v>
      </c>
      <c r="AC1981" t="s">
        <v>758</v>
      </c>
      <c r="AD1981" t="s">
        <v>759</v>
      </c>
      <c r="AE1981" t="s">
        <v>768</v>
      </c>
      <c r="AF1981" t="s">
        <v>925</v>
      </c>
      <c r="AG1981" t="s">
        <v>761</v>
      </c>
      <c r="AH1981" t="s">
        <v>762</v>
      </c>
      <c r="AI1981" t="s">
        <v>926</v>
      </c>
      <c r="AJ1981">
        <v>826.15</v>
      </c>
      <c r="AK1981">
        <v>0</v>
      </c>
      <c r="AL1981">
        <v>0</v>
      </c>
      <c r="AM1981" t="s">
        <v>764</v>
      </c>
      <c r="AN1981" t="s">
        <v>764</v>
      </c>
      <c r="AO1981" t="s">
        <v>764</v>
      </c>
    </row>
    <row r="1982" spans="1:41" x14ac:dyDescent="0.35">
      <c r="A1982">
        <v>1026570</v>
      </c>
      <c r="B1982" t="s">
        <v>740</v>
      </c>
      <c r="C1982" t="s">
        <v>741</v>
      </c>
      <c r="D1982" t="e">
        <v>#N/A</v>
      </c>
      <c r="E1982" t="s">
        <v>984</v>
      </c>
      <c r="F1982" t="s">
        <v>907</v>
      </c>
      <c r="G1982">
        <v>2021</v>
      </c>
      <c r="H1982">
        <v>1</v>
      </c>
      <c r="I1982" t="s">
        <v>858</v>
      </c>
      <c r="J1982" s="29">
        <v>44227</v>
      </c>
      <c r="K1982" t="s">
        <v>744</v>
      </c>
      <c r="L1982" t="s">
        <v>914</v>
      </c>
      <c r="M1982" t="s">
        <v>915</v>
      </c>
      <c r="N1982" t="s">
        <v>916</v>
      </c>
      <c r="O1982" t="s">
        <v>917</v>
      </c>
      <c r="P1982" t="s">
        <v>673</v>
      </c>
      <c r="Q1982" t="s">
        <v>749</v>
      </c>
      <c r="R1982" t="s">
        <v>591</v>
      </c>
      <c r="S1982" t="s">
        <v>687</v>
      </c>
      <c r="T1982" t="s">
        <v>751</v>
      </c>
      <c r="U1982" t="s">
        <v>752</v>
      </c>
      <c r="V1982" t="s">
        <v>753</v>
      </c>
      <c r="W1982" t="s">
        <v>930</v>
      </c>
      <c r="X1982" t="s">
        <v>931</v>
      </c>
      <c r="Y1982" t="s">
        <v>755</v>
      </c>
      <c r="Z1982" t="s">
        <v>380</v>
      </c>
      <c r="AA1982" t="s">
        <v>756</v>
      </c>
      <c r="AB1982" t="s">
        <v>924</v>
      </c>
      <c r="AC1982" t="s">
        <v>758</v>
      </c>
      <c r="AD1982" t="s">
        <v>759</v>
      </c>
      <c r="AE1982" t="s">
        <v>768</v>
      </c>
      <c r="AF1982" t="s">
        <v>925</v>
      </c>
      <c r="AG1982" t="s">
        <v>761</v>
      </c>
      <c r="AH1982" t="s">
        <v>762</v>
      </c>
      <c r="AI1982" t="s">
        <v>926</v>
      </c>
      <c r="AJ1982">
        <v>-826.15</v>
      </c>
      <c r="AK1982">
        <v>0</v>
      </c>
      <c r="AL1982">
        <v>0</v>
      </c>
      <c r="AM1982" t="s">
        <v>764</v>
      </c>
      <c r="AN1982" t="s">
        <v>764</v>
      </c>
      <c r="AO1982" t="s">
        <v>764</v>
      </c>
    </row>
    <row r="1983" spans="1:41" x14ac:dyDescent="0.35">
      <c r="A1983">
        <v>1060753</v>
      </c>
      <c r="B1983" t="s">
        <v>740</v>
      </c>
      <c r="C1983" t="s">
        <v>741</v>
      </c>
      <c r="D1983" t="e">
        <v>#N/A</v>
      </c>
      <c r="E1983" t="s">
        <v>985</v>
      </c>
      <c r="F1983" t="s">
        <v>907</v>
      </c>
      <c r="G1983">
        <v>2021</v>
      </c>
      <c r="H1983">
        <v>1</v>
      </c>
      <c r="I1983" t="s">
        <v>858</v>
      </c>
      <c r="J1983" s="29">
        <v>44224</v>
      </c>
      <c r="K1983" t="s">
        <v>744</v>
      </c>
      <c r="L1983" t="s">
        <v>745</v>
      </c>
      <c r="M1983" t="s">
        <v>910</v>
      </c>
      <c r="N1983" t="s">
        <v>911</v>
      </c>
      <c r="O1983" t="s">
        <v>912</v>
      </c>
      <c r="P1983" t="s">
        <v>673</v>
      </c>
      <c r="Q1983" t="s">
        <v>749</v>
      </c>
      <c r="R1983" t="s">
        <v>591</v>
      </c>
      <c r="S1983" t="s">
        <v>687</v>
      </c>
      <c r="T1983" t="s">
        <v>751</v>
      </c>
      <c r="U1983" t="s">
        <v>752</v>
      </c>
      <c r="V1983" t="s">
        <v>753</v>
      </c>
      <c r="W1983" t="s">
        <v>933</v>
      </c>
      <c r="X1983" t="s">
        <v>934</v>
      </c>
      <c r="Y1983" t="s">
        <v>755</v>
      </c>
      <c r="Z1983" t="s">
        <v>380</v>
      </c>
      <c r="AA1983" t="s">
        <v>756</v>
      </c>
      <c r="AB1983" t="s">
        <v>924</v>
      </c>
      <c r="AC1983" t="s">
        <v>758</v>
      </c>
      <c r="AD1983" t="s">
        <v>759</v>
      </c>
      <c r="AE1983" t="s">
        <v>768</v>
      </c>
      <c r="AF1983" t="s">
        <v>935</v>
      </c>
      <c r="AG1983" t="s">
        <v>761</v>
      </c>
      <c r="AH1983" t="s">
        <v>762</v>
      </c>
      <c r="AI1983" t="s">
        <v>936</v>
      </c>
      <c r="AJ1983">
        <v>2824.29</v>
      </c>
      <c r="AK1983">
        <v>0</v>
      </c>
      <c r="AL1983">
        <v>0</v>
      </c>
      <c r="AM1983" t="s">
        <v>764</v>
      </c>
      <c r="AN1983" t="s">
        <v>764</v>
      </c>
      <c r="AO1983" t="s">
        <v>764</v>
      </c>
    </row>
    <row r="1984" spans="1:41" x14ac:dyDescent="0.35">
      <c r="A1984">
        <v>1060753</v>
      </c>
      <c r="B1984" t="s">
        <v>740</v>
      </c>
      <c r="C1984" t="s">
        <v>741</v>
      </c>
      <c r="D1984" t="e">
        <v>#N/A</v>
      </c>
      <c r="E1984" t="s">
        <v>985</v>
      </c>
      <c r="F1984" t="s">
        <v>907</v>
      </c>
      <c r="G1984">
        <v>2021</v>
      </c>
      <c r="H1984">
        <v>1</v>
      </c>
      <c r="I1984" t="s">
        <v>858</v>
      </c>
      <c r="J1984" s="29">
        <v>44227</v>
      </c>
      <c r="K1984" t="s">
        <v>744</v>
      </c>
      <c r="L1984" t="s">
        <v>914</v>
      </c>
      <c r="M1984" t="s">
        <v>915</v>
      </c>
      <c r="N1984" t="s">
        <v>916</v>
      </c>
      <c r="O1984" t="s">
        <v>917</v>
      </c>
      <c r="P1984" t="s">
        <v>673</v>
      </c>
      <c r="Q1984" t="s">
        <v>749</v>
      </c>
      <c r="R1984" t="s">
        <v>591</v>
      </c>
      <c r="S1984" t="s">
        <v>687</v>
      </c>
      <c r="T1984" t="s">
        <v>751</v>
      </c>
      <c r="U1984" t="s">
        <v>752</v>
      </c>
      <c r="V1984" t="s">
        <v>753</v>
      </c>
      <c r="W1984" t="s">
        <v>933</v>
      </c>
      <c r="X1984" t="s">
        <v>934</v>
      </c>
      <c r="Y1984" t="s">
        <v>755</v>
      </c>
      <c r="Z1984" t="s">
        <v>380</v>
      </c>
      <c r="AA1984" t="s">
        <v>756</v>
      </c>
      <c r="AB1984" t="s">
        <v>924</v>
      </c>
      <c r="AC1984" t="s">
        <v>758</v>
      </c>
      <c r="AD1984" t="s">
        <v>759</v>
      </c>
      <c r="AE1984" t="s">
        <v>768</v>
      </c>
      <c r="AF1984" t="s">
        <v>935</v>
      </c>
      <c r="AG1984" t="s">
        <v>761</v>
      </c>
      <c r="AH1984" t="s">
        <v>762</v>
      </c>
      <c r="AI1984" t="s">
        <v>936</v>
      </c>
      <c r="AJ1984">
        <v>-2628.66</v>
      </c>
      <c r="AK1984">
        <v>0</v>
      </c>
      <c r="AL1984">
        <v>0</v>
      </c>
      <c r="AM1984" t="s">
        <v>764</v>
      </c>
      <c r="AN1984" t="s">
        <v>764</v>
      </c>
      <c r="AO1984" t="s">
        <v>764</v>
      </c>
    </row>
    <row r="1985" spans="1:41" x14ac:dyDescent="0.35">
      <c r="A1985">
        <v>1026847</v>
      </c>
      <c r="B1985" t="s">
        <v>740</v>
      </c>
      <c r="C1985" t="s">
        <v>741</v>
      </c>
      <c r="D1985" t="e">
        <v>#N/A</v>
      </c>
      <c r="E1985" t="s">
        <v>987</v>
      </c>
      <c r="F1985" t="s">
        <v>907</v>
      </c>
      <c r="G1985">
        <v>2021</v>
      </c>
      <c r="H1985">
        <v>1</v>
      </c>
      <c r="I1985" t="s">
        <v>858</v>
      </c>
      <c r="J1985" s="29">
        <v>44224</v>
      </c>
      <c r="K1985" t="s">
        <v>744</v>
      </c>
      <c r="L1985" t="s">
        <v>745</v>
      </c>
      <c r="M1985" t="s">
        <v>910</v>
      </c>
      <c r="N1985" t="s">
        <v>911</v>
      </c>
      <c r="O1985" t="s">
        <v>912</v>
      </c>
      <c r="P1985" t="s">
        <v>673</v>
      </c>
      <c r="Q1985" t="s">
        <v>749</v>
      </c>
      <c r="R1985" t="s">
        <v>589</v>
      </c>
      <c r="S1985" t="s">
        <v>798</v>
      </c>
      <c r="T1985" t="s">
        <v>751</v>
      </c>
      <c r="U1985" t="s">
        <v>752</v>
      </c>
      <c r="V1985" t="s">
        <v>753</v>
      </c>
      <c r="W1985" t="s">
        <v>930</v>
      </c>
      <c r="X1985" t="s">
        <v>931</v>
      </c>
      <c r="Y1985" t="s">
        <v>755</v>
      </c>
      <c r="Z1985" t="s">
        <v>380</v>
      </c>
      <c r="AA1985" t="s">
        <v>756</v>
      </c>
      <c r="AB1985" t="s">
        <v>924</v>
      </c>
      <c r="AC1985" t="s">
        <v>758</v>
      </c>
      <c r="AD1985" t="s">
        <v>759</v>
      </c>
      <c r="AE1985" t="s">
        <v>768</v>
      </c>
      <c r="AF1985" t="s">
        <v>925</v>
      </c>
      <c r="AG1985" t="s">
        <v>761</v>
      </c>
      <c r="AH1985" t="s">
        <v>762</v>
      </c>
      <c r="AI1985" t="s">
        <v>926</v>
      </c>
      <c r="AJ1985">
        <v>516.33000000000004</v>
      </c>
      <c r="AK1985">
        <v>0</v>
      </c>
      <c r="AL1985">
        <v>0</v>
      </c>
      <c r="AM1985" t="s">
        <v>764</v>
      </c>
      <c r="AN1985" t="s">
        <v>764</v>
      </c>
      <c r="AO1985" t="s">
        <v>764</v>
      </c>
    </row>
    <row r="1986" spans="1:41" x14ac:dyDescent="0.35">
      <c r="A1986">
        <v>1026847</v>
      </c>
      <c r="B1986" t="s">
        <v>740</v>
      </c>
      <c r="C1986" t="s">
        <v>741</v>
      </c>
      <c r="D1986" t="e">
        <v>#N/A</v>
      </c>
      <c r="E1986" t="s">
        <v>987</v>
      </c>
      <c r="F1986" t="s">
        <v>907</v>
      </c>
      <c r="G1986">
        <v>2021</v>
      </c>
      <c r="H1986">
        <v>1</v>
      </c>
      <c r="I1986" t="s">
        <v>858</v>
      </c>
      <c r="J1986" s="29">
        <v>44227</v>
      </c>
      <c r="K1986" t="s">
        <v>744</v>
      </c>
      <c r="L1986" t="s">
        <v>914</v>
      </c>
      <c r="M1986" t="s">
        <v>915</v>
      </c>
      <c r="N1986" t="s">
        <v>916</v>
      </c>
      <c r="O1986" t="s">
        <v>917</v>
      </c>
      <c r="P1986" t="s">
        <v>673</v>
      </c>
      <c r="Q1986" t="s">
        <v>749</v>
      </c>
      <c r="R1986" t="s">
        <v>589</v>
      </c>
      <c r="S1986" t="s">
        <v>798</v>
      </c>
      <c r="T1986" t="s">
        <v>751</v>
      </c>
      <c r="U1986" t="s">
        <v>752</v>
      </c>
      <c r="V1986" t="s">
        <v>753</v>
      </c>
      <c r="W1986" t="s">
        <v>930</v>
      </c>
      <c r="X1986" t="s">
        <v>931</v>
      </c>
      <c r="Y1986" t="s">
        <v>755</v>
      </c>
      <c r="Z1986" t="s">
        <v>380</v>
      </c>
      <c r="AA1986" t="s">
        <v>756</v>
      </c>
      <c r="AB1986" t="s">
        <v>924</v>
      </c>
      <c r="AC1986" t="s">
        <v>758</v>
      </c>
      <c r="AD1986" t="s">
        <v>759</v>
      </c>
      <c r="AE1986" t="s">
        <v>768</v>
      </c>
      <c r="AF1986" t="s">
        <v>925</v>
      </c>
      <c r="AG1986" t="s">
        <v>761</v>
      </c>
      <c r="AH1986" t="s">
        <v>762</v>
      </c>
      <c r="AI1986" t="s">
        <v>926</v>
      </c>
      <c r="AJ1986">
        <v>-344.22</v>
      </c>
      <c r="AK1986">
        <v>0</v>
      </c>
      <c r="AL1986">
        <v>0</v>
      </c>
      <c r="AM1986" t="s">
        <v>764</v>
      </c>
      <c r="AN1986" t="s">
        <v>764</v>
      </c>
      <c r="AO1986" t="s">
        <v>764</v>
      </c>
    </row>
    <row r="1987" spans="1:41" x14ac:dyDescent="0.35">
      <c r="A1987">
        <v>1026846</v>
      </c>
      <c r="B1987" t="s">
        <v>740</v>
      </c>
      <c r="C1987" t="s">
        <v>741</v>
      </c>
      <c r="D1987" t="e">
        <v>#N/A</v>
      </c>
      <c r="E1987" t="s">
        <v>988</v>
      </c>
      <c r="F1987" t="s">
        <v>907</v>
      </c>
      <c r="G1987">
        <v>2021</v>
      </c>
      <c r="H1987">
        <v>1</v>
      </c>
      <c r="I1987" t="s">
        <v>858</v>
      </c>
      <c r="J1987" s="29">
        <v>44224</v>
      </c>
      <c r="K1987" t="s">
        <v>744</v>
      </c>
      <c r="L1987" t="s">
        <v>745</v>
      </c>
      <c r="M1987" t="s">
        <v>910</v>
      </c>
      <c r="N1987" t="s">
        <v>911</v>
      </c>
      <c r="O1987" t="s">
        <v>912</v>
      </c>
      <c r="P1987" t="s">
        <v>673</v>
      </c>
      <c r="Q1987" t="s">
        <v>749</v>
      </c>
      <c r="R1987" t="s">
        <v>589</v>
      </c>
      <c r="S1987" t="s">
        <v>798</v>
      </c>
      <c r="T1987" t="s">
        <v>751</v>
      </c>
      <c r="U1987" t="s">
        <v>752</v>
      </c>
      <c r="V1987" t="s">
        <v>753</v>
      </c>
      <c r="W1987" t="s">
        <v>933</v>
      </c>
      <c r="X1987" t="s">
        <v>934</v>
      </c>
      <c r="Y1987" t="s">
        <v>755</v>
      </c>
      <c r="Z1987" t="s">
        <v>380</v>
      </c>
      <c r="AA1987" t="s">
        <v>756</v>
      </c>
      <c r="AB1987" t="s">
        <v>924</v>
      </c>
      <c r="AC1987" t="s">
        <v>758</v>
      </c>
      <c r="AD1987" t="s">
        <v>759</v>
      </c>
      <c r="AE1987" t="s">
        <v>768</v>
      </c>
      <c r="AF1987" t="s">
        <v>935</v>
      </c>
      <c r="AG1987" t="s">
        <v>761</v>
      </c>
      <c r="AH1987" t="s">
        <v>762</v>
      </c>
      <c r="AI1987" t="s">
        <v>936</v>
      </c>
      <c r="AJ1987">
        <v>5202.8999999999996</v>
      </c>
      <c r="AK1987">
        <v>0</v>
      </c>
      <c r="AL1987">
        <v>0</v>
      </c>
      <c r="AM1987" t="s">
        <v>764</v>
      </c>
      <c r="AN1987" t="s">
        <v>764</v>
      </c>
      <c r="AO1987" t="s">
        <v>764</v>
      </c>
    </row>
    <row r="1988" spans="1:41" x14ac:dyDescent="0.35">
      <c r="A1988">
        <v>1026846</v>
      </c>
      <c r="B1988" t="s">
        <v>740</v>
      </c>
      <c r="C1988" t="s">
        <v>741</v>
      </c>
      <c r="D1988" t="e">
        <v>#N/A</v>
      </c>
      <c r="E1988" t="s">
        <v>988</v>
      </c>
      <c r="F1988" t="s">
        <v>907</v>
      </c>
      <c r="G1988">
        <v>2021</v>
      </c>
      <c r="H1988">
        <v>1</v>
      </c>
      <c r="I1988" t="s">
        <v>858</v>
      </c>
      <c r="J1988" s="29">
        <v>44227</v>
      </c>
      <c r="K1988" t="s">
        <v>744</v>
      </c>
      <c r="L1988" t="s">
        <v>914</v>
      </c>
      <c r="M1988" t="s">
        <v>915</v>
      </c>
      <c r="N1988" t="s">
        <v>916</v>
      </c>
      <c r="O1988" t="s">
        <v>917</v>
      </c>
      <c r="P1988" t="s">
        <v>673</v>
      </c>
      <c r="Q1988" t="s">
        <v>749</v>
      </c>
      <c r="R1988" t="s">
        <v>589</v>
      </c>
      <c r="S1988" t="s">
        <v>798</v>
      </c>
      <c r="T1988" t="s">
        <v>751</v>
      </c>
      <c r="U1988" t="s">
        <v>752</v>
      </c>
      <c r="V1988" t="s">
        <v>753</v>
      </c>
      <c r="W1988" t="s">
        <v>933</v>
      </c>
      <c r="X1988" t="s">
        <v>934</v>
      </c>
      <c r="Y1988" t="s">
        <v>755</v>
      </c>
      <c r="Z1988" t="s">
        <v>380</v>
      </c>
      <c r="AA1988" t="s">
        <v>756</v>
      </c>
      <c r="AB1988" t="s">
        <v>924</v>
      </c>
      <c r="AC1988" t="s">
        <v>758</v>
      </c>
      <c r="AD1988" t="s">
        <v>759</v>
      </c>
      <c r="AE1988" t="s">
        <v>768</v>
      </c>
      <c r="AF1988" t="s">
        <v>935</v>
      </c>
      <c r="AG1988" t="s">
        <v>761</v>
      </c>
      <c r="AH1988" t="s">
        <v>762</v>
      </c>
      <c r="AI1988" t="s">
        <v>936</v>
      </c>
      <c r="AJ1988">
        <v>-1018.95</v>
      </c>
      <c r="AK1988">
        <v>0</v>
      </c>
      <c r="AL1988">
        <v>0</v>
      </c>
      <c r="AM1988" t="s">
        <v>764</v>
      </c>
      <c r="AN1988" t="s">
        <v>764</v>
      </c>
      <c r="AO1988" t="s">
        <v>764</v>
      </c>
    </row>
    <row r="1989" spans="1:41" x14ac:dyDescent="0.35">
      <c r="A1989">
        <v>1060748</v>
      </c>
      <c r="B1989" t="s">
        <v>740</v>
      </c>
      <c r="C1989" t="s">
        <v>741</v>
      </c>
      <c r="D1989" t="e">
        <v>#N/A</v>
      </c>
      <c r="E1989" t="s">
        <v>990</v>
      </c>
      <c r="F1989" t="s">
        <v>907</v>
      </c>
      <c r="G1989">
        <v>2021</v>
      </c>
      <c r="H1989">
        <v>1</v>
      </c>
      <c r="I1989" t="s">
        <v>858</v>
      </c>
      <c r="J1989" s="29">
        <v>44224</v>
      </c>
      <c r="K1989" t="s">
        <v>744</v>
      </c>
      <c r="L1989" t="s">
        <v>745</v>
      </c>
      <c r="M1989" t="s">
        <v>910</v>
      </c>
      <c r="N1989" t="s">
        <v>911</v>
      </c>
      <c r="O1989" t="s">
        <v>912</v>
      </c>
      <c r="P1989" t="s">
        <v>673</v>
      </c>
      <c r="Q1989" t="s">
        <v>749</v>
      </c>
      <c r="R1989" t="s">
        <v>587</v>
      </c>
      <c r="S1989" t="s">
        <v>799</v>
      </c>
      <c r="T1989" t="s">
        <v>751</v>
      </c>
      <c r="U1989" t="s">
        <v>752</v>
      </c>
      <c r="V1989" t="s">
        <v>753</v>
      </c>
      <c r="W1989" t="s">
        <v>933</v>
      </c>
      <c r="X1989" t="s">
        <v>934</v>
      </c>
      <c r="Y1989" t="s">
        <v>755</v>
      </c>
      <c r="Z1989" t="s">
        <v>380</v>
      </c>
      <c r="AA1989" t="s">
        <v>756</v>
      </c>
      <c r="AB1989" t="s">
        <v>924</v>
      </c>
      <c r="AC1989" t="s">
        <v>758</v>
      </c>
      <c r="AD1989" t="s">
        <v>759</v>
      </c>
      <c r="AE1989" t="s">
        <v>768</v>
      </c>
      <c r="AF1989" t="s">
        <v>935</v>
      </c>
      <c r="AG1989" t="s">
        <v>761</v>
      </c>
      <c r="AH1989" t="s">
        <v>762</v>
      </c>
      <c r="AI1989" t="s">
        <v>936</v>
      </c>
      <c r="AJ1989">
        <v>1760.67</v>
      </c>
      <c r="AK1989">
        <v>0</v>
      </c>
      <c r="AL1989">
        <v>0</v>
      </c>
      <c r="AM1989" t="s">
        <v>764</v>
      </c>
      <c r="AN1989" t="s">
        <v>764</v>
      </c>
      <c r="AO1989" t="s">
        <v>764</v>
      </c>
    </row>
    <row r="1990" spans="1:41" x14ac:dyDescent="0.35">
      <c r="A1990">
        <v>1060748</v>
      </c>
      <c r="B1990" t="s">
        <v>740</v>
      </c>
      <c r="C1990" t="s">
        <v>741</v>
      </c>
      <c r="D1990" t="e">
        <v>#N/A</v>
      </c>
      <c r="E1990" t="s">
        <v>990</v>
      </c>
      <c r="F1990" t="s">
        <v>907</v>
      </c>
      <c r="G1990">
        <v>2021</v>
      </c>
      <c r="H1990">
        <v>1</v>
      </c>
      <c r="I1990" t="s">
        <v>858</v>
      </c>
      <c r="J1990" s="29">
        <v>44227</v>
      </c>
      <c r="K1990" t="s">
        <v>744</v>
      </c>
      <c r="L1990" t="s">
        <v>914</v>
      </c>
      <c r="M1990" t="s">
        <v>915</v>
      </c>
      <c r="N1990" t="s">
        <v>916</v>
      </c>
      <c r="O1990" t="s">
        <v>917</v>
      </c>
      <c r="P1990" t="s">
        <v>673</v>
      </c>
      <c r="Q1990" t="s">
        <v>749</v>
      </c>
      <c r="R1990" t="s">
        <v>587</v>
      </c>
      <c r="S1990" t="s">
        <v>799</v>
      </c>
      <c r="T1990" t="s">
        <v>751</v>
      </c>
      <c r="U1990" t="s">
        <v>752</v>
      </c>
      <c r="V1990" t="s">
        <v>753</v>
      </c>
      <c r="W1990" t="s">
        <v>933</v>
      </c>
      <c r="X1990" t="s">
        <v>934</v>
      </c>
      <c r="Y1990" t="s">
        <v>755</v>
      </c>
      <c r="Z1990" t="s">
        <v>380</v>
      </c>
      <c r="AA1990" t="s">
        <v>756</v>
      </c>
      <c r="AB1990" t="s">
        <v>924</v>
      </c>
      <c r="AC1990" t="s">
        <v>758</v>
      </c>
      <c r="AD1990" t="s">
        <v>759</v>
      </c>
      <c r="AE1990" t="s">
        <v>768</v>
      </c>
      <c r="AF1990" t="s">
        <v>935</v>
      </c>
      <c r="AG1990" t="s">
        <v>761</v>
      </c>
      <c r="AH1990" t="s">
        <v>762</v>
      </c>
      <c r="AI1990" t="s">
        <v>936</v>
      </c>
      <c r="AJ1990">
        <v>-1760.67</v>
      </c>
      <c r="AK1990">
        <v>0</v>
      </c>
      <c r="AL1990">
        <v>0</v>
      </c>
      <c r="AM1990" t="s">
        <v>764</v>
      </c>
      <c r="AN1990" t="s">
        <v>764</v>
      </c>
      <c r="AO1990" t="s">
        <v>764</v>
      </c>
    </row>
    <row r="1991" spans="1:41" x14ac:dyDescent="0.35">
      <c r="A1991">
        <v>1029542</v>
      </c>
      <c r="B1991" t="s">
        <v>740</v>
      </c>
      <c r="C1991" t="s">
        <v>741</v>
      </c>
      <c r="D1991" t="e">
        <v>#N/A</v>
      </c>
      <c r="E1991" t="s">
        <v>991</v>
      </c>
      <c r="F1991" t="s">
        <v>907</v>
      </c>
      <c r="G1991">
        <v>2021</v>
      </c>
      <c r="H1991">
        <v>1</v>
      </c>
      <c r="I1991" t="s">
        <v>858</v>
      </c>
      <c r="J1991" s="29">
        <v>44224</v>
      </c>
      <c r="K1991" t="s">
        <v>744</v>
      </c>
      <c r="L1991" t="s">
        <v>745</v>
      </c>
      <c r="M1991" t="s">
        <v>910</v>
      </c>
      <c r="N1991" t="s">
        <v>911</v>
      </c>
      <c r="O1991" t="s">
        <v>912</v>
      </c>
      <c r="P1991" t="s">
        <v>673</v>
      </c>
      <c r="Q1991" t="s">
        <v>749</v>
      </c>
      <c r="R1991" t="s">
        <v>585</v>
      </c>
      <c r="S1991" t="s">
        <v>706</v>
      </c>
      <c r="T1991" t="s">
        <v>751</v>
      </c>
      <c r="U1991" t="s">
        <v>752</v>
      </c>
      <c r="V1991" t="s">
        <v>753</v>
      </c>
      <c r="W1991" t="s">
        <v>922</v>
      </c>
      <c r="X1991" t="s">
        <v>923</v>
      </c>
      <c r="Y1991" t="s">
        <v>755</v>
      </c>
      <c r="Z1991" t="s">
        <v>380</v>
      </c>
      <c r="AA1991" t="s">
        <v>756</v>
      </c>
      <c r="AB1991" t="s">
        <v>924</v>
      </c>
      <c r="AC1991" t="s">
        <v>758</v>
      </c>
      <c r="AD1991" t="s">
        <v>759</v>
      </c>
      <c r="AE1991" t="s">
        <v>766</v>
      </c>
      <c r="AF1991" t="s">
        <v>925</v>
      </c>
      <c r="AG1991" t="s">
        <v>761</v>
      </c>
      <c r="AH1991" t="s">
        <v>762</v>
      </c>
      <c r="AI1991" t="s">
        <v>926</v>
      </c>
      <c r="AJ1991">
        <v>447.45</v>
      </c>
      <c r="AK1991">
        <v>0</v>
      </c>
      <c r="AL1991">
        <v>0</v>
      </c>
      <c r="AM1991" t="s">
        <v>764</v>
      </c>
      <c r="AN1991" t="s">
        <v>764</v>
      </c>
      <c r="AO1991" t="s">
        <v>764</v>
      </c>
    </row>
    <row r="1992" spans="1:41" x14ac:dyDescent="0.35">
      <c r="A1992">
        <v>1029541</v>
      </c>
      <c r="B1992" t="s">
        <v>740</v>
      </c>
      <c r="C1992" t="s">
        <v>741</v>
      </c>
      <c r="D1992" t="e">
        <v>#N/A</v>
      </c>
      <c r="E1992" t="s">
        <v>992</v>
      </c>
      <c r="F1992" t="s">
        <v>907</v>
      </c>
      <c r="G1992">
        <v>2021</v>
      </c>
      <c r="H1992">
        <v>1</v>
      </c>
      <c r="I1992" t="s">
        <v>858</v>
      </c>
      <c r="J1992" s="29">
        <v>44224</v>
      </c>
      <c r="K1992" t="s">
        <v>744</v>
      </c>
      <c r="L1992" t="s">
        <v>745</v>
      </c>
      <c r="M1992" t="s">
        <v>910</v>
      </c>
      <c r="N1992" t="s">
        <v>911</v>
      </c>
      <c r="O1992" t="s">
        <v>912</v>
      </c>
      <c r="P1992" t="s">
        <v>673</v>
      </c>
      <c r="Q1992" t="s">
        <v>749</v>
      </c>
      <c r="R1992" t="s">
        <v>585</v>
      </c>
      <c r="S1992" t="s">
        <v>706</v>
      </c>
      <c r="T1992" t="s">
        <v>751</v>
      </c>
      <c r="U1992" t="s">
        <v>752</v>
      </c>
      <c r="V1992" t="s">
        <v>753</v>
      </c>
      <c r="W1992" t="s">
        <v>930</v>
      </c>
      <c r="X1992" t="s">
        <v>931</v>
      </c>
      <c r="Y1992" t="s">
        <v>755</v>
      </c>
      <c r="Z1992" t="s">
        <v>380</v>
      </c>
      <c r="AA1992" t="s">
        <v>756</v>
      </c>
      <c r="AB1992" t="s">
        <v>924</v>
      </c>
      <c r="AC1992" t="s">
        <v>758</v>
      </c>
      <c r="AD1992" t="s">
        <v>759</v>
      </c>
      <c r="AE1992" t="s">
        <v>766</v>
      </c>
      <c r="AF1992" t="s">
        <v>925</v>
      </c>
      <c r="AG1992" t="s">
        <v>761</v>
      </c>
      <c r="AH1992" t="s">
        <v>762</v>
      </c>
      <c r="AI1992" t="s">
        <v>926</v>
      </c>
      <c r="AJ1992">
        <v>2718.33</v>
      </c>
      <c r="AK1992">
        <v>0</v>
      </c>
      <c r="AL1992">
        <v>0</v>
      </c>
      <c r="AM1992" t="s">
        <v>764</v>
      </c>
      <c r="AN1992" t="s">
        <v>764</v>
      </c>
      <c r="AO1992" t="s">
        <v>764</v>
      </c>
    </row>
    <row r="1993" spans="1:41" x14ac:dyDescent="0.35">
      <c r="A1993">
        <v>1029540</v>
      </c>
      <c r="B1993" t="s">
        <v>740</v>
      </c>
      <c r="C1993" t="s">
        <v>741</v>
      </c>
      <c r="D1993" t="e">
        <v>#N/A</v>
      </c>
      <c r="E1993" t="s">
        <v>993</v>
      </c>
      <c r="F1993" t="s">
        <v>907</v>
      </c>
      <c r="G1993">
        <v>2021</v>
      </c>
      <c r="H1993">
        <v>1</v>
      </c>
      <c r="I1993" t="s">
        <v>858</v>
      </c>
      <c r="J1993" s="29">
        <v>44224</v>
      </c>
      <c r="K1993" t="s">
        <v>744</v>
      </c>
      <c r="L1993" t="s">
        <v>745</v>
      </c>
      <c r="M1993" t="s">
        <v>910</v>
      </c>
      <c r="N1993" t="s">
        <v>911</v>
      </c>
      <c r="O1993" t="s">
        <v>912</v>
      </c>
      <c r="P1993" t="s">
        <v>673</v>
      </c>
      <c r="Q1993" t="s">
        <v>749</v>
      </c>
      <c r="R1993" t="s">
        <v>585</v>
      </c>
      <c r="S1993" t="s">
        <v>706</v>
      </c>
      <c r="T1993" t="s">
        <v>751</v>
      </c>
      <c r="U1993" t="s">
        <v>752</v>
      </c>
      <c r="V1993" t="s">
        <v>753</v>
      </c>
      <c r="W1993" t="s">
        <v>933</v>
      </c>
      <c r="X1993" t="s">
        <v>934</v>
      </c>
      <c r="Y1993" t="s">
        <v>755</v>
      </c>
      <c r="Z1993" t="s">
        <v>380</v>
      </c>
      <c r="AA1993" t="s">
        <v>756</v>
      </c>
      <c r="AB1993" t="s">
        <v>924</v>
      </c>
      <c r="AC1993" t="s">
        <v>758</v>
      </c>
      <c r="AD1993" t="s">
        <v>759</v>
      </c>
      <c r="AE1993" t="s">
        <v>766</v>
      </c>
      <c r="AF1993" t="s">
        <v>935</v>
      </c>
      <c r="AG1993" t="s">
        <v>761</v>
      </c>
      <c r="AH1993" t="s">
        <v>762</v>
      </c>
      <c r="AI1993" t="s">
        <v>936</v>
      </c>
      <c r="AJ1993">
        <v>2137.81</v>
      </c>
      <c r="AK1993">
        <v>0</v>
      </c>
      <c r="AL1993">
        <v>0</v>
      </c>
      <c r="AM1993" t="s">
        <v>764</v>
      </c>
      <c r="AN1993" t="s">
        <v>764</v>
      </c>
      <c r="AO1993" t="s">
        <v>764</v>
      </c>
    </row>
    <row r="1994" spans="1:41" x14ac:dyDescent="0.35">
      <c r="A1994">
        <v>1028501</v>
      </c>
      <c r="B1994" t="s">
        <v>740</v>
      </c>
      <c r="C1994" t="s">
        <v>741</v>
      </c>
      <c r="D1994" t="e">
        <v>#N/A</v>
      </c>
      <c r="E1994" t="s">
        <v>994</v>
      </c>
      <c r="F1994" t="s">
        <v>907</v>
      </c>
      <c r="G1994">
        <v>2021</v>
      </c>
      <c r="H1994">
        <v>1</v>
      </c>
      <c r="I1994" t="s">
        <v>858</v>
      </c>
      <c r="J1994" s="29">
        <v>44224</v>
      </c>
      <c r="K1994" t="s">
        <v>744</v>
      </c>
      <c r="L1994" t="s">
        <v>745</v>
      </c>
      <c r="M1994" t="s">
        <v>910</v>
      </c>
      <c r="N1994" t="s">
        <v>911</v>
      </c>
      <c r="O1994" t="s">
        <v>912</v>
      </c>
      <c r="P1994" t="s">
        <v>673</v>
      </c>
      <c r="Q1994" t="s">
        <v>749</v>
      </c>
      <c r="R1994" t="s">
        <v>583</v>
      </c>
      <c r="S1994" t="s">
        <v>689</v>
      </c>
      <c r="T1994" t="s">
        <v>751</v>
      </c>
      <c r="U1994" t="s">
        <v>752</v>
      </c>
      <c r="V1994" t="s">
        <v>753</v>
      </c>
      <c r="W1994" t="s">
        <v>930</v>
      </c>
      <c r="X1994" t="s">
        <v>931</v>
      </c>
      <c r="Y1994" t="s">
        <v>755</v>
      </c>
      <c r="Z1994" t="s">
        <v>380</v>
      </c>
      <c r="AA1994" t="s">
        <v>756</v>
      </c>
      <c r="AB1994" t="s">
        <v>924</v>
      </c>
      <c r="AC1994" t="s">
        <v>758</v>
      </c>
      <c r="AD1994" t="s">
        <v>759</v>
      </c>
      <c r="AE1994" t="s">
        <v>768</v>
      </c>
      <c r="AF1994" t="s">
        <v>925</v>
      </c>
      <c r="AG1994" t="s">
        <v>761</v>
      </c>
      <c r="AH1994" t="s">
        <v>762</v>
      </c>
      <c r="AI1994" t="s">
        <v>926</v>
      </c>
      <c r="AJ1994">
        <v>129.4</v>
      </c>
      <c r="AK1994">
        <v>0</v>
      </c>
      <c r="AL1994">
        <v>0</v>
      </c>
      <c r="AM1994" t="s">
        <v>764</v>
      </c>
      <c r="AN1994" t="s">
        <v>764</v>
      </c>
      <c r="AO1994" t="s">
        <v>764</v>
      </c>
    </row>
    <row r="1995" spans="1:41" x14ac:dyDescent="0.35">
      <c r="A1995">
        <v>1028500</v>
      </c>
      <c r="B1995" t="s">
        <v>740</v>
      </c>
      <c r="C1995" t="s">
        <v>741</v>
      </c>
      <c r="D1995" t="e">
        <v>#N/A</v>
      </c>
      <c r="E1995" t="s">
        <v>996</v>
      </c>
      <c r="F1995" t="s">
        <v>907</v>
      </c>
      <c r="G1995">
        <v>2021</v>
      </c>
      <c r="H1995">
        <v>1</v>
      </c>
      <c r="I1995" t="s">
        <v>858</v>
      </c>
      <c r="J1995" s="29">
        <v>44226</v>
      </c>
      <c r="K1995" t="s">
        <v>744</v>
      </c>
      <c r="L1995" t="s">
        <v>847</v>
      </c>
      <c r="M1995" t="s">
        <v>908</v>
      </c>
      <c r="N1995" t="s">
        <v>909</v>
      </c>
      <c r="O1995" t="s">
        <v>872</v>
      </c>
      <c r="P1995" t="s">
        <v>673</v>
      </c>
      <c r="Q1995" t="s">
        <v>749</v>
      </c>
      <c r="R1995" t="s">
        <v>583</v>
      </c>
      <c r="S1995" t="s">
        <v>689</v>
      </c>
      <c r="T1995" t="s">
        <v>751</v>
      </c>
      <c r="U1995" t="s">
        <v>752</v>
      </c>
      <c r="V1995" t="s">
        <v>753</v>
      </c>
      <c r="W1995" t="s">
        <v>933</v>
      </c>
      <c r="X1995" t="s">
        <v>934</v>
      </c>
      <c r="Y1995" t="s">
        <v>755</v>
      </c>
      <c r="Z1995" t="s">
        <v>380</v>
      </c>
      <c r="AA1995" t="s">
        <v>756</v>
      </c>
      <c r="AB1995" t="s">
        <v>924</v>
      </c>
      <c r="AC1995" t="s">
        <v>758</v>
      </c>
      <c r="AD1995" t="s">
        <v>759</v>
      </c>
      <c r="AE1995" t="s">
        <v>768</v>
      </c>
      <c r="AF1995" t="s">
        <v>935</v>
      </c>
      <c r="AG1995" t="s">
        <v>761</v>
      </c>
      <c r="AH1995" t="s">
        <v>762</v>
      </c>
      <c r="AI1995" t="s">
        <v>936</v>
      </c>
      <c r="AJ1995">
        <v>1400.78</v>
      </c>
      <c r="AK1995">
        <v>0</v>
      </c>
      <c r="AL1995">
        <v>0</v>
      </c>
      <c r="AM1995" t="s">
        <v>764</v>
      </c>
      <c r="AN1995" t="s">
        <v>764</v>
      </c>
      <c r="AO1995" t="s">
        <v>764</v>
      </c>
    </row>
    <row r="1996" spans="1:41" x14ac:dyDescent="0.35">
      <c r="A1996">
        <v>1029633</v>
      </c>
      <c r="B1996" t="s">
        <v>740</v>
      </c>
      <c r="C1996" t="s">
        <v>741</v>
      </c>
      <c r="D1996" t="e">
        <v>#N/A</v>
      </c>
      <c r="E1996" t="s">
        <v>997</v>
      </c>
      <c r="F1996" t="s">
        <v>907</v>
      </c>
      <c r="G1996">
        <v>2021</v>
      </c>
      <c r="H1996">
        <v>1</v>
      </c>
      <c r="I1996" t="s">
        <v>858</v>
      </c>
      <c r="J1996" s="29">
        <v>44224</v>
      </c>
      <c r="K1996" t="s">
        <v>744</v>
      </c>
      <c r="L1996" t="s">
        <v>745</v>
      </c>
      <c r="M1996" t="s">
        <v>910</v>
      </c>
      <c r="N1996" t="s">
        <v>911</v>
      </c>
      <c r="O1996" t="s">
        <v>912</v>
      </c>
      <c r="P1996" t="s">
        <v>673</v>
      </c>
      <c r="Q1996" t="s">
        <v>749</v>
      </c>
      <c r="R1996" t="s">
        <v>581</v>
      </c>
      <c r="S1996" t="s">
        <v>697</v>
      </c>
      <c r="T1996" t="s">
        <v>751</v>
      </c>
      <c r="U1996" t="s">
        <v>752</v>
      </c>
      <c r="V1996" t="s">
        <v>753</v>
      </c>
      <c r="W1996" t="s">
        <v>922</v>
      </c>
      <c r="X1996" t="s">
        <v>923</v>
      </c>
      <c r="Y1996" t="s">
        <v>755</v>
      </c>
      <c r="Z1996" t="s">
        <v>380</v>
      </c>
      <c r="AA1996" t="s">
        <v>756</v>
      </c>
      <c r="AB1996" t="s">
        <v>924</v>
      </c>
      <c r="AC1996" t="s">
        <v>758</v>
      </c>
      <c r="AD1996" t="s">
        <v>759</v>
      </c>
      <c r="AE1996" t="s">
        <v>472</v>
      </c>
      <c r="AF1996" t="s">
        <v>925</v>
      </c>
      <c r="AG1996" t="s">
        <v>761</v>
      </c>
      <c r="AH1996" t="s">
        <v>762</v>
      </c>
      <c r="AI1996" t="s">
        <v>926</v>
      </c>
      <c r="AJ1996">
        <v>468.52</v>
      </c>
      <c r="AK1996">
        <v>0</v>
      </c>
      <c r="AL1996">
        <v>0</v>
      </c>
      <c r="AM1996" t="s">
        <v>764</v>
      </c>
      <c r="AN1996" t="s">
        <v>764</v>
      </c>
      <c r="AO1996" t="s">
        <v>764</v>
      </c>
    </row>
    <row r="1997" spans="1:41" x14ac:dyDescent="0.35">
      <c r="A1997">
        <v>1029631</v>
      </c>
      <c r="B1997" t="s">
        <v>740</v>
      </c>
      <c r="C1997" t="s">
        <v>741</v>
      </c>
      <c r="D1997" t="e">
        <v>#N/A</v>
      </c>
      <c r="E1997" t="s">
        <v>998</v>
      </c>
      <c r="F1997" t="s">
        <v>907</v>
      </c>
      <c r="G1997">
        <v>2021</v>
      </c>
      <c r="H1997">
        <v>1</v>
      </c>
      <c r="I1997" t="s">
        <v>858</v>
      </c>
      <c r="J1997" s="29">
        <v>44224</v>
      </c>
      <c r="K1997" t="s">
        <v>744</v>
      </c>
      <c r="L1997" t="s">
        <v>745</v>
      </c>
      <c r="M1997" t="s">
        <v>910</v>
      </c>
      <c r="N1997" t="s">
        <v>911</v>
      </c>
      <c r="O1997" t="s">
        <v>912</v>
      </c>
      <c r="P1997" t="s">
        <v>673</v>
      </c>
      <c r="Q1997" t="s">
        <v>749</v>
      </c>
      <c r="R1997" t="s">
        <v>581</v>
      </c>
      <c r="S1997" t="s">
        <v>697</v>
      </c>
      <c r="T1997" t="s">
        <v>751</v>
      </c>
      <c r="U1997" t="s">
        <v>752</v>
      </c>
      <c r="V1997" t="s">
        <v>753</v>
      </c>
      <c r="W1997" t="s">
        <v>930</v>
      </c>
      <c r="X1997" t="s">
        <v>931</v>
      </c>
      <c r="Y1997" t="s">
        <v>755</v>
      </c>
      <c r="Z1997" t="s">
        <v>380</v>
      </c>
      <c r="AA1997" t="s">
        <v>756</v>
      </c>
      <c r="AB1997" t="s">
        <v>924</v>
      </c>
      <c r="AC1997" t="s">
        <v>758</v>
      </c>
      <c r="AD1997" t="s">
        <v>759</v>
      </c>
      <c r="AE1997" t="s">
        <v>472</v>
      </c>
      <c r="AF1997" t="s">
        <v>925</v>
      </c>
      <c r="AG1997" t="s">
        <v>761</v>
      </c>
      <c r="AH1997" t="s">
        <v>762</v>
      </c>
      <c r="AI1997" t="s">
        <v>926</v>
      </c>
      <c r="AJ1997">
        <v>17895.46</v>
      </c>
      <c r="AK1997">
        <v>0</v>
      </c>
      <c r="AL1997">
        <v>0</v>
      </c>
      <c r="AM1997" t="s">
        <v>764</v>
      </c>
      <c r="AN1997" t="s">
        <v>764</v>
      </c>
      <c r="AO1997" t="s">
        <v>764</v>
      </c>
    </row>
    <row r="1998" spans="1:41" x14ac:dyDescent="0.35">
      <c r="A1998">
        <v>1060746</v>
      </c>
      <c r="B1998" t="s">
        <v>740</v>
      </c>
      <c r="C1998" t="s">
        <v>741</v>
      </c>
      <c r="D1998" t="e">
        <v>#N/A</v>
      </c>
      <c r="E1998" t="s">
        <v>999</v>
      </c>
      <c r="F1998" t="s">
        <v>907</v>
      </c>
      <c r="G1998">
        <v>2021</v>
      </c>
      <c r="H1998">
        <v>1</v>
      </c>
      <c r="I1998" t="s">
        <v>858</v>
      </c>
      <c r="J1998" s="29">
        <v>44224</v>
      </c>
      <c r="K1998" t="s">
        <v>744</v>
      </c>
      <c r="L1998" t="s">
        <v>745</v>
      </c>
      <c r="M1998" t="s">
        <v>910</v>
      </c>
      <c r="N1998" t="s">
        <v>911</v>
      </c>
      <c r="O1998" t="s">
        <v>912</v>
      </c>
      <c r="P1998" t="s">
        <v>673</v>
      </c>
      <c r="Q1998" t="s">
        <v>749</v>
      </c>
      <c r="R1998" t="s">
        <v>581</v>
      </c>
      <c r="S1998" t="s">
        <v>697</v>
      </c>
      <c r="T1998" t="s">
        <v>751</v>
      </c>
      <c r="U1998" t="s">
        <v>752</v>
      </c>
      <c r="V1998" t="s">
        <v>753</v>
      </c>
      <c r="W1998" t="s">
        <v>933</v>
      </c>
      <c r="X1998" t="s">
        <v>934</v>
      </c>
      <c r="Y1998" t="s">
        <v>755</v>
      </c>
      <c r="Z1998" t="s">
        <v>380</v>
      </c>
      <c r="AA1998" t="s">
        <v>756</v>
      </c>
      <c r="AB1998" t="s">
        <v>924</v>
      </c>
      <c r="AC1998" t="s">
        <v>758</v>
      </c>
      <c r="AD1998" t="s">
        <v>759</v>
      </c>
      <c r="AE1998" t="s">
        <v>472</v>
      </c>
      <c r="AF1998" t="s">
        <v>935</v>
      </c>
      <c r="AG1998" t="s">
        <v>761</v>
      </c>
      <c r="AH1998" t="s">
        <v>762</v>
      </c>
      <c r="AI1998" t="s">
        <v>936</v>
      </c>
      <c r="AJ1998">
        <v>15030.52</v>
      </c>
      <c r="AK1998">
        <v>0</v>
      </c>
      <c r="AL1998">
        <v>0</v>
      </c>
      <c r="AM1998" t="s">
        <v>764</v>
      </c>
      <c r="AN1998" t="s">
        <v>764</v>
      </c>
      <c r="AO1998" t="s">
        <v>764</v>
      </c>
    </row>
    <row r="1999" spans="1:41" x14ac:dyDescent="0.35">
      <c r="A1999">
        <v>1060746</v>
      </c>
      <c r="B1999" t="s">
        <v>740</v>
      </c>
      <c r="C1999" t="s">
        <v>741</v>
      </c>
      <c r="D1999" t="e">
        <v>#N/A</v>
      </c>
      <c r="E1999" t="s">
        <v>999</v>
      </c>
      <c r="F1999" t="s">
        <v>907</v>
      </c>
      <c r="G1999">
        <v>2021</v>
      </c>
      <c r="H1999">
        <v>1</v>
      </c>
      <c r="I1999" t="s">
        <v>858</v>
      </c>
      <c r="J1999" s="29">
        <v>44227</v>
      </c>
      <c r="K1999" t="s">
        <v>744</v>
      </c>
      <c r="L1999" t="s">
        <v>914</v>
      </c>
      <c r="M1999" t="s">
        <v>915</v>
      </c>
      <c r="N1999" t="s">
        <v>916</v>
      </c>
      <c r="O1999" t="s">
        <v>917</v>
      </c>
      <c r="P1999" t="s">
        <v>673</v>
      </c>
      <c r="Q1999" t="s">
        <v>749</v>
      </c>
      <c r="R1999" t="s">
        <v>581</v>
      </c>
      <c r="S1999" t="s">
        <v>697</v>
      </c>
      <c r="T1999" t="s">
        <v>751</v>
      </c>
      <c r="U1999" t="s">
        <v>752</v>
      </c>
      <c r="V1999" t="s">
        <v>753</v>
      </c>
      <c r="W1999" t="s">
        <v>933</v>
      </c>
      <c r="X1999" t="s">
        <v>934</v>
      </c>
      <c r="Y1999" t="s">
        <v>755</v>
      </c>
      <c r="Z1999" t="s">
        <v>380</v>
      </c>
      <c r="AA1999" t="s">
        <v>756</v>
      </c>
      <c r="AB1999" t="s">
        <v>924</v>
      </c>
      <c r="AC1999" t="s">
        <v>758</v>
      </c>
      <c r="AD1999" t="s">
        <v>759</v>
      </c>
      <c r="AE1999" t="s">
        <v>472</v>
      </c>
      <c r="AF1999" t="s">
        <v>935</v>
      </c>
      <c r="AG1999" t="s">
        <v>761</v>
      </c>
      <c r="AH1999" t="s">
        <v>762</v>
      </c>
      <c r="AI1999" t="s">
        <v>936</v>
      </c>
      <c r="AJ1999">
        <v>-4790.68</v>
      </c>
      <c r="AK1999">
        <v>0</v>
      </c>
      <c r="AL1999">
        <v>0</v>
      </c>
      <c r="AM1999" t="s">
        <v>764</v>
      </c>
      <c r="AN1999" t="s">
        <v>764</v>
      </c>
      <c r="AO1999" t="s">
        <v>764</v>
      </c>
    </row>
    <row r="2000" spans="1:41" x14ac:dyDescent="0.35">
      <c r="A2000">
        <v>1360602</v>
      </c>
      <c r="B2000" t="s">
        <v>740</v>
      </c>
      <c r="C2000" t="s">
        <v>741</v>
      </c>
      <c r="D2000" t="s">
        <v>260</v>
      </c>
      <c r="E2000" t="s">
        <v>83</v>
      </c>
      <c r="F2000" t="s">
        <v>742</v>
      </c>
      <c r="G2000">
        <v>2021</v>
      </c>
      <c r="H2000">
        <v>6</v>
      </c>
      <c r="I2000" t="s">
        <v>743</v>
      </c>
      <c r="J2000" s="29">
        <v>44377</v>
      </c>
      <c r="K2000" t="s">
        <v>744</v>
      </c>
      <c r="L2000" t="s">
        <v>745</v>
      </c>
      <c r="M2000" t="s">
        <v>746</v>
      </c>
      <c r="N2000" t="s">
        <v>747</v>
      </c>
      <c r="O2000" t="s">
        <v>748</v>
      </c>
      <c r="P2000" t="s">
        <v>673</v>
      </c>
      <c r="Q2000" t="s">
        <v>749</v>
      </c>
      <c r="R2000" t="s">
        <v>574</v>
      </c>
      <c r="S2000" t="s">
        <v>1033</v>
      </c>
      <c r="T2000" t="s">
        <v>751</v>
      </c>
      <c r="U2000" t="s">
        <v>752</v>
      </c>
      <c r="V2000" t="s">
        <v>753</v>
      </c>
      <c r="W2000" t="s">
        <v>16</v>
      </c>
      <c r="X2000" t="s">
        <v>754</v>
      </c>
      <c r="Y2000" t="s">
        <v>755</v>
      </c>
      <c r="Z2000" t="s">
        <v>380</v>
      </c>
      <c r="AA2000" t="s">
        <v>1034</v>
      </c>
      <c r="AB2000" t="s">
        <v>1035</v>
      </c>
      <c r="AC2000" t="s">
        <v>758</v>
      </c>
      <c r="AD2000" t="s">
        <v>759</v>
      </c>
      <c r="AE2000" t="s">
        <v>575</v>
      </c>
      <c r="AF2000" t="s">
        <v>760</v>
      </c>
      <c r="AG2000" t="s">
        <v>761</v>
      </c>
      <c r="AH2000" t="s">
        <v>762</v>
      </c>
      <c r="AI2000" t="s">
        <v>763</v>
      </c>
      <c r="AJ2000">
        <v>899.43</v>
      </c>
      <c r="AK2000">
        <v>0</v>
      </c>
      <c r="AL2000">
        <v>0</v>
      </c>
      <c r="AM2000" t="s">
        <v>764</v>
      </c>
      <c r="AN2000" t="s">
        <v>764</v>
      </c>
      <c r="AO2000" t="s">
        <v>764</v>
      </c>
    </row>
    <row r="2001" spans="1:41" x14ac:dyDescent="0.35">
      <c r="A2001">
        <v>1796913</v>
      </c>
      <c r="B2001" t="s">
        <v>740</v>
      </c>
      <c r="C2001" t="s">
        <v>741</v>
      </c>
      <c r="D2001" t="s">
        <v>260</v>
      </c>
      <c r="E2001" t="s">
        <v>82</v>
      </c>
      <c r="F2001" t="s">
        <v>742</v>
      </c>
      <c r="G2001">
        <v>2021</v>
      </c>
      <c r="H2001">
        <v>6</v>
      </c>
      <c r="I2001" t="s">
        <v>743</v>
      </c>
      <c r="J2001" s="29">
        <v>44377</v>
      </c>
      <c r="K2001" t="s">
        <v>744</v>
      </c>
      <c r="L2001" t="s">
        <v>745</v>
      </c>
      <c r="M2001" t="s">
        <v>746</v>
      </c>
      <c r="N2001" t="s">
        <v>747</v>
      </c>
      <c r="O2001" t="s">
        <v>748</v>
      </c>
      <c r="P2001" t="s">
        <v>673</v>
      </c>
      <c r="Q2001" t="s">
        <v>749</v>
      </c>
      <c r="R2001" t="s">
        <v>574</v>
      </c>
      <c r="S2001" t="s">
        <v>1033</v>
      </c>
      <c r="T2001" t="s">
        <v>751</v>
      </c>
      <c r="U2001" t="s">
        <v>752</v>
      </c>
      <c r="V2001" t="s">
        <v>753</v>
      </c>
      <c r="W2001" t="s">
        <v>406</v>
      </c>
      <c r="X2001" t="s">
        <v>1036</v>
      </c>
      <c r="Y2001" t="s">
        <v>755</v>
      </c>
      <c r="Z2001" t="s">
        <v>380</v>
      </c>
      <c r="AA2001" t="s">
        <v>1034</v>
      </c>
      <c r="AB2001" t="s">
        <v>1035</v>
      </c>
      <c r="AC2001" t="s">
        <v>758</v>
      </c>
      <c r="AD2001" t="s">
        <v>759</v>
      </c>
      <c r="AE2001" t="s">
        <v>575</v>
      </c>
      <c r="AF2001" t="s">
        <v>760</v>
      </c>
      <c r="AG2001" t="s">
        <v>761</v>
      </c>
      <c r="AH2001" t="s">
        <v>762</v>
      </c>
      <c r="AI2001" t="s">
        <v>763</v>
      </c>
      <c r="AJ2001">
        <v>2956.78</v>
      </c>
      <c r="AK2001">
        <v>0</v>
      </c>
      <c r="AL2001">
        <v>0</v>
      </c>
      <c r="AM2001" t="s">
        <v>764</v>
      </c>
      <c r="AN2001" t="s">
        <v>764</v>
      </c>
      <c r="AO2001" t="s">
        <v>764</v>
      </c>
    </row>
    <row r="2002" spans="1:41" x14ac:dyDescent="0.35">
      <c r="A2002">
        <v>1027526</v>
      </c>
      <c r="B2002" t="s">
        <v>740</v>
      </c>
      <c r="C2002" t="s">
        <v>741</v>
      </c>
      <c r="D2002" t="s">
        <v>260</v>
      </c>
      <c r="E2002" t="s">
        <v>80</v>
      </c>
      <c r="F2002" t="s">
        <v>742</v>
      </c>
      <c r="G2002">
        <v>2021</v>
      </c>
      <c r="H2002">
        <v>6</v>
      </c>
      <c r="I2002" t="s">
        <v>743</v>
      </c>
      <c r="J2002" s="29">
        <v>44377</v>
      </c>
      <c r="K2002" t="s">
        <v>744</v>
      </c>
      <c r="L2002" t="s">
        <v>745</v>
      </c>
      <c r="M2002" t="s">
        <v>746</v>
      </c>
      <c r="N2002" t="s">
        <v>747</v>
      </c>
      <c r="O2002" t="s">
        <v>748</v>
      </c>
      <c r="P2002" t="s">
        <v>673</v>
      </c>
      <c r="Q2002" t="s">
        <v>749</v>
      </c>
      <c r="R2002" t="s">
        <v>561</v>
      </c>
      <c r="S2002" t="s">
        <v>1037</v>
      </c>
      <c r="T2002" t="s">
        <v>751</v>
      </c>
      <c r="U2002" t="s">
        <v>752</v>
      </c>
      <c r="V2002" t="s">
        <v>753</v>
      </c>
      <c r="W2002" t="s">
        <v>16</v>
      </c>
      <c r="X2002" t="s">
        <v>754</v>
      </c>
      <c r="Y2002" t="s">
        <v>755</v>
      </c>
      <c r="Z2002" t="s">
        <v>380</v>
      </c>
      <c r="AA2002" t="s">
        <v>1034</v>
      </c>
      <c r="AB2002" t="s">
        <v>1035</v>
      </c>
      <c r="AC2002" t="s">
        <v>758</v>
      </c>
      <c r="AD2002" t="s">
        <v>759</v>
      </c>
      <c r="AE2002" t="s">
        <v>562</v>
      </c>
      <c r="AF2002" t="s">
        <v>760</v>
      </c>
      <c r="AG2002" t="s">
        <v>761</v>
      </c>
      <c r="AH2002" t="s">
        <v>762</v>
      </c>
      <c r="AI2002" t="s">
        <v>763</v>
      </c>
      <c r="AJ2002">
        <v>298.72000000000003</v>
      </c>
      <c r="AK2002">
        <v>0</v>
      </c>
      <c r="AL2002">
        <v>0</v>
      </c>
      <c r="AM2002" t="s">
        <v>764</v>
      </c>
      <c r="AN2002" t="s">
        <v>764</v>
      </c>
      <c r="AO2002" t="s">
        <v>764</v>
      </c>
    </row>
    <row r="2003" spans="1:41" x14ac:dyDescent="0.35">
      <c r="A2003">
        <v>1023873</v>
      </c>
      <c r="B2003" t="s">
        <v>740</v>
      </c>
      <c r="C2003" t="s">
        <v>741</v>
      </c>
      <c r="D2003" t="s">
        <v>260</v>
      </c>
      <c r="E2003" t="s">
        <v>76</v>
      </c>
      <c r="F2003" t="s">
        <v>742</v>
      </c>
      <c r="G2003">
        <v>2021</v>
      </c>
      <c r="H2003">
        <v>6</v>
      </c>
      <c r="I2003" t="s">
        <v>743</v>
      </c>
      <c r="J2003" s="29">
        <v>44377</v>
      </c>
      <c r="K2003" t="s">
        <v>744</v>
      </c>
      <c r="L2003" t="s">
        <v>769</v>
      </c>
      <c r="M2003" t="s">
        <v>770</v>
      </c>
      <c r="N2003" t="s">
        <v>771</v>
      </c>
      <c r="O2003" t="s">
        <v>772</v>
      </c>
      <c r="P2003" t="s">
        <v>673</v>
      </c>
      <c r="Q2003" t="s">
        <v>749</v>
      </c>
      <c r="R2003" t="s">
        <v>544</v>
      </c>
      <c r="S2003" t="s">
        <v>1038</v>
      </c>
      <c r="T2003" t="s">
        <v>751</v>
      </c>
      <c r="U2003" t="s">
        <v>752</v>
      </c>
      <c r="V2003" t="s">
        <v>753</v>
      </c>
      <c r="W2003" t="s">
        <v>16</v>
      </c>
      <c r="X2003" t="s">
        <v>754</v>
      </c>
      <c r="Y2003" t="s">
        <v>755</v>
      </c>
      <c r="Z2003" t="s">
        <v>380</v>
      </c>
      <c r="AA2003" t="s">
        <v>1034</v>
      </c>
      <c r="AB2003" t="s">
        <v>1035</v>
      </c>
      <c r="AC2003" t="s">
        <v>758</v>
      </c>
      <c r="AD2003" t="s">
        <v>759</v>
      </c>
      <c r="AE2003" t="s">
        <v>768</v>
      </c>
      <c r="AF2003" t="s">
        <v>760</v>
      </c>
      <c r="AG2003" t="s">
        <v>761</v>
      </c>
      <c r="AH2003" t="s">
        <v>762</v>
      </c>
      <c r="AI2003" t="s">
        <v>763</v>
      </c>
      <c r="AJ2003">
        <v>5230.41</v>
      </c>
      <c r="AK2003">
        <v>0</v>
      </c>
      <c r="AL2003">
        <v>0</v>
      </c>
      <c r="AM2003" t="s">
        <v>764</v>
      </c>
      <c r="AN2003" t="s">
        <v>764</v>
      </c>
      <c r="AO2003" t="s">
        <v>764</v>
      </c>
    </row>
    <row r="2004" spans="1:41" x14ac:dyDescent="0.35">
      <c r="A2004">
        <v>1023873</v>
      </c>
      <c r="B2004" t="s">
        <v>740</v>
      </c>
      <c r="C2004" t="s">
        <v>741</v>
      </c>
      <c r="D2004" t="s">
        <v>260</v>
      </c>
      <c r="E2004" t="s">
        <v>76</v>
      </c>
      <c r="F2004" t="s">
        <v>742</v>
      </c>
      <c r="G2004">
        <v>2021</v>
      </c>
      <c r="H2004">
        <v>6</v>
      </c>
      <c r="I2004" t="s">
        <v>743</v>
      </c>
      <c r="J2004" s="29">
        <v>44377</v>
      </c>
      <c r="K2004" t="s">
        <v>744</v>
      </c>
      <c r="L2004" t="s">
        <v>769</v>
      </c>
      <c r="M2004" t="s">
        <v>774</v>
      </c>
      <c r="N2004" t="s">
        <v>775</v>
      </c>
      <c r="O2004" t="s">
        <v>772</v>
      </c>
      <c r="P2004" t="s">
        <v>673</v>
      </c>
      <c r="Q2004" t="s">
        <v>749</v>
      </c>
      <c r="R2004" t="s">
        <v>544</v>
      </c>
      <c r="S2004" t="s">
        <v>1038</v>
      </c>
      <c r="T2004" t="s">
        <v>751</v>
      </c>
      <c r="U2004" t="s">
        <v>752</v>
      </c>
      <c r="V2004" t="s">
        <v>753</v>
      </c>
      <c r="W2004" t="s">
        <v>16</v>
      </c>
      <c r="X2004" t="s">
        <v>754</v>
      </c>
      <c r="Y2004" t="s">
        <v>755</v>
      </c>
      <c r="Z2004" t="s">
        <v>380</v>
      </c>
      <c r="AA2004" t="s">
        <v>1034</v>
      </c>
      <c r="AB2004" t="s">
        <v>1035</v>
      </c>
      <c r="AC2004" t="s">
        <v>758</v>
      </c>
      <c r="AD2004" t="s">
        <v>759</v>
      </c>
      <c r="AE2004" t="s">
        <v>768</v>
      </c>
      <c r="AF2004" t="s">
        <v>760</v>
      </c>
      <c r="AG2004" t="s">
        <v>761</v>
      </c>
      <c r="AH2004" t="s">
        <v>762</v>
      </c>
      <c r="AI2004" t="s">
        <v>763</v>
      </c>
      <c r="AJ2004">
        <v>-5230.41</v>
      </c>
      <c r="AK2004">
        <v>0</v>
      </c>
      <c r="AL2004">
        <v>0</v>
      </c>
      <c r="AM2004" t="s">
        <v>764</v>
      </c>
      <c r="AN2004" t="s">
        <v>764</v>
      </c>
      <c r="AO2004" t="s">
        <v>764</v>
      </c>
    </row>
    <row r="2005" spans="1:41" x14ac:dyDescent="0.35">
      <c r="A2005">
        <v>1023873</v>
      </c>
      <c r="B2005" t="s">
        <v>740</v>
      </c>
      <c r="C2005" t="s">
        <v>741</v>
      </c>
      <c r="D2005" t="s">
        <v>260</v>
      </c>
      <c r="E2005" t="s">
        <v>76</v>
      </c>
      <c r="F2005" t="s">
        <v>742</v>
      </c>
      <c r="G2005">
        <v>2021</v>
      </c>
      <c r="H2005">
        <v>6</v>
      </c>
      <c r="I2005" t="s">
        <v>743</v>
      </c>
      <c r="J2005" s="29">
        <v>44377</v>
      </c>
      <c r="K2005" t="s">
        <v>744</v>
      </c>
      <c r="L2005" t="s">
        <v>745</v>
      </c>
      <c r="M2005" t="s">
        <v>746</v>
      </c>
      <c r="N2005" t="s">
        <v>747</v>
      </c>
      <c r="O2005" t="s">
        <v>748</v>
      </c>
      <c r="P2005" t="s">
        <v>673</v>
      </c>
      <c r="Q2005" t="s">
        <v>749</v>
      </c>
      <c r="R2005" t="s">
        <v>544</v>
      </c>
      <c r="S2005" t="s">
        <v>1038</v>
      </c>
      <c r="T2005" t="s">
        <v>751</v>
      </c>
      <c r="U2005" t="s">
        <v>752</v>
      </c>
      <c r="V2005" t="s">
        <v>753</v>
      </c>
      <c r="W2005" t="s">
        <v>16</v>
      </c>
      <c r="X2005" t="s">
        <v>754</v>
      </c>
      <c r="Y2005" t="s">
        <v>755</v>
      </c>
      <c r="Z2005" t="s">
        <v>380</v>
      </c>
      <c r="AA2005" t="s">
        <v>1034</v>
      </c>
      <c r="AB2005" t="s">
        <v>1035</v>
      </c>
      <c r="AC2005" t="s">
        <v>758</v>
      </c>
      <c r="AD2005" t="s">
        <v>759</v>
      </c>
      <c r="AE2005" t="s">
        <v>768</v>
      </c>
      <c r="AF2005" t="s">
        <v>760</v>
      </c>
      <c r="AG2005" t="s">
        <v>761</v>
      </c>
      <c r="AH2005" t="s">
        <v>762</v>
      </c>
      <c r="AI2005" t="s">
        <v>763</v>
      </c>
      <c r="AJ2005">
        <v>207.37</v>
      </c>
      <c r="AK2005">
        <v>0</v>
      </c>
      <c r="AL2005">
        <v>0</v>
      </c>
      <c r="AM2005" t="s">
        <v>764</v>
      </c>
      <c r="AN2005" t="s">
        <v>764</v>
      </c>
      <c r="AO2005" t="s">
        <v>764</v>
      </c>
    </row>
    <row r="2006" spans="1:41" x14ac:dyDescent="0.35">
      <c r="A2006">
        <v>1023873</v>
      </c>
      <c r="B2006" t="s">
        <v>740</v>
      </c>
      <c r="C2006" t="s">
        <v>741</v>
      </c>
      <c r="D2006" t="s">
        <v>260</v>
      </c>
      <c r="E2006" t="s">
        <v>76</v>
      </c>
      <c r="F2006" t="s">
        <v>742</v>
      </c>
      <c r="G2006">
        <v>2021</v>
      </c>
      <c r="H2006">
        <v>6</v>
      </c>
      <c r="I2006" t="s">
        <v>743</v>
      </c>
      <c r="J2006" s="29">
        <v>44377</v>
      </c>
      <c r="K2006" t="s">
        <v>744</v>
      </c>
      <c r="L2006" t="s">
        <v>769</v>
      </c>
      <c r="M2006" t="s">
        <v>776</v>
      </c>
      <c r="N2006" t="s">
        <v>777</v>
      </c>
      <c r="O2006" t="s">
        <v>772</v>
      </c>
      <c r="P2006" t="s">
        <v>673</v>
      </c>
      <c r="Q2006" t="s">
        <v>749</v>
      </c>
      <c r="R2006" t="s">
        <v>544</v>
      </c>
      <c r="S2006" t="s">
        <v>1038</v>
      </c>
      <c r="T2006" t="s">
        <v>751</v>
      </c>
      <c r="U2006" t="s">
        <v>752</v>
      </c>
      <c r="V2006" t="s">
        <v>753</v>
      </c>
      <c r="W2006" t="s">
        <v>16</v>
      </c>
      <c r="X2006" t="s">
        <v>754</v>
      </c>
      <c r="Y2006" t="s">
        <v>755</v>
      </c>
      <c r="Z2006" t="s">
        <v>380</v>
      </c>
      <c r="AA2006" t="s">
        <v>1034</v>
      </c>
      <c r="AB2006" t="s">
        <v>1035</v>
      </c>
      <c r="AC2006" t="s">
        <v>758</v>
      </c>
      <c r="AD2006" t="s">
        <v>759</v>
      </c>
      <c r="AE2006" t="s">
        <v>768</v>
      </c>
      <c r="AF2006" t="s">
        <v>760</v>
      </c>
      <c r="AG2006" t="s">
        <v>761</v>
      </c>
      <c r="AH2006" t="s">
        <v>762</v>
      </c>
      <c r="AI2006" t="s">
        <v>763</v>
      </c>
      <c r="AJ2006">
        <v>5230.41</v>
      </c>
      <c r="AK2006">
        <v>0</v>
      </c>
      <c r="AL2006">
        <v>0</v>
      </c>
      <c r="AM2006" t="s">
        <v>764</v>
      </c>
      <c r="AN2006" t="s">
        <v>764</v>
      </c>
      <c r="AO2006" t="s">
        <v>764</v>
      </c>
    </row>
    <row r="2007" spans="1:41" x14ac:dyDescent="0.35">
      <c r="A2007">
        <v>1021419</v>
      </c>
      <c r="B2007" t="s">
        <v>740</v>
      </c>
      <c r="C2007" t="s">
        <v>741</v>
      </c>
      <c r="D2007" t="s">
        <v>260</v>
      </c>
      <c r="E2007" t="s">
        <v>73</v>
      </c>
      <c r="F2007" t="s">
        <v>742</v>
      </c>
      <c r="G2007">
        <v>2021</v>
      </c>
      <c r="H2007">
        <v>6</v>
      </c>
      <c r="I2007" t="s">
        <v>743</v>
      </c>
      <c r="J2007" s="29">
        <v>44377</v>
      </c>
      <c r="K2007" t="s">
        <v>744</v>
      </c>
      <c r="L2007" t="s">
        <v>769</v>
      </c>
      <c r="M2007" t="s">
        <v>770</v>
      </c>
      <c r="N2007" t="s">
        <v>771</v>
      </c>
      <c r="O2007" t="s">
        <v>772</v>
      </c>
      <c r="P2007" t="s">
        <v>673</v>
      </c>
      <c r="Q2007" t="s">
        <v>749</v>
      </c>
      <c r="R2007" t="s">
        <v>514</v>
      </c>
      <c r="S2007" t="s">
        <v>1039</v>
      </c>
      <c r="T2007" t="s">
        <v>751</v>
      </c>
      <c r="U2007" t="s">
        <v>752</v>
      </c>
      <c r="V2007" t="s">
        <v>753</v>
      </c>
      <c r="W2007" t="s">
        <v>16</v>
      </c>
      <c r="X2007" t="s">
        <v>754</v>
      </c>
      <c r="Y2007" t="s">
        <v>755</v>
      </c>
      <c r="Z2007" t="s">
        <v>380</v>
      </c>
      <c r="AA2007" t="s">
        <v>1034</v>
      </c>
      <c r="AB2007" t="s">
        <v>1035</v>
      </c>
      <c r="AC2007" t="s">
        <v>758</v>
      </c>
      <c r="AD2007" t="s">
        <v>759</v>
      </c>
      <c r="AE2007" t="s">
        <v>247</v>
      </c>
      <c r="AF2007" t="s">
        <v>760</v>
      </c>
      <c r="AG2007" t="s">
        <v>761</v>
      </c>
      <c r="AH2007" t="s">
        <v>762</v>
      </c>
      <c r="AI2007" t="s">
        <v>763</v>
      </c>
      <c r="AJ2007">
        <v>3.42</v>
      </c>
      <c r="AK2007">
        <v>0</v>
      </c>
      <c r="AL2007">
        <v>0</v>
      </c>
      <c r="AM2007" t="s">
        <v>764</v>
      </c>
      <c r="AN2007" t="s">
        <v>764</v>
      </c>
      <c r="AO2007" t="s">
        <v>764</v>
      </c>
    </row>
    <row r="2008" spans="1:41" x14ac:dyDescent="0.35">
      <c r="A2008">
        <v>1021419</v>
      </c>
      <c r="B2008" t="s">
        <v>740</v>
      </c>
      <c r="C2008" t="s">
        <v>741</v>
      </c>
      <c r="D2008" t="s">
        <v>260</v>
      </c>
      <c r="E2008" t="s">
        <v>73</v>
      </c>
      <c r="F2008" t="s">
        <v>742</v>
      </c>
      <c r="G2008">
        <v>2021</v>
      </c>
      <c r="H2008">
        <v>6</v>
      </c>
      <c r="I2008" t="s">
        <v>743</v>
      </c>
      <c r="J2008" s="29">
        <v>44377</v>
      </c>
      <c r="K2008" t="s">
        <v>744</v>
      </c>
      <c r="L2008" t="s">
        <v>769</v>
      </c>
      <c r="M2008" t="s">
        <v>774</v>
      </c>
      <c r="N2008" t="s">
        <v>775</v>
      </c>
      <c r="O2008" t="s">
        <v>772</v>
      </c>
      <c r="P2008" t="s">
        <v>673</v>
      </c>
      <c r="Q2008" t="s">
        <v>749</v>
      </c>
      <c r="R2008" t="s">
        <v>514</v>
      </c>
      <c r="S2008" t="s">
        <v>1039</v>
      </c>
      <c r="T2008" t="s">
        <v>751</v>
      </c>
      <c r="U2008" t="s">
        <v>752</v>
      </c>
      <c r="V2008" t="s">
        <v>753</v>
      </c>
      <c r="W2008" t="s">
        <v>16</v>
      </c>
      <c r="X2008" t="s">
        <v>754</v>
      </c>
      <c r="Y2008" t="s">
        <v>755</v>
      </c>
      <c r="Z2008" t="s">
        <v>380</v>
      </c>
      <c r="AA2008" t="s">
        <v>1034</v>
      </c>
      <c r="AB2008" t="s">
        <v>1035</v>
      </c>
      <c r="AC2008" t="s">
        <v>758</v>
      </c>
      <c r="AD2008" t="s">
        <v>759</v>
      </c>
      <c r="AE2008" t="s">
        <v>247</v>
      </c>
      <c r="AF2008" t="s">
        <v>760</v>
      </c>
      <c r="AG2008" t="s">
        <v>761</v>
      </c>
      <c r="AH2008" t="s">
        <v>762</v>
      </c>
      <c r="AI2008" t="s">
        <v>763</v>
      </c>
      <c r="AJ2008">
        <v>-3.42</v>
      </c>
      <c r="AK2008">
        <v>0</v>
      </c>
      <c r="AL2008">
        <v>0</v>
      </c>
      <c r="AM2008" t="s">
        <v>764</v>
      </c>
      <c r="AN2008" t="s">
        <v>764</v>
      </c>
      <c r="AO2008" t="s">
        <v>764</v>
      </c>
    </row>
    <row r="2009" spans="1:41" x14ac:dyDescent="0.35">
      <c r="A2009">
        <v>1021419</v>
      </c>
      <c r="B2009" t="s">
        <v>740</v>
      </c>
      <c r="C2009" t="s">
        <v>741</v>
      </c>
      <c r="D2009" t="s">
        <v>260</v>
      </c>
      <c r="E2009" t="s">
        <v>73</v>
      </c>
      <c r="F2009" t="s">
        <v>742</v>
      </c>
      <c r="G2009">
        <v>2021</v>
      </c>
      <c r="H2009">
        <v>6</v>
      </c>
      <c r="I2009" t="s">
        <v>743</v>
      </c>
      <c r="J2009" s="29">
        <v>44377</v>
      </c>
      <c r="K2009" t="s">
        <v>744</v>
      </c>
      <c r="L2009" t="s">
        <v>745</v>
      </c>
      <c r="M2009" t="s">
        <v>746</v>
      </c>
      <c r="N2009" t="s">
        <v>747</v>
      </c>
      <c r="O2009" t="s">
        <v>748</v>
      </c>
      <c r="P2009" t="s">
        <v>673</v>
      </c>
      <c r="Q2009" t="s">
        <v>749</v>
      </c>
      <c r="R2009" t="s">
        <v>514</v>
      </c>
      <c r="S2009" t="s">
        <v>1039</v>
      </c>
      <c r="T2009" t="s">
        <v>751</v>
      </c>
      <c r="U2009" t="s">
        <v>752</v>
      </c>
      <c r="V2009" t="s">
        <v>753</v>
      </c>
      <c r="W2009" t="s">
        <v>16</v>
      </c>
      <c r="X2009" t="s">
        <v>754</v>
      </c>
      <c r="Y2009" t="s">
        <v>755</v>
      </c>
      <c r="Z2009" t="s">
        <v>380</v>
      </c>
      <c r="AA2009" t="s">
        <v>1034</v>
      </c>
      <c r="AB2009" t="s">
        <v>1035</v>
      </c>
      <c r="AC2009" t="s">
        <v>758</v>
      </c>
      <c r="AD2009" t="s">
        <v>759</v>
      </c>
      <c r="AE2009" t="s">
        <v>247</v>
      </c>
      <c r="AF2009" t="s">
        <v>760</v>
      </c>
      <c r="AG2009" t="s">
        <v>761</v>
      </c>
      <c r="AH2009" t="s">
        <v>762</v>
      </c>
      <c r="AI2009" t="s">
        <v>763</v>
      </c>
      <c r="AJ2009">
        <v>1260.95</v>
      </c>
      <c r="AK2009">
        <v>0</v>
      </c>
      <c r="AL2009">
        <v>0</v>
      </c>
      <c r="AM2009" t="s">
        <v>764</v>
      </c>
      <c r="AN2009" t="s">
        <v>764</v>
      </c>
      <c r="AO2009" t="s">
        <v>764</v>
      </c>
    </row>
    <row r="2010" spans="1:41" x14ac:dyDescent="0.35">
      <c r="A2010">
        <v>1021419</v>
      </c>
      <c r="B2010" t="s">
        <v>740</v>
      </c>
      <c r="C2010" t="s">
        <v>741</v>
      </c>
      <c r="D2010" t="s">
        <v>260</v>
      </c>
      <c r="E2010" t="s">
        <v>73</v>
      </c>
      <c r="F2010" t="s">
        <v>742</v>
      </c>
      <c r="G2010">
        <v>2021</v>
      </c>
      <c r="H2010">
        <v>6</v>
      </c>
      <c r="I2010" t="s">
        <v>743</v>
      </c>
      <c r="J2010" s="29">
        <v>44377</v>
      </c>
      <c r="K2010" t="s">
        <v>744</v>
      </c>
      <c r="L2010" t="s">
        <v>769</v>
      </c>
      <c r="M2010" t="s">
        <v>776</v>
      </c>
      <c r="N2010" t="s">
        <v>777</v>
      </c>
      <c r="O2010" t="s">
        <v>772</v>
      </c>
      <c r="P2010" t="s">
        <v>673</v>
      </c>
      <c r="Q2010" t="s">
        <v>749</v>
      </c>
      <c r="R2010" t="s">
        <v>514</v>
      </c>
      <c r="S2010" t="s">
        <v>1039</v>
      </c>
      <c r="T2010" t="s">
        <v>751</v>
      </c>
      <c r="U2010" t="s">
        <v>752</v>
      </c>
      <c r="V2010" t="s">
        <v>753</v>
      </c>
      <c r="W2010" t="s">
        <v>16</v>
      </c>
      <c r="X2010" t="s">
        <v>754</v>
      </c>
      <c r="Y2010" t="s">
        <v>755</v>
      </c>
      <c r="Z2010" t="s">
        <v>380</v>
      </c>
      <c r="AA2010" t="s">
        <v>1034</v>
      </c>
      <c r="AB2010" t="s">
        <v>1035</v>
      </c>
      <c r="AC2010" t="s">
        <v>758</v>
      </c>
      <c r="AD2010" t="s">
        <v>759</v>
      </c>
      <c r="AE2010" t="s">
        <v>247</v>
      </c>
      <c r="AF2010" t="s">
        <v>760</v>
      </c>
      <c r="AG2010" t="s">
        <v>761</v>
      </c>
      <c r="AH2010" t="s">
        <v>762</v>
      </c>
      <c r="AI2010" t="s">
        <v>763</v>
      </c>
      <c r="AJ2010">
        <v>3.42</v>
      </c>
      <c r="AK2010">
        <v>0</v>
      </c>
      <c r="AL2010">
        <v>0</v>
      </c>
      <c r="AM2010" t="s">
        <v>764</v>
      </c>
      <c r="AN2010" t="s">
        <v>764</v>
      </c>
      <c r="AO2010" t="s">
        <v>764</v>
      </c>
    </row>
    <row r="2011" spans="1:41" x14ac:dyDescent="0.35">
      <c r="A2011">
        <v>1022706</v>
      </c>
      <c r="B2011" t="s">
        <v>740</v>
      </c>
      <c r="C2011" t="s">
        <v>741</v>
      </c>
      <c r="D2011" t="s">
        <v>260</v>
      </c>
      <c r="E2011" t="s">
        <v>70</v>
      </c>
      <c r="F2011" t="s">
        <v>742</v>
      </c>
      <c r="G2011">
        <v>2021</v>
      </c>
      <c r="H2011">
        <v>6</v>
      </c>
      <c r="I2011" t="s">
        <v>743</v>
      </c>
      <c r="J2011" s="29">
        <v>44377</v>
      </c>
      <c r="K2011" t="s">
        <v>744</v>
      </c>
      <c r="L2011" t="s">
        <v>745</v>
      </c>
      <c r="M2011" t="s">
        <v>746</v>
      </c>
      <c r="N2011" t="s">
        <v>747</v>
      </c>
      <c r="O2011" t="s">
        <v>748</v>
      </c>
      <c r="P2011" t="s">
        <v>673</v>
      </c>
      <c r="Q2011" t="s">
        <v>749</v>
      </c>
      <c r="R2011" t="s">
        <v>490</v>
      </c>
      <c r="S2011" t="s">
        <v>1040</v>
      </c>
      <c r="T2011" t="s">
        <v>751</v>
      </c>
      <c r="U2011" t="s">
        <v>752</v>
      </c>
      <c r="V2011" t="s">
        <v>753</v>
      </c>
      <c r="W2011" t="s">
        <v>16</v>
      </c>
      <c r="X2011" t="s">
        <v>754</v>
      </c>
      <c r="Y2011" t="s">
        <v>755</v>
      </c>
      <c r="Z2011" t="s">
        <v>380</v>
      </c>
      <c r="AA2011" t="s">
        <v>1034</v>
      </c>
      <c r="AB2011" t="s">
        <v>1035</v>
      </c>
      <c r="AC2011" t="s">
        <v>758</v>
      </c>
      <c r="AD2011" t="s">
        <v>759</v>
      </c>
      <c r="AE2011" t="s">
        <v>766</v>
      </c>
      <c r="AF2011" t="s">
        <v>760</v>
      </c>
      <c r="AG2011" t="s">
        <v>761</v>
      </c>
      <c r="AH2011" t="s">
        <v>762</v>
      </c>
      <c r="AI2011" t="s">
        <v>763</v>
      </c>
      <c r="AJ2011">
        <v>642.58000000000004</v>
      </c>
      <c r="AK2011">
        <v>0</v>
      </c>
      <c r="AL2011">
        <v>0</v>
      </c>
      <c r="AM2011" t="s">
        <v>764</v>
      </c>
      <c r="AN2011" t="s">
        <v>764</v>
      </c>
      <c r="AO2011" t="s">
        <v>764</v>
      </c>
    </row>
    <row r="2012" spans="1:41" x14ac:dyDescent="0.35">
      <c r="A2012">
        <v>1024742</v>
      </c>
      <c r="B2012" t="s">
        <v>740</v>
      </c>
      <c r="C2012" t="s">
        <v>741</v>
      </c>
      <c r="D2012" t="s">
        <v>260</v>
      </c>
      <c r="E2012" t="s">
        <v>67</v>
      </c>
      <c r="F2012" t="s">
        <v>742</v>
      </c>
      <c r="G2012">
        <v>2021</v>
      </c>
      <c r="H2012">
        <v>6</v>
      </c>
      <c r="I2012" t="s">
        <v>743</v>
      </c>
      <c r="J2012" s="29">
        <v>44377</v>
      </c>
      <c r="K2012" t="s">
        <v>744</v>
      </c>
      <c r="L2012" t="s">
        <v>769</v>
      </c>
      <c r="M2012" t="s">
        <v>770</v>
      </c>
      <c r="N2012" t="s">
        <v>771</v>
      </c>
      <c r="O2012" t="s">
        <v>772</v>
      </c>
      <c r="P2012" t="s">
        <v>673</v>
      </c>
      <c r="Q2012" t="s">
        <v>749</v>
      </c>
      <c r="R2012" t="s">
        <v>471</v>
      </c>
      <c r="S2012" t="s">
        <v>1041</v>
      </c>
      <c r="T2012" t="s">
        <v>751</v>
      </c>
      <c r="U2012" t="s">
        <v>752</v>
      </c>
      <c r="V2012" t="s">
        <v>753</v>
      </c>
      <c r="W2012" t="s">
        <v>16</v>
      </c>
      <c r="X2012" t="s">
        <v>754</v>
      </c>
      <c r="Y2012" t="s">
        <v>755</v>
      </c>
      <c r="Z2012" t="s">
        <v>380</v>
      </c>
      <c r="AA2012" t="s">
        <v>1034</v>
      </c>
      <c r="AB2012" t="s">
        <v>1035</v>
      </c>
      <c r="AC2012" t="s">
        <v>758</v>
      </c>
      <c r="AD2012" t="s">
        <v>759</v>
      </c>
      <c r="AE2012" t="s">
        <v>472</v>
      </c>
      <c r="AF2012" t="s">
        <v>760</v>
      </c>
      <c r="AG2012" t="s">
        <v>761</v>
      </c>
      <c r="AH2012" t="s">
        <v>762</v>
      </c>
      <c r="AI2012" t="s">
        <v>763</v>
      </c>
      <c r="AJ2012">
        <v>3116.63</v>
      </c>
      <c r="AK2012">
        <v>0</v>
      </c>
      <c r="AL2012">
        <v>0</v>
      </c>
      <c r="AM2012" t="s">
        <v>764</v>
      </c>
      <c r="AN2012" t="s">
        <v>764</v>
      </c>
      <c r="AO2012" t="s">
        <v>764</v>
      </c>
    </row>
    <row r="2013" spans="1:41" x14ac:dyDescent="0.35">
      <c r="A2013">
        <v>1024742</v>
      </c>
      <c r="B2013" t="s">
        <v>740</v>
      </c>
      <c r="C2013" t="s">
        <v>741</v>
      </c>
      <c r="D2013" t="s">
        <v>260</v>
      </c>
      <c r="E2013" t="s">
        <v>67</v>
      </c>
      <c r="F2013" t="s">
        <v>742</v>
      </c>
      <c r="G2013">
        <v>2021</v>
      </c>
      <c r="H2013">
        <v>6</v>
      </c>
      <c r="I2013" t="s">
        <v>743</v>
      </c>
      <c r="J2013" s="29">
        <v>44377</v>
      </c>
      <c r="K2013" t="s">
        <v>744</v>
      </c>
      <c r="L2013" t="s">
        <v>769</v>
      </c>
      <c r="M2013" t="s">
        <v>774</v>
      </c>
      <c r="N2013" t="s">
        <v>775</v>
      </c>
      <c r="O2013" t="s">
        <v>772</v>
      </c>
      <c r="P2013" t="s">
        <v>673</v>
      </c>
      <c r="Q2013" t="s">
        <v>749</v>
      </c>
      <c r="R2013" t="s">
        <v>471</v>
      </c>
      <c r="S2013" t="s">
        <v>1041</v>
      </c>
      <c r="T2013" t="s">
        <v>751</v>
      </c>
      <c r="U2013" t="s">
        <v>752</v>
      </c>
      <c r="V2013" t="s">
        <v>753</v>
      </c>
      <c r="W2013" t="s">
        <v>16</v>
      </c>
      <c r="X2013" t="s">
        <v>754</v>
      </c>
      <c r="Y2013" t="s">
        <v>755</v>
      </c>
      <c r="Z2013" t="s">
        <v>380</v>
      </c>
      <c r="AA2013" t="s">
        <v>1034</v>
      </c>
      <c r="AB2013" t="s">
        <v>1035</v>
      </c>
      <c r="AC2013" t="s">
        <v>758</v>
      </c>
      <c r="AD2013" t="s">
        <v>759</v>
      </c>
      <c r="AE2013" t="s">
        <v>472</v>
      </c>
      <c r="AF2013" t="s">
        <v>760</v>
      </c>
      <c r="AG2013" t="s">
        <v>761</v>
      </c>
      <c r="AH2013" t="s">
        <v>762</v>
      </c>
      <c r="AI2013" t="s">
        <v>763</v>
      </c>
      <c r="AJ2013">
        <v>-3116.63</v>
      </c>
      <c r="AK2013">
        <v>0</v>
      </c>
      <c r="AL2013">
        <v>0</v>
      </c>
      <c r="AM2013" t="s">
        <v>764</v>
      </c>
      <c r="AN2013" t="s">
        <v>764</v>
      </c>
      <c r="AO2013" t="s">
        <v>764</v>
      </c>
    </row>
    <row r="2014" spans="1:41" x14ac:dyDescent="0.35">
      <c r="A2014">
        <v>1024742</v>
      </c>
      <c r="B2014" t="s">
        <v>740</v>
      </c>
      <c r="C2014" t="s">
        <v>741</v>
      </c>
      <c r="D2014" t="s">
        <v>260</v>
      </c>
      <c r="E2014" t="s">
        <v>67</v>
      </c>
      <c r="F2014" t="s">
        <v>742</v>
      </c>
      <c r="G2014">
        <v>2021</v>
      </c>
      <c r="H2014">
        <v>6</v>
      </c>
      <c r="I2014" t="s">
        <v>743</v>
      </c>
      <c r="J2014" s="29">
        <v>44372</v>
      </c>
      <c r="K2014" t="s">
        <v>744</v>
      </c>
      <c r="L2014" t="s">
        <v>745</v>
      </c>
      <c r="M2014" t="s">
        <v>779</v>
      </c>
      <c r="N2014" t="s">
        <v>780</v>
      </c>
      <c r="O2014" t="s">
        <v>781</v>
      </c>
      <c r="P2014" t="s">
        <v>673</v>
      </c>
      <c r="Q2014" t="s">
        <v>749</v>
      </c>
      <c r="R2014" t="s">
        <v>471</v>
      </c>
      <c r="S2014" t="s">
        <v>1041</v>
      </c>
      <c r="T2014" t="s">
        <v>751</v>
      </c>
      <c r="U2014" t="s">
        <v>752</v>
      </c>
      <c r="V2014" t="s">
        <v>753</v>
      </c>
      <c r="W2014" t="s">
        <v>16</v>
      </c>
      <c r="X2014" t="s">
        <v>754</v>
      </c>
      <c r="Y2014" t="s">
        <v>755</v>
      </c>
      <c r="Z2014" t="s">
        <v>380</v>
      </c>
      <c r="AA2014" t="s">
        <v>1034</v>
      </c>
      <c r="AB2014" t="s">
        <v>1035</v>
      </c>
      <c r="AC2014" t="s">
        <v>758</v>
      </c>
      <c r="AD2014" t="s">
        <v>759</v>
      </c>
      <c r="AE2014" t="s">
        <v>472</v>
      </c>
      <c r="AF2014" t="s">
        <v>760</v>
      </c>
      <c r="AG2014" t="s">
        <v>761</v>
      </c>
      <c r="AH2014" t="s">
        <v>762</v>
      </c>
      <c r="AI2014" t="s">
        <v>763</v>
      </c>
      <c r="AJ2014">
        <v>-9156.8799999999992</v>
      </c>
      <c r="AK2014">
        <v>0</v>
      </c>
      <c r="AL2014">
        <v>0</v>
      </c>
      <c r="AM2014" t="s">
        <v>764</v>
      </c>
      <c r="AN2014" t="s">
        <v>764</v>
      </c>
      <c r="AO2014" t="s">
        <v>764</v>
      </c>
    </row>
    <row r="2015" spans="1:41" x14ac:dyDescent="0.35">
      <c r="A2015">
        <v>1024742</v>
      </c>
      <c r="B2015" t="s">
        <v>740</v>
      </c>
      <c r="C2015" t="s">
        <v>741</v>
      </c>
      <c r="D2015" t="s">
        <v>260</v>
      </c>
      <c r="E2015" t="s">
        <v>67</v>
      </c>
      <c r="F2015" t="s">
        <v>742</v>
      </c>
      <c r="G2015">
        <v>2021</v>
      </c>
      <c r="H2015">
        <v>6</v>
      </c>
      <c r="I2015" t="s">
        <v>743</v>
      </c>
      <c r="J2015" s="29">
        <v>44377</v>
      </c>
      <c r="K2015" t="s">
        <v>744</v>
      </c>
      <c r="L2015" t="s">
        <v>769</v>
      </c>
      <c r="M2015" t="s">
        <v>776</v>
      </c>
      <c r="N2015" t="s">
        <v>777</v>
      </c>
      <c r="O2015" t="s">
        <v>772</v>
      </c>
      <c r="P2015" t="s">
        <v>673</v>
      </c>
      <c r="Q2015" t="s">
        <v>749</v>
      </c>
      <c r="R2015" t="s">
        <v>471</v>
      </c>
      <c r="S2015" t="s">
        <v>1041</v>
      </c>
      <c r="T2015" t="s">
        <v>751</v>
      </c>
      <c r="U2015" t="s">
        <v>752</v>
      </c>
      <c r="V2015" t="s">
        <v>753</v>
      </c>
      <c r="W2015" t="s">
        <v>16</v>
      </c>
      <c r="X2015" t="s">
        <v>754</v>
      </c>
      <c r="Y2015" t="s">
        <v>755</v>
      </c>
      <c r="Z2015" t="s">
        <v>380</v>
      </c>
      <c r="AA2015" t="s">
        <v>1034</v>
      </c>
      <c r="AB2015" t="s">
        <v>1035</v>
      </c>
      <c r="AC2015" t="s">
        <v>758</v>
      </c>
      <c r="AD2015" t="s">
        <v>759</v>
      </c>
      <c r="AE2015" t="s">
        <v>472</v>
      </c>
      <c r="AF2015" t="s">
        <v>760</v>
      </c>
      <c r="AG2015" t="s">
        <v>761</v>
      </c>
      <c r="AH2015" t="s">
        <v>762</v>
      </c>
      <c r="AI2015" t="s">
        <v>763</v>
      </c>
      <c r="AJ2015">
        <v>3116.63</v>
      </c>
      <c r="AK2015">
        <v>0</v>
      </c>
      <c r="AL2015">
        <v>0</v>
      </c>
      <c r="AM2015" t="s">
        <v>764</v>
      </c>
      <c r="AN2015" t="s">
        <v>764</v>
      </c>
      <c r="AO2015" t="s">
        <v>764</v>
      </c>
    </row>
    <row r="2016" spans="1:41" x14ac:dyDescent="0.35">
      <c r="A2016">
        <v>1025002</v>
      </c>
      <c r="B2016" t="s">
        <v>740</v>
      </c>
      <c r="C2016" t="s">
        <v>741</v>
      </c>
      <c r="D2016" t="s">
        <v>260</v>
      </c>
      <c r="E2016" t="s">
        <v>64</v>
      </c>
      <c r="F2016" t="s">
        <v>742</v>
      </c>
      <c r="G2016">
        <v>2021</v>
      </c>
      <c r="H2016">
        <v>6</v>
      </c>
      <c r="I2016" t="s">
        <v>743</v>
      </c>
      <c r="J2016" s="29">
        <v>44377</v>
      </c>
      <c r="K2016" t="s">
        <v>744</v>
      </c>
      <c r="L2016" t="s">
        <v>769</v>
      </c>
      <c r="M2016" t="s">
        <v>770</v>
      </c>
      <c r="N2016" t="s">
        <v>771</v>
      </c>
      <c r="O2016" t="s">
        <v>772</v>
      </c>
      <c r="P2016" t="s">
        <v>673</v>
      </c>
      <c r="Q2016" t="s">
        <v>749</v>
      </c>
      <c r="R2016" t="s">
        <v>376</v>
      </c>
      <c r="S2016" t="s">
        <v>1042</v>
      </c>
      <c r="T2016" t="s">
        <v>751</v>
      </c>
      <c r="U2016" t="s">
        <v>752</v>
      </c>
      <c r="V2016" t="s">
        <v>753</v>
      </c>
      <c r="W2016" t="s">
        <v>16</v>
      </c>
      <c r="X2016" t="s">
        <v>754</v>
      </c>
      <c r="Y2016" t="s">
        <v>755</v>
      </c>
      <c r="Z2016" t="s">
        <v>380</v>
      </c>
      <c r="AA2016" t="s">
        <v>1034</v>
      </c>
      <c r="AB2016" t="s">
        <v>1035</v>
      </c>
      <c r="AC2016" t="s">
        <v>758</v>
      </c>
      <c r="AD2016" t="s">
        <v>759</v>
      </c>
      <c r="AE2016" t="s">
        <v>768</v>
      </c>
      <c r="AF2016" t="s">
        <v>760</v>
      </c>
      <c r="AG2016" t="s">
        <v>761</v>
      </c>
      <c r="AH2016" t="s">
        <v>762</v>
      </c>
      <c r="AI2016" t="s">
        <v>763</v>
      </c>
      <c r="AJ2016">
        <v>6713.11</v>
      </c>
      <c r="AK2016">
        <v>0</v>
      </c>
      <c r="AL2016">
        <v>0</v>
      </c>
      <c r="AM2016" t="s">
        <v>764</v>
      </c>
      <c r="AN2016" t="s">
        <v>764</v>
      </c>
      <c r="AO2016" t="s">
        <v>764</v>
      </c>
    </row>
    <row r="2017" spans="1:41" x14ac:dyDescent="0.35">
      <c r="A2017">
        <v>1025002</v>
      </c>
      <c r="B2017" t="s">
        <v>740</v>
      </c>
      <c r="C2017" t="s">
        <v>741</v>
      </c>
      <c r="D2017" t="s">
        <v>260</v>
      </c>
      <c r="E2017" t="s">
        <v>64</v>
      </c>
      <c r="F2017" t="s">
        <v>742</v>
      </c>
      <c r="G2017">
        <v>2021</v>
      </c>
      <c r="H2017">
        <v>6</v>
      </c>
      <c r="I2017" t="s">
        <v>743</v>
      </c>
      <c r="J2017" s="29">
        <v>44377</v>
      </c>
      <c r="K2017" t="s">
        <v>744</v>
      </c>
      <c r="L2017" t="s">
        <v>769</v>
      </c>
      <c r="M2017" t="s">
        <v>774</v>
      </c>
      <c r="N2017" t="s">
        <v>775</v>
      </c>
      <c r="O2017" t="s">
        <v>772</v>
      </c>
      <c r="P2017" t="s">
        <v>673</v>
      </c>
      <c r="Q2017" t="s">
        <v>749</v>
      </c>
      <c r="R2017" t="s">
        <v>376</v>
      </c>
      <c r="S2017" t="s">
        <v>1042</v>
      </c>
      <c r="T2017" t="s">
        <v>751</v>
      </c>
      <c r="U2017" t="s">
        <v>752</v>
      </c>
      <c r="V2017" t="s">
        <v>753</v>
      </c>
      <c r="W2017" t="s">
        <v>16</v>
      </c>
      <c r="X2017" t="s">
        <v>754</v>
      </c>
      <c r="Y2017" t="s">
        <v>755</v>
      </c>
      <c r="Z2017" t="s">
        <v>380</v>
      </c>
      <c r="AA2017" t="s">
        <v>1034</v>
      </c>
      <c r="AB2017" t="s">
        <v>1035</v>
      </c>
      <c r="AC2017" t="s">
        <v>758</v>
      </c>
      <c r="AD2017" t="s">
        <v>759</v>
      </c>
      <c r="AE2017" t="s">
        <v>768</v>
      </c>
      <c r="AF2017" t="s">
        <v>760</v>
      </c>
      <c r="AG2017" t="s">
        <v>761</v>
      </c>
      <c r="AH2017" t="s">
        <v>762</v>
      </c>
      <c r="AI2017" t="s">
        <v>763</v>
      </c>
      <c r="AJ2017">
        <v>-6713.11</v>
      </c>
      <c r="AK2017">
        <v>0</v>
      </c>
      <c r="AL2017">
        <v>0</v>
      </c>
      <c r="AM2017" t="s">
        <v>764</v>
      </c>
      <c r="AN2017" t="s">
        <v>764</v>
      </c>
      <c r="AO2017" t="s">
        <v>764</v>
      </c>
    </row>
    <row r="2018" spans="1:41" x14ac:dyDescent="0.35">
      <c r="A2018">
        <v>1025002</v>
      </c>
      <c r="B2018" t="s">
        <v>740</v>
      </c>
      <c r="C2018" t="s">
        <v>741</v>
      </c>
      <c r="D2018" t="s">
        <v>260</v>
      </c>
      <c r="E2018" t="s">
        <v>64</v>
      </c>
      <c r="F2018" t="s">
        <v>742</v>
      </c>
      <c r="G2018">
        <v>2021</v>
      </c>
      <c r="H2018">
        <v>6</v>
      </c>
      <c r="I2018" t="s">
        <v>743</v>
      </c>
      <c r="J2018" s="29">
        <v>44377</v>
      </c>
      <c r="K2018" t="s">
        <v>744</v>
      </c>
      <c r="L2018" t="s">
        <v>745</v>
      </c>
      <c r="M2018" t="s">
        <v>746</v>
      </c>
      <c r="N2018" t="s">
        <v>747</v>
      </c>
      <c r="O2018" t="s">
        <v>748</v>
      </c>
      <c r="P2018" t="s">
        <v>673</v>
      </c>
      <c r="Q2018" t="s">
        <v>749</v>
      </c>
      <c r="R2018" t="s">
        <v>376</v>
      </c>
      <c r="S2018" t="s">
        <v>1042</v>
      </c>
      <c r="T2018" t="s">
        <v>751</v>
      </c>
      <c r="U2018" t="s">
        <v>752</v>
      </c>
      <c r="V2018" t="s">
        <v>753</v>
      </c>
      <c r="W2018" t="s">
        <v>16</v>
      </c>
      <c r="X2018" t="s">
        <v>754</v>
      </c>
      <c r="Y2018" t="s">
        <v>755</v>
      </c>
      <c r="Z2018" t="s">
        <v>380</v>
      </c>
      <c r="AA2018" t="s">
        <v>1034</v>
      </c>
      <c r="AB2018" t="s">
        <v>1035</v>
      </c>
      <c r="AC2018" t="s">
        <v>758</v>
      </c>
      <c r="AD2018" t="s">
        <v>759</v>
      </c>
      <c r="AE2018" t="s">
        <v>768</v>
      </c>
      <c r="AF2018" t="s">
        <v>760</v>
      </c>
      <c r="AG2018" t="s">
        <v>761</v>
      </c>
      <c r="AH2018" t="s">
        <v>762</v>
      </c>
      <c r="AI2018" t="s">
        <v>763</v>
      </c>
      <c r="AJ2018">
        <v>2259.5700000000002</v>
      </c>
      <c r="AK2018">
        <v>0</v>
      </c>
      <c r="AL2018">
        <v>0</v>
      </c>
      <c r="AM2018" t="s">
        <v>764</v>
      </c>
      <c r="AN2018" t="s">
        <v>764</v>
      </c>
      <c r="AO2018" t="s">
        <v>764</v>
      </c>
    </row>
    <row r="2019" spans="1:41" x14ac:dyDescent="0.35">
      <c r="A2019">
        <v>1025002</v>
      </c>
      <c r="B2019" t="s">
        <v>740</v>
      </c>
      <c r="C2019" t="s">
        <v>741</v>
      </c>
      <c r="D2019" t="s">
        <v>260</v>
      </c>
      <c r="E2019" t="s">
        <v>64</v>
      </c>
      <c r="F2019" t="s">
        <v>742</v>
      </c>
      <c r="G2019">
        <v>2021</v>
      </c>
      <c r="H2019">
        <v>6</v>
      </c>
      <c r="I2019" t="s">
        <v>743</v>
      </c>
      <c r="J2019" s="29">
        <v>44377</v>
      </c>
      <c r="K2019" t="s">
        <v>744</v>
      </c>
      <c r="L2019" t="s">
        <v>769</v>
      </c>
      <c r="M2019" t="s">
        <v>776</v>
      </c>
      <c r="N2019" t="s">
        <v>777</v>
      </c>
      <c r="O2019" t="s">
        <v>772</v>
      </c>
      <c r="P2019" t="s">
        <v>673</v>
      </c>
      <c r="Q2019" t="s">
        <v>749</v>
      </c>
      <c r="R2019" t="s">
        <v>376</v>
      </c>
      <c r="S2019" t="s">
        <v>1042</v>
      </c>
      <c r="T2019" t="s">
        <v>751</v>
      </c>
      <c r="U2019" t="s">
        <v>752</v>
      </c>
      <c r="V2019" t="s">
        <v>753</v>
      </c>
      <c r="W2019" t="s">
        <v>16</v>
      </c>
      <c r="X2019" t="s">
        <v>754</v>
      </c>
      <c r="Y2019" t="s">
        <v>755</v>
      </c>
      <c r="Z2019" t="s">
        <v>380</v>
      </c>
      <c r="AA2019" t="s">
        <v>1034</v>
      </c>
      <c r="AB2019" t="s">
        <v>1035</v>
      </c>
      <c r="AC2019" t="s">
        <v>758</v>
      </c>
      <c r="AD2019" t="s">
        <v>759</v>
      </c>
      <c r="AE2019" t="s">
        <v>768</v>
      </c>
      <c r="AF2019" t="s">
        <v>760</v>
      </c>
      <c r="AG2019" t="s">
        <v>761</v>
      </c>
      <c r="AH2019" t="s">
        <v>762</v>
      </c>
      <c r="AI2019" t="s">
        <v>763</v>
      </c>
      <c r="AJ2019">
        <v>6713.11</v>
      </c>
      <c r="AK2019">
        <v>0</v>
      </c>
      <c r="AL2019">
        <v>0</v>
      </c>
      <c r="AM2019" t="s">
        <v>764</v>
      </c>
      <c r="AN2019" t="s">
        <v>764</v>
      </c>
      <c r="AO2019" t="s">
        <v>764</v>
      </c>
    </row>
    <row r="2020" spans="1:41" x14ac:dyDescent="0.35">
      <c r="A2020">
        <v>1025000</v>
      </c>
      <c r="B2020" t="s">
        <v>740</v>
      </c>
      <c r="C2020" t="s">
        <v>741</v>
      </c>
      <c r="D2020" t="s">
        <v>260</v>
      </c>
      <c r="E2020" t="s">
        <v>62</v>
      </c>
      <c r="F2020" t="s">
        <v>742</v>
      </c>
      <c r="G2020">
        <v>2021</v>
      </c>
      <c r="H2020">
        <v>6</v>
      </c>
      <c r="I2020" t="s">
        <v>743</v>
      </c>
      <c r="J2020" s="29">
        <v>44377</v>
      </c>
      <c r="K2020" t="s">
        <v>744</v>
      </c>
      <c r="L2020" t="s">
        <v>745</v>
      </c>
      <c r="M2020" t="s">
        <v>746</v>
      </c>
      <c r="N2020" t="s">
        <v>747</v>
      </c>
      <c r="O2020" t="s">
        <v>748</v>
      </c>
      <c r="P2020" t="s">
        <v>673</v>
      </c>
      <c r="Q2020" t="s">
        <v>749</v>
      </c>
      <c r="R2020" t="s">
        <v>376</v>
      </c>
      <c r="S2020" t="s">
        <v>1042</v>
      </c>
      <c r="T2020" t="s">
        <v>751</v>
      </c>
      <c r="U2020" t="s">
        <v>752</v>
      </c>
      <c r="V2020" t="s">
        <v>753</v>
      </c>
      <c r="W2020" t="s">
        <v>404</v>
      </c>
      <c r="X2020" t="s">
        <v>1043</v>
      </c>
      <c r="Y2020" t="s">
        <v>755</v>
      </c>
      <c r="Z2020" t="s">
        <v>380</v>
      </c>
      <c r="AA2020" t="s">
        <v>1034</v>
      </c>
      <c r="AB2020" t="s">
        <v>1035</v>
      </c>
      <c r="AC2020" t="s">
        <v>758</v>
      </c>
      <c r="AD2020" t="s">
        <v>759</v>
      </c>
      <c r="AE2020" t="s">
        <v>768</v>
      </c>
      <c r="AF2020" t="s">
        <v>760</v>
      </c>
      <c r="AG2020" t="s">
        <v>761</v>
      </c>
      <c r="AH2020" t="s">
        <v>762</v>
      </c>
      <c r="AI2020" t="s">
        <v>763</v>
      </c>
      <c r="AJ2020">
        <v>602.98</v>
      </c>
      <c r="AK2020">
        <v>0</v>
      </c>
      <c r="AL2020">
        <v>0</v>
      </c>
      <c r="AM2020" t="s">
        <v>764</v>
      </c>
      <c r="AN2020" t="s">
        <v>764</v>
      </c>
      <c r="AO2020" t="s">
        <v>764</v>
      </c>
    </row>
    <row r="2021" spans="1:41" x14ac:dyDescent="0.35">
      <c r="A2021">
        <v>1360602</v>
      </c>
      <c r="B2021" t="s">
        <v>740</v>
      </c>
      <c r="C2021" t="s">
        <v>741</v>
      </c>
      <c r="D2021" t="s">
        <v>260</v>
      </c>
      <c r="E2021" t="s">
        <v>83</v>
      </c>
      <c r="F2021" t="s">
        <v>800</v>
      </c>
      <c r="G2021">
        <v>2021</v>
      </c>
      <c r="H2021">
        <v>5</v>
      </c>
      <c r="I2021" t="s">
        <v>743</v>
      </c>
      <c r="J2021" s="29">
        <v>44347</v>
      </c>
      <c r="K2021" t="s">
        <v>744</v>
      </c>
      <c r="L2021" t="s">
        <v>745</v>
      </c>
      <c r="M2021" t="s">
        <v>801</v>
      </c>
      <c r="N2021" t="s">
        <v>802</v>
      </c>
      <c r="O2021" t="s">
        <v>803</v>
      </c>
      <c r="P2021" t="s">
        <v>673</v>
      </c>
      <c r="Q2021" t="s">
        <v>749</v>
      </c>
      <c r="R2021" t="s">
        <v>574</v>
      </c>
      <c r="S2021" t="s">
        <v>1033</v>
      </c>
      <c r="T2021" t="s">
        <v>751</v>
      </c>
      <c r="U2021" t="s">
        <v>752</v>
      </c>
      <c r="V2021" t="s">
        <v>753</v>
      </c>
      <c r="W2021" t="s">
        <v>16</v>
      </c>
      <c r="X2021" t="s">
        <v>754</v>
      </c>
      <c r="Y2021" t="s">
        <v>755</v>
      </c>
      <c r="Z2021" t="s">
        <v>380</v>
      </c>
      <c r="AA2021" t="s">
        <v>1034</v>
      </c>
      <c r="AB2021" t="s">
        <v>1035</v>
      </c>
      <c r="AC2021" t="s">
        <v>758</v>
      </c>
      <c r="AD2021" t="s">
        <v>759</v>
      </c>
      <c r="AE2021" t="s">
        <v>575</v>
      </c>
      <c r="AF2021" t="s">
        <v>760</v>
      </c>
      <c r="AG2021" t="s">
        <v>761</v>
      </c>
      <c r="AH2021" t="s">
        <v>762</v>
      </c>
      <c r="AI2021" t="s">
        <v>763</v>
      </c>
      <c r="AJ2021">
        <v>2259.83</v>
      </c>
      <c r="AK2021">
        <v>0</v>
      </c>
      <c r="AL2021">
        <v>0</v>
      </c>
      <c r="AM2021" t="s">
        <v>764</v>
      </c>
      <c r="AN2021" t="s">
        <v>764</v>
      </c>
      <c r="AO2021" t="s">
        <v>764</v>
      </c>
    </row>
    <row r="2022" spans="1:41" x14ac:dyDescent="0.35">
      <c r="A2022">
        <v>1360602</v>
      </c>
      <c r="B2022" t="s">
        <v>740</v>
      </c>
      <c r="C2022" t="s">
        <v>741</v>
      </c>
      <c r="D2022" t="s">
        <v>260</v>
      </c>
      <c r="E2022" t="s">
        <v>83</v>
      </c>
      <c r="F2022" t="s">
        <v>800</v>
      </c>
      <c r="G2022">
        <v>2021</v>
      </c>
      <c r="H2022">
        <v>5</v>
      </c>
      <c r="I2022" t="s">
        <v>743</v>
      </c>
      <c r="J2022" s="29">
        <v>44342</v>
      </c>
      <c r="K2022" t="s">
        <v>744</v>
      </c>
      <c r="L2022" t="s">
        <v>745</v>
      </c>
      <c r="M2022" t="s">
        <v>805</v>
      </c>
      <c r="N2022" t="s">
        <v>806</v>
      </c>
      <c r="O2022" t="s">
        <v>807</v>
      </c>
      <c r="P2022" t="s">
        <v>673</v>
      </c>
      <c r="Q2022" t="s">
        <v>749</v>
      </c>
      <c r="R2022" t="s">
        <v>574</v>
      </c>
      <c r="S2022" t="s">
        <v>1033</v>
      </c>
      <c r="T2022" t="s">
        <v>751</v>
      </c>
      <c r="U2022" t="s">
        <v>752</v>
      </c>
      <c r="V2022" t="s">
        <v>753</v>
      </c>
      <c r="W2022" t="s">
        <v>16</v>
      </c>
      <c r="X2022" t="s">
        <v>754</v>
      </c>
      <c r="Y2022" t="s">
        <v>755</v>
      </c>
      <c r="Z2022" t="s">
        <v>380</v>
      </c>
      <c r="AA2022" t="s">
        <v>1034</v>
      </c>
      <c r="AB2022" t="s">
        <v>1035</v>
      </c>
      <c r="AC2022" t="s">
        <v>758</v>
      </c>
      <c r="AD2022" t="s">
        <v>759</v>
      </c>
      <c r="AE2022" t="s">
        <v>575</v>
      </c>
      <c r="AF2022" t="s">
        <v>760</v>
      </c>
      <c r="AG2022" t="s">
        <v>761</v>
      </c>
      <c r="AH2022" t="s">
        <v>762</v>
      </c>
      <c r="AI2022" t="s">
        <v>763</v>
      </c>
      <c r="AJ2022">
        <v>-491.08</v>
      </c>
      <c r="AK2022">
        <v>0</v>
      </c>
      <c r="AL2022">
        <v>0</v>
      </c>
      <c r="AM2022" t="s">
        <v>764</v>
      </c>
      <c r="AN2022" t="s">
        <v>764</v>
      </c>
      <c r="AO2022" t="s">
        <v>764</v>
      </c>
    </row>
    <row r="2023" spans="1:41" x14ac:dyDescent="0.35">
      <c r="A2023">
        <v>1028273</v>
      </c>
      <c r="B2023" t="s">
        <v>740</v>
      </c>
      <c r="C2023" t="s">
        <v>741</v>
      </c>
      <c r="D2023" t="s">
        <v>260</v>
      </c>
      <c r="E2023" t="s">
        <v>81</v>
      </c>
      <c r="F2023" t="s">
        <v>800</v>
      </c>
      <c r="G2023">
        <v>2021</v>
      </c>
      <c r="H2023">
        <v>5</v>
      </c>
      <c r="I2023" t="s">
        <v>743</v>
      </c>
      <c r="J2023" s="29">
        <v>44347</v>
      </c>
      <c r="K2023" t="s">
        <v>744</v>
      </c>
      <c r="L2023" t="s">
        <v>745</v>
      </c>
      <c r="M2023" t="s">
        <v>801</v>
      </c>
      <c r="N2023" t="s">
        <v>802</v>
      </c>
      <c r="O2023" t="s">
        <v>803</v>
      </c>
      <c r="P2023" t="s">
        <v>673</v>
      </c>
      <c r="Q2023" t="s">
        <v>749</v>
      </c>
      <c r="R2023" t="s">
        <v>574</v>
      </c>
      <c r="S2023" t="s">
        <v>1033</v>
      </c>
      <c r="T2023" t="s">
        <v>751</v>
      </c>
      <c r="U2023" t="s">
        <v>752</v>
      </c>
      <c r="V2023" t="s">
        <v>753</v>
      </c>
      <c r="W2023" t="s">
        <v>404</v>
      </c>
      <c r="X2023" t="s">
        <v>1043</v>
      </c>
      <c r="Y2023" t="s">
        <v>755</v>
      </c>
      <c r="Z2023" t="s">
        <v>380</v>
      </c>
      <c r="AA2023" t="s">
        <v>1034</v>
      </c>
      <c r="AB2023" t="s">
        <v>1035</v>
      </c>
      <c r="AC2023" t="s">
        <v>758</v>
      </c>
      <c r="AD2023" t="s">
        <v>759</v>
      </c>
      <c r="AE2023" t="s">
        <v>575</v>
      </c>
      <c r="AF2023" t="s">
        <v>760</v>
      </c>
      <c r="AG2023" t="s">
        <v>761</v>
      </c>
      <c r="AH2023" t="s">
        <v>762</v>
      </c>
      <c r="AI2023" t="s">
        <v>763</v>
      </c>
      <c r="AJ2023">
        <v>90.83</v>
      </c>
      <c r="AK2023">
        <v>0</v>
      </c>
      <c r="AL2023">
        <v>0</v>
      </c>
      <c r="AM2023" t="s">
        <v>764</v>
      </c>
      <c r="AN2023" t="s">
        <v>764</v>
      </c>
      <c r="AO2023" t="s">
        <v>764</v>
      </c>
    </row>
    <row r="2024" spans="1:41" x14ac:dyDescent="0.35">
      <c r="A2024">
        <v>1027526</v>
      </c>
      <c r="B2024" t="s">
        <v>740</v>
      </c>
      <c r="C2024" t="s">
        <v>741</v>
      </c>
      <c r="D2024" t="s">
        <v>260</v>
      </c>
      <c r="E2024" t="s">
        <v>80</v>
      </c>
      <c r="F2024" t="s">
        <v>800</v>
      </c>
      <c r="G2024">
        <v>2021</v>
      </c>
      <c r="H2024">
        <v>5</v>
      </c>
      <c r="I2024" t="s">
        <v>743</v>
      </c>
      <c r="J2024" s="29">
        <v>44347</v>
      </c>
      <c r="K2024" t="s">
        <v>744</v>
      </c>
      <c r="L2024" t="s">
        <v>745</v>
      </c>
      <c r="M2024" t="s">
        <v>801</v>
      </c>
      <c r="N2024" t="s">
        <v>802</v>
      </c>
      <c r="O2024" t="s">
        <v>803</v>
      </c>
      <c r="P2024" t="s">
        <v>673</v>
      </c>
      <c r="Q2024" t="s">
        <v>749</v>
      </c>
      <c r="R2024" t="s">
        <v>561</v>
      </c>
      <c r="S2024" t="s">
        <v>1037</v>
      </c>
      <c r="T2024" t="s">
        <v>751</v>
      </c>
      <c r="U2024" t="s">
        <v>752</v>
      </c>
      <c r="V2024" t="s">
        <v>753</v>
      </c>
      <c r="W2024" t="s">
        <v>16</v>
      </c>
      <c r="X2024" t="s">
        <v>754</v>
      </c>
      <c r="Y2024" t="s">
        <v>755</v>
      </c>
      <c r="Z2024" t="s">
        <v>380</v>
      </c>
      <c r="AA2024" t="s">
        <v>1034</v>
      </c>
      <c r="AB2024" t="s">
        <v>1035</v>
      </c>
      <c r="AC2024" t="s">
        <v>758</v>
      </c>
      <c r="AD2024" t="s">
        <v>759</v>
      </c>
      <c r="AE2024" t="s">
        <v>562</v>
      </c>
      <c r="AF2024" t="s">
        <v>760</v>
      </c>
      <c r="AG2024" t="s">
        <v>761</v>
      </c>
      <c r="AH2024" t="s">
        <v>762</v>
      </c>
      <c r="AI2024" t="s">
        <v>763</v>
      </c>
      <c r="AJ2024">
        <v>348.27</v>
      </c>
      <c r="AK2024">
        <v>0</v>
      </c>
      <c r="AL2024">
        <v>0</v>
      </c>
      <c r="AM2024" t="s">
        <v>764</v>
      </c>
      <c r="AN2024" t="s">
        <v>764</v>
      </c>
      <c r="AO2024" t="s">
        <v>764</v>
      </c>
    </row>
    <row r="2025" spans="1:41" x14ac:dyDescent="0.35">
      <c r="A2025">
        <v>1027526</v>
      </c>
      <c r="B2025" t="s">
        <v>740</v>
      </c>
      <c r="C2025" t="s">
        <v>741</v>
      </c>
      <c r="D2025" t="s">
        <v>260</v>
      </c>
      <c r="E2025" t="s">
        <v>80</v>
      </c>
      <c r="F2025" t="s">
        <v>800</v>
      </c>
      <c r="G2025">
        <v>2021</v>
      </c>
      <c r="H2025">
        <v>5</v>
      </c>
      <c r="I2025" t="s">
        <v>743</v>
      </c>
      <c r="J2025" s="29">
        <v>44342</v>
      </c>
      <c r="K2025" t="s">
        <v>744</v>
      </c>
      <c r="L2025" t="s">
        <v>745</v>
      </c>
      <c r="M2025" t="s">
        <v>805</v>
      </c>
      <c r="N2025" t="s">
        <v>806</v>
      </c>
      <c r="O2025" t="s">
        <v>807</v>
      </c>
      <c r="P2025" t="s">
        <v>673</v>
      </c>
      <c r="Q2025" t="s">
        <v>749</v>
      </c>
      <c r="R2025" t="s">
        <v>561</v>
      </c>
      <c r="S2025" t="s">
        <v>1037</v>
      </c>
      <c r="T2025" t="s">
        <v>751</v>
      </c>
      <c r="U2025" t="s">
        <v>752</v>
      </c>
      <c r="V2025" t="s">
        <v>753</v>
      </c>
      <c r="W2025" t="s">
        <v>16</v>
      </c>
      <c r="X2025" t="s">
        <v>754</v>
      </c>
      <c r="Y2025" t="s">
        <v>755</v>
      </c>
      <c r="Z2025" t="s">
        <v>380</v>
      </c>
      <c r="AA2025" t="s">
        <v>1034</v>
      </c>
      <c r="AB2025" t="s">
        <v>1035</v>
      </c>
      <c r="AC2025" t="s">
        <v>758</v>
      </c>
      <c r="AD2025" t="s">
        <v>759</v>
      </c>
      <c r="AE2025" t="s">
        <v>562</v>
      </c>
      <c r="AF2025" t="s">
        <v>760</v>
      </c>
      <c r="AG2025" t="s">
        <v>761</v>
      </c>
      <c r="AH2025" t="s">
        <v>762</v>
      </c>
      <c r="AI2025" t="s">
        <v>763</v>
      </c>
      <c r="AJ2025">
        <v>-2169.4</v>
      </c>
      <c r="AK2025">
        <v>0</v>
      </c>
      <c r="AL2025">
        <v>0</v>
      </c>
      <c r="AM2025" t="s">
        <v>764</v>
      </c>
      <c r="AN2025" t="s">
        <v>764</v>
      </c>
      <c r="AO2025" t="s">
        <v>764</v>
      </c>
    </row>
    <row r="2026" spans="1:41" x14ac:dyDescent="0.35">
      <c r="A2026">
        <v>1023873</v>
      </c>
      <c r="B2026" t="s">
        <v>740</v>
      </c>
      <c r="C2026" t="s">
        <v>741</v>
      </c>
      <c r="D2026" t="s">
        <v>260</v>
      </c>
      <c r="E2026" t="s">
        <v>76</v>
      </c>
      <c r="F2026" t="s">
        <v>800</v>
      </c>
      <c r="G2026">
        <v>2021</v>
      </c>
      <c r="H2026">
        <v>5</v>
      </c>
      <c r="I2026" t="s">
        <v>743</v>
      </c>
      <c r="J2026" s="29">
        <v>44347</v>
      </c>
      <c r="K2026" t="s">
        <v>744</v>
      </c>
      <c r="L2026" t="s">
        <v>745</v>
      </c>
      <c r="M2026" t="s">
        <v>801</v>
      </c>
      <c r="N2026" t="s">
        <v>802</v>
      </c>
      <c r="O2026" t="s">
        <v>803</v>
      </c>
      <c r="P2026" t="s">
        <v>673</v>
      </c>
      <c r="Q2026" t="s">
        <v>749</v>
      </c>
      <c r="R2026" t="s">
        <v>544</v>
      </c>
      <c r="S2026" t="s">
        <v>1038</v>
      </c>
      <c r="T2026" t="s">
        <v>751</v>
      </c>
      <c r="U2026" t="s">
        <v>752</v>
      </c>
      <c r="V2026" t="s">
        <v>753</v>
      </c>
      <c r="W2026" t="s">
        <v>16</v>
      </c>
      <c r="X2026" t="s">
        <v>754</v>
      </c>
      <c r="Y2026" t="s">
        <v>755</v>
      </c>
      <c r="Z2026" t="s">
        <v>380</v>
      </c>
      <c r="AA2026" t="s">
        <v>1034</v>
      </c>
      <c r="AB2026" t="s">
        <v>1035</v>
      </c>
      <c r="AC2026" t="s">
        <v>758</v>
      </c>
      <c r="AD2026" t="s">
        <v>759</v>
      </c>
      <c r="AE2026" t="s">
        <v>768</v>
      </c>
      <c r="AF2026" t="s">
        <v>760</v>
      </c>
      <c r="AG2026" t="s">
        <v>761</v>
      </c>
      <c r="AH2026" t="s">
        <v>762</v>
      </c>
      <c r="AI2026" t="s">
        <v>763</v>
      </c>
      <c r="AJ2026">
        <v>17165.72</v>
      </c>
      <c r="AK2026">
        <v>0</v>
      </c>
      <c r="AL2026">
        <v>0</v>
      </c>
      <c r="AM2026" t="s">
        <v>764</v>
      </c>
      <c r="AN2026" t="s">
        <v>764</v>
      </c>
      <c r="AO2026" t="s">
        <v>764</v>
      </c>
    </row>
    <row r="2027" spans="1:41" x14ac:dyDescent="0.35">
      <c r="A2027">
        <v>1023873</v>
      </c>
      <c r="B2027" t="s">
        <v>740</v>
      </c>
      <c r="C2027" t="s">
        <v>741</v>
      </c>
      <c r="D2027" t="s">
        <v>260</v>
      </c>
      <c r="E2027" t="s">
        <v>76</v>
      </c>
      <c r="F2027" t="s">
        <v>800</v>
      </c>
      <c r="G2027">
        <v>2021</v>
      </c>
      <c r="H2027">
        <v>5</v>
      </c>
      <c r="I2027" t="s">
        <v>743</v>
      </c>
      <c r="J2027" s="29">
        <v>44342</v>
      </c>
      <c r="K2027" t="s">
        <v>744</v>
      </c>
      <c r="L2027" t="s">
        <v>745</v>
      </c>
      <c r="M2027" t="s">
        <v>805</v>
      </c>
      <c r="N2027" t="s">
        <v>806</v>
      </c>
      <c r="O2027" t="s">
        <v>807</v>
      </c>
      <c r="P2027" t="s">
        <v>673</v>
      </c>
      <c r="Q2027" t="s">
        <v>749</v>
      </c>
      <c r="R2027" t="s">
        <v>544</v>
      </c>
      <c r="S2027" t="s">
        <v>1038</v>
      </c>
      <c r="T2027" t="s">
        <v>751</v>
      </c>
      <c r="U2027" t="s">
        <v>752</v>
      </c>
      <c r="V2027" t="s">
        <v>753</v>
      </c>
      <c r="W2027" t="s">
        <v>16</v>
      </c>
      <c r="X2027" t="s">
        <v>754</v>
      </c>
      <c r="Y2027" t="s">
        <v>755</v>
      </c>
      <c r="Z2027" t="s">
        <v>380</v>
      </c>
      <c r="AA2027" t="s">
        <v>1034</v>
      </c>
      <c r="AB2027" t="s">
        <v>1035</v>
      </c>
      <c r="AC2027" t="s">
        <v>758</v>
      </c>
      <c r="AD2027" t="s">
        <v>759</v>
      </c>
      <c r="AE2027" t="s">
        <v>768</v>
      </c>
      <c r="AF2027" t="s">
        <v>760</v>
      </c>
      <c r="AG2027" t="s">
        <v>761</v>
      </c>
      <c r="AH2027" t="s">
        <v>762</v>
      </c>
      <c r="AI2027" t="s">
        <v>763</v>
      </c>
      <c r="AJ2027">
        <v>-3464.85</v>
      </c>
      <c r="AK2027">
        <v>0</v>
      </c>
      <c r="AL2027">
        <v>0</v>
      </c>
      <c r="AM2027" t="s">
        <v>764</v>
      </c>
      <c r="AN2027" t="s">
        <v>764</v>
      </c>
      <c r="AO2027" t="s">
        <v>764</v>
      </c>
    </row>
    <row r="2028" spans="1:41" x14ac:dyDescent="0.35">
      <c r="A2028">
        <v>1021419</v>
      </c>
      <c r="B2028" t="s">
        <v>740</v>
      </c>
      <c r="C2028" t="s">
        <v>741</v>
      </c>
      <c r="D2028" t="s">
        <v>260</v>
      </c>
      <c r="E2028" t="s">
        <v>73</v>
      </c>
      <c r="F2028" t="s">
        <v>800</v>
      </c>
      <c r="G2028">
        <v>2021</v>
      </c>
      <c r="H2028">
        <v>5</v>
      </c>
      <c r="I2028" t="s">
        <v>743</v>
      </c>
      <c r="J2028" s="29">
        <v>44347</v>
      </c>
      <c r="K2028" t="s">
        <v>744</v>
      </c>
      <c r="L2028" t="s">
        <v>745</v>
      </c>
      <c r="M2028" t="s">
        <v>801</v>
      </c>
      <c r="N2028" t="s">
        <v>802</v>
      </c>
      <c r="O2028" t="s">
        <v>803</v>
      </c>
      <c r="P2028" t="s">
        <v>673</v>
      </c>
      <c r="Q2028" t="s">
        <v>749</v>
      </c>
      <c r="R2028" t="s">
        <v>514</v>
      </c>
      <c r="S2028" t="s">
        <v>1039</v>
      </c>
      <c r="T2028" t="s">
        <v>751</v>
      </c>
      <c r="U2028" t="s">
        <v>752</v>
      </c>
      <c r="V2028" t="s">
        <v>753</v>
      </c>
      <c r="W2028" t="s">
        <v>16</v>
      </c>
      <c r="X2028" t="s">
        <v>754</v>
      </c>
      <c r="Y2028" t="s">
        <v>755</v>
      </c>
      <c r="Z2028" t="s">
        <v>380</v>
      </c>
      <c r="AA2028" t="s">
        <v>1034</v>
      </c>
      <c r="AB2028" t="s">
        <v>1035</v>
      </c>
      <c r="AC2028" t="s">
        <v>758</v>
      </c>
      <c r="AD2028" t="s">
        <v>759</v>
      </c>
      <c r="AE2028" t="s">
        <v>247</v>
      </c>
      <c r="AF2028" t="s">
        <v>760</v>
      </c>
      <c r="AG2028" t="s">
        <v>761</v>
      </c>
      <c r="AH2028" t="s">
        <v>762</v>
      </c>
      <c r="AI2028" t="s">
        <v>763</v>
      </c>
      <c r="AJ2028">
        <v>10885.53</v>
      </c>
      <c r="AK2028">
        <v>0</v>
      </c>
      <c r="AL2028">
        <v>0</v>
      </c>
      <c r="AM2028" t="s">
        <v>764</v>
      </c>
      <c r="AN2028" t="s">
        <v>764</v>
      </c>
      <c r="AO2028" t="s">
        <v>764</v>
      </c>
    </row>
    <row r="2029" spans="1:41" x14ac:dyDescent="0.35">
      <c r="A2029">
        <v>1021419</v>
      </c>
      <c r="B2029" t="s">
        <v>740</v>
      </c>
      <c r="C2029" t="s">
        <v>741</v>
      </c>
      <c r="D2029" t="s">
        <v>260</v>
      </c>
      <c r="E2029" t="s">
        <v>73</v>
      </c>
      <c r="F2029" t="s">
        <v>800</v>
      </c>
      <c r="G2029">
        <v>2021</v>
      </c>
      <c r="H2029">
        <v>5</v>
      </c>
      <c r="I2029" t="s">
        <v>743</v>
      </c>
      <c r="J2029" s="29">
        <v>44342</v>
      </c>
      <c r="K2029" t="s">
        <v>744</v>
      </c>
      <c r="L2029" t="s">
        <v>745</v>
      </c>
      <c r="M2029" t="s">
        <v>805</v>
      </c>
      <c r="N2029" t="s">
        <v>806</v>
      </c>
      <c r="O2029" t="s">
        <v>807</v>
      </c>
      <c r="P2029" t="s">
        <v>673</v>
      </c>
      <c r="Q2029" t="s">
        <v>749</v>
      </c>
      <c r="R2029" t="s">
        <v>514</v>
      </c>
      <c r="S2029" t="s">
        <v>1039</v>
      </c>
      <c r="T2029" t="s">
        <v>751</v>
      </c>
      <c r="U2029" t="s">
        <v>752</v>
      </c>
      <c r="V2029" t="s">
        <v>753</v>
      </c>
      <c r="W2029" t="s">
        <v>16</v>
      </c>
      <c r="X2029" t="s">
        <v>754</v>
      </c>
      <c r="Y2029" t="s">
        <v>755</v>
      </c>
      <c r="Z2029" t="s">
        <v>380</v>
      </c>
      <c r="AA2029" t="s">
        <v>1034</v>
      </c>
      <c r="AB2029" t="s">
        <v>1035</v>
      </c>
      <c r="AC2029" t="s">
        <v>758</v>
      </c>
      <c r="AD2029" t="s">
        <v>759</v>
      </c>
      <c r="AE2029" t="s">
        <v>247</v>
      </c>
      <c r="AF2029" t="s">
        <v>760</v>
      </c>
      <c r="AG2029" t="s">
        <v>761</v>
      </c>
      <c r="AH2029" t="s">
        <v>762</v>
      </c>
      <c r="AI2029" t="s">
        <v>763</v>
      </c>
      <c r="AJ2029">
        <v>-5803.23</v>
      </c>
      <c r="AK2029">
        <v>0</v>
      </c>
      <c r="AL2029">
        <v>0</v>
      </c>
      <c r="AM2029" t="s">
        <v>764</v>
      </c>
      <c r="AN2029" t="s">
        <v>764</v>
      </c>
      <c r="AO2029" t="s">
        <v>764</v>
      </c>
    </row>
    <row r="2030" spans="1:41" x14ac:dyDescent="0.35">
      <c r="A2030">
        <v>1022706</v>
      </c>
      <c r="B2030" t="s">
        <v>740</v>
      </c>
      <c r="C2030" t="s">
        <v>741</v>
      </c>
      <c r="D2030" t="s">
        <v>260</v>
      </c>
      <c r="E2030" t="s">
        <v>70</v>
      </c>
      <c r="F2030" t="s">
        <v>800</v>
      </c>
      <c r="G2030">
        <v>2021</v>
      </c>
      <c r="H2030">
        <v>5</v>
      </c>
      <c r="I2030" t="s">
        <v>743</v>
      </c>
      <c r="J2030" s="29">
        <v>44347</v>
      </c>
      <c r="K2030" t="s">
        <v>744</v>
      </c>
      <c r="L2030" t="s">
        <v>745</v>
      </c>
      <c r="M2030" t="s">
        <v>801</v>
      </c>
      <c r="N2030" t="s">
        <v>802</v>
      </c>
      <c r="O2030" t="s">
        <v>803</v>
      </c>
      <c r="P2030" t="s">
        <v>673</v>
      </c>
      <c r="Q2030" t="s">
        <v>749</v>
      </c>
      <c r="R2030" t="s">
        <v>490</v>
      </c>
      <c r="S2030" t="s">
        <v>1040</v>
      </c>
      <c r="T2030" t="s">
        <v>751</v>
      </c>
      <c r="U2030" t="s">
        <v>752</v>
      </c>
      <c r="V2030" t="s">
        <v>753</v>
      </c>
      <c r="W2030" t="s">
        <v>16</v>
      </c>
      <c r="X2030" t="s">
        <v>754</v>
      </c>
      <c r="Y2030" t="s">
        <v>755</v>
      </c>
      <c r="Z2030" t="s">
        <v>380</v>
      </c>
      <c r="AA2030" t="s">
        <v>1034</v>
      </c>
      <c r="AB2030" t="s">
        <v>1035</v>
      </c>
      <c r="AC2030" t="s">
        <v>758</v>
      </c>
      <c r="AD2030" t="s">
        <v>759</v>
      </c>
      <c r="AE2030" t="s">
        <v>766</v>
      </c>
      <c r="AF2030" t="s">
        <v>760</v>
      </c>
      <c r="AG2030" t="s">
        <v>761</v>
      </c>
      <c r="AH2030" t="s">
        <v>762</v>
      </c>
      <c r="AI2030" t="s">
        <v>763</v>
      </c>
      <c r="AJ2030">
        <v>1694.78</v>
      </c>
      <c r="AK2030">
        <v>0</v>
      </c>
      <c r="AL2030">
        <v>0</v>
      </c>
      <c r="AM2030" t="s">
        <v>764</v>
      </c>
      <c r="AN2030" t="s">
        <v>764</v>
      </c>
      <c r="AO2030" t="s">
        <v>764</v>
      </c>
    </row>
    <row r="2031" spans="1:41" x14ac:dyDescent="0.35">
      <c r="A2031">
        <v>1022706</v>
      </c>
      <c r="B2031" t="s">
        <v>740</v>
      </c>
      <c r="C2031" t="s">
        <v>741</v>
      </c>
      <c r="D2031" t="s">
        <v>260</v>
      </c>
      <c r="E2031" t="s">
        <v>70</v>
      </c>
      <c r="F2031" t="s">
        <v>800</v>
      </c>
      <c r="G2031">
        <v>2021</v>
      </c>
      <c r="H2031">
        <v>5</v>
      </c>
      <c r="I2031" t="s">
        <v>743</v>
      </c>
      <c r="J2031" s="29">
        <v>44342</v>
      </c>
      <c r="K2031" t="s">
        <v>744</v>
      </c>
      <c r="L2031" t="s">
        <v>745</v>
      </c>
      <c r="M2031" t="s">
        <v>805</v>
      </c>
      <c r="N2031" t="s">
        <v>806</v>
      </c>
      <c r="O2031" t="s">
        <v>807</v>
      </c>
      <c r="P2031" t="s">
        <v>673</v>
      </c>
      <c r="Q2031" t="s">
        <v>749</v>
      </c>
      <c r="R2031" t="s">
        <v>490</v>
      </c>
      <c r="S2031" t="s">
        <v>1040</v>
      </c>
      <c r="T2031" t="s">
        <v>751</v>
      </c>
      <c r="U2031" t="s">
        <v>752</v>
      </c>
      <c r="V2031" t="s">
        <v>753</v>
      </c>
      <c r="W2031" t="s">
        <v>16</v>
      </c>
      <c r="X2031" t="s">
        <v>754</v>
      </c>
      <c r="Y2031" t="s">
        <v>755</v>
      </c>
      <c r="Z2031" t="s">
        <v>380</v>
      </c>
      <c r="AA2031" t="s">
        <v>1034</v>
      </c>
      <c r="AB2031" t="s">
        <v>1035</v>
      </c>
      <c r="AC2031" t="s">
        <v>758</v>
      </c>
      <c r="AD2031" t="s">
        <v>759</v>
      </c>
      <c r="AE2031" t="s">
        <v>766</v>
      </c>
      <c r="AF2031" t="s">
        <v>760</v>
      </c>
      <c r="AG2031" t="s">
        <v>761</v>
      </c>
      <c r="AH2031" t="s">
        <v>762</v>
      </c>
      <c r="AI2031" t="s">
        <v>763</v>
      </c>
      <c r="AJ2031">
        <v>-1492.01</v>
      </c>
      <c r="AK2031">
        <v>0</v>
      </c>
      <c r="AL2031">
        <v>0</v>
      </c>
      <c r="AM2031" t="s">
        <v>764</v>
      </c>
      <c r="AN2031" t="s">
        <v>764</v>
      </c>
      <c r="AO2031" t="s">
        <v>764</v>
      </c>
    </row>
    <row r="2032" spans="1:41" x14ac:dyDescent="0.35">
      <c r="A2032">
        <v>1024742</v>
      </c>
      <c r="B2032" t="s">
        <v>740</v>
      </c>
      <c r="C2032" t="s">
        <v>741</v>
      </c>
      <c r="D2032" t="s">
        <v>260</v>
      </c>
      <c r="E2032" t="s">
        <v>67</v>
      </c>
      <c r="F2032" t="s">
        <v>800</v>
      </c>
      <c r="G2032">
        <v>2021</v>
      </c>
      <c r="H2032">
        <v>5</v>
      </c>
      <c r="I2032" t="s">
        <v>743</v>
      </c>
      <c r="J2032" s="29">
        <v>44347</v>
      </c>
      <c r="K2032" t="s">
        <v>744</v>
      </c>
      <c r="L2032" t="s">
        <v>745</v>
      </c>
      <c r="M2032" t="s">
        <v>801</v>
      </c>
      <c r="N2032" t="s">
        <v>802</v>
      </c>
      <c r="O2032" t="s">
        <v>803</v>
      </c>
      <c r="P2032" t="s">
        <v>673</v>
      </c>
      <c r="Q2032" t="s">
        <v>749</v>
      </c>
      <c r="R2032" t="s">
        <v>471</v>
      </c>
      <c r="S2032" t="s">
        <v>1041</v>
      </c>
      <c r="T2032" t="s">
        <v>751</v>
      </c>
      <c r="U2032" t="s">
        <v>752</v>
      </c>
      <c r="V2032" t="s">
        <v>753</v>
      </c>
      <c r="W2032" t="s">
        <v>16</v>
      </c>
      <c r="X2032" t="s">
        <v>754</v>
      </c>
      <c r="Y2032" t="s">
        <v>755</v>
      </c>
      <c r="Z2032" t="s">
        <v>380</v>
      </c>
      <c r="AA2032" t="s">
        <v>1034</v>
      </c>
      <c r="AB2032" t="s">
        <v>1035</v>
      </c>
      <c r="AC2032" t="s">
        <v>758</v>
      </c>
      <c r="AD2032" t="s">
        <v>759</v>
      </c>
      <c r="AE2032" t="s">
        <v>472</v>
      </c>
      <c r="AF2032" t="s">
        <v>760</v>
      </c>
      <c r="AG2032" t="s">
        <v>761</v>
      </c>
      <c r="AH2032" t="s">
        <v>762</v>
      </c>
      <c r="AI2032" t="s">
        <v>763</v>
      </c>
      <c r="AJ2032">
        <v>6996.14</v>
      </c>
      <c r="AK2032">
        <v>0</v>
      </c>
      <c r="AL2032">
        <v>0</v>
      </c>
      <c r="AM2032" t="s">
        <v>764</v>
      </c>
      <c r="AN2032" t="s">
        <v>764</v>
      </c>
      <c r="AO2032" t="s">
        <v>764</v>
      </c>
    </row>
    <row r="2033" spans="1:41" x14ac:dyDescent="0.35">
      <c r="A2033">
        <v>1024742</v>
      </c>
      <c r="B2033" t="s">
        <v>740</v>
      </c>
      <c r="C2033" t="s">
        <v>741</v>
      </c>
      <c r="D2033" t="s">
        <v>260</v>
      </c>
      <c r="E2033" t="s">
        <v>67</v>
      </c>
      <c r="F2033" t="s">
        <v>800</v>
      </c>
      <c r="G2033">
        <v>2021</v>
      </c>
      <c r="H2033">
        <v>5</v>
      </c>
      <c r="I2033" t="s">
        <v>743</v>
      </c>
      <c r="J2033" s="29">
        <v>44342</v>
      </c>
      <c r="K2033" t="s">
        <v>744</v>
      </c>
      <c r="L2033" t="s">
        <v>745</v>
      </c>
      <c r="M2033" t="s">
        <v>805</v>
      </c>
      <c r="N2033" t="s">
        <v>806</v>
      </c>
      <c r="O2033" t="s">
        <v>807</v>
      </c>
      <c r="P2033" t="s">
        <v>673</v>
      </c>
      <c r="Q2033" t="s">
        <v>749</v>
      </c>
      <c r="R2033" t="s">
        <v>471</v>
      </c>
      <c r="S2033" t="s">
        <v>1041</v>
      </c>
      <c r="T2033" t="s">
        <v>751</v>
      </c>
      <c r="U2033" t="s">
        <v>752</v>
      </c>
      <c r="V2033" t="s">
        <v>753</v>
      </c>
      <c r="W2033" t="s">
        <v>16</v>
      </c>
      <c r="X2033" t="s">
        <v>754</v>
      </c>
      <c r="Y2033" t="s">
        <v>755</v>
      </c>
      <c r="Z2033" t="s">
        <v>380</v>
      </c>
      <c r="AA2033" t="s">
        <v>1034</v>
      </c>
      <c r="AB2033" t="s">
        <v>1035</v>
      </c>
      <c r="AC2033" t="s">
        <v>758</v>
      </c>
      <c r="AD2033" t="s">
        <v>759</v>
      </c>
      <c r="AE2033" t="s">
        <v>472</v>
      </c>
      <c r="AF2033" t="s">
        <v>760</v>
      </c>
      <c r="AG2033" t="s">
        <v>761</v>
      </c>
      <c r="AH2033" t="s">
        <v>762</v>
      </c>
      <c r="AI2033" t="s">
        <v>763</v>
      </c>
      <c r="AJ2033">
        <v>-3539.1</v>
      </c>
      <c r="AK2033">
        <v>0</v>
      </c>
      <c r="AL2033">
        <v>0</v>
      </c>
      <c r="AM2033" t="s">
        <v>764</v>
      </c>
      <c r="AN2033" t="s">
        <v>764</v>
      </c>
      <c r="AO2033" t="s">
        <v>764</v>
      </c>
    </row>
    <row r="2034" spans="1:41" x14ac:dyDescent="0.35">
      <c r="A2034">
        <v>1024742</v>
      </c>
      <c r="B2034" t="s">
        <v>740</v>
      </c>
      <c r="C2034" t="s">
        <v>741</v>
      </c>
      <c r="D2034" t="s">
        <v>260</v>
      </c>
      <c r="E2034" t="s">
        <v>67</v>
      </c>
      <c r="F2034" t="s">
        <v>800</v>
      </c>
      <c r="G2034">
        <v>2021</v>
      </c>
      <c r="H2034">
        <v>5</v>
      </c>
      <c r="I2034" t="s">
        <v>743</v>
      </c>
      <c r="J2034" s="29">
        <v>44347</v>
      </c>
      <c r="K2034" t="s">
        <v>744</v>
      </c>
      <c r="L2034" t="s">
        <v>745</v>
      </c>
      <c r="M2034" t="s">
        <v>814</v>
      </c>
      <c r="N2034" t="s">
        <v>815</v>
      </c>
      <c r="O2034" t="s">
        <v>781</v>
      </c>
      <c r="P2034" t="s">
        <v>673</v>
      </c>
      <c r="Q2034" t="s">
        <v>749</v>
      </c>
      <c r="R2034" t="s">
        <v>471</v>
      </c>
      <c r="S2034" t="s">
        <v>1041</v>
      </c>
      <c r="T2034" t="s">
        <v>751</v>
      </c>
      <c r="U2034" t="s">
        <v>752</v>
      </c>
      <c r="V2034" t="s">
        <v>753</v>
      </c>
      <c r="W2034" t="s">
        <v>16</v>
      </c>
      <c r="X2034" t="s">
        <v>754</v>
      </c>
      <c r="Y2034" t="s">
        <v>755</v>
      </c>
      <c r="Z2034" t="s">
        <v>380</v>
      </c>
      <c r="AA2034" t="s">
        <v>1034</v>
      </c>
      <c r="AB2034" t="s">
        <v>1035</v>
      </c>
      <c r="AC2034" t="s">
        <v>758</v>
      </c>
      <c r="AD2034" t="s">
        <v>759</v>
      </c>
      <c r="AE2034" t="s">
        <v>472</v>
      </c>
      <c r="AF2034" t="s">
        <v>760</v>
      </c>
      <c r="AG2034" t="s">
        <v>761</v>
      </c>
      <c r="AH2034" t="s">
        <v>762</v>
      </c>
      <c r="AI2034" t="s">
        <v>763</v>
      </c>
      <c r="AJ2034">
        <v>9156.8799999999992</v>
      </c>
      <c r="AK2034">
        <v>0</v>
      </c>
      <c r="AL2034">
        <v>0</v>
      </c>
      <c r="AM2034" t="s">
        <v>764</v>
      </c>
      <c r="AN2034" t="s">
        <v>764</v>
      </c>
      <c r="AO2034" t="s">
        <v>764</v>
      </c>
    </row>
    <row r="2035" spans="1:41" x14ac:dyDescent="0.35">
      <c r="A2035">
        <v>1025002</v>
      </c>
      <c r="B2035" t="s">
        <v>740</v>
      </c>
      <c r="C2035" t="s">
        <v>741</v>
      </c>
      <c r="D2035" t="s">
        <v>260</v>
      </c>
      <c r="E2035" t="s">
        <v>64</v>
      </c>
      <c r="F2035" t="s">
        <v>800</v>
      </c>
      <c r="G2035">
        <v>2021</v>
      </c>
      <c r="H2035">
        <v>5</v>
      </c>
      <c r="I2035" t="s">
        <v>743</v>
      </c>
      <c r="J2035" s="29">
        <v>44347</v>
      </c>
      <c r="K2035" t="s">
        <v>744</v>
      </c>
      <c r="L2035" t="s">
        <v>745</v>
      </c>
      <c r="M2035" t="s">
        <v>801</v>
      </c>
      <c r="N2035" t="s">
        <v>802</v>
      </c>
      <c r="O2035" t="s">
        <v>803</v>
      </c>
      <c r="P2035" t="s">
        <v>673</v>
      </c>
      <c r="Q2035" t="s">
        <v>749</v>
      </c>
      <c r="R2035" t="s">
        <v>376</v>
      </c>
      <c r="S2035" t="s">
        <v>1042</v>
      </c>
      <c r="T2035" t="s">
        <v>751</v>
      </c>
      <c r="U2035" t="s">
        <v>752</v>
      </c>
      <c r="V2035" t="s">
        <v>753</v>
      </c>
      <c r="W2035" t="s">
        <v>16</v>
      </c>
      <c r="X2035" t="s">
        <v>754</v>
      </c>
      <c r="Y2035" t="s">
        <v>755</v>
      </c>
      <c r="Z2035" t="s">
        <v>380</v>
      </c>
      <c r="AA2035" t="s">
        <v>1034</v>
      </c>
      <c r="AB2035" t="s">
        <v>1035</v>
      </c>
      <c r="AC2035" t="s">
        <v>758</v>
      </c>
      <c r="AD2035" t="s">
        <v>759</v>
      </c>
      <c r="AE2035" t="s">
        <v>768</v>
      </c>
      <c r="AF2035" t="s">
        <v>760</v>
      </c>
      <c r="AG2035" t="s">
        <v>761</v>
      </c>
      <c r="AH2035" t="s">
        <v>762</v>
      </c>
      <c r="AI2035" t="s">
        <v>763</v>
      </c>
      <c r="AJ2035">
        <v>37982.54</v>
      </c>
      <c r="AK2035">
        <v>0</v>
      </c>
      <c r="AL2035">
        <v>0</v>
      </c>
      <c r="AM2035" t="s">
        <v>764</v>
      </c>
      <c r="AN2035" t="s">
        <v>764</v>
      </c>
      <c r="AO2035" t="s">
        <v>764</v>
      </c>
    </row>
    <row r="2036" spans="1:41" x14ac:dyDescent="0.35">
      <c r="A2036">
        <v>1025002</v>
      </c>
      <c r="B2036" t="s">
        <v>740</v>
      </c>
      <c r="C2036" t="s">
        <v>741</v>
      </c>
      <c r="D2036" t="s">
        <v>260</v>
      </c>
      <c r="E2036" t="s">
        <v>64</v>
      </c>
      <c r="F2036" t="s">
        <v>800</v>
      </c>
      <c r="G2036">
        <v>2021</v>
      </c>
      <c r="H2036">
        <v>5</v>
      </c>
      <c r="I2036" t="s">
        <v>743</v>
      </c>
      <c r="J2036" s="29">
        <v>44342</v>
      </c>
      <c r="K2036" t="s">
        <v>744</v>
      </c>
      <c r="L2036" t="s">
        <v>745</v>
      </c>
      <c r="M2036" t="s">
        <v>805</v>
      </c>
      <c r="N2036" t="s">
        <v>806</v>
      </c>
      <c r="O2036" t="s">
        <v>807</v>
      </c>
      <c r="P2036" t="s">
        <v>673</v>
      </c>
      <c r="Q2036" t="s">
        <v>749</v>
      </c>
      <c r="R2036" t="s">
        <v>376</v>
      </c>
      <c r="S2036" t="s">
        <v>1042</v>
      </c>
      <c r="T2036" t="s">
        <v>751</v>
      </c>
      <c r="U2036" t="s">
        <v>752</v>
      </c>
      <c r="V2036" t="s">
        <v>753</v>
      </c>
      <c r="W2036" t="s">
        <v>16</v>
      </c>
      <c r="X2036" t="s">
        <v>754</v>
      </c>
      <c r="Y2036" t="s">
        <v>755</v>
      </c>
      <c r="Z2036" t="s">
        <v>380</v>
      </c>
      <c r="AA2036" t="s">
        <v>1034</v>
      </c>
      <c r="AB2036" t="s">
        <v>1035</v>
      </c>
      <c r="AC2036" t="s">
        <v>758</v>
      </c>
      <c r="AD2036" t="s">
        <v>759</v>
      </c>
      <c r="AE2036" t="s">
        <v>768</v>
      </c>
      <c r="AF2036" t="s">
        <v>760</v>
      </c>
      <c r="AG2036" t="s">
        <v>761</v>
      </c>
      <c r="AH2036" t="s">
        <v>762</v>
      </c>
      <c r="AI2036" t="s">
        <v>763</v>
      </c>
      <c r="AJ2036">
        <v>-8404.75</v>
      </c>
      <c r="AK2036">
        <v>0</v>
      </c>
      <c r="AL2036">
        <v>0</v>
      </c>
      <c r="AM2036" t="s">
        <v>764</v>
      </c>
      <c r="AN2036" t="s">
        <v>764</v>
      </c>
      <c r="AO2036" t="s">
        <v>764</v>
      </c>
    </row>
    <row r="2037" spans="1:41" x14ac:dyDescent="0.35">
      <c r="A2037">
        <v>1025001</v>
      </c>
      <c r="B2037" t="s">
        <v>740</v>
      </c>
      <c r="C2037" t="s">
        <v>741</v>
      </c>
      <c r="D2037" t="s">
        <v>260</v>
      </c>
      <c r="E2037" t="s">
        <v>63</v>
      </c>
      <c r="F2037" t="s">
        <v>800</v>
      </c>
      <c r="G2037">
        <v>2021</v>
      </c>
      <c r="H2037">
        <v>5</v>
      </c>
      <c r="I2037" t="s">
        <v>743</v>
      </c>
      <c r="J2037" s="29">
        <v>44347</v>
      </c>
      <c r="K2037" t="s">
        <v>744</v>
      </c>
      <c r="L2037" t="s">
        <v>745</v>
      </c>
      <c r="M2037" t="s">
        <v>801</v>
      </c>
      <c r="N2037" t="s">
        <v>802</v>
      </c>
      <c r="O2037" t="s">
        <v>803</v>
      </c>
      <c r="P2037" t="s">
        <v>673</v>
      </c>
      <c r="Q2037" t="s">
        <v>749</v>
      </c>
      <c r="R2037" t="s">
        <v>376</v>
      </c>
      <c r="S2037" t="s">
        <v>1042</v>
      </c>
      <c r="T2037" t="s">
        <v>751</v>
      </c>
      <c r="U2037" t="s">
        <v>752</v>
      </c>
      <c r="V2037" t="s">
        <v>753</v>
      </c>
      <c r="W2037" t="s">
        <v>406</v>
      </c>
      <c r="X2037" t="s">
        <v>1036</v>
      </c>
      <c r="Y2037" t="s">
        <v>755</v>
      </c>
      <c r="Z2037" t="s">
        <v>380</v>
      </c>
      <c r="AA2037" t="s">
        <v>1034</v>
      </c>
      <c r="AB2037" t="s">
        <v>1035</v>
      </c>
      <c r="AC2037" t="s">
        <v>758</v>
      </c>
      <c r="AD2037" t="s">
        <v>759</v>
      </c>
      <c r="AE2037" t="s">
        <v>768</v>
      </c>
      <c r="AF2037" t="s">
        <v>760</v>
      </c>
      <c r="AG2037" t="s">
        <v>761</v>
      </c>
      <c r="AH2037" t="s">
        <v>762</v>
      </c>
      <c r="AI2037" t="s">
        <v>763</v>
      </c>
      <c r="AJ2037">
        <v>16714.900000000001</v>
      </c>
      <c r="AK2037">
        <v>0</v>
      </c>
      <c r="AL2037">
        <v>0</v>
      </c>
      <c r="AM2037" t="s">
        <v>764</v>
      </c>
      <c r="AN2037" t="s">
        <v>764</v>
      </c>
      <c r="AO2037" t="s">
        <v>764</v>
      </c>
    </row>
    <row r="2038" spans="1:41" x14ac:dyDescent="0.35">
      <c r="A2038">
        <v>1025001</v>
      </c>
      <c r="B2038" t="s">
        <v>740</v>
      </c>
      <c r="C2038" t="s">
        <v>741</v>
      </c>
      <c r="D2038" t="s">
        <v>260</v>
      </c>
      <c r="E2038" t="s">
        <v>63</v>
      </c>
      <c r="F2038" t="s">
        <v>800</v>
      </c>
      <c r="G2038">
        <v>2021</v>
      </c>
      <c r="H2038">
        <v>5</v>
      </c>
      <c r="I2038" t="s">
        <v>743</v>
      </c>
      <c r="J2038" s="29">
        <v>44342</v>
      </c>
      <c r="K2038" t="s">
        <v>744</v>
      </c>
      <c r="L2038" t="s">
        <v>745</v>
      </c>
      <c r="M2038" t="s">
        <v>805</v>
      </c>
      <c r="N2038" t="s">
        <v>806</v>
      </c>
      <c r="O2038" t="s">
        <v>807</v>
      </c>
      <c r="P2038" t="s">
        <v>673</v>
      </c>
      <c r="Q2038" t="s">
        <v>749</v>
      </c>
      <c r="R2038" t="s">
        <v>376</v>
      </c>
      <c r="S2038" t="s">
        <v>1042</v>
      </c>
      <c r="T2038" t="s">
        <v>751</v>
      </c>
      <c r="U2038" t="s">
        <v>752</v>
      </c>
      <c r="V2038" t="s">
        <v>753</v>
      </c>
      <c r="W2038" t="s">
        <v>406</v>
      </c>
      <c r="X2038" t="s">
        <v>1036</v>
      </c>
      <c r="Y2038" t="s">
        <v>755</v>
      </c>
      <c r="Z2038" t="s">
        <v>380</v>
      </c>
      <c r="AA2038" t="s">
        <v>1034</v>
      </c>
      <c r="AB2038" t="s">
        <v>1035</v>
      </c>
      <c r="AC2038" t="s">
        <v>758</v>
      </c>
      <c r="AD2038" t="s">
        <v>759</v>
      </c>
      <c r="AE2038" t="s">
        <v>768</v>
      </c>
      <c r="AF2038" t="s">
        <v>760</v>
      </c>
      <c r="AG2038" t="s">
        <v>761</v>
      </c>
      <c r="AH2038" t="s">
        <v>762</v>
      </c>
      <c r="AI2038" t="s">
        <v>763</v>
      </c>
      <c r="AJ2038">
        <v>-7995.41</v>
      </c>
      <c r="AK2038">
        <v>0</v>
      </c>
      <c r="AL2038">
        <v>0</v>
      </c>
      <c r="AM2038" t="s">
        <v>764</v>
      </c>
      <c r="AN2038" t="s">
        <v>764</v>
      </c>
      <c r="AO2038" t="s">
        <v>764</v>
      </c>
    </row>
    <row r="2039" spans="1:41" x14ac:dyDescent="0.35">
      <c r="A2039">
        <v>1025000</v>
      </c>
      <c r="B2039" t="s">
        <v>740</v>
      </c>
      <c r="C2039" t="s">
        <v>741</v>
      </c>
      <c r="D2039" t="s">
        <v>260</v>
      </c>
      <c r="E2039" t="s">
        <v>62</v>
      </c>
      <c r="F2039" t="s">
        <v>800</v>
      </c>
      <c r="G2039">
        <v>2021</v>
      </c>
      <c r="H2039">
        <v>5</v>
      </c>
      <c r="I2039" t="s">
        <v>743</v>
      </c>
      <c r="J2039" s="29">
        <v>44347</v>
      </c>
      <c r="K2039" t="s">
        <v>744</v>
      </c>
      <c r="L2039" t="s">
        <v>745</v>
      </c>
      <c r="M2039" t="s">
        <v>801</v>
      </c>
      <c r="N2039" t="s">
        <v>802</v>
      </c>
      <c r="O2039" t="s">
        <v>803</v>
      </c>
      <c r="P2039" t="s">
        <v>673</v>
      </c>
      <c r="Q2039" t="s">
        <v>749</v>
      </c>
      <c r="R2039" t="s">
        <v>376</v>
      </c>
      <c r="S2039" t="s">
        <v>1042</v>
      </c>
      <c r="T2039" t="s">
        <v>751</v>
      </c>
      <c r="U2039" t="s">
        <v>752</v>
      </c>
      <c r="V2039" t="s">
        <v>753</v>
      </c>
      <c r="W2039" t="s">
        <v>404</v>
      </c>
      <c r="X2039" t="s">
        <v>1043</v>
      </c>
      <c r="Y2039" t="s">
        <v>755</v>
      </c>
      <c r="Z2039" t="s">
        <v>380</v>
      </c>
      <c r="AA2039" t="s">
        <v>1034</v>
      </c>
      <c r="AB2039" t="s">
        <v>1035</v>
      </c>
      <c r="AC2039" t="s">
        <v>758</v>
      </c>
      <c r="AD2039" t="s">
        <v>759</v>
      </c>
      <c r="AE2039" t="s">
        <v>768</v>
      </c>
      <c r="AF2039" t="s">
        <v>760</v>
      </c>
      <c r="AG2039" t="s">
        <v>761</v>
      </c>
      <c r="AH2039" t="s">
        <v>762</v>
      </c>
      <c r="AI2039" t="s">
        <v>763</v>
      </c>
      <c r="AJ2039">
        <v>9213.5400000000009</v>
      </c>
      <c r="AK2039">
        <v>0</v>
      </c>
      <c r="AL2039">
        <v>0</v>
      </c>
      <c r="AM2039" t="s">
        <v>764</v>
      </c>
      <c r="AN2039" t="s">
        <v>764</v>
      </c>
      <c r="AO2039" t="s">
        <v>764</v>
      </c>
    </row>
    <row r="2040" spans="1:41" x14ac:dyDescent="0.35">
      <c r="A2040">
        <v>1025000</v>
      </c>
      <c r="B2040" t="s">
        <v>740</v>
      </c>
      <c r="C2040" t="s">
        <v>741</v>
      </c>
      <c r="D2040" t="s">
        <v>260</v>
      </c>
      <c r="E2040" t="s">
        <v>62</v>
      </c>
      <c r="F2040" t="s">
        <v>800</v>
      </c>
      <c r="G2040">
        <v>2021</v>
      </c>
      <c r="H2040">
        <v>5</v>
      </c>
      <c r="I2040" t="s">
        <v>743</v>
      </c>
      <c r="J2040" s="29">
        <v>44347</v>
      </c>
      <c r="K2040" t="s">
        <v>744</v>
      </c>
      <c r="L2040" t="s">
        <v>745</v>
      </c>
      <c r="M2040" t="s">
        <v>801</v>
      </c>
      <c r="N2040" t="s">
        <v>802</v>
      </c>
      <c r="O2040" t="s">
        <v>803</v>
      </c>
      <c r="P2040" t="s">
        <v>673</v>
      </c>
      <c r="Q2040" t="s">
        <v>749</v>
      </c>
      <c r="R2040" t="s">
        <v>376</v>
      </c>
      <c r="S2040" t="s">
        <v>1042</v>
      </c>
      <c r="T2040" t="s">
        <v>751</v>
      </c>
      <c r="U2040" t="s">
        <v>752</v>
      </c>
      <c r="V2040" t="s">
        <v>753</v>
      </c>
      <c r="W2040" t="s">
        <v>404</v>
      </c>
      <c r="X2040" t="s">
        <v>1043</v>
      </c>
      <c r="Y2040" t="s">
        <v>755</v>
      </c>
      <c r="Z2040" t="s">
        <v>380</v>
      </c>
      <c r="AA2040" t="s">
        <v>1034</v>
      </c>
      <c r="AB2040" t="s">
        <v>1035</v>
      </c>
      <c r="AC2040" t="s">
        <v>758</v>
      </c>
      <c r="AD2040" t="s">
        <v>759</v>
      </c>
      <c r="AE2040" t="s">
        <v>768</v>
      </c>
      <c r="AF2040" t="s">
        <v>760</v>
      </c>
      <c r="AG2040" t="s">
        <v>761</v>
      </c>
      <c r="AH2040" t="s">
        <v>762</v>
      </c>
      <c r="AI2040" t="s">
        <v>763</v>
      </c>
      <c r="AJ2040">
        <v>6590.04</v>
      </c>
      <c r="AK2040">
        <v>0</v>
      </c>
      <c r="AL2040">
        <v>0</v>
      </c>
      <c r="AM2040" t="s">
        <v>764</v>
      </c>
      <c r="AN2040" t="s">
        <v>764</v>
      </c>
      <c r="AO2040" t="s">
        <v>764</v>
      </c>
    </row>
    <row r="2041" spans="1:41" x14ac:dyDescent="0.35">
      <c r="A2041">
        <v>1025000</v>
      </c>
      <c r="B2041" t="s">
        <v>740</v>
      </c>
      <c r="C2041" t="s">
        <v>741</v>
      </c>
      <c r="D2041" t="s">
        <v>260</v>
      </c>
      <c r="E2041" t="s">
        <v>62</v>
      </c>
      <c r="F2041" t="s">
        <v>800</v>
      </c>
      <c r="G2041">
        <v>2021</v>
      </c>
      <c r="H2041">
        <v>5</v>
      </c>
      <c r="I2041" t="s">
        <v>743</v>
      </c>
      <c r="J2041" s="29">
        <v>44342</v>
      </c>
      <c r="K2041" t="s">
        <v>744</v>
      </c>
      <c r="L2041" t="s">
        <v>745</v>
      </c>
      <c r="M2041" t="s">
        <v>805</v>
      </c>
      <c r="N2041" t="s">
        <v>806</v>
      </c>
      <c r="O2041" t="s">
        <v>807</v>
      </c>
      <c r="P2041" t="s">
        <v>673</v>
      </c>
      <c r="Q2041" t="s">
        <v>749</v>
      </c>
      <c r="R2041" t="s">
        <v>376</v>
      </c>
      <c r="S2041" t="s">
        <v>1042</v>
      </c>
      <c r="T2041" t="s">
        <v>751</v>
      </c>
      <c r="U2041" t="s">
        <v>752</v>
      </c>
      <c r="V2041" t="s">
        <v>753</v>
      </c>
      <c r="W2041" t="s">
        <v>404</v>
      </c>
      <c r="X2041" t="s">
        <v>1043</v>
      </c>
      <c r="Y2041" t="s">
        <v>755</v>
      </c>
      <c r="Z2041" t="s">
        <v>380</v>
      </c>
      <c r="AA2041" t="s">
        <v>1034</v>
      </c>
      <c r="AB2041" t="s">
        <v>1035</v>
      </c>
      <c r="AC2041" t="s">
        <v>758</v>
      </c>
      <c r="AD2041" t="s">
        <v>759</v>
      </c>
      <c r="AE2041" t="s">
        <v>768</v>
      </c>
      <c r="AF2041" t="s">
        <v>760</v>
      </c>
      <c r="AG2041" t="s">
        <v>761</v>
      </c>
      <c r="AH2041" t="s">
        <v>762</v>
      </c>
      <c r="AI2041" t="s">
        <v>763</v>
      </c>
      <c r="AJ2041">
        <v>-1002.8</v>
      </c>
      <c r="AK2041">
        <v>0</v>
      </c>
      <c r="AL2041">
        <v>0</v>
      </c>
      <c r="AM2041" t="s">
        <v>764</v>
      </c>
      <c r="AN2041" t="s">
        <v>764</v>
      </c>
      <c r="AO2041" t="s">
        <v>764</v>
      </c>
    </row>
    <row r="2042" spans="1:41" x14ac:dyDescent="0.35">
      <c r="A2042">
        <v>1021419</v>
      </c>
      <c r="B2042" t="s">
        <v>740</v>
      </c>
      <c r="C2042" t="s">
        <v>741</v>
      </c>
      <c r="D2042" t="s">
        <v>260</v>
      </c>
      <c r="E2042" t="s">
        <v>73</v>
      </c>
      <c r="F2042" t="s">
        <v>834</v>
      </c>
      <c r="G2042">
        <v>2021</v>
      </c>
      <c r="H2042">
        <v>4</v>
      </c>
      <c r="I2042" t="s">
        <v>743</v>
      </c>
      <c r="J2042" s="29">
        <v>44316</v>
      </c>
      <c r="K2042" t="s">
        <v>744</v>
      </c>
      <c r="L2042" t="s">
        <v>745</v>
      </c>
      <c r="M2042" t="s">
        <v>835</v>
      </c>
      <c r="N2042" t="s">
        <v>836</v>
      </c>
      <c r="O2042" t="s">
        <v>837</v>
      </c>
      <c r="P2042" t="s">
        <v>673</v>
      </c>
      <c r="Q2042" t="s">
        <v>749</v>
      </c>
      <c r="R2042" t="s">
        <v>514</v>
      </c>
      <c r="S2042" t="s">
        <v>1039</v>
      </c>
      <c r="T2042" t="s">
        <v>751</v>
      </c>
      <c r="U2042" t="s">
        <v>752</v>
      </c>
      <c r="V2042" t="s">
        <v>753</v>
      </c>
      <c r="W2042" t="s">
        <v>16</v>
      </c>
      <c r="X2042" t="s">
        <v>754</v>
      </c>
      <c r="Y2042" t="s">
        <v>755</v>
      </c>
      <c r="Z2042" t="s">
        <v>380</v>
      </c>
      <c r="AA2042" t="s">
        <v>1034</v>
      </c>
      <c r="AB2042" t="s">
        <v>1035</v>
      </c>
      <c r="AC2042" t="s">
        <v>758</v>
      </c>
      <c r="AD2042" t="s">
        <v>759</v>
      </c>
      <c r="AE2042" t="s">
        <v>247</v>
      </c>
      <c r="AF2042" t="s">
        <v>760</v>
      </c>
      <c r="AG2042" t="s">
        <v>761</v>
      </c>
      <c r="AH2042" t="s">
        <v>762</v>
      </c>
      <c r="AI2042" t="s">
        <v>763</v>
      </c>
      <c r="AJ2042">
        <v>-32.56</v>
      </c>
      <c r="AK2042">
        <v>0</v>
      </c>
      <c r="AL2042">
        <v>0</v>
      </c>
      <c r="AM2042" t="s">
        <v>764</v>
      </c>
      <c r="AN2042" t="s">
        <v>764</v>
      </c>
      <c r="AO2042" t="s">
        <v>764</v>
      </c>
    </row>
    <row r="2043" spans="1:41" x14ac:dyDescent="0.35">
      <c r="A2043">
        <v>1024742</v>
      </c>
      <c r="B2043" t="s">
        <v>740</v>
      </c>
      <c r="C2043" t="s">
        <v>741</v>
      </c>
      <c r="D2043" t="s">
        <v>260</v>
      </c>
      <c r="E2043" t="s">
        <v>67</v>
      </c>
      <c r="F2043" t="s">
        <v>834</v>
      </c>
      <c r="G2043">
        <v>2021</v>
      </c>
      <c r="H2043">
        <v>4</v>
      </c>
      <c r="I2043" t="s">
        <v>743</v>
      </c>
      <c r="J2043" s="29">
        <v>44316</v>
      </c>
      <c r="K2043" t="s">
        <v>744</v>
      </c>
      <c r="L2043" t="s">
        <v>745</v>
      </c>
      <c r="M2043" t="s">
        <v>835</v>
      </c>
      <c r="N2043" t="s">
        <v>836</v>
      </c>
      <c r="O2043" t="s">
        <v>837</v>
      </c>
      <c r="P2043" t="s">
        <v>673</v>
      </c>
      <c r="Q2043" t="s">
        <v>749</v>
      </c>
      <c r="R2043" t="s">
        <v>471</v>
      </c>
      <c r="S2043" t="s">
        <v>1041</v>
      </c>
      <c r="T2043" t="s">
        <v>751</v>
      </c>
      <c r="U2043" t="s">
        <v>752</v>
      </c>
      <c r="V2043" t="s">
        <v>753</v>
      </c>
      <c r="W2043" t="s">
        <v>16</v>
      </c>
      <c r="X2043" t="s">
        <v>754</v>
      </c>
      <c r="Y2043" t="s">
        <v>755</v>
      </c>
      <c r="Z2043" t="s">
        <v>380</v>
      </c>
      <c r="AA2043" t="s">
        <v>1034</v>
      </c>
      <c r="AB2043" t="s">
        <v>1035</v>
      </c>
      <c r="AC2043" t="s">
        <v>758</v>
      </c>
      <c r="AD2043" t="s">
        <v>759</v>
      </c>
      <c r="AE2043" t="s">
        <v>472</v>
      </c>
      <c r="AF2043" t="s">
        <v>760</v>
      </c>
      <c r="AG2043" t="s">
        <v>761</v>
      </c>
      <c r="AH2043" t="s">
        <v>762</v>
      </c>
      <c r="AI2043" t="s">
        <v>763</v>
      </c>
      <c r="AJ2043">
        <v>-9026.85</v>
      </c>
      <c r="AK2043">
        <v>0</v>
      </c>
      <c r="AL2043">
        <v>0</v>
      </c>
      <c r="AM2043" t="s">
        <v>764</v>
      </c>
      <c r="AN2043" t="s">
        <v>764</v>
      </c>
      <c r="AO2043" t="s">
        <v>764</v>
      </c>
    </row>
    <row r="2044" spans="1:41" x14ac:dyDescent="0.35">
      <c r="A2044">
        <v>1024742</v>
      </c>
      <c r="B2044" t="s">
        <v>740</v>
      </c>
      <c r="C2044" t="s">
        <v>741</v>
      </c>
      <c r="D2044" t="s">
        <v>260</v>
      </c>
      <c r="E2044" t="s">
        <v>67</v>
      </c>
      <c r="F2044" t="s">
        <v>834</v>
      </c>
      <c r="G2044">
        <v>2021</v>
      </c>
      <c r="H2044">
        <v>4</v>
      </c>
      <c r="I2044" t="s">
        <v>743</v>
      </c>
      <c r="J2044" s="29">
        <v>44316</v>
      </c>
      <c r="K2044" t="s">
        <v>744</v>
      </c>
      <c r="L2044" t="s">
        <v>745</v>
      </c>
      <c r="M2044" t="s">
        <v>835</v>
      </c>
      <c r="N2044" t="s">
        <v>836</v>
      </c>
      <c r="O2044" t="s">
        <v>837</v>
      </c>
      <c r="P2044" t="s">
        <v>673</v>
      </c>
      <c r="Q2044" t="s">
        <v>749</v>
      </c>
      <c r="R2044" t="s">
        <v>471</v>
      </c>
      <c r="S2044" t="s">
        <v>1041</v>
      </c>
      <c r="T2044" t="s">
        <v>751</v>
      </c>
      <c r="U2044" t="s">
        <v>752</v>
      </c>
      <c r="V2044" t="s">
        <v>753</v>
      </c>
      <c r="W2044" t="s">
        <v>16</v>
      </c>
      <c r="X2044" t="s">
        <v>754</v>
      </c>
      <c r="Y2044" t="s">
        <v>755</v>
      </c>
      <c r="Z2044" t="s">
        <v>380</v>
      </c>
      <c r="AA2044" t="s">
        <v>1034</v>
      </c>
      <c r="AB2044" t="s">
        <v>1035</v>
      </c>
      <c r="AC2044" t="s">
        <v>758</v>
      </c>
      <c r="AD2044" t="s">
        <v>759</v>
      </c>
      <c r="AE2044" t="s">
        <v>472</v>
      </c>
      <c r="AF2044" t="s">
        <v>760</v>
      </c>
      <c r="AG2044" t="s">
        <v>761</v>
      </c>
      <c r="AH2044" t="s">
        <v>762</v>
      </c>
      <c r="AI2044" t="s">
        <v>763</v>
      </c>
      <c r="AJ2044">
        <v>-18403.580000000002</v>
      </c>
      <c r="AK2044">
        <v>0</v>
      </c>
      <c r="AL2044">
        <v>0</v>
      </c>
      <c r="AM2044" t="s">
        <v>764</v>
      </c>
      <c r="AN2044" t="s">
        <v>764</v>
      </c>
      <c r="AO2044" t="s">
        <v>764</v>
      </c>
    </row>
    <row r="2045" spans="1:41" x14ac:dyDescent="0.35">
      <c r="A2045">
        <v>1024742</v>
      </c>
      <c r="B2045" t="s">
        <v>740</v>
      </c>
      <c r="C2045" t="s">
        <v>741</v>
      </c>
      <c r="D2045" t="s">
        <v>260</v>
      </c>
      <c r="E2045" t="s">
        <v>67</v>
      </c>
      <c r="F2045" t="s">
        <v>834</v>
      </c>
      <c r="G2045">
        <v>2021</v>
      </c>
      <c r="H2045">
        <v>4</v>
      </c>
      <c r="I2045" t="s">
        <v>743</v>
      </c>
      <c r="J2045" s="29">
        <v>44316</v>
      </c>
      <c r="K2045" t="s">
        <v>744</v>
      </c>
      <c r="L2045" t="s">
        <v>745</v>
      </c>
      <c r="M2045" t="s">
        <v>835</v>
      </c>
      <c r="N2045" t="s">
        <v>836</v>
      </c>
      <c r="O2045" t="s">
        <v>837</v>
      </c>
      <c r="P2045" t="s">
        <v>673</v>
      </c>
      <c r="Q2045" t="s">
        <v>749</v>
      </c>
      <c r="R2045" t="s">
        <v>471</v>
      </c>
      <c r="S2045" t="s">
        <v>1041</v>
      </c>
      <c r="T2045" t="s">
        <v>751</v>
      </c>
      <c r="U2045" t="s">
        <v>752</v>
      </c>
      <c r="V2045" t="s">
        <v>753</v>
      </c>
      <c r="W2045" t="s">
        <v>16</v>
      </c>
      <c r="X2045" t="s">
        <v>754</v>
      </c>
      <c r="Y2045" t="s">
        <v>755</v>
      </c>
      <c r="Z2045" t="s">
        <v>380</v>
      </c>
      <c r="AA2045" t="s">
        <v>1034</v>
      </c>
      <c r="AB2045" t="s">
        <v>1035</v>
      </c>
      <c r="AC2045" t="s">
        <v>758</v>
      </c>
      <c r="AD2045" t="s">
        <v>759</v>
      </c>
      <c r="AE2045" t="s">
        <v>472</v>
      </c>
      <c r="AF2045" t="s">
        <v>760</v>
      </c>
      <c r="AG2045" t="s">
        <v>761</v>
      </c>
      <c r="AH2045" t="s">
        <v>762</v>
      </c>
      <c r="AI2045" t="s">
        <v>763</v>
      </c>
      <c r="AJ2045">
        <v>-18776.79</v>
      </c>
      <c r="AK2045">
        <v>0</v>
      </c>
      <c r="AL2045">
        <v>0</v>
      </c>
      <c r="AM2045" t="s">
        <v>764</v>
      </c>
      <c r="AN2045" t="s">
        <v>764</v>
      </c>
      <c r="AO2045" t="s">
        <v>764</v>
      </c>
    </row>
    <row r="2046" spans="1:41" x14ac:dyDescent="0.35">
      <c r="A2046">
        <v>1025002</v>
      </c>
      <c r="B2046" t="s">
        <v>740</v>
      </c>
      <c r="C2046" t="s">
        <v>741</v>
      </c>
      <c r="D2046" t="s">
        <v>260</v>
      </c>
      <c r="E2046" t="s">
        <v>64</v>
      </c>
      <c r="F2046" t="s">
        <v>834</v>
      </c>
      <c r="G2046">
        <v>2021</v>
      </c>
      <c r="H2046">
        <v>4</v>
      </c>
      <c r="I2046" t="s">
        <v>743</v>
      </c>
      <c r="J2046" s="29">
        <v>44316</v>
      </c>
      <c r="K2046" t="s">
        <v>744</v>
      </c>
      <c r="L2046" t="s">
        <v>745</v>
      </c>
      <c r="M2046" t="s">
        <v>835</v>
      </c>
      <c r="N2046" t="s">
        <v>836</v>
      </c>
      <c r="O2046" t="s">
        <v>837</v>
      </c>
      <c r="P2046" t="s">
        <v>673</v>
      </c>
      <c r="Q2046" t="s">
        <v>749</v>
      </c>
      <c r="R2046" t="s">
        <v>376</v>
      </c>
      <c r="S2046" t="s">
        <v>1042</v>
      </c>
      <c r="T2046" t="s">
        <v>751</v>
      </c>
      <c r="U2046" t="s">
        <v>752</v>
      </c>
      <c r="V2046" t="s">
        <v>753</v>
      </c>
      <c r="W2046" t="s">
        <v>16</v>
      </c>
      <c r="X2046" t="s">
        <v>754</v>
      </c>
      <c r="Y2046" t="s">
        <v>755</v>
      </c>
      <c r="Z2046" t="s">
        <v>380</v>
      </c>
      <c r="AA2046" t="s">
        <v>1034</v>
      </c>
      <c r="AB2046" t="s">
        <v>1035</v>
      </c>
      <c r="AC2046" t="s">
        <v>758</v>
      </c>
      <c r="AD2046" t="s">
        <v>759</v>
      </c>
      <c r="AE2046" t="s">
        <v>768</v>
      </c>
      <c r="AF2046" t="s">
        <v>760</v>
      </c>
      <c r="AG2046" t="s">
        <v>761</v>
      </c>
      <c r="AH2046" t="s">
        <v>762</v>
      </c>
      <c r="AI2046" t="s">
        <v>763</v>
      </c>
      <c r="AJ2046">
        <v>-5009.4399999999996</v>
      </c>
      <c r="AK2046">
        <v>0</v>
      </c>
      <c r="AL2046">
        <v>0</v>
      </c>
      <c r="AM2046" t="s">
        <v>764</v>
      </c>
      <c r="AN2046" t="s">
        <v>764</v>
      </c>
      <c r="AO2046" t="s">
        <v>764</v>
      </c>
    </row>
    <row r="2047" spans="1:41" x14ac:dyDescent="0.35">
      <c r="A2047">
        <v>1025002</v>
      </c>
      <c r="B2047" t="s">
        <v>740</v>
      </c>
      <c r="C2047" t="s">
        <v>741</v>
      </c>
      <c r="D2047" t="s">
        <v>260</v>
      </c>
      <c r="E2047" t="s">
        <v>64</v>
      </c>
      <c r="F2047" t="s">
        <v>834</v>
      </c>
      <c r="G2047">
        <v>2021</v>
      </c>
      <c r="H2047">
        <v>4</v>
      </c>
      <c r="I2047" t="s">
        <v>743</v>
      </c>
      <c r="J2047" s="29">
        <v>44316</v>
      </c>
      <c r="K2047" t="s">
        <v>744</v>
      </c>
      <c r="L2047" t="s">
        <v>745</v>
      </c>
      <c r="M2047" t="s">
        <v>835</v>
      </c>
      <c r="N2047" t="s">
        <v>836</v>
      </c>
      <c r="O2047" t="s">
        <v>837</v>
      </c>
      <c r="P2047" t="s">
        <v>673</v>
      </c>
      <c r="Q2047" t="s">
        <v>749</v>
      </c>
      <c r="R2047" t="s">
        <v>376</v>
      </c>
      <c r="S2047" t="s">
        <v>1042</v>
      </c>
      <c r="T2047" t="s">
        <v>751</v>
      </c>
      <c r="U2047" t="s">
        <v>752</v>
      </c>
      <c r="V2047" t="s">
        <v>753</v>
      </c>
      <c r="W2047" t="s">
        <v>16</v>
      </c>
      <c r="X2047" t="s">
        <v>754</v>
      </c>
      <c r="Y2047" t="s">
        <v>755</v>
      </c>
      <c r="Z2047" t="s">
        <v>380</v>
      </c>
      <c r="AA2047" t="s">
        <v>1034</v>
      </c>
      <c r="AB2047" t="s">
        <v>1035</v>
      </c>
      <c r="AC2047" t="s">
        <v>758</v>
      </c>
      <c r="AD2047" t="s">
        <v>759</v>
      </c>
      <c r="AE2047" t="s">
        <v>768</v>
      </c>
      <c r="AF2047" t="s">
        <v>760</v>
      </c>
      <c r="AG2047" t="s">
        <v>761</v>
      </c>
      <c r="AH2047" t="s">
        <v>762</v>
      </c>
      <c r="AI2047" t="s">
        <v>763</v>
      </c>
      <c r="AJ2047">
        <v>-8635.7099999999991</v>
      </c>
      <c r="AK2047">
        <v>0</v>
      </c>
      <c r="AL2047">
        <v>0</v>
      </c>
      <c r="AM2047" t="s">
        <v>764</v>
      </c>
      <c r="AN2047" t="s">
        <v>764</v>
      </c>
      <c r="AO2047" t="s">
        <v>764</v>
      </c>
    </row>
    <row r="2048" spans="1:41" x14ac:dyDescent="0.35">
      <c r="A2048">
        <v>1025002</v>
      </c>
      <c r="B2048" t="s">
        <v>740</v>
      </c>
      <c r="C2048" t="s">
        <v>741</v>
      </c>
      <c r="D2048" t="s">
        <v>260</v>
      </c>
      <c r="E2048" t="s">
        <v>64</v>
      </c>
      <c r="F2048" t="s">
        <v>834</v>
      </c>
      <c r="G2048">
        <v>2021</v>
      </c>
      <c r="H2048">
        <v>4</v>
      </c>
      <c r="I2048" t="s">
        <v>743</v>
      </c>
      <c r="J2048" s="29">
        <v>44316</v>
      </c>
      <c r="K2048" t="s">
        <v>744</v>
      </c>
      <c r="L2048" t="s">
        <v>745</v>
      </c>
      <c r="M2048" t="s">
        <v>835</v>
      </c>
      <c r="N2048" t="s">
        <v>836</v>
      </c>
      <c r="O2048" t="s">
        <v>837</v>
      </c>
      <c r="P2048" t="s">
        <v>673</v>
      </c>
      <c r="Q2048" t="s">
        <v>749</v>
      </c>
      <c r="R2048" t="s">
        <v>376</v>
      </c>
      <c r="S2048" t="s">
        <v>1042</v>
      </c>
      <c r="T2048" t="s">
        <v>751</v>
      </c>
      <c r="U2048" t="s">
        <v>752</v>
      </c>
      <c r="V2048" t="s">
        <v>753</v>
      </c>
      <c r="W2048" t="s">
        <v>16</v>
      </c>
      <c r="X2048" t="s">
        <v>754</v>
      </c>
      <c r="Y2048" t="s">
        <v>755</v>
      </c>
      <c r="Z2048" t="s">
        <v>380</v>
      </c>
      <c r="AA2048" t="s">
        <v>1034</v>
      </c>
      <c r="AB2048" t="s">
        <v>1035</v>
      </c>
      <c r="AC2048" t="s">
        <v>758</v>
      </c>
      <c r="AD2048" t="s">
        <v>759</v>
      </c>
      <c r="AE2048" t="s">
        <v>768</v>
      </c>
      <c r="AF2048" t="s">
        <v>760</v>
      </c>
      <c r="AG2048" t="s">
        <v>761</v>
      </c>
      <c r="AH2048" t="s">
        <v>762</v>
      </c>
      <c r="AI2048" t="s">
        <v>763</v>
      </c>
      <c r="AJ2048">
        <v>-15914.55</v>
      </c>
      <c r="AK2048">
        <v>0</v>
      </c>
      <c r="AL2048">
        <v>0</v>
      </c>
      <c r="AM2048" t="s">
        <v>764</v>
      </c>
      <c r="AN2048" t="s">
        <v>764</v>
      </c>
      <c r="AO2048" t="s">
        <v>764</v>
      </c>
    </row>
    <row r="2049" spans="1:41" x14ac:dyDescent="0.35">
      <c r="A2049">
        <v>1027526</v>
      </c>
      <c r="B2049" t="s">
        <v>740</v>
      </c>
      <c r="C2049" t="s">
        <v>741</v>
      </c>
      <c r="D2049" t="s">
        <v>260</v>
      </c>
      <c r="E2049" t="s">
        <v>80</v>
      </c>
      <c r="F2049" t="s">
        <v>834</v>
      </c>
      <c r="G2049">
        <v>2021</v>
      </c>
      <c r="H2049">
        <v>4</v>
      </c>
      <c r="I2049" t="s">
        <v>743</v>
      </c>
      <c r="J2049" s="29">
        <v>44316</v>
      </c>
      <c r="K2049" t="s">
        <v>744</v>
      </c>
      <c r="L2049" t="s">
        <v>745</v>
      </c>
      <c r="M2049" t="s">
        <v>835</v>
      </c>
      <c r="N2049" t="s">
        <v>836</v>
      </c>
      <c r="O2049" t="s">
        <v>837</v>
      </c>
      <c r="P2049" t="s">
        <v>673</v>
      </c>
      <c r="Q2049" t="s">
        <v>749</v>
      </c>
      <c r="R2049" t="s">
        <v>561</v>
      </c>
      <c r="S2049" t="s">
        <v>1037</v>
      </c>
      <c r="T2049" t="s">
        <v>751</v>
      </c>
      <c r="U2049" t="s">
        <v>752</v>
      </c>
      <c r="V2049" t="s">
        <v>753</v>
      </c>
      <c r="W2049" t="s">
        <v>16</v>
      </c>
      <c r="X2049" t="s">
        <v>754</v>
      </c>
      <c r="Y2049" t="s">
        <v>755</v>
      </c>
      <c r="Z2049" t="s">
        <v>380</v>
      </c>
      <c r="AA2049" t="s">
        <v>1034</v>
      </c>
      <c r="AB2049" t="s">
        <v>1035</v>
      </c>
      <c r="AC2049" t="s">
        <v>758</v>
      </c>
      <c r="AD2049" t="s">
        <v>759</v>
      </c>
      <c r="AE2049" t="s">
        <v>562</v>
      </c>
      <c r="AF2049" t="s">
        <v>760</v>
      </c>
      <c r="AG2049" t="s">
        <v>761</v>
      </c>
      <c r="AH2049" t="s">
        <v>762</v>
      </c>
      <c r="AI2049" t="s">
        <v>763</v>
      </c>
      <c r="AJ2049">
        <v>-1538.28</v>
      </c>
      <c r="AK2049">
        <v>0</v>
      </c>
      <c r="AL2049">
        <v>0</v>
      </c>
      <c r="AM2049" t="s">
        <v>764</v>
      </c>
      <c r="AN2049" t="s">
        <v>764</v>
      </c>
      <c r="AO2049" t="s">
        <v>764</v>
      </c>
    </row>
    <row r="2050" spans="1:41" x14ac:dyDescent="0.35">
      <c r="A2050">
        <v>1021419</v>
      </c>
      <c r="B2050" t="s">
        <v>740</v>
      </c>
      <c r="C2050" t="s">
        <v>741</v>
      </c>
      <c r="D2050" t="s">
        <v>260</v>
      </c>
      <c r="E2050" t="s">
        <v>73</v>
      </c>
      <c r="F2050" t="s">
        <v>834</v>
      </c>
      <c r="G2050">
        <v>2021</v>
      </c>
      <c r="H2050">
        <v>4</v>
      </c>
      <c r="I2050" t="s">
        <v>743</v>
      </c>
      <c r="J2050" s="29">
        <v>44316</v>
      </c>
      <c r="K2050" t="s">
        <v>744</v>
      </c>
      <c r="L2050" t="s">
        <v>745</v>
      </c>
      <c r="M2050" t="s">
        <v>839</v>
      </c>
      <c r="N2050" t="s">
        <v>840</v>
      </c>
      <c r="O2050" t="s">
        <v>837</v>
      </c>
      <c r="P2050" t="s">
        <v>673</v>
      </c>
      <c r="Q2050" t="s">
        <v>749</v>
      </c>
      <c r="R2050" t="s">
        <v>514</v>
      </c>
      <c r="S2050" t="s">
        <v>1039</v>
      </c>
      <c r="T2050" t="s">
        <v>751</v>
      </c>
      <c r="U2050" t="s">
        <v>752</v>
      </c>
      <c r="V2050" t="s">
        <v>753</v>
      </c>
      <c r="W2050" t="s">
        <v>16</v>
      </c>
      <c r="X2050" t="s">
        <v>754</v>
      </c>
      <c r="Y2050" t="s">
        <v>755</v>
      </c>
      <c r="Z2050" t="s">
        <v>380</v>
      </c>
      <c r="AA2050" t="s">
        <v>1034</v>
      </c>
      <c r="AB2050" t="s">
        <v>1035</v>
      </c>
      <c r="AC2050" t="s">
        <v>758</v>
      </c>
      <c r="AD2050" t="s">
        <v>759</v>
      </c>
      <c r="AE2050" t="s">
        <v>247</v>
      </c>
      <c r="AF2050" t="s">
        <v>760</v>
      </c>
      <c r="AG2050" t="s">
        <v>761</v>
      </c>
      <c r="AH2050" t="s">
        <v>762</v>
      </c>
      <c r="AI2050" t="s">
        <v>763</v>
      </c>
      <c r="AJ2050">
        <v>32.56</v>
      </c>
      <c r="AK2050">
        <v>0</v>
      </c>
      <c r="AL2050">
        <v>0</v>
      </c>
      <c r="AM2050" t="s">
        <v>764</v>
      </c>
      <c r="AN2050" t="s">
        <v>764</v>
      </c>
      <c r="AO2050" t="s">
        <v>764</v>
      </c>
    </row>
    <row r="2051" spans="1:41" x14ac:dyDescent="0.35">
      <c r="A2051">
        <v>1023873</v>
      </c>
      <c r="B2051" t="s">
        <v>740</v>
      </c>
      <c r="C2051" t="s">
        <v>741</v>
      </c>
      <c r="D2051" t="s">
        <v>260</v>
      </c>
      <c r="E2051" t="s">
        <v>76</v>
      </c>
      <c r="F2051" t="s">
        <v>834</v>
      </c>
      <c r="G2051">
        <v>2021</v>
      </c>
      <c r="H2051">
        <v>4</v>
      </c>
      <c r="I2051" t="s">
        <v>743</v>
      </c>
      <c r="J2051" s="29">
        <v>44316</v>
      </c>
      <c r="K2051" t="s">
        <v>744</v>
      </c>
      <c r="L2051" t="s">
        <v>745</v>
      </c>
      <c r="M2051" t="s">
        <v>839</v>
      </c>
      <c r="N2051" t="s">
        <v>840</v>
      </c>
      <c r="O2051" t="s">
        <v>837</v>
      </c>
      <c r="P2051" t="s">
        <v>673</v>
      </c>
      <c r="Q2051" t="s">
        <v>749</v>
      </c>
      <c r="R2051" t="s">
        <v>544</v>
      </c>
      <c r="S2051" t="s">
        <v>1038</v>
      </c>
      <c r="T2051" t="s">
        <v>751</v>
      </c>
      <c r="U2051" t="s">
        <v>752</v>
      </c>
      <c r="V2051" t="s">
        <v>753</v>
      </c>
      <c r="W2051" t="s">
        <v>16</v>
      </c>
      <c r="X2051" t="s">
        <v>754</v>
      </c>
      <c r="Y2051" t="s">
        <v>755</v>
      </c>
      <c r="Z2051" t="s">
        <v>380</v>
      </c>
      <c r="AA2051" t="s">
        <v>1034</v>
      </c>
      <c r="AB2051" t="s">
        <v>1035</v>
      </c>
      <c r="AC2051" t="s">
        <v>758</v>
      </c>
      <c r="AD2051" t="s">
        <v>759</v>
      </c>
      <c r="AE2051" t="s">
        <v>768</v>
      </c>
      <c r="AF2051" t="s">
        <v>760</v>
      </c>
      <c r="AG2051" t="s">
        <v>761</v>
      </c>
      <c r="AH2051" t="s">
        <v>762</v>
      </c>
      <c r="AI2051" t="s">
        <v>763</v>
      </c>
      <c r="AJ2051">
        <v>8635.7099999999991</v>
      </c>
      <c r="AK2051">
        <v>0</v>
      </c>
      <c r="AL2051">
        <v>0</v>
      </c>
      <c r="AM2051" t="s">
        <v>764</v>
      </c>
      <c r="AN2051" t="s">
        <v>764</v>
      </c>
      <c r="AO2051" t="s">
        <v>764</v>
      </c>
    </row>
    <row r="2052" spans="1:41" x14ac:dyDescent="0.35">
      <c r="A2052">
        <v>1024742</v>
      </c>
      <c r="B2052" t="s">
        <v>740</v>
      </c>
      <c r="C2052" t="s">
        <v>741</v>
      </c>
      <c r="D2052" t="s">
        <v>260</v>
      </c>
      <c r="E2052" t="s">
        <v>67</v>
      </c>
      <c r="F2052" t="s">
        <v>834</v>
      </c>
      <c r="G2052">
        <v>2021</v>
      </c>
      <c r="H2052">
        <v>4</v>
      </c>
      <c r="I2052" t="s">
        <v>743</v>
      </c>
      <c r="J2052" s="29">
        <v>44316</v>
      </c>
      <c r="K2052" t="s">
        <v>744</v>
      </c>
      <c r="L2052" t="s">
        <v>745</v>
      </c>
      <c r="M2052" t="s">
        <v>839</v>
      </c>
      <c r="N2052" t="s">
        <v>840</v>
      </c>
      <c r="O2052" t="s">
        <v>837</v>
      </c>
      <c r="P2052" t="s">
        <v>673</v>
      </c>
      <c r="Q2052" t="s">
        <v>749</v>
      </c>
      <c r="R2052" t="s">
        <v>471</v>
      </c>
      <c r="S2052" t="s">
        <v>1041</v>
      </c>
      <c r="T2052" t="s">
        <v>751</v>
      </c>
      <c r="U2052" t="s">
        <v>752</v>
      </c>
      <c r="V2052" t="s">
        <v>753</v>
      </c>
      <c r="W2052" t="s">
        <v>16</v>
      </c>
      <c r="X2052" t="s">
        <v>754</v>
      </c>
      <c r="Y2052" t="s">
        <v>755</v>
      </c>
      <c r="Z2052" t="s">
        <v>380</v>
      </c>
      <c r="AA2052" t="s">
        <v>1034</v>
      </c>
      <c r="AB2052" t="s">
        <v>1035</v>
      </c>
      <c r="AC2052" t="s">
        <v>758</v>
      </c>
      <c r="AD2052" t="s">
        <v>759</v>
      </c>
      <c r="AE2052" t="s">
        <v>472</v>
      </c>
      <c r="AF2052" t="s">
        <v>760</v>
      </c>
      <c r="AG2052" t="s">
        <v>761</v>
      </c>
      <c r="AH2052" t="s">
        <v>762</v>
      </c>
      <c r="AI2052" t="s">
        <v>763</v>
      </c>
      <c r="AJ2052">
        <v>18776.79</v>
      </c>
      <c r="AK2052">
        <v>0</v>
      </c>
      <c r="AL2052">
        <v>0</v>
      </c>
      <c r="AM2052" t="s">
        <v>764</v>
      </c>
      <c r="AN2052" t="s">
        <v>764</v>
      </c>
      <c r="AO2052" t="s">
        <v>764</v>
      </c>
    </row>
    <row r="2053" spans="1:41" x14ac:dyDescent="0.35">
      <c r="A2053">
        <v>1025002</v>
      </c>
      <c r="B2053" t="s">
        <v>740</v>
      </c>
      <c r="C2053" t="s">
        <v>741</v>
      </c>
      <c r="D2053" t="s">
        <v>260</v>
      </c>
      <c r="E2053" t="s">
        <v>64</v>
      </c>
      <c r="F2053" t="s">
        <v>834</v>
      </c>
      <c r="G2053">
        <v>2021</v>
      </c>
      <c r="H2053">
        <v>4</v>
      </c>
      <c r="I2053" t="s">
        <v>743</v>
      </c>
      <c r="J2053" s="29">
        <v>44316</v>
      </c>
      <c r="K2053" t="s">
        <v>744</v>
      </c>
      <c r="L2053" t="s">
        <v>745</v>
      </c>
      <c r="M2053" t="s">
        <v>839</v>
      </c>
      <c r="N2053" t="s">
        <v>840</v>
      </c>
      <c r="O2053" t="s">
        <v>837</v>
      </c>
      <c r="P2053" t="s">
        <v>673</v>
      </c>
      <c r="Q2053" t="s">
        <v>749</v>
      </c>
      <c r="R2053" t="s">
        <v>376</v>
      </c>
      <c r="S2053" t="s">
        <v>1042</v>
      </c>
      <c r="T2053" t="s">
        <v>751</v>
      </c>
      <c r="U2053" t="s">
        <v>752</v>
      </c>
      <c r="V2053" t="s">
        <v>753</v>
      </c>
      <c r="W2053" t="s">
        <v>16</v>
      </c>
      <c r="X2053" t="s">
        <v>754</v>
      </c>
      <c r="Y2053" t="s">
        <v>755</v>
      </c>
      <c r="Z2053" t="s">
        <v>380</v>
      </c>
      <c r="AA2053" t="s">
        <v>1034</v>
      </c>
      <c r="AB2053" t="s">
        <v>1035</v>
      </c>
      <c r="AC2053" t="s">
        <v>758</v>
      </c>
      <c r="AD2053" t="s">
        <v>759</v>
      </c>
      <c r="AE2053" t="s">
        <v>768</v>
      </c>
      <c r="AF2053" t="s">
        <v>760</v>
      </c>
      <c r="AG2053" t="s">
        <v>761</v>
      </c>
      <c r="AH2053" t="s">
        <v>762</v>
      </c>
      <c r="AI2053" t="s">
        <v>763</v>
      </c>
      <c r="AJ2053">
        <v>15914.55</v>
      </c>
      <c r="AK2053">
        <v>0</v>
      </c>
      <c r="AL2053">
        <v>0</v>
      </c>
      <c r="AM2053" t="s">
        <v>764</v>
      </c>
      <c r="AN2053" t="s">
        <v>764</v>
      </c>
      <c r="AO2053" t="s">
        <v>764</v>
      </c>
    </row>
    <row r="2054" spans="1:41" x14ac:dyDescent="0.35">
      <c r="A2054">
        <v>1027526</v>
      </c>
      <c r="B2054" t="s">
        <v>740</v>
      </c>
      <c r="C2054" t="s">
        <v>741</v>
      </c>
      <c r="D2054" t="s">
        <v>260</v>
      </c>
      <c r="E2054" t="s">
        <v>80</v>
      </c>
      <c r="F2054" t="s">
        <v>834</v>
      </c>
      <c r="G2054">
        <v>2021</v>
      </c>
      <c r="H2054">
        <v>4</v>
      </c>
      <c r="I2054" t="s">
        <v>743</v>
      </c>
      <c r="J2054" s="29">
        <v>44316</v>
      </c>
      <c r="K2054" t="s">
        <v>744</v>
      </c>
      <c r="L2054" t="s">
        <v>745</v>
      </c>
      <c r="M2054" t="s">
        <v>839</v>
      </c>
      <c r="N2054" t="s">
        <v>840</v>
      </c>
      <c r="O2054" t="s">
        <v>837</v>
      </c>
      <c r="P2054" t="s">
        <v>673</v>
      </c>
      <c r="Q2054" t="s">
        <v>749</v>
      </c>
      <c r="R2054" t="s">
        <v>561</v>
      </c>
      <c r="S2054" t="s">
        <v>1037</v>
      </c>
      <c r="T2054" t="s">
        <v>751</v>
      </c>
      <c r="U2054" t="s">
        <v>752</v>
      </c>
      <c r="V2054" t="s">
        <v>753</v>
      </c>
      <c r="W2054" t="s">
        <v>16</v>
      </c>
      <c r="X2054" t="s">
        <v>754</v>
      </c>
      <c r="Y2054" t="s">
        <v>755</v>
      </c>
      <c r="Z2054" t="s">
        <v>380</v>
      </c>
      <c r="AA2054" t="s">
        <v>1034</v>
      </c>
      <c r="AB2054" t="s">
        <v>1035</v>
      </c>
      <c r="AC2054" t="s">
        <v>758</v>
      </c>
      <c r="AD2054" t="s">
        <v>759</v>
      </c>
      <c r="AE2054" t="s">
        <v>562</v>
      </c>
      <c r="AF2054" t="s">
        <v>760</v>
      </c>
      <c r="AG2054" t="s">
        <v>761</v>
      </c>
      <c r="AH2054" t="s">
        <v>762</v>
      </c>
      <c r="AI2054" t="s">
        <v>763</v>
      </c>
      <c r="AJ2054">
        <v>1538.28</v>
      </c>
      <c r="AK2054">
        <v>0</v>
      </c>
      <c r="AL2054">
        <v>0</v>
      </c>
      <c r="AM2054" t="s">
        <v>764</v>
      </c>
      <c r="AN2054" t="s">
        <v>764</v>
      </c>
      <c r="AO2054" t="s">
        <v>764</v>
      </c>
    </row>
    <row r="2055" spans="1:41" x14ac:dyDescent="0.35">
      <c r="A2055">
        <v>1021419</v>
      </c>
      <c r="B2055" t="s">
        <v>740</v>
      </c>
      <c r="C2055" t="s">
        <v>741</v>
      </c>
      <c r="D2055" t="s">
        <v>260</v>
      </c>
      <c r="E2055" t="s">
        <v>73</v>
      </c>
      <c r="F2055" t="s">
        <v>834</v>
      </c>
      <c r="G2055">
        <v>2021</v>
      </c>
      <c r="H2055">
        <v>4</v>
      </c>
      <c r="I2055" t="s">
        <v>743</v>
      </c>
      <c r="J2055" s="29">
        <v>44313</v>
      </c>
      <c r="K2055" t="s">
        <v>744</v>
      </c>
      <c r="L2055" t="s">
        <v>745</v>
      </c>
      <c r="M2055" t="s">
        <v>842</v>
      </c>
      <c r="N2055" t="s">
        <v>843</v>
      </c>
      <c r="O2055" t="s">
        <v>844</v>
      </c>
      <c r="P2055" t="s">
        <v>673</v>
      </c>
      <c r="Q2055" t="s">
        <v>749</v>
      </c>
      <c r="R2055" t="s">
        <v>514</v>
      </c>
      <c r="S2055" t="s">
        <v>1039</v>
      </c>
      <c r="T2055" t="s">
        <v>751</v>
      </c>
      <c r="U2055" t="s">
        <v>752</v>
      </c>
      <c r="V2055" t="s">
        <v>753</v>
      </c>
      <c r="W2055" t="s">
        <v>16</v>
      </c>
      <c r="X2055" t="s">
        <v>754</v>
      </c>
      <c r="Y2055" t="s">
        <v>755</v>
      </c>
      <c r="Z2055" t="s">
        <v>380</v>
      </c>
      <c r="AA2055" t="s">
        <v>1034</v>
      </c>
      <c r="AB2055" t="s">
        <v>1035</v>
      </c>
      <c r="AC2055" t="s">
        <v>758</v>
      </c>
      <c r="AD2055" t="s">
        <v>759</v>
      </c>
      <c r="AE2055" t="s">
        <v>247</v>
      </c>
      <c r="AF2055" t="s">
        <v>760</v>
      </c>
      <c r="AG2055" t="s">
        <v>761</v>
      </c>
      <c r="AH2055" t="s">
        <v>762</v>
      </c>
      <c r="AI2055" t="s">
        <v>763</v>
      </c>
      <c r="AJ2055">
        <v>-2702.01</v>
      </c>
      <c r="AK2055">
        <v>0</v>
      </c>
      <c r="AL2055">
        <v>0</v>
      </c>
      <c r="AM2055" t="s">
        <v>764</v>
      </c>
      <c r="AN2055" t="s">
        <v>764</v>
      </c>
      <c r="AO2055" t="s">
        <v>764</v>
      </c>
    </row>
    <row r="2056" spans="1:41" x14ac:dyDescent="0.35">
      <c r="A2056">
        <v>1022706</v>
      </c>
      <c r="B2056" t="s">
        <v>740</v>
      </c>
      <c r="C2056" t="s">
        <v>741</v>
      </c>
      <c r="D2056" t="s">
        <v>260</v>
      </c>
      <c r="E2056" t="s">
        <v>70</v>
      </c>
      <c r="F2056" t="s">
        <v>834</v>
      </c>
      <c r="G2056">
        <v>2021</v>
      </c>
      <c r="H2056">
        <v>4</v>
      </c>
      <c r="I2056" t="s">
        <v>743</v>
      </c>
      <c r="J2056" s="29">
        <v>44313</v>
      </c>
      <c r="K2056" t="s">
        <v>744</v>
      </c>
      <c r="L2056" t="s">
        <v>745</v>
      </c>
      <c r="M2056" t="s">
        <v>842</v>
      </c>
      <c r="N2056" t="s">
        <v>843</v>
      </c>
      <c r="O2056" t="s">
        <v>844</v>
      </c>
      <c r="P2056" t="s">
        <v>673</v>
      </c>
      <c r="Q2056" t="s">
        <v>749</v>
      </c>
      <c r="R2056" t="s">
        <v>490</v>
      </c>
      <c r="S2056" t="s">
        <v>1040</v>
      </c>
      <c r="T2056" t="s">
        <v>751</v>
      </c>
      <c r="U2056" t="s">
        <v>752</v>
      </c>
      <c r="V2056" t="s">
        <v>753</v>
      </c>
      <c r="W2056" t="s">
        <v>16</v>
      </c>
      <c r="X2056" t="s">
        <v>754</v>
      </c>
      <c r="Y2056" t="s">
        <v>755</v>
      </c>
      <c r="Z2056" t="s">
        <v>380</v>
      </c>
      <c r="AA2056" t="s">
        <v>1034</v>
      </c>
      <c r="AB2056" t="s">
        <v>1035</v>
      </c>
      <c r="AC2056" t="s">
        <v>758</v>
      </c>
      <c r="AD2056" t="s">
        <v>759</v>
      </c>
      <c r="AE2056" t="s">
        <v>766</v>
      </c>
      <c r="AF2056" t="s">
        <v>760</v>
      </c>
      <c r="AG2056" t="s">
        <v>761</v>
      </c>
      <c r="AH2056" t="s">
        <v>762</v>
      </c>
      <c r="AI2056" t="s">
        <v>763</v>
      </c>
      <c r="AJ2056">
        <v>-1102.8699999999999</v>
      </c>
      <c r="AK2056">
        <v>0</v>
      </c>
      <c r="AL2056">
        <v>0</v>
      </c>
      <c r="AM2056" t="s">
        <v>764</v>
      </c>
      <c r="AN2056" t="s">
        <v>764</v>
      </c>
      <c r="AO2056" t="s">
        <v>764</v>
      </c>
    </row>
    <row r="2057" spans="1:41" x14ac:dyDescent="0.35">
      <c r="A2057">
        <v>1023873</v>
      </c>
      <c r="B2057" t="s">
        <v>740</v>
      </c>
      <c r="C2057" t="s">
        <v>741</v>
      </c>
      <c r="D2057" t="s">
        <v>260</v>
      </c>
      <c r="E2057" t="s">
        <v>76</v>
      </c>
      <c r="F2057" t="s">
        <v>834</v>
      </c>
      <c r="G2057">
        <v>2021</v>
      </c>
      <c r="H2057">
        <v>4</v>
      </c>
      <c r="I2057" t="s">
        <v>743</v>
      </c>
      <c r="J2057" s="29">
        <v>44313</v>
      </c>
      <c r="K2057" t="s">
        <v>744</v>
      </c>
      <c r="L2057" t="s">
        <v>745</v>
      </c>
      <c r="M2057" t="s">
        <v>842</v>
      </c>
      <c r="N2057" t="s">
        <v>843</v>
      </c>
      <c r="O2057" t="s">
        <v>844</v>
      </c>
      <c r="P2057" t="s">
        <v>673</v>
      </c>
      <c r="Q2057" t="s">
        <v>749</v>
      </c>
      <c r="R2057" t="s">
        <v>544</v>
      </c>
      <c r="S2057" t="s">
        <v>1038</v>
      </c>
      <c r="T2057" t="s">
        <v>751</v>
      </c>
      <c r="U2057" t="s">
        <v>752</v>
      </c>
      <c r="V2057" t="s">
        <v>753</v>
      </c>
      <c r="W2057" t="s">
        <v>16</v>
      </c>
      <c r="X2057" t="s">
        <v>754</v>
      </c>
      <c r="Y2057" t="s">
        <v>755</v>
      </c>
      <c r="Z2057" t="s">
        <v>380</v>
      </c>
      <c r="AA2057" t="s">
        <v>1034</v>
      </c>
      <c r="AB2057" t="s">
        <v>1035</v>
      </c>
      <c r="AC2057" t="s">
        <v>758</v>
      </c>
      <c r="AD2057" t="s">
        <v>759</v>
      </c>
      <c r="AE2057" t="s">
        <v>768</v>
      </c>
      <c r="AF2057" t="s">
        <v>760</v>
      </c>
      <c r="AG2057" t="s">
        <v>761</v>
      </c>
      <c r="AH2057" t="s">
        <v>762</v>
      </c>
      <c r="AI2057" t="s">
        <v>763</v>
      </c>
      <c r="AJ2057">
        <v>-2435.5300000000002</v>
      </c>
      <c r="AK2057">
        <v>0</v>
      </c>
      <c r="AL2057">
        <v>0</v>
      </c>
      <c r="AM2057" t="s">
        <v>764</v>
      </c>
      <c r="AN2057" t="s">
        <v>764</v>
      </c>
      <c r="AO2057" t="s">
        <v>764</v>
      </c>
    </row>
    <row r="2058" spans="1:41" x14ac:dyDescent="0.35">
      <c r="A2058">
        <v>1025000</v>
      </c>
      <c r="B2058" t="s">
        <v>740</v>
      </c>
      <c r="C2058" t="s">
        <v>741</v>
      </c>
      <c r="D2058" t="s">
        <v>260</v>
      </c>
      <c r="E2058" t="s">
        <v>62</v>
      </c>
      <c r="F2058" t="s">
        <v>834</v>
      </c>
      <c r="G2058">
        <v>2021</v>
      </c>
      <c r="H2058">
        <v>4</v>
      </c>
      <c r="I2058" t="s">
        <v>743</v>
      </c>
      <c r="J2058" s="29">
        <v>44313</v>
      </c>
      <c r="K2058" t="s">
        <v>744</v>
      </c>
      <c r="L2058" t="s">
        <v>745</v>
      </c>
      <c r="M2058" t="s">
        <v>842</v>
      </c>
      <c r="N2058" t="s">
        <v>843</v>
      </c>
      <c r="O2058" t="s">
        <v>844</v>
      </c>
      <c r="P2058" t="s">
        <v>673</v>
      </c>
      <c r="Q2058" t="s">
        <v>749</v>
      </c>
      <c r="R2058" t="s">
        <v>376</v>
      </c>
      <c r="S2058" t="s">
        <v>1042</v>
      </c>
      <c r="T2058" t="s">
        <v>751</v>
      </c>
      <c r="U2058" t="s">
        <v>752</v>
      </c>
      <c r="V2058" t="s">
        <v>753</v>
      </c>
      <c r="W2058" t="s">
        <v>404</v>
      </c>
      <c r="X2058" t="s">
        <v>1043</v>
      </c>
      <c r="Y2058" t="s">
        <v>755</v>
      </c>
      <c r="Z2058" t="s">
        <v>380</v>
      </c>
      <c r="AA2058" t="s">
        <v>1034</v>
      </c>
      <c r="AB2058" t="s">
        <v>1035</v>
      </c>
      <c r="AC2058" t="s">
        <v>758</v>
      </c>
      <c r="AD2058" t="s">
        <v>759</v>
      </c>
      <c r="AE2058" t="s">
        <v>768</v>
      </c>
      <c r="AF2058" t="s">
        <v>760</v>
      </c>
      <c r="AG2058" t="s">
        <v>761</v>
      </c>
      <c r="AH2058" t="s">
        <v>762</v>
      </c>
      <c r="AI2058" t="s">
        <v>763</v>
      </c>
      <c r="AJ2058">
        <v>-1092.1400000000001</v>
      </c>
      <c r="AK2058">
        <v>0</v>
      </c>
      <c r="AL2058">
        <v>0</v>
      </c>
      <c r="AM2058" t="s">
        <v>764</v>
      </c>
      <c r="AN2058" t="s">
        <v>764</v>
      </c>
      <c r="AO2058" t="s">
        <v>764</v>
      </c>
    </row>
    <row r="2059" spans="1:41" x14ac:dyDescent="0.35">
      <c r="A2059">
        <v>1025001</v>
      </c>
      <c r="B2059" t="s">
        <v>740</v>
      </c>
      <c r="C2059" t="s">
        <v>741</v>
      </c>
      <c r="D2059" t="s">
        <v>260</v>
      </c>
      <c r="E2059" t="s">
        <v>63</v>
      </c>
      <c r="F2059" t="s">
        <v>834</v>
      </c>
      <c r="G2059">
        <v>2021</v>
      </c>
      <c r="H2059">
        <v>4</v>
      </c>
      <c r="I2059" t="s">
        <v>743</v>
      </c>
      <c r="J2059" s="29">
        <v>44313</v>
      </c>
      <c r="K2059" t="s">
        <v>744</v>
      </c>
      <c r="L2059" t="s">
        <v>745</v>
      </c>
      <c r="M2059" t="s">
        <v>842</v>
      </c>
      <c r="N2059" t="s">
        <v>843</v>
      </c>
      <c r="O2059" t="s">
        <v>844</v>
      </c>
      <c r="P2059" t="s">
        <v>673</v>
      </c>
      <c r="Q2059" t="s">
        <v>749</v>
      </c>
      <c r="R2059" t="s">
        <v>376</v>
      </c>
      <c r="S2059" t="s">
        <v>1042</v>
      </c>
      <c r="T2059" t="s">
        <v>751</v>
      </c>
      <c r="U2059" t="s">
        <v>752</v>
      </c>
      <c r="V2059" t="s">
        <v>753</v>
      </c>
      <c r="W2059" t="s">
        <v>406</v>
      </c>
      <c r="X2059" t="s">
        <v>1036</v>
      </c>
      <c r="Y2059" t="s">
        <v>755</v>
      </c>
      <c r="Z2059" t="s">
        <v>380</v>
      </c>
      <c r="AA2059" t="s">
        <v>1034</v>
      </c>
      <c r="AB2059" t="s">
        <v>1035</v>
      </c>
      <c r="AC2059" t="s">
        <v>758</v>
      </c>
      <c r="AD2059" t="s">
        <v>759</v>
      </c>
      <c r="AE2059" t="s">
        <v>768</v>
      </c>
      <c r="AF2059" t="s">
        <v>760</v>
      </c>
      <c r="AG2059" t="s">
        <v>761</v>
      </c>
      <c r="AH2059" t="s">
        <v>762</v>
      </c>
      <c r="AI2059" t="s">
        <v>763</v>
      </c>
      <c r="AJ2059">
        <v>-4930.3</v>
      </c>
      <c r="AK2059">
        <v>0</v>
      </c>
      <c r="AL2059">
        <v>0</v>
      </c>
      <c r="AM2059" t="s">
        <v>764</v>
      </c>
      <c r="AN2059" t="s">
        <v>764</v>
      </c>
      <c r="AO2059" t="s">
        <v>764</v>
      </c>
    </row>
    <row r="2060" spans="1:41" x14ac:dyDescent="0.35">
      <c r="A2060">
        <v>1025002</v>
      </c>
      <c r="B2060" t="s">
        <v>740</v>
      </c>
      <c r="C2060" t="s">
        <v>741</v>
      </c>
      <c r="D2060" t="s">
        <v>260</v>
      </c>
      <c r="E2060" t="s">
        <v>64</v>
      </c>
      <c r="F2060" t="s">
        <v>834</v>
      </c>
      <c r="G2060">
        <v>2021</v>
      </c>
      <c r="H2060">
        <v>4</v>
      </c>
      <c r="I2060" t="s">
        <v>743</v>
      </c>
      <c r="J2060" s="29">
        <v>44313</v>
      </c>
      <c r="K2060" t="s">
        <v>744</v>
      </c>
      <c r="L2060" t="s">
        <v>745</v>
      </c>
      <c r="M2060" t="s">
        <v>842</v>
      </c>
      <c r="N2060" t="s">
        <v>843</v>
      </c>
      <c r="O2060" t="s">
        <v>844</v>
      </c>
      <c r="P2060" t="s">
        <v>673</v>
      </c>
      <c r="Q2060" t="s">
        <v>749</v>
      </c>
      <c r="R2060" t="s">
        <v>376</v>
      </c>
      <c r="S2060" t="s">
        <v>1042</v>
      </c>
      <c r="T2060" t="s">
        <v>751</v>
      </c>
      <c r="U2060" t="s">
        <v>752</v>
      </c>
      <c r="V2060" t="s">
        <v>753</v>
      </c>
      <c r="W2060" t="s">
        <v>16</v>
      </c>
      <c r="X2060" t="s">
        <v>754</v>
      </c>
      <c r="Y2060" t="s">
        <v>755</v>
      </c>
      <c r="Z2060" t="s">
        <v>380</v>
      </c>
      <c r="AA2060" t="s">
        <v>1034</v>
      </c>
      <c r="AB2060" t="s">
        <v>1035</v>
      </c>
      <c r="AC2060" t="s">
        <v>758</v>
      </c>
      <c r="AD2060" t="s">
        <v>759</v>
      </c>
      <c r="AE2060" t="s">
        <v>768</v>
      </c>
      <c r="AF2060" t="s">
        <v>760</v>
      </c>
      <c r="AG2060" t="s">
        <v>761</v>
      </c>
      <c r="AH2060" t="s">
        <v>762</v>
      </c>
      <c r="AI2060" t="s">
        <v>763</v>
      </c>
      <c r="AJ2060">
        <v>-5907.42</v>
      </c>
      <c r="AK2060">
        <v>0</v>
      </c>
      <c r="AL2060">
        <v>0</v>
      </c>
      <c r="AM2060" t="s">
        <v>764</v>
      </c>
      <c r="AN2060" t="s">
        <v>764</v>
      </c>
      <c r="AO2060" t="s">
        <v>764</v>
      </c>
    </row>
    <row r="2061" spans="1:41" x14ac:dyDescent="0.35">
      <c r="A2061">
        <v>1360602</v>
      </c>
      <c r="B2061" t="s">
        <v>740</v>
      </c>
      <c r="C2061" t="s">
        <v>741</v>
      </c>
      <c r="D2061" t="s">
        <v>260</v>
      </c>
      <c r="E2061" t="s">
        <v>83</v>
      </c>
      <c r="F2061" t="s">
        <v>834</v>
      </c>
      <c r="G2061">
        <v>2021</v>
      </c>
      <c r="H2061">
        <v>4</v>
      </c>
      <c r="I2061" t="s">
        <v>743</v>
      </c>
      <c r="J2061" s="29">
        <v>44313</v>
      </c>
      <c r="K2061" t="s">
        <v>744</v>
      </c>
      <c r="L2061" t="s">
        <v>745</v>
      </c>
      <c r="M2061" t="s">
        <v>842</v>
      </c>
      <c r="N2061" t="s">
        <v>843</v>
      </c>
      <c r="O2061" t="s">
        <v>844</v>
      </c>
      <c r="P2061" t="s">
        <v>673</v>
      </c>
      <c r="Q2061" t="s">
        <v>749</v>
      </c>
      <c r="R2061" t="s">
        <v>574</v>
      </c>
      <c r="S2061" t="s">
        <v>1033</v>
      </c>
      <c r="T2061" t="s">
        <v>751</v>
      </c>
      <c r="U2061" t="s">
        <v>752</v>
      </c>
      <c r="V2061" t="s">
        <v>753</v>
      </c>
      <c r="W2061" t="s">
        <v>16</v>
      </c>
      <c r="X2061" t="s">
        <v>754</v>
      </c>
      <c r="Y2061" t="s">
        <v>755</v>
      </c>
      <c r="Z2061" t="s">
        <v>380</v>
      </c>
      <c r="AA2061" t="s">
        <v>1034</v>
      </c>
      <c r="AB2061" t="s">
        <v>1035</v>
      </c>
      <c r="AC2061" t="s">
        <v>758</v>
      </c>
      <c r="AD2061" t="s">
        <v>759</v>
      </c>
      <c r="AE2061" t="s">
        <v>575</v>
      </c>
      <c r="AF2061" t="s">
        <v>760</v>
      </c>
      <c r="AG2061" t="s">
        <v>761</v>
      </c>
      <c r="AH2061" t="s">
        <v>762</v>
      </c>
      <c r="AI2061" t="s">
        <v>763</v>
      </c>
      <c r="AJ2061">
        <v>-417.19</v>
      </c>
      <c r="AK2061">
        <v>0</v>
      </c>
      <c r="AL2061">
        <v>0</v>
      </c>
      <c r="AM2061" t="s">
        <v>764</v>
      </c>
      <c r="AN2061" t="s">
        <v>764</v>
      </c>
      <c r="AO2061" t="s">
        <v>764</v>
      </c>
    </row>
    <row r="2062" spans="1:41" x14ac:dyDescent="0.35">
      <c r="A2062">
        <v>1021419</v>
      </c>
      <c r="B2062" t="s">
        <v>740</v>
      </c>
      <c r="C2062" t="s">
        <v>741</v>
      </c>
      <c r="D2062" t="s">
        <v>260</v>
      </c>
      <c r="E2062" t="s">
        <v>73</v>
      </c>
      <c r="F2062" t="s">
        <v>834</v>
      </c>
      <c r="G2062">
        <v>2021</v>
      </c>
      <c r="H2062">
        <v>4</v>
      </c>
      <c r="I2062" t="s">
        <v>743</v>
      </c>
      <c r="J2062" s="29">
        <v>44316</v>
      </c>
      <c r="K2062" t="s">
        <v>744</v>
      </c>
      <c r="L2062" t="s">
        <v>745</v>
      </c>
      <c r="M2062" t="s">
        <v>845</v>
      </c>
      <c r="N2062" t="s">
        <v>846</v>
      </c>
      <c r="O2062" t="s">
        <v>807</v>
      </c>
      <c r="P2062" t="s">
        <v>673</v>
      </c>
      <c r="Q2062" t="s">
        <v>749</v>
      </c>
      <c r="R2062" t="s">
        <v>514</v>
      </c>
      <c r="S2062" t="s">
        <v>1039</v>
      </c>
      <c r="T2062" t="s">
        <v>751</v>
      </c>
      <c r="U2062" t="s">
        <v>752</v>
      </c>
      <c r="V2062" t="s">
        <v>753</v>
      </c>
      <c r="W2062" t="s">
        <v>16</v>
      </c>
      <c r="X2062" t="s">
        <v>754</v>
      </c>
      <c r="Y2062" t="s">
        <v>755</v>
      </c>
      <c r="Z2062" t="s">
        <v>380</v>
      </c>
      <c r="AA2062" t="s">
        <v>1034</v>
      </c>
      <c r="AB2062" t="s">
        <v>1035</v>
      </c>
      <c r="AC2062" t="s">
        <v>758</v>
      </c>
      <c r="AD2062" t="s">
        <v>759</v>
      </c>
      <c r="AE2062" t="s">
        <v>247</v>
      </c>
      <c r="AF2062" t="s">
        <v>760</v>
      </c>
      <c r="AG2062" t="s">
        <v>761</v>
      </c>
      <c r="AH2062" t="s">
        <v>762</v>
      </c>
      <c r="AI2062" t="s">
        <v>763</v>
      </c>
      <c r="AJ2062">
        <v>5803.23</v>
      </c>
      <c r="AK2062">
        <v>0</v>
      </c>
      <c r="AL2062">
        <v>0</v>
      </c>
      <c r="AM2062" t="s">
        <v>764</v>
      </c>
      <c r="AN2062" t="s">
        <v>764</v>
      </c>
      <c r="AO2062" t="s">
        <v>764</v>
      </c>
    </row>
    <row r="2063" spans="1:41" x14ac:dyDescent="0.35">
      <c r="A2063">
        <v>1022706</v>
      </c>
      <c r="B2063" t="s">
        <v>740</v>
      </c>
      <c r="C2063" t="s">
        <v>741</v>
      </c>
      <c r="D2063" t="s">
        <v>260</v>
      </c>
      <c r="E2063" t="s">
        <v>70</v>
      </c>
      <c r="F2063" t="s">
        <v>834</v>
      </c>
      <c r="G2063">
        <v>2021</v>
      </c>
      <c r="H2063">
        <v>4</v>
      </c>
      <c r="I2063" t="s">
        <v>743</v>
      </c>
      <c r="J2063" s="29">
        <v>44316</v>
      </c>
      <c r="K2063" t="s">
        <v>744</v>
      </c>
      <c r="L2063" t="s">
        <v>745</v>
      </c>
      <c r="M2063" t="s">
        <v>845</v>
      </c>
      <c r="N2063" t="s">
        <v>846</v>
      </c>
      <c r="O2063" t="s">
        <v>807</v>
      </c>
      <c r="P2063" t="s">
        <v>673</v>
      </c>
      <c r="Q2063" t="s">
        <v>749</v>
      </c>
      <c r="R2063" t="s">
        <v>490</v>
      </c>
      <c r="S2063" t="s">
        <v>1040</v>
      </c>
      <c r="T2063" t="s">
        <v>751</v>
      </c>
      <c r="U2063" t="s">
        <v>752</v>
      </c>
      <c r="V2063" t="s">
        <v>753</v>
      </c>
      <c r="W2063" t="s">
        <v>16</v>
      </c>
      <c r="X2063" t="s">
        <v>754</v>
      </c>
      <c r="Y2063" t="s">
        <v>755</v>
      </c>
      <c r="Z2063" t="s">
        <v>380</v>
      </c>
      <c r="AA2063" t="s">
        <v>1034</v>
      </c>
      <c r="AB2063" t="s">
        <v>1035</v>
      </c>
      <c r="AC2063" t="s">
        <v>758</v>
      </c>
      <c r="AD2063" t="s">
        <v>759</v>
      </c>
      <c r="AE2063" t="s">
        <v>766</v>
      </c>
      <c r="AF2063" t="s">
        <v>760</v>
      </c>
      <c r="AG2063" t="s">
        <v>761</v>
      </c>
      <c r="AH2063" t="s">
        <v>762</v>
      </c>
      <c r="AI2063" t="s">
        <v>763</v>
      </c>
      <c r="AJ2063">
        <v>1492.01</v>
      </c>
      <c r="AK2063">
        <v>0</v>
      </c>
      <c r="AL2063">
        <v>0</v>
      </c>
      <c r="AM2063" t="s">
        <v>764</v>
      </c>
      <c r="AN2063" t="s">
        <v>764</v>
      </c>
      <c r="AO2063" t="s">
        <v>764</v>
      </c>
    </row>
    <row r="2064" spans="1:41" x14ac:dyDescent="0.35">
      <c r="A2064">
        <v>1023873</v>
      </c>
      <c r="B2064" t="s">
        <v>740</v>
      </c>
      <c r="C2064" t="s">
        <v>741</v>
      </c>
      <c r="D2064" t="s">
        <v>260</v>
      </c>
      <c r="E2064" t="s">
        <v>76</v>
      </c>
      <c r="F2064" t="s">
        <v>834</v>
      </c>
      <c r="G2064">
        <v>2021</v>
      </c>
      <c r="H2064">
        <v>4</v>
      </c>
      <c r="I2064" t="s">
        <v>743</v>
      </c>
      <c r="J2064" s="29">
        <v>44316</v>
      </c>
      <c r="K2064" t="s">
        <v>744</v>
      </c>
      <c r="L2064" t="s">
        <v>745</v>
      </c>
      <c r="M2064" t="s">
        <v>845</v>
      </c>
      <c r="N2064" t="s">
        <v>846</v>
      </c>
      <c r="O2064" t="s">
        <v>807</v>
      </c>
      <c r="P2064" t="s">
        <v>673</v>
      </c>
      <c r="Q2064" t="s">
        <v>749</v>
      </c>
      <c r="R2064" t="s">
        <v>544</v>
      </c>
      <c r="S2064" t="s">
        <v>1038</v>
      </c>
      <c r="T2064" t="s">
        <v>751</v>
      </c>
      <c r="U2064" t="s">
        <v>752</v>
      </c>
      <c r="V2064" t="s">
        <v>753</v>
      </c>
      <c r="W2064" t="s">
        <v>16</v>
      </c>
      <c r="X2064" t="s">
        <v>754</v>
      </c>
      <c r="Y2064" t="s">
        <v>755</v>
      </c>
      <c r="Z2064" t="s">
        <v>380</v>
      </c>
      <c r="AA2064" t="s">
        <v>1034</v>
      </c>
      <c r="AB2064" t="s">
        <v>1035</v>
      </c>
      <c r="AC2064" t="s">
        <v>758</v>
      </c>
      <c r="AD2064" t="s">
        <v>759</v>
      </c>
      <c r="AE2064" t="s">
        <v>768</v>
      </c>
      <c r="AF2064" t="s">
        <v>760</v>
      </c>
      <c r="AG2064" t="s">
        <v>761</v>
      </c>
      <c r="AH2064" t="s">
        <v>762</v>
      </c>
      <c r="AI2064" t="s">
        <v>763</v>
      </c>
      <c r="AJ2064">
        <v>3464.85</v>
      </c>
      <c r="AK2064">
        <v>0</v>
      </c>
      <c r="AL2064">
        <v>0</v>
      </c>
      <c r="AM2064" t="s">
        <v>764</v>
      </c>
      <c r="AN2064" t="s">
        <v>764</v>
      </c>
      <c r="AO2064" t="s">
        <v>764</v>
      </c>
    </row>
    <row r="2065" spans="1:41" x14ac:dyDescent="0.35">
      <c r="A2065">
        <v>1024742</v>
      </c>
      <c r="B2065" t="s">
        <v>740</v>
      </c>
      <c r="C2065" t="s">
        <v>741</v>
      </c>
      <c r="D2065" t="s">
        <v>260</v>
      </c>
      <c r="E2065" t="s">
        <v>67</v>
      </c>
      <c r="F2065" t="s">
        <v>834</v>
      </c>
      <c r="G2065">
        <v>2021</v>
      </c>
      <c r="H2065">
        <v>4</v>
      </c>
      <c r="I2065" t="s">
        <v>743</v>
      </c>
      <c r="J2065" s="29">
        <v>44316</v>
      </c>
      <c r="K2065" t="s">
        <v>744</v>
      </c>
      <c r="L2065" t="s">
        <v>745</v>
      </c>
      <c r="M2065" t="s">
        <v>845</v>
      </c>
      <c r="N2065" t="s">
        <v>846</v>
      </c>
      <c r="O2065" t="s">
        <v>807</v>
      </c>
      <c r="P2065" t="s">
        <v>673</v>
      </c>
      <c r="Q2065" t="s">
        <v>749</v>
      </c>
      <c r="R2065" t="s">
        <v>471</v>
      </c>
      <c r="S2065" t="s">
        <v>1041</v>
      </c>
      <c r="T2065" t="s">
        <v>751</v>
      </c>
      <c r="U2065" t="s">
        <v>752</v>
      </c>
      <c r="V2065" t="s">
        <v>753</v>
      </c>
      <c r="W2065" t="s">
        <v>16</v>
      </c>
      <c r="X2065" t="s">
        <v>754</v>
      </c>
      <c r="Y2065" t="s">
        <v>755</v>
      </c>
      <c r="Z2065" t="s">
        <v>380</v>
      </c>
      <c r="AA2065" t="s">
        <v>1034</v>
      </c>
      <c r="AB2065" t="s">
        <v>1035</v>
      </c>
      <c r="AC2065" t="s">
        <v>758</v>
      </c>
      <c r="AD2065" t="s">
        <v>759</v>
      </c>
      <c r="AE2065" t="s">
        <v>472</v>
      </c>
      <c r="AF2065" t="s">
        <v>760</v>
      </c>
      <c r="AG2065" t="s">
        <v>761</v>
      </c>
      <c r="AH2065" t="s">
        <v>762</v>
      </c>
      <c r="AI2065" t="s">
        <v>763</v>
      </c>
      <c r="AJ2065">
        <v>3539.1</v>
      </c>
      <c r="AK2065">
        <v>0</v>
      </c>
      <c r="AL2065">
        <v>0</v>
      </c>
      <c r="AM2065" t="s">
        <v>764</v>
      </c>
      <c r="AN2065" t="s">
        <v>764</v>
      </c>
      <c r="AO2065" t="s">
        <v>764</v>
      </c>
    </row>
    <row r="2066" spans="1:41" x14ac:dyDescent="0.35">
      <c r="A2066">
        <v>1025000</v>
      </c>
      <c r="B2066" t="s">
        <v>740</v>
      </c>
      <c r="C2066" t="s">
        <v>741</v>
      </c>
      <c r="D2066" t="s">
        <v>260</v>
      </c>
      <c r="E2066" t="s">
        <v>62</v>
      </c>
      <c r="F2066" t="s">
        <v>834</v>
      </c>
      <c r="G2066">
        <v>2021</v>
      </c>
      <c r="H2066">
        <v>4</v>
      </c>
      <c r="I2066" t="s">
        <v>743</v>
      </c>
      <c r="J2066" s="29">
        <v>44316</v>
      </c>
      <c r="K2066" t="s">
        <v>744</v>
      </c>
      <c r="L2066" t="s">
        <v>745</v>
      </c>
      <c r="M2066" t="s">
        <v>845</v>
      </c>
      <c r="N2066" t="s">
        <v>846</v>
      </c>
      <c r="O2066" t="s">
        <v>807</v>
      </c>
      <c r="P2066" t="s">
        <v>673</v>
      </c>
      <c r="Q2066" t="s">
        <v>749</v>
      </c>
      <c r="R2066" t="s">
        <v>376</v>
      </c>
      <c r="S2066" t="s">
        <v>1042</v>
      </c>
      <c r="T2066" t="s">
        <v>751</v>
      </c>
      <c r="U2066" t="s">
        <v>752</v>
      </c>
      <c r="V2066" t="s">
        <v>753</v>
      </c>
      <c r="W2066" t="s">
        <v>404</v>
      </c>
      <c r="X2066" t="s">
        <v>1043</v>
      </c>
      <c r="Y2066" t="s">
        <v>755</v>
      </c>
      <c r="Z2066" t="s">
        <v>380</v>
      </c>
      <c r="AA2066" t="s">
        <v>1034</v>
      </c>
      <c r="AB2066" t="s">
        <v>1035</v>
      </c>
      <c r="AC2066" t="s">
        <v>758</v>
      </c>
      <c r="AD2066" t="s">
        <v>759</v>
      </c>
      <c r="AE2066" t="s">
        <v>768</v>
      </c>
      <c r="AF2066" t="s">
        <v>760</v>
      </c>
      <c r="AG2066" t="s">
        <v>761</v>
      </c>
      <c r="AH2066" t="s">
        <v>762</v>
      </c>
      <c r="AI2066" t="s">
        <v>763</v>
      </c>
      <c r="AJ2066">
        <v>1002.8</v>
      </c>
      <c r="AK2066">
        <v>0</v>
      </c>
      <c r="AL2066">
        <v>0</v>
      </c>
      <c r="AM2066" t="s">
        <v>764</v>
      </c>
      <c r="AN2066" t="s">
        <v>764</v>
      </c>
      <c r="AO2066" t="s">
        <v>764</v>
      </c>
    </row>
    <row r="2067" spans="1:41" x14ac:dyDescent="0.35">
      <c r="A2067">
        <v>1025001</v>
      </c>
      <c r="B2067" t="s">
        <v>740</v>
      </c>
      <c r="C2067" t="s">
        <v>741</v>
      </c>
      <c r="D2067" t="s">
        <v>260</v>
      </c>
      <c r="E2067" t="s">
        <v>63</v>
      </c>
      <c r="F2067" t="s">
        <v>834</v>
      </c>
      <c r="G2067">
        <v>2021</v>
      </c>
      <c r="H2067">
        <v>4</v>
      </c>
      <c r="I2067" t="s">
        <v>743</v>
      </c>
      <c r="J2067" s="29">
        <v>44316</v>
      </c>
      <c r="K2067" t="s">
        <v>744</v>
      </c>
      <c r="L2067" t="s">
        <v>745</v>
      </c>
      <c r="M2067" t="s">
        <v>845</v>
      </c>
      <c r="N2067" t="s">
        <v>846</v>
      </c>
      <c r="O2067" t="s">
        <v>807</v>
      </c>
      <c r="P2067" t="s">
        <v>673</v>
      </c>
      <c r="Q2067" t="s">
        <v>749</v>
      </c>
      <c r="R2067" t="s">
        <v>376</v>
      </c>
      <c r="S2067" t="s">
        <v>1042</v>
      </c>
      <c r="T2067" t="s">
        <v>751</v>
      </c>
      <c r="U2067" t="s">
        <v>752</v>
      </c>
      <c r="V2067" t="s">
        <v>753</v>
      </c>
      <c r="W2067" t="s">
        <v>406</v>
      </c>
      <c r="X2067" t="s">
        <v>1036</v>
      </c>
      <c r="Y2067" t="s">
        <v>755</v>
      </c>
      <c r="Z2067" t="s">
        <v>380</v>
      </c>
      <c r="AA2067" t="s">
        <v>1034</v>
      </c>
      <c r="AB2067" t="s">
        <v>1035</v>
      </c>
      <c r="AC2067" t="s">
        <v>758</v>
      </c>
      <c r="AD2067" t="s">
        <v>759</v>
      </c>
      <c r="AE2067" t="s">
        <v>768</v>
      </c>
      <c r="AF2067" t="s">
        <v>760</v>
      </c>
      <c r="AG2067" t="s">
        <v>761</v>
      </c>
      <c r="AH2067" t="s">
        <v>762</v>
      </c>
      <c r="AI2067" t="s">
        <v>763</v>
      </c>
      <c r="AJ2067">
        <v>7995.41</v>
      </c>
      <c r="AK2067">
        <v>0</v>
      </c>
      <c r="AL2067">
        <v>0</v>
      </c>
      <c r="AM2067" t="s">
        <v>764</v>
      </c>
      <c r="AN2067" t="s">
        <v>764</v>
      </c>
      <c r="AO2067" t="s">
        <v>764</v>
      </c>
    </row>
    <row r="2068" spans="1:41" x14ac:dyDescent="0.35">
      <c r="A2068">
        <v>1025002</v>
      </c>
      <c r="B2068" t="s">
        <v>740</v>
      </c>
      <c r="C2068" t="s">
        <v>741</v>
      </c>
      <c r="D2068" t="s">
        <v>260</v>
      </c>
      <c r="E2068" t="s">
        <v>64</v>
      </c>
      <c r="F2068" t="s">
        <v>834</v>
      </c>
      <c r="G2068">
        <v>2021</v>
      </c>
      <c r="H2068">
        <v>4</v>
      </c>
      <c r="I2068" t="s">
        <v>743</v>
      </c>
      <c r="J2068" s="29">
        <v>44316</v>
      </c>
      <c r="K2068" t="s">
        <v>744</v>
      </c>
      <c r="L2068" t="s">
        <v>745</v>
      </c>
      <c r="M2068" t="s">
        <v>845</v>
      </c>
      <c r="N2068" t="s">
        <v>846</v>
      </c>
      <c r="O2068" t="s">
        <v>807</v>
      </c>
      <c r="P2068" t="s">
        <v>673</v>
      </c>
      <c r="Q2068" t="s">
        <v>749</v>
      </c>
      <c r="R2068" t="s">
        <v>376</v>
      </c>
      <c r="S2068" t="s">
        <v>1042</v>
      </c>
      <c r="T2068" t="s">
        <v>751</v>
      </c>
      <c r="U2068" t="s">
        <v>752</v>
      </c>
      <c r="V2068" t="s">
        <v>753</v>
      </c>
      <c r="W2068" t="s">
        <v>16</v>
      </c>
      <c r="X2068" t="s">
        <v>754</v>
      </c>
      <c r="Y2068" t="s">
        <v>755</v>
      </c>
      <c r="Z2068" t="s">
        <v>380</v>
      </c>
      <c r="AA2068" t="s">
        <v>1034</v>
      </c>
      <c r="AB2068" t="s">
        <v>1035</v>
      </c>
      <c r="AC2068" t="s">
        <v>758</v>
      </c>
      <c r="AD2068" t="s">
        <v>759</v>
      </c>
      <c r="AE2068" t="s">
        <v>768</v>
      </c>
      <c r="AF2068" t="s">
        <v>760</v>
      </c>
      <c r="AG2068" t="s">
        <v>761</v>
      </c>
      <c r="AH2068" t="s">
        <v>762</v>
      </c>
      <c r="AI2068" t="s">
        <v>763</v>
      </c>
      <c r="AJ2068">
        <v>8404.75</v>
      </c>
      <c r="AK2068">
        <v>0</v>
      </c>
      <c r="AL2068">
        <v>0</v>
      </c>
      <c r="AM2068" t="s">
        <v>764</v>
      </c>
      <c r="AN2068" t="s">
        <v>764</v>
      </c>
      <c r="AO2068" t="s">
        <v>764</v>
      </c>
    </row>
    <row r="2069" spans="1:41" x14ac:dyDescent="0.35">
      <c r="A2069">
        <v>1027526</v>
      </c>
      <c r="B2069" t="s">
        <v>740</v>
      </c>
      <c r="C2069" t="s">
        <v>741</v>
      </c>
      <c r="D2069" t="s">
        <v>260</v>
      </c>
      <c r="E2069" t="s">
        <v>80</v>
      </c>
      <c r="F2069" t="s">
        <v>834</v>
      </c>
      <c r="G2069">
        <v>2021</v>
      </c>
      <c r="H2069">
        <v>4</v>
      </c>
      <c r="I2069" t="s">
        <v>743</v>
      </c>
      <c r="J2069" s="29">
        <v>44316</v>
      </c>
      <c r="K2069" t="s">
        <v>744</v>
      </c>
      <c r="L2069" t="s">
        <v>745</v>
      </c>
      <c r="M2069" t="s">
        <v>845</v>
      </c>
      <c r="N2069" t="s">
        <v>846</v>
      </c>
      <c r="O2069" t="s">
        <v>807</v>
      </c>
      <c r="P2069" t="s">
        <v>673</v>
      </c>
      <c r="Q2069" t="s">
        <v>749</v>
      </c>
      <c r="R2069" t="s">
        <v>561</v>
      </c>
      <c r="S2069" t="s">
        <v>1037</v>
      </c>
      <c r="T2069" t="s">
        <v>751</v>
      </c>
      <c r="U2069" t="s">
        <v>752</v>
      </c>
      <c r="V2069" t="s">
        <v>753</v>
      </c>
      <c r="W2069" t="s">
        <v>16</v>
      </c>
      <c r="X2069" t="s">
        <v>754</v>
      </c>
      <c r="Y2069" t="s">
        <v>755</v>
      </c>
      <c r="Z2069" t="s">
        <v>380</v>
      </c>
      <c r="AA2069" t="s">
        <v>1034</v>
      </c>
      <c r="AB2069" t="s">
        <v>1035</v>
      </c>
      <c r="AC2069" t="s">
        <v>758</v>
      </c>
      <c r="AD2069" t="s">
        <v>759</v>
      </c>
      <c r="AE2069" t="s">
        <v>562</v>
      </c>
      <c r="AF2069" t="s">
        <v>760</v>
      </c>
      <c r="AG2069" t="s">
        <v>761</v>
      </c>
      <c r="AH2069" t="s">
        <v>762</v>
      </c>
      <c r="AI2069" t="s">
        <v>763</v>
      </c>
      <c r="AJ2069">
        <v>2169.4</v>
      </c>
      <c r="AK2069">
        <v>0</v>
      </c>
      <c r="AL2069">
        <v>0</v>
      </c>
      <c r="AM2069" t="s">
        <v>764</v>
      </c>
      <c r="AN2069" t="s">
        <v>764</v>
      </c>
      <c r="AO2069" t="s">
        <v>764</v>
      </c>
    </row>
    <row r="2070" spans="1:41" x14ac:dyDescent="0.35">
      <c r="A2070">
        <v>1360602</v>
      </c>
      <c r="B2070" t="s">
        <v>740</v>
      </c>
      <c r="C2070" t="s">
        <v>741</v>
      </c>
      <c r="D2070" t="s">
        <v>260</v>
      </c>
      <c r="E2070" t="s">
        <v>83</v>
      </c>
      <c r="F2070" t="s">
        <v>834</v>
      </c>
      <c r="G2070">
        <v>2021</v>
      </c>
      <c r="H2070">
        <v>4</v>
      </c>
      <c r="I2070" t="s">
        <v>743</v>
      </c>
      <c r="J2070" s="29">
        <v>44316</v>
      </c>
      <c r="K2070" t="s">
        <v>744</v>
      </c>
      <c r="L2070" t="s">
        <v>745</v>
      </c>
      <c r="M2070" t="s">
        <v>845</v>
      </c>
      <c r="N2070" t="s">
        <v>846</v>
      </c>
      <c r="O2070" t="s">
        <v>807</v>
      </c>
      <c r="P2070" t="s">
        <v>673</v>
      </c>
      <c r="Q2070" t="s">
        <v>749</v>
      </c>
      <c r="R2070" t="s">
        <v>574</v>
      </c>
      <c r="S2070" t="s">
        <v>1033</v>
      </c>
      <c r="T2070" t="s">
        <v>751</v>
      </c>
      <c r="U2070" t="s">
        <v>752</v>
      </c>
      <c r="V2070" t="s">
        <v>753</v>
      </c>
      <c r="W2070" t="s">
        <v>16</v>
      </c>
      <c r="X2070" t="s">
        <v>754</v>
      </c>
      <c r="Y2070" t="s">
        <v>755</v>
      </c>
      <c r="Z2070" t="s">
        <v>380</v>
      </c>
      <c r="AA2070" t="s">
        <v>1034</v>
      </c>
      <c r="AB2070" t="s">
        <v>1035</v>
      </c>
      <c r="AC2070" t="s">
        <v>758</v>
      </c>
      <c r="AD2070" t="s">
        <v>759</v>
      </c>
      <c r="AE2070" t="s">
        <v>575</v>
      </c>
      <c r="AF2070" t="s">
        <v>760</v>
      </c>
      <c r="AG2070" t="s">
        <v>761</v>
      </c>
      <c r="AH2070" t="s">
        <v>762</v>
      </c>
      <c r="AI2070" t="s">
        <v>763</v>
      </c>
      <c r="AJ2070">
        <v>491.08</v>
      </c>
      <c r="AK2070">
        <v>0</v>
      </c>
      <c r="AL2070">
        <v>0</v>
      </c>
      <c r="AM2070" t="s">
        <v>764</v>
      </c>
      <c r="AN2070" t="s">
        <v>764</v>
      </c>
      <c r="AO2070" t="s">
        <v>764</v>
      </c>
    </row>
    <row r="2071" spans="1:41" x14ac:dyDescent="0.35">
      <c r="A2071">
        <v>1022706</v>
      </c>
      <c r="B2071" t="s">
        <v>740</v>
      </c>
      <c r="C2071" t="s">
        <v>741</v>
      </c>
      <c r="D2071" t="s">
        <v>260</v>
      </c>
      <c r="E2071" t="s">
        <v>70</v>
      </c>
      <c r="F2071" t="s">
        <v>834</v>
      </c>
      <c r="G2071">
        <v>2021</v>
      </c>
      <c r="H2071">
        <v>4</v>
      </c>
      <c r="I2071" t="s">
        <v>743</v>
      </c>
      <c r="J2071" s="29">
        <v>44313</v>
      </c>
      <c r="K2071" t="s">
        <v>744</v>
      </c>
      <c r="L2071" t="s">
        <v>847</v>
      </c>
      <c r="M2071" t="s">
        <v>848</v>
      </c>
      <c r="N2071" t="s">
        <v>849</v>
      </c>
      <c r="O2071" t="s">
        <v>850</v>
      </c>
      <c r="P2071" t="s">
        <v>673</v>
      </c>
      <c r="Q2071" t="s">
        <v>749</v>
      </c>
      <c r="R2071" t="s">
        <v>490</v>
      </c>
      <c r="S2071" t="s">
        <v>1040</v>
      </c>
      <c r="T2071" t="s">
        <v>751</v>
      </c>
      <c r="U2071" t="s">
        <v>752</v>
      </c>
      <c r="V2071" t="s">
        <v>753</v>
      </c>
      <c r="W2071" t="s">
        <v>16</v>
      </c>
      <c r="X2071" t="s">
        <v>754</v>
      </c>
      <c r="Y2071" t="s">
        <v>755</v>
      </c>
      <c r="Z2071" t="s">
        <v>380</v>
      </c>
      <c r="AA2071" t="s">
        <v>1034</v>
      </c>
      <c r="AB2071" t="s">
        <v>1035</v>
      </c>
      <c r="AC2071" t="s">
        <v>758</v>
      </c>
      <c r="AD2071" t="s">
        <v>759</v>
      </c>
      <c r="AE2071" t="s">
        <v>766</v>
      </c>
      <c r="AF2071" t="s">
        <v>760</v>
      </c>
      <c r="AG2071" t="s">
        <v>761</v>
      </c>
      <c r="AH2071" t="s">
        <v>762</v>
      </c>
      <c r="AI2071" t="s">
        <v>763</v>
      </c>
      <c r="AJ2071">
        <v>-234.59</v>
      </c>
      <c r="AK2071">
        <v>0</v>
      </c>
      <c r="AL2071">
        <v>0</v>
      </c>
      <c r="AM2071" t="s">
        <v>764</v>
      </c>
      <c r="AN2071" t="s">
        <v>764</v>
      </c>
      <c r="AO2071" t="s">
        <v>764</v>
      </c>
    </row>
    <row r="2072" spans="1:41" x14ac:dyDescent="0.35">
      <c r="A2072">
        <v>1023873</v>
      </c>
      <c r="B2072" t="s">
        <v>740</v>
      </c>
      <c r="C2072" t="s">
        <v>741</v>
      </c>
      <c r="D2072" t="s">
        <v>260</v>
      </c>
      <c r="E2072" t="s">
        <v>76</v>
      </c>
      <c r="F2072" t="s">
        <v>834</v>
      </c>
      <c r="G2072">
        <v>2021</v>
      </c>
      <c r="H2072">
        <v>4</v>
      </c>
      <c r="I2072" t="s">
        <v>743</v>
      </c>
      <c r="J2072" s="29">
        <v>44313</v>
      </c>
      <c r="K2072" t="s">
        <v>744</v>
      </c>
      <c r="L2072" t="s">
        <v>847</v>
      </c>
      <c r="M2072" t="s">
        <v>848</v>
      </c>
      <c r="N2072" t="s">
        <v>849</v>
      </c>
      <c r="O2072" t="s">
        <v>850</v>
      </c>
      <c r="P2072" t="s">
        <v>673</v>
      </c>
      <c r="Q2072" t="s">
        <v>749</v>
      </c>
      <c r="R2072" t="s">
        <v>544</v>
      </c>
      <c r="S2072" t="s">
        <v>1038</v>
      </c>
      <c r="T2072" t="s">
        <v>751</v>
      </c>
      <c r="U2072" t="s">
        <v>752</v>
      </c>
      <c r="V2072" t="s">
        <v>753</v>
      </c>
      <c r="W2072" t="s">
        <v>16</v>
      </c>
      <c r="X2072" t="s">
        <v>754</v>
      </c>
      <c r="Y2072" t="s">
        <v>755</v>
      </c>
      <c r="Z2072" t="s">
        <v>380</v>
      </c>
      <c r="AA2072" t="s">
        <v>1034</v>
      </c>
      <c r="AB2072" t="s">
        <v>1035</v>
      </c>
      <c r="AC2072" t="s">
        <v>758</v>
      </c>
      <c r="AD2072" t="s">
        <v>759</v>
      </c>
      <c r="AE2072" t="s">
        <v>768</v>
      </c>
      <c r="AF2072" t="s">
        <v>760</v>
      </c>
      <c r="AG2072" t="s">
        <v>761</v>
      </c>
      <c r="AH2072" t="s">
        <v>762</v>
      </c>
      <c r="AI2072" t="s">
        <v>763</v>
      </c>
      <c r="AJ2072">
        <v>-7986.75</v>
      </c>
      <c r="AK2072">
        <v>0</v>
      </c>
      <c r="AL2072">
        <v>0</v>
      </c>
      <c r="AM2072" t="s">
        <v>764</v>
      </c>
      <c r="AN2072" t="s">
        <v>764</v>
      </c>
      <c r="AO2072" t="s">
        <v>764</v>
      </c>
    </row>
    <row r="2073" spans="1:41" x14ac:dyDescent="0.35">
      <c r="A2073">
        <v>1024742</v>
      </c>
      <c r="B2073" t="s">
        <v>740</v>
      </c>
      <c r="C2073" t="s">
        <v>741</v>
      </c>
      <c r="D2073" t="s">
        <v>260</v>
      </c>
      <c r="E2073" t="s">
        <v>67</v>
      </c>
      <c r="F2073" t="s">
        <v>834</v>
      </c>
      <c r="G2073">
        <v>2021</v>
      </c>
      <c r="H2073">
        <v>4</v>
      </c>
      <c r="I2073" t="s">
        <v>743</v>
      </c>
      <c r="J2073" s="29">
        <v>44313</v>
      </c>
      <c r="K2073" t="s">
        <v>744</v>
      </c>
      <c r="L2073" t="s">
        <v>847</v>
      </c>
      <c r="M2073" t="s">
        <v>848</v>
      </c>
      <c r="N2073" t="s">
        <v>849</v>
      </c>
      <c r="O2073" t="s">
        <v>850</v>
      </c>
      <c r="P2073" t="s">
        <v>673</v>
      </c>
      <c r="Q2073" t="s">
        <v>749</v>
      </c>
      <c r="R2073" t="s">
        <v>471</v>
      </c>
      <c r="S2073" t="s">
        <v>1041</v>
      </c>
      <c r="T2073" t="s">
        <v>751</v>
      </c>
      <c r="U2073" t="s">
        <v>752</v>
      </c>
      <c r="V2073" t="s">
        <v>753</v>
      </c>
      <c r="W2073" t="s">
        <v>16</v>
      </c>
      <c r="X2073" t="s">
        <v>754</v>
      </c>
      <c r="Y2073" t="s">
        <v>755</v>
      </c>
      <c r="Z2073" t="s">
        <v>380</v>
      </c>
      <c r="AA2073" t="s">
        <v>1034</v>
      </c>
      <c r="AB2073" t="s">
        <v>1035</v>
      </c>
      <c r="AC2073" t="s">
        <v>758</v>
      </c>
      <c r="AD2073" t="s">
        <v>759</v>
      </c>
      <c r="AE2073" t="s">
        <v>472</v>
      </c>
      <c r="AF2073" t="s">
        <v>760</v>
      </c>
      <c r="AG2073" t="s">
        <v>761</v>
      </c>
      <c r="AH2073" t="s">
        <v>762</v>
      </c>
      <c r="AI2073" t="s">
        <v>763</v>
      </c>
      <c r="AJ2073">
        <v>-92.29</v>
      </c>
      <c r="AK2073">
        <v>0</v>
      </c>
      <c r="AL2073">
        <v>0</v>
      </c>
      <c r="AM2073" t="s">
        <v>764</v>
      </c>
      <c r="AN2073" t="s">
        <v>764</v>
      </c>
      <c r="AO2073" t="s">
        <v>764</v>
      </c>
    </row>
    <row r="2074" spans="1:41" x14ac:dyDescent="0.35">
      <c r="A2074">
        <v>1025002</v>
      </c>
      <c r="B2074" t="s">
        <v>740</v>
      </c>
      <c r="C2074" t="s">
        <v>741</v>
      </c>
      <c r="D2074" t="s">
        <v>260</v>
      </c>
      <c r="E2074" t="s">
        <v>64</v>
      </c>
      <c r="F2074" t="s">
        <v>834</v>
      </c>
      <c r="G2074">
        <v>2021</v>
      </c>
      <c r="H2074">
        <v>4</v>
      </c>
      <c r="I2074" t="s">
        <v>743</v>
      </c>
      <c r="J2074" s="29">
        <v>44313</v>
      </c>
      <c r="K2074" t="s">
        <v>744</v>
      </c>
      <c r="L2074" t="s">
        <v>847</v>
      </c>
      <c r="M2074" t="s">
        <v>848</v>
      </c>
      <c r="N2074" t="s">
        <v>849</v>
      </c>
      <c r="O2074" t="s">
        <v>850</v>
      </c>
      <c r="P2074" t="s">
        <v>673</v>
      </c>
      <c r="Q2074" t="s">
        <v>749</v>
      </c>
      <c r="R2074" t="s">
        <v>376</v>
      </c>
      <c r="S2074" t="s">
        <v>1042</v>
      </c>
      <c r="T2074" t="s">
        <v>751</v>
      </c>
      <c r="U2074" t="s">
        <v>752</v>
      </c>
      <c r="V2074" t="s">
        <v>753</v>
      </c>
      <c r="W2074" t="s">
        <v>16</v>
      </c>
      <c r="X2074" t="s">
        <v>754</v>
      </c>
      <c r="Y2074" t="s">
        <v>755</v>
      </c>
      <c r="Z2074" t="s">
        <v>380</v>
      </c>
      <c r="AA2074" t="s">
        <v>1034</v>
      </c>
      <c r="AB2074" t="s">
        <v>1035</v>
      </c>
      <c r="AC2074" t="s">
        <v>758</v>
      </c>
      <c r="AD2074" t="s">
        <v>759</v>
      </c>
      <c r="AE2074" t="s">
        <v>768</v>
      </c>
      <c r="AF2074" t="s">
        <v>760</v>
      </c>
      <c r="AG2074" t="s">
        <v>761</v>
      </c>
      <c r="AH2074" t="s">
        <v>762</v>
      </c>
      <c r="AI2074" t="s">
        <v>763</v>
      </c>
      <c r="AJ2074">
        <v>-20048.990000000002</v>
      </c>
      <c r="AK2074">
        <v>0</v>
      </c>
      <c r="AL2074">
        <v>0</v>
      </c>
      <c r="AM2074" t="s">
        <v>764</v>
      </c>
      <c r="AN2074" t="s">
        <v>764</v>
      </c>
      <c r="AO2074" t="s">
        <v>764</v>
      </c>
    </row>
    <row r="2075" spans="1:41" x14ac:dyDescent="0.35">
      <c r="A2075">
        <v>1025002</v>
      </c>
      <c r="B2075" t="s">
        <v>740</v>
      </c>
      <c r="C2075" t="s">
        <v>741</v>
      </c>
      <c r="D2075" t="s">
        <v>260</v>
      </c>
      <c r="E2075" t="s">
        <v>64</v>
      </c>
      <c r="F2075" t="s">
        <v>834</v>
      </c>
      <c r="G2075">
        <v>2021</v>
      </c>
      <c r="H2075">
        <v>4</v>
      </c>
      <c r="I2075" t="s">
        <v>743</v>
      </c>
      <c r="J2075" s="29">
        <v>44313</v>
      </c>
      <c r="K2075" t="s">
        <v>744</v>
      </c>
      <c r="L2075" t="s">
        <v>847</v>
      </c>
      <c r="M2075" t="s">
        <v>848</v>
      </c>
      <c r="N2075" t="s">
        <v>849</v>
      </c>
      <c r="O2075" t="s">
        <v>850</v>
      </c>
      <c r="P2075" t="s">
        <v>673</v>
      </c>
      <c r="Q2075" t="s">
        <v>749</v>
      </c>
      <c r="R2075" t="s">
        <v>376</v>
      </c>
      <c r="S2075" t="s">
        <v>1042</v>
      </c>
      <c r="T2075" t="s">
        <v>751</v>
      </c>
      <c r="U2075" t="s">
        <v>752</v>
      </c>
      <c r="V2075" t="s">
        <v>753</v>
      </c>
      <c r="W2075" t="s">
        <v>16</v>
      </c>
      <c r="X2075" t="s">
        <v>754</v>
      </c>
      <c r="Y2075" t="s">
        <v>755</v>
      </c>
      <c r="Z2075" t="s">
        <v>380</v>
      </c>
      <c r="AA2075" t="s">
        <v>1034</v>
      </c>
      <c r="AB2075" t="s">
        <v>1035</v>
      </c>
      <c r="AC2075" t="s">
        <v>758</v>
      </c>
      <c r="AD2075" t="s">
        <v>759</v>
      </c>
      <c r="AE2075" t="s">
        <v>768</v>
      </c>
      <c r="AF2075" t="s">
        <v>760</v>
      </c>
      <c r="AG2075" t="s">
        <v>761</v>
      </c>
      <c r="AH2075" t="s">
        <v>762</v>
      </c>
      <c r="AI2075" t="s">
        <v>763</v>
      </c>
      <c r="AJ2075">
        <v>-49317.38</v>
      </c>
      <c r="AK2075">
        <v>0</v>
      </c>
      <c r="AL2075">
        <v>0</v>
      </c>
      <c r="AM2075" t="s">
        <v>764</v>
      </c>
      <c r="AN2075" t="s">
        <v>764</v>
      </c>
      <c r="AO2075" t="s">
        <v>764</v>
      </c>
    </row>
    <row r="2076" spans="1:41" x14ac:dyDescent="0.35">
      <c r="A2076">
        <v>1027526</v>
      </c>
      <c r="B2076" t="s">
        <v>740</v>
      </c>
      <c r="C2076" t="s">
        <v>741</v>
      </c>
      <c r="D2076" t="s">
        <v>260</v>
      </c>
      <c r="E2076" t="s">
        <v>80</v>
      </c>
      <c r="F2076" t="s">
        <v>834</v>
      </c>
      <c r="G2076">
        <v>2021</v>
      </c>
      <c r="H2076">
        <v>4</v>
      </c>
      <c r="I2076" t="s">
        <v>743</v>
      </c>
      <c r="J2076" s="29">
        <v>44313</v>
      </c>
      <c r="K2076" t="s">
        <v>744</v>
      </c>
      <c r="L2076" t="s">
        <v>847</v>
      </c>
      <c r="M2076" t="s">
        <v>848</v>
      </c>
      <c r="N2076" t="s">
        <v>849</v>
      </c>
      <c r="O2076" t="s">
        <v>850</v>
      </c>
      <c r="P2076" t="s">
        <v>673</v>
      </c>
      <c r="Q2076" t="s">
        <v>749</v>
      </c>
      <c r="R2076" t="s">
        <v>561</v>
      </c>
      <c r="S2076" t="s">
        <v>1037</v>
      </c>
      <c r="T2076" t="s">
        <v>751</v>
      </c>
      <c r="U2076" t="s">
        <v>752</v>
      </c>
      <c r="V2076" t="s">
        <v>753</v>
      </c>
      <c r="W2076" t="s">
        <v>16</v>
      </c>
      <c r="X2076" t="s">
        <v>754</v>
      </c>
      <c r="Y2076" t="s">
        <v>755</v>
      </c>
      <c r="Z2076" t="s">
        <v>380</v>
      </c>
      <c r="AA2076" t="s">
        <v>1034</v>
      </c>
      <c r="AB2076" t="s">
        <v>1035</v>
      </c>
      <c r="AC2076" t="s">
        <v>758</v>
      </c>
      <c r="AD2076" t="s">
        <v>759</v>
      </c>
      <c r="AE2076" t="s">
        <v>562</v>
      </c>
      <c r="AF2076" t="s">
        <v>760</v>
      </c>
      <c r="AG2076" t="s">
        <v>761</v>
      </c>
      <c r="AH2076" t="s">
        <v>762</v>
      </c>
      <c r="AI2076" t="s">
        <v>763</v>
      </c>
      <c r="AJ2076">
        <v>-836.85</v>
      </c>
      <c r="AK2076">
        <v>0</v>
      </c>
      <c r="AL2076">
        <v>0</v>
      </c>
      <c r="AM2076" t="s">
        <v>764</v>
      </c>
      <c r="AN2076" t="s">
        <v>764</v>
      </c>
      <c r="AO2076" t="s">
        <v>764</v>
      </c>
    </row>
    <row r="2077" spans="1:41" x14ac:dyDescent="0.35">
      <c r="A2077">
        <v>1021419</v>
      </c>
      <c r="B2077" t="s">
        <v>740</v>
      </c>
      <c r="C2077" t="s">
        <v>741</v>
      </c>
      <c r="D2077" t="s">
        <v>260</v>
      </c>
      <c r="E2077" t="s">
        <v>73</v>
      </c>
      <c r="F2077" t="s">
        <v>834</v>
      </c>
      <c r="G2077">
        <v>2021</v>
      </c>
      <c r="H2077">
        <v>4</v>
      </c>
      <c r="I2077" t="s">
        <v>743</v>
      </c>
      <c r="J2077" s="29">
        <v>44316</v>
      </c>
      <c r="K2077" t="s">
        <v>744</v>
      </c>
      <c r="L2077" t="s">
        <v>745</v>
      </c>
      <c r="M2077" t="s">
        <v>852</v>
      </c>
      <c r="N2077" t="s">
        <v>853</v>
      </c>
      <c r="O2077" t="s">
        <v>837</v>
      </c>
      <c r="P2077" t="s">
        <v>673</v>
      </c>
      <c r="Q2077" t="s">
        <v>749</v>
      </c>
      <c r="R2077" t="s">
        <v>514</v>
      </c>
      <c r="S2077" t="s">
        <v>1039</v>
      </c>
      <c r="T2077" t="s">
        <v>751</v>
      </c>
      <c r="U2077" t="s">
        <v>752</v>
      </c>
      <c r="V2077" t="s">
        <v>753</v>
      </c>
      <c r="W2077" t="s">
        <v>16</v>
      </c>
      <c r="X2077" t="s">
        <v>754</v>
      </c>
      <c r="Y2077" t="s">
        <v>755</v>
      </c>
      <c r="Z2077" t="s">
        <v>380</v>
      </c>
      <c r="AA2077" t="s">
        <v>1034</v>
      </c>
      <c r="AB2077" t="s">
        <v>1035</v>
      </c>
      <c r="AC2077" t="s">
        <v>758</v>
      </c>
      <c r="AD2077" t="s">
        <v>759</v>
      </c>
      <c r="AE2077" t="s">
        <v>247</v>
      </c>
      <c r="AF2077" t="s">
        <v>760</v>
      </c>
      <c r="AG2077" t="s">
        <v>761</v>
      </c>
      <c r="AH2077" t="s">
        <v>762</v>
      </c>
      <c r="AI2077" t="s">
        <v>763</v>
      </c>
      <c r="AJ2077">
        <v>32.56</v>
      </c>
      <c r="AK2077">
        <v>0</v>
      </c>
      <c r="AL2077">
        <v>0</v>
      </c>
      <c r="AM2077" t="s">
        <v>764</v>
      </c>
      <c r="AN2077" t="s">
        <v>764</v>
      </c>
      <c r="AO2077" t="s">
        <v>764</v>
      </c>
    </row>
    <row r="2078" spans="1:41" x14ac:dyDescent="0.35">
      <c r="A2078">
        <v>1024742</v>
      </c>
      <c r="B2078" t="s">
        <v>740</v>
      </c>
      <c r="C2078" t="s">
        <v>741</v>
      </c>
      <c r="D2078" t="s">
        <v>260</v>
      </c>
      <c r="E2078" t="s">
        <v>67</v>
      </c>
      <c r="F2078" t="s">
        <v>834</v>
      </c>
      <c r="G2078">
        <v>2021</v>
      </c>
      <c r="H2078">
        <v>4</v>
      </c>
      <c r="I2078" t="s">
        <v>743</v>
      </c>
      <c r="J2078" s="29">
        <v>44316</v>
      </c>
      <c r="K2078" t="s">
        <v>744</v>
      </c>
      <c r="L2078" t="s">
        <v>745</v>
      </c>
      <c r="M2078" t="s">
        <v>852</v>
      </c>
      <c r="N2078" t="s">
        <v>853</v>
      </c>
      <c r="O2078" t="s">
        <v>837</v>
      </c>
      <c r="P2078" t="s">
        <v>673</v>
      </c>
      <c r="Q2078" t="s">
        <v>749</v>
      </c>
      <c r="R2078" t="s">
        <v>471</v>
      </c>
      <c r="S2078" t="s">
        <v>1041</v>
      </c>
      <c r="T2078" t="s">
        <v>751</v>
      </c>
      <c r="U2078" t="s">
        <v>752</v>
      </c>
      <c r="V2078" t="s">
        <v>753</v>
      </c>
      <c r="W2078" t="s">
        <v>16</v>
      </c>
      <c r="X2078" t="s">
        <v>754</v>
      </c>
      <c r="Y2078" t="s">
        <v>755</v>
      </c>
      <c r="Z2078" t="s">
        <v>380</v>
      </c>
      <c r="AA2078" t="s">
        <v>1034</v>
      </c>
      <c r="AB2078" t="s">
        <v>1035</v>
      </c>
      <c r="AC2078" t="s">
        <v>758</v>
      </c>
      <c r="AD2078" t="s">
        <v>759</v>
      </c>
      <c r="AE2078" t="s">
        <v>472</v>
      </c>
      <c r="AF2078" t="s">
        <v>760</v>
      </c>
      <c r="AG2078" t="s">
        <v>761</v>
      </c>
      <c r="AH2078" t="s">
        <v>762</v>
      </c>
      <c r="AI2078" t="s">
        <v>763</v>
      </c>
      <c r="AJ2078">
        <v>9026.85</v>
      </c>
      <c r="AK2078">
        <v>0</v>
      </c>
      <c r="AL2078">
        <v>0</v>
      </c>
      <c r="AM2078" t="s">
        <v>764</v>
      </c>
      <c r="AN2078" t="s">
        <v>764</v>
      </c>
      <c r="AO2078" t="s">
        <v>764</v>
      </c>
    </row>
    <row r="2079" spans="1:41" x14ac:dyDescent="0.35">
      <c r="A2079">
        <v>1024742</v>
      </c>
      <c r="B2079" t="s">
        <v>740</v>
      </c>
      <c r="C2079" t="s">
        <v>741</v>
      </c>
      <c r="D2079" t="s">
        <v>260</v>
      </c>
      <c r="E2079" t="s">
        <v>67</v>
      </c>
      <c r="F2079" t="s">
        <v>834</v>
      </c>
      <c r="G2079">
        <v>2021</v>
      </c>
      <c r="H2079">
        <v>4</v>
      </c>
      <c r="I2079" t="s">
        <v>743</v>
      </c>
      <c r="J2079" s="29">
        <v>44316</v>
      </c>
      <c r="K2079" t="s">
        <v>744</v>
      </c>
      <c r="L2079" t="s">
        <v>745</v>
      </c>
      <c r="M2079" t="s">
        <v>852</v>
      </c>
      <c r="N2079" t="s">
        <v>853</v>
      </c>
      <c r="O2079" t="s">
        <v>837</v>
      </c>
      <c r="P2079" t="s">
        <v>673</v>
      </c>
      <c r="Q2079" t="s">
        <v>749</v>
      </c>
      <c r="R2079" t="s">
        <v>471</v>
      </c>
      <c r="S2079" t="s">
        <v>1041</v>
      </c>
      <c r="T2079" t="s">
        <v>751</v>
      </c>
      <c r="U2079" t="s">
        <v>752</v>
      </c>
      <c r="V2079" t="s">
        <v>753</v>
      </c>
      <c r="W2079" t="s">
        <v>16</v>
      </c>
      <c r="X2079" t="s">
        <v>754</v>
      </c>
      <c r="Y2079" t="s">
        <v>755</v>
      </c>
      <c r="Z2079" t="s">
        <v>380</v>
      </c>
      <c r="AA2079" t="s">
        <v>1034</v>
      </c>
      <c r="AB2079" t="s">
        <v>1035</v>
      </c>
      <c r="AC2079" t="s">
        <v>758</v>
      </c>
      <c r="AD2079" t="s">
        <v>759</v>
      </c>
      <c r="AE2079" t="s">
        <v>472</v>
      </c>
      <c r="AF2079" t="s">
        <v>760</v>
      </c>
      <c r="AG2079" t="s">
        <v>761</v>
      </c>
      <c r="AH2079" t="s">
        <v>762</v>
      </c>
      <c r="AI2079" t="s">
        <v>763</v>
      </c>
      <c r="AJ2079">
        <v>18403.580000000002</v>
      </c>
      <c r="AK2079">
        <v>0</v>
      </c>
      <c r="AL2079">
        <v>0</v>
      </c>
      <c r="AM2079" t="s">
        <v>764</v>
      </c>
      <c r="AN2079" t="s">
        <v>764</v>
      </c>
      <c r="AO2079" t="s">
        <v>764</v>
      </c>
    </row>
    <row r="2080" spans="1:41" x14ac:dyDescent="0.35">
      <c r="A2080">
        <v>1024742</v>
      </c>
      <c r="B2080" t="s">
        <v>740</v>
      </c>
      <c r="C2080" t="s">
        <v>741</v>
      </c>
      <c r="D2080" t="s">
        <v>260</v>
      </c>
      <c r="E2080" t="s">
        <v>67</v>
      </c>
      <c r="F2080" t="s">
        <v>834</v>
      </c>
      <c r="G2080">
        <v>2021</v>
      </c>
      <c r="H2080">
        <v>4</v>
      </c>
      <c r="I2080" t="s">
        <v>743</v>
      </c>
      <c r="J2080" s="29">
        <v>44316</v>
      </c>
      <c r="K2080" t="s">
        <v>744</v>
      </c>
      <c r="L2080" t="s">
        <v>745</v>
      </c>
      <c r="M2080" t="s">
        <v>852</v>
      </c>
      <c r="N2080" t="s">
        <v>853</v>
      </c>
      <c r="O2080" t="s">
        <v>837</v>
      </c>
      <c r="P2080" t="s">
        <v>673</v>
      </c>
      <c r="Q2080" t="s">
        <v>749</v>
      </c>
      <c r="R2080" t="s">
        <v>471</v>
      </c>
      <c r="S2080" t="s">
        <v>1041</v>
      </c>
      <c r="T2080" t="s">
        <v>751</v>
      </c>
      <c r="U2080" t="s">
        <v>752</v>
      </c>
      <c r="V2080" t="s">
        <v>753</v>
      </c>
      <c r="W2080" t="s">
        <v>16</v>
      </c>
      <c r="X2080" t="s">
        <v>754</v>
      </c>
      <c r="Y2080" t="s">
        <v>755</v>
      </c>
      <c r="Z2080" t="s">
        <v>380</v>
      </c>
      <c r="AA2080" t="s">
        <v>1034</v>
      </c>
      <c r="AB2080" t="s">
        <v>1035</v>
      </c>
      <c r="AC2080" t="s">
        <v>758</v>
      </c>
      <c r="AD2080" t="s">
        <v>759</v>
      </c>
      <c r="AE2080" t="s">
        <v>472</v>
      </c>
      <c r="AF2080" t="s">
        <v>760</v>
      </c>
      <c r="AG2080" t="s">
        <v>761</v>
      </c>
      <c r="AH2080" t="s">
        <v>762</v>
      </c>
      <c r="AI2080" t="s">
        <v>763</v>
      </c>
      <c r="AJ2080">
        <v>18776.79</v>
      </c>
      <c r="AK2080">
        <v>0</v>
      </c>
      <c r="AL2080">
        <v>0</v>
      </c>
      <c r="AM2080" t="s">
        <v>764</v>
      </c>
      <c r="AN2080" t="s">
        <v>764</v>
      </c>
      <c r="AO2080" t="s">
        <v>764</v>
      </c>
    </row>
    <row r="2081" spans="1:41" x14ac:dyDescent="0.35">
      <c r="A2081">
        <v>1025002</v>
      </c>
      <c r="B2081" t="s">
        <v>740</v>
      </c>
      <c r="C2081" t="s">
        <v>741</v>
      </c>
      <c r="D2081" t="s">
        <v>260</v>
      </c>
      <c r="E2081" t="s">
        <v>64</v>
      </c>
      <c r="F2081" t="s">
        <v>834</v>
      </c>
      <c r="G2081">
        <v>2021</v>
      </c>
      <c r="H2081">
        <v>4</v>
      </c>
      <c r="I2081" t="s">
        <v>743</v>
      </c>
      <c r="J2081" s="29">
        <v>44316</v>
      </c>
      <c r="K2081" t="s">
        <v>744</v>
      </c>
      <c r="L2081" t="s">
        <v>745</v>
      </c>
      <c r="M2081" t="s">
        <v>852</v>
      </c>
      <c r="N2081" t="s">
        <v>853</v>
      </c>
      <c r="O2081" t="s">
        <v>837</v>
      </c>
      <c r="P2081" t="s">
        <v>673</v>
      </c>
      <c r="Q2081" t="s">
        <v>749</v>
      </c>
      <c r="R2081" t="s">
        <v>376</v>
      </c>
      <c r="S2081" t="s">
        <v>1042</v>
      </c>
      <c r="T2081" t="s">
        <v>751</v>
      </c>
      <c r="U2081" t="s">
        <v>752</v>
      </c>
      <c r="V2081" t="s">
        <v>753</v>
      </c>
      <c r="W2081" t="s">
        <v>16</v>
      </c>
      <c r="X2081" t="s">
        <v>754</v>
      </c>
      <c r="Y2081" t="s">
        <v>755</v>
      </c>
      <c r="Z2081" t="s">
        <v>380</v>
      </c>
      <c r="AA2081" t="s">
        <v>1034</v>
      </c>
      <c r="AB2081" t="s">
        <v>1035</v>
      </c>
      <c r="AC2081" t="s">
        <v>758</v>
      </c>
      <c r="AD2081" t="s">
        <v>759</v>
      </c>
      <c r="AE2081" t="s">
        <v>768</v>
      </c>
      <c r="AF2081" t="s">
        <v>760</v>
      </c>
      <c r="AG2081" t="s">
        <v>761</v>
      </c>
      <c r="AH2081" t="s">
        <v>762</v>
      </c>
      <c r="AI2081" t="s">
        <v>763</v>
      </c>
      <c r="AJ2081">
        <v>5009.4399999999996</v>
      </c>
      <c r="AK2081">
        <v>0</v>
      </c>
      <c r="AL2081">
        <v>0</v>
      </c>
      <c r="AM2081" t="s">
        <v>764</v>
      </c>
      <c r="AN2081" t="s">
        <v>764</v>
      </c>
      <c r="AO2081" t="s">
        <v>764</v>
      </c>
    </row>
    <row r="2082" spans="1:41" x14ac:dyDescent="0.35">
      <c r="A2082">
        <v>1025002</v>
      </c>
      <c r="B2082" t="s">
        <v>740</v>
      </c>
      <c r="C2082" t="s">
        <v>741</v>
      </c>
      <c r="D2082" t="s">
        <v>260</v>
      </c>
      <c r="E2082" t="s">
        <v>64</v>
      </c>
      <c r="F2082" t="s">
        <v>834</v>
      </c>
      <c r="G2082">
        <v>2021</v>
      </c>
      <c r="H2082">
        <v>4</v>
      </c>
      <c r="I2082" t="s">
        <v>743</v>
      </c>
      <c r="J2082" s="29">
        <v>44316</v>
      </c>
      <c r="K2082" t="s">
        <v>744</v>
      </c>
      <c r="L2082" t="s">
        <v>745</v>
      </c>
      <c r="M2082" t="s">
        <v>852</v>
      </c>
      <c r="N2082" t="s">
        <v>853</v>
      </c>
      <c r="O2082" t="s">
        <v>837</v>
      </c>
      <c r="P2082" t="s">
        <v>673</v>
      </c>
      <c r="Q2082" t="s">
        <v>749</v>
      </c>
      <c r="R2082" t="s">
        <v>376</v>
      </c>
      <c r="S2082" t="s">
        <v>1042</v>
      </c>
      <c r="T2082" t="s">
        <v>751</v>
      </c>
      <c r="U2082" t="s">
        <v>752</v>
      </c>
      <c r="V2082" t="s">
        <v>753</v>
      </c>
      <c r="W2082" t="s">
        <v>16</v>
      </c>
      <c r="X2082" t="s">
        <v>754</v>
      </c>
      <c r="Y2082" t="s">
        <v>755</v>
      </c>
      <c r="Z2082" t="s">
        <v>380</v>
      </c>
      <c r="AA2082" t="s">
        <v>1034</v>
      </c>
      <c r="AB2082" t="s">
        <v>1035</v>
      </c>
      <c r="AC2082" t="s">
        <v>758</v>
      </c>
      <c r="AD2082" t="s">
        <v>759</v>
      </c>
      <c r="AE2082" t="s">
        <v>768</v>
      </c>
      <c r="AF2082" t="s">
        <v>760</v>
      </c>
      <c r="AG2082" t="s">
        <v>761</v>
      </c>
      <c r="AH2082" t="s">
        <v>762</v>
      </c>
      <c r="AI2082" t="s">
        <v>763</v>
      </c>
      <c r="AJ2082">
        <v>8635.7099999999991</v>
      </c>
      <c r="AK2082">
        <v>0</v>
      </c>
      <c r="AL2082">
        <v>0</v>
      </c>
      <c r="AM2082" t="s">
        <v>764</v>
      </c>
      <c r="AN2082" t="s">
        <v>764</v>
      </c>
      <c r="AO2082" t="s">
        <v>764</v>
      </c>
    </row>
    <row r="2083" spans="1:41" x14ac:dyDescent="0.35">
      <c r="A2083">
        <v>1025002</v>
      </c>
      <c r="B2083" t="s">
        <v>740</v>
      </c>
      <c r="C2083" t="s">
        <v>741</v>
      </c>
      <c r="D2083" t="s">
        <v>260</v>
      </c>
      <c r="E2083" t="s">
        <v>64</v>
      </c>
      <c r="F2083" t="s">
        <v>834</v>
      </c>
      <c r="G2083">
        <v>2021</v>
      </c>
      <c r="H2083">
        <v>4</v>
      </c>
      <c r="I2083" t="s">
        <v>743</v>
      </c>
      <c r="J2083" s="29">
        <v>44316</v>
      </c>
      <c r="K2083" t="s">
        <v>744</v>
      </c>
      <c r="L2083" t="s">
        <v>745</v>
      </c>
      <c r="M2083" t="s">
        <v>852</v>
      </c>
      <c r="N2083" t="s">
        <v>853</v>
      </c>
      <c r="O2083" t="s">
        <v>837</v>
      </c>
      <c r="P2083" t="s">
        <v>673</v>
      </c>
      <c r="Q2083" t="s">
        <v>749</v>
      </c>
      <c r="R2083" t="s">
        <v>376</v>
      </c>
      <c r="S2083" t="s">
        <v>1042</v>
      </c>
      <c r="T2083" t="s">
        <v>751</v>
      </c>
      <c r="U2083" t="s">
        <v>752</v>
      </c>
      <c r="V2083" t="s">
        <v>753</v>
      </c>
      <c r="W2083" t="s">
        <v>16</v>
      </c>
      <c r="X2083" t="s">
        <v>754</v>
      </c>
      <c r="Y2083" t="s">
        <v>755</v>
      </c>
      <c r="Z2083" t="s">
        <v>380</v>
      </c>
      <c r="AA2083" t="s">
        <v>1034</v>
      </c>
      <c r="AB2083" t="s">
        <v>1035</v>
      </c>
      <c r="AC2083" t="s">
        <v>758</v>
      </c>
      <c r="AD2083" t="s">
        <v>759</v>
      </c>
      <c r="AE2083" t="s">
        <v>768</v>
      </c>
      <c r="AF2083" t="s">
        <v>760</v>
      </c>
      <c r="AG2083" t="s">
        <v>761</v>
      </c>
      <c r="AH2083" t="s">
        <v>762</v>
      </c>
      <c r="AI2083" t="s">
        <v>763</v>
      </c>
      <c r="AJ2083">
        <v>15914.55</v>
      </c>
      <c r="AK2083">
        <v>0</v>
      </c>
      <c r="AL2083">
        <v>0</v>
      </c>
      <c r="AM2083" t="s">
        <v>764</v>
      </c>
      <c r="AN2083" t="s">
        <v>764</v>
      </c>
      <c r="AO2083" t="s">
        <v>764</v>
      </c>
    </row>
    <row r="2084" spans="1:41" x14ac:dyDescent="0.35">
      <c r="A2084">
        <v>1027526</v>
      </c>
      <c r="B2084" t="s">
        <v>740</v>
      </c>
      <c r="C2084" t="s">
        <v>741</v>
      </c>
      <c r="D2084" t="s">
        <v>260</v>
      </c>
      <c r="E2084" t="s">
        <v>80</v>
      </c>
      <c r="F2084" t="s">
        <v>834</v>
      </c>
      <c r="G2084">
        <v>2021</v>
      </c>
      <c r="H2084">
        <v>4</v>
      </c>
      <c r="I2084" t="s">
        <v>743</v>
      </c>
      <c r="J2084" s="29">
        <v>44316</v>
      </c>
      <c r="K2084" t="s">
        <v>744</v>
      </c>
      <c r="L2084" t="s">
        <v>745</v>
      </c>
      <c r="M2084" t="s">
        <v>852</v>
      </c>
      <c r="N2084" t="s">
        <v>853</v>
      </c>
      <c r="O2084" t="s">
        <v>837</v>
      </c>
      <c r="P2084" t="s">
        <v>673</v>
      </c>
      <c r="Q2084" t="s">
        <v>749</v>
      </c>
      <c r="R2084" t="s">
        <v>561</v>
      </c>
      <c r="S2084" t="s">
        <v>1037</v>
      </c>
      <c r="T2084" t="s">
        <v>751</v>
      </c>
      <c r="U2084" t="s">
        <v>752</v>
      </c>
      <c r="V2084" t="s">
        <v>753</v>
      </c>
      <c r="W2084" t="s">
        <v>16</v>
      </c>
      <c r="X2084" t="s">
        <v>754</v>
      </c>
      <c r="Y2084" t="s">
        <v>755</v>
      </c>
      <c r="Z2084" t="s">
        <v>380</v>
      </c>
      <c r="AA2084" t="s">
        <v>1034</v>
      </c>
      <c r="AB2084" t="s">
        <v>1035</v>
      </c>
      <c r="AC2084" t="s">
        <v>758</v>
      </c>
      <c r="AD2084" t="s">
        <v>759</v>
      </c>
      <c r="AE2084" t="s">
        <v>562</v>
      </c>
      <c r="AF2084" t="s">
        <v>760</v>
      </c>
      <c r="AG2084" t="s">
        <v>761</v>
      </c>
      <c r="AH2084" t="s">
        <v>762</v>
      </c>
      <c r="AI2084" t="s">
        <v>763</v>
      </c>
      <c r="AJ2084">
        <v>1538.28</v>
      </c>
      <c r="AK2084">
        <v>0</v>
      </c>
      <c r="AL2084">
        <v>0</v>
      </c>
      <c r="AM2084" t="s">
        <v>764</v>
      </c>
      <c r="AN2084" t="s">
        <v>764</v>
      </c>
      <c r="AO2084" t="s">
        <v>764</v>
      </c>
    </row>
    <row r="2085" spans="1:41" x14ac:dyDescent="0.35">
      <c r="A2085">
        <v>1360602</v>
      </c>
      <c r="B2085" t="s">
        <v>740</v>
      </c>
      <c r="C2085" t="s">
        <v>741</v>
      </c>
      <c r="D2085" t="s">
        <v>260</v>
      </c>
      <c r="E2085" t="s">
        <v>83</v>
      </c>
      <c r="F2085" t="s">
        <v>857</v>
      </c>
      <c r="G2085">
        <v>2021</v>
      </c>
      <c r="H2085">
        <v>3</v>
      </c>
      <c r="I2085" t="s">
        <v>858</v>
      </c>
      <c r="J2085" s="29">
        <v>44286</v>
      </c>
      <c r="K2085" t="s">
        <v>744</v>
      </c>
      <c r="L2085" t="s">
        <v>745</v>
      </c>
      <c r="M2085" t="s">
        <v>862</v>
      </c>
      <c r="N2085" t="s">
        <v>863</v>
      </c>
      <c r="O2085" t="s">
        <v>844</v>
      </c>
      <c r="P2085" t="s">
        <v>673</v>
      </c>
      <c r="Q2085" t="s">
        <v>749</v>
      </c>
      <c r="R2085" t="s">
        <v>574</v>
      </c>
      <c r="S2085" t="s">
        <v>1033</v>
      </c>
      <c r="T2085" t="s">
        <v>751</v>
      </c>
      <c r="U2085" t="s">
        <v>752</v>
      </c>
      <c r="V2085" t="s">
        <v>753</v>
      </c>
      <c r="W2085" t="s">
        <v>16</v>
      </c>
      <c r="X2085" t="s">
        <v>754</v>
      </c>
      <c r="Y2085" t="s">
        <v>755</v>
      </c>
      <c r="Z2085" t="s">
        <v>380</v>
      </c>
      <c r="AA2085" t="s">
        <v>1034</v>
      </c>
      <c r="AB2085" t="s">
        <v>1035</v>
      </c>
      <c r="AC2085" t="s">
        <v>758</v>
      </c>
      <c r="AD2085" t="s">
        <v>759</v>
      </c>
      <c r="AE2085" t="s">
        <v>575</v>
      </c>
      <c r="AF2085" t="s">
        <v>760</v>
      </c>
      <c r="AG2085" t="s">
        <v>761</v>
      </c>
      <c r="AH2085" t="s">
        <v>762</v>
      </c>
      <c r="AI2085" t="s">
        <v>763</v>
      </c>
      <c r="AJ2085">
        <v>417.19</v>
      </c>
      <c r="AK2085">
        <v>0</v>
      </c>
      <c r="AL2085">
        <v>0</v>
      </c>
      <c r="AM2085" t="s">
        <v>764</v>
      </c>
      <c r="AN2085" t="s">
        <v>764</v>
      </c>
      <c r="AO2085" t="s">
        <v>764</v>
      </c>
    </row>
    <row r="2086" spans="1:41" x14ac:dyDescent="0.35">
      <c r="A2086">
        <v>1027526</v>
      </c>
      <c r="B2086" t="s">
        <v>740</v>
      </c>
      <c r="C2086" t="s">
        <v>741</v>
      </c>
      <c r="D2086" t="s">
        <v>260</v>
      </c>
      <c r="E2086" t="s">
        <v>80</v>
      </c>
      <c r="F2086" t="s">
        <v>857</v>
      </c>
      <c r="G2086">
        <v>2021</v>
      </c>
      <c r="H2086">
        <v>3</v>
      </c>
      <c r="I2086" t="s">
        <v>858</v>
      </c>
      <c r="J2086" s="29">
        <v>44286</v>
      </c>
      <c r="K2086" t="s">
        <v>744</v>
      </c>
      <c r="L2086" t="s">
        <v>745</v>
      </c>
      <c r="M2086" t="s">
        <v>859</v>
      </c>
      <c r="N2086" t="s">
        <v>860</v>
      </c>
      <c r="O2086" t="s">
        <v>861</v>
      </c>
      <c r="P2086" t="s">
        <v>673</v>
      </c>
      <c r="Q2086" t="s">
        <v>749</v>
      </c>
      <c r="R2086" t="s">
        <v>561</v>
      </c>
      <c r="S2086" t="s">
        <v>1037</v>
      </c>
      <c r="T2086" t="s">
        <v>751</v>
      </c>
      <c r="U2086" t="s">
        <v>752</v>
      </c>
      <c r="V2086" t="s">
        <v>753</v>
      </c>
      <c r="W2086" t="s">
        <v>16</v>
      </c>
      <c r="X2086" t="s">
        <v>754</v>
      </c>
      <c r="Y2086" t="s">
        <v>755</v>
      </c>
      <c r="Z2086" t="s">
        <v>380</v>
      </c>
      <c r="AA2086" t="s">
        <v>1034</v>
      </c>
      <c r="AB2086" t="s">
        <v>1035</v>
      </c>
      <c r="AC2086" t="s">
        <v>758</v>
      </c>
      <c r="AD2086" t="s">
        <v>759</v>
      </c>
      <c r="AE2086" t="s">
        <v>562</v>
      </c>
      <c r="AF2086" t="s">
        <v>760</v>
      </c>
      <c r="AG2086" t="s">
        <v>761</v>
      </c>
      <c r="AH2086" t="s">
        <v>762</v>
      </c>
      <c r="AI2086" t="s">
        <v>763</v>
      </c>
      <c r="AJ2086">
        <v>1049.92</v>
      </c>
      <c r="AK2086">
        <v>0</v>
      </c>
      <c r="AL2086">
        <v>0</v>
      </c>
      <c r="AM2086" t="s">
        <v>764</v>
      </c>
      <c r="AN2086" t="s">
        <v>764</v>
      </c>
      <c r="AO2086" t="s">
        <v>764</v>
      </c>
    </row>
    <row r="2087" spans="1:41" x14ac:dyDescent="0.35">
      <c r="A2087">
        <v>1023873</v>
      </c>
      <c r="B2087" t="s">
        <v>740</v>
      </c>
      <c r="C2087" t="s">
        <v>741</v>
      </c>
      <c r="D2087" t="s">
        <v>260</v>
      </c>
      <c r="E2087" t="s">
        <v>76</v>
      </c>
      <c r="F2087" t="s">
        <v>857</v>
      </c>
      <c r="G2087">
        <v>2021</v>
      </c>
      <c r="H2087">
        <v>3</v>
      </c>
      <c r="I2087" t="s">
        <v>858</v>
      </c>
      <c r="J2087" s="29">
        <v>44286</v>
      </c>
      <c r="K2087" t="s">
        <v>744</v>
      </c>
      <c r="L2087" t="s">
        <v>745</v>
      </c>
      <c r="M2087" t="s">
        <v>862</v>
      </c>
      <c r="N2087" t="s">
        <v>863</v>
      </c>
      <c r="O2087" t="s">
        <v>844</v>
      </c>
      <c r="P2087" t="s">
        <v>673</v>
      </c>
      <c r="Q2087" t="s">
        <v>749</v>
      </c>
      <c r="R2087" t="s">
        <v>544</v>
      </c>
      <c r="S2087" t="s">
        <v>1038</v>
      </c>
      <c r="T2087" t="s">
        <v>751</v>
      </c>
      <c r="U2087" t="s">
        <v>752</v>
      </c>
      <c r="V2087" t="s">
        <v>753</v>
      </c>
      <c r="W2087" t="s">
        <v>16</v>
      </c>
      <c r="X2087" t="s">
        <v>754</v>
      </c>
      <c r="Y2087" t="s">
        <v>755</v>
      </c>
      <c r="Z2087" t="s">
        <v>380</v>
      </c>
      <c r="AA2087" t="s">
        <v>1034</v>
      </c>
      <c r="AB2087" t="s">
        <v>1035</v>
      </c>
      <c r="AC2087" t="s">
        <v>758</v>
      </c>
      <c r="AD2087" t="s">
        <v>759</v>
      </c>
      <c r="AE2087" t="s">
        <v>768</v>
      </c>
      <c r="AF2087" t="s">
        <v>760</v>
      </c>
      <c r="AG2087" t="s">
        <v>761</v>
      </c>
      <c r="AH2087" t="s">
        <v>762</v>
      </c>
      <c r="AI2087" t="s">
        <v>763</v>
      </c>
      <c r="AJ2087">
        <v>2435.5300000000002</v>
      </c>
      <c r="AK2087">
        <v>0</v>
      </c>
      <c r="AL2087">
        <v>0</v>
      </c>
      <c r="AM2087" t="s">
        <v>764</v>
      </c>
      <c r="AN2087" t="s">
        <v>764</v>
      </c>
      <c r="AO2087" t="s">
        <v>764</v>
      </c>
    </row>
    <row r="2088" spans="1:41" x14ac:dyDescent="0.35">
      <c r="A2088">
        <v>1023873</v>
      </c>
      <c r="B2088" t="s">
        <v>740</v>
      </c>
      <c r="C2088" t="s">
        <v>741</v>
      </c>
      <c r="D2088" t="s">
        <v>260</v>
      </c>
      <c r="E2088" t="s">
        <v>76</v>
      </c>
      <c r="F2088" t="s">
        <v>857</v>
      </c>
      <c r="G2088">
        <v>2021</v>
      </c>
      <c r="H2088">
        <v>3</v>
      </c>
      <c r="I2088" t="s">
        <v>858</v>
      </c>
      <c r="J2088" s="29">
        <v>44286</v>
      </c>
      <c r="K2088" t="s">
        <v>744</v>
      </c>
      <c r="L2088" t="s">
        <v>745</v>
      </c>
      <c r="M2088" t="s">
        <v>859</v>
      </c>
      <c r="N2088" t="s">
        <v>860</v>
      </c>
      <c r="O2088" t="s">
        <v>861</v>
      </c>
      <c r="P2088" t="s">
        <v>673</v>
      </c>
      <c r="Q2088" t="s">
        <v>749</v>
      </c>
      <c r="R2088" t="s">
        <v>544</v>
      </c>
      <c r="S2088" t="s">
        <v>1038</v>
      </c>
      <c r="T2088" t="s">
        <v>751</v>
      </c>
      <c r="U2088" t="s">
        <v>752</v>
      </c>
      <c r="V2088" t="s">
        <v>753</v>
      </c>
      <c r="W2088" t="s">
        <v>16</v>
      </c>
      <c r="X2088" t="s">
        <v>754</v>
      </c>
      <c r="Y2088" t="s">
        <v>755</v>
      </c>
      <c r="Z2088" t="s">
        <v>380</v>
      </c>
      <c r="AA2088" t="s">
        <v>1034</v>
      </c>
      <c r="AB2088" t="s">
        <v>1035</v>
      </c>
      <c r="AC2088" t="s">
        <v>758</v>
      </c>
      <c r="AD2088" t="s">
        <v>759</v>
      </c>
      <c r="AE2088" t="s">
        <v>768</v>
      </c>
      <c r="AF2088" t="s">
        <v>760</v>
      </c>
      <c r="AG2088" t="s">
        <v>761</v>
      </c>
      <c r="AH2088" t="s">
        <v>762</v>
      </c>
      <c r="AI2088" t="s">
        <v>763</v>
      </c>
      <c r="AJ2088">
        <v>6293.75</v>
      </c>
      <c r="AK2088">
        <v>0</v>
      </c>
      <c r="AL2088">
        <v>0</v>
      </c>
      <c r="AM2088" t="s">
        <v>764</v>
      </c>
      <c r="AN2088" t="s">
        <v>764</v>
      </c>
      <c r="AO2088" t="s">
        <v>764</v>
      </c>
    </row>
    <row r="2089" spans="1:41" x14ac:dyDescent="0.35">
      <c r="A2089">
        <v>1021419</v>
      </c>
      <c r="B2089" t="s">
        <v>740</v>
      </c>
      <c r="C2089" t="s">
        <v>741</v>
      </c>
      <c r="D2089" t="s">
        <v>260</v>
      </c>
      <c r="E2089" t="s">
        <v>73</v>
      </c>
      <c r="F2089" t="s">
        <v>857</v>
      </c>
      <c r="G2089">
        <v>2021</v>
      </c>
      <c r="H2089">
        <v>3</v>
      </c>
      <c r="I2089" t="s">
        <v>858</v>
      </c>
      <c r="J2089" s="29">
        <v>44286</v>
      </c>
      <c r="K2089" t="s">
        <v>744</v>
      </c>
      <c r="L2089" t="s">
        <v>745</v>
      </c>
      <c r="M2089" t="s">
        <v>862</v>
      </c>
      <c r="N2089" t="s">
        <v>863</v>
      </c>
      <c r="O2089" t="s">
        <v>844</v>
      </c>
      <c r="P2089" t="s">
        <v>673</v>
      </c>
      <c r="Q2089" t="s">
        <v>749</v>
      </c>
      <c r="R2089" t="s">
        <v>514</v>
      </c>
      <c r="S2089" t="s">
        <v>1039</v>
      </c>
      <c r="T2089" t="s">
        <v>751</v>
      </c>
      <c r="U2089" t="s">
        <v>752</v>
      </c>
      <c r="V2089" t="s">
        <v>753</v>
      </c>
      <c r="W2089" t="s">
        <v>16</v>
      </c>
      <c r="X2089" t="s">
        <v>754</v>
      </c>
      <c r="Y2089" t="s">
        <v>755</v>
      </c>
      <c r="Z2089" t="s">
        <v>380</v>
      </c>
      <c r="AA2089" t="s">
        <v>1034</v>
      </c>
      <c r="AB2089" t="s">
        <v>1035</v>
      </c>
      <c r="AC2089" t="s">
        <v>758</v>
      </c>
      <c r="AD2089" t="s">
        <v>759</v>
      </c>
      <c r="AE2089" t="s">
        <v>247</v>
      </c>
      <c r="AF2089" t="s">
        <v>760</v>
      </c>
      <c r="AG2089" t="s">
        <v>761</v>
      </c>
      <c r="AH2089" t="s">
        <v>762</v>
      </c>
      <c r="AI2089" t="s">
        <v>763</v>
      </c>
      <c r="AJ2089">
        <v>2702.01</v>
      </c>
      <c r="AK2089">
        <v>0</v>
      </c>
      <c r="AL2089">
        <v>0</v>
      </c>
      <c r="AM2089" t="s">
        <v>764</v>
      </c>
      <c r="AN2089" t="s">
        <v>764</v>
      </c>
      <c r="AO2089" t="s">
        <v>764</v>
      </c>
    </row>
    <row r="2090" spans="1:41" x14ac:dyDescent="0.35">
      <c r="A2090">
        <v>1021419</v>
      </c>
      <c r="B2090" t="s">
        <v>740</v>
      </c>
      <c r="C2090" t="s">
        <v>741</v>
      </c>
      <c r="D2090" t="s">
        <v>260</v>
      </c>
      <c r="E2090" t="s">
        <v>73</v>
      </c>
      <c r="F2090" t="s">
        <v>857</v>
      </c>
      <c r="G2090">
        <v>2021</v>
      </c>
      <c r="H2090">
        <v>3</v>
      </c>
      <c r="I2090" t="s">
        <v>858</v>
      </c>
      <c r="J2090" s="29">
        <v>44286</v>
      </c>
      <c r="K2090" t="s">
        <v>744</v>
      </c>
      <c r="L2090" t="s">
        <v>745</v>
      </c>
      <c r="M2090" t="s">
        <v>859</v>
      </c>
      <c r="N2090" t="s">
        <v>860</v>
      </c>
      <c r="O2090" t="s">
        <v>861</v>
      </c>
      <c r="P2090" t="s">
        <v>673</v>
      </c>
      <c r="Q2090" t="s">
        <v>749</v>
      </c>
      <c r="R2090" t="s">
        <v>514</v>
      </c>
      <c r="S2090" t="s">
        <v>1039</v>
      </c>
      <c r="T2090" t="s">
        <v>751</v>
      </c>
      <c r="U2090" t="s">
        <v>752</v>
      </c>
      <c r="V2090" t="s">
        <v>753</v>
      </c>
      <c r="W2090" t="s">
        <v>16</v>
      </c>
      <c r="X2090" t="s">
        <v>754</v>
      </c>
      <c r="Y2090" t="s">
        <v>755</v>
      </c>
      <c r="Z2090" t="s">
        <v>380</v>
      </c>
      <c r="AA2090" t="s">
        <v>1034</v>
      </c>
      <c r="AB2090" t="s">
        <v>1035</v>
      </c>
      <c r="AC2090" t="s">
        <v>758</v>
      </c>
      <c r="AD2090" t="s">
        <v>759</v>
      </c>
      <c r="AE2090" t="s">
        <v>247</v>
      </c>
      <c r="AF2090" t="s">
        <v>760</v>
      </c>
      <c r="AG2090" t="s">
        <v>761</v>
      </c>
      <c r="AH2090" t="s">
        <v>762</v>
      </c>
      <c r="AI2090" t="s">
        <v>763</v>
      </c>
      <c r="AJ2090">
        <v>9480.14</v>
      </c>
      <c r="AK2090">
        <v>0</v>
      </c>
      <c r="AL2090">
        <v>0</v>
      </c>
      <c r="AM2090" t="s">
        <v>764</v>
      </c>
      <c r="AN2090" t="s">
        <v>764</v>
      </c>
      <c r="AO2090" t="s">
        <v>764</v>
      </c>
    </row>
    <row r="2091" spans="1:41" x14ac:dyDescent="0.35">
      <c r="A2091">
        <v>1022706</v>
      </c>
      <c r="B2091" t="s">
        <v>740</v>
      </c>
      <c r="C2091" t="s">
        <v>741</v>
      </c>
      <c r="D2091" t="s">
        <v>260</v>
      </c>
      <c r="E2091" t="s">
        <v>70</v>
      </c>
      <c r="F2091" t="s">
        <v>857</v>
      </c>
      <c r="G2091">
        <v>2021</v>
      </c>
      <c r="H2091">
        <v>3</v>
      </c>
      <c r="I2091" t="s">
        <v>858</v>
      </c>
      <c r="J2091" s="29">
        <v>44286</v>
      </c>
      <c r="K2091" t="s">
        <v>744</v>
      </c>
      <c r="L2091" t="s">
        <v>745</v>
      </c>
      <c r="M2091" t="s">
        <v>862</v>
      </c>
      <c r="N2091" t="s">
        <v>863</v>
      </c>
      <c r="O2091" t="s">
        <v>844</v>
      </c>
      <c r="P2091" t="s">
        <v>673</v>
      </c>
      <c r="Q2091" t="s">
        <v>749</v>
      </c>
      <c r="R2091" t="s">
        <v>490</v>
      </c>
      <c r="S2091" t="s">
        <v>1040</v>
      </c>
      <c r="T2091" t="s">
        <v>751</v>
      </c>
      <c r="U2091" t="s">
        <v>752</v>
      </c>
      <c r="V2091" t="s">
        <v>753</v>
      </c>
      <c r="W2091" t="s">
        <v>16</v>
      </c>
      <c r="X2091" t="s">
        <v>754</v>
      </c>
      <c r="Y2091" t="s">
        <v>755</v>
      </c>
      <c r="Z2091" t="s">
        <v>380</v>
      </c>
      <c r="AA2091" t="s">
        <v>1034</v>
      </c>
      <c r="AB2091" t="s">
        <v>1035</v>
      </c>
      <c r="AC2091" t="s">
        <v>758</v>
      </c>
      <c r="AD2091" t="s">
        <v>759</v>
      </c>
      <c r="AE2091" t="s">
        <v>766</v>
      </c>
      <c r="AF2091" t="s">
        <v>760</v>
      </c>
      <c r="AG2091" t="s">
        <v>761</v>
      </c>
      <c r="AH2091" t="s">
        <v>762</v>
      </c>
      <c r="AI2091" t="s">
        <v>763</v>
      </c>
      <c r="AJ2091">
        <v>1102.8699999999999</v>
      </c>
      <c r="AK2091">
        <v>0</v>
      </c>
      <c r="AL2091">
        <v>0</v>
      </c>
      <c r="AM2091" t="s">
        <v>764</v>
      </c>
      <c r="AN2091" t="s">
        <v>764</v>
      </c>
      <c r="AO2091" t="s">
        <v>764</v>
      </c>
    </row>
    <row r="2092" spans="1:41" x14ac:dyDescent="0.35">
      <c r="A2092">
        <v>1024742</v>
      </c>
      <c r="B2092" t="s">
        <v>740</v>
      </c>
      <c r="C2092" t="s">
        <v>741</v>
      </c>
      <c r="D2092" t="s">
        <v>260</v>
      </c>
      <c r="E2092" t="s">
        <v>67</v>
      </c>
      <c r="F2092" t="s">
        <v>857</v>
      </c>
      <c r="G2092">
        <v>2021</v>
      </c>
      <c r="H2092">
        <v>3</v>
      </c>
      <c r="I2092" t="s">
        <v>858</v>
      </c>
      <c r="J2092" s="29">
        <v>44286</v>
      </c>
      <c r="K2092" t="s">
        <v>744</v>
      </c>
      <c r="L2092" t="s">
        <v>745</v>
      </c>
      <c r="M2092" t="s">
        <v>859</v>
      </c>
      <c r="N2092" t="s">
        <v>860</v>
      </c>
      <c r="O2092" t="s">
        <v>861</v>
      </c>
      <c r="P2092" t="s">
        <v>673</v>
      </c>
      <c r="Q2092" t="s">
        <v>749</v>
      </c>
      <c r="R2092" t="s">
        <v>471</v>
      </c>
      <c r="S2092" t="s">
        <v>1041</v>
      </c>
      <c r="T2092" t="s">
        <v>751</v>
      </c>
      <c r="U2092" t="s">
        <v>752</v>
      </c>
      <c r="V2092" t="s">
        <v>753</v>
      </c>
      <c r="W2092" t="s">
        <v>16</v>
      </c>
      <c r="X2092" t="s">
        <v>754</v>
      </c>
      <c r="Y2092" t="s">
        <v>755</v>
      </c>
      <c r="Z2092" t="s">
        <v>380</v>
      </c>
      <c r="AA2092" t="s">
        <v>1034</v>
      </c>
      <c r="AB2092" t="s">
        <v>1035</v>
      </c>
      <c r="AC2092" t="s">
        <v>758</v>
      </c>
      <c r="AD2092" t="s">
        <v>759</v>
      </c>
      <c r="AE2092" t="s">
        <v>472</v>
      </c>
      <c r="AF2092" t="s">
        <v>760</v>
      </c>
      <c r="AG2092" t="s">
        <v>761</v>
      </c>
      <c r="AH2092" t="s">
        <v>762</v>
      </c>
      <c r="AI2092" t="s">
        <v>763</v>
      </c>
      <c r="AJ2092">
        <v>304.32</v>
      </c>
      <c r="AK2092">
        <v>0</v>
      </c>
      <c r="AL2092">
        <v>0</v>
      </c>
      <c r="AM2092" t="s">
        <v>764</v>
      </c>
      <c r="AN2092" t="s">
        <v>764</v>
      </c>
      <c r="AO2092" t="s">
        <v>764</v>
      </c>
    </row>
    <row r="2093" spans="1:41" x14ac:dyDescent="0.35">
      <c r="A2093">
        <v>1025002</v>
      </c>
      <c r="B2093" t="s">
        <v>740</v>
      </c>
      <c r="C2093" t="s">
        <v>741</v>
      </c>
      <c r="D2093" t="s">
        <v>260</v>
      </c>
      <c r="E2093" t="s">
        <v>64</v>
      </c>
      <c r="F2093" t="s">
        <v>857</v>
      </c>
      <c r="G2093">
        <v>2021</v>
      </c>
      <c r="H2093">
        <v>3</v>
      </c>
      <c r="I2093" t="s">
        <v>858</v>
      </c>
      <c r="J2093" s="29">
        <v>44286</v>
      </c>
      <c r="K2093" t="s">
        <v>744</v>
      </c>
      <c r="L2093" t="s">
        <v>745</v>
      </c>
      <c r="M2093" t="s">
        <v>862</v>
      </c>
      <c r="N2093" t="s">
        <v>863</v>
      </c>
      <c r="O2093" t="s">
        <v>844</v>
      </c>
      <c r="P2093" t="s">
        <v>673</v>
      </c>
      <c r="Q2093" t="s">
        <v>749</v>
      </c>
      <c r="R2093" t="s">
        <v>376</v>
      </c>
      <c r="S2093" t="s">
        <v>1042</v>
      </c>
      <c r="T2093" t="s">
        <v>751</v>
      </c>
      <c r="U2093" t="s">
        <v>752</v>
      </c>
      <c r="V2093" t="s">
        <v>753</v>
      </c>
      <c r="W2093" t="s">
        <v>16</v>
      </c>
      <c r="X2093" t="s">
        <v>754</v>
      </c>
      <c r="Y2093" t="s">
        <v>755</v>
      </c>
      <c r="Z2093" t="s">
        <v>380</v>
      </c>
      <c r="AA2093" t="s">
        <v>1034</v>
      </c>
      <c r="AB2093" t="s">
        <v>1035</v>
      </c>
      <c r="AC2093" t="s">
        <v>758</v>
      </c>
      <c r="AD2093" t="s">
        <v>759</v>
      </c>
      <c r="AE2093" t="s">
        <v>768</v>
      </c>
      <c r="AF2093" t="s">
        <v>760</v>
      </c>
      <c r="AG2093" t="s">
        <v>761</v>
      </c>
      <c r="AH2093" t="s">
        <v>762</v>
      </c>
      <c r="AI2093" t="s">
        <v>763</v>
      </c>
      <c r="AJ2093">
        <v>5907.42</v>
      </c>
      <c r="AK2093">
        <v>0</v>
      </c>
      <c r="AL2093">
        <v>0</v>
      </c>
      <c r="AM2093" t="s">
        <v>764</v>
      </c>
      <c r="AN2093" t="s">
        <v>764</v>
      </c>
      <c r="AO2093" t="s">
        <v>764</v>
      </c>
    </row>
    <row r="2094" spans="1:41" x14ac:dyDescent="0.35">
      <c r="A2094">
        <v>1025002</v>
      </c>
      <c r="B2094" t="s">
        <v>740</v>
      </c>
      <c r="C2094" t="s">
        <v>741</v>
      </c>
      <c r="D2094" t="s">
        <v>260</v>
      </c>
      <c r="E2094" t="s">
        <v>64</v>
      </c>
      <c r="F2094" t="s">
        <v>857</v>
      </c>
      <c r="G2094">
        <v>2021</v>
      </c>
      <c r="H2094">
        <v>3</v>
      </c>
      <c r="I2094" t="s">
        <v>858</v>
      </c>
      <c r="J2094" s="29">
        <v>44286</v>
      </c>
      <c r="K2094" t="s">
        <v>744</v>
      </c>
      <c r="L2094" t="s">
        <v>745</v>
      </c>
      <c r="M2094" t="s">
        <v>859</v>
      </c>
      <c r="N2094" t="s">
        <v>860</v>
      </c>
      <c r="O2094" t="s">
        <v>861</v>
      </c>
      <c r="P2094" t="s">
        <v>673</v>
      </c>
      <c r="Q2094" t="s">
        <v>749</v>
      </c>
      <c r="R2094" t="s">
        <v>376</v>
      </c>
      <c r="S2094" t="s">
        <v>1042</v>
      </c>
      <c r="T2094" t="s">
        <v>751</v>
      </c>
      <c r="U2094" t="s">
        <v>752</v>
      </c>
      <c r="V2094" t="s">
        <v>753</v>
      </c>
      <c r="W2094" t="s">
        <v>16</v>
      </c>
      <c r="X2094" t="s">
        <v>754</v>
      </c>
      <c r="Y2094" t="s">
        <v>755</v>
      </c>
      <c r="Z2094" t="s">
        <v>380</v>
      </c>
      <c r="AA2094" t="s">
        <v>1034</v>
      </c>
      <c r="AB2094" t="s">
        <v>1035</v>
      </c>
      <c r="AC2094" t="s">
        <v>758</v>
      </c>
      <c r="AD2094" t="s">
        <v>759</v>
      </c>
      <c r="AE2094" t="s">
        <v>768</v>
      </c>
      <c r="AF2094" t="s">
        <v>760</v>
      </c>
      <c r="AG2094" t="s">
        <v>761</v>
      </c>
      <c r="AH2094" t="s">
        <v>762</v>
      </c>
      <c r="AI2094" t="s">
        <v>763</v>
      </c>
      <c r="AJ2094">
        <v>9628.43</v>
      </c>
      <c r="AK2094">
        <v>0</v>
      </c>
      <c r="AL2094">
        <v>0</v>
      </c>
      <c r="AM2094" t="s">
        <v>764</v>
      </c>
      <c r="AN2094" t="s">
        <v>764</v>
      </c>
      <c r="AO2094" t="s">
        <v>764</v>
      </c>
    </row>
    <row r="2095" spans="1:41" x14ac:dyDescent="0.35">
      <c r="A2095">
        <v>1025001</v>
      </c>
      <c r="B2095" t="s">
        <v>740</v>
      </c>
      <c r="C2095" t="s">
        <v>741</v>
      </c>
      <c r="D2095" t="s">
        <v>260</v>
      </c>
      <c r="E2095" t="s">
        <v>63</v>
      </c>
      <c r="F2095" t="s">
        <v>857</v>
      </c>
      <c r="G2095">
        <v>2021</v>
      </c>
      <c r="H2095">
        <v>3</v>
      </c>
      <c r="I2095" t="s">
        <v>858</v>
      </c>
      <c r="J2095" s="29">
        <v>44286</v>
      </c>
      <c r="K2095" t="s">
        <v>744</v>
      </c>
      <c r="L2095" t="s">
        <v>745</v>
      </c>
      <c r="M2095" t="s">
        <v>862</v>
      </c>
      <c r="N2095" t="s">
        <v>863</v>
      </c>
      <c r="O2095" t="s">
        <v>844</v>
      </c>
      <c r="P2095" t="s">
        <v>673</v>
      </c>
      <c r="Q2095" t="s">
        <v>749</v>
      </c>
      <c r="R2095" t="s">
        <v>376</v>
      </c>
      <c r="S2095" t="s">
        <v>1042</v>
      </c>
      <c r="T2095" t="s">
        <v>751</v>
      </c>
      <c r="U2095" t="s">
        <v>752</v>
      </c>
      <c r="V2095" t="s">
        <v>753</v>
      </c>
      <c r="W2095" t="s">
        <v>406</v>
      </c>
      <c r="X2095" t="s">
        <v>1036</v>
      </c>
      <c r="Y2095" t="s">
        <v>755</v>
      </c>
      <c r="Z2095" t="s">
        <v>380</v>
      </c>
      <c r="AA2095" t="s">
        <v>1034</v>
      </c>
      <c r="AB2095" t="s">
        <v>1035</v>
      </c>
      <c r="AC2095" t="s">
        <v>758</v>
      </c>
      <c r="AD2095" t="s">
        <v>759</v>
      </c>
      <c r="AE2095" t="s">
        <v>768</v>
      </c>
      <c r="AF2095" t="s">
        <v>760</v>
      </c>
      <c r="AG2095" t="s">
        <v>761</v>
      </c>
      <c r="AH2095" t="s">
        <v>762</v>
      </c>
      <c r="AI2095" t="s">
        <v>763</v>
      </c>
      <c r="AJ2095">
        <v>4930.3</v>
      </c>
      <c r="AK2095">
        <v>0</v>
      </c>
      <c r="AL2095">
        <v>0</v>
      </c>
      <c r="AM2095" t="s">
        <v>764</v>
      </c>
      <c r="AN2095" t="s">
        <v>764</v>
      </c>
      <c r="AO2095" t="s">
        <v>764</v>
      </c>
    </row>
    <row r="2096" spans="1:41" x14ac:dyDescent="0.35">
      <c r="A2096">
        <v>1025001</v>
      </c>
      <c r="B2096" t="s">
        <v>740</v>
      </c>
      <c r="C2096" t="s">
        <v>741</v>
      </c>
      <c r="D2096" t="s">
        <v>260</v>
      </c>
      <c r="E2096" t="s">
        <v>63</v>
      </c>
      <c r="F2096" t="s">
        <v>857</v>
      </c>
      <c r="G2096">
        <v>2021</v>
      </c>
      <c r="H2096">
        <v>3</v>
      </c>
      <c r="I2096" t="s">
        <v>858</v>
      </c>
      <c r="J2096" s="29">
        <v>44286</v>
      </c>
      <c r="K2096" t="s">
        <v>744</v>
      </c>
      <c r="L2096" t="s">
        <v>745</v>
      </c>
      <c r="M2096" t="s">
        <v>859</v>
      </c>
      <c r="N2096" t="s">
        <v>860</v>
      </c>
      <c r="O2096" t="s">
        <v>861</v>
      </c>
      <c r="P2096" t="s">
        <v>673</v>
      </c>
      <c r="Q2096" t="s">
        <v>749</v>
      </c>
      <c r="R2096" t="s">
        <v>376</v>
      </c>
      <c r="S2096" t="s">
        <v>1042</v>
      </c>
      <c r="T2096" t="s">
        <v>751</v>
      </c>
      <c r="U2096" t="s">
        <v>752</v>
      </c>
      <c r="V2096" t="s">
        <v>753</v>
      </c>
      <c r="W2096" t="s">
        <v>406</v>
      </c>
      <c r="X2096" t="s">
        <v>1036</v>
      </c>
      <c r="Y2096" t="s">
        <v>755</v>
      </c>
      <c r="Z2096" t="s">
        <v>380</v>
      </c>
      <c r="AA2096" t="s">
        <v>1034</v>
      </c>
      <c r="AB2096" t="s">
        <v>1035</v>
      </c>
      <c r="AC2096" t="s">
        <v>758</v>
      </c>
      <c r="AD2096" t="s">
        <v>759</v>
      </c>
      <c r="AE2096" t="s">
        <v>768</v>
      </c>
      <c r="AF2096" t="s">
        <v>760</v>
      </c>
      <c r="AG2096" t="s">
        <v>761</v>
      </c>
      <c r="AH2096" t="s">
        <v>762</v>
      </c>
      <c r="AI2096" t="s">
        <v>763</v>
      </c>
      <c r="AJ2096">
        <v>507.72</v>
      </c>
      <c r="AK2096">
        <v>0</v>
      </c>
      <c r="AL2096">
        <v>0</v>
      </c>
      <c r="AM2096" t="s">
        <v>764</v>
      </c>
      <c r="AN2096" t="s">
        <v>764</v>
      </c>
      <c r="AO2096" t="s">
        <v>764</v>
      </c>
    </row>
    <row r="2097" spans="1:41" x14ac:dyDescent="0.35">
      <c r="A2097">
        <v>1025000</v>
      </c>
      <c r="B2097" t="s">
        <v>740</v>
      </c>
      <c r="C2097" t="s">
        <v>741</v>
      </c>
      <c r="D2097" t="s">
        <v>260</v>
      </c>
      <c r="E2097" t="s">
        <v>62</v>
      </c>
      <c r="F2097" t="s">
        <v>857</v>
      </c>
      <c r="G2097">
        <v>2021</v>
      </c>
      <c r="H2097">
        <v>3</v>
      </c>
      <c r="I2097" t="s">
        <v>858</v>
      </c>
      <c r="J2097" s="29">
        <v>44286</v>
      </c>
      <c r="K2097" t="s">
        <v>744</v>
      </c>
      <c r="L2097" t="s">
        <v>745</v>
      </c>
      <c r="M2097" t="s">
        <v>862</v>
      </c>
      <c r="N2097" t="s">
        <v>863</v>
      </c>
      <c r="O2097" t="s">
        <v>844</v>
      </c>
      <c r="P2097" t="s">
        <v>673</v>
      </c>
      <c r="Q2097" t="s">
        <v>749</v>
      </c>
      <c r="R2097" t="s">
        <v>376</v>
      </c>
      <c r="S2097" t="s">
        <v>1042</v>
      </c>
      <c r="T2097" t="s">
        <v>751</v>
      </c>
      <c r="U2097" t="s">
        <v>752</v>
      </c>
      <c r="V2097" t="s">
        <v>753</v>
      </c>
      <c r="W2097" t="s">
        <v>404</v>
      </c>
      <c r="X2097" t="s">
        <v>1043</v>
      </c>
      <c r="Y2097" t="s">
        <v>755</v>
      </c>
      <c r="Z2097" t="s">
        <v>380</v>
      </c>
      <c r="AA2097" t="s">
        <v>1034</v>
      </c>
      <c r="AB2097" t="s">
        <v>1035</v>
      </c>
      <c r="AC2097" t="s">
        <v>758</v>
      </c>
      <c r="AD2097" t="s">
        <v>759</v>
      </c>
      <c r="AE2097" t="s">
        <v>768</v>
      </c>
      <c r="AF2097" t="s">
        <v>760</v>
      </c>
      <c r="AG2097" t="s">
        <v>761</v>
      </c>
      <c r="AH2097" t="s">
        <v>762</v>
      </c>
      <c r="AI2097" t="s">
        <v>763</v>
      </c>
      <c r="AJ2097">
        <v>1092.1400000000001</v>
      </c>
      <c r="AK2097">
        <v>0</v>
      </c>
      <c r="AL2097">
        <v>0</v>
      </c>
      <c r="AM2097" t="s">
        <v>764</v>
      </c>
      <c r="AN2097" t="s">
        <v>764</v>
      </c>
      <c r="AO2097" t="s">
        <v>764</v>
      </c>
    </row>
    <row r="2098" spans="1:41" x14ac:dyDescent="0.35">
      <c r="A2098">
        <v>1022705</v>
      </c>
      <c r="B2098" t="s">
        <v>740</v>
      </c>
      <c r="C2098" t="s">
        <v>741</v>
      </c>
      <c r="D2098" t="s">
        <v>260</v>
      </c>
      <c r="E2098" t="s">
        <v>69</v>
      </c>
      <c r="F2098" t="s">
        <v>869</v>
      </c>
      <c r="G2098">
        <v>2021</v>
      </c>
      <c r="H2098">
        <v>2</v>
      </c>
      <c r="I2098" t="s">
        <v>858</v>
      </c>
      <c r="J2098" s="29">
        <v>44255</v>
      </c>
      <c r="K2098" t="s">
        <v>744</v>
      </c>
      <c r="L2098" t="s">
        <v>847</v>
      </c>
      <c r="M2098" t="s">
        <v>870</v>
      </c>
      <c r="N2098" t="s">
        <v>871</v>
      </c>
      <c r="O2098" t="s">
        <v>872</v>
      </c>
      <c r="P2098" t="s">
        <v>673</v>
      </c>
      <c r="Q2098" t="s">
        <v>749</v>
      </c>
      <c r="R2098" t="s">
        <v>490</v>
      </c>
      <c r="S2098" t="s">
        <v>1040</v>
      </c>
      <c r="T2098" t="s">
        <v>751</v>
      </c>
      <c r="U2098" t="s">
        <v>752</v>
      </c>
      <c r="V2098" t="s">
        <v>753</v>
      </c>
      <c r="W2098" t="s">
        <v>404</v>
      </c>
      <c r="X2098" t="s">
        <v>1043</v>
      </c>
      <c r="Y2098" t="s">
        <v>755</v>
      </c>
      <c r="Z2098" t="s">
        <v>380</v>
      </c>
      <c r="AA2098" t="s">
        <v>1034</v>
      </c>
      <c r="AB2098" t="s">
        <v>1035</v>
      </c>
      <c r="AC2098" t="s">
        <v>758</v>
      </c>
      <c r="AD2098" t="s">
        <v>759</v>
      </c>
      <c r="AE2098" t="s">
        <v>766</v>
      </c>
      <c r="AF2098" t="s">
        <v>760</v>
      </c>
      <c r="AG2098" t="s">
        <v>761</v>
      </c>
      <c r="AH2098" t="s">
        <v>762</v>
      </c>
      <c r="AI2098" t="s">
        <v>763</v>
      </c>
      <c r="AJ2098">
        <v>-2131.0100000000002</v>
      </c>
      <c r="AK2098">
        <v>0</v>
      </c>
      <c r="AL2098">
        <v>0</v>
      </c>
      <c r="AM2098" t="s">
        <v>764</v>
      </c>
      <c r="AN2098" t="s">
        <v>764</v>
      </c>
      <c r="AO2098" t="s">
        <v>764</v>
      </c>
    </row>
    <row r="2099" spans="1:41" x14ac:dyDescent="0.35">
      <c r="A2099">
        <v>1022706</v>
      </c>
      <c r="B2099" t="s">
        <v>740</v>
      </c>
      <c r="C2099" t="s">
        <v>741</v>
      </c>
      <c r="D2099" t="s">
        <v>260</v>
      </c>
      <c r="E2099" t="s">
        <v>70</v>
      </c>
      <c r="F2099" t="s">
        <v>869</v>
      </c>
      <c r="G2099">
        <v>2021</v>
      </c>
      <c r="H2099">
        <v>2</v>
      </c>
      <c r="I2099" t="s">
        <v>858</v>
      </c>
      <c r="J2099" s="29">
        <v>44255</v>
      </c>
      <c r="K2099" t="s">
        <v>744</v>
      </c>
      <c r="L2099" t="s">
        <v>847</v>
      </c>
      <c r="M2099" t="s">
        <v>870</v>
      </c>
      <c r="N2099" t="s">
        <v>871</v>
      </c>
      <c r="O2099" t="s">
        <v>872</v>
      </c>
      <c r="P2099" t="s">
        <v>673</v>
      </c>
      <c r="Q2099" t="s">
        <v>749</v>
      </c>
      <c r="R2099" t="s">
        <v>490</v>
      </c>
      <c r="S2099" t="s">
        <v>1040</v>
      </c>
      <c r="T2099" t="s">
        <v>751</v>
      </c>
      <c r="U2099" t="s">
        <v>752</v>
      </c>
      <c r="V2099" t="s">
        <v>753</v>
      </c>
      <c r="W2099" t="s">
        <v>16</v>
      </c>
      <c r="X2099" t="s">
        <v>754</v>
      </c>
      <c r="Y2099" t="s">
        <v>755</v>
      </c>
      <c r="Z2099" t="s">
        <v>380</v>
      </c>
      <c r="AA2099" t="s">
        <v>1034</v>
      </c>
      <c r="AB2099" t="s">
        <v>1035</v>
      </c>
      <c r="AC2099" t="s">
        <v>758</v>
      </c>
      <c r="AD2099" t="s">
        <v>759</v>
      </c>
      <c r="AE2099" t="s">
        <v>766</v>
      </c>
      <c r="AF2099" t="s">
        <v>760</v>
      </c>
      <c r="AG2099" t="s">
        <v>761</v>
      </c>
      <c r="AH2099" t="s">
        <v>762</v>
      </c>
      <c r="AI2099" t="s">
        <v>763</v>
      </c>
      <c r="AJ2099">
        <v>-178.07</v>
      </c>
      <c r="AK2099">
        <v>0</v>
      </c>
      <c r="AL2099">
        <v>0</v>
      </c>
      <c r="AM2099" t="s">
        <v>764</v>
      </c>
      <c r="AN2099" t="s">
        <v>764</v>
      </c>
      <c r="AO2099" t="s">
        <v>764</v>
      </c>
    </row>
    <row r="2100" spans="1:41" x14ac:dyDescent="0.35">
      <c r="A2100">
        <v>1024741</v>
      </c>
      <c r="B2100" t="s">
        <v>740</v>
      </c>
      <c r="C2100" t="s">
        <v>741</v>
      </c>
      <c r="D2100" t="s">
        <v>260</v>
      </c>
      <c r="E2100" t="s">
        <v>66</v>
      </c>
      <c r="F2100" t="s">
        <v>869</v>
      </c>
      <c r="G2100">
        <v>2021</v>
      </c>
      <c r="H2100">
        <v>2</v>
      </c>
      <c r="I2100" t="s">
        <v>858</v>
      </c>
      <c r="J2100" s="29">
        <v>44255</v>
      </c>
      <c r="K2100" t="s">
        <v>744</v>
      </c>
      <c r="L2100" t="s">
        <v>847</v>
      </c>
      <c r="M2100" t="s">
        <v>870</v>
      </c>
      <c r="N2100" t="s">
        <v>871</v>
      </c>
      <c r="O2100" t="s">
        <v>872</v>
      </c>
      <c r="P2100" t="s">
        <v>673</v>
      </c>
      <c r="Q2100" t="s">
        <v>749</v>
      </c>
      <c r="R2100" t="s">
        <v>471</v>
      </c>
      <c r="S2100" t="s">
        <v>1041</v>
      </c>
      <c r="T2100" t="s">
        <v>751</v>
      </c>
      <c r="U2100" t="s">
        <v>752</v>
      </c>
      <c r="V2100" t="s">
        <v>753</v>
      </c>
      <c r="W2100" t="s">
        <v>404</v>
      </c>
      <c r="X2100" t="s">
        <v>1043</v>
      </c>
      <c r="Y2100" t="s">
        <v>755</v>
      </c>
      <c r="Z2100" t="s">
        <v>380</v>
      </c>
      <c r="AA2100" t="s">
        <v>1034</v>
      </c>
      <c r="AB2100" t="s">
        <v>1035</v>
      </c>
      <c r="AC2100" t="s">
        <v>758</v>
      </c>
      <c r="AD2100" t="s">
        <v>759</v>
      </c>
      <c r="AE2100" t="s">
        <v>472</v>
      </c>
      <c r="AF2100" t="s">
        <v>760</v>
      </c>
      <c r="AG2100" t="s">
        <v>761</v>
      </c>
      <c r="AH2100" t="s">
        <v>762</v>
      </c>
      <c r="AI2100" t="s">
        <v>763</v>
      </c>
      <c r="AJ2100">
        <v>-79.91</v>
      </c>
      <c r="AK2100">
        <v>0</v>
      </c>
      <c r="AL2100">
        <v>0</v>
      </c>
      <c r="AM2100" t="s">
        <v>764</v>
      </c>
      <c r="AN2100" t="s">
        <v>764</v>
      </c>
      <c r="AO2100" t="s">
        <v>764</v>
      </c>
    </row>
    <row r="2101" spans="1:41" x14ac:dyDescent="0.35">
      <c r="A2101">
        <v>1025000</v>
      </c>
      <c r="B2101" t="s">
        <v>740</v>
      </c>
      <c r="C2101" t="s">
        <v>741</v>
      </c>
      <c r="D2101" t="s">
        <v>260</v>
      </c>
      <c r="E2101" t="s">
        <v>62</v>
      </c>
      <c r="F2101" t="s">
        <v>869</v>
      </c>
      <c r="G2101">
        <v>2021</v>
      </c>
      <c r="H2101">
        <v>2</v>
      </c>
      <c r="I2101" t="s">
        <v>858</v>
      </c>
      <c r="J2101" s="29">
        <v>44255</v>
      </c>
      <c r="K2101" t="s">
        <v>744</v>
      </c>
      <c r="L2101" t="s">
        <v>847</v>
      </c>
      <c r="M2101" t="s">
        <v>870</v>
      </c>
      <c r="N2101" t="s">
        <v>871</v>
      </c>
      <c r="O2101" t="s">
        <v>872</v>
      </c>
      <c r="P2101" t="s">
        <v>673</v>
      </c>
      <c r="Q2101" t="s">
        <v>749</v>
      </c>
      <c r="R2101" t="s">
        <v>376</v>
      </c>
      <c r="S2101" t="s">
        <v>1042</v>
      </c>
      <c r="T2101" t="s">
        <v>751</v>
      </c>
      <c r="U2101" t="s">
        <v>752</v>
      </c>
      <c r="V2101" t="s">
        <v>753</v>
      </c>
      <c r="W2101" t="s">
        <v>404</v>
      </c>
      <c r="X2101" t="s">
        <v>1043</v>
      </c>
      <c r="Y2101" t="s">
        <v>755</v>
      </c>
      <c r="Z2101" t="s">
        <v>380</v>
      </c>
      <c r="AA2101" t="s">
        <v>1034</v>
      </c>
      <c r="AB2101" t="s">
        <v>1035</v>
      </c>
      <c r="AC2101" t="s">
        <v>758</v>
      </c>
      <c r="AD2101" t="s">
        <v>759</v>
      </c>
      <c r="AE2101" t="s">
        <v>768</v>
      </c>
      <c r="AF2101" t="s">
        <v>760</v>
      </c>
      <c r="AG2101" t="s">
        <v>761</v>
      </c>
      <c r="AH2101" t="s">
        <v>762</v>
      </c>
      <c r="AI2101" t="s">
        <v>763</v>
      </c>
      <c r="AJ2101">
        <v>-1080</v>
      </c>
      <c r="AK2101">
        <v>0</v>
      </c>
      <c r="AL2101">
        <v>0</v>
      </c>
      <c r="AM2101" t="s">
        <v>764</v>
      </c>
      <c r="AN2101" t="s">
        <v>764</v>
      </c>
      <c r="AO2101" t="s">
        <v>764</v>
      </c>
    </row>
    <row r="2102" spans="1:41" x14ac:dyDescent="0.35">
      <c r="A2102">
        <v>1025001</v>
      </c>
      <c r="B2102" t="s">
        <v>740</v>
      </c>
      <c r="C2102" t="s">
        <v>741</v>
      </c>
      <c r="D2102" t="s">
        <v>260</v>
      </c>
      <c r="E2102" t="s">
        <v>63</v>
      </c>
      <c r="F2102" t="s">
        <v>869</v>
      </c>
      <c r="G2102">
        <v>2021</v>
      </c>
      <c r="H2102">
        <v>2</v>
      </c>
      <c r="I2102" t="s">
        <v>858</v>
      </c>
      <c r="J2102" s="29">
        <v>44255</v>
      </c>
      <c r="K2102" t="s">
        <v>744</v>
      </c>
      <c r="L2102" t="s">
        <v>847</v>
      </c>
      <c r="M2102" t="s">
        <v>870</v>
      </c>
      <c r="N2102" t="s">
        <v>871</v>
      </c>
      <c r="O2102" t="s">
        <v>872</v>
      </c>
      <c r="P2102" t="s">
        <v>673</v>
      </c>
      <c r="Q2102" t="s">
        <v>749</v>
      </c>
      <c r="R2102" t="s">
        <v>376</v>
      </c>
      <c r="S2102" t="s">
        <v>1042</v>
      </c>
      <c r="T2102" t="s">
        <v>751</v>
      </c>
      <c r="U2102" t="s">
        <v>752</v>
      </c>
      <c r="V2102" t="s">
        <v>753</v>
      </c>
      <c r="W2102" t="s">
        <v>406</v>
      </c>
      <c r="X2102" t="s">
        <v>1036</v>
      </c>
      <c r="Y2102" t="s">
        <v>755</v>
      </c>
      <c r="Z2102" t="s">
        <v>380</v>
      </c>
      <c r="AA2102" t="s">
        <v>1034</v>
      </c>
      <c r="AB2102" t="s">
        <v>1035</v>
      </c>
      <c r="AC2102" t="s">
        <v>758</v>
      </c>
      <c r="AD2102" t="s">
        <v>759</v>
      </c>
      <c r="AE2102" t="s">
        <v>768</v>
      </c>
      <c r="AF2102" t="s">
        <v>760</v>
      </c>
      <c r="AG2102" t="s">
        <v>761</v>
      </c>
      <c r="AH2102" t="s">
        <v>762</v>
      </c>
      <c r="AI2102" t="s">
        <v>763</v>
      </c>
      <c r="AJ2102">
        <v>-833.93</v>
      </c>
      <c r="AK2102">
        <v>0</v>
      </c>
      <c r="AL2102">
        <v>0</v>
      </c>
      <c r="AM2102" t="s">
        <v>764</v>
      </c>
      <c r="AN2102" t="s">
        <v>764</v>
      </c>
      <c r="AO2102" t="s">
        <v>764</v>
      </c>
    </row>
    <row r="2103" spans="1:41" x14ac:dyDescent="0.35">
      <c r="A2103">
        <v>1027526</v>
      </c>
      <c r="B2103" t="s">
        <v>740</v>
      </c>
      <c r="C2103" t="s">
        <v>741</v>
      </c>
      <c r="D2103" t="s">
        <v>260</v>
      </c>
      <c r="E2103" t="s">
        <v>80</v>
      </c>
      <c r="F2103" t="s">
        <v>869</v>
      </c>
      <c r="G2103">
        <v>2021</v>
      </c>
      <c r="H2103">
        <v>2</v>
      </c>
      <c r="I2103" t="s">
        <v>858</v>
      </c>
      <c r="J2103" s="29">
        <v>44255</v>
      </c>
      <c r="K2103" t="s">
        <v>744</v>
      </c>
      <c r="L2103" t="s">
        <v>847</v>
      </c>
      <c r="M2103" t="s">
        <v>870</v>
      </c>
      <c r="N2103" t="s">
        <v>871</v>
      </c>
      <c r="O2103" t="s">
        <v>872</v>
      </c>
      <c r="P2103" t="s">
        <v>673</v>
      </c>
      <c r="Q2103" t="s">
        <v>749</v>
      </c>
      <c r="R2103" t="s">
        <v>561</v>
      </c>
      <c r="S2103" t="s">
        <v>1037</v>
      </c>
      <c r="T2103" t="s">
        <v>751</v>
      </c>
      <c r="U2103" t="s">
        <v>752</v>
      </c>
      <c r="V2103" t="s">
        <v>753</v>
      </c>
      <c r="W2103" t="s">
        <v>16</v>
      </c>
      <c r="X2103" t="s">
        <v>754</v>
      </c>
      <c r="Y2103" t="s">
        <v>755</v>
      </c>
      <c r="Z2103" t="s">
        <v>380</v>
      </c>
      <c r="AA2103" t="s">
        <v>1034</v>
      </c>
      <c r="AB2103" t="s">
        <v>1035</v>
      </c>
      <c r="AC2103" t="s">
        <v>758</v>
      </c>
      <c r="AD2103" t="s">
        <v>759</v>
      </c>
      <c r="AE2103" t="s">
        <v>562</v>
      </c>
      <c r="AF2103" t="s">
        <v>760</v>
      </c>
      <c r="AG2103" t="s">
        <v>761</v>
      </c>
      <c r="AH2103" t="s">
        <v>762</v>
      </c>
      <c r="AI2103" t="s">
        <v>763</v>
      </c>
      <c r="AJ2103">
        <v>-11.07</v>
      </c>
      <c r="AK2103">
        <v>0</v>
      </c>
      <c r="AL2103">
        <v>0</v>
      </c>
      <c r="AM2103" t="s">
        <v>764</v>
      </c>
      <c r="AN2103" t="s">
        <v>764</v>
      </c>
      <c r="AO2103" t="s">
        <v>764</v>
      </c>
    </row>
    <row r="2104" spans="1:41" x14ac:dyDescent="0.35">
      <c r="A2104">
        <v>1028273</v>
      </c>
      <c r="B2104" t="s">
        <v>740</v>
      </c>
      <c r="C2104" t="s">
        <v>741</v>
      </c>
      <c r="D2104" t="s">
        <v>260</v>
      </c>
      <c r="E2104" t="s">
        <v>81</v>
      </c>
      <c r="F2104" t="s">
        <v>869</v>
      </c>
      <c r="G2104">
        <v>2021</v>
      </c>
      <c r="H2104">
        <v>2</v>
      </c>
      <c r="I2104" t="s">
        <v>858</v>
      </c>
      <c r="J2104" s="29">
        <v>44255</v>
      </c>
      <c r="K2104" t="s">
        <v>744</v>
      </c>
      <c r="L2104" t="s">
        <v>847</v>
      </c>
      <c r="M2104" t="s">
        <v>870</v>
      </c>
      <c r="N2104" t="s">
        <v>871</v>
      </c>
      <c r="O2104" t="s">
        <v>872</v>
      </c>
      <c r="P2104" t="s">
        <v>673</v>
      </c>
      <c r="Q2104" t="s">
        <v>749</v>
      </c>
      <c r="R2104" t="s">
        <v>574</v>
      </c>
      <c r="S2104" t="s">
        <v>1033</v>
      </c>
      <c r="T2104" t="s">
        <v>751</v>
      </c>
      <c r="U2104" t="s">
        <v>752</v>
      </c>
      <c r="V2104" t="s">
        <v>753</v>
      </c>
      <c r="W2104" t="s">
        <v>404</v>
      </c>
      <c r="X2104" t="s">
        <v>1043</v>
      </c>
      <c r="Y2104" t="s">
        <v>755</v>
      </c>
      <c r="Z2104" t="s">
        <v>380</v>
      </c>
      <c r="AA2104" t="s">
        <v>1034</v>
      </c>
      <c r="AB2104" t="s">
        <v>1035</v>
      </c>
      <c r="AC2104" t="s">
        <v>758</v>
      </c>
      <c r="AD2104" t="s">
        <v>759</v>
      </c>
      <c r="AE2104" t="s">
        <v>575</v>
      </c>
      <c r="AF2104" t="s">
        <v>760</v>
      </c>
      <c r="AG2104" t="s">
        <v>761</v>
      </c>
      <c r="AH2104" t="s">
        <v>762</v>
      </c>
      <c r="AI2104" t="s">
        <v>763</v>
      </c>
      <c r="AJ2104">
        <v>-1388.6</v>
      </c>
      <c r="AK2104">
        <v>0</v>
      </c>
      <c r="AL2104">
        <v>0</v>
      </c>
      <c r="AM2104" t="s">
        <v>764</v>
      </c>
      <c r="AN2104" t="s">
        <v>764</v>
      </c>
      <c r="AO2104" t="s">
        <v>764</v>
      </c>
    </row>
    <row r="2105" spans="1:41" x14ac:dyDescent="0.35">
      <c r="A2105">
        <v>1028273</v>
      </c>
      <c r="B2105" t="s">
        <v>740</v>
      </c>
      <c r="C2105" t="s">
        <v>741</v>
      </c>
      <c r="D2105" t="s">
        <v>260</v>
      </c>
      <c r="E2105" t="s">
        <v>81</v>
      </c>
      <c r="F2105" t="s">
        <v>869</v>
      </c>
      <c r="G2105">
        <v>2021</v>
      </c>
      <c r="H2105">
        <v>2</v>
      </c>
      <c r="I2105" t="s">
        <v>858</v>
      </c>
      <c r="J2105" s="29">
        <v>44255</v>
      </c>
      <c r="K2105" t="s">
        <v>744</v>
      </c>
      <c r="L2105" t="s">
        <v>847</v>
      </c>
      <c r="M2105" t="s">
        <v>870</v>
      </c>
      <c r="N2105" t="s">
        <v>871</v>
      </c>
      <c r="O2105" t="s">
        <v>872</v>
      </c>
      <c r="P2105" t="s">
        <v>673</v>
      </c>
      <c r="Q2105" t="s">
        <v>749</v>
      </c>
      <c r="R2105" t="s">
        <v>574</v>
      </c>
      <c r="S2105" t="s">
        <v>1033</v>
      </c>
      <c r="T2105" t="s">
        <v>751</v>
      </c>
      <c r="U2105" t="s">
        <v>752</v>
      </c>
      <c r="V2105" t="s">
        <v>753</v>
      </c>
      <c r="W2105" t="s">
        <v>404</v>
      </c>
      <c r="X2105" t="s">
        <v>1043</v>
      </c>
      <c r="Y2105" t="s">
        <v>755</v>
      </c>
      <c r="Z2105" t="s">
        <v>380</v>
      </c>
      <c r="AA2105" t="s">
        <v>1034</v>
      </c>
      <c r="AB2105" t="s">
        <v>1035</v>
      </c>
      <c r="AC2105" t="s">
        <v>758</v>
      </c>
      <c r="AD2105" t="s">
        <v>759</v>
      </c>
      <c r="AE2105" t="s">
        <v>575</v>
      </c>
      <c r="AF2105" t="s">
        <v>760</v>
      </c>
      <c r="AG2105" t="s">
        <v>761</v>
      </c>
      <c r="AH2105" t="s">
        <v>762</v>
      </c>
      <c r="AI2105" t="s">
        <v>763</v>
      </c>
      <c r="AJ2105">
        <v>-5676.59</v>
      </c>
      <c r="AK2105">
        <v>0</v>
      </c>
      <c r="AL2105">
        <v>0</v>
      </c>
      <c r="AM2105" t="s">
        <v>764</v>
      </c>
      <c r="AN2105" t="s">
        <v>764</v>
      </c>
      <c r="AO2105" t="s">
        <v>764</v>
      </c>
    </row>
    <row r="2106" spans="1:41" x14ac:dyDescent="0.35">
      <c r="A2106">
        <v>1360602</v>
      </c>
      <c r="B2106" t="s">
        <v>740</v>
      </c>
      <c r="C2106" t="s">
        <v>741</v>
      </c>
      <c r="D2106" t="s">
        <v>260</v>
      </c>
      <c r="E2106" t="s">
        <v>83</v>
      </c>
      <c r="F2106" t="s">
        <v>869</v>
      </c>
      <c r="G2106">
        <v>2021</v>
      </c>
      <c r="H2106">
        <v>2</v>
      </c>
      <c r="I2106" t="s">
        <v>858</v>
      </c>
      <c r="J2106" s="29">
        <v>44255</v>
      </c>
      <c r="K2106" t="s">
        <v>744</v>
      </c>
      <c r="L2106" t="s">
        <v>847</v>
      </c>
      <c r="M2106" t="s">
        <v>870</v>
      </c>
      <c r="N2106" t="s">
        <v>871</v>
      </c>
      <c r="O2106" t="s">
        <v>872</v>
      </c>
      <c r="P2106" t="s">
        <v>673</v>
      </c>
      <c r="Q2106" t="s">
        <v>749</v>
      </c>
      <c r="R2106" t="s">
        <v>574</v>
      </c>
      <c r="S2106" t="s">
        <v>1033</v>
      </c>
      <c r="T2106" t="s">
        <v>751</v>
      </c>
      <c r="U2106" t="s">
        <v>752</v>
      </c>
      <c r="V2106" t="s">
        <v>753</v>
      </c>
      <c r="W2106" t="s">
        <v>16</v>
      </c>
      <c r="X2106" t="s">
        <v>754</v>
      </c>
      <c r="Y2106" t="s">
        <v>755</v>
      </c>
      <c r="Z2106" t="s">
        <v>380</v>
      </c>
      <c r="AA2106" t="s">
        <v>1034</v>
      </c>
      <c r="AB2106" t="s">
        <v>1035</v>
      </c>
      <c r="AC2106" t="s">
        <v>758</v>
      </c>
      <c r="AD2106" t="s">
        <v>759</v>
      </c>
      <c r="AE2106" t="s">
        <v>575</v>
      </c>
      <c r="AF2106" t="s">
        <v>760</v>
      </c>
      <c r="AG2106" t="s">
        <v>761</v>
      </c>
      <c r="AH2106" t="s">
        <v>762</v>
      </c>
      <c r="AI2106" t="s">
        <v>763</v>
      </c>
      <c r="AJ2106">
        <v>-203.15</v>
      </c>
      <c r="AK2106">
        <v>0</v>
      </c>
      <c r="AL2106">
        <v>0</v>
      </c>
      <c r="AM2106" t="s">
        <v>764</v>
      </c>
      <c r="AN2106" t="s">
        <v>764</v>
      </c>
      <c r="AO2106" t="s">
        <v>764</v>
      </c>
    </row>
    <row r="2107" spans="1:41" x14ac:dyDescent="0.35">
      <c r="A2107">
        <v>1720231</v>
      </c>
      <c r="B2107" t="s">
        <v>740</v>
      </c>
      <c r="C2107" t="s">
        <v>741</v>
      </c>
      <c r="D2107" t="s">
        <v>260</v>
      </c>
      <c r="E2107" t="s">
        <v>79</v>
      </c>
      <c r="F2107" t="s">
        <v>869</v>
      </c>
      <c r="G2107">
        <v>2021</v>
      </c>
      <c r="H2107">
        <v>2</v>
      </c>
      <c r="I2107" t="s">
        <v>858</v>
      </c>
      <c r="J2107" s="29">
        <v>44255</v>
      </c>
      <c r="K2107" t="s">
        <v>744</v>
      </c>
      <c r="L2107" t="s">
        <v>847</v>
      </c>
      <c r="M2107" t="s">
        <v>870</v>
      </c>
      <c r="N2107" t="s">
        <v>871</v>
      </c>
      <c r="O2107" t="s">
        <v>872</v>
      </c>
      <c r="P2107" t="s">
        <v>673</v>
      </c>
      <c r="Q2107" t="s">
        <v>749</v>
      </c>
      <c r="R2107" t="s">
        <v>561</v>
      </c>
      <c r="S2107" t="s">
        <v>1037</v>
      </c>
      <c r="T2107" t="s">
        <v>751</v>
      </c>
      <c r="U2107" t="s">
        <v>752</v>
      </c>
      <c r="V2107" t="s">
        <v>753</v>
      </c>
      <c r="W2107" t="s">
        <v>404</v>
      </c>
      <c r="X2107" t="s">
        <v>1043</v>
      </c>
      <c r="Y2107" t="s">
        <v>755</v>
      </c>
      <c r="Z2107" t="s">
        <v>380</v>
      </c>
      <c r="AA2107" t="s">
        <v>1034</v>
      </c>
      <c r="AB2107" t="s">
        <v>1035</v>
      </c>
      <c r="AC2107" t="s">
        <v>758</v>
      </c>
      <c r="AD2107" t="s">
        <v>759</v>
      </c>
      <c r="AE2107" t="s">
        <v>562</v>
      </c>
      <c r="AF2107" t="s">
        <v>760</v>
      </c>
      <c r="AG2107" t="s">
        <v>761</v>
      </c>
      <c r="AH2107" t="s">
        <v>762</v>
      </c>
      <c r="AI2107" t="s">
        <v>763</v>
      </c>
      <c r="AJ2107">
        <v>-812.24</v>
      </c>
      <c r="AK2107">
        <v>0</v>
      </c>
      <c r="AL2107">
        <v>0</v>
      </c>
      <c r="AM2107" t="s">
        <v>764</v>
      </c>
      <c r="AN2107" t="s">
        <v>764</v>
      </c>
      <c r="AO2107" t="s">
        <v>764</v>
      </c>
    </row>
    <row r="2108" spans="1:41" x14ac:dyDescent="0.35">
      <c r="A2108">
        <v>1022705</v>
      </c>
      <c r="B2108" t="s">
        <v>740</v>
      </c>
      <c r="C2108" t="s">
        <v>741</v>
      </c>
      <c r="D2108" t="s">
        <v>260</v>
      </c>
      <c r="E2108" t="s">
        <v>69</v>
      </c>
      <c r="F2108" t="s">
        <v>869</v>
      </c>
      <c r="G2108">
        <v>2021</v>
      </c>
      <c r="H2108">
        <v>2</v>
      </c>
      <c r="I2108" t="s">
        <v>858</v>
      </c>
      <c r="J2108" s="29">
        <v>44255</v>
      </c>
      <c r="K2108" t="s">
        <v>744</v>
      </c>
      <c r="L2108" t="s">
        <v>769</v>
      </c>
      <c r="M2108" t="s">
        <v>896</v>
      </c>
      <c r="N2108" t="s">
        <v>897</v>
      </c>
      <c r="O2108" t="s">
        <v>850</v>
      </c>
      <c r="P2108" t="s">
        <v>673</v>
      </c>
      <c r="Q2108" t="s">
        <v>749</v>
      </c>
      <c r="R2108" t="s">
        <v>490</v>
      </c>
      <c r="S2108" t="s">
        <v>1040</v>
      </c>
      <c r="T2108" t="s">
        <v>751</v>
      </c>
      <c r="U2108" t="s">
        <v>752</v>
      </c>
      <c r="V2108" t="s">
        <v>753</v>
      </c>
      <c r="W2108" t="s">
        <v>404</v>
      </c>
      <c r="X2108" t="s">
        <v>1043</v>
      </c>
      <c r="Y2108" t="s">
        <v>755</v>
      </c>
      <c r="Z2108" t="s">
        <v>380</v>
      </c>
      <c r="AA2108" t="s">
        <v>1034</v>
      </c>
      <c r="AB2108" t="s">
        <v>1035</v>
      </c>
      <c r="AC2108" t="s">
        <v>758</v>
      </c>
      <c r="AD2108" t="s">
        <v>759</v>
      </c>
      <c r="AE2108" t="s">
        <v>766</v>
      </c>
      <c r="AF2108" t="s">
        <v>760</v>
      </c>
      <c r="AG2108" t="s">
        <v>761</v>
      </c>
      <c r="AH2108" t="s">
        <v>762</v>
      </c>
      <c r="AI2108" t="s">
        <v>763</v>
      </c>
      <c r="AJ2108">
        <v>-1719.75</v>
      </c>
      <c r="AK2108">
        <v>0</v>
      </c>
      <c r="AL2108">
        <v>0</v>
      </c>
      <c r="AM2108" t="s">
        <v>764</v>
      </c>
      <c r="AN2108" t="s">
        <v>764</v>
      </c>
      <c r="AO2108" t="s">
        <v>764</v>
      </c>
    </row>
    <row r="2109" spans="1:41" x14ac:dyDescent="0.35">
      <c r="A2109">
        <v>1022706</v>
      </c>
      <c r="B2109" t="s">
        <v>740</v>
      </c>
      <c r="C2109" t="s">
        <v>741</v>
      </c>
      <c r="D2109" t="s">
        <v>260</v>
      </c>
      <c r="E2109" t="s">
        <v>70</v>
      </c>
      <c r="F2109" t="s">
        <v>869</v>
      </c>
      <c r="G2109">
        <v>2021</v>
      </c>
      <c r="H2109">
        <v>2</v>
      </c>
      <c r="I2109" t="s">
        <v>858</v>
      </c>
      <c r="J2109" s="29">
        <v>44255</v>
      </c>
      <c r="K2109" t="s">
        <v>744</v>
      </c>
      <c r="L2109" t="s">
        <v>769</v>
      </c>
      <c r="M2109" t="s">
        <v>896</v>
      </c>
      <c r="N2109" t="s">
        <v>897</v>
      </c>
      <c r="O2109" t="s">
        <v>850</v>
      </c>
      <c r="P2109" t="s">
        <v>673</v>
      </c>
      <c r="Q2109" t="s">
        <v>749</v>
      </c>
      <c r="R2109" t="s">
        <v>490</v>
      </c>
      <c r="S2109" t="s">
        <v>1040</v>
      </c>
      <c r="T2109" t="s">
        <v>751</v>
      </c>
      <c r="U2109" t="s">
        <v>752</v>
      </c>
      <c r="V2109" t="s">
        <v>753</v>
      </c>
      <c r="W2109" t="s">
        <v>16</v>
      </c>
      <c r="X2109" t="s">
        <v>754</v>
      </c>
      <c r="Y2109" t="s">
        <v>755</v>
      </c>
      <c r="Z2109" t="s">
        <v>380</v>
      </c>
      <c r="AA2109" t="s">
        <v>1034</v>
      </c>
      <c r="AB2109" t="s">
        <v>1035</v>
      </c>
      <c r="AC2109" t="s">
        <v>758</v>
      </c>
      <c r="AD2109" t="s">
        <v>759</v>
      </c>
      <c r="AE2109" t="s">
        <v>766</v>
      </c>
      <c r="AF2109" t="s">
        <v>760</v>
      </c>
      <c r="AG2109" t="s">
        <v>761</v>
      </c>
      <c r="AH2109" t="s">
        <v>762</v>
      </c>
      <c r="AI2109" t="s">
        <v>763</v>
      </c>
      <c r="AJ2109">
        <v>-143.69999999999999</v>
      </c>
      <c r="AK2109">
        <v>0</v>
      </c>
      <c r="AL2109">
        <v>0</v>
      </c>
      <c r="AM2109" t="s">
        <v>764</v>
      </c>
      <c r="AN2109" t="s">
        <v>764</v>
      </c>
      <c r="AO2109" t="s">
        <v>764</v>
      </c>
    </row>
    <row r="2110" spans="1:41" x14ac:dyDescent="0.35">
      <c r="A2110">
        <v>1024741</v>
      </c>
      <c r="B2110" t="s">
        <v>740</v>
      </c>
      <c r="C2110" t="s">
        <v>741</v>
      </c>
      <c r="D2110" t="s">
        <v>260</v>
      </c>
      <c r="E2110" t="s">
        <v>66</v>
      </c>
      <c r="F2110" t="s">
        <v>869</v>
      </c>
      <c r="G2110">
        <v>2021</v>
      </c>
      <c r="H2110">
        <v>2</v>
      </c>
      <c r="I2110" t="s">
        <v>858</v>
      </c>
      <c r="J2110" s="29">
        <v>44255</v>
      </c>
      <c r="K2110" t="s">
        <v>744</v>
      </c>
      <c r="L2110" t="s">
        <v>769</v>
      </c>
      <c r="M2110" t="s">
        <v>896</v>
      </c>
      <c r="N2110" t="s">
        <v>897</v>
      </c>
      <c r="O2110" t="s">
        <v>850</v>
      </c>
      <c r="P2110" t="s">
        <v>673</v>
      </c>
      <c r="Q2110" t="s">
        <v>749</v>
      </c>
      <c r="R2110" t="s">
        <v>471</v>
      </c>
      <c r="S2110" t="s">
        <v>1041</v>
      </c>
      <c r="T2110" t="s">
        <v>751</v>
      </c>
      <c r="U2110" t="s">
        <v>752</v>
      </c>
      <c r="V2110" t="s">
        <v>753</v>
      </c>
      <c r="W2110" t="s">
        <v>404</v>
      </c>
      <c r="X2110" t="s">
        <v>1043</v>
      </c>
      <c r="Y2110" t="s">
        <v>755</v>
      </c>
      <c r="Z2110" t="s">
        <v>380</v>
      </c>
      <c r="AA2110" t="s">
        <v>1034</v>
      </c>
      <c r="AB2110" t="s">
        <v>1035</v>
      </c>
      <c r="AC2110" t="s">
        <v>758</v>
      </c>
      <c r="AD2110" t="s">
        <v>759</v>
      </c>
      <c r="AE2110" t="s">
        <v>472</v>
      </c>
      <c r="AF2110" t="s">
        <v>760</v>
      </c>
      <c r="AG2110" t="s">
        <v>761</v>
      </c>
      <c r="AH2110" t="s">
        <v>762</v>
      </c>
      <c r="AI2110" t="s">
        <v>763</v>
      </c>
      <c r="AJ2110">
        <v>-64.489999999999995</v>
      </c>
      <c r="AK2110">
        <v>0</v>
      </c>
      <c r="AL2110">
        <v>0</v>
      </c>
      <c r="AM2110" t="s">
        <v>764</v>
      </c>
      <c r="AN2110" t="s">
        <v>764</v>
      </c>
      <c r="AO2110" t="s">
        <v>764</v>
      </c>
    </row>
    <row r="2111" spans="1:41" x14ac:dyDescent="0.35">
      <c r="A2111">
        <v>1025000</v>
      </c>
      <c r="B2111" t="s">
        <v>740</v>
      </c>
      <c r="C2111" t="s">
        <v>741</v>
      </c>
      <c r="D2111" t="s">
        <v>260</v>
      </c>
      <c r="E2111" t="s">
        <v>62</v>
      </c>
      <c r="F2111" t="s">
        <v>869</v>
      </c>
      <c r="G2111">
        <v>2021</v>
      </c>
      <c r="H2111">
        <v>2</v>
      </c>
      <c r="I2111" t="s">
        <v>858</v>
      </c>
      <c r="J2111" s="29">
        <v>44255</v>
      </c>
      <c r="K2111" t="s">
        <v>744</v>
      </c>
      <c r="L2111" t="s">
        <v>769</v>
      </c>
      <c r="M2111" t="s">
        <v>896</v>
      </c>
      <c r="N2111" t="s">
        <v>897</v>
      </c>
      <c r="O2111" t="s">
        <v>850</v>
      </c>
      <c r="P2111" t="s">
        <v>673</v>
      </c>
      <c r="Q2111" t="s">
        <v>749</v>
      </c>
      <c r="R2111" t="s">
        <v>376</v>
      </c>
      <c r="S2111" t="s">
        <v>1042</v>
      </c>
      <c r="T2111" t="s">
        <v>751</v>
      </c>
      <c r="U2111" t="s">
        <v>752</v>
      </c>
      <c r="V2111" t="s">
        <v>753</v>
      </c>
      <c r="W2111" t="s">
        <v>404</v>
      </c>
      <c r="X2111" t="s">
        <v>1043</v>
      </c>
      <c r="Y2111" t="s">
        <v>755</v>
      </c>
      <c r="Z2111" t="s">
        <v>380</v>
      </c>
      <c r="AA2111" t="s">
        <v>1034</v>
      </c>
      <c r="AB2111" t="s">
        <v>1035</v>
      </c>
      <c r="AC2111" t="s">
        <v>758</v>
      </c>
      <c r="AD2111" t="s">
        <v>759</v>
      </c>
      <c r="AE2111" t="s">
        <v>768</v>
      </c>
      <c r="AF2111" t="s">
        <v>760</v>
      </c>
      <c r="AG2111" t="s">
        <v>761</v>
      </c>
      <c r="AH2111" t="s">
        <v>762</v>
      </c>
      <c r="AI2111" t="s">
        <v>763</v>
      </c>
      <c r="AJ2111">
        <v>-871.57</v>
      </c>
      <c r="AK2111">
        <v>0</v>
      </c>
      <c r="AL2111">
        <v>0</v>
      </c>
      <c r="AM2111" t="s">
        <v>764</v>
      </c>
      <c r="AN2111" t="s">
        <v>764</v>
      </c>
      <c r="AO2111" t="s">
        <v>764</v>
      </c>
    </row>
    <row r="2112" spans="1:41" x14ac:dyDescent="0.35">
      <c r="A2112">
        <v>1025001</v>
      </c>
      <c r="B2112" t="s">
        <v>740</v>
      </c>
      <c r="C2112" t="s">
        <v>741</v>
      </c>
      <c r="D2112" t="s">
        <v>260</v>
      </c>
      <c r="E2112" t="s">
        <v>63</v>
      </c>
      <c r="F2112" t="s">
        <v>869</v>
      </c>
      <c r="G2112">
        <v>2021</v>
      </c>
      <c r="H2112">
        <v>2</v>
      </c>
      <c r="I2112" t="s">
        <v>858</v>
      </c>
      <c r="J2112" s="29">
        <v>44255</v>
      </c>
      <c r="K2112" t="s">
        <v>744</v>
      </c>
      <c r="L2112" t="s">
        <v>769</v>
      </c>
      <c r="M2112" t="s">
        <v>896</v>
      </c>
      <c r="N2112" t="s">
        <v>897</v>
      </c>
      <c r="O2112" t="s">
        <v>850</v>
      </c>
      <c r="P2112" t="s">
        <v>673</v>
      </c>
      <c r="Q2112" t="s">
        <v>749</v>
      </c>
      <c r="R2112" t="s">
        <v>376</v>
      </c>
      <c r="S2112" t="s">
        <v>1042</v>
      </c>
      <c r="T2112" t="s">
        <v>751</v>
      </c>
      <c r="U2112" t="s">
        <v>752</v>
      </c>
      <c r="V2112" t="s">
        <v>753</v>
      </c>
      <c r="W2112" t="s">
        <v>406</v>
      </c>
      <c r="X2112" t="s">
        <v>1036</v>
      </c>
      <c r="Y2112" t="s">
        <v>755</v>
      </c>
      <c r="Z2112" t="s">
        <v>380</v>
      </c>
      <c r="AA2112" t="s">
        <v>1034</v>
      </c>
      <c r="AB2112" t="s">
        <v>1035</v>
      </c>
      <c r="AC2112" t="s">
        <v>758</v>
      </c>
      <c r="AD2112" t="s">
        <v>759</v>
      </c>
      <c r="AE2112" t="s">
        <v>768</v>
      </c>
      <c r="AF2112" t="s">
        <v>760</v>
      </c>
      <c r="AG2112" t="s">
        <v>761</v>
      </c>
      <c r="AH2112" t="s">
        <v>762</v>
      </c>
      <c r="AI2112" t="s">
        <v>763</v>
      </c>
      <c r="AJ2112">
        <v>-672.99</v>
      </c>
      <c r="AK2112">
        <v>0</v>
      </c>
      <c r="AL2112">
        <v>0</v>
      </c>
      <c r="AM2112" t="s">
        <v>764</v>
      </c>
      <c r="AN2112" t="s">
        <v>764</v>
      </c>
      <c r="AO2112" t="s">
        <v>764</v>
      </c>
    </row>
    <row r="2113" spans="1:41" x14ac:dyDescent="0.35">
      <c r="A2113">
        <v>1027526</v>
      </c>
      <c r="B2113" t="s">
        <v>740</v>
      </c>
      <c r="C2113" t="s">
        <v>741</v>
      </c>
      <c r="D2113" t="s">
        <v>260</v>
      </c>
      <c r="E2113" t="s">
        <v>80</v>
      </c>
      <c r="F2113" t="s">
        <v>869</v>
      </c>
      <c r="G2113">
        <v>2021</v>
      </c>
      <c r="H2113">
        <v>2</v>
      </c>
      <c r="I2113" t="s">
        <v>858</v>
      </c>
      <c r="J2113" s="29">
        <v>44255</v>
      </c>
      <c r="K2113" t="s">
        <v>744</v>
      </c>
      <c r="L2113" t="s">
        <v>769</v>
      </c>
      <c r="M2113" t="s">
        <v>896</v>
      </c>
      <c r="N2113" t="s">
        <v>897</v>
      </c>
      <c r="O2113" t="s">
        <v>850</v>
      </c>
      <c r="P2113" t="s">
        <v>673</v>
      </c>
      <c r="Q2113" t="s">
        <v>749</v>
      </c>
      <c r="R2113" t="s">
        <v>561</v>
      </c>
      <c r="S2113" t="s">
        <v>1037</v>
      </c>
      <c r="T2113" t="s">
        <v>751</v>
      </c>
      <c r="U2113" t="s">
        <v>752</v>
      </c>
      <c r="V2113" t="s">
        <v>753</v>
      </c>
      <c r="W2113" t="s">
        <v>16</v>
      </c>
      <c r="X2113" t="s">
        <v>754</v>
      </c>
      <c r="Y2113" t="s">
        <v>755</v>
      </c>
      <c r="Z2113" t="s">
        <v>380</v>
      </c>
      <c r="AA2113" t="s">
        <v>1034</v>
      </c>
      <c r="AB2113" t="s">
        <v>1035</v>
      </c>
      <c r="AC2113" t="s">
        <v>758</v>
      </c>
      <c r="AD2113" t="s">
        <v>759</v>
      </c>
      <c r="AE2113" t="s">
        <v>562</v>
      </c>
      <c r="AF2113" t="s">
        <v>760</v>
      </c>
      <c r="AG2113" t="s">
        <v>761</v>
      </c>
      <c r="AH2113" t="s">
        <v>762</v>
      </c>
      <c r="AI2113" t="s">
        <v>763</v>
      </c>
      <c r="AJ2113">
        <v>-8.93</v>
      </c>
      <c r="AK2113">
        <v>0</v>
      </c>
      <c r="AL2113">
        <v>0</v>
      </c>
      <c r="AM2113" t="s">
        <v>764</v>
      </c>
      <c r="AN2113" t="s">
        <v>764</v>
      </c>
      <c r="AO2113" t="s">
        <v>764</v>
      </c>
    </row>
    <row r="2114" spans="1:41" x14ac:dyDescent="0.35">
      <c r="A2114">
        <v>1028273</v>
      </c>
      <c r="B2114" t="s">
        <v>740</v>
      </c>
      <c r="C2114" t="s">
        <v>741</v>
      </c>
      <c r="D2114" t="s">
        <v>260</v>
      </c>
      <c r="E2114" t="s">
        <v>81</v>
      </c>
      <c r="F2114" t="s">
        <v>869</v>
      </c>
      <c r="G2114">
        <v>2021</v>
      </c>
      <c r="H2114">
        <v>2</v>
      </c>
      <c r="I2114" t="s">
        <v>858</v>
      </c>
      <c r="J2114" s="29">
        <v>44255</v>
      </c>
      <c r="K2114" t="s">
        <v>744</v>
      </c>
      <c r="L2114" t="s">
        <v>769</v>
      </c>
      <c r="M2114" t="s">
        <v>896</v>
      </c>
      <c r="N2114" t="s">
        <v>897</v>
      </c>
      <c r="O2114" t="s">
        <v>850</v>
      </c>
      <c r="P2114" t="s">
        <v>673</v>
      </c>
      <c r="Q2114" t="s">
        <v>749</v>
      </c>
      <c r="R2114" t="s">
        <v>574</v>
      </c>
      <c r="S2114" t="s">
        <v>1033</v>
      </c>
      <c r="T2114" t="s">
        <v>751</v>
      </c>
      <c r="U2114" t="s">
        <v>752</v>
      </c>
      <c r="V2114" t="s">
        <v>753</v>
      </c>
      <c r="W2114" t="s">
        <v>404</v>
      </c>
      <c r="X2114" t="s">
        <v>1043</v>
      </c>
      <c r="Y2114" t="s">
        <v>755</v>
      </c>
      <c r="Z2114" t="s">
        <v>380</v>
      </c>
      <c r="AA2114" t="s">
        <v>1034</v>
      </c>
      <c r="AB2114" t="s">
        <v>1035</v>
      </c>
      <c r="AC2114" t="s">
        <v>758</v>
      </c>
      <c r="AD2114" t="s">
        <v>759</v>
      </c>
      <c r="AE2114" t="s">
        <v>575</v>
      </c>
      <c r="AF2114" t="s">
        <v>760</v>
      </c>
      <c r="AG2114" t="s">
        <v>761</v>
      </c>
      <c r="AH2114" t="s">
        <v>762</v>
      </c>
      <c r="AI2114" t="s">
        <v>763</v>
      </c>
      <c r="AJ2114">
        <v>-1120.6199999999999</v>
      </c>
      <c r="AK2114">
        <v>0</v>
      </c>
      <c r="AL2114">
        <v>0</v>
      </c>
      <c r="AM2114" t="s">
        <v>764</v>
      </c>
      <c r="AN2114" t="s">
        <v>764</v>
      </c>
      <c r="AO2114" t="s">
        <v>764</v>
      </c>
    </row>
    <row r="2115" spans="1:41" x14ac:dyDescent="0.35">
      <c r="A2115">
        <v>1028273</v>
      </c>
      <c r="B2115" t="s">
        <v>740</v>
      </c>
      <c r="C2115" t="s">
        <v>741</v>
      </c>
      <c r="D2115" t="s">
        <v>260</v>
      </c>
      <c r="E2115" t="s">
        <v>81</v>
      </c>
      <c r="F2115" t="s">
        <v>869</v>
      </c>
      <c r="G2115">
        <v>2021</v>
      </c>
      <c r="H2115">
        <v>2</v>
      </c>
      <c r="I2115" t="s">
        <v>858</v>
      </c>
      <c r="J2115" s="29">
        <v>44255</v>
      </c>
      <c r="K2115" t="s">
        <v>744</v>
      </c>
      <c r="L2115" t="s">
        <v>769</v>
      </c>
      <c r="M2115" t="s">
        <v>896</v>
      </c>
      <c r="N2115" t="s">
        <v>897</v>
      </c>
      <c r="O2115" t="s">
        <v>850</v>
      </c>
      <c r="P2115" t="s">
        <v>673</v>
      </c>
      <c r="Q2115" t="s">
        <v>749</v>
      </c>
      <c r="R2115" t="s">
        <v>574</v>
      </c>
      <c r="S2115" t="s">
        <v>1033</v>
      </c>
      <c r="T2115" t="s">
        <v>751</v>
      </c>
      <c r="U2115" t="s">
        <v>752</v>
      </c>
      <c r="V2115" t="s">
        <v>753</v>
      </c>
      <c r="W2115" t="s">
        <v>404</v>
      </c>
      <c r="X2115" t="s">
        <v>1043</v>
      </c>
      <c r="Y2115" t="s">
        <v>755</v>
      </c>
      <c r="Z2115" t="s">
        <v>380</v>
      </c>
      <c r="AA2115" t="s">
        <v>1034</v>
      </c>
      <c r="AB2115" t="s">
        <v>1035</v>
      </c>
      <c r="AC2115" t="s">
        <v>758</v>
      </c>
      <c r="AD2115" t="s">
        <v>759</v>
      </c>
      <c r="AE2115" t="s">
        <v>575</v>
      </c>
      <c r="AF2115" t="s">
        <v>760</v>
      </c>
      <c r="AG2115" t="s">
        <v>761</v>
      </c>
      <c r="AH2115" t="s">
        <v>762</v>
      </c>
      <c r="AI2115" t="s">
        <v>763</v>
      </c>
      <c r="AJ2115">
        <v>-4581.08</v>
      </c>
      <c r="AK2115">
        <v>0</v>
      </c>
      <c r="AL2115">
        <v>0</v>
      </c>
      <c r="AM2115" t="s">
        <v>764</v>
      </c>
      <c r="AN2115" t="s">
        <v>764</v>
      </c>
      <c r="AO2115" t="s">
        <v>764</v>
      </c>
    </row>
    <row r="2116" spans="1:41" x14ac:dyDescent="0.35">
      <c r="A2116">
        <v>1360602</v>
      </c>
      <c r="B2116" t="s">
        <v>740</v>
      </c>
      <c r="C2116" t="s">
        <v>741</v>
      </c>
      <c r="D2116" t="s">
        <v>260</v>
      </c>
      <c r="E2116" t="s">
        <v>83</v>
      </c>
      <c r="F2116" t="s">
        <v>869</v>
      </c>
      <c r="G2116">
        <v>2021</v>
      </c>
      <c r="H2116">
        <v>2</v>
      </c>
      <c r="I2116" t="s">
        <v>858</v>
      </c>
      <c r="J2116" s="29">
        <v>44255</v>
      </c>
      <c r="K2116" t="s">
        <v>744</v>
      </c>
      <c r="L2116" t="s">
        <v>769</v>
      </c>
      <c r="M2116" t="s">
        <v>896</v>
      </c>
      <c r="N2116" t="s">
        <v>897</v>
      </c>
      <c r="O2116" t="s">
        <v>850</v>
      </c>
      <c r="P2116" t="s">
        <v>673</v>
      </c>
      <c r="Q2116" t="s">
        <v>749</v>
      </c>
      <c r="R2116" t="s">
        <v>574</v>
      </c>
      <c r="S2116" t="s">
        <v>1033</v>
      </c>
      <c r="T2116" t="s">
        <v>751</v>
      </c>
      <c r="U2116" t="s">
        <v>752</v>
      </c>
      <c r="V2116" t="s">
        <v>753</v>
      </c>
      <c r="W2116" t="s">
        <v>16</v>
      </c>
      <c r="X2116" t="s">
        <v>754</v>
      </c>
      <c r="Y2116" t="s">
        <v>755</v>
      </c>
      <c r="Z2116" t="s">
        <v>380</v>
      </c>
      <c r="AA2116" t="s">
        <v>1034</v>
      </c>
      <c r="AB2116" t="s">
        <v>1035</v>
      </c>
      <c r="AC2116" t="s">
        <v>758</v>
      </c>
      <c r="AD2116" t="s">
        <v>759</v>
      </c>
      <c r="AE2116" t="s">
        <v>575</v>
      </c>
      <c r="AF2116" t="s">
        <v>760</v>
      </c>
      <c r="AG2116" t="s">
        <v>761</v>
      </c>
      <c r="AH2116" t="s">
        <v>762</v>
      </c>
      <c r="AI2116" t="s">
        <v>763</v>
      </c>
      <c r="AJ2116">
        <v>-163.94</v>
      </c>
      <c r="AK2116">
        <v>0</v>
      </c>
      <c r="AL2116">
        <v>0</v>
      </c>
      <c r="AM2116" t="s">
        <v>764</v>
      </c>
      <c r="AN2116" t="s">
        <v>764</v>
      </c>
      <c r="AO2116" t="s">
        <v>764</v>
      </c>
    </row>
    <row r="2117" spans="1:41" x14ac:dyDescent="0.35">
      <c r="A2117">
        <v>1720231</v>
      </c>
      <c r="B2117" t="s">
        <v>740</v>
      </c>
      <c r="C2117" t="s">
        <v>741</v>
      </c>
      <c r="D2117" t="s">
        <v>260</v>
      </c>
      <c r="E2117" t="s">
        <v>79</v>
      </c>
      <c r="F2117" t="s">
        <v>869</v>
      </c>
      <c r="G2117">
        <v>2021</v>
      </c>
      <c r="H2117">
        <v>2</v>
      </c>
      <c r="I2117" t="s">
        <v>858</v>
      </c>
      <c r="J2117" s="29">
        <v>44255</v>
      </c>
      <c r="K2117" t="s">
        <v>744</v>
      </c>
      <c r="L2117" t="s">
        <v>769</v>
      </c>
      <c r="M2117" t="s">
        <v>896</v>
      </c>
      <c r="N2117" t="s">
        <v>897</v>
      </c>
      <c r="O2117" t="s">
        <v>850</v>
      </c>
      <c r="P2117" t="s">
        <v>673</v>
      </c>
      <c r="Q2117" t="s">
        <v>749</v>
      </c>
      <c r="R2117" t="s">
        <v>561</v>
      </c>
      <c r="S2117" t="s">
        <v>1037</v>
      </c>
      <c r="T2117" t="s">
        <v>751</v>
      </c>
      <c r="U2117" t="s">
        <v>752</v>
      </c>
      <c r="V2117" t="s">
        <v>753</v>
      </c>
      <c r="W2117" t="s">
        <v>404</v>
      </c>
      <c r="X2117" t="s">
        <v>1043</v>
      </c>
      <c r="Y2117" t="s">
        <v>755</v>
      </c>
      <c r="Z2117" t="s">
        <v>380</v>
      </c>
      <c r="AA2117" t="s">
        <v>1034</v>
      </c>
      <c r="AB2117" t="s">
        <v>1035</v>
      </c>
      <c r="AC2117" t="s">
        <v>758</v>
      </c>
      <c r="AD2117" t="s">
        <v>759</v>
      </c>
      <c r="AE2117" t="s">
        <v>562</v>
      </c>
      <c r="AF2117" t="s">
        <v>760</v>
      </c>
      <c r="AG2117" t="s">
        <v>761</v>
      </c>
      <c r="AH2117" t="s">
        <v>762</v>
      </c>
      <c r="AI2117" t="s">
        <v>763</v>
      </c>
      <c r="AJ2117">
        <v>-655.49</v>
      </c>
      <c r="AK2117">
        <v>0</v>
      </c>
      <c r="AL2117">
        <v>0</v>
      </c>
      <c r="AM2117" t="s">
        <v>764</v>
      </c>
      <c r="AN2117" t="s">
        <v>764</v>
      </c>
      <c r="AO2117" t="s">
        <v>764</v>
      </c>
    </row>
    <row r="2118" spans="1:41" x14ac:dyDescent="0.35">
      <c r="A2118">
        <v>1022705</v>
      </c>
      <c r="B2118" t="s">
        <v>740</v>
      </c>
      <c r="C2118" t="s">
        <v>741</v>
      </c>
      <c r="D2118" t="s">
        <v>260</v>
      </c>
      <c r="E2118" t="s">
        <v>69</v>
      </c>
      <c r="F2118" t="s">
        <v>869</v>
      </c>
      <c r="G2118">
        <v>2021</v>
      </c>
      <c r="H2118">
        <v>2</v>
      </c>
      <c r="I2118" t="s">
        <v>858</v>
      </c>
      <c r="J2118" s="29">
        <v>44255</v>
      </c>
      <c r="K2118" t="s">
        <v>744</v>
      </c>
      <c r="L2118" t="s">
        <v>769</v>
      </c>
      <c r="M2118" t="s">
        <v>898</v>
      </c>
      <c r="N2118" t="s">
        <v>899</v>
      </c>
      <c r="O2118" t="s">
        <v>850</v>
      </c>
      <c r="P2118" t="s">
        <v>673</v>
      </c>
      <c r="Q2118" t="s">
        <v>749</v>
      </c>
      <c r="R2118" t="s">
        <v>490</v>
      </c>
      <c r="S2118" t="s">
        <v>1040</v>
      </c>
      <c r="T2118" t="s">
        <v>751</v>
      </c>
      <c r="U2118" t="s">
        <v>752</v>
      </c>
      <c r="V2118" t="s">
        <v>753</v>
      </c>
      <c r="W2118" t="s">
        <v>404</v>
      </c>
      <c r="X2118" t="s">
        <v>1043</v>
      </c>
      <c r="Y2118" t="s">
        <v>755</v>
      </c>
      <c r="Z2118" t="s">
        <v>380</v>
      </c>
      <c r="AA2118" t="s">
        <v>1034</v>
      </c>
      <c r="AB2118" t="s">
        <v>1035</v>
      </c>
      <c r="AC2118" t="s">
        <v>758</v>
      </c>
      <c r="AD2118" t="s">
        <v>759</v>
      </c>
      <c r="AE2118" t="s">
        <v>766</v>
      </c>
      <c r="AF2118" t="s">
        <v>760</v>
      </c>
      <c r="AG2118" t="s">
        <v>761</v>
      </c>
      <c r="AH2118" t="s">
        <v>762</v>
      </c>
      <c r="AI2118" t="s">
        <v>763</v>
      </c>
      <c r="AJ2118">
        <v>1719.75</v>
      </c>
      <c r="AK2118">
        <v>0</v>
      </c>
      <c r="AL2118">
        <v>0</v>
      </c>
      <c r="AM2118" t="s">
        <v>764</v>
      </c>
      <c r="AN2118" t="s">
        <v>764</v>
      </c>
      <c r="AO2118" t="s">
        <v>764</v>
      </c>
    </row>
    <row r="2119" spans="1:41" x14ac:dyDescent="0.35">
      <c r="A2119">
        <v>1022706</v>
      </c>
      <c r="B2119" t="s">
        <v>740</v>
      </c>
      <c r="C2119" t="s">
        <v>741</v>
      </c>
      <c r="D2119" t="s">
        <v>260</v>
      </c>
      <c r="E2119" t="s">
        <v>70</v>
      </c>
      <c r="F2119" t="s">
        <v>869</v>
      </c>
      <c r="G2119">
        <v>2021</v>
      </c>
      <c r="H2119">
        <v>2</v>
      </c>
      <c r="I2119" t="s">
        <v>858</v>
      </c>
      <c r="J2119" s="29">
        <v>44255</v>
      </c>
      <c r="K2119" t="s">
        <v>744</v>
      </c>
      <c r="L2119" t="s">
        <v>769</v>
      </c>
      <c r="M2119" t="s">
        <v>898</v>
      </c>
      <c r="N2119" t="s">
        <v>899</v>
      </c>
      <c r="O2119" t="s">
        <v>850</v>
      </c>
      <c r="P2119" t="s">
        <v>673</v>
      </c>
      <c r="Q2119" t="s">
        <v>749</v>
      </c>
      <c r="R2119" t="s">
        <v>490</v>
      </c>
      <c r="S2119" t="s">
        <v>1040</v>
      </c>
      <c r="T2119" t="s">
        <v>751</v>
      </c>
      <c r="U2119" t="s">
        <v>752</v>
      </c>
      <c r="V2119" t="s">
        <v>753</v>
      </c>
      <c r="W2119" t="s">
        <v>16</v>
      </c>
      <c r="X2119" t="s">
        <v>754</v>
      </c>
      <c r="Y2119" t="s">
        <v>755</v>
      </c>
      <c r="Z2119" t="s">
        <v>380</v>
      </c>
      <c r="AA2119" t="s">
        <v>1034</v>
      </c>
      <c r="AB2119" t="s">
        <v>1035</v>
      </c>
      <c r="AC2119" t="s">
        <v>758</v>
      </c>
      <c r="AD2119" t="s">
        <v>759</v>
      </c>
      <c r="AE2119" t="s">
        <v>766</v>
      </c>
      <c r="AF2119" t="s">
        <v>760</v>
      </c>
      <c r="AG2119" t="s">
        <v>761</v>
      </c>
      <c r="AH2119" t="s">
        <v>762</v>
      </c>
      <c r="AI2119" t="s">
        <v>763</v>
      </c>
      <c r="AJ2119">
        <v>143.69999999999999</v>
      </c>
      <c r="AK2119">
        <v>0</v>
      </c>
      <c r="AL2119">
        <v>0</v>
      </c>
      <c r="AM2119" t="s">
        <v>764</v>
      </c>
      <c r="AN2119" t="s">
        <v>764</v>
      </c>
      <c r="AO2119" t="s">
        <v>764</v>
      </c>
    </row>
    <row r="2120" spans="1:41" x14ac:dyDescent="0.35">
      <c r="A2120">
        <v>1024741</v>
      </c>
      <c r="B2120" t="s">
        <v>740</v>
      </c>
      <c r="C2120" t="s">
        <v>741</v>
      </c>
      <c r="D2120" t="s">
        <v>260</v>
      </c>
      <c r="E2120" t="s">
        <v>66</v>
      </c>
      <c r="F2120" t="s">
        <v>869</v>
      </c>
      <c r="G2120">
        <v>2021</v>
      </c>
      <c r="H2120">
        <v>2</v>
      </c>
      <c r="I2120" t="s">
        <v>858</v>
      </c>
      <c r="J2120" s="29">
        <v>44255</v>
      </c>
      <c r="K2120" t="s">
        <v>744</v>
      </c>
      <c r="L2120" t="s">
        <v>769</v>
      </c>
      <c r="M2120" t="s">
        <v>898</v>
      </c>
      <c r="N2120" t="s">
        <v>899</v>
      </c>
      <c r="O2120" t="s">
        <v>850</v>
      </c>
      <c r="P2120" t="s">
        <v>673</v>
      </c>
      <c r="Q2120" t="s">
        <v>749</v>
      </c>
      <c r="R2120" t="s">
        <v>471</v>
      </c>
      <c r="S2120" t="s">
        <v>1041</v>
      </c>
      <c r="T2120" t="s">
        <v>751</v>
      </c>
      <c r="U2120" t="s">
        <v>752</v>
      </c>
      <c r="V2120" t="s">
        <v>753</v>
      </c>
      <c r="W2120" t="s">
        <v>404</v>
      </c>
      <c r="X2120" t="s">
        <v>1043</v>
      </c>
      <c r="Y2120" t="s">
        <v>755</v>
      </c>
      <c r="Z2120" t="s">
        <v>380</v>
      </c>
      <c r="AA2120" t="s">
        <v>1034</v>
      </c>
      <c r="AB2120" t="s">
        <v>1035</v>
      </c>
      <c r="AC2120" t="s">
        <v>758</v>
      </c>
      <c r="AD2120" t="s">
        <v>759</v>
      </c>
      <c r="AE2120" t="s">
        <v>472</v>
      </c>
      <c r="AF2120" t="s">
        <v>760</v>
      </c>
      <c r="AG2120" t="s">
        <v>761</v>
      </c>
      <c r="AH2120" t="s">
        <v>762</v>
      </c>
      <c r="AI2120" t="s">
        <v>763</v>
      </c>
      <c r="AJ2120">
        <v>64.489999999999995</v>
      </c>
      <c r="AK2120">
        <v>0</v>
      </c>
      <c r="AL2120">
        <v>0</v>
      </c>
      <c r="AM2120" t="s">
        <v>764</v>
      </c>
      <c r="AN2120" t="s">
        <v>764</v>
      </c>
      <c r="AO2120" t="s">
        <v>764</v>
      </c>
    </row>
    <row r="2121" spans="1:41" x14ac:dyDescent="0.35">
      <c r="A2121">
        <v>1025000</v>
      </c>
      <c r="B2121" t="s">
        <v>740</v>
      </c>
      <c r="C2121" t="s">
        <v>741</v>
      </c>
      <c r="D2121" t="s">
        <v>260</v>
      </c>
      <c r="E2121" t="s">
        <v>62</v>
      </c>
      <c r="F2121" t="s">
        <v>869</v>
      </c>
      <c r="G2121">
        <v>2021</v>
      </c>
      <c r="H2121">
        <v>2</v>
      </c>
      <c r="I2121" t="s">
        <v>858</v>
      </c>
      <c r="J2121" s="29">
        <v>44255</v>
      </c>
      <c r="K2121" t="s">
        <v>744</v>
      </c>
      <c r="L2121" t="s">
        <v>769</v>
      </c>
      <c r="M2121" t="s">
        <v>898</v>
      </c>
      <c r="N2121" t="s">
        <v>899</v>
      </c>
      <c r="O2121" t="s">
        <v>850</v>
      </c>
      <c r="P2121" t="s">
        <v>673</v>
      </c>
      <c r="Q2121" t="s">
        <v>749</v>
      </c>
      <c r="R2121" t="s">
        <v>376</v>
      </c>
      <c r="S2121" t="s">
        <v>1042</v>
      </c>
      <c r="T2121" t="s">
        <v>751</v>
      </c>
      <c r="U2121" t="s">
        <v>752</v>
      </c>
      <c r="V2121" t="s">
        <v>753</v>
      </c>
      <c r="W2121" t="s">
        <v>404</v>
      </c>
      <c r="X2121" t="s">
        <v>1043</v>
      </c>
      <c r="Y2121" t="s">
        <v>755</v>
      </c>
      <c r="Z2121" t="s">
        <v>380</v>
      </c>
      <c r="AA2121" t="s">
        <v>1034</v>
      </c>
      <c r="AB2121" t="s">
        <v>1035</v>
      </c>
      <c r="AC2121" t="s">
        <v>758</v>
      </c>
      <c r="AD2121" t="s">
        <v>759</v>
      </c>
      <c r="AE2121" t="s">
        <v>768</v>
      </c>
      <c r="AF2121" t="s">
        <v>760</v>
      </c>
      <c r="AG2121" t="s">
        <v>761</v>
      </c>
      <c r="AH2121" t="s">
        <v>762</v>
      </c>
      <c r="AI2121" t="s">
        <v>763</v>
      </c>
      <c r="AJ2121">
        <v>871.57</v>
      </c>
      <c r="AK2121">
        <v>0</v>
      </c>
      <c r="AL2121">
        <v>0</v>
      </c>
      <c r="AM2121" t="s">
        <v>764</v>
      </c>
      <c r="AN2121" t="s">
        <v>764</v>
      </c>
      <c r="AO2121" t="s">
        <v>764</v>
      </c>
    </row>
    <row r="2122" spans="1:41" x14ac:dyDescent="0.35">
      <c r="A2122">
        <v>1025001</v>
      </c>
      <c r="B2122" t="s">
        <v>740</v>
      </c>
      <c r="C2122" t="s">
        <v>741</v>
      </c>
      <c r="D2122" t="s">
        <v>260</v>
      </c>
      <c r="E2122" t="s">
        <v>63</v>
      </c>
      <c r="F2122" t="s">
        <v>869</v>
      </c>
      <c r="G2122">
        <v>2021</v>
      </c>
      <c r="H2122">
        <v>2</v>
      </c>
      <c r="I2122" t="s">
        <v>858</v>
      </c>
      <c r="J2122" s="29">
        <v>44255</v>
      </c>
      <c r="K2122" t="s">
        <v>744</v>
      </c>
      <c r="L2122" t="s">
        <v>769</v>
      </c>
      <c r="M2122" t="s">
        <v>898</v>
      </c>
      <c r="N2122" t="s">
        <v>899</v>
      </c>
      <c r="O2122" t="s">
        <v>850</v>
      </c>
      <c r="P2122" t="s">
        <v>673</v>
      </c>
      <c r="Q2122" t="s">
        <v>749</v>
      </c>
      <c r="R2122" t="s">
        <v>376</v>
      </c>
      <c r="S2122" t="s">
        <v>1042</v>
      </c>
      <c r="T2122" t="s">
        <v>751</v>
      </c>
      <c r="U2122" t="s">
        <v>752</v>
      </c>
      <c r="V2122" t="s">
        <v>753</v>
      </c>
      <c r="W2122" t="s">
        <v>406</v>
      </c>
      <c r="X2122" t="s">
        <v>1036</v>
      </c>
      <c r="Y2122" t="s">
        <v>755</v>
      </c>
      <c r="Z2122" t="s">
        <v>380</v>
      </c>
      <c r="AA2122" t="s">
        <v>1034</v>
      </c>
      <c r="AB2122" t="s">
        <v>1035</v>
      </c>
      <c r="AC2122" t="s">
        <v>758</v>
      </c>
      <c r="AD2122" t="s">
        <v>759</v>
      </c>
      <c r="AE2122" t="s">
        <v>768</v>
      </c>
      <c r="AF2122" t="s">
        <v>760</v>
      </c>
      <c r="AG2122" t="s">
        <v>761</v>
      </c>
      <c r="AH2122" t="s">
        <v>762</v>
      </c>
      <c r="AI2122" t="s">
        <v>763</v>
      </c>
      <c r="AJ2122">
        <v>672.99</v>
      </c>
      <c r="AK2122">
        <v>0</v>
      </c>
      <c r="AL2122">
        <v>0</v>
      </c>
      <c r="AM2122" t="s">
        <v>764</v>
      </c>
      <c r="AN2122" t="s">
        <v>764</v>
      </c>
      <c r="AO2122" t="s">
        <v>764</v>
      </c>
    </row>
    <row r="2123" spans="1:41" x14ac:dyDescent="0.35">
      <c r="A2123">
        <v>1027526</v>
      </c>
      <c r="B2123" t="s">
        <v>740</v>
      </c>
      <c r="C2123" t="s">
        <v>741</v>
      </c>
      <c r="D2123" t="s">
        <v>260</v>
      </c>
      <c r="E2123" t="s">
        <v>80</v>
      </c>
      <c r="F2123" t="s">
        <v>869</v>
      </c>
      <c r="G2123">
        <v>2021</v>
      </c>
      <c r="H2123">
        <v>2</v>
      </c>
      <c r="I2123" t="s">
        <v>858</v>
      </c>
      <c r="J2123" s="29">
        <v>44255</v>
      </c>
      <c r="K2123" t="s">
        <v>744</v>
      </c>
      <c r="L2123" t="s">
        <v>769</v>
      </c>
      <c r="M2123" t="s">
        <v>898</v>
      </c>
      <c r="N2123" t="s">
        <v>899</v>
      </c>
      <c r="O2123" t="s">
        <v>850</v>
      </c>
      <c r="P2123" t="s">
        <v>673</v>
      </c>
      <c r="Q2123" t="s">
        <v>749</v>
      </c>
      <c r="R2123" t="s">
        <v>561</v>
      </c>
      <c r="S2123" t="s">
        <v>1037</v>
      </c>
      <c r="T2123" t="s">
        <v>751</v>
      </c>
      <c r="U2123" t="s">
        <v>752</v>
      </c>
      <c r="V2123" t="s">
        <v>753</v>
      </c>
      <c r="W2123" t="s">
        <v>16</v>
      </c>
      <c r="X2123" t="s">
        <v>754</v>
      </c>
      <c r="Y2123" t="s">
        <v>755</v>
      </c>
      <c r="Z2123" t="s">
        <v>380</v>
      </c>
      <c r="AA2123" t="s">
        <v>1034</v>
      </c>
      <c r="AB2123" t="s">
        <v>1035</v>
      </c>
      <c r="AC2123" t="s">
        <v>758</v>
      </c>
      <c r="AD2123" t="s">
        <v>759</v>
      </c>
      <c r="AE2123" t="s">
        <v>562</v>
      </c>
      <c r="AF2123" t="s">
        <v>760</v>
      </c>
      <c r="AG2123" t="s">
        <v>761</v>
      </c>
      <c r="AH2123" t="s">
        <v>762</v>
      </c>
      <c r="AI2123" t="s">
        <v>763</v>
      </c>
      <c r="AJ2123">
        <v>8.93</v>
      </c>
      <c r="AK2123">
        <v>0</v>
      </c>
      <c r="AL2123">
        <v>0</v>
      </c>
      <c r="AM2123" t="s">
        <v>764</v>
      </c>
      <c r="AN2123" t="s">
        <v>764</v>
      </c>
      <c r="AO2123" t="s">
        <v>764</v>
      </c>
    </row>
    <row r="2124" spans="1:41" x14ac:dyDescent="0.35">
      <c r="A2124">
        <v>1028273</v>
      </c>
      <c r="B2124" t="s">
        <v>740</v>
      </c>
      <c r="C2124" t="s">
        <v>741</v>
      </c>
      <c r="D2124" t="s">
        <v>260</v>
      </c>
      <c r="E2124" t="s">
        <v>81</v>
      </c>
      <c r="F2124" t="s">
        <v>869</v>
      </c>
      <c r="G2124">
        <v>2021</v>
      </c>
      <c r="H2124">
        <v>2</v>
      </c>
      <c r="I2124" t="s">
        <v>858</v>
      </c>
      <c r="J2124" s="29">
        <v>44255</v>
      </c>
      <c r="K2124" t="s">
        <v>744</v>
      </c>
      <c r="L2124" t="s">
        <v>769</v>
      </c>
      <c r="M2124" t="s">
        <v>898</v>
      </c>
      <c r="N2124" t="s">
        <v>899</v>
      </c>
      <c r="O2124" t="s">
        <v>850</v>
      </c>
      <c r="P2124" t="s">
        <v>673</v>
      </c>
      <c r="Q2124" t="s">
        <v>749</v>
      </c>
      <c r="R2124" t="s">
        <v>574</v>
      </c>
      <c r="S2124" t="s">
        <v>1033</v>
      </c>
      <c r="T2124" t="s">
        <v>751</v>
      </c>
      <c r="U2124" t="s">
        <v>752</v>
      </c>
      <c r="V2124" t="s">
        <v>753</v>
      </c>
      <c r="W2124" t="s">
        <v>404</v>
      </c>
      <c r="X2124" t="s">
        <v>1043</v>
      </c>
      <c r="Y2124" t="s">
        <v>755</v>
      </c>
      <c r="Z2124" t="s">
        <v>380</v>
      </c>
      <c r="AA2124" t="s">
        <v>1034</v>
      </c>
      <c r="AB2124" t="s">
        <v>1035</v>
      </c>
      <c r="AC2124" t="s">
        <v>758</v>
      </c>
      <c r="AD2124" t="s">
        <v>759</v>
      </c>
      <c r="AE2124" t="s">
        <v>575</v>
      </c>
      <c r="AF2124" t="s">
        <v>760</v>
      </c>
      <c r="AG2124" t="s">
        <v>761</v>
      </c>
      <c r="AH2124" t="s">
        <v>762</v>
      </c>
      <c r="AI2124" t="s">
        <v>763</v>
      </c>
      <c r="AJ2124">
        <v>1120.6199999999999</v>
      </c>
      <c r="AK2124">
        <v>0</v>
      </c>
      <c r="AL2124">
        <v>0</v>
      </c>
      <c r="AM2124" t="s">
        <v>764</v>
      </c>
      <c r="AN2124" t="s">
        <v>764</v>
      </c>
      <c r="AO2124" t="s">
        <v>764</v>
      </c>
    </row>
    <row r="2125" spans="1:41" x14ac:dyDescent="0.35">
      <c r="A2125">
        <v>1028273</v>
      </c>
      <c r="B2125" t="s">
        <v>740</v>
      </c>
      <c r="C2125" t="s">
        <v>741</v>
      </c>
      <c r="D2125" t="s">
        <v>260</v>
      </c>
      <c r="E2125" t="s">
        <v>81</v>
      </c>
      <c r="F2125" t="s">
        <v>869</v>
      </c>
      <c r="G2125">
        <v>2021</v>
      </c>
      <c r="H2125">
        <v>2</v>
      </c>
      <c r="I2125" t="s">
        <v>858</v>
      </c>
      <c r="J2125" s="29">
        <v>44255</v>
      </c>
      <c r="K2125" t="s">
        <v>744</v>
      </c>
      <c r="L2125" t="s">
        <v>769</v>
      </c>
      <c r="M2125" t="s">
        <v>898</v>
      </c>
      <c r="N2125" t="s">
        <v>899</v>
      </c>
      <c r="O2125" t="s">
        <v>850</v>
      </c>
      <c r="P2125" t="s">
        <v>673</v>
      </c>
      <c r="Q2125" t="s">
        <v>749</v>
      </c>
      <c r="R2125" t="s">
        <v>574</v>
      </c>
      <c r="S2125" t="s">
        <v>1033</v>
      </c>
      <c r="T2125" t="s">
        <v>751</v>
      </c>
      <c r="U2125" t="s">
        <v>752</v>
      </c>
      <c r="V2125" t="s">
        <v>753</v>
      </c>
      <c r="W2125" t="s">
        <v>404</v>
      </c>
      <c r="X2125" t="s">
        <v>1043</v>
      </c>
      <c r="Y2125" t="s">
        <v>755</v>
      </c>
      <c r="Z2125" t="s">
        <v>380</v>
      </c>
      <c r="AA2125" t="s">
        <v>1034</v>
      </c>
      <c r="AB2125" t="s">
        <v>1035</v>
      </c>
      <c r="AC2125" t="s">
        <v>758</v>
      </c>
      <c r="AD2125" t="s">
        <v>759</v>
      </c>
      <c r="AE2125" t="s">
        <v>575</v>
      </c>
      <c r="AF2125" t="s">
        <v>760</v>
      </c>
      <c r="AG2125" t="s">
        <v>761</v>
      </c>
      <c r="AH2125" t="s">
        <v>762</v>
      </c>
      <c r="AI2125" t="s">
        <v>763</v>
      </c>
      <c r="AJ2125">
        <v>4581.08</v>
      </c>
      <c r="AK2125">
        <v>0</v>
      </c>
      <c r="AL2125">
        <v>0</v>
      </c>
      <c r="AM2125" t="s">
        <v>764</v>
      </c>
      <c r="AN2125" t="s">
        <v>764</v>
      </c>
      <c r="AO2125" t="s">
        <v>764</v>
      </c>
    </row>
    <row r="2126" spans="1:41" x14ac:dyDescent="0.35">
      <c r="A2126">
        <v>1360602</v>
      </c>
      <c r="B2126" t="s">
        <v>740</v>
      </c>
      <c r="C2126" t="s">
        <v>741</v>
      </c>
      <c r="D2126" t="s">
        <v>260</v>
      </c>
      <c r="E2126" t="s">
        <v>83</v>
      </c>
      <c r="F2126" t="s">
        <v>869</v>
      </c>
      <c r="G2126">
        <v>2021</v>
      </c>
      <c r="H2126">
        <v>2</v>
      </c>
      <c r="I2126" t="s">
        <v>858</v>
      </c>
      <c r="J2126" s="29">
        <v>44255</v>
      </c>
      <c r="K2126" t="s">
        <v>744</v>
      </c>
      <c r="L2126" t="s">
        <v>769</v>
      </c>
      <c r="M2126" t="s">
        <v>898</v>
      </c>
      <c r="N2126" t="s">
        <v>899</v>
      </c>
      <c r="O2126" t="s">
        <v>850</v>
      </c>
      <c r="P2126" t="s">
        <v>673</v>
      </c>
      <c r="Q2126" t="s">
        <v>749</v>
      </c>
      <c r="R2126" t="s">
        <v>574</v>
      </c>
      <c r="S2126" t="s">
        <v>1033</v>
      </c>
      <c r="T2126" t="s">
        <v>751</v>
      </c>
      <c r="U2126" t="s">
        <v>752</v>
      </c>
      <c r="V2126" t="s">
        <v>753</v>
      </c>
      <c r="W2126" t="s">
        <v>16</v>
      </c>
      <c r="X2126" t="s">
        <v>754</v>
      </c>
      <c r="Y2126" t="s">
        <v>755</v>
      </c>
      <c r="Z2126" t="s">
        <v>380</v>
      </c>
      <c r="AA2126" t="s">
        <v>1034</v>
      </c>
      <c r="AB2126" t="s">
        <v>1035</v>
      </c>
      <c r="AC2126" t="s">
        <v>758</v>
      </c>
      <c r="AD2126" t="s">
        <v>759</v>
      </c>
      <c r="AE2126" t="s">
        <v>575</v>
      </c>
      <c r="AF2126" t="s">
        <v>760</v>
      </c>
      <c r="AG2126" t="s">
        <v>761</v>
      </c>
      <c r="AH2126" t="s">
        <v>762</v>
      </c>
      <c r="AI2126" t="s">
        <v>763</v>
      </c>
      <c r="AJ2126">
        <v>163.94</v>
      </c>
      <c r="AK2126">
        <v>0</v>
      </c>
      <c r="AL2126">
        <v>0</v>
      </c>
      <c r="AM2126" t="s">
        <v>764</v>
      </c>
      <c r="AN2126" t="s">
        <v>764</v>
      </c>
      <c r="AO2126" t="s">
        <v>764</v>
      </c>
    </row>
    <row r="2127" spans="1:41" x14ac:dyDescent="0.35">
      <c r="A2127">
        <v>1720231</v>
      </c>
      <c r="B2127" t="s">
        <v>740</v>
      </c>
      <c r="C2127" t="s">
        <v>741</v>
      </c>
      <c r="D2127" t="s">
        <v>260</v>
      </c>
      <c r="E2127" t="s">
        <v>79</v>
      </c>
      <c r="F2127" t="s">
        <v>869</v>
      </c>
      <c r="G2127">
        <v>2021</v>
      </c>
      <c r="H2127">
        <v>2</v>
      </c>
      <c r="I2127" t="s">
        <v>858</v>
      </c>
      <c r="J2127" s="29">
        <v>44255</v>
      </c>
      <c r="K2127" t="s">
        <v>744</v>
      </c>
      <c r="L2127" t="s">
        <v>769</v>
      </c>
      <c r="M2127" t="s">
        <v>898</v>
      </c>
      <c r="N2127" t="s">
        <v>899</v>
      </c>
      <c r="O2127" t="s">
        <v>850</v>
      </c>
      <c r="P2127" t="s">
        <v>673</v>
      </c>
      <c r="Q2127" t="s">
        <v>749</v>
      </c>
      <c r="R2127" t="s">
        <v>561</v>
      </c>
      <c r="S2127" t="s">
        <v>1037</v>
      </c>
      <c r="T2127" t="s">
        <v>751</v>
      </c>
      <c r="U2127" t="s">
        <v>752</v>
      </c>
      <c r="V2127" t="s">
        <v>753</v>
      </c>
      <c r="W2127" t="s">
        <v>404</v>
      </c>
      <c r="X2127" t="s">
        <v>1043</v>
      </c>
      <c r="Y2127" t="s">
        <v>755</v>
      </c>
      <c r="Z2127" t="s">
        <v>380</v>
      </c>
      <c r="AA2127" t="s">
        <v>1034</v>
      </c>
      <c r="AB2127" t="s">
        <v>1035</v>
      </c>
      <c r="AC2127" t="s">
        <v>758</v>
      </c>
      <c r="AD2127" t="s">
        <v>759</v>
      </c>
      <c r="AE2127" t="s">
        <v>562</v>
      </c>
      <c r="AF2127" t="s">
        <v>760</v>
      </c>
      <c r="AG2127" t="s">
        <v>761</v>
      </c>
      <c r="AH2127" t="s">
        <v>762</v>
      </c>
      <c r="AI2127" t="s">
        <v>763</v>
      </c>
      <c r="AJ2127">
        <v>655.49</v>
      </c>
      <c r="AK2127">
        <v>0</v>
      </c>
      <c r="AL2127">
        <v>0</v>
      </c>
      <c r="AM2127" t="s">
        <v>764</v>
      </c>
      <c r="AN2127" t="s">
        <v>764</v>
      </c>
      <c r="AO2127" t="s">
        <v>764</v>
      </c>
    </row>
    <row r="2128" spans="1:41" x14ac:dyDescent="0.35">
      <c r="A2128">
        <v>1022706</v>
      </c>
      <c r="B2128" t="s">
        <v>740</v>
      </c>
      <c r="C2128" t="s">
        <v>741</v>
      </c>
      <c r="D2128" t="s">
        <v>260</v>
      </c>
      <c r="E2128" t="s">
        <v>70</v>
      </c>
      <c r="F2128" t="s">
        <v>869</v>
      </c>
      <c r="G2128">
        <v>2021</v>
      </c>
      <c r="H2128">
        <v>2</v>
      </c>
      <c r="I2128" t="s">
        <v>858</v>
      </c>
      <c r="J2128" s="29">
        <v>44255</v>
      </c>
      <c r="K2128" t="s">
        <v>744</v>
      </c>
      <c r="L2128" t="s">
        <v>745</v>
      </c>
      <c r="M2128" t="s">
        <v>852</v>
      </c>
      <c r="N2128" t="s">
        <v>903</v>
      </c>
      <c r="O2128" t="s">
        <v>904</v>
      </c>
      <c r="P2128" t="s">
        <v>673</v>
      </c>
      <c r="Q2128" t="s">
        <v>749</v>
      </c>
      <c r="R2128" t="s">
        <v>490</v>
      </c>
      <c r="S2128" t="s">
        <v>1040</v>
      </c>
      <c r="T2128" t="s">
        <v>751</v>
      </c>
      <c r="U2128" t="s">
        <v>752</v>
      </c>
      <c r="V2128" t="s">
        <v>753</v>
      </c>
      <c r="W2128" t="s">
        <v>16</v>
      </c>
      <c r="X2128" t="s">
        <v>754</v>
      </c>
      <c r="Y2128" t="s">
        <v>755</v>
      </c>
      <c r="Z2128" t="s">
        <v>380</v>
      </c>
      <c r="AA2128" t="s">
        <v>1034</v>
      </c>
      <c r="AB2128" t="s">
        <v>1035</v>
      </c>
      <c r="AC2128" t="s">
        <v>758</v>
      </c>
      <c r="AD2128" t="s">
        <v>759</v>
      </c>
      <c r="AE2128" t="s">
        <v>766</v>
      </c>
      <c r="AF2128" t="s">
        <v>760</v>
      </c>
      <c r="AG2128" t="s">
        <v>761</v>
      </c>
      <c r="AH2128" t="s">
        <v>762</v>
      </c>
      <c r="AI2128" t="s">
        <v>763</v>
      </c>
      <c r="AJ2128">
        <v>195.11</v>
      </c>
      <c r="AK2128">
        <v>0</v>
      </c>
      <c r="AL2128">
        <v>0</v>
      </c>
      <c r="AM2128" t="s">
        <v>764</v>
      </c>
      <c r="AN2128" t="s">
        <v>764</v>
      </c>
      <c r="AO2128" t="s">
        <v>764</v>
      </c>
    </row>
    <row r="2129" spans="1:41" x14ac:dyDescent="0.35">
      <c r="A2129">
        <v>1023873</v>
      </c>
      <c r="B2129" t="s">
        <v>740</v>
      </c>
      <c r="C2129" t="s">
        <v>741</v>
      </c>
      <c r="D2129" t="s">
        <v>260</v>
      </c>
      <c r="E2129" t="s">
        <v>76</v>
      </c>
      <c r="F2129" t="s">
        <v>869</v>
      </c>
      <c r="G2129">
        <v>2021</v>
      </c>
      <c r="H2129">
        <v>2</v>
      </c>
      <c r="I2129" t="s">
        <v>858</v>
      </c>
      <c r="J2129" s="29">
        <v>44255</v>
      </c>
      <c r="K2129" t="s">
        <v>744</v>
      </c>
      <c r="L2129" t="s">
        <v>745</v>
      </c>
      <c r="M2129" t="s">
        <v>852</v>
      </c>
      <c r="N2129" t="s">
        <v>903</v>
      </c>
      <c r="O2129" t="s">
        <v>904</v>
      </c>
      <c r="P2129" t="s">
        <v>673</v>
      </c>
      <c r="Q2129" t="s">
        <v>749</v>
      </c>
      <c r="R2129" t="s">
        <v>544</v>
      </c>
      <c r="S2129" t="s">
        <v>1038</v>
      </c>
      <c r="T2129" t="s">
        <v>751</v>
      </c>
      <c r="U2129" t="s">
        <v>752</v>
      </c>
      <c r="V2129" t="s">
        <v>753</v>
      </c>
      <c r="W2129" t="s">
        <v>16</v>
      </c>
      <c r="X2129" t="s">
        <v>754</v>
      </c>
      <c r="Y2129" t="s">
        <v>755</v>
      </c>
      <c r="Z2129" t="s">
        <v>380</v>
      </c>
      <c r="AA2129" t="s">
        <v>1034</v>
      </c>
      <c r="AB2129" t="s">
        <v>1035</v>
      </c>
      <c r="AC2129" t="s">
        <v>758</v>
      </c>
      <c r="AD2129" t="s">
        <v>759</v>
      </c>
      <c r="AE2129" t="s">
        <v>768</v>
      </c>
      <c r="AF2129" t="s">
        <v>760</v>
      </c>
      <c r="AG2129" t="s">
        <v>761</v>
      </c>
      <c r="AH2129" t="s">
        <v>762</v>
      </c>
      <c r="AI2129" t="s">
        <v>763</v>
      </c>
      <c r="AJ2129">
        <v>6642.6</v>
      </c>
      <c r="AK2129">
        <v>0</v>
      </c>
      <c r="AL2129">
        <v>0</v>
      </c>
      <c r="AM2129" t="s">
        <v>764</v>
      </c>
      <c r="AN2129" t="s">
        <v>764</v>
      </c>
      <c r="AO2129" t="s">
        <v>764</v>
      </c>
    </row>
    <row r="2130" spans="1:41" x14ac:dyDescent="0.35">
      <c r="A2130">
        <v>1024741</v>
      </c>
      <c r="B2130" t="s">
        <v>740</v>
      </c>
      <c r="C2130" t="s">
        <v>741</v>
      </c>
      <c r="D2130" t="s">
        <v>260</v>
      </c>
      <c r="E2130" t="s">
        <v>66</v>
      </c>
      <c r="F2130" t="s">
        <v>869</v>
      </c>
      <c r="G2130">
        <v>2021</v>
      </c>
      <c r="H2130">
        <v>2</v>
      </c>
      <c r="I2130" t="s">
        <v>858</v>
      </c>
      <c r="J2130" s="29">
        <v>44255</v>
      </c>
      <c r="K2130" t="s">
        <v>744</v>
      </c>
      <c r="L2130" t="s">
        <v>745</v>
      </c>
      <c r="M2130" t="s">
        <v>852</v>
      </c>
      <c r="N2130" t="s">
        <v>903</v>
      </c>
      <c r="O2130" t="s">
        <v>904</v>
      </c>
      <c r="P2130" t="s">
        <v>673</v>
      </c>
      <c r="Q2130" t="s">
        <v>749</v>
      </c>
      <c r="R2130" t="s">
        <v>471</v>
      </c>
      <c r="S2130" t="s">
        <v>1041</v>
      </c>
      <c r="T2130" t="s">
        <v>751</v>
      </c>
      <c r="U2130" t="s">
        <v>752</v>
      </c>
      <c r="V2130" t="s">
        <v>753</v>
      </c>
      <c r="W2130" t="s">
        <v>404</v>
      </c>
      <c r="X2130" t="s">
        <v>1043</v>
      </c>
      <c r="Y2130" t="s">
        <v>755</v>
      </c>
      <c r="Z2130" t="s">
        <v>380</v>
      </c>
      <c r="AA2130" t="s">
        <v>1034</v>
      </c>
      <c r="AB2130" t="s">
        <v>1035</v>
      </c>
      <c r="AC2130" t="s">
        <v>758</v>
      </c>
      <c r="AD2130" t="s">
        <v>759</v>
      </c>
      <c r="AE2130" t="s">
        <v>472</v>
      </c>
      <c r="AF2130" t="s">
        <v>760</v>
      </c>
      <c r="AG2130" t="s">
        <v>761</v>
      </c>
      <c r="AH2130" t="s">
        <v>762</v>
      </c>
      <c r="AI2130" t="s">
        <v>763</v>
      </c>
      <c r="AJ2130">
        <v>75.95</v>
      </c>
      <c r="AK2130">
        <v>0</v>
      </c>
      <c r="AL2130">
        <v>0</v>
      </c>
      <c r="AM2130" t="s">
        <v>764</v>
      </c>
      <c r="AN2130" t="s">
        <v>764</v>
      </c>
      <c r="AO2130" t="s">
        <v>764</v>
      </c>
    </row>
    <row r="2131" spans="1:41" x14ac:dyDescent="0.35">
      <c r="A2131">
        <v>1024742</v>
      </c>
      <c r="B2131" t="s">
        <v>740</v>
      </c>
      <c r="C2131" t="s">
        <v>741</v>
      </c>
      <c r="D2131" t="s">
        <v>260</v>
      </c>
      <c r="E2131" t="s">
        <v>67</v>
      </c>
      <c r="F2131" t="s">
        <v>869</v>
      </c>
      <c r="G2131">
        <v>2021</v>
      </c>
      <c r="H2131">
        <v>2</v>
      </c>
      <c r="I2131" t="s">
        <v>858</v>
      </c>
      <c r="J2131" s="29">
        <v>44255</v>
      </c>
      <c r="K2131" t="s">
        <v>744</v>
      </c>
      <c r="L2131" t="s">
        <v>745</v>
      </c>
      <c r="M2131" t="s">
        <v>852</v>
      </c>
      <c r="N2131" t="s">
        <v>903</v>
      </c>
      <c r="O2131" t="s">
        <v>904</v>
      </c>
      <c r="P2131" t="s">
        <v>673</v>
      </c>
      <c r="Q2131" t="s">
        <v>749</v>
      </c>
      <c r="R2131" t="s">
        <v>471</v>
      </c>
      <c r="S2131" t="s">
        <v>1041</v>
      </c>
      <c r="T2131" t="s">
        <v>751</v>
      </c>
      <c r="U2131" t="s">
        <v>752</v>
      </c>
      <c r="V2131" t="s">
        <v>753</v>
      </c>
      <c r="W2131" t="s">
        <v>16</v>
      </c>
      <c r="X2131" t="s">
        <v>754</v>
      </c>
      <c r="Y2131" t="s">
        <v>755</v>
      </c>
      <c r="Z2131" t="s">
        <v>380</v>
      </c>
      <c r="AA2131" t="s">
        <v>1034</v>
      </c>
      <c r="AB2131" t="s">
        <v>1035</v>
      </c>
      <c r="AC2131" t="s">
        <v>758</v>
      </c>
      <c r="AD2131" t="s">
        <v>759</v>
      </c>
      <c r="AE2131" t="s">
        <v>472</v>
      </c>
      <c r="AF2131" t="s">
        <v>760</v>
      </c>
      <c r="AG2131" t="s">
        <v>761</v>
      </c>
      <c r="AH2131" t="s">
        <v>762</v>
      </c>
      <c r="AI2131" t="s">
        <v>763</v>
      </c>
      <c r="AJ2131">
        <v>76.760000000000005</v>
      </c>
      <c r="AK2131">
        <v>0</v>
      </c>
      <c r="AL2131">
        <v>0</v>
      </c>
      <c r="AM2131" t="s">
        <v>764</v>
      </c>
      <c r="AN2131" t="s">
        <v>764</v>
      </c>
      <c r="AO2131" t="s">
        <v>764</v>
      </c>
    </row>
    <row r="2132" spans="1:41" x14ac:dyDescent="0.35">
      <c r="A2132">
        <v>1025001</v>
      </c>
      <c r="B2132" t="s">
        <v>740</v>
      </c>
      <c r="C2132" t="s">
        <v>741</v>
      </c>
      <c r="D2132" t="s">
        <v>260</v>
      </c>
      <c r="E2132" t="s">
        <v>63</v>
      </c>
      <c r="F2132" t="s">
        <v>869</v>
      </c>
      <c r="G2132">
        <v>2021</v>
      </c>
      <c r="H2132">
        <v>2</v>
      </c>
      <c r="I2132" t="s">
        <v>858</v>
      </c>
      <c r="J2132" s="29">
        <v>44255</v>
      </c>
      <c r="K2132" t="s">
        <v>744</v>
      </c>
      <c r="L2132" t="s">
        <v>745</v>
      </c>
      <c r="M2132" t="s">
        <v>852</v>
      </c>
      <c r="N2132" t="s">
        <v>903</v>
      </c>
      <c r="O2132" t="s">
        <v>904</v>
      </c>
      <c r="P2132" t="s">
        <v>673</v>
      </c>
      <c r="Q2132" t="s">
        <v>749</v>
      </c>
      <c r="R2132" t="s">
        <v>376</v>
      </c>
      <c r="S2132" t="s">
        <v>1042</v>
      </c>
      <c r="T2132" t="s">
        <v>751</v>
      </c>
      <c r="U2132" t="s">
        <v>752</v>
      </c>
      <c r="V2132" t="s">
        <v>753</v>
      </c>
      <c r="W2132" t="s">
        <v>406</v>
      </c>
      <c r="X2132" t="s">
        <v>1036</v>
      </c>
      <c r="Y2132" t="s">
        <v>755</v>
      </c>
      <c r="Z2132" t="s">
        <v>380</v>
      </c>
      <c r="AA2132" t="s">
        <v>1034</v>
      </c>
      <c r="AB2132" t="s">
        <v>1035</v>
      </c>
      <c r="AC2132" t="s">
        <v>758</v>
      </c>
      <c r="AD2132" t="s">
        <v>759</v>
      </c>
      <c r="AE2132" t="s">
        <v>768</v>
      </c>
      <c r="AF2132" t="s">
        <v>760</v>
      </c>
      <c r="AG2132" t="s">
        <v>761</v>
      </c>
      <c r="AH2132" t="s">
        <v>762</v>
      </c>
      <c r="AI2132" t="s">
        <v>763</v>
      </c>
      <c r="AJ2132">
        <v>50.96</v>
      </c>
      <c r="AK2132">
        <v>0</v>
      </c>
      <c r="AL2132">
        <v>0</v>
      </c>
      <c r="AM2132" t="s">
        <v>764</v>
      </c>
      <c r="AN2132" t="s">
        <v>764</v>
      </c>
      <c r="AO2132" t="s">
        <v>764</v>
      </c>
    </row>
    <row r="2133" spans="1:41" x14ac:dyDescent="0.35">
      <c r="A2133">
        <v>1025002</v>
      </c>
      <c r="B2133" t="s">
        <v>740</v>
      </c>
      <c r="C2133" t="s">
        <v>741</v>
      </c>
      <c r="D2133" t="s">
        <v>260</v>
      </c>
      <c r="E2133" t="s">
        <v>64</v>
      </c>
      <c r="F2133" t="s">
        <v>869</v>
      </c>
      <c r="G2133">
        <v>2021</v>
      </c>
      <c r="H2133">
        <v>2</v>
      </c>
      <c r="I2133" t="s">
        <v>858</v>
      </c>
      <c r="J2133" s="29">
        <v>44255</v>
      </c>
      <c r="K2133" t="s">
        <v>744</v>
      </c>
      <c r="L2133" t="s">
        <v>745</v>
      </c>
      <c r="M2133" t="s">
        <v>852</v>
      </c>
      <c r="N2133" t="s">
        <v>903</v>
      </c>
      <c r="O2133" t="s">
        <v>904</v>
      </c>
      <c r="P2133" t="s">
        <v>673</v>
      </c>
      <c r="Q2133" t="s">
        <v>749</v>
      </c>
      <c r="R2133" t="s">
        <v>376</v>
      </c>
      <c r="S2133" t="s">
        <v>1042</v>
      </c>
      <c r="T2133" t="s">
        <v>751</v>
      </c>
      <c r="U2133" t="s">
        <v>752</v>
      </c>
      <c r="V2133" t="s">
        <v>753</v>
      </c>
      <c r="W2133" t="s">
        <v>16</v>
      </c>
      <c r="X2133" t="s">
        <v>754</v>
      </c>
      <c r="Y2133" t="s">
        <v>755</v>
      </c>
      <c r="Z2133" t="s">
        <v>380</v>
      </c>
      <c r="AA2133" t="s">
        <v>1034</v>
      </c>
      <c r="AB2133" t="s">
        <v>1035</v>
      </c>
      <c r="AC2133" t="s">
        <v>758</v>
      </c>
      <c r="AD2133" t="s">
        <v>759</v>
      </c>
      <c r="AE2133" t="s">
        <v>768</v>
      </c>
      <c r="AF2133" t="s">
        <v>760</v>
      </c>
      <c r="AG2133" t="s">
        <v>761</v>
      </c>
      <c r="AH2133" t="s">
        <v>762</v>
      </c>
      <c r="AI2133" t="s">
        <v>763</v>
      </c>
      <c r="AJ2133">
        <v>16674.79</v>
      </c>
      <c r="AK2133">
        <v>0</v>
      </c>
      <c r="AL2133">
        <v>0</v>
      </c>
      <c r="AM2133" t="s">
        <v>764</v>
      </c>
      <c r="AN2133" t="s">
        <v>764</v>
      </c>
      <c r="AO2133" t="s">
        <v>764</v>
      </c>
    </row>
    <row r="2134" spans="1:41" x14ac:dyDescent="0.35">
      <c r="A2134">
        <v>1027526</v>
      </c>
      <c r="B2134" t="s">
        <v>740</v>
      </c>
      <c r="C2134" t="s">
        <v>741</v>
      </c>
      <c r="D2134" t="s">
        <v>260</v>
      </c>
      <c r="E2134" t="s">
        <v>80</v>
      </c>
      <c r="F2134" t="s">
        <v>869</v>
      </c>
      <c r="G2134">
        <v>2021</v>
      </c>
      <c r="H2134">
        <v>2</v>
      </c>
      <c r="I2134" t="s">
        <v>858</v>
      </c>
      <c r="J2134" s="29">
        <v>44255</v>
      </c>
      <c r="K2134" t="s">
        <v>744</v>
      </c>
      <c r="L2134" t="s">
        <v>745</v>
      </c>
      <c r="M2134" t="s">
        <v>852</v>
      </c>
      <c r="N2134" t="s">
        <v>903</v>
      </c>
      <c r="O2134" t="s">
        <v>904</v>
      </c>
      <c r="P2134" t="s">
        <v>673</v>
      </c>
      <c r="Q2134" t="s">
        <v>749</v>
      </c>
      <c r="R2134" t="s">
        <v>561</v>
      </c>
      <c r="S2134" t="s">
        <v>1037</v>
      </c>
      <c r="T2134" t="s">
        <v>751</v>
      </c>
      <c r="U2134" t="s">
        <v>752</v>
      </c>
      <c r="V2134" t="s">
        <v>753</v>
      </c>
      <c r="W2134" t="s">
        <v>16</v>
      </c>
      <c r="X2134" t="s">
        <v>754</v>
      </c>
      <c r="Y2134" t="s">
        <v>755</v>
      </c>
      <c r="Z2134" t="s">
        <v>380</v>
      </c>
      <c r="AA2134" t="s">
        <v>1034</v>
      </c>
      <c r="AB2134" t="s">
        <v>1035</v>
      </c>
      <c r="AC2134" t="s">
        <v>758</v>
      </c>
      <c r="AD2134" t="s">
        <v>759</v>
      </c>
      <c r="AE2134" t="s">
        <v>562</v>
      </c>
      <c r="AF2134" t="s">
        <v>760</v>
      </c>
      <c r="AG2134" t="s">
        <v>761</v>
      </c>
      <c r="AH2134" t="s">
        <v>762</v>
      </c>
      <c r="AI2134" t="s">
        <v>763</v>
      </c>
      <c r="AJ2134">
        <v>696.01</v>
      </c>
      <c r="AK2134">
        <v>0</v>
      </c>
      <c r="AL2134">
        <v>0</v>
      </c>
      <c r="AM2134" t="s">
        <v>764</v>
      </c>
      <c r="AN2134" t="s">
        <v>764</v>
      </c>
      <c r="AO2134" t="s">
        <v>764</v>
      </c>
    </row>
    <row r="2135" spans="1:41" x14ac:dyDescent="0.35">
      <c r="A2135">
        <v>1022706</v>
      </c>
      <c r="B2135" t="s">
        <v>740</v>
      </c>
      <c r="C2135" t="s">
        <v>741</v>
      </c>
      <c r="D2135" t="s">
        <v>260</v>
      </c>
      <c r="E2135" t="s">
        <v>70</v>
      </c>
      <c r="F2135" t="s">
        <v>869</v>
      </c>
      <c r="G2135">
        <v>2021</v>
      </c>
      <c r="H2135">
        <v>2</v>
      </c>
      <c r="I2135" t="s">
        <v>858</v>
      </c>
      <c r="J2135" s="29">
        <v>44255</v>
      </c>
      <c r="K2135" t="s">
        <v>744</v>
      </c>
      <c r="L2135" t="s">
        <v>847</v>
      </c>
      <c r="M2135" t="s">
        <v>905</v>
      </c>
      <c r="N2135" t="s">
        <v>906</v>
      </c>
      <c r="O2135" t="s">
        <v>850</v>
      </c>
      <c r="P2135" t="s">
        <v>673</v>
      </c>
      <c r="Q2135" t="s">
        <v>749</v>
      </c>
      <c r="R2135" t="s">
        <v>490</v>
      </c>
      <c r="S2135" t="s">
        <v>1040</v>
      </c>
      <c r="T2135" t="s">
        <v>751</v>
      </c>
      <c r="U2135" t="s">
        <v>752</v>
      </c>
      <c r="V2135" t="s">
        <v>753</v>
      </c>
      <c r="W2135" t="s">
        <v>16</v>
      </c>
      <c r="X2135" t="s">
        <v>754</v>
      </c>
      <c r="Y2135" t="s">
        <v>755</v>
      </c>
      <c r="Z2135" t="s">
        <v>380</v>
      </c>
      <c r="AA2135" t="s">
        <v>1034</v>
      </c>
      <c r="AB2135" t="s">
        <v>1035</v>
      </c>
      <c r="AC2135" t="s">
        <v>758</v>
      </c>
      <c r="AD2135" t="s">
        <v>759</v>
      </c>
      <c r="AE2135" t="s">
        <v>766</v>
      </c>
      <c r="AF2135" t="s">
        <v>760</v>
      </c>
      <c r="AG2135" t="s">
        <v>761</v>
      </c>
      <c r="AH2135" t="s">
        <v>762</v>
      </c>
      <c r="AI2135" t="s">
        <v>763</v>
      </c>
      <c r="AJ2135">
        <v>234.59</v>
      </c>
      <c r="AK2135">
        <v>0</v>
      </c>
      <c r="AL2135">
        <v>0</v>
      </c>
      <c r="AM2135" t="s">
        <v>764</v>
      </c>
      <c r="AN2135" t="s">
        <v>764</v>
      </c>
      <c r="AO2135" t="s">
        <v>764</v>
      </c>
    </row>
    <row r="2136" spans="1:41" x14ac:dyDescent="0.35">
      <c r="A2136">
        <v>1023873</v>
      </c>
      <c r="B2136" t="s">
        <v>740</v>
      </c>
      <c r="C2136" t="s">
        <v>741</v>
      </c>
      <c r="D2136" t="s">
        <v>260</v>
      </c>
      <c r="E2136" t="s">
        <v>76</v>
      </c>
      <c r="F2136" t="s">
        <v>869</v>
      </c>
      <c r="G2136">
        <v>2021</v>
      </c>
      <c r="H2136">
        <v>2</v>
      </c>
      <c r="I2136" t="s">
        <v>858</v>
      </c>
      <c r="J2136" s="29">
        <v>44255</v>
      </c>
      <c r="K2136" t="s">
        <v>744</v>
      </c>
      <c r="L2136" t="s">
        <v>847</v>
      </c>
      <c r="M2136" t="s">
        <v>905</v>
      </c>
      <c r="N2136" t="s">
        <v>906</v>
      </c>
      <c r="O2136" t="s">
        <v>850</v>
      </c>
      <c r="P2136" t="s">
        <v>673</v>
      </c>
      <c r="Q2136" t="s">
        <v>749</v>
      </c>
      <c r="R2136" t="s">
        <v>544</v>
      </c>
      <c r="S2136" t="s">
        <v>1038</v>
      </c>
      <c r="T2136" t="s">
        <v>751</v>
      </c>
      <c r="U2136" t="s">
        <v>752</v>
      </c>
      <c r="V2136" t="s">
        <v>753</v>
      </c>
      <c r="W2136" t="s">
        <v>16</v>
      </c>
      <c r="X2136" t="s">
        <v>754</v>
      </c>
      <c r="Y2136" t="s">
        <v>755</v>
      </c>
      <c r="Z2136" t="s">
        <v>380</v>
      </c>
      <c r="AA2136" t="s">
        <v>1034</v>
      </c>
      <c r="AB2136" t="s">
        <v>1035</v>
      </c>
      <c r="AC2136" t="s">
        <v>758</v>
      </c>
      <c r="AD2136" t="s">
        <v>759</v>
      </c>
      <c r="AE2136" t="s">
        <v>768</v>
      </c>
      <c r="AF2136" t="s">
        <v>760</v>
      </c>
      <c r="AG2136" t="s">
        <v>761</v>
      </c>
      <c r="AH2136" t="s">
        <v>762</v>
      </c>
      <c r="AI2136" t="s">
        <v>763</v>
      </c>
      <c r="AJ2136">
        <v>7986.75</v>
      </c>
      <c r="AK2136">
        <v>0</v>
      </c>
      <c r="AL2136">
        <v>0</v>
      </c>
      <c r="AM2136" t="s">
        <v>764</v>
      </c>
      <c r="AN2136" t="s">
        <v>764</v>
      </c>
      <c r="AO2136" t="s">
        <v>764</v>
      </c>
    </row>
    <row r="2137" spans="1:41" x14ac:dyDescent="0.35">
      <c r="A2137">
        <v>1024742</v>
      </c>
      <c r="B2137" t="s">
        <v>740</v>
      </c>
      <c r="C2137" t="s">
        <v>741</v>
      </c>
      <c r="D2137" t="s">
        <v>260</v>
      </c>
      <c r="E2137" t="s">
        <v>67</v>
      </c>
      <c r="F2137" t="s">
        <v>869</v>
      </c>
      <c r="G2137">
        <v>2021</v>
      </c>
      <c r="H2137">
        <v>2</v>
      </c>
      <c r="I2137" t="s">
        <v>858</v>
      </c>
      <c r="J2137" s="29">
        <v>44255</v>
      </c>
      <c r="K2137" t="s">
        <v>744</v>
      </c>
      <c r="L2137" t="s">
        <v>847</v>
      </c>
      <c r="M2137" t="s">
        <v>905</v>
      </c>
      <c r="N2137" t="s">
        <v>906</v>
      </c>
      <c r="O2137" t="s">
        <v>850</v>
      </c>
      <c r="P2137" t="s">
        <v>673</v>
      </c>
      <c r="Q2137" t="s">
        <v>749</v>
      </c>
      <c r="R2137" t="s">
        <v>471</v>
      </c>
      <c r="S2137" t="s">
        <v>1041</v>
      </c>
      <c r="T2137" t="s">
        <v>751</v>
      </c>
      <c r="U2137" t="s">
        <v>752</v>
      </c>
      <c r="V2137" t="s">
        <v>753</v>
      </c>
      <c r="W2137" t="s">
        <v>16</v>
      </c>
      <c r="X2137" t="s">
        <v>754</v>
      </c>
      <c r="Y2137" t="s">
        <v>755</v>
      </c>
      <c r="Z2137" t="s">
        <v>380</v>
      </c>
      <c r="AA2137" t="s">
        <v>1034</v>
      </c>
      <c r="AB2137" t="s">
        <v>1035</v>
      </c>
      <c r="AC2137" t="s">
        <v>758</v>
      </c>
      <c r="AD2137" t="s">
        <v>759</v>
      </c>
      <c r="AE2137" t="s">
        <v>472</v>
      </c>
      <c r="AF2137" t="s">
        <v>760</v>
      </c>
      <c r="AG2137" t="s">
        <v>761</v>
      </c>
      <c r="AH2137" t="s">
        <v>762</v>
      </c>
      <c r="AI2137" t="s">
        <v>763</v>
      </c>
      <c r="AJ2137">
        <v>92.29</v>
      </c>
      <c r="AK2137">
        <v>0</v>
      </c>
      <c r="AL2137">
        <v>0</v>
      </c>
      <c r="AM2137" t="s">
        <v>764</v>
      </c>
      <c r="AN2137" t="s">
        <v>764</v>
      </c>
      <c r="AO2137" t="s">
        <v>764</v>
      </c>
    </row>
    <row r="2138" spans="1:41" x14ac:dyDescent="0.35">
      <c r="A2138">
        <v>1025002</v>
      </c>
      <c r="B2138" t="s">
        <v>740</v>
      </c>
      <c r="C2138" t="s">
        <v>741</v>
      </c>
      <c r="D2138" t="s">
        <v>260</v>
      </c>
      <c r="E2138" t="s">
        <v>64</v>
      </c>
      <c r="F2138" t="s">
        <v>869</v>
      </c>
      <c r="G2138">
        <v>2021</v>
      </c>
      <c r="H2138">
        <v>2</v>
      </c>
      <c r="I2138" t="s">
        <v>858</v>
      </c>
      <c r="J2138" s="29">
        <v>44255</v>
      </c>
      <c r="K2138" t="s">
        <v>744</v>
      </c>
      <c r="L2138" t="s">
        <v>847</v>
      </c>
      <c r="M2138" t="s">
        <v>905</v>
      </c>
      <c r="N2138" t="s">
        <v>906</v>
      </c>
      <c r="O2138" t="s">
        <v>850</v>
      </c>
      <c r="P2138" t="s">
        <v>673</v>
      </c>
      <c r="Q2138" t="s">
        <v>749</v>
      </c>
      <c r="R2138" t="s">
        <v>376</v>
      </c>
      <c r="S2138" t="s">
        <v>1042</v>
      </c>
      <c r="T2138" t="s">
        <v>751</v>
      </c>
      <c r="U2138" t="s">
        <v>752</v>
      </c>
      <c r="V2138" t="s">
        <v>753</v>
      </c>
      <c r="W2138" t="s">
        <v>16</v>
      </c>
      <c r="X2138" t="s">
        <v>754</v>
      </c>
      <c r="Y2138" t="s">
        <v>755</v>
      </c>
      <c r="Z2138" t="s">
        <v>380</v>
      </c>
      <c r="AA2138" t="s">
        <v>1034</v>
      </c>
      <c r="AB2138" t="s">
        <v>1035</v>
      </c>
      <c r="AC2138" t="s">
        <v>758</v>
      </c>
      <c r="AD2138" t="s">
        <v>759</v>
      </c>
      <c r="AE2138" t="s">
        <v>768</v>
      </c>
      <c r="AF2138" t="s">
        <v>760</v>
      </c>
      <c r="AG2138" t="s">
        <v>761</v>
      </c>
      <c r="AH2138" t="s">
        <v>762</v>
      </c>
      <c r="AI2138" t="s">
        <v>763</v>
      </c>
      <c r="AJ2138">
        <v>20048.990000000002</v>
      </c>
      <c r="AK2138">
        <v>0</v>
      </c>
      <c r="AL2138">
        <v>0</v>
      </c>
      <c r="AM2138" t="s">
        <v>764</v>
      </c>
      <c r="AN2138" t="s">
        <v>764</v>
      </c>
      <c r="AO2138" t="s">
        <v>764</v>
      </c>
    </row>
    <row r="2139" spans="1:41" x14ac:dyDescent="0.35">
      <c r="A2139">
        <v>1025002</v>
      </c>
      <c r="B2139" t="s">
        <v>740</v>
      </c>
      <c r="C2139" t="s">
        <v>741</v>
      </c>
      <c r="D2139" t="s">
        <v>260</v>
      </c>
      <c r="E2139" t="s">
        <v>64</v>
      </c>
      <c r="F2139" t="s">
        <v>869</v>
      </c>
      <c r="G2139">
        <v>2021</v>
      </c>
      <c r="H2139">
        <v>2</v>
      </c>
      <c r="I2139" t="s">
        <v>858</v>
      </c>
      <c r="J2139" s="29">
        <v>44255</v>
      </c>
      <c r="K2139" t="s">
        <v>744</v>
      </c>
      <c r="L2139" t="s">
        <v>847</v>
      </c>
      <c r="M2139" t="s">
        <v>905</v>
      </c>
      <c r="N2139" t="s">
        <v>906</v>
      </c>
      <c r="O2139" t="s">
        <v>850</v>
      </c>
      <c r="P2139" t="s">
        <v>673</v>
      </c>
      <c r="Q2139" t="s">
        <v>749</v>
      </c>
      <c r="R2139" t="s">
        <v>376</v>
      </c>
      <c r="S2139" t="s">
        <v>1042</v>
      </c>
      <c r="T2139" t="s">
        <v>751</v>
      </c>
      <c r="U2139" t="s">
        <v>752</v>
      </c>
      <c r="V2139" t="s">
        <v>753</v>
      </c>
      <c r="W2139" t="s">
        <v>16</v>
      </c>
      <c r="X2139" t="s">
        <v>754</v>
      </c>
      <c r="Y2139" t="s">
        <v>755</v>
      </c>
      <c r="Z2139" t="s">
        <v>380</v>
      </c>
      <c r="AA2139" t="s">
        <v>1034</v>
      </c>
      <c r="AB2139" t="s">
        <v>1035</v>
      </c>
      <c r="AC2139" t="s">
        <v>758</v>
      </c>
      <c r="AD2139" t="s">
        <v>759</v>
      </c>
      <c r="AE2139" t="s">
        <v>768</v>
      </c>
      <c r="AF2139" t="s">
        <v>760</v>
      </c>
      <c r="AG2139" t="s">
        <v>761</v>
      </c>
      <c r="AH2139" t="s">
        <v>762</v>
      </c>
      <c r="AI2139" t="s">
        <v>763</v>
      </c>
      <c r="AJ2139">
        <v>49317.38</v>
      </c>
      <c r="AK2139">
        <v>0</v>
      </c>
      <c r="AL2139">
        <v>0</v>
      </c>
      <c r="AM2139" t="s">
        <v>764</v>
      </c>
      <c r="AN2139" t="s">
        <v>764</v>
      </c>
      <c r="AO2139" t="s">
        <v>764</v>
      </c>
    </row>
    <row r="2140" spans="1:41" x14ac:dyDescent="0.35">
      <c r="A2140">
        <v>1027526</v>
      </c>
      <c r="B2140" t="s">
        <v>740</v>
      </c>
      <c r="C2140" t="s">
        <v>741</v>
      </c>
      <c r="D2140" t="s">
        <v>260</v>
      </c>
      <c r="E2140" t="s">
        <v>80</v>
      </c>
      <c r="F2140" t="s">
        <v>869</v>
      </c>
      <c r="G2140">
        <v>2021</v>
      </c>
      <c r="H2140">
        <v>2</v>
      </c>
      <c r="I2140" t="s">
        <v>858</v>
      </c>
      <c r="J2140" s="29">
        <v>44255</v>
      </c>
      <c r="K2140" t="s">
        <v>744</v>
      </c>
      <c r="L2140" t="s">
        <v>847</v>
      </c>
      <c r="M2140" t="s">
        <v>905</v>
      </c>
      <c r="N2140" t="s">
        <v>906</v>
      </c>
      <c r="O2140" t="s">
        <v>850</v>
      </c>
      <c r="P2140" t="s">
        <v>673</v>
      </c>
      <c r="Q2140" t="s">
        <v>749</v>
      </c>
      <c r="R2140" t="s">
        <v>561</v>
      </c>
      <c r="S2140" t="s">
        <v>1037</v>
      </c>
      <c r="T2140" t="s">
        <v>751</v>
      </c>
      <c r="U2140" t="s">
        <v>752</v>
      </c>
      <c r="V2140" t="s">
        <v>753</v>
      </c>
      <c r="W2140" t="s">
        <v>16</v>
      </c>
      <c r="X2140" t="s">
        <v>754</v>
      </c>
      <c r="Y2140" t="s">
        <v>755</v>
      </c>
      <c r="Z2140" t="s">
        <v>380</v>
      </c>
      <c r="AA2140" t="s">
        <v>1034</v>
      </c>
      <c r="AB2140" t="s">
        <v>1035</v>
      </c>
      <c r="AC2140" t="s">
        <v>758</v>
      </c>
      <c r="AD2140" t="s">
        <v>759</v>
      </c>
      <c r="AE2140" t="s">
        <v>562</v>
      </c>
      <c r="AF2140" t="s">
        <v>760</v>
      </c>
      <c r="AG2140" t="s">
        <v>761</v>
      </c>
      <c r="AH2140" t="s">
        <v>762</v>
      </c>
      <c r="AI2140" t="s">
        <v>763</v>
      </c>
      <c r="AJ2140">
        <v>836.85</v>
      </c>
      <c r="AK2140">
        <v>0</v>
      </c>
      <c r="AL2140">
        <v>0</v>
      </c>
      <c r="AM2140" t="s">
        <v>764</v>
      </c>
      <c r="AN2140" t="s">
        <v>764</v>
      </c>
      <c r="AO2140" t="s">
        <v>764</v>
      </c>
    </row>
    <row r="2141" spans="1:41" x14ac:dyDescent="0.35">
      <c r="A2141">
        <v>1028273</v>
      </c>
      <c r="B2141" t="s">
        <v>740</v>
      </c>
      <c r="C2141" t="s">
        <v>741</v>
      </c>
      <c r="D2141" t="s">
        <v>260</v>
      </c>
      <c r="E2141" t="s">
        <v>81</v>
      </c>
      <c r="F2141" t="s">
        <v>907</v>
      </c>
      <c r="G2141">
        <v>2021</v>
      </c>
      <c r="H2141">
        <v>1</v>
      </c>
      <c r="I2141" t="s">
        <v>858</v>
      </c>
      <c r="J2141" s="29">
        <v>44224</v>
      </c>
      <c r="K2141" t="s">
        <v>744</v>
      </c>
      <c r="L2141" t="s">
        <v>745</v>
      </c>
      <c r="M2141" t="s">
        <v>910</v>
      </c>
      <c r="N2141" t="s">
        <v>911</v>
      </c>
      <c r="O2141" t="s">
        <v>912</v>
      </c>
      <c r="P2141" t="s">
        <v>673</v>
      </c>
      <c r="Q2141" t="s">
        <v>749</v>
      </c>
      <c r="R2141" t="s">
        <v>574</v>
      </c>
      <c r="S2141" t="s">
        <v>1033</v>
      </c>
      <c r="T2141" t="s">
        <v>751</v>
      </c>
      <c r="U2141" t="s">
        <v>752</v>
      </c>
      <c r="V2141" t="s">
        <v>753</v>
      </c>
      <c r="W2141" t="s">
        <v>404</v>
      </c>
      <c r="X2141" t="s">
        <v>1043</v>
      </c>
      <c r="Y2141" t="s">
        <v>755</v>
      </c>
      <c r="Z2141" t="s">
        <v>380</v>
      </c>
      <c r="AA2141" t="s">
        <v>1034</v>
      </c>
      <c r="AB2141" t="s">
        <v>1035</v>
      </c>
      <c r="AC2141" t="s">
        <v>758</v>
      </c>
      <c r="AD2141" t="s">
        <v>759</v>
      </c>
      <c r="AE2141" t="s">
        <v>575</v>
      </c>
      <c r="AF2141" t="s">
        <v>760</v>
      </c>
      <c r="AG2141" t="s">
        <v>761</v>
      </c>
      <c r="AH2141" t="s">
        <v>762</v>
      </c>
      <c r="AI2141" t="s">
        <v>763</v>
      </c>
      <c r="AJ2141">
        <v>4681.3</v>
      </c>
      <c r="AK2141">
        <v>0</v>
      </c>
      <c r="AL2141">
        <v>0</v>
      </c>
      <c r="AM2141" t="s">
        <v>764</v>
      </c>
      <c r="AN2141" t="s">
        <v>764</v>
      </c>
      <c r="AO2141" t="s">
        <v>764</v>
      </c>
    </row>
    <row r="2142" spans="1:41" x14ac:dyDescent="0.35">
      <c r="A2142">
        <v>1028273</v>
      </c>
      <c r="B2142" t="s">
        <v>740</v>
      </c>
      <c r="C2142" t="s">
        <v>741</v>
      </c>
      <c r="D2142" t="s">
        <v>260</v>
      </c>
      <c r="E2142" t="s">
        <v>81</v>
      </c>
      <c r="F2142" t="s">
        <v>907</v>
      </c>
      <c r="G2142">
        <v>2021</v>
      </c>
      <c r="H2142">
        <v>1</v>
      </c>
      <c r="I2142" t="s">
        <v>858</v>
      </c>
      <c r="J2142" s="29">
        <v>44226</v>
      </c>
      <c r="K2142" t="s">
        <v>744</v>
      </c>
      <c r="L2142" t="s">
        <v>847</v>
      </c>
      <c r="M2142" t="s">
        <v>908</v>
      </c>
      <c r="N2142" t="s">
        <v>909</v>
      </c>
      <c r="O2142" t="s">
        <v>872</v>
      </c>
      <c r="P2142" t="s">
        <v>673</v>
      </c>
      <c r="Q2142" t="s">
        <v>749</v>
      </c>
      <c r="R2142" t="s">
        <v>574</v>
      </c>
      <c r="S2142" t="s">
        <v>1033</v>
      </c>
      <c r="T2142" t="s">
        <v>751</v>
      </c>
      <c r="U2142" t="s">
        <v>752</v>
      </c>
      <c r="V2142" t="s">
        <v>753</v>
      </c>
      <c r="W2142" t="s">
        <v>404</v>
      </c>
      <c r="X2142" t="s">
        <v>1043</v>
      </c>
      <c r="Y2142" t="s">
        <v>755</v>
      </c>
      <c r="Z2142" t="s">
        <v>380</v>
      </c>
      <c r="AA2142" t="s">
        <v>1034</v>
      </c>
      <c r="AB2142" t="s">
        <v>1035</v>
      </c>
      <c r="AC2142" t="s">
        <v>758</v>
      </c>
      <c r="AD2142" t="s">
        <v>759</v>
      </c>
      <c r="AE2142" t="s">
        <v>575</v>
      </c>
      <c r="AF2142" t="s">
        <v>760</v>
      </c>
      <c r="AG2142" t="s">
        <v>761</v>
      </c>
      <c r="AH2142" t="s">
        <v>762</v>
      </c>
      <c r="AI2142" t="s">
        <v>763</v>
      </c>
      <c r="AJ2142">
        <v>5676.59</v>
      </c>
      <c r="AK2142">
        <v>0</v>
      </c>
      <c r="AL2142">
        <v>0</v>
      </c>
      <c r="AM2142" t="s">
        <v>764</v>
      </c>
      <c r="AN2142" t="s">
        <v>764</v>
      </c>
      <c r="AO2142" t="s">
        <v>764</v>
      </c>
    </row>
    <row r="2143" spans="1:41" x14ac:dyDescent="0.35">
      <c r="A2143">
        <v>1028273</v>
      </c>
      <c r="B2143" t="s">
        <v>740</v>
      </c>
      <c r="C2143" t="s">
        <v>741</v>
      </c>
      <c r="D2143" t="s">
        <v>260</v>
      </c>
      <c r="E2143" t="s">
        <v>81</v>
      </c>
      <c r="F2143" t="s">
        <v>907</v>
      </c>
      <c r="G2143">
        <v>2021</v>
      </c>
      <c r="H2143">
        <v>1</v>
      </c>
      <c r="I2143" t="s">
        <v>858</v>
      </c>
      <c r="J2143" s="29">
        <v>44226</v>
      </c>
      <c r="K2143" t="s">
        <v>744</v>
      </c>
      <c r="L2143" t="s">
        <v>847</v>
      </c>
      <c r="M2143" t="s">
        <v>908</v>
      </c>
      <c r="N2143" t="s">
        <v>909</v>
      </c>
      <c r="O2143" t="s">
        <v>872</v>
      </c>
      <c r="P2143" t="s">
        <v>673</v>
      </c>
      <c r="Q2143" t="s">
        <v>749</v>
      </c>
      <c r="R2143" t="s">
        <v>574</v>
      </c>
      <c r="S2143" t="s">
        <v>1033</v>
      </c>
      <c r="T2143" t="s">
        <v>751</v>
      </c>
      <c r="U2143" t="s">
        <v>752</v>
      </c>
      <c r="V2143" t="s">
        <v>753</v>
      </c>
      <c r="W2143" t="s">
        <v>404</v>
      </c>
      <c r="X2143" t="s">
        <v>1043</v>
      </c>
      <c r="Y2143" t="s">
        <v>755</v>
      </c>
      <c r="Z2143" t="s">
        <v>380</v>
      </c>
      <c r="AA2143" t="s">
        <v>1034</v>
      </c>
      <c r="AB2143" t="s">
        <v>1035</v>
      </c>
      <c r="AC2143" t="s">
        <v>758</v>
      </c>
      <c r="AD2143" t="s">
        <v>759</v>
      </c>
      <c r="AE2143" t="s">
        <v>575</v>
      </c>
      <c r="AF2143" t="s">
        <v>760</v>
      </c>
      <c r="AG2143" t="s">
        <v>761</v>
      </c>
      <c r="AH2143" t="s">
        <v>762</v>
      </c>
      <c r="AI2143" t="s">
        <v>763</v>
      </c>
      <c r="AJ2143">
        <v>1388.6</v>
      </c>
      <c r="AK2143">
        <v>0</v>
      </c>
      <c r="AL2143">
        <v>0</v>
      </c>
      <c r="AM2143" t="s">
        <v>764</v>
      </c>
      <c r="AN2143" t="s">
        <v>764</v>
      </c>
      <c r="AO2143" t="s">
        <v>764</v>
      </c>
    </row>
    <row r="2144" spans="1:41" x14ac:dyDescent="0.35">
      <c r="A2144">
        <v>1360602</v>
      </c>
      <c r="B2144" t="s">
        <v>740</v>
      </c>
      <c r="C2144" t="s">
        <v>741</v>
      </c>
      <c r="D2144" t="s">
        <v>260</v>
      </c>
      <c r="E2144" t="s">
        <v>83</v>
      </c>
      <c r="F2144" t="s">
        <v>907</v>
      </c>
      <c r="G2144">
        <v>2021</v>
      </c>
      <c r="H2144">
        <v>1</v>
      </c>
      <c r="I2144" t="s">
        <v>858</v>
      </c>
      <c r="J2144" s="29">
        <v>44226</v>
      </c>
      <c r="K2144" t="s">
        <v>744</v>
      </c>
      <c r="L2144" t="s">
        <v>847</v>
      </c>
      <c r="M2144" t="s">
        <v>908</v>
      </c>
      <c r="N2144" t="s">
        <v>909</v>
      </c>
      <c r="O2144" t="s">
        <v>872</v>
      </c>
      <c r="P2144" t="s">
        <v>673</v>
      </c>
      <c r="Q2144" t="s">
        <v>749</v>
      </c>
      <c r="R2144" t="s">
        <v>574</v>
      </c>
      <c r="S2144" t="s">
        <v>1033</v>
      </c>
      <c r="T2144" t="s">
        <v>751</v>
      </c>
      <c r="U2144" t="s">
        <v>752</v>
      </c>
      <c r="V2144" t="s">
        <v>753</v>
      </c>
      <c r="W2144" t="s">
        <v>16</v>
      </c>
      <c r="X2144" t="s">
        <v>754</v>
      </c>
      <c r="Y2144" t="s">
        <v>755</v>
      </c>
      <c r="Z2144" t="s">
        <v>380</v>
      </c>
      <c r="AA2144" t="s">
        <v>1034</v>
      </c>
      <c r="AB2144" t="s">
        <v>1035</v>
      </c>
      <c r="AC2144" t="s">
        <v>758</v>
      </c>
      <c r="AD2144" t="s">
        <v>759</v>
      </c>
      <c r="AE2144" t="s">
        <v>575</v>
      </c>
      <c r="AF2144" t="s">
        <v>760</v>
      </c>
      <c r="AG2144" t="s">
        <v>761</v>
      </c>
      <c r="AH2144" t="s">
        <v>762</v>
      </c>
      <c r="AI2144" t="s">
        <v>763</v>
      </c>
      <c r="AJ2144">
        <v>203.15</v>
      </c>
      <c r="AK2144">
        <v>0</v>
      </c>
      <c r="AL2144">
        <v>0</v>
      </c>
      <c r="AM2144" t="s">
        <v>764</v>
      </c>
      <c r="AN2144" t="s">
        <v>764</v>
      </c>
      <c r="AO2144" t="s">
        <v>764</v>
      </c>
    </row>
    <row r="2145" spans="1:41" x14ac:dyDescent="0.35">
      <c r="A2145">
        <v>1027526</v>
      </c>
      <c r="B2145" t="s">
        <v>740</v>
      </c>
      <c r="C2145" t="s">
        <v>741</v>
      </c>
      <c r="D2145" t="s">
        <v>260</v>
      </c>
      <c r="E2145" t="s">
        <v>80</v>
      </c>
      <c r="F2145" t="s">
        <v>907</v>
      </c>
      <c r="G2145">
        <v>2021</v>
      </c>
      <c r="H2145">
        <v>1</v>
      </c>
      <c r="I2145" t="s">
        <v>858</v>
      </c>
      <c r="J2145" s="29">
        <v>44226</v>
      </c>
      <c r="K2145" t="s">
        <v>744</v>
      </c>
      <c r="L2145" t="s">
        <v>847</v>
      </c>
      <c r="M2145" t="s">
        <v>908</v>
      </c>
      <c r="N2145" t="s">
        <v>909</v>
      </c>
      <c r="O2145" t="s">
        <v>872</v>
      </c>
      <c r="P2145" t="s">
        <v>673</v>
      </c>
      <c r="Q2145" t="s">
        <v>749</v>
      </c>
      <c r="R2145" t="s">
        <v>561</v>
      </c>
      <c r="S2145" t="s">
        <v>1037</v>
      </c>
      <c r="T2145" t="s">
        <v>751</v>
      </c>
      <c r="U2145" t="s">
        <v>752</v>
      </c>
      <c r="V2145" t="s">
        <v>753</v>
      </c>
      <c r="W2145" t="s">
        <v>16</v>
      </c>
      <c r="X2145" t="s">
        <v>754</v>
      </c>
      <c r="Y2145" t="s">
        <v>755</v>
      </c>
      <c r="Z2145" t="s">
        <v>380</v>
      </c>
      <c r="AA2145" t="s">
        <v>1034</v>
      </c>
      <c r="AB2145" t="s">
        <v>1035</v>
      </c>
      <c r="AC2145" t="s">
        <v>758</v>
      </c>
      <c r="AD2145" t="s">
        <v>759</v>
      </c>
      <c r="AE2145" t="s">
        <v>562</v>
      </c>
      <c r="AF2145" t="s">
        <v>760</v>
      </c>
      <c r="AG2145" t="s">
        <v>761</v>
      </c>
      <c r="AH2145" t="s">
        <v>762</v>
      </c>
      <c r="AI2145" t="s">
        <v>763</v>
      </c>
      <c r="AJ2145">
        <v>11.07</v>
      </c>
      <c r="AK2145">
        <v>0</v>
      </c>
      <c r="AL2145">
        <v>0</v>
      </c>
      <c r="AM2145" t="s">
        <v>764</v>
      </c>
      <c r="AN2145" t="s">
        <v>764</v>
      </c>
      <c r="AO2145" t="s">
        <v>764</v>
      </c>
    </row>
    <row r="2146" spans="1:41" x14ac:dyDescent="0.35">
      <c r="A2146">
        <v>1720231</v>
      </c>
      <c r="B2146" t="s">
        <v>740</v>
      </c>
      <c r="C2146" t="s">
        <v>741</v>
      </c>
      <c r="D2146" t="s">
        <v>260</v>
      </c>
      <c r="E2146" t="s">
        <v>79</v>
      </c>
      <c r="F2146" t="s">
        <v>907</v>
      </c>
      <c r="G2146">
        <v>2021</v>
      </c>
      <c r="H2146">
        <v>1</v>
      </c>
      <c r="I2146" t="s">
        <v>858</v>
      </c>
      <c r="J2146" s="29">
        <v>44226</v>
      </c>
      <c r="K2146" t="s">
        <v>744</v>
      </c>
      <c r="L2146" t="s">
        <v>847</v>
      </c>
      <c r="M2146" t="s">
        <v>908</v>
      </c>
      <c r="N2146" t="s">
        <v>909</v>
      </c>
      <c r="O2146" t="s">
        <v>872</v>
      </c>
      <c r="P2146" t="s">
        <v>673</v>
      </c>
      <c r="Q2146" t="s">
        <v>749</v>
      </c>
      <c r="R2146" t="s">
        <v>561</v>
      </c>
      <c r="S2146" t="s">
        <v>1037</v>
      </c>
      <c r="T2146" t="s">
        <v>751</v>
      </c>
      <c r="U2146" t="s">
        <v>752</v>
      </c>
      <c r="V2146" t="s">
        <v>753</v>
      </c>
      <c r="W2146" t="s">
        <v>404</v>
      </c>
      <c r="X2146" t="s">
        <v>1043</v>
      </c>
      <c r="Y2146" t="s">
        <v>755</v>
      </c>
      <c r="Z2146" t="s">
        <v>380</v>
      </c>
      <c r="AA2146" t="s">
        <v>1034</v>
      </c>
      <c r="AB2146" t="s">
        <v>1035</v>
      </c>
      <c r="AC2146" t="s">
        <v>758</v>
      </c>
      <c r="AD2146" t="s">
        <v>759</v>
      </c>
      <c r="AE2146" t="s">
        <v>562</v>
      </c>
      <c r="AF2146" t="s">
        <v>760</v>
      </c>
      <c r="AG2146" t="s">
        <v>761</v>
      </c>
      <c r="AH2146" t="s">
        <v>762</v>
      </c>
      <c r="AI2146" t="s">
        <v>763</v>
      </c>
      <c r="AJ2146">
        <v>812.24</v>
      </c>
      <c r="AK2146">
        <v>0</v>
      </c>
      <c r="AL2146">
        <v>0</v>
      </c>
      <c r="AM2146" t="s">
        <v>764</v>
      </c>
      <c r="AN2146" t="s">
        <v>764</v>
      </c>
      <c r="AO2146" t="s">
        <v>764</v>
      </c>
    </row>
    <row r="2147" spans="1:41" x14ac:dyDescent="0.35">
      <c r="A2147">
        <v>1023873</v>
      </c>
      <c r="B2147" t="s">
        <v>740</v>
      </c>
      <c r="C2147" t="s">
        <v>741</v>
      </c>
      <c r="D2147" t="s">
        <v>260</v>
      </c>
      <c r="E2147" t="s">
        <v>76</v>
      </c>
      <c r="F2147" t="s">
        <v>907</v>
      </c>
      <c r="G2147">
        <v>2021</v>
      </c>
      <c r="H2147">
        <v>1</v>
      </c>
      <c r="I2147" t="s">
        <v>858</v>
      </c>
      <c r="J2147" s="29">
        <v>44224</v>
      </c>
      <c r="K2147" t="s">
        <v>744</v>
      </c>
      <c r="L2147" t="s">
        <v>745</v>
      </c>
      <c r="M2147" t="s">
        <v>910</v>
      </c>
      <c r="N2147" t="s">
        <v>911</v>
      </c>
      <c r="O2147" t="s">
        <v>912</v>
      </c>
      <c r="P2147" t="s">
        <v>673</v>
      </c>
      <c r="Q2147" t="s">
        <v>749</v>
      </c>
      <c r="R2147" t="s">
        <v>544</v>
      </c>
      <c r="S2147" t="s">
        <v>1038</v>
      </c>
      <c r="T2147" t="s">
        <v>751</v>
      </c>
      <c r="U2147" t="s">
        <v>752</v>
      </c>
      <c r="V2147" t="s">
        <v>753</v>
      </c>
      <c r="W2147" t="s">
        <v>16</v>
      </c>
      <c r="X2147" t="s">
        <v>754</v>
      </c>
      <c r="Y2147" t="s">
        <v>755</v>
      </c>
      <c r="Z2147" t="s">
        <v>380</v>
      </c>
      <c r="AA2147" t="s">
        <v>1034</v>
      </c>
      <c r="AB2147" t="s">
        <v>1035</v>
      </c>
      <c r="AC2147" t="s">
        <v>758</v>
      </c>
      <c r="AD2147" t="s">
        <v>759</v>
      </c>
      <c r="AE2147" t="s">
        <v>768</v>
      </c>
      <c r="AF2147" t="s">
        <v>760</v>
      </c>
      <c r="AG2147" t="s">
        <v>761</v>
      </c>
      <c r="AH2147" t="s">
        <v>762</v>
      </c>
      <c r="AI2147" t="s">
        <v>763</v>
      </c>
      <c r="AJ2147">
        <v>4997.72</v>
      </c>
      <c r="AK2147">
        <v>0</v>
      </c>
      <c r="AL2147">
        <v>0</v>
      </c>
      <c r="AM2147" t="s">
        <v>764</v>
      </c>
      <c r="AN2147" t="s">
        <v>764</v>
      </c>
      <c r="AO2147" t="s">
        <v>764</v>
      </c>
    </row>
    <row r="2148" spans="1:41" x14ac:dyDescent="0.35">
      <c r="A2148">
        <v>1023873</v>
      </c>
      <c r="B2148" t="s">
        <v>740</v>
      </c>
      <c r="C2148" t="s">
        <v>741</v>
      </c>
      <c r="D2148" t="s">
        <v>260</v>
      </c>
      <c r="E2148" t="s">
        <v>76</v>
      </c>
      <c r="F2148" t="s">
        <v>907</v>
      </c>
      <c r="G2148">
        <v>2021</v>
      </c>
      <c r="H2148">
        <v>1</v>
      </c>
      <c r="I2148" t="s">
        <v>858</v>
      </c>
      <c r="J2148" s="29">
        <v>44223</v>
      </c>
      <c r="K2148" t="s">
        <v>744</v>
      </c>
      <c r="L2148" t="s">
        <v>769</v>
      </c>
      <c r="M2148" t="s">
        <v>918</v>
      </c>
      <c r="N2148" t="s">
        <v>919</v>
      </c>
      <c r="O2148" t="s">
        <v>920</v>
      </c>
      <c r="P2148" t="s">
        <v>673</v>
      </c>
      <c r="Q2148" t="s">
        <v>749</v>
      </c>
      <c r="R2148" t="s">
        <v>544</v>
      </c>
      <c r="S2148" t="s">
        <v>1038</v>
      </c>
      <c r="T2148" t="s">
        <v>751</v>
      </c>
      <c r="U2148" t="s">
        <v>752</v>
      </c>
      <c r="V2148" t="s">
        <v>753</v>
      </c>
      <c r="W2148" t="s">
        <v>16</v>
      </c>
      <c r="X2148" t="s">
        <v>754</v>
      </c>
      <c r="Y2148" t="s">
        <v>755</v>
      </c>
      <c r="Z2148" t="s">
        <v>380</v>
      </c>
      <c r="AA2148" t="s">
        <v>1034</v>
      </c>
      <c r="AB2148" t="s">
        <v>1035</v>
      </c>
      <c r="AC2148" t="s">
        <v>758</v>
      </c>
      <c r="AD2148" t="s">
        <v>759</v>
      </c>
      <c r="AE2148" t="s">
        <v>768</v>
      </c>
      <c r="AF2148" t="s">
        <v>760</v>
      </c>
      <c r="AG2148" t="s">
        <v>761</v>
      </c>
      <c r="AH2148" t="s">
        <v>762</v>
      </c>
      <c r="AI2148" t="s">
        <v>763</v>
      </c>
      <c r="AJ2148">
        <v>-1349.01</v>
      </c>
      <c r="AK2148">
        <v>0</v>
      </c>
      <c r="AL2148">
        <v>0</v>
      </c>
      <c r="AM2148" t="s">
        <v>764</v>
      </c>
      <c r="AN2148" t="s">
        <v>764</v>
      </c>
      <c r="AO2148" t="s">
        <v>764</v>
      </c>
    </row>
    <row r="2149" spans="1:41" x14ac:dyDescent="0.35">
      <c r="A2149">
        <v>1022706</v>
      </c>
      <c r="B2149" t="s">
        <v>740</v>
      </c>
      <c r="C2149" t="s">
        <v>741</v>
      </c>
      <c r="D2149" t="s">
        <v>260</v>
      </c>
      <c r="E2149" t="s">
        <v>70</v>
      </c>
      <c r="F2149" t="s">
        <v>907</v>
      </c>
      <c r="G2149">
        <v>2021</v>
      </c>
      <c r="H2149">
        <v>1</v>
      </c>
      <c r="I2149" t="s">
        <v>858</v>
      </c>
      <c r="J2149" s="29">
        <v>44224</v>
      </c>
      <c r="K2149" t="s">
        <v>744</v>
      </c>
      <c r="L2149" t="s">
        <v>745</v>
      </c>
      <c r="M2149" t="s">
        <v>910</v>
      </c>
      <c r="N2149" t="s">
        <v>911</v>
      </c>
      <c r="O2149" t="s">
        <v>912</v>
      </c>
      <c r="P2149" t="s">
        <v>673</v>
      </c>
      <c r="Q2149" t="s">
        <v>749</v>
      </c>
      <c r="R2149" t="s">
        <v>490</v>
      </c>
      <c r="S2149" t="s">
        <v>1040</v>
      </c>
      <c r="T2149" t="s">
        <v>751</v>
      </c>
      <c r="U2149" t="s">
        <v>752</v>
      </c>
      <c r="V2149" t="s">
        <v>753</v>
      </c>
      <c r="W2149" t="s">
        <v>16</v>
      </c>
      <c r="X2149" t="s">
        <v>754</v>
      </c>
      <c r="Y2149" t="s">
        <v>755</v>
      </c>
      <c r="Z2149" t="s">
        <v>380</v>
      </c>
      <c r="AA2149" t="s">
        <v>1034</v>
      </c>
      <c r="AB2149" t="s">
        <v>1035</v>
      </c>
      <c r="AC2149" t="s">
        <v>758</v>
      </c>
      <c r="AD2149" t="s">
        <v>759</v>
      </c>
      <c r="AE2149" t="s">
        <v>766</v>
      </c>
      <c r="AF2149" t="s">
        <v>760</v>
      </c>
      <c r="AG2149" t="s">
        <v>761</v>
      </c>
      <c r="AH2149" t="s">
        <v>762</v>
      </c>
      <c r="AI2149" t="s">
        <v>763</v>
      </c>
      <c r="AJ2149">
        <v>2115.0500000000002</v>
      </c>
      <c r="AK2149">
        <v>0</v>
      </c>
      <c r="AL2149">
        <v>0</v>
      </c>
      <c r="AM2149" t="s">
        <v>764</v>
      </c>
      <c r="AN2149" t="s">
        <v>764</v>
      </c>
      <c r="AO2149" t="s">
        <v>764</v>
      </c>
    </row>
    <row r="2150" spans="1:41" x14ac:dyDescent="0.35">
      <c r="A2150">
        <v>1022706</v>
      </c>
      <c r="B2150" t="s">
        <v>740</v>
      </c>
      <c r="C2150" t="s">
        <v>741</v>
      </c>
      <c r="D2150" t="s">
        <v>260</v>
      </c>
      <c r="E2150" t="s">
        <v>70</v>
      </c>
      <c r="F2150" t="s">
        <v>907</v>
      </c>
      <c r="G2150">
        <v>2021</v>
      </c>
      <c r="H2150">
        <v>1</v>
      </c>
      <c r="I2150" t="s">
        <v>858</v>
      </c>
      <c r="J2150" s="29">
        <v>44226</v>
      </c>
      <c r="K2150" t="s">
        <v>744</v>
      </c>
      <c r="L2150" t="s">
        <v>847</v>
      </c>
      <c r="M2150" t="s">
        <v>908</v>
      </c>
      <c r="N2150" t="s">
        <v>909</v>
      </c>
      <c r="O2150" t="s">
        <v>872</v>
      </c>
      <c r="P2150" t="s">
        <v>673</v>
      </c>
      <c r="Q2150" t="s">
        <v>749</v>
      </c>
      <c r="R2150" t="s">
        <v>490</v>
      </c>
      <c r="S2150" t="s">
        <v>1040</v>
      </c>
      <c r="T2150" t="s">
        <v>751</v>
      </c>
      <c r="U2150" t="s">
        <v>752</v>
      </c>
      <c r="V2150" t="s">
        <v>753</v>
      </c>
      <c r="W2150" t="s">
        <v>16</v>
      </c>
      <c r="X2150" t="s">
        <v>754</v>
      </c>
      <c r="Y2150" t="s">
        <v>755</v>
      </c>
      <c r="Z2150" t="s">
        <v>380</v>
      </c>
      <c r="AA2150" t="s">
        <v>1034</v>
      </c>
      <c r="AB2150" t="s">
        <v>1035</v>
      </c>
      <c r="AC2150" t="s">
        <v>758</v>
      </c>
      <c r="AD2150" t="s">
        <v>759</v>
      </c>
      <c r="AE2150" t="s">
        <v>766</v>
      </c>
      <c r="AF2150" t="s">
        <v>760</v>
      </c>
      <c r="AG2150" t="s">
        <v>761</v>
      </c>
      <c r="AH2150" t="s">
        <v>762</v>
      </c>
      <c r="AI2150" t="s">
        <v>763</v>
      </c>
      <c r="AJ2150">
        <v>178.07</v>
      </c>
      <c r="AK2150">
        <v>0</v>
      </c>
      <c r="AL2150">
        <v>0</v>
      </c>
      <c r="AM2150" t="s">
        <v>764</v>
      </c>
      <c r="AN2150" t="s">
        <v>764</v>
      </c>
      <c r="AO2150" t="s">
        <v>764</v>
      </c>
    </row>
    <row r="2151" spans="1:41" x14ac:dyDescent="0.35">
      <c r="A2151">
        <v>1022705</v>
      </c>
      <c r="B2151" t="s">
        <v>740</v>
      </c>
      <c r="C2151" t="s">
        <v>741</v>
      </c>
      <c r="D2151" t="s">
        <v>260</v>
      </c>
      <c r="E2151" t="s">
        <v>69</v>
      </c>
      <c r="F2151" t="s">
        <v>907</v>
      </c>
      <c r="G2151">
        <v>2021</v>
      </c>
      <c r="H2151">
        <v>1</v>
      </c>
      <c r="I2151" t="s">
        <v>858</v>
      </c>
      <c r="J2151" s="29">
        <v>44226</v>
      </c>
      <c r="K2151" t="s">
        <v>744</v>
      </c>
      <c r="L2151" t="s">
        <v>847</v>
      </c>
      <c r="M2151" t="s">
        <v>908</v>
      </c>
      <c r="N2151" t="s">
        <v>909</v>
      </c>
      <c r="O2151" t="s">
        <v>872</v>
      </c>
      <c r="P2151" t="s">
        <v>673</v>
      </c>
      <c r="Q2151" t="s">
        <v>749</v>
      </c>
      <c r="R2151" t="s">
        <v>490</v>
      </c>
      <c r="S2151" t="s">
        <v>1040</v>
      </c>
      <c r="T2151" t="s">
        <v>751</v>
      </c>
      <c r="U2151" t="s">
        <v>752</v>
      </c>
      <c r="V2151" t="s">
        <v>753</v>
      </c>
      <c r="W2151" t="s">
        <v>404</v>
      </c>
      <c r="X2151" t="s">
        <v>1043</v>
      </c>
      <c r="Y2151" t="s">
        <v>755</v>
      </c>
      <c r="Z2151" t="s">
        <v>380</v>
      </c>
      <c r="AA2151" t="s">
        <v>1034</v>
      </c>
      <c r="AB2151" t="s">
        <v>1035</v>
      </c>
      <c r="AC2151" t="s">
        <v>758</v>
      </c>
      <c r="AD2151" t="s">
        <v>759</v>
      </c>
      <c r="AE2151" t="s">
        <v>766</v>
      </c>
      <c r="AF2151" t="s">
        <v>760</v>
      </c>
      <c r="AG2151" t="s">
        <v>761</v>
      </c>
      <c r="AH2151" t="s">
        <v>762</v>
      </c>
      <c r="AI2151" t="s">
        <v>763</v>
      </c>
      <c r="AJ2151">
        <v>2131.0100000000002</v>
      </c>
      <c r="AK2151">
        <v>0</v>
      </c>
      <c r="AL2151">
        <v>0</v>
      </c>
      <c r="AM2151" t="s">
        <v>764</v>
      </c>
      <c r="AN2151" t="s">
        <v>764</v>
      </c>
      <c r="AO2151" t="s">
        <v>764</v>
      </c>
    </row>
    <row r="2152" spans="1:41" x14ac:dyDescent="0.35">
      <c r="A2152">
        <v>1024742</v>
      </c>
      <c r="B2152" t="s">
        <v>740</v>
      </c>
      <c r="C2152" t="s">
        <v>741</v>
      </c>
      <c r="D2152" t="s">
        <v>260</v>
      </c>
      <c r="E2152" t="s">
        <v>67</v>
      </c>
      <c r="F2152" t="s">
        <v>907</v>
      </c>
      <c r="G2152">
        <v>2021</v>
      </c>
      <c r="H2152">
        <v>1</v>
      </c>
      <c r="I2152" t="s">
        <v>858</v>
      </c>
      <c r="J2152" s="29">
        <v>44224</v>
      </c>
      <c r="K2152" t="s">
        <v>744</v>
      </c>
      <c r="L2152" t="s">
        <v>745</v>
      </c>
      <c r="M2152" t="s">
        <v>910</v>
      </c>
      <c r="N2152" t="s">
        <v>911</v>
      </c>
      <c r="O2152" t="s">
        <v>912</v>
      </c>
      <c r="P2152" t="s">
        <v>673</v>
      </c>
      <c r="Q2152" t="s">
        <v>749</v>
      </c>
      <c r="R2152" t="s">
        <v>471</v>
      </c>
      <c r="S2152" t="s">
        <v>1041</v>
      </c>
      <c r="T2152" t="s">
        <v>751</v>
      </c>
      <c r="U2152" t="s">
        <v>752</v>
      </c>
      <c r="V2152" t="s">
        <v>753</v>
      </c>
      <c r="W2152" t="s">
        <v>16</v>
      </c>
      <c r="X2152" t="s">
        <v>754</v>
      </c>
      <c r="Y2152" t="s">
        <v>755</v>
      </c>
      <c r="Z2152" t="s">
        <v>380</v>
      </c>
      <c r="AA2152" t="s">
        <v>1034</v>
      </c>
      <c r="AB2152" t="s">
        <v>1035</v>
      </c>
      <c r="AC2152" t="s">
        <v>758</v>
      </c>
      <c r="AD2152" t="s">
        <v>759</v>
      </c>
      <c r="AE2152" t="s">
        <v>472</v>
      </c>
      <c r="AF2152" t="s">
        <v>760</v>
      </c>
      <c r="AG2152" t="s">
        <v>761</v>
      </c>
      <c r="AH2152" t="s">
        <v>762</v>
      </c>
      <c r="AI2152" t="s">
        <v>763</v>
      </c>
      <c r="AJ2152">
        <v>13121.4</v>
      </c>
      <c r="AK2152">
        <v>0</v>
      </c>
      <c r="AL2152">
        <v>0</v>
      </c>
      <c r="AM2152" t="s">
        <v>764</v>
      </c>
      <c r="AN2152" t="s">
        <v>764</v>
      </c>
      <c r="AO2152" t="s">
        <v>764</v>
      </c>
    </row>
    <row r="2153" spans="1:41" x14ac:dyDescent="0.35">
      <c r="A2153">
        <v>1024741</v>
      </c>
      <c r="B2153" t="s">
        <v>740</v>
      </c>
      <c r="C2153" t="s">
        <v>741</v>
      </c>
      <c r="D2153" t="s">
        <v>260</v>
      </c>
      <c r="E2153" t="s">
        <v>66</v>
      </c>
      <c r="F2153" t="s">
        <v>907</v>
      </c>
      <c r="G2153">
        <v>2021</v>
      </c>
      <c r="H2153">
        <v>1</v>
      </c>
      <c r="I2153" t="s">
        <v>858</v>
      </c>
      <c r="J2153" s="29">
        <v>44224</v>
      </c>
      <c r="K2153" t="s">
        <v>744</v>
      </c>
      <c r="L2153" t="s">
        <v>745</v>
      </c>
      <c r="M2153" t="s">
        <v>910</v>
      </c>
      <c r="N2153" t="s">
        <v>911</v>
      </c>
      <c r="O2153" t="s">
        <v>912</v>
      </c>
      <c r="P2153" t="s">
        <v>673</v>
      </c>
      <c r="Q2153" t="s">
        <v>749</v>
      </c>
      <c r="R2153" t="s">
        <v>471</v>
      </c>
      <c r="S2153" t="s">
        <v>1041</v>
      </c>
      <c r="T2153" t="s">
        <v>751</v>
      </c>
      <c r="U2153" t="s">
        <v>752</v>
      </c>
      <c r="V2153" t="s">
        <v>753</v>
      </c>
      <c r="W2153" t="s">
        <v>404</v>
      </c>
      <c r="X2153" t="s">
        <v>1043</v>
      </c>
      <c r="Y2153" t="s">
        <v>755</v>
      </c>
      <c r="Z2153" t="s">
        <v>380</v>
      </c>
      <c r="AA2153" t="s">
        <v>1034</v>
      </c>
      <c r="AB2153" t="s">
        <v>1035</v>
      </c>
      <c r="AC2153" t="s">
        <v>758</v>
      </c>
      <c r="AD2153" t="s">
        <v>759</v>
      </c>
      <c r="AE2153" t="s">
        <v>472</v>
      </c>
      <c r="AF2153" t="s">
        <v>760</v>
      </c>
      <c r="AG2153" t="s">
        <v>761</v>
      </c>
      <c r="AH2153" t="s">
        <v>762</v>
      </c>
      <c r="AI2153" t="s">
        <v>763</v>
      </c>
      <c r="AJ2153">
        <v>424.03</v>
      </c>
      <c r="AK2153">
        <v>0</v>
      </c>
      <c r="AL2153">
        <v>0</v>
      </c>
      <c r="AM2153" t="s">
        <v>764</v>
      </c>
      <c r="AN2153" t="s">
        <v>764</v>
      </c>
      <c r="AO2153" t="s">
        <v>764</v>
      </c>
    </row>
    <row r="2154" spans="1:41" x14ac:dyDescent="0.35">
      <c r="A2154">
        <v>1024741</v>
      </c>
      <c r="B2154" t="s">
        <v>740</v>
      </c>
      <c r="C2154" t="s">
        <v>741</v>
      </c>
      <c r="D2154" t="s">
        <v>260</v>
      </c>
      <c r="E2154" t="s">
        <v>66</v>
      </c>
      <c r="F2154" t="s">
        <v>907</v>
      </c>
      <c r="G2154">
        <v>2021</v>
      </c>
      <c r="H2154">
        <v>1</v>
      </c>
      <c r="I2154" t="s">
        <v>858</v>
      </c>
      <c r="J2154" s="29">
        <v>44226</v>
      </c>
      <c r="K2154" t="s">
        <v>744</v>
      </c>
      <c r="L2154" t="s">
        <v>847</v>
      </c>
      <c r="M2154" t="s">
        <v>908</v>
      </c>
      <c r="N2154" t="s">
        <v>909</v>
      </c>
      <c r="O2154" t="s">
        <v>872</v>
      </c>
      <c r="P2154" t="s">
        <v>673</v>
      </c>
      <c r="Q2154" t="s">
        <v>749</v>
      </c>
      <c r="R2154" t="s">
        <v>471</v>
      </c>
      <c r="S2154" t="s">
        <v>1041</v>
      </c>
      <c r="T2154" t="s">
        <v>751</v>
      </c>
      <c r="U2154" t="s">
        <v>752</v>
      </c>
      <c r="V2154" t="s">
        <v>753</v>
      </c>
      <c r="W2154" t="s">
        <v>404</v>
      </c>
      <c r="X2154" t="s">
        <v>1043</v>
      </c>
      <c r="Y2154" t="s">
        <v>755</v>
      </c>
      <c r="Z2154" t="s">
        <v>380</v>
      </c>
      <c r="AA2154" t="s">
        <v>1034</v>
      </c>
      <c r="AB2154" t="s">
        <v>1035</v>
      </c>
      <c r="AC2154" t="s">
        <v>758</v>
      </c>
      <c r="AD2154" t="s">
        <v>759</v>
      </c>
      <c r="AE2154" t="s">
        <v>472</v>
      </c>
      <c r="AF2154" t="s">
        <v>760</v>
      </c>
      <c r="AG2154" t="s">
        <v>761</v>
      </c>
      <c r="AH2154" t="s">
        <v>762</v>
      </c>
      <c r="AI2154" t="s">
        <v>763</v>
      </c>
      <c r="AJ2154">
        <v>79.91</v>
      </c>
      <c r="AK2154">
        <v>0</v>
      </c>
      <c r="AL2154">
        <v>0</v>
      </c>
      <c r="AM2154" t="s">
        <v>764</v>
      </c>
      <c r="AN2154" t="s">
        <v>764</v>
      </c>
      <c r="AO2154" t="s">
        <v>764</v>
      </c>
    </row>
    <row r="2155" spans="1:41" x14ac:dyDescent="0.35">
      <c r="A2155">
        <v>1025001</v>
      </c>
      <c r="B2155" t="s">
        <v>740</v>
      </c>
      <c r="C2155" t="s">
        <v>741</v>
      </c>
      <c r="D2155" t="s">
        <v>260</v>
      </c>
      <c r="E2155" t="s">
        <v>63</v>
      </c>
      <c r="F2155" t="s">
        <v>907</v>
      </c>
      <c r="G2155">
        <v>2021</v>
      </c>
      <c r="H2155">
        <v>1</v>
      </c>
      <c r="I2155" t="s">
        <v>858</v>
      </c>
      <c r="J2155" s="29">
        <v>44224</v>
      </c>
      <c r="K2155" t="s">
        <v>744</v>
      </c>
      <c r="L2155" t="s">
        <v>745</v>
      </c>
      <c r="M2155" t="s">
        <v>910</v>
      </c>
      <c r="N2155" t="s">
        <v>911</v>
      </c>
      <c r="O2155" t="s">
        <v>912</v>
      </c>
      <c r="P2155" t="s">
        <v>673</v>
      </c>
      <c r="Q2155" t="s">
        <v>749</v>
      </c>
      <c r="R2155" t="s">
        <v>376</v>
      </c>
      <c r="S2155" t="s">
        <v>1042</v>
      </c>
      <c r="T2155" t="s">
        <v>751</v>
      </c>
      <c r="U2155" t="s">
        <v>752</v>
      </c>
      <c r="V2155" t="s">
        <v>753</v>
      </c>
      <c r="W2155" t="s">
        <v>406</v>
      </c>
      <c r="X2155" t="s">
        <v>1036</v>
      </c>
      <c r="Y2155" t="s">
        <v>755</v>
      </c>
      <c r="Z2155" t="s">
        <v>380</v>
      </c>
      <c r="AA2155" t="s">
        <v>1034</v>
      </c>
      <c r="AB2155" t="s">
        <v>1035</v>
      </c>
      <c r="AC2155" t="s">
        <v>758</v>
      </c>
      <c r="AD2155" t="s">
        <v>759</v>
      </c>
      <c r="AE2155" t="s">
        <v>768</v>
      </c>
      <c r="AF2155" t="s">
        <v>760</v>
      </c>
      <c r="AG2155" t="s">
        <v>761</v>
      </c>
      <c r="AH2155" t="s">
        <v>762</v>
      </c>
      <c r="AI2155" t="s">
        <v>763</v>
      </c>
      <c r="AJ2155">
        <v>122.42</v>
      </c>
      <c r="AK2155">
        <v>0</v>
      </c>
      <c r="AL2155">
        <v>0</v>
      </c>
      <c r="AM2155" t="s">
        <v>764</v>
      </c>
      <c r="AN2155" t="s">
        <v>764</v>
      </c>
      <c r="AO2155" t="s">
        <v>764</v>
      </c>
    </row>
    <row r="2156" spans="1:41" x14ac:dyDescent="0.35">
      <c r="A2156">
        <v>1025001</v>
      </c>
      <c r="B2156" t="s">
        <v>740</v>
      </c>
      <c r="C2156" t="s">
        <v>741</v>
      </c>
      <c r="D2156" t="s">
        <v>260</v>
      </c>
      <c r="E2156" t="s">
        <v>63</v>
      </c>
      <c r="F2156" t="s">
        <v>907</v>
      </c>
      <c r="G2156">
        <v>2021</v>
      </c>
      <c r="H2156">
        <v>1</v>
      </c>
      <c r="I2156" t="s">
        <v>858</v>
      </c>
      <c r="J2156" s="29">
        <v>44226</v>
      </c>
      <c r="K2156" t="s">
        <v>744</v>
      </c>
      <c r="L2156" t="s">
        <v>847</v>
      </c>
      <c r="M2156" t="s">
        <v>908</v>
      </c>
      <c r="N2156" t="s">
        <v>909</v>
      </c>
      <c r="O2156" t="s">
        <v>872</v>
      </c>
      <c r="P2156" t="s">
        <v>673</v>
      </c>
      <c r="Q2156" t="s">
        <v>749</v>
      </c>
      <c r="R2156" t="s">
        <v>376</v>
      </c>
      <c r="S2156" t="s">
        <v>1042</v>
      </c>
      <c r="T2156" t="s">
        <v>751</v>
      </c>
      <c r="U2156" t="s">
        <v>752</v>
      </c>
      <c r="V2156" t="s">
        <v>753</v>
      </c>
      <c r="W2156" t="s">
        <v>406</v>
      </c>
      <c r="X2156" t="s">
        <v>1036</v>
      </c>
      <c r="Y2156" t="s">
        <v>755</v>
      </c>
      <c r="Z2156" t="s">
        <v>380</v>
      </c>
      <c r="AA2156" t="s">
        <v>1034</v>
      </c>
      <c r="AB2156" t="s">
        <v>1035</v>
      </c>
      <c r="AC2156" t="s">
        <v>758</v>
      </c>
      <c r="AD2156" t="s">
        <v>759</v>
      </c>
      <c r="AE2156" t="s">
        <v>768</v>
      </c>
      <c r="AF2156" t="s">
        <v>760</v>
      </c>
      <c r="AG2156" t="s">
        <v>761</v>
      </c>
      <c r="AH2156" t="s">
        <v>762</v>
      </c>
      <c r="AI2156" t="s">
        <v>763</v>
      </c>
      <c r="AJ2156">
        <v>833.93</v>
      </c>
      <c r="AK2156">
        <v>0</v>
      </c>
      <c r="AL2156">
        <v>0</v>
      </c>
      <c r="AM2156" t="s">
        <v>764</v>
      </c>
      <c r="AN2156" t="s">
        <v>764</v>
      </c>
      <c r="AO2156" t="s">
        <v>764</v>
      </c>
    </row>
    <row r="2157" spans="1:41" x14ac:dyDescent="0.35">
      <c r="A2157">
        <v>1025002</v>
      </c>
      <c r="B2157" t="s">
        <v>740</v>
      </c>
      <c r="C2157" t="s">
        <v>741</v>
      </c>
      <c r="D2157" t="s">
        <v>260</v>
      </c>
      <c r="E2157" t="s">
        <v>64</v>
      </c>
      <c r="F2157" t="s">
        <v>907</v>
      </c>
      <c r="G2157">
        <v>2021</v>
      </c>
      <c r="H2157">
        <v>1</v>
      </c>
      <c r="I2157" t="s">
        <v>858</v>
      </c>
      <c r="J2157" s="29">
        <v>44224</v>
      </c>
      <c r="K2157" t="s">
        <v>744</v>
      </c>
      <c r="L2157" t="s">
        <v>745</v>
      </c>
      <c r="M2157" t="s">
        <v>910</v>
      </c>
      <c r="N2157" t="s">
        <v>911</v>
      </c>
      <c r="O2157" t="s">
        <v>912</v>
      </c>
      <c r="P2157" t="s">
        <v>673</v>
      </c>
      <c r="Q2157" t="s">
        <v>749</v>
      </c>
      <c r="R2157" t="s">
        <v>376</v>
      </c>
      <c r="S2157" t="s">
        <v>1042</v>
      </c>
      <c r="T2157" t="s">
        <v>751</v>
      </c>
      <c r="U2157" t="s">
        <v>752</v>
      </c>
      <c r="V2157" t="s">
        <v>753</v>
      </c>
      <c r="W2157" t="s">
        <v>16</v>
      </c>
      <c r="X2157" t="s">
        <v>754</v>
      </c>
      <c r="Y2157" t="s">
        <v>755</v>
      </c>
      <c r="Z2157" t="s">
        <v>380</v>
      </c>
      <c r="AA2157" t="s">
        <v>1034</v>
      </c>
      <c r="AB2157" t="s">
        <v>1035</v>
      </c>
      <c r="AC2157" t="s">
        <v>758</v>
      </c>
      <c r="AD2157" t="s">
        <v>759</v>
      </c>
      <c r="AE2157" t="s">
        <v>768</v>
      </c>
      <c r="AF2157" t="s">
        <v>760</v>
      </c>
      <c r="AG2157" t="s">
        <v>761</v>
      </c>
      <c r="AH2157" t="s">
        <v>762</v>
      </c>
      <c r="AI2157" t="s">
        <v>763</v>
      </c>
      <c r="AJ2157">
        <v>17792.810000000001</v>
      </c>
      <c r="AK2157">
        <v>0</v>
      </c>
      <c r="AL2157">
        <v>0</v>
      </c>
      <c r="AM2157" t="s">
        <v>764</v>
      </c>
      <c r="AN2157" t="s">
        <v>764</v>
      </c>
      <c r="AO2157" t="s">
        <v>764</v>
      </c>
    </row>
    <row r="2158" spans="1:41" x14ac:dyDescent="0.35">
      <c r="A2158">
        <v>1025002</v>
      </c>
      <c r="B2158" t="s">
        <v>740</v>
      </c>
      <c r="C2158" t="s">
        <v>741</v>
      </c>
      <c r="D2158" t="s">
        <v>260</v>
      </c>
      <c r="E2158" t="s">
        <v>64</v>
      </c>
      <c r="F2158" t="s">
        <v>907</v>
      </c>
      <c r="G2158">
        <v>2021</v>
      </c>
      <c r="H2158">
        <v>1</v>
      </c>
      <c r="I2158" t="s">
        <v>858</v>
      </c>
      <c r="J2158" s="29">
        <v>44223</v>
      </c>
      <c r="K2158" t="s">
        <v>744</v>
      </c>
      <c r="L2158" t="s">
        <v>769</v>
      </c>
      <c r="M2158" t="s">
        <v>918</v>
      </c>
      <c r="N2158" t="s">
        <v>919</v>
      </c>
      <c r="O2158" t="s">
        <v>920</v>
      </c>
      <c r="P2158" t="s">
        <v>673</v>
      </c>
      <c r="Q2158" t="s">
        <v>749</v>
      </c>
      <c r="R2158" t="s">
        <v>376</v>
      </c>
      <c r="S2158" t="s">
        <v>1042</v>
      </c>
      <c r="T2158" t="s">
        <v>751</v>
      </c>
      <c r="U2158" t="s">
        <v>752</v>
      </c>
      <c r="V2158" t="s">
        <v>753</v>
      </c>
      <c r="W2158" t="s">
        <v>16</v>
      </c>
      <c r="X2158" t="s">
        <v>754</v>
      </c>
      <c r="Y2158" t="s">
        <v>755</v>
      </c>
      <c r="Z2158" t="s">
        <v>380</v>
      </c>
      <c r="AA2158" t="s">
        <v>1034</v>
      </c>
      <c r="AB2158" t="s">
        <v>1035</v>
      </c>
      <c r="AC2158" t="s">
        <v>758</v>
      </c>
      <c r="AD2158" t="s">
        <v>759</v>
      </c>
      <c r="AE2158" t="s">
        <v>768</v>
      </c>
      <c r="AF2158" t="s">
        <v>760</v>
      </c>
      <c r="AG2158" t="s">
        <v>761</v>
      </c>
      <c r="AH2158" t="s">
        <v>762</v>
      </c>
      <c r="AI2158" t="s">
        <v>763</v>
      </c>
      <c r="AJ2158">
        <v>-10342.040000000001</v>
      </c>
      <c r="AK2158">
        <v>0</v>
      </c>
      <c r="AL2158">
        <v>0</v>
      </c>
      <c r="AM2158" t="s">
        <v>764</v>
      </c>
      <c r="AN2158" t="s">
        <v>764</v>
      </c>
      <c r="AO2158" t="s">
        <v>764</v>
      </c>
    </row>
    <row r="2159" spans="1:41" x14ac:dyDescent="0.35">
      <c r="A2159">
        <v>1025000</v>
      </c>
      <c r="B2159" t="s">
        <v>740</v>
      </c>
      <c r="C2159" t="s">
        <v>741</v>
      </c>
      <c r="D2159" t="s">
        <v>260</v>
      </c>
      <c r="E2159" t="s">
        <v>62</v>
      </c>
      <c r="F2159" t="s">
        <v>907</v>
      </c>
      <c r="G2159">
        <v>2021</v>
      </c>
      <c r="H2159">
        <v>1</v>
      </c>
      <c r="I2159" t="s">
        <v>858</v>
      </c>
      <c r="J2159" s="29">
        <v>44224</v>
      </c>
      <c r="K2159" t="s">
        <v>744</v>
      </c>
      <c r="L2159" t="s">
        <v>745</v>
      </c>
      <c r="M2159" t="s">
        <v>910</v>
      </c>
      <c r="N2159" t="s">
        <v>911</v>
      </c>
      <c r="O2159" t="s">
        <v>912</v>
      </c>
      <c r="P2159" t="s">
        <v>673</v>
      </c>
      <c r="Q2159" t="s">
        <v>749</v>
      </c>
      <c r="R2159" t="s">
        <v>376</v>
      </c>
      <c r="S2159" t="s">
        <v>1042</v>
      </c>
      <c r="T2159" t="s">
        <v>751</v>
      </c>
      <c r="U2159" t="s">
        <v>752</v>
      </c>
      <c r="V2159" t="s">
        <v>753</v>
      </c>
      <c r="W2159" t="s">
        <v>404</v>
      </c>
      <c r="X2159" t="s">
        <v>1043</v>
      </c>
      <c r="Y2159" t="s">
        <v>755</v>
      </c>
      <c r="Z2159" t="s">
        <v>380</v>
      </c>
      <c r="AA2159" t="s">
        <v>1034</v>
      </c>
      <c r="AB2159" t="s">
        <v>1035</v>
      </c>
      <c r="AC2159" t="s">
        <v>758</v>
      </c>
      <c r="AD2159" t="s">
        <v>759</v>
      </c>
      <c r="AE2159" t="s">
        <v>768</v>
      </c>
      <c r="AF2159" t="s">
        <v>760</v>
      </c>
      <c r="AG2159" t="s">
        <v>761</v>
      </c>
      <c r="AH2159" t="s">
        <v>762</v>
      </c>
      <c r="AI2159" t="s">
        <v>763</v>
      </c>
      <c r="AJ2159">
        <v>-5383.16</v>
      </c>
      <c r="AK2159">
        <v>0</v>
      </c>
      <c r="AL2159">
        <v>0</v>
      </c>
      <c r="AM2159" t="s">
        <v>764</v>
      </c>
      <c r="AN2159" t="s">
        <v>764</v>
      </c>
      <c r="AO2159" t="s">
        <v>764</v>
      </c>
    </row>
    <row r="2160" spans="1:41" x14ac:dyDescent="0.35">
      <c r="A2160">
        <v>1025000</v>
      </c>
      <c r="B2160" t="s">
        <v>740</v>
      </c>
      <c r="C2160" t="s">
        <v>741</v>
      </c>
      <c r="D2160" t="s">
        <v>260</v>
      </c>
      <c r="E2160" t="s">
        <v>62</v>
      </c>
      <c r="F2160" t="s">
        <v>907</v>
      </c>
      <c r="G2160">
        <v>2021</v>
      </c>
      <c r="H2160">
        <v>1</v>
      </c>
      <c r="I2160" t="s">
        <v>858</v>
      </c>
      <c r="J2160" s="29">
        <v>44226</v>
      </c>
      <c r="K2160" t="s">
        <v>744</v>
      </c>
      <c r="L2160" t="s">
        <v>847</v>
      </c>
      <c r="M2160" t="s">
        <v>908</v>
      </c>
      <c r="N2160" t="s">
        <v>909</v>
      </c>
      <c r="O2160" t="s">
        <v>872</v>
      </c>
      <c r="P2160" t="s">
        <v>673</v>
      </c>
      <c r="Q2160" t="s">
        <v>749</v>
      </c>
      <c r="R2160" t="s">
        <v>376</v>
      </c>
      <c r="S2160" t="s">
        <v>1042</v>
      </c>
      <c r="T2160" t="s">
        <v>751</v>
      </c>
      <c r="U2160" t="s">
        <v>752</v>
      </c>
      <c r="V2160" t="s">
        <v>753</v>
      </c>
      <c r="W2160" t="s">
        <v>404</v>
      </c>
      <c r="X2160" t="s">
        <v>1043</v>
      </c>
      <c r="Y2160" t="s">
        <v>755</v>
      </c>
      <c r="Z2160" t="s">
        <v>380</v>
      </c>
      <c r="AA2160" t="s">
        <v>1034</v>
      </c>
      <c r="AB2160" t="s">
        <v>1035</v>
      </c>
      <c r="AC2160" t="s">
        <v>758</v>
      </c>
      <c r="AD2160" t="s">
        <v>759</v>
      </c>
      <c r="AE2160" t="s">
        <v>768</v>
      </c>
      <c r="AF2160" t="s">
        <v>760</v>
      </c>
      <c r="AG2160" t="s">
        <v>761</v>
      </c>
      <c r="AH2160" t="s">
        <v>762</v>
      </c>
      <c r="AI2160" t="s">
        <v>763</v>
      </c>
      <c r="AJ2160">
        <v>1080</v>
      </c>
      <c r="AK2160">
        <v>0</v>
      </c>
      <c r="AL2160">
        <v>0</v>
      </c>
      <c r="AM2160" t="s">
        <v>764</v>
      </c>
      <c r="AN2160" t="s">
        <v>764</v>
      </c>
      <c r="AO2160" t="s">
        <v>764</v>
      </c>
    </row>
    <row r="2161" spans="1:41" x14ac:dyDescent="0.35">
      <c r="A2161">
        <v>1063834</v>
      </c>
      <c r="B2161" t="s">
        <v>740</v>
      </c>
      <c r="C2161" t="s">
        <v>741</v>
      </c>
      <c r="D2161" t="e">
        <v>#N/A</v>
      </c>
      <c r="E2161" t="s">
        <v>1044</v>
      </c>
      <c r="F2161" t="s">
        <v>742</v>
      </c>
      <c r="G2161">
        <v>2021</v>
      </c>
      <c r="H2161">
        <v>6</v>
      </c>
      <c r="I2161" t="s">
        <v>743</v>
      </c>
      <c r="J2161" s="29">
        <v>44377</v>
      </c>
      <c r="K2161" t="s">
        <v>744</v>
      </c>
      <c r="L2161" t="s">
        <v>769</v>
      </c>
      <c r="M2161" t="s">
        <v>770</v>
      </c>
      <c r="N2161" t="s">
        <v>771</v>
      </c>
      <c r="O2161" t="s">
        <v>772</v>
      </c>
      <c r="P2161" t="s">
        <v>673</v>
      </c>
      <c r="Q2161" t="s">
        <v>749</v>
      </c>
      <c r="R2161" t="s">
        <v>653</v>
      </c>
      <c r="S2161" t="s">
        <v>773</v>
      </c>
      <c r="T2161" t="s">
        <v>751</v>
      </c>
      <c r="U2161" t="s">
        <v>752</v>
      </c>
      <c r="V2161" t="s">
        <v>753</v>
      </c>
      <c r="W2161" t="s">
        <v>1045</v>
      </c>
      <c r="X2161" t="s">
        <v>1046</v>
      </c>
      <c r="Y2161" t="s">
        <v>755</v>
      </c>
      <c r="Z2161" t="s">
        <v>380</v>
      </c>
      <c r="AA2161" t="s">
        <v>1047</v>
      </c>
      <c r="AB2161" t="s">
        <v>1048</v>
      </c>
      <c r="AC2161" t="s">
        <v>758</v>
      </c>
      <c r="AD2161" t="s">
        <v>1049</v>
      </c>
      <c r="AE2161" t="s">
        <v>575</v>
      </c>
      <c r="AF2161" t="s">
        <v>1050</v>
      </c>
      <c r="AG2161" t="s">
        <v>761</v>
      </c>
      <c r="AH2161" t="s">
        <v>762</v>
      </c>
      <c r="AI2161" t="s">
        <v>1051</v>
      </c>
      <c r="AJ2161">
        <v>3121.8</v>
      </c>
      <c r="AK2161">
        <v>0</v>
      </c>
      <c r="AL2161">
        <v>0</v>
      </c>
      <c r="AM2161" t="s">
        <v>764</v>
      </c>
      <c r="AN2161" t="s">
        <v>764</v>
      </c>
      <c r="AO2161" t="s">
        <v>764</v>
      </c>
    </row>
    <row r="2162" spans="1:41" x14ac:dyDescent="0.35">
      <c r="A2162">
        <v>1063834</v>
      </c>
      <c r="B2162" t="s">
        <v>740</v>
      </c>
      <c r="C2162" t="s">
        <v>741</v>
      </c>
      <c r="D2162" t="e">
        <v>#N/A</v>
      </c>
      <c r="E2162" t="s">
        <v>1044</v>
      </c>
      <c r="F2162" t="s">
        <v>742</v>
      </c>
      <c r="G2162">
        <v>2021</v>
      </c>
      <c r="H2162">
        <v>6</v>
      </c>
      <c r="I2162" t="s">
        <v>743</v>
      </c>
      <c r="J2162" s="29">
        <v>44377</v>
      </c>
      <c r="K2162" t="s">
        <v>744</v>
      </c>
      <c r="L2162" t="s">
        <v>769</v>
      </c>
      <c r="M2162" t="s">
        <v>774</v>
      </c>
      <c r="N2162" t="s">
        <v>775</v>
      </c>
      <c r="O2162" t="s">
        <v>772</v>
      </c>
      <c r="P2162" t="s">
        <v>673</v>
      </c>
      <c r="Q2162" t="s">
        <v>749</v>
      </c>
      <c r="R2162" t="s">
        <v>653</v>
      </c>
      <c r="S2162" t="s">
        <v>773</v>
      </c>
      <c r="T2162" t="s">
        <v>751</v>
      </c>
      <c r="U2162" t="s">
        <v>752</v>
      </c>
      <c r="V2162" t="s">
        <v>753</v>
      </c>
      <c r="W2162" t="s">
        <v>1045</v>
      </c>
      <c r="X2162" t="s">
        <v>1046</v>
      </c>
      <c r="Y2162" t="s">
        <v>755</v>
      </c>
      <c r="Z2162" t="s">
        <v>380</v>
      </c>
      <c r="AA2162" t="s">
        <v>1047</v>
      </c>
      <c r="AB2162" t="s">
        <v>1048</v>
      </c>
      <c r="AC2162" t="s">
        <v>758</v>
      </c>
      <c r="AD2162" t="s">
        <v>1049</v>
      </c>
      <c r="AE2162" t="s">
        <v>575</v>
      </c>
      <c r="AF2162" t="s">
        <v>1050</v>
      </c>
      <c r="AG2162" t="s">
        <v>761</v>
      </c>
      <c r="AH2162" t="s">
        <v>762</v>
      </c>
      <c r="AI2162" t="s">
        <v>1051</v>
      </c>
      <c r="AJ2162">
        <v>-3121.8</v>
      </c>
      <c r="AK2162">
        <v>0</v>
      </c>
      <c r="AL2162">
        <v>0</v>
      </c>
      <c r="AM2162" t="s">
        <v>764</v>
      </c>
      <c r="AN2162" t="s">
        <v>764</v>
      </c>
      <c r="AO2162" t="s">
        <v>764</v>
      </c>
    </row>
    <row r="2163" spans="1:41" x14ac:dyDescent="0.35">
      <c r="A2163">
        <v>1063834</v>
      </c>
      <c r="B2163" t="s">
        <v>740</v>
      </c>
      <c r="C2163" t="s">
        <v>741</v>
      </c>
      <c r="D2163" t="e">
        <v>#N/A</v>
      </c>
      <c r="E2163" t="s">
        <v>1044</v>
      </c>
      <c r="F2163" t="s">
        <v>742</v>
      </c>
      <c r="G2163">
        <v>2021</v>
      </c>
      <c r="H2163">
        <v>6</v>
      </c>
      <c r="I2163" t="s">
        <v>743</v>
      </c>
      <c r="J2163" s="29">
        <v>44377</v>
      </c>
      <c r="K2163" t="s">
        <v>744</v>
      </c>
      <c r="L2163" t="s">
        <v>769</v>
      </c>
      <c r="M2163" t="s">
        <v>776</v>
      </c>
      <c r="N2163" t="s">
        <v>777</v>
      </c>
      <c r="O2163" t="s">
        <v>772</v>
      </c>
      <c r="P2163" t="s">
        <v>673</v>
      </c>
      <c r="Q2163" t="s">
        <v>749</v>
      </c>
      <c r="R2163" t="s">
        <v>653</v>
      </c>
      <c r="S2163" t="s">
        <v>773</v>
      </c>
      <c r="T2163" t="s">
        <v>751</v>
      </c>
      <c r="U2163" t="s">
        <v>752</v>
      </c>
      <c r="V2163" t="s">
        <v>753</v>
      </c>
      <c r="W2163" t="s">
        <v>1045</v>
      </c>
      <c r="X2163" t="s">
        <v>1046</v>
      </c>
      <c r="Y2163" t="s">
        <v>755</v>
      </c>
      <c r="Z2163" t="s">
        <v>380</v>
      </c>
      <c r="AA2163" t="s">
        <v>1047</v>
      </c>
      <c r="AB2163" t="s">
        <v>1048</v>
      </c>
      <c r="AC2163" t="s">
        <v>758</v>
      </c>
      <c r="AD2163" t="s">
        <v>1049</v>
      </c>
      <c r="AE2163" t="s">
        <v>575</v>
      </c>
      <c r="AF2163" t="s">
        <v>1050</v>
      </c>
      <c r="AG2163" t="s">
        <v>761</v>
      </c>
      <c r="AH2163" t="s">
        <v>762</v>
      </c>
      <c r="AI2163" t="s">
        <v>1051</v>
      </c>
      <c r="AJ2163">
        <v>3121.8</v>
      </c>
      <c r="AK2163">
        <v>0</v>
      </c>
      <c r="AL2163">
        <v>0</v>
      </c>
      <c r="AM2163" t="s">
        <v>764</v>
      </c>
      <c r="AN2163" t="s">
        <v>764</v>
      </c>
      <c r="AO2163" t="s">
        <v>764</v>
      </c>
    </row>
    <row r="2164" spans="1:41" x14ac:dyDescent="0.35">
      <c r="A2164">
        <v>1021526</v>
      </c>
      <c r="B2164" t="s">
        <v>740</v>
      </c>
      <c r="C2164" t="s">
        <v>741</v>
      </c>
      <c r="D2164" t="e">
        <v>#N/A</v>
      </c>
      <c r="E2164" t="s">
        <v>1052</v>
      </c>
      <c r="F2164" t="s">
        <v>907</v>
      </c>
      <c r="G2164">
        <v>2021</v>
      </c>
      <c r="H2164">
        <v>1</v>
      </c>
      <c r="I2164" t="s">
        <v>858</v>
      </c>
      <c r="J2164" s="29">
        <v>44226</v>
      </c>
      <c r="K2164" t="s">
        <v>744</v>
      </c>
      <c r="L2164" t="s">
        <v>847</v>
      </c>
      <c r="M2164" t="s">
        <v>908</v>
      </c>
      <c r="N2164" t="s">
        <v>909</v>
      </c>
      <c r="O2164" t="s">
        <v>872</v>
      </c>
      <c r="P2164" t="s">
        <v>673</v>
      </c>
      <c r="Q2164" t="s">
        <v>749</v>
      </c>
      <c r="R2164" t="s">
        <v>1053</v>
      </c>
      <c r="S2164" t="s">
        <v>1054</v>
      </c>
      <c r="T2164" t="s">
        <v>751</v>
      </c>
      <c r="U2164" t="s">
        <v>752</v>
      </c>
      <c r="V2164" t="s">
        <v>753</v>
      </c>
      <c r="W2164" t="s">
        <v>1053</v>
      </c>
      <c r="X2164" t="s">
        <v>1055</v>
      </c>
      <c r="Y2164" t="s">
        <v>755</v>
      </c>
      <c r="Z2164" t="s">
        <v>380</v>
      </c>
      <c r="AA2164" t="s">
        <v>1047</v>
      </c>
      <c r="AB2164" t="s">
        <v>1048</v>
      </c>
      <c r="AC2164" t="s">
        <v>758</v>
      </c>
      <c r="AD2164" t="s">
        <v>1049</v>
      </c>
      <c r="AE2164" t="s">
        <v>575</v>
      </c>
      <c r="AF2164" t="s">
        <v>1056</v>
      </c>
      <c r="AG2164" t="s">
        <v>761</v>
      </c>
      <c r="AH2164" t="s">
        <v>762</v>
      </c>
      <c r="AI2164" t="s">
        <v>1057</v>
      </c>
      <c r="AJ2164">
        <v>89.08</v>
      </c>
      <c r="AK2164">
        <v>0</v>
      </c>
      <c r="AL2164">
        <v>0</v>
      </c>
      <c r="AM2164" t="s">
        <v>764</v>
      </c>
      <c r="AN2164" t="s">
        <v>764</v>
      </c>
      <c r="AO2164" t="s">
        <v>764</v>
      </c>
    </row>
    <row r="2165" spans="1:41" x14ac:dyDescent="0.35">
      <c r="A2165">
        <v>1021526</v>
      </c>
      <c r="B2165" t="s">
        <v>740</v>
      </c>
      <c r="C2165" t="s">
        <v>741</v>
      </c>
      <c r="D2165" t="e">
        <v>#N/A</v>
      </c>
      <c r="E2165" t="s">
        <v>1052</v>
      </c>
      <c r="F2165" t="s">
        <v>907</v>
      </c>
      <c r="G2165">
        <v>2021</v>
      </c>
      <c r="H2165">
        <v>1</v>
      </c>
      <c r="I2165" t="s">
        <v>858</v>
      </c>
      <c r="J2165" s="29">
        <v>44226</v>
      </c>
      <c r="K2165" t="s">
        <v>744</v>
      </c>
      <c r="L2165" t="s">
        <v>847</v>
      </c>
      <c r="M2165" t="s">
        <v>908</v>
      </c>
      <c r="N2165" t="s">
        <v>909</v>
      </c>
      <c r="O2165" t="s">
        <v>872</v>
      </c>
      <c r="P2165" t="s">
        <v>673</v>
      </c>
      <c r="Q2165" t="s">
        <v>749</v>
      </c>
      <c r="R2165" t="s">
        <v>1053</v>
      </c>
      <c r="S2165" t="s">
        <v>1054</v>
      </c>
      <c r="T2165" t="s">
        <v>751</v>
      </c>
      <c r="U2165" t="s">
        <v>752</v>
      </c>
      <c r="V2165" t="s">
        <v>753</v>
      </c>
      <c r="W2165" t="s">
        <v>1053</v>
      </c>
      <c r="X2165" t="s">
        <v>1055</v>
      </c>
      <c r="Y2165" t="s">
        <v>755</v>
      </c>
      <c r="Z2165" t="s">
        <v>380</v>
      </c>
      <c r="AA2165" t="s">
        <v>1047</v>
      </c>
      <c r="AB2165" t="s">
        <v>1048</v>
      </c>
      <c r="AC2165" t="s">
        <v>758</v>
      </c>
      <c r="AD2165" t="s">
        <v>1049</v>
      </c>
      <c r="AE2165" t="s">
        <v>575</v>
      </c>
      <c r="AF2165" t="s">
        <v>1056</v>
      </c>
      <c r="AG2165" t="s">
        <v>761</v>
      </c>
      <c r="AH2165" t="s">
        <v>762</v>
      </c>
      <c r="AI2165" t="s">
        <v>1057</v>
      </c>
      <c r="AJ2165">
        <v>903.7</v>
      </c>
      <c r="AK2165">
        <v>0</v>
      </c>
      <c r="AL2165">
        <v>0</v>
      </c>
      <c r="AM2165" t="s">
        <v>764</v>
      </c>
      <c r="AN2165" t="s">
        <v>764</v>
      </c>
      <c r="AO2165" t="s">
        <v>764</v>
      </c>
    </row>
    <row r="2166" spans="1:41" x14ac:dyDescent="0.35">
      <c r="A2166">
        <v>1021526</v>
      </c>
      <c r="B2166" t="s">
        <v>740</v>
      </c>
      <c r="C2166" t="s">
        <v>741</v>
      </c>
      <c r="D2166" t="e">
        <v>#N/A</v>
      </c>
      <c r="E2166" t="s">
        <v>1052</v>
      </c>
      <c r="F2166" t="s">
        <v>907</v>
      </c>
      <c r="G2166">
        <v>2021</v>
      </c>
      <c r="H2166">
        <v>1</v>
      </c>
      <c r="I2166" t="s">
        <v>858</v>
      </c>
      <c r="J2166" s="29">
        <v>44226</v>
      </c>
      <c r="K2166" t="s">
        <v>744</v>
      </c>
      <c r="L2166" t="s">
        <v>847</v>
      </c>
      <c r="M2166" t="s">
        <v>908</v>
      </c>
      <c r="N2166" t="s">
        <v>909</v>
      </c>
      <c r="O2166" t="s">
        <v>872</v>
      </c>
      <c r="P2166" t="s">
        <v>673</v>
      </c>
      <c r="Q2166" t="s">
        <v>749</v>
      </c>
      <c r="R2166" t="s">
        <v>1053</v>
      </c>
      <c r="S2166" t="s">
        <v>1054</v>
      </c>
      <c r="T2166" t="s">
        <v>751</v>
      </c>
      <c r="U2166" t="s">
        <v>752</v>
      </c>
      <c r="V2166" t="s">
        <v>753</v>
      </c>
      <c r="W2166" t="s">
        <v>1053</v>
      </c>
      <c r="X2166" t="s">
        <v>1055</v>
      </c>
      <c r="Y2166" t="s">
        <v>755</v>
      </c>
      <c r="Z2166" t="s">
        <v>380</v>
      </c>
      <c r="AA2166" t="s">
        <v>1047</v>
      </c>
      <c r="AB2166" t="s">
        <v>1048</v>
      </c>
      <c r="AC2166" t="s">
        <v>758</v>
      </c>
      <c r="AD2166" t="s">
        <v>1049</v>
      </c>
      <c r="AE2166" t="s">
        <v>575</v>
      </c>
      <c r="AF2166" t="s">
        <v>1056</v>
      </c>
      <c r="AG2166" t="s">
        <v>761</v>
      </c>
      <c r="AH2166" t="s">
        <v>762</v>
      </c>
      <c r="AI2166" t="s">
        <v>1057</v>
      </c>
      <c r="AJ2166">
        <v>1107.73</v>
      </c>
      <c r="AK2166">
        <v>0</v>
      </c>
      <c r="AL2166">
        <v>0</v>
      </c>
      <c r="AM2166" t="s">
        <v>764</v>
      </c>
      <c r="AN2166" t="s">
        <v>764</v>
      </c>
      <c r="AO2166" t="s">
        <v>764</v>
      </c>
    </row>
    <row r="2167" spans="1:41" x14ac:dyDescent="0.35">
      <c r="A2167">
        <v>1021526</v>
      </c>
      <c r="B2167" t="s">
        <v>740</v>
      </c>
      <c r="C2167" t="s">
        <v>741</v>
      </c>
      <c r="D2167" t="e">
        <v>#N/A</v>
      </c>
      <c r="E2167" t="s">
        <v>1052</v>
      </c>
      <c r="F2167" t="s">
        <v>907</v>
      </c>
      <c r="G2167">
        <v>2021</v>
      </c>
      <c r="H2167">
        <v>1</v>
      </c>
      <c r="I2167" t="s">
        <v>858</v>
      </c>
      <c r="J2167" s="29">
        <v>44226</v>
      </c>
      <c r="K2167" t="s">
        <v>744</v>
      </c>
      <c r="L2167" t="s">
        <v>847</v>
      </c>
      <c r="M2167" t="s">
        <v>908</v>
      </c>
      <c r="N2167" t="s">
        <v>909</v>
      </c>
      <c r="O2167" t="s">
        <v>872</v>
      </c>
      <c r="P2167" t="s">
        <v>673</v>
      </c>
      <c r="Q2167" t="s">
        <v>749</v>
      </c>
      <c r="R2167" t="s">
        <v>1053</v>
      </c>
      <c r="S2167" t="s">
        <v>1054</v>
      </c>
      <c r="T2167" t="s">
        <v>751</v>
      </c>
      <c r="U2167" t="s">
        <v>752</v>
      </c>
      <c r="V2167" t="s">
        <v>753</v>
      </c>
      <c r="W2167" t="s">
        <v>1053</v>
      </c>
      <c r="X2167" t="s">
        <v>1055</v>
      </c>
      <c r="Y2167" t="s">
        <v>755</v>
      </c>
      <c r="Z2167" t="s">
        <v>380</v>
      </c>
      <c r="AA2167" t="s">
        <v>1047</v>
      </c>
      <c r="AB2167" t="s">
        <v>1048</v>
      </c>
      <c r="AC2167" t="s">
        <v>758</v>
      </c>
      <c r="AD2167" t="s">
        <v>1049</v>
      </c>
      <c r="AE2167" t="s">
        <v>575</v>
      </c>
      <c r="AF2167" t="s">
        <v>1056</v>
      </c>
      <c r="AG2167" t="s">
        <v>761</v>
      </c>
      <c r="AH2167" t="s">
        <v>762</v>
      </c>
      <c r="AI2167" t="s">
        <v>1057</v>
      </c>
      <c r="AJ2167">
        <v>2880.25</v>
      </c>
      <c r="AK2167">
        <v>0</v>
      </c>
      <c r="AL2167">
        <v>0</v>
      </c>
      <c r="AM2167" t="s">
        <v>764</v>
      </c>
      <c r="AN2167" t="s">
        <v>764</v>
      </c>
      <c r="AO2167" t="s">
        <v>764</v>
      </c>
    </row>
    <row r="2168" spans="1:41" x14ac:dyDescent="0.35">
      <c r="A2168">
        <v>1021526</v>
      </c>
      <c r="B2168" t="s">
        <v>740</v>
      </c>
      <c r="C2168" t="s">
        <v>741</v>
      </c>
      <c r="D2168" t="e">
        <v>#N/A</v>
      </c>
      <c r="E2168" t="s">
        <v>1052</v>
      </c>
      <c r="F2168" t="s">
        <v>907</v>
      </c>
      <c r="G2168">
        <v>2021</v>
      </c>
      <c r="H2168">
        <v>1</v>
      </c>
      <c r="I2168" t="s">
        <v>858</v>
      </c>
      <c r="J2168" s="29">
        <v>44226</v>
      </c>
      <c r="K2168" t="s">
        <v>744</v>
      </c>
      <c r="L2168" t="s">
        <v>847</v>
      </c>
      <c r="M2168" t="s">
        <v>908</v>
      </c>
      <c r="N2168" t="s">
        <v>909</v>
      </c>
      <c r="O2168" t="s">
        <v>872</v>
      </c>
      <c r="P2168" t="s">
        <v>673</v>
      </c>
      <c r="Q2168" t="s">
        <v>749</v>
      </c>
      <c r="R2168" t="s">
        <v>1053</v>
      </c>
      <c r="S2168" t="s">
        <v>1054</v>
      </c>
      <c r="T2168" t="s">
        <v>751</v>
      </c>
      <c r="U2168" t="s">
        <v>752</v>
      </c>
      <c r="V2168" t="s">
        <v>753</v>
      </c>
      <c r="W2168" t="s">
        <v>1053</v>
      </c>
      <c r="X2168" t="s">
        <v>1055</v>
      </c>
      <c r="Y2168" t="s">
        <v>755</v>
      </c>
      <c r="Z2168" t="s">
        <v>380</v>
      </c>
      <c r="AA2168" t="s">
        <v>1047</v>
      </c>
      <c r="AB2168" t="s">
        <v>1048</v>
      </c>
      <c r="AC2168" t="s">
        <v>758</v>
      </c>
      <c r="AD2168" t="s">
        <v>1049</v>
      </c>
      <c r="AE2168" t="s">
        <v>575</v>
      </c>
      <c r="AF2168" t="s">
        <v>1056</v>
      </c>
      <c r="AG2168" t="s">
        <v>761</v>
      </c>
      <c r="AH2168" t="s">
        <v>762</v>
      </c>
      <c r="AI2168" t="s">
        <v>1057</v>
      </c>
      <c r="AJ2168">
        <v>2901.48</v>
      </c>
      <c r="AK2168">
        <v>0</v>
      </c>
      <c r="AL2168">
        <v>0</v>
      </c>
      <c r="AM2168" t="s">
        <v>764</v>
      </c>
      <c r="AN2168" t="s">
        <v>764</v>
      </c>
      <c r="AO2168" t="s">
        <v>764</v>
      </c>
    </row>
    <row r="2169" spans="1:41" x14ac:dyDescent="0.35">
      <c r="A2169">
        <v>1021526</v>
      </c>
      <c r="B2169" t="s">
        <v>740</v>
      </c>
      <c r="C2169" t="s">
        <v>741</v>
      </c>
      <c r="D2169" t="e">
        <v>#N/A</v>
      </c>
      <c r="E2169" t="s">
        <v>1052</v>
      </c>
      <c r="F2169" t="s">
        <v>907</v>
      </c>
      <c r="G2169">
        <v>2021</v>
      </c>
      <c r="H2169">
        <v>1</v>
      </c>
      <c r="I2169" t="s">
        <v>858</v>
      </c>
      <c r="J2169" s="29">
        <v>44226</v>
      </c>
      <c r="K2169" t="s">
        <v>744</v>
      </c>
      <c r="L2169" t="s">
        <v>847</v>
      </c>
      <c r="M2169" t="s">
        <v>908</v>
      </c>
      <c r="N2169" t="s">
        <v>909</v>
      </c>
      <c r="O2169" t="s">
        <v>872</v>
      </c>
      <c r="P2169" t="s">
        <v>673</v>
      </c>
      <c r="Q2169" t="s">
        <v>749</v>
      </c>
      <c r="R2169" t="s">
        <v>1053</v>
      </c>
      <c r="S2169" t="s">
        <v>1054</v>
      </c>
      <c r="T2169" t="s">
        <v>751</v>
      </c>
      <c r="U2169" t="s">
        <v>752</v>
      </c>
      <c r="V2169" t="s">
        <v>753</v>
      </c>
      <c r="W2169" t="s">
        <v>1053</v>
      </c>
      <c r="X2169" t="s">
        <v>1055</v>
      </c>
      <c r="Y2169" t="s">
        <v>755</v>
      </c>
      <c r="Z2169" t="s">
        <v>380</v>
      </c>
      <c r="AA2169" t="s">
        <v>1047</v>
      </c>
      <c r="AB2169" t="s">
        <v>1048</v>
      </c>
      <c r="AC2169" t="s">
        <v>758</v>
      </c>
      <c r="AD2169" t="s">
        <v>1049</v>
      </c>
      <c r="AE2169" t="s">
        <v>575</v>
      </c>
      <c r="AF2169" t="s">
        <v>1056</v>
      </c>
      <c r="AG2169" t="s">
        <v>761</v>
      </c>
      <c r="AH2169" t="s">
        <v>762</v>
      </c>
      <c r="AI2169" t="s">
        <v>1057</v>
      </c>
      <c r="AJ2169">
        <v>8318.7900000000009</v>
      </c>
      <c r="AK2169">
        <v>0</v>
      </c>
      <c r="AL2169">
        <v>0</v>
      </c>
      <c r="AM2169" t="s">
        <v>764</v>
      </c>
      <c r="AN2169" t="s">
        <v>764</v>
      </c>
      <c r="AO2169" t="s">
        <v>764</v>
      </c>
    </row>
    <row r="2170" spans="1:41" x14ac:dyDescent="0.35">
      <c r="A2170">
        <v>1060731</v>
      </c>
      <c r="B2170" t="s">
        <v>740</v>
      </c>
      <c r="C2170" t="s">
        <v>741</v>
      </c>
      <c r="D2170" t="e">
        <v>#N/A</v>
      </c>
      <c r="E2170" t="s">
        <v>1058</v>
      </c>
      <c r="F2170" t="s">
        <v>907</v>
      </c>
      <c r="G2170">
        <v>2021</v>
      </c>
      <c r="H2170">
        <v>1</v>
      </c>
      <c r="I2170" t="s">
        <v>858</v>
      </c>
      <c r="J2170" s="29">
        <v>44226</v>
      </c>
      <c r="K2170" t="s">
        <v>744</v>
      </c>
      <c r="L2170" t="s">
        <v>847</v>
      </c>
      <c r="M2170" t="s">
        <v>908</v>
      </c>
      <c r="N2170" t="s">
        <v>909</v>
      </c>
      <c r="O2170" t="s">
        <v>872</v>
      </c>
      <c r="P2170" t="s">
        <v>673</v>
      </c>
      <c r="Q2170" t="s">
        <v>749</v>
      </c>
      <c r="R2170" t="s">
        <v>1053</v>
      </c>
      <c r="S2170" t="s">
        <v>1054</v>
      </c>
      <c r="T2170" t="s">
        <v>751</v>
      </c>
      <c r="U2170" t="s">
        <v>752</v>
      </c>
      <c r="V2170" t="s">
        <v>753</v>
      </c>
      <c r="W2170" t="s">
        <v>1059</v>
      </c>
      <c r="X2170" t="s">
        <v>1060</v>
      </c>
      <c r="Y2170" t="s">
        <v>755</v>
      </c>
      <c r="Z2170" t="s">
        <v>380</v>
      </c>
      <c r="AA2170" t="s">
        <v>1047</v>
      </c>
      <c r="AB2170" t="s">
        <v>1048</v>
      </c>
      <c r="AC2170" t="s">
        <v>758</v>
      </c>
      <c r="AD2170" t="s">
        <v>1049</v>
      </c>
      <c r="AE2170" t="s">
        <v>575</v>
      </c>
      <c r="AF2170" t="s">
        <v>790</v>
      </c>
      <c r="AG2170" t="s">
        <v>761</v>
      </c>
      <c r="AH2170" t="s">
        <v>762</v>
      </c>
      <c r="AI2170" t="s">
        <v>791</v>
      </c>
      <c r="AJ2170">
        <v>1760.81</v>
      </c>
      <c r="AK2170">
        <v>0</v>
      </c>
      <c r="AL2170">
        <v>0</v>
      </c>
      <c r="AM2170" t="s">
        <v>764</v>
      </c>
      <c r="AN2170" t="s">
        <v>764</v>
      </c>
      <c r="AO2170" t="s">
        <v>764</v>
      </c>
    </row>
    <row r="2171" spans="1:41" x14ac:dyDescent="0.35">
      <c r="A2171">
        <v>1464314</v>
      </c>
      <c r="B2171" t="s">
        <v>740</v>
      </c>
      <c r="C2171" t="s">
        <v>741</v>
      </c>
      <c r="D2171" t="e">
        <v>#N/A</v>
      </c>
      <c r="E2171" t="s">
        <v>1061</v>
      </c>
      <c r="F2171" t="s">
        <v>907</v>
      </c>
      <c r="G2171">
        <v>2021</v>
      </c>
      <c r="H2171">
        <v>1</v>
      </c>
      <c r="I2171" t="s">
        <v>858</v>
      </c>
      <c r="J2171" s="29">
        <v>44226</v>
      </c>
      <c r="K2171" t="s">
        <v>744</v>
      </c>
      <c r="L2171" t="s">
        <v>847</v>
      </c>
      <c r="M2171" t="s">
        <v>908</v>
      </c>
      <c r="N2171" t="s">
        <v>909</v>
      </c>
      <c r="O2171" t="s">
        <v>872</v>
      </c>
      <c r="P2171" t="s">
        <v>673</v>
      </c>
      <c r="Q2171" t="s">
        <v>749</v>
      </c>
      <c r="R2171" t="s">
        <v>1053</v>
      </c>
      <c r="S2171" t="s">
        <v>1054</v>
      </c>
      <c r="T2171" t="s">
        <v>751</v>
      </c>
      <c r="U2171" t="s">
        <v>752</v>
      </c>
      <c r="V2171" t="s">
        <v>753</v>
      </c>
      <c r="W2171" t="s">
        <v>1062</v>
      </c>
      <c r="X2171" t="s">
        <v>1063</v>
      </c>
      <c r="Y2171" t="s">
        <v>755</v>
      </c>
      <c r="Z2171" t="s">
        <v>380</v>
      </c>
      <c r="AA2171" t="s">
        <v>1047</v>
      </c>
      <c r="AB2171" t="s">
        <v>1048</v>
      </c>
      <c r="AC2171" t="s">
        <v>758</v>
      </c>
      <c r="AD2171" t="s">
        <v>1049</v>
      </c>
      <c r="AE2171" t="s">
        <v>575</v>
      </c>
      <c r="AF2171" t="s">
        <v>790</v>
      </c>
      <c r="AG2171" t="s">
        <v>761</v>
      </c>
      <c r="AH2171" t="s">
        <v>762</v>
      </c>
      <c r="AI2171" t="s">
        <v>1064</v>
      </c>
      <c r="AJ2171">
        <v>45.77</v>
      </c>
      <c r="AK2171">
        <v>0</v>
      </c>
      <c r="AL2171">
        <v>0</v>
      </c>
      <c r="AM2171" t="s">
        <v>764</v>
      </c>
      <c r="AN2171" t="s">
        <v>764</v>
      </c>
      <c r="AO2171" t="s">
        <v>764</v>
      </c>
    </row>
    <row r="2172" spans="1:41" x14ac:dyDescent="0.35">
      <c r="A2172">
        <v>1464314</v>
      </c>
      <c r="B2172" t="s">
        <v>740</v>
      </c>
      <c r="C2172" t="s">
        <v>741</v>
      </c>
      <c r="D2172" t="e">
        <v>#N/A</v>
      </c>
      <c r="E2172" t="s">
        <v>1061</v>
      </c>
      <c r="F2172" t="s">
        <v>907</v>
      </c>
      <c r="G2172">
        <v>2021</v>
      </c>
      <c r="H2172">
        <v>1</v>
      </c>
      <c r="I2172" t="s">
        <v>858</v>
      </c>
      <c r="J2172" s="29">
        <v>44226</v>
      </c>
      <c r="K2172" t="s">
        <v>744</v>
      </c>
      <c r="L2172" t="s">
        <v>847</v>
      </c>
      <c r="M2172" t="s">
        <v>908</v>
      </c>
      <c r="N2172" t="s">
        <v>909</v>
      </c>
      <c r="O2172" t="s">
        <v>872</v>
      </c>
      <c r="P2172" t="s">
        <v>673</v>
      </c>
      <c r="Q2172" t="s">
        <v>749</v>
      </c>
      <c r="R2172" t="s">
        <v>1053</v>
      </c>
      <c r="S2172" t="s">
        <v>1054</v>
      </c>
      <c r="T2172" t="s">
        <v>751</v>
      </c>
      <c r="U2172" t="s">
        <v>752</v>
      </c>
      <c r="V2172" t="s">
        <v>753</v>
      </c>
      <c r="W2172" t="s">
        <v>1062</v>
      </c>
      <c r="X2172" t="s">
        <v>1063</v>
      </c>
      <c r="Y2172" t="s">
        <v>755</v>
      </c>
      <c r="Z2172" t="s">
        <v>380</v>
      </c>
      <c r="AA2172" t="s">
        <v>1047</v>
      </c>
      <c r="AB2172" t="s">
        <v>1048</v>
      </c>
      <c r="AC2172" t="s">
        <v>758</v>
      </c>
      <c r="AD2172" t="s">
        <v>1049</v>
      </c>
      <c r="AE2172" t="s">
        <v>575</v>
      </c>
      <c r="AF2172" t="s">
        <v>790</v>
      </c>
      <c r="AG2172" t="s">
        <v>761</v>
      </c>
      <c r="AH2172" t="s">
        <v>762</v>
      </c>
      <c r="AI2172" t="s">
        <v>1064</v>
      </c>
      <c r="AJ2172">
        <v>3977.99</v>
      </c>
      <c r="AK2172">
        <v>0</v>
      </c>
      <c r="AL2172">
        <v>0</v>
      </c>
      <c r="AM2172" t="s">
        <v>764</v>
      </c>
      <c r="AN2172" t="s">
        <v>764</v>
      </c>
      <c r="AO2172" t="s">
        <v>764</v>
      </c>
    </row>
    <row r="2173" spans="1:41" x14ac:dyDescent="0.35">
      <c r="A2173">
        <v>1060733</v>
      </c>
      <c r="B2173" t="s">
        <v>740</v>
      </c>
      <c r="C2173" t="s">
        <v>741</v>
      </c>
      <c r="D2173" t="e">
        <v>#N/A</v>
      </c>
      <c r="E2173" t="s">
        <v>1065</v>
      </c>
      <c r="F2173" t="s">
        <v>907</v>
      </c>
      <c r="G2173">
        <v>2021</v>
      </c>
      <c r="H2173">
        <v>1</v>
      </c>
      <c r="I2173" t="s">
        <v>858</v>
      </c>
      <c r="J2173" s="29">
        <v>44226</v>
      </c>
      <c r="K2173" t="s">
        <v>744</v>
      </c>
      <c r="L2173" t="s">
        <v>847</v>
      </c>
      <c r="M2173" t="s">
        <v>908</v>
      </c>
      <c r="N2173" t="s">
        <v>909</v>
      </c>
      <c r="O2173" t="s">
        <v>872</v>
      </c>
      <c r="P2173" t="s">
        <v>673</v>
      </c>
      <c r="Q2173" t="s">
        <v>749</v>
      </c>
      <c r="R2173" t="s">
        <v>1053</v>
      </c>
      <c r="S2173" t="s">
        <v>1054</v>
      </c>
      <c r="T2173" t="s">
        <v>751</v>
      </c>
      <c r="U2173" t="s">
        <v>752</v>
      </c>
      <c r="V2173" t="s">
        <v>753</v>
      </c>
      <c r="W2173" t="s">
        <v>1066</v>
      </c>
      <c r="X2173" t="s">
        <v>1067</v>
      </c>
      <c r="Y2173" t="s">
        <v>755</v>
      </c>
      <c r="Z2173" t="s">
        <v>380</v>
      </c>
      <c r="AA2173" t="s">
        <v>1047</v>
      </c>
      <c r="AB2173" t="s">
        <v>1048</v>
      </c>
      <c r="AC2173" t="s">
        <v>758</v>
      </c>
      <c r="AD2173" t="s">
        <v>1049</v>
      </c>
      <c r="AE2173" t="s">
        <v>575</v>
      </c>
      <c r="AF2173" t="s">
        <v>1068</v>
      </c>
      <c r="AG2173" t="s">
        <v>761</v>
      </c>
      <c r="AH2173" t="s">
        <v>762</v>
      </c>
      <c r="AI2173" t="s">
        <v>1069</v>
      </c>
      <c r="AJ2173">
        <v>87.89</v>
      </c>
      <c r="AK2173">
        <v>0</v>
      </c>
      <c r="AL2173">
        <v>0</v>
      </c>
      <c r="AM2173" t="s">
        <v>764</v>
      </c>
      <c r="AN2173" t="s">
        <v>764</v>
      </c>
      <c r="AO2173" t="s">
        <v>764</v>
      </c>
    </row>
    <row r="2174" spans="1:41" x14ac:dyDescent="0.35">
      <c r="A2174">
        <v>1079978</v>
      </c>
      <c r="B2174" t="s">
        <v>740</v>
      </c>
      <c r="C2174" t="s">
        <v>741</v>
      </c>
      <c r="D2174" t="e">
        <v>#N/A</v>
      </c>
      <c r="E2174" t="s">
        <v>1070</v>
      </c>
      <c r="F2174" t="s">
        <v>907</v>
      </c>
      <c r="G2174">
        <v>2021</v>
      </c>
      <c r="H2174">
        <v>1</v>
      </c>
      <c r="I2174" t="s">
        <v>858</v>
      </c>
      <c r="J2174" s="29">
        <v>44226</v>
      </c>
      <c r="K2174" t="s">
        <v>744</v>
      </c>
      <c r="L2174" t="s">
        <v>847</v>
      </c>
      <c r="M2174" t="s">
        <v>908</v>
      </c>
      <c r="N2174" t="s">
        <v>909</v>
      </c>
      <c r="O2174" t="s">
        <v>872</v>
      </c>
      <c r="P2174" t="s">
        <v>673</v>
      </c>
      <c r="Q2174" t="s">
        <v>749</v>
      </c>
      <c r="R2174" t="s">
        <v>1053</v>
      </c>
      <c r="S2174" t="s">
        <v>1054</v>
      </c>
      <c r="T2174" t="s">
        <v>751</v>
      </c>
      <c r="U2174" t="s">
        <v>752</v>
      </c>
      <c r="V2174" t="s">
        <v>753</v>
      </c>
      <c r="W2174" t="s">
        <v>1071</v>
      </c>
      <c r="X2174" t="s">
        <v>1072</v>
      </c>
      <c r="Y2174" t="s">
        <v>755</v>
      </c>
      <c r="Z2174" t="s">
        <v>380</v>
      </c>
      <c r="AA2174" t="s">
        <v>1047</v>
      </c>
      <c r="AB2174" t="s">
        <v>1048</v>
      </c>
      <c r="AC2174" t="s">
        <v>758</v>
      </c>
      <c r="AD2174" t="s">
        <v>1049</v>
      </c>
      <c r="AE2174" t="s">
        <v>575</v>
      </c>
      <c r="AF2174" t="s">
        <v>882</v>
      </c>
      <c r="AG2174" t="s">
        <v>761</v>
      </c>
      <c r="AH2174" t="s">
        <v>762</v>
      </c>
      <c r="AI2174" t="s">
        <v>883</v>
      </c>
      <c r="AJ2174">
        <v>8522.3700000000008</v>
      </c>
      <c r="AK2174">
        <v>0</v>
      </c>
      <c r="AL2174">
        <v>0</v>
      </c>
      <c r="AM2174" t="s">
        <v>764</v>
      </c>
      <c r="AN2174" t="s">
        <v>764</v>
      </c>
      <c r="AO2174" t="s">
        <v>764</v>
      </c>
    </row>
    <row r="2175" spans="1:41" x14ac:dyDescent="0.35">
      <c r="A2175">
        <v>1720204</v>
      </c>
      <c r="B2175" t="s">
        <v>740</v>
      </c>
      <c r="C2175" t="s">
        <v>741</v>
      </c>
      <c r="D2175" t="e">
        <v>#N/A</v>
      </c>
      <c r="E2175" t="s">
        <v>1073</v>
      </c>
      <c r="F2175" t="s">
        <v>907</v>
      </c>
      <c r="G2175">
        <v>2021</v>
      </c>
      <c r="H2175">
        <v>1</v>
      </c>
      <c r="I2175" t="s">
        <v>858</v>
      </c>
      <c r="J2175" s="29">
        <v>44226</v>
      </c>
      <c r="K2175" t="s">
        <v>744</v>
      </c>
      <c r="L2175" t="s">
        <v>847</v>
      </c>
      <c r="M2175" t="s">
        <v>908</v>
      </c>
      <c r="N2175" t="s">
        <v>909</v>
      </c>
      <c r="O2175" t="s">
        <v>872</v>
      </c>
      <c r="P2175" t="s">
        <v>673</v>
      </c>
      <c r="Q2175" t="s">
        <v>749</v>
      </c>
      <c r="R2175" t="s">
        <v>1053</v>
      </c>
      <c r="S2175" t="s">
        <v>1054</v>
      </c>
      <c r="T2175" t="s">
        <v>751</v>
      </c>
      <c r="U2175" t="s">
        <v>752</v>
      </c>
      <c r="V2175" t="s">
        <v>753</v>
      </c>
      <c r="W2175" t="s">
        <v>1074</v>
      </c>
      <c r="X2175" t="s">
        <v>1075</v>
      </c>
      <c r="Y2175" t="s">
        <v>755</v>
      </c>
      <c r="Z2175" t="s">
        <v>380</v>
      </c>
      <c r="AA2175" t="s">
        <v>1047</v>
      </c>
      <c r="AB2175" t="s">
        <v>1048</v>
      </c>
      <c r="AC2175" t="s">
        <v>758</v>
      </c>
      <c r="AD2175" t="s">
        <v>1049</v>
      </c>
      <c r="AE2175" t="s">
        <v>575</v>
      </c>
      <c r="AF2175" t="s">
        <v>925</v>
      </c>
      <c r="AG2175" t="s">
        <v>761</v>
      </c>
      <c r="AH2175" t="s">
        <v>762</v>
      </c>
      <c r="AI2175" t="s">
        <v>926</v>
      </c>
      <c r="AJ2175">
        <v>361.78</v>
      </c>
      <c r="AK2175">
        <v>0</v>
      </c>
      <c r="AL2175">
        <v>0</v>
      </c>
      <c r="AM2175" t="s">
        <v>764</v>
      </c>
      <c r="AN2175" t="s">
        <v>764</v>
      </c>
      <c r="AO2175" t="s">
        <v>764</v>
      </c>
    </row>
    <row r="2176" spans="1:41" x14ac:dyDescent="0.35">
      <c r="A2176">
        <v>1433586</v>
      </c>
      <c r="B2176" t="s">
        <v>740</v>
      </c>
      <c r="C2176" t="s">
        <v>741</v>
      </c>
      <c r="D2176" t="e">
        <v>#N/A</v>
      </c>
      <c r="E2176" t="s">
        <v>1076</v>
      </c>
      <c r="F2176" t="s">
        <v>907</v>
      </c>
      <c r="G2176">
        <v>2021</v>
      </c>
      <c r="H2176">
        <v>1</v>
      </c>
      <c r="I2176" t="s">
        <v>858</v>
      </c>
      <c r="J2176" s="29">
        <v>44226</v>
      </c>
      <c r="K2176" t="s">
        <v>744</v>
      </c>
      <c r="L2176" t="s">
        <v>847</v>
      </c>
      <c r="M2176" t="s">
        <v>908</v>
      </c>
      <c r="N2176" t="s">
        <v>909</v>
      </c>
      <c r="O2176" t="s">
        <v>872</v>
      </c>
      <c r="P2176" t="s">
        <v>673</v>
      </c>
      <c r="Q2176" t="s">
        <v>749</v>
      </c>
      <c r="R2176" t="s">
        <v>1053</v>
      </c>
      <c r="S2176" t="s">
        <v>1054</v>
      </c>
      <c r="T2176" t="s">
        <v>751</v>
      </c>
      <c r="U2176" t="s">
        <v>752</v>
      </c>
      <c r="V2176" t="s">
        <v>753</v>
      </c>
      <c r="W2176" t="s">
        <v>1077</v>
      </c>
      <c r="X2176" t="s">
        <v>1078</v>
      </c>
      <c r="Y2176" t="s">
        <v>755</v>
      </c>
      <c r="Z2176" t="s">
        <v>380</v>
      </c>
      <c r="AA2176" t="s">
        <v>1047</v>
      </c>
      <c r="AB2176" t="s">
        <v>1048</v>
      </c>
      <c r="AC2176" t="s">
        <v>758</v>
      </c>
      <c r="AD2176" t="s">
        <v>1049</v>
      </c>
      <c r="AE2176" t="s">
        <v>575</v>
      </c>
      <c r="AF2176" t="s">
        <v>1079</v>
      </c>
      <c r="AG2176" t="s">
        <v>761</v>
      </c>
      <c r="AH2176" t="s">
        <v>762</v>
      </c>
      <c r="AI2176" t="s">
        <v>1080</v>
      </c>
      <c r="AJ2176">
        <v>6274.96</v>
      </c>
      <c r="AK2176">
        <v>0</v>
      </c>
      <c r="AL2176">
        <v>0</v>
      </c>
      <c r="AM2176" t="s">
        <v>764</v>
      </c>
      <c r="AN2176" t="s">
        <v>764</v>
      </c>
      <c r="AO2176" t="s">
        <v>764</v>
      </c>
    </row>
    <row r="2177" spans="1:41" x14ac:dyDescent="0.35">
      <c r="A2177">
        <v>1060732</v>
      </c>
      <c r="B2177" t="s">
        <v>740</v>
      </c>
      <c r="C2177" t="s">
        <v>741</v>
      </c>
      <c r="D2177" t="e">
        <v>#N/A</v>
      </c>
      <c r="E2177" t="s">
        <v>1081</v>
      </c>
      <c r="F2177" t="s">
        <v>907</v>
      </c>
      <c r="G2177">
        <v>2021</v>
      </c>
      <c r="H2177">
        <v>1</v>
      </c>
      <c r="I2177" t="s">
        <v>858</v>
      </c>
      <c r="J2177" s="29">
        <v>44226</v>
      </c>
      <c r="K2177" t="s">
        <v>744</v>
      </c>
      <c r="L2177" t="s">
        <v>847</v>
      </c>
      <c r="M2177" t="s">
        <v>908</v>
      </c>
      <c r="N2177" t="s">
        <v>909</v>
      </c>
      <c r="O2177" t="s">
        <v>872</v>
      </c>
      <c r="P2177" t="s">
        <v>673</v>
      </c>
      <c r="Q2177" t="s">
        <v>749</v>
      </c>
      <c r="R2177" t="s">
        <v>1053</v>
      </c>
      <c r="S2177" t="s">
        <v>1054</v>
      </c>
      <c r="T2177" t="s">
        <v>751</v>
      </c>
      <c r="U2177" t="s">
        <v>752</v>
      </c>
      <c r="V2177" t="s">
        <v>753</v>
      </c>
      <c r="W2177" t="s">
        <v>1082</v>
      </c>
      <c r="X2177" t="s">
        <v>1083</v>
      </c>
      <c r="Y2177" t="s">
        <v>755</v>
      </c>
      <c r="Z2177" t="s">
        <v>380</v>
      </c>
      <c r="AA2177" t="s">
        <v>1047</v>
      </c>
      <c r="AB2177" t="s">
        <v>1048</v>
      </c>
      <c r="AC2177" t="s">
        <v>758</v>
      </c>
      <c r="AD2177" t="s">
        <v>1049</v>
      </c>
      <c r="AE2177" t="s">
        <v>575</v>
      </c>
      <c r="AF2177" t="s">
        <v>790</v>
      </c>
      <c r="AG2177" t="s">
        <v>761</v>
      </c>
      <c r="AH2177" t="s">
        <v>762</v>
      </c>
      <c r="AI2177" t="s">
        <v>791</v>
      </c>
      <c r="AJ2177">
        <v>265.89999999999998</v>
      </c>
      <c r="AK2177">
        <v>0</v>
      </c>
      <c r="AL2177">
        <v>0</v>
      </c>
      <c r="AM2177" t="s">
        <v>764</v>
      </c>
      <c r="AN2177" t="s">
        <v>764</v>
      </c>
      <c r="AO2177" t="s">
        <v>764</v>
      </c>
    </row>
    <row r="2178" spans="1:41" x14ac:dyDescent="0.35">
      <c r="A2178">
        <v>1021528</v>
      </c>
      <c r="B2178" t="s">
        <v>740</v>
      </c>
      <c r="C2178" t="s">
        <v>741</v>
      </c>
      <c r="D2178" t="e">
        <v>#N/A</v>
      </c>
      <c r="E2178" t="s">
        <v>1084</v>
      </c>
      <c r="F2178" t="s">
        <v>907</v>
      </c>
      <c r="G2178">
        <v>2021</v>
      </c>
      <c r="H2178">
        <v>1</v>
      </c>
      <c r="I2178" t="s">
        <v>858</v>
      </c>
      <c r="J2178" s="29">
        <v>44226</v>
      </c>
      <c r="K2178" t="s">
        <v>744</v>
      </c>
      <c r="L2178" t="s">
        <v>847</v>
      </c>
      <c r="M2178" t="s">
        <v>908</v>
      </c>
      <c r="N2178" t="s">
        <v>909</v>
      </c>
      <c r="O2178" t="s">
        <v>872</v>
      </c>
      <c r="P2178" t="s">
        <v>673</v>
      </c>
      <c r="Q2178" t="s">
        <v>749</v>
      </c>
      <c r="R2178" t="s">
        <v>1053</v>
      </c>
      <c r="S2178" t="s">
        <v>1054</v>
      </c>
      <c r="T2178" t="s">
        <v>751</v>
      </c>
      <c r="U2178" t="s">
        <v>752</v>
      </c>
      <c r="V2178" t="s">
        <v>753</v>
      </c>
      <c r="W2178" t="s">
        <v>1085</v>
      </c>
      <c r="X2178" t="s">
        <v>1086</v>
      </c>
      <c r="Y2178" t="s">
        <v>755</v>
      </c>
      <c r="Z2178" t="s">
        <v>380</v>
      </c>
      <c r="AA2178" t="s">
        <v>1047</v>
      </c>
      <c r="AB2178" t="s">
        <v>1048</v>
      </c>
      <c r="AC2178" t="s">
        <v>758</v>
      </c>
      <c r="AD2178" t="s">
        <v>1049</v>
      </c>
      <c r="AE2178" t="s">
        <v>575</v>
      </c>
      <c r="AF2178" t="s">
        <v>1087</v>
      </c>
      <c r="AG2178" t="s">
        <v>761</v>
      </c>
      <c r="AH2178" t="s">
        <v>762</v>
      </c>
      <c r="AI2178" t="s">
        <v>1088</v>
      </c>
      <c r="AJ2178">
        <v>50.27</v>
      </c>
      <c r="AK2178">
        <v>0</v>
      </c>
      <c r="AL2178">
        <v>0</v>
      </c>
      <c r="AM2178" t="s">
        <v>764</v>
      </c>
      <c r="AN2178" t="s">
        <v>764</v>
      </c>
      <c r="AO2178" t="s">
        <v>764</v>
      </c>
    </row>
    <row r="2179" spans="1:41" x14ac:dyDescent="0.35">
      <c r="A2179">
        <v>1021529</v>
      </c>
      <c r="B2179" t="s">
        <v>740</v>
      </c>
      <c r="C2179" t="s">
        <v>741</v>
      </c>
      <c r="D2179" t="e">
        <v>#N/A</v>
      </c>
      <c r="E2179" t="s">
        <v>1089</v>
      </c>
      <c r="F2179" t="s">
        <v>907</v>
      </c>
      <c r="G2179">
        <v>2021</v>
      </c>
      <c r="H2179">
        <v>1</v>
      </c>
      <c r="I2179" t="s">
        <v>858</v>
      </c>
      <c r="J2179" s="29">
        <v>44226</v>
      </c>
      <c r="K2179" t="s">
        <v>744</v>
      </c>
      <c r="L2179" t="s">
        <v>847</v>
      </c>
      <c r="M2179" t="s">
        <v>908</v>
      </c>
      <c r="N2179" t="s">
        <v>909</v>
      </c>
      <c r="O2179" t="s">
        <v>872</v>
      </c>
      <c r="P2179" t="s">
        <v>673</v>
      </c>
      <c r="Q2179" t="s">
        <v>749</v>
      </c>
      <c r="R2179" t="s">
        <v>1053</v>
      </c>
      <c r="S2179" t="s">
        <v>1054</v>
      </c>
      <c r="T2179" t="s">
        <v>751</v>
      </c>
      <c r="U2179" t="s">
        <v>752</v>
      </c>
      <c r="V2179" t="s">
        <v>753</v>
      </c>
      <c r="W2179" t="s">
        <v>1090</v>
      </c>
      <c r="X2179" t="s">
        <v>1091</v>
      </c>
      <c r="Y2179" t="s">
        <v>755</v>
      </c>
      <c r="Z2179" t="s">
        <v>380</v>
      </c>
      <c r="AA2179" t="s">
        <v>1047</v>
      </c>
      <c r="AB2179" t="s">
        <v>1048</v>
      </c>
      <c r="AC2179" t="s">
        <v>758</v>
      </c>
      <c r="AD2179" t="s">
        <v>1049</v>
      </c>
      <c r="AE2179" t="s">
        <v>575</v>
      </c>
      <c r="AF2179" t="s">
        <v>790</v>
      </c>
      <c r="AG2179" t="s">
        <v>761</v>
      </c>
      <c r="AH2179" t="s">
        <v>762</v>
      </c>
      <c r="AI2179" t="s">
        <v>791</v>
      </c>
      <c r="AJ2179">
        <v>15.01</v>
      </c>
      <c r="AK2179">
        <v>0</v>
      </c>
      <c r="AL2179">
        <v>0</v>
      </c>
      <c r="AM2179" t="s">
        <v>764</v>
      </c>
      <c r="AN2179" t="s">
        <v>764</v>
      </c>
      <c r="AO2179" t="s">
        <v>764</v>
      </c>
    </row>
    <row r="2180" spans="1:41" x14ac:dyDescent="0.35">
      <c r="A2180">
        <v>1021527</v>
      </c>
      <c r="B2180" t="s">
        <v>740</v>
      </c>
      <c r="C2180" t="s">
        <v>741</v>
      </c>
      <c r="D2180" t="e">
        <v>#N/A</v>
      </c>
      <c r="E2180" t="s">
        <v>1092</v>
      </c>
      <c r="F2180" t="s">
        <v>907</v>
      </c>
      <c r="G2180">
        <v>2021</v>
      </c>
      <c r="H2180">
        <v>1</v>
      </c>
      <c r="I2180" t="s">
        <v>858</v>
      </c>
      <c r="J2180" s="29">
        <v>44226</v>
      </c>
      <c r="K2180" t="s">
        <v>744</v>
      </c>
      <c r="L2180" t="s">
        <v>847</v>
      </c>
      <c r="M2180" t="s">
        <v>908</v>
      </c>
      <c r="N2180" t="s">
        <v>909</v>
      </c>
      <c r="O2180" t="s">
        <v>872</v>
      </c>
      <c r="P2180" t="s">
        <v>673</v>
      </c>
      <c r="Q2180" t="s">
        <v>749</v>
      </c>
      <c r="R2180" t="s">
        <v>1053</v>
      </c>
      <c r="S2180" t="s">
        <v>1054</v>
      </c>
      <c r="T2180" t="s">
        <v>751</v>
      </c>
      <c r="U2180" t="s">
        <v>752</v>
      </c>
      <c r="V2180" t="s">
        <v>753</v>
      </c>
      <c r="W2180" t="s">
        <v>788</v>
      </c>
      <c r="X2180" t="s">
        <v>789</v>
      </c>
      <c r="Y2180" t="s">
        <v>755</v>
      </c>
      <c r="Z2180" t="s">
        <v>380</v>
      </c>
      <c r="AA2180" t="s">
        <v>1047</v>
      </c>
      <c r="AB2180" t="s">
        <v>1048</v>
      </c>
      <c r="AC2180" t="s">
        <v>758</v>
      </c>
      <c r="AD2180" t="s">
        <v>1049</v>
      </c>
      <c r="AE2180" t="s">
        <v>575</v>
      </c>
      <c r="AF2180" t="s">
        <v>790</v>
      </c>
      <c r="AG2180" t="s">
        <v>761</v>
      </c>
      <c r="AH2180" t="s">
        <v>762</v>
      </c>
      <c r="AI2180" t="s">
        <v>791</v>
      </c>
      <c r="AJ2180">
        <v>35383.089999999997</v>
      </c>
      <c r="AK2180">
        <v>0</v>
      </c>
      <c r="AL2180">
        <v>0</v>
      </c>
      <c r="AM2180" t="s">
        <v>764</v>
      </c>
      <c r="AN2180" t="s">
        <v>764</v>
      </c>
      <c r="AO2180" t="s">
        <v>764</v>
      </c>
    </row>
    <row r="2181" spans="1:41" x14ac:dyDescent="0.35">
      <c r="A2181">
        <v>1021527</v>
      </c>
      <c r="B2181" t="s">
        <v>740</v>
      </c>
      <c r="C2181" t="s">
        <v>741</v>
      </c>
      <c r="D2181" t="e">
        <v>#N/A</v>
      </c>
      <c r="E2181" t="s">
        <v>1092</v>
      </c>
      <c r="F2181" t="s">
        <v>907</v>
      </c>
      <c r="G2181">
        <v>2021</v>
      </c>
      <c r="H2181">
        <v>1</v>
      </c>
      <c r="I2181" t="s">
        <v>858</v>
      </c>
      <c r="J2181" s="29">
        <v>44224</v>
      </c>
      <c r="K2181" t="s">
        <v>744</v>
      </c>
      <c r="L2181" t="s">
        <v>745</v>
      </c>
      <c r="M2181" t="s">
        <v>910</v>
      </c>
      <c r="N2181" t="s">
        <v>911</v>
      </c>
      <c r="O2181" t="s">
        <v>912</v>
      </c>
      <c r="P2181" t="s">
        <v>673</v>
      </c>
      <c r="Q2181" t="s">
        <v>749</v>
      </c>
      <c r="R2181" t="s">
        <v>1053</v>
      </c>
      <c r="S2181" t="s">
        <v>1054</v>
      </c>
      <c r="T2181" t="s">
        <v>751</v>
      </c>
      <c r="U2181" t="s">
        <v>752</v>
      </c>
      <c r="V2181" t="s">
        <v>753</v>
      </c>
      <c r="W2181" t="s">
        <v>788</v>
      </c>
      <c r="X2181" t="s">
        <v>789</v>
      </c>
      <c r="Y2181" t="s">
        <v>755</v>
      </c>
      <c r="Z2181" t="s">
        <v>380</v>
      </c>
      <c r="AA2181" t="s">
        <v>1047</v>
      </c>
      <c r="AB2181" t="s">
        <v>1048</v>
      </c>
      <c r="AC2181" t="s">
        <v>758</v>
      </c>
      <c r="AD2181" t="s">
        <v>1049</v>
      </c>
      <c r="AE2181" t="s">
        <v>575</v>
      </c>
      <c r="AF2181" t="s">
        <v>790</v>
      </c>
      <c r="AG2181" t="s">
        <v>761</v>
      </c>
      <c r="AH2181" t="s">
        <v>762</v>
      </c>
      <c r="AI2181" t="s">
        <v>791</v>
      </c>
      <c r="AJ2181">
        <v>3397.15</v>
      </c>
      <c r="AK2181">
        <v>0</v>
      </c>
      <c r="AL2181">
        <v>0</v>
      </c>
      <c r="AM2181" t="s">
        <v>764</v>
      </c>
      <c r="AN2181" t="s">
        <v>764</v>
      </c>
      <c r="AO2181" t="s">
        <v>764</v>
      </c>
    </row>
    <row r="2182" spans="1:41" x14ac:dyDescent="0.35">
      <c r="A2182">
        <v>1060742</v>
      </c>
      <c r="B2182" t="s">
        <v>740</v>
      </c>
      <c r="C2182" t="s">
        <v>741</v>
      </c>
      <c r="D2182" t="e">
        <v>#N/A</v>
      </c>
      <c r="E2182" t="s">
        <v>1093</v>
      </c>
      <c r="F2182" t="s">
        <v>742</v>
      </c>
      <c r="G2182">
        <v>2021</v>
      </c>
      <c r="H2182">
        <v>6</v>
      </c>
      <c r="I2182" t="s">
        <v>743</v>
      </c>
      <c r="J2182" s="29">
        <v>44377</v>
      </c>
      <c r="K2182" t="s">
        <v>744</v>
      </c>
      <c r="L2182" t="s">
        <v>769</v>
      </c>
      <c r="M2182" t="s">
        <v>770</v>
      </c>
      <c r="N2182" t="s">
        <v>771</v>
      </c>
      <c r="O2182" t="s">
        <v>772</v>
      </c>
      <c r="P2182" t="s">
        <v>673</v>
      </c>
      <c r="Q2182" t="s">
        <v>749</v>
      </c>
      <c r="R2182" t="s">
        <v>561</v>
      </c>
      <c r="S2182" t="s">
        <v>1037</v>
      </c>
      <c r="T2182" t="s">
        <v>751</v>
      </c>
      <c r="U2182" t="s">
        <v>752</v>
      </c>
      <c r="V2182" t="s">
        <v>753</v>
      </c>
      <c r="W2182" t="s">
        <v>877</v>
      </c>
      <c r="X2182" t="s">
        <v>878</v>
      </c>
      <c r="Y2182" t="s">
        <v>755</v>
      </c>
      <c r="Z2182" t="s">
        <v>380</v>
      </c>
      <c r="AA2182" t="s">
        <v>1047</v>
      </c>
      <c r="AB2182" t="s">
        <v>1048</v>
      </c>
      <c r="AC2182" t="s">
        <v>758</v>
      </c>
      <c r="AD2182" t="s">
        <v>1049</v>
      </c>
      <c r="AE2182" t="s">
        <v>562</v>
      </c>
      <c r="AF2182" t="s">
        <v>790</v>
      </c>
      <c r="AG2182" t="s">
        <v>761</v>
      </c>
      <c r="AH2182" t="s">
        <v>762</v>
      </c>
      <c r="AI2182" t="s">
        <v>879</v>
      </c>
      <c r="AJ2182">
        <v>858.03</v>
      </c>
      <c r="AK2182">
        <v>0</v>
      </c>
      <c r="AL2182">
        <v>0</v>
      </c>
      <c r="AM2182" t="s">
        <v>764</v>
      </c>
      <c r="AN2182" t="s">
        <v>764</v>
      </c>
      <c r="AO2182" t="s">
        <v>764</v>
      </c>
    </row>
    <row r="2183" spans="1:41" x14ac:dyDescent="0.35">
      <c r="A2183">
        <v>1060742</v>
      </c>
      <c r="B2183" t="s">
        <v>740</v>
      </c>
      <c r="C2183" t="s">
        <v>741</v>
      </c>
      <c r="D2183" t="e">
        <v>#N/A</v>
      </c>
      <c r="E2183" t="s">
        <v>1093</v>
      </c>
      <c r="F2183" t="s">
        <v>742</v>
      </c>
      <c r="G2183">
        <v>2021</v>
      </c>
      <c r="H2183">
        <v>6</v>
      </c>
      <c r="I2183" t="s">
        <v>743</v>
      </c>
      <c r="J2183" s="29">
        <v>44377</v>
      </c>
      <c r="K2183" t="s">
        <v>744</v>
      </c>
      <c r="L2183" t="s">
        <v>769</v>
      </c>
      <c r="M2183" t="s">
        <v>774</v>
      </c>
      <c r="N2183" t="s">
        <v>775</v>
      </c>
      <c r="O2183" t="s">
        <v>772</v>
      </c>
      <c r="P2183" t="s">
        <v>673</v>
      </c>
      <c r="Q2183" t="s">
        <v>749</v>
      </c>
      <c r="R2183" t="s">
        <v>561</v>
      </c>
      <c r="S2183" t="s">
        <v>1037</v>
      </c>
      <c r="T2183" t="s">
        <v>751</v>
      </c>
      <c r="U2183" t="s">
        <v>752</v>
      </c>
      <c r="V2183" t="s">
        <v>753</v>
      </c>
      <c r="W2183" t="s">
        <v>877</v>
      </c>
      <c r="X2183" t="s">
        <v>878</v>
      </c>
      <c r="Y2183" t="s">
        <v>755</v>
      </c>
      <c r="Z2183" t="s">
        <v>380</v>
      </c>
      <c r="AA2183" t="s">
        <v>1047</v>
      </c>
      <c r="AB2183" t="s">
        <v>1048</v>
      </c>
      <c r="AC2183" t="s">
        <v>758</v>
      </c>
      <c r="AD2183" t="s">
        <v>1049</v>
      </c>
      <c r="AE2183" t="s">
        <v>562</v>
      </c>
      <c r="AF2183" t="s">
        <v>790</v>
      </c>
      <c r="AG2183" t="s">
        <v>761</v>
      </c>
      <c r="AH2183" t="s">
        <v>762</v>
      </c>
      <c r="AI2183" t="s">
        <v>879</v>
      </c>
      <c r="AJ2183">
        <v>-858.03</v>
      </c>
      <c r="AK2183">
        <v>0</v>
      </c>
      <c r="AL2183">
        <v>0</v>
      </c>
      <c r="AM2183" t="s">
        <v>764</v>
      </c>
      <c r="AN2183" t="s">
        <v>764</v>
      </c>
      <c r="AO2183" t="s">
        <v>764</v>
      </c>
    </row>
    <row r="2184" spans="1:41" x14ac:dyDescent="0.35">
      <c r="A2184">
        <v>1060742</v>
      </c>
      <c r="B2184" t="s">
        <v>740</v>
      </c>
      <c r="C2184" t="s">
        <v>741</v>
      </c>
      <c r="D2184" t="e">
        <v>#N/A</v>
      </c>
      <c r="E2184" t="s">
        <v>1093</v>
      </c>
      <c r="F2184" t="s">
        <v>742</v>
      </c>
      <c r="G2184">
        <v>2021</v>
      </c>
      <c r="H2184">
        <v>6</v>
      </c>
      <c r="I2184" t="s">
        <v>743</v>
      </c>
      <c r="J2184" s="29">
        <v>44377</v>
      </c>
      <c r="K2184" t="s">
        <v>744</v>
      </c>
      <c r="L2184" t="s">
        <v>769</v>
      </c>
      <c r="M2184" t="s">
        <v>776</v>
      </c>
      <c r="N2184" t="s">
        <v>777</v>
      </c>
      <c r="O2184" t="s">
        <v>772</v>
      </c>
      <c r="P2184" t="s">
        <v>673</v>
      </c>
      <c r="Q2184" t="s">
        <v>749</v>
      </c>
      <c r="R2184" t="s">
        <v>561</v>
      </c>
      <c r="S2184" t="s">
        <v>1037</v>
      </c>
      <c r="T2184" t="s">
        <v>751</v>
      </c>
      <c r="U2184" t="s">
        <v>752</v>
      </c>
      <c r="V2184" t="s">
        <v>753</v>
      </c>
      <c r="W2184" t="s">
        <v>877</v>
      </c>
      <c r="X2184" t="s">
        <v>878</v>
      </c>
      <c r="Y2184" t="s">
        <v>755</v>
      </c>
      <c r="Z2184" t="s">
        <v>380</v>
      </c>
      <c r="AA2184" t="s">
        <v>1047</v>
      </c>
      <c r="AB2184" t="s">
        <v>1048</v>
      </c>
      <c r="AC2184" t="s">
        <v>758</v>
      </c>
      <c r="AD2184" t="s">
        <v>1049</v>
      </c>
      <c r="AE2184" t="s">
        <v>562</v>
      </c>
      <c r="AF2184" t="s">
        <v>790</v>
      </c>
      <c r="AG2184" t="s">
        <v>761</v>
      </c>
      <c r="AH2184" t="s">
        <v>762</v>
      </c>
      <c r="AI2184" t="s">
        <v>879</v>
      </c>
      <c r="AJ2184">
        <v>858.03</v>
      </c>
      <c r="AK2184">
        <v>0</v>
      </c>
      <c r="AL2184">
        <v>0</v>
      </c>
      <c r="AM2184" t="s">
        <v>764</v>
      </c>
      <c r="AN2184" t="s">
        <v>764</v>
      </c>
      <c r="AO2184" t="s">
        <v>764</v>
      </c>
    </row>
    <row r="2185" spans="1:41" x14ac:dyDescent="0.35">
      <c r="A2185">
        <v>1023865</v>
      </c>
      <c r="B2185" t="s">
        <v>740</v>
      </c>
      <c r="C2185" t="s">
        <v>741</v>
      </c>
      <c r="D2185" t="e">
        <v>#N/A</v>
      </c>
      <c r="E2185" t="s">
        <v>1094</v>
      </c>
      <c r="F2185" t="s">
        <v>742</v>
      </c>
      <c r="G2185">
        <v>2021</v>
      </c>
      <c r="H2185">
        <v>6</v>
      </c>
      <c r="I2185" t="s">
        <v>743</v>
      </c>
      <c r="J2185" s="29">
        <v>44377</v>
      </c>
      <c r="K2185" t="s">
        <v>744</v>
      </c>
      <c r="L2185" t="s">
        <v>769</v>
      </c>
      <c r="M2185" t="s">
        <v>770</v>
      </c>
      <c r="N2185" t="s">
        <v>771</v>
      </c>
      <c r="O2185" t="s">
        <v>772</v>
      </c>
      <c r="P2185" t="s">
        <v>673</v>
      </c>
      <c r="Q2185" t="s">
        <v>749</v>
      </c>
      <c r="R2185" t="s">
        <v>544</v>
      </c>
      <c r="S2185" t="s">
        <v>1038</v>
      </c>
      <c r="T2185" t="s">
        <v>751</v>
      </c>
      <c r="U2185" t="s">
        <v>752</v>
      </c>
      <c r="V2185" t="s">
        <v>753</v>
      </c>
      <c r="W2185" t="s">
        <v>877</v>
      </c>
      <c r="X2185" t="s">
        <v>878</v>
      </c>
      <c r="Y2185" t="s">
        <v>755</v>
      </c>
      <c r="Z2185" t="s">
        <v>380</v>
      </c>
      <c r="AA2185" t="s">
        <v>1047</v>
      </c>
      <c r="AB2185" t="s">
        <v>1048</v>
      </c>
      <c r="AC2185" t="s">
        <v>758</v>
      </c>
      <c r="AD2185" t="s">
        <v>1049</v>
      </c>
      <c r="AE2185" t="s">
        <v>768</v>
      </c>
      <c r="AF2185" t="s">
        <v>790</v>
      </c>
      <c r="AG2185" t="s">
        <v>761</v>
      </c>
      <c r="AH2185" t="s">
        <v>762</v>
      </c>
      <c r="AI2185" t="s">
        <v>879</v>
      </c>
      <c r="AJ2185">
        <v>864.04</v>
      </c>
      <c r="AK2185">
        <v>0</v>
      </c>
      <c r="AL2185">
        <v>0</v>
      </c>
      <c r="AM2185" t="s">
        <v>764</v>
      </c>
      <c r="AN2185" t="s">
        <v>764</v>
      </c>
      <c r="AO2185" t="s">
        <v>764</v>
      </c>
    </row>
    <row r="2186" spans="1:41" x14ac:dyDescent="0.35">
      <c r="A2186">
        <v>1023865</v>
      </c>
      <c r="B2186" t="s">
        <v>740</v>
      </c>
      <c r="C2186" t="s">
        <v>741</v>
      </c>
      <c r="D2186" t="e">
        <v>#N/A</v>
      </c>
      <c r="E2186" t="s">
        <v>1094</v>
      </c>
      <c r="F2186" t="s">
        <v>742</v>
      </c>
      <c r="G2186">
        <v>2021</v>
      </c>
      <c r="H2186">
        <v>6</v>
      </c>
      <c r="I2186" t="s">
        <v>743</v>
      </c>
      <c r="J2186" s="29">
        <v>44377</v>
      </c>
      <c r="K2186" t="s">
        <v>744</v>
      </c>
      <c r="L2186" t="s">
        <v>769</v>
      </c>
      <c r="M2186" t="s">
        <v>774</v>
      </c>
      <c r="N2186" t="s">
        <v>775</v>
      </c>
      <c r="O2186" t="s">
        <v>772</v>
      </c>
      <c r="P2186" t="s">
        <v>673</v>
      </c>
      <c r="Q2186" t="s">
        <v>749</v>
      </c>
      <c r="R2186" t="s">
        <v>544</v>
      </c>
      <c r="S2186" t="s">
        <v>1038</v>
      </c>
      <c r="T2186" t="s">
        <v>751</v>
      </c>
      <c r="U2186" t="s">
        <v>752</v>
      </c>
      <c r="V2186" t="s">
        <v>753</v>
      </c>
      <c r="W2186" t="s">
        <v>877</v>
      </c>
      <c r="X2186" t="s">
        <v>878</v>
      </c>
      <c r="Y2186" t="s">
        <v>755</v>
      </c>
      <c r="Z2186" t="s">
        <v>380</v>
      </c>
      <c r="AA2186" t="s">
        <v>1047</v>
      </c>
      <c r="AB2186" t="s">
        <v>1048</v>
      </c>
      <c r="AC2186" t="s">
        <v>758</v>
      </c>
      <c r="AD2186" t="s">
        <v>1049</v>
      </c>
      <c r="AE2186" t="s">
        <v>768</v>
      </c>
      <c r="AF2186" t="s">
        <v>790</v>
      </c>
      <c r="AG2186" t="s">
        <v>761</v>
      </c>
      <c r="AH2186" t="s">
        <v>762</v>
      </c>
      <c r="AI2186" t="s">
        <v>879</v>
      </c>
      <c r="AJ2186">
        <v>-864.04</v>
      </c>
      <c r="AK2186">
        <v>0</v>
      </c>
      <c r="AL2186">
        <v>0</v>
      </c>
      <c r="AM2186" t="s">
        <v>764</v>
      </c>
      <c r="AN2186" t="s">
        <v>764</v>
      </c>
      <c r="AO2186" t="s">
        <v>764</v>
      </c>
    </row>
    <row r="2187" spans="1:41" x14ac:dyDescent="0.35">
      <c r="A2187">
        <v>1023865</v>
      </c>
      <c r="B2187" t="s">
        <v>740</v>
      </c>
      <c r="C2187" t="s">
        <v>741</v>
      </c>
      <c r="D2187" t="e">
        <v>#N/A</v>
      </c>
      <c r="E2187" t="s">
        <v>1094</v>
      </c>
      <c r="F2187" t="s">
        <v>742</v>
      </c>
      <c r="G2187">
        <v>2021</v>
      </c>
      <c r="H2187">
        <v>6</v>
      </c>
      <c r="I2187" t="s">
        <v>743</v>
      </c>
      <c r="J2187" s="29">
        <v>44377</v>
      </c>
      <c r="K2187" t="s">
        <v>744</v>
      </c>
      <c r="L2187" t="s">
        <v>769</v>
      </c>
      <c r="M2187" t="s">
        <v>776</v>
      </c>
      <c r="N2187" t="s">
        <v>777</v>
      </c>
      <c r="O2187" t="s">
        <v>772</v>
      </c>
      <c r="P2187" t="s">
        <v>673</v>
      </c>
      <c r="Q2187" t="s">
        <v>749</v>
      </c>
      <c r="R2187" t="s">
        <v>544</v>
      </c>
      <c r="S2187" t="s">
        <v>1038</v>
      </c>
      <c r="T2187" t="s">
        <v>751</v>
      </c>
      <c r="U2187" t="s">
        <v>752</v>
      </c>
      <c r="V2187" t="s">
        <v>753</v>
      </c>
      <c r="W2187" t="s">
        <v>877</v>
      </c>
      <c r="X2187" t="s">
        <v>878</v>
      </c>
      <c r="Y2187" t="s">
        <v>755</v>
      </c>
      <c r="Z2187" t="s">
        <v>380</v>
      </c>
      <c r="AA2187" t="s">
        <v>1047</v>
      </c>
      <c r="AB2187" t="s">
        <v>1048</v>
      </c>
      <c r="AC2187" t="s">
        <v>758</v>
      </c>
      <c r="AD2187" t="s">
        <v>1049</v>
      </c>
      <c r="AE2187" t="s">
        <v>768</v>
      </c>
      <c r="AF2187" t="s">
        <v>790</v>
      </c>
      <c r="AG2187" t="s">
        <v>761</v>
      </c>
      <c r="AH2187" t="s">
        <v>762</v>
      </c>
      <c r="AI2187" t="s">
        <v>879</v>
      </c>
      <c r="AJ2187">
        <v>864.04</v>
      </c>
      <c r="AK2187">
        <v>0</v>
      </c>
      <c r="AL2187">
        <v>0</v>
      </c>
      <c r="AM2187" t="s">
        <v>764</v>
      </c>
      <c r="AN2187" t="s">
        <v>764</v>
      </c>
      <c r="AO2187" t="s">
        <v>764</v>
      </c>
    </row>
    <row r="2188" spans="1:41" x14ac:dyDescent="0.35">
      <c r="A2188">
        <v>1021409</v>
      </c>
      <c r="B2188" t="s">
        <v>740</v>
      </c>
      <c r="C2188" t="s">
        <v>741</v>
      </c>
      <c r="D2188" t="e">
        <v>#N/A</v>
      </c>
      <c r="E2188" t="s">
        <v>1095</v>
      </c>
      <c r="F2188" t="s">
        <v>742</v>
      </c>
      <c r="G2188">
        <v>2021</v>
      </c>
      <c r="H2188">
        <v>6</v>
      </c>
      <c r="I2188" t="s">
        <v>743</v>
      </c>
      <c r="J2188" s="29">
        <v>44377</v>
      </c>
      <c r="K2188" t="s">
        <v>744</v>
      </c>
      <c r="L2188" t="s">
        <v>745</v>
      </c>
      <c r="M2188" t="s">
        <v>746</v>
      </c>
      <c r="N2188" t="s">
        <v>747</v>
      </c>
      <c r="O2188" t="s">
        <v>748</v>
      </c>
      <c r="P2188" t="s">
        <v>673</v>
      </c>
      <c r="Q2188" t="s">
        <v>749</v>
      </c>
      <c r="R2188" t="s">
        <v>514</v>
      </c>
      <c r="S2188" t="s">
        <v>1039</v>
      </c>
      <c r="T2188" t="s">
        <v>751</v>
      </c>
      <c r="U2188" t="s">
        <v>752</v>
      </c>
      <c r="V2188" t="s">
        <v>753</v>
      </c>
      <c r="W2188" t="s">
        <v>877</v>
      </c>
      <c r="X2188" t="s">
        <v>878</v>
      </c>
      <c r="Y2188" t="s">
        <v>755</v>
      </c>
      <c r="Z2188" t="s">
        <v>380</v>
      </c>
      <c r="AA2188" t="s">
        <v>1047</v>
      </c>
      <c r="AB2188" t="s">
        <v>1048</v>
      </c>
      <c r="AC2188" t="s">
        <v>758</v>
      </c>
      <c r="AD2188" t="s">
        <v>1049</v>
      </c>
      <c r="AE2188" t="s">
        <v>247</v>
      </c>
      <c r="AF2188" t="s">
        <v>790</v>
      </c>
      <c r="AG2188" t="s">
        <v>761</v>
      </c>
      <c r="AH2188" t="s">
        <v>762</v>
      </c>
      <c r="AI2188" t="s">
        <v>879</v>
      </c>
      <c r="AJ2188">
        <v>626.52</v>
      </c>
      <c r="AK2188">
        <v>0</v>
      </c>
      <c r="AL2188">
        <v>0</v>
      </c>
      <c r="AM2188" t="s">
        <v>764</v>
      </c>
      <c r="AN2188" t="s">
        <v>764</v>
      </c>
      <c r="AO2188" t="s">
        <v>764</v>
      </c>
    </row>
    <row r="2189" spans="1:41" x14ac:dyDescent="0.35">
      <c r="A2189">
        <v>1024735</v>
      </c>
      <c r="B2189" t="s">
        <v>740</v>
      </c>
      <c r="C2189" t="s">
        <v>741</v>
      </c>
      <c r="D2189" t="e">
        <v>#N/A</v>
      </c>
      <c r="E2189" t="s">
        <v>1096</v>
      </c>
      <c r="F2189" t="s">
        <v>742</v>
      </c>
      <c r="G2189">
        <v>2021</v>
      </c>
      <c r="H2189">
        <v>6</v>
      </c>
      <c r="I2189" t="s">
        <v>743</v>
      </c>
      <c r="J2189" s="29">
        <v>44377</v>
      </c>
      <c r="K2189" t="s">
        <v>744</v>
      </c>
      <c r="L2189" t="s">
        <v>769</v>
      </c>
      <c r="M2189" t="s">
        <v>770</v>
      </c>
      <c r="N2189" t="s">
        <v>771</v>
      </c>
      <c r="O2189" t="s">
        <v>772</v>
      </c>
      <c r="P2189" t="s">
        <v>673</v>
      </c>
      <c r="Q2189" t="s">
        <v>749</v>
      </c>
      <c r="R2189" t="s">
        <v>471</v>
      </c>
      <c r="S2189" t="s">
        <v>1041</v>
      </c>
      <c r="T2189" t="s">
        <v>751</v>
      </c>
      <c r="U2189" t="s">
        <v>752</v>
      </c>
      <c r="V2189" t="s">
        <v>753</v>
      </c>
      <c r="W2189" t="s">
        <v>877</v>
      </c>
      <c r="X2189" t="s">
        <v>878</v>
      </c>
      <c r="Y2189" t="s">
        <v>755</v>
      </c>
      <c r="Z2189" t="s">
        <v>380</v>
      </c>
      <c r="AA2189" t="s">
        <v>1047</v>
      </c>
      <c r="AB2189" t="s">
        <v>1048</v>
      </c>
      <c r="AC2189" t="s">
        <v>758</v>
      </c>
      <c r="AD2189" t="s">
        <v>1049</v>
      </c>
      <c r="AE2189" t="s">
        <v>472</v>
      </c>
      <c r="AF2189" t="s">
        <v>790</v>
      </c>
      <c r="AG2189" t="s">
        <v>761</v>
      </c>
      <c r="AH2189" t="s">
        <v>762</v>
      </c>
      <c r="AI2189" t="s">
        <v>879</v>
      </c>
      <c r="AJ2189">
        <v>2732.21</v>
      </c>
      <c r="AK2189">
        <v>0</v>
      </c>
      <c r="AL2189">
        <v>0</v>
      </c>
      <c r="AM2189" t="s">
        <v>764</v>
      </c>
      <c r="AN2189" t="s">
        <v>764</v>
      </c>
      <c r="AO2189" t="s">
        <v>764</v>
      </c>
    </row>
    <row r="2190" spans="1:41" x14ac:dyDescent="0.35">
      <c r="A2190">
        <v>1024735</v>
      </c>
      <c r="B2190" t="s">
        <v>740</v>
      </c>
      <c r="C2190" t="s">
        <v>741</v>
      </c>
      <c r="D2190" t="e">
        <v>#N/A</v>
      </c>
      <c r="E2190" t="s">
        <v>1096</v>
      </c>
      <c r="F2190" t="s">
        <v>742</v>
      </c>
      <c r="G2190">
        <v>2021</v>
      </c>
      <c r="H2190">
        <v>6</v>
      </c>
      <c r="I2190" t="s">
        <v>743</v>
      </c>
      <c r="J2190" s="29">
        <v>44377</v>
      </c>
      <c r="K2190" t="s">
        <v>744</v>
      </c>
      <c r="L2190" t="s">
        <v>769</v>
      </c>
      <c r="M2190" t="s">
        <v>774</v>
      </c>
      <c r="N2190" t="s">
        <v>775</v>
      </c>
      <c r="O2190" t="s">
        <v>772</v>
      </c>
      <c r="P2190" t="s">
        <v>673</v>
      </c>
      <c r="Q2190" t="s">
        <v>749</v>
      </c>
      <c r="R2190" t="s">
        <v>471</v>
      </c>
      <c r="S2190" t="s">
        <v>1041</v>
      </c>
      <c r="T2190" t="s">
        <v>751</v>
      </c>
      <c r="U2190" t="s">
        <v>752</v>
      </c>
      <c r="V2190" t="s">
        <v>753</v>
      </c>
      <c r="W2190" t="s">
        <v>877</v>
      </c>
      <c r="X2190" t="s">
        <v>878</v>
      </c>
      <c r="Y2190" t="s">
        <v>755</v>
      </c>
      <c r="Z2190" t="s">
        <v>380</v>
      </c>
      <c r="AA2190" t="s">
        <v>1047</v>
      </c>
      <c r="AB2190" t="s">
        <v>1048</v>
      </c>
      <c r="AC2190" t="s">
        <v>758</v>
      </c>
      <c r="AD2190" t="s">
        <v>1049</v>
      </c>
      <c r="AE2190" t="s">
        <v>472</v>
      </c>
      <c r="AF2190" t="s">
        <v>790</v>
      </c>
      <c r="AG2190" t="s">
        <v>761</v>
      </c>
      <c r="AH2190" t="s">
        <v>762</v>
      </c>
      <c r="AI2190" t="s">
        <v>879</v>
      </c>
      <c r="AJ2190">
        <v>-2732.21</v>
      </c>
      <c r="AK2190">
        <v>0</v>
      </c>
      <c r="AL2190">
        <v>0</v>
      </c>
      <c r="AM2190" t="s">
        <v>764</v>
      </c>
      <c r="AN2190" t="s">
        <v>764</v>
      </c>
      <c r="AO2190" t="s">
        <v>764</v>
      </c>
    </row>
    <row r="2191" spans="1:41" x14ac:dyDescent="0.35">
      <c r="A2191">
        <v>1024735</v>
      </c>
      <c r="B2191" t="s">
        <v>740</v>
      </c>
      <c r="C2191" t="s">
        <v>741</v>
      </c>
      <c r="D2191" t="e">
        <v>#N/A</v>
      </c>
      <c r="E2191" t="s">
        <v>1096</v>
      </c>
      <c r="F2191" t="s">
        <v>742</v>
      </c>
      <c r="G2191">
        <v>2021</v>
      </c>
      <c r="H2191">
        <v>6</v>
      </c>
      <c r="I2191" t="s">
        <v>743</v>
      </c>
      <c r="J2191" s="29">
        <v>44377</v>
      </c>
      <c r="K2191" t="s">
        <v>744</v>
      </c>
      <c r="L2191" t="s">
        <v>769</v>
      </c>
      <c r="M2191" t="s">
        <v>776</v>
      </c>
      <c r="N2191" t="s">
        <v>777</v>
      </c>
      <c r="O2191" t="s">
        <v>772</v>
      </c>
      <c r="P2191" t="s">
        <v>673</v>
      </c>
      <c r="Q2191" t="s">
        <v>749</v>
      </c>
      <c r="R2191" t="s">
        <v>471</v>
      </c>
      <c r="S2191" t="s">
        <v>1041</v>
      </c>
      <c r="T2191" t="s">
        <v>751</v>
      </c>
      <c r="U2191" t="s">
        <v>752</v>
      </c>
      <c r="V2191" t="s">
        <v>753</v>
      </c>
      <c r="W2191" t="s">
        <v>877</v>
      </c>
      <c r="X2191" t="s">
        <v>878</v>
      </c>
      <c r="Y2191" t="s">
        <v>755</v>
      </c>
      <c r="Z2191" t="s">
        <v>380</v>
      </c>
      <c r="AA2191" t="s">
        <v>1047</v>
      </c>
      <c r="AB2191" t="s">
        <v>1048</v>
      </c>
      <c r="AC2191" t="s">
        <v>758</v>
      </c>
      <c r="AD2191" t="s">
        <v>1049</v>
      </c>
      <c r="AE2191" t="s">
        <v>472</v>
      </c>
      <c r="AF2191" t="s">
        <v>790</v>
      </c>
      <c r="AG2191" t="s">
        <v>761</v>
      </c>
      <c r="AH2191" t="s">
        <v>762</v>
      </c>
      <c r="AI2191" t="s">
        <v>879</v>
      </c>
      <c r="AJ2191">
        <v>2732.21</v>
      </c>
      <c r="AK2191">
        <v>0</v>
      </c>
      <c r="AL2191">
        <v>0</v>
      </c>
      <c r="AM2191" t="s">
        <v>764</v>
      </c>
      <c r="AN2191" t="s">
        <v>764</v>
      </c>
      <c r="AO2191" t="s">
        <v>764</v>
      </c>
    </row>
    <row r="2192" spans="1:41" x14ac:dyDescent="0.35">
      <c r="A2192">
        <v>1024993</v>
      </c>
      <c r="B2192" t="s">
        <v>740</v>
      </c>
      <c r="C2192" t="s">
        <v>741</v>
      </c>
      <c r="D2192" t="e">
        <v>#N/A</v>
      </c>
      <c r="E2192" t="s">
        <v>1097</v>
      </c>
      <c r="F2192" t="s">
        <v>742</v>
      </c>
      <c r="G2192">
        <v>2021</v>
      </c>
      <c r="H2192">
        <v>6</v>
      </c>
      <c r="I2192" t="s">
        <v>743</v>
      </c>
      <c r="J2192" s="29">
        <v>44377</v>
      </c>
      <c r="K2192" t="s">
        <v>744</v>
      </c>
      <c r="L2192" t="s">
        <v>769</v>
      </c>
      <c r="M2192" t="s">
        <v>770</v>
      </c>
      <c r="N2192" t="s">
        <v>771</v>
      </c>
      <c r="O2192" t="s">
        <v>772</v>
      </c>
      <c r="P2192" t="s">
        <v>673</v>
      </c>
      <c r="Q2192" t="s">
        <v>749</v>
      </c>
      <c r="R2192" t="s">
        <v>376</v>
      </c>
      <c r="S2192" t="s">
        <v>1042</v>
      </c>
      <c r="T2192" t="s">
        <v>751</v>
      </c>
      <c r="U2192" t="s">
        <v>752</v>
      </c>
      <c r="V2192" t="s">
        <v>753</v>
      </c>
      <c r="W2192" t="s">
        <v>877</v>
      </c>
      <c r="X2192" t="s">
        <v>878</v>
      </c>
      <c r="Y2192" t="s">
        <v>755</v>
      </c>
      <c r="Z2192" t="s">
        <v>380</v>
      </c>
      <c r="AA2192" t="s">
        <v>1047</v>
      </c>
      <c r="AB2192" t="s">
        <v>1048</v>
      </c>
      <c r="AC2192" t="s">
        <v>758</v>
      </c>
      <c r="AD2192" t="s">
        <v>1049</v>
      </c>
      <c r="AE2192" t="s">
        <v>768</v>
      </c>
      <c r="AF2192" t="s">
        <v>790</v>
      </c>
      <c r="AG2192" t="s">
        <v>761</v>
      </c>
      <c r="AH2192" t="s">
        <v>762</v>
      </c>
      <c r="AI2192" t="s">
        <v>879</v>
      </c>
      <c r="AJ2192">
        <v>2751.52</v>
      </c>
      <c r="AK2192">
        <v>0</v>
      </c>
      <c r="AL2192">
        <v>0</v>
      </c>
      <c r="AM2192" t="s">
        <v>764</v>
      </c>
      <c r="AN2192" t="s">
        <v>764</v>
      </c>
      <c r="AO2192" t="s">
        <v>764</v>
      </c>
    </row>
    <row r="2193" spans="1:41" x14ac:dyDescent="0.35">
      <c r="A2193">
        <v>1024993</v>
      </c>
      <c r="B2193" t="s">
        <v>740</v>
      </c>
      <c r="C2193" t="s">
        <v>741</v>
      </c>
      <c r="D2193" t="e">
        <v>#N/A</v>
      </c>
      <c r="E2193" t="s">
        <v>1097</v>
      </c>
      <c r="F2193" t="s">
        <v>742</v>
      </c>
      <c r="G2193">
        <v>2021</v>
      </c>
      <c r="H2193">
        <v>6</v>
      </c>
      <c r="I2193" t="s">
        <v>743</v>
      </c>
      <c r="J2193" s="29">
        <v>44377</v>
      </c>
      <c r="K2193" t="s">
        <v>744</v>
      </c>
      <c r="L2193" t="s">
        <v>769</v>
      </c>
      <c r="M2193" t="s">
        <v>774</v>
      </c>
      <c r="N2193" t="s">
        <v>775</v>
      </c>
      <c r="O2193" t="s">
        <v>772</v>
      </c>
      <c r="P2193" t="s">
        <v>673</v>
      </c>
      <c r="Q2193" t="s">
        <v>749</v>
      </c>
      <c r="R2193" t="s">
        <v>376</v>
      </c>
      <c r="S2193" t="s">
        <v>1042</v>
      </c>
      <c r="T2193" t="s">
        <v>751</v>
      </c>
      <c r="U2193" t="s">
        <v>752</v>
      </c>
      <c r="V2193" t="s">
        <v>753</v>
      </c>
      <c r="W2193" t="s">
        <v>877</v>
      </c>
      <c r="X2193" t="s">
        <v>878</v>
      </c>
      <c r="Y2193" t="s">
        <v>755</v>
      </c>
      <c r="Z2193" t="s">
        <v>380</v>
      </c>
      <c r="AA2193" t="s">
        <v>1047</v>
      </c>
      <c r="AB2193" t="s">
        <v>1048</v>
      </c>
      <c r="AC2193" t="s">
        <v>758</v>
      </c>
      <c r="AD2193" t="s">
        <v>1049</v>
      </c>
      <c r="AE2193" t="s">
        <v>768</v>
      </c>
      <c r="AF2193" t="s">
        <v>790</v>
      </c>
      <c r="AG2193" t="s">
        <v>761</v>
      </c>
      <c r="AH2193" t="s">
        <v>762</v>
      </c>
      <c r="AI2193" t="s">
        <v>879</v>
      </c>
      <c r="AJ2193">
        <v>-2751.52</v>
      </c>
      <c r="AK2193">
        <v>0</v>
      </c>
      <c r="AL2193">
        <v>0</v>
      </c>
      <c r="AM2193" t="s">
        <v>764</v>
      </c>
      <c r="AN2193" t="s">
        <v>764</v>
      </c>
      <c r="AO2193" t="s">
        <v>764</v>
      </c>
    </row>
    <row r="2194" spans="1:41" x14ac:dyDescent="0.35">
      <c r="A2194">
        <v>1024993</v>
      </c>
      <c r="B2194" t="s">
        <v>740</v>
      </c>
      <c r="C2194" t="s">
        <v>741</v>
      </c>
      <c r="D2194" t="e">
        <v>#N/A</v>
      </c>
      <c r="E2194" t="s">
        <v>1097</v>
      </c>
      <c r="F2194" t="s">
        <v>742</v>
      </c>
      <c r="G2194">
        <v>2021</v>
      </c>
      <c r="H2194">
        <v>6</v>
      </c>
      <c r="I2194" t="s">
        <v>743</v>
      </c>
      <c r="J2194" s="29">
        <v>44377</v>
      </c>
      <c r="K2194" t="s">
        <v>744</v>
      </c>
      <c r="L2194" t="s">
        <v>745</v>
      </c>
      <c r="M2194" t="s">
        <v>746</v>
      </c>
      <c r="N2194" t="s">
        <v>747</v>
      </c>
      <c r="O2194" t="s">
        <v>748</v>
      </c>
      <c r="P2194" t="s">
        <v>673</v>
      </c>
      <c r="Q2194" t="s">
        <v>749</v>
      </c>
      <c r="R2194" t="s">
        <v>376</v>
      </c>
      <c r="S2194" t="s">
        <v>1042</v>
      </c>
      <c r="T2194" t="s">
        <v>751</v>
      </c>
      <c r="U2194" t="s">
        <v>752</v>
      </c>
      <c r="V2194" t="s">
        <v>753</v>
      </c>
      <c r="W2194" t="s">
        <v>877</v>
      </c>
      <c r="X2194" t="s">
        <v>878</v>
      </c>
      <c r="Y2194" t="s">
        <v>755</v>
      </c>
      <c r="Z2194" t="s">
        <v>380</v>
      </c>
      <c r="AA2194" t="s">
        <v>1047</v>
      </c>
      <c r="AB2194" t="s">
        <v>1048</v>
      </c>
      <c r="AC2194" t="s">
        <v>758</v>
      </c>
      <c r="AD2194" t="s">
        <v>1049</v>
      </c>
      <c r="AE2194" t="s">
        <v>768</v>
      </c>
      <c r="AF2194" t="s">
        <v>790</v>
      </c>
      <c r="AG2194" t="s">
        <v>761</v>
      </c>
      <c r="AH2194" t="s">
        <v>762</v>
      </c>
      <c r="AI2194" t="s">
        <v>879</v>
      </c>
      <c r="AJ2194">
        <v>199.93</v>
      </c>
      <c r="AK2194">
        <v>0</v>
      </c>
      <c r="AL2194">
        <v>0</v>
      </c>
      <c r="AM2194" t="s">
        <v>764</v>
      </c>
      <c r="AN2194" t="s">
        <v>764</v>
      </c>
      <c r="AO2194" t="s">
        <v>764</v>
      </c>
    </row>
    <row r="2195" spans="1:41" x14ac:dyDescent="0.35">
      <c r="A2195">
        <v>1024993</v>
      </c>
      <c r="B2195" t="s">
        <v>740</v>
      </c>
      <c r="C2195" t="s">
        <v>741</v>
      </c>
      <c r="D2195" t="e">
        <v>#N/A</v>
      </c>
      <c r="E2195" t="s">
        <v>1097</v>
      </c>
      <c r="F2195" t="s">
        <v>742</v>
      </c>
      <c r="G2195">
        <v>2021</v>
      </c>
      <c r="H2195">
        <v>6</v>
      </c>
      <c r="I2195" t="s">
        <v>743</v>
      </c>
      <c r="J2195" s="29">
        <v>44377</v>
      </c>
      <c r="K2195" t="s">
        <v>744</v>
      </c>
      <c r="L2195" t="s">
        <v>769</v>
      </c>
      <c r="M2195" t="s">
        <v>776</v>
      </c>
      <c r="N2195" t="s">
        <v>777</v>
      </c>
      <c r="O2195" t="s">
        <v>772</v>
      </c>
      <c r="P2195" t="s">
        <v>673</v>
      </c>
      <c r="Q2195" t="s">
        <v>749</v>
      </c>
      <c r="R2195" t="s">
        <v>376</v>
      </c>
      <c r="S2195" t="s">
        <v>1042</v>
      </c>
      <c r="T2195" t="s">
        <v>751</v>
      </c>
      <c r="U2195" t="s">
        <v>752</v>
      </c>
      <c r="V2195" t="s">
        <v>753</v>
      </c>
      <c r="W2195" t="s">
        <v>877</v>
      </c>
      <c r="X2195" t="s">
        <v>878</v>
      </c>
      <c r="Y2195" t="s">
        <v>755</v>
      </c>
      <c r="Z2195" t="s">
        <v>380</v>
      </c>
      <c r="AA2195" t="s">
        <v>1047</v>
      </c>
      <c r="AB2195" t="s">
        <v>1048</v>
      </c>
      <c r="AC2195" t="s">
        <v>758</v>
      </c>
      <c r="AD2195" t="s">
        <v>1049</v>
      </c>
      <c r="AE2195" t="s">
        <v>768</v>
      </c>
      <c r="AF2195" t="s">
        <v>790</v>
      </c>
      <c r="AG2195" t="s">
        <v>761</v>
      </c>
      <c r="AH2195" t="s">
        <v>762</v>
      </c>
      <c r="AI2195" t="s">
        <v>879</v>
      </c>
      <c r="AJ2195">
        <v>2751.52</v>
      </c>
      <c r="AK2195">
        <v>0</v>
      </c>
      <c r="AL2195">
        <v>0</v>
      </c>
      <c r="AM2195" t="s">
        <v>764</v>
      </c>
      <c r="AN2195" t="s">
        <v>764</v>
      </c>
      <c r="AO2195" t="s">
        <v>764</v>
      </c>
    </row>
    <row r="2196" spans="1:41" x14ac:dyDescent="0.35">
      <c r="A2196">
        <v>1772360</v>
      </c>
      <c r="B2196" t="s">
        <v>740</v>
      </c>
      <c r="C2196" t="s">
        <v>741</v>
      </c>
      <c r="D2196" t="e">
        <v>#N/A</v>
      </c>
      <c r="E2196" t="s">
        <v>1098</v>
      </c>
      <c r="F2196" t="s">
        <v>742</v>
      </c>
      <c r="G2196">
        <v>2021</v>
      </c>
      <c r="H2196">
        <v>6</v>
      </c>
      <c r="I2196" t="s">
        <v>743</v>
      </c>
      <c r="J2196" s="29">
        <v>44377</v>
      </c>
      <c r="K2196" t="s">
        <v>744</v>
      </c>
      <c r="L2196" t="s">
        <v>769</v>
      </c>
      <c r="M2196" t="s">
        <v>776</v>
      </c>
      <c r="N2196" t="s">
        <v>777</v>
      </c>
      <c r="O2196" t="s">
        <v>772</v>
      </c>
      <c r="P2196" t="s">
        <v>673</v>
      </c>
      <c r="Q2196" t="s">
        <v>749</v>
      </c>
      <c r="R2196" t="s">
        <v>1053</v>
      </c>
      <c r="S2196" t="s">
        <v>1054</v>
      </c>
      <c r="T2196" t="s">
        <v>751</v>
      </c>
      <c r="U2196" t="s">
        <v>752</v>
      </c>
      <c r="V2196" t="s">
        <v>753</v>
      </c>
      <c r="W2196" t="s">
        <v>809</v>
      </c>
      <c r="X2196" t="s">
        <v>810</v>
      </c>
      <c r="Y2196" t="s">
        <v>755</v>
      </c>
      <c r="Z2196" t="s">
        <v>380</v>
      </c>
      <c r="AA2196" t="s">
        <v>1047</v>
      </c>
      <c r="AB2196" t="s">
        <v>1048</v>
      </c>
      <c r="AC2196" t="s">
        <v>758</v>
      </c>
      <c r="AD2196" t="s">
        <v>1049</v>
      </c>
      <c r="AE2196" t="s">
        <v>575</v>
      </c>
      <c r="AF2196" t="s">
        <v>790</v>
      </c>
      <c r="AG2196" t="s">
        <v>761</v>
      </c>
      <c r="AH2196" t="s">
        <v>762</v>
      </c>
      <c r="AI2196" t="s">
        <v>791</v>
      </c>
      <c r="AJ2196">
        <v>1812.12</v>
      </c>
      <c r="AK2196">
        <v>0</v>
      </c>
      <c r="AL2196">
        <v>0</v>
      </c>
      <c r="AM2196" t="s">
        <v>764</v>
      </c>
      <c r="AN2196" t="s">
        <v>764</v>
      </c>
      <c r="AO2196" t="s">
        <v>764</v>
      </c>
    </row>
    <row r="2197" spans="1:41" x14ac:dyDescent="0.35">
      <c r="A2197">
        <v>1772379</v>
      </c>
      <c r="B2197" t="s">
        <v>740</v>
      </c>
      <c r="C2197" t="s">
        <v>741</v>
      </c>
      <c r="D2197" t="e">
        <v>#N/A</v>
      </c>
      <c r="E2197" t="s">
        <v>1099</v>
      </c>
      <c r="F2197" t="s">
        <v>742</v>
      </c>
      <c r="G2197">
        <v>2021</v>
      </c>
      <c r="H2197">
        <v>6</v>
      </c>
      <c r="I2197" t="s">
        <v>743</v>
      </c>
      <c r="J2197" s="29">
        <v>44377</v>
      </c>
      <c r="K2197" t="s">
        <v>744</v>
      </c>
      <c r="L2197" t="s">
        <v>745</v>
      </c>
      <c r="M2197" t="s">
        <v>746</v>
      </c>
      <c r="N2197" t="s">
        <v>747</v>
      </c>
      <c r="O2197" t="s">
        <v>748</v>
      </c>
      <c r="P2197" t="s">
        <v>673</v>
      </c>
      <c r="Q2197" t="s">
        <v>749</v>
      </c>
      <c r="R2197" t="s">
        <v>1053</v>
      </c>
      <c r="S2197" t="s">
        <v>1054</v>
      </c>
      <c r="T2197" t="s">
        <v>751</v>
      </c>
      <c r="U2197" t="s">
        <v>752</v>
      </c>
      <c r="V2197" t="s">
        <v>753</v>
      </c>
      <c r="W2197" t="s">
        <v>1100</v>
      </c>
      <c r="X2197" t="s">
        <v>1101</v>
      </c>
      <c r="Y2197" t="s">
        <v>755</v>
      </c>
      <c r="Z2197" t="s">
        <v>380</v>
      </c>
      <c r="AA2197" t="s">
        <v>1047</v>
      </c>
      <c r="AB2197" t="s">
        <v>1048</v>
      </c>
      <c r="AC2197" t="s">
        <v>758</v>
      </c>
      <c r="AD2197" t="s">
        <v>1049</v>
      </c>
      <c r="AE2197" t="s">
        <v>575</v>
      </c>
      <c r="AF2197" t="s">
        <v>790</v>
      </c>
      <c r="AG2197" t="s">
        <v>761</v>
      </c>
      <c r="AH2197" t="s">
        <v>762</v>
      </c>
      <c r="AI2197" t="s">
        <v>791</v>
      </c>
      <c r="AJ2197">
        <v>4107.6899999999996</v>
      </c>
      <c r="AK2197">
        <v>0</v>
      </c>
      <c r="AL2197">
        <v>0</v>
      </c>
      <c r="AM2197" t="s">
        <v>764</v>
      </c>
      <c r="AN2197" t="s">
        <v>764</v>
      </c>
      <c r="AO2197" t="s">
        <v>764</v>
      </c>
    </row>
    <row r="2198" spans="1:41" x14ac:dyDescent="0.35">
      <c r="A2198">
        <v>1772360</v>
      </c>
      <c r="B2198" t="s">
        <v>740</v>
      </c>
      <c r="C2198" t="s">
        <v>741</v>
      </c>
      <c r="D2198" t="e">
        <v>#N/A</v>
      </c>
      <c r="E2198" t="s">
        <v>1098</v>
      </c>
      <c r="F2198" t="s">
        <v>742</v>
      </c>
      <c r="G2198">
        <v>2021</v>
      </c>
      <c r="H2198">
        <v>6</v>
      </c>
      <c r="I2198" t="s">
        <v>743</v>
      </c>
      <c r="J2198" s="29">
        <v>44377</v>
      </c>
      <c r="K2198" t="s">
        <v>744</v>
      </c>
      <c r="L2198" t="s">
        <v>769</v>
      </c>
      <c r="M2198" t="s">
        <v>770</v>
      </c>
      <c r="N2198" t="s">
        <v>771</v>
      </c>
      <c r="O2198" t="s">
        <v>772</v>
      </c>
      <c r="P2198" t="s">
        <v>673</v>
      </c>
      <c r="Q2198" t="s">
        <v>749</v>
      </c>
      <c r="R2198" t="s">
        <v>1053</v>
      </c>
      <c r="S2198" t="s">
        <v>1054</v>
      </c>
      <c r="T2198" t="s">
        <v>751</v>
      </c>
      <c r="U2198" t="s">
        <v>752</v>
      </c>
      <c r="V2198" t="s">
        <v>753</v>
      </c>
      <c r="W2198" t="s">
        <v>809</v>
      </c>
      <c r="X2198" t="s">
        <v>810</v>
      </c>
      <c r="Y2198" t="s">
        <v>755</v>
      </c>
      <c r="Z2198" t="s">
        <v>380</v>
      </c>
      <c r="AA2198" t="s">
        <v>1047</v>
      </c>
      <c r="AB2198" t="s">
        <v>1048</v>
      </c>
      <c r="AC2198" t="s">
        <v>758</v>
      </c>
      <c r="AD2198" t="s">
        <v>1049</v>
      </c>
      <c r="AE2198" t="s">
        <v>575</v>
      </c>
      <c r="AF2198" t="s">
        <v>790</v>
      </c>
      <c r="AG2198" t="s">
        <v>761</v>
      </c>
      <c r="AH2198" t="s">
        <v>762</v>
      </c>
      <c r="AI2198" t="s">
        <v>791</v>
      </c>
      <c r="AJ2198">
        <v>1812.12</v>
      </c>
      <c r="AK2198">
        <v>0</v>
      </c>
      <c r="AL2198">
        <v>0</v>
      </c>
      <c r="AM2198" t="s">
        <v>764</v>
      </c>
      <c r="AN2198" t="s">
        <v>764</v>
      </c>
      <c r="AO2198" t="s">
        <v>764</v>
      </c>
    </row>
    <row r="2199" spans="1:41" x14ac:dyDescent="0.35">
      <c r="A2199">
        <v>1772360</v>
      </c>
      <c r="B2199" t="s">
        <v>740</v>
      </c>
      <c r="C2199" t="s">
        <v>741</v>
      </c>
      <c r="D2199" t="e">
        <v>#N/A</v>
      </c>
      <c r="E2199" t="s">
        <v>1098</v>
      </c>
      <c r="F2199" t="s">
        <v>742</v>
      </c>
      <c r="G2199">
        <v>2021</v>
      </c>
      <c r="H2199">
        <v>6</v>
      </c>
      <c r="I2199" t="s">
        <v>743</v>
      </c>
      <c r="J2199" s="29">
        <v>44377</v>
      </c>
      <c r="K2199" t="s">
        <v>744</v>
      </c>
      <c r="L2199" t="s">
        <v>769</v>
      </c>
      <c r="M2199" t="s">
        <v>774</v>
      </c>
      <c r="N2199" t="s">
        <v>775</v>
      </c>
      <c r="O2199" t="s">
        <v>772</v>
      </c>
      <c r="P2199" t="s">
        <v>673</v>
      </c>
      <c r="Q2199" t="s">
        <v>749</v>
      </c>
      <c r="R2199" t="s">
        <v>1053</v>
      </c>
      <c r="S2199" t="s">
        <v>1054</v>
      </c>
      <c r="T2199" t="s">
        <v>751</v>
      </c>
      <c r="U2199" t="s">
        <v>752</v>
      </c>
      <c r="V2199" t="s">
        <v>753</v>
      </c>
      <c r="W2199" t="s">
        <v>809</v>
      </c>
      <c r="X2199" t="s">
        <v>810</v>
      </c>
      <c r="Y2199" t="s">
        <v>755</v>
      </c>
      <c r="Z2199" t="s">
        <v>380</v>
      </c>
      <c r="AA2199" t="s">
        <v>1047</v>
      </c>
      <c r="AB2199" t="s">
        <v>1048</v>
      </c>
      <c r="AC2199" t="s">
        <v>758</v>
      </c>
      <c r="AD2199" t="s">
        <v>1049</v>
      </c>
      <c r="AE2199" t="s">
        <v>575</v>
      </c>
      <c r="AF2199" t="s">
        <v>790</v>
      </c>
      <c r="AG2199" t="s">
        <v>761</v>
      </c>
      <c r="AH2199" t="s">
        <v>762</v>
      </c>
      <c r="AI2199" t="s">
        <v>791</v>
      </c>
      <c r="AJ2199">
        <v>-1812.12</v>
      </c>
      <c r="AK2199">
        <v>0</v>
      </c>
      <c r="AL2199">
        <v>0</v>
      </c>
      <c r="AM2199" t="s">
        <v>764</v>
      </c>
      <c r="AN2199" t="s">
        <v>764</v>
      </c>
      <c r="AO2199" t="s">
        <v>764</v>
      </c>
    </row>
    <row r="2200" spans="1:41" x14ac:dyDescent="0.35">
      <c r="A2200">
        <v>1021526</v>
      </c>
      <c r="B2200" t="s">
        <v>740</v>
      </c>
      <c r="C2200" t="s">
        <v>741</v>
      </c>
      <c r="D2200" t="e">
        <v>#N/A</v>
      </c>
      <c r="E2200" t="s">
        <v>1052</v>
      </c>
      <c r="F2200" t="s">
        <v>742</v>
      </c>
      <c r="G2200">
        <v>2021</v>
      </c>
      <c r="H2200">
        <v>6</v>
      </c>
      <c r="I2200" t="s">
        <v>743</v>
      </c>
      <c r="J2200" s="29">
        <v>44377</v>
      </c>
      <c r="K2200" t="s">
        <v>744</v>
      </c>
      <c r="L2200" t="s">
        <v>769</v>
      </c>
      <c r="M2200" t="s">
        <v>770</v>
      </c>
      <c r="N2200" t="s">
        <v>771</v>
      </c>
      <c r="O2200" t="s">
        <v>772</v>
      </c>
      <c r="P2200" t="s">
        <v>673</v>
      </c>
      <c r="Q2200" t="s">
        <v>749</v>
      </c>
      <c r="R2200" t="s">
        <v>1053</v>
      </c>
      <c r="S2200" t="s">
        <v>1054</v>
      </c>
      <c r="T2200" t="s">
        <v>751</v>
      </c>
      <c r="U2200" t="s">
        <v>752</v>
      </c>
      <c r="V2200" t="s">
        <v>753</v>
      </c>
      <c r="W2200" t="s">
        <v>1053</v>
      </c>
      <c r="X2200" t="s">
        <v>1055</v>
      </c>
      <c r="Y2200" t="s">
        <v>755</v>
      </c>
      <c r="Z2200" t="s">
        <v>380</v>
      </c>
      <c r="AA2200" t="s">
        <v>1047</v>
      </c>
      <c r="AB2200" t="s">
        <v>1048</v>
      </c>
      <c r="AC2200" t="s">
        <v>758</v>
      </c>
      <c r="AD2200" t="s">
        <v>1049</v>
      </c>
      <c r="AE2200" t="s">
        <v>575</v>
      </c>
      <c r="AF2200" t="s">
        <v>1056</v>
      </c>
      <c r="AG2200" t="s">
        <v>761</v>
      </c>
      <c r="AH2200" t="s">
        <v>762</v>
      </c>
      <c r="AI2200" t="s">
        <v>1057</v>
      </c>
      <c r="AJ2200">
        <v>401.74</v>
      </c>
      <c r="AK2200">
        <v>0</v>
      </c>
      <c r="AL2200">
        <v>0</v>
      </c>
      <c r="AM2200" t="s">
        <v>764</v>
      </c>
      <c r="AN2200" t="s">
        <v>764</v>
      </c>
      <c r="AO2200" t="s">
        <v>764</v>
      </c>
    </row>
    <row r="2201" spans="1:41" x14ac:dyDescent="0.35">
      <c r="A2201">
        <v>1021526</v>
      </c>
      <c r="B2201" t="s">
        <v>740</v>
      </c>
      <c r="C2201" t="s">
        <v>741</v>
      </c>
      <c r="D2201" t="e">
        <v>#N/A</v>
      </c>
      <c r="E2201" t="s">
        <v>1052</v>
      </c>
      <c r="F2201" t="s">
        <v>742</v>
      </c>
      <c r="G2201">
        <v>2021</v>
      </c>
      <c r="H2201">
        <v>6</v>
      </c>
      <c r="I2201" t="s">
        <v>743</v>
      </c>
      <c r="J2201" s="29">
        <v>44377</v>
      </c>
      <c r="K2201" t="s">
        <v>744</v>
      </c>
      <c r="L2201" t="s">
        <v>769</v>
      </c>
      <c r="M2201" t="s">
        <v>770</v>
      </c>
      <c r="N2201" t="s">
        <v>771</v>
      </c>
      <c r="O2201" t="s">
        <v>772</v>
      </c>
      <c r="P2201" t="s">
        <v>673</v>
      </c>
      <c r="Q2201" t="s">
        <v>749</v>
      </c>
      <c r="R2201" t="s">
        <v>1053</v>
      </c>
      <c r="S2201" t="s">
        <v>1054</v>
      </c>
      <c r="T2201" t="s">
        <v>751</v>
      </c>
      <c r="U2201" t="s">
        <v>752</v>
      </c>
      <c r="V2201" t="s">
        <v>753</v>
      </c>
      <c r="W2201" t="s">
        <v>1053</v>
      </c>
      <c r="X2201" t="s">
        <v>1055</v>
      </c>
      <c r="Y2201" t="s">
        <v>755</v>
      </c>
      <c r="Z2201" t="s">
        <v>380</v>
      </c>
      <c r="AA2201" t="s">
        <v>1047</v>
      </c>
      <c r="AB2201" t="s">
        <v>1048</v>
      </c>
      <c r="AC2201" t="s">
        <v>758</v>
      </c>
      <c r="AD2201" t="s">
        <v>1049</v>
      </c>
      <c r="AE2201" t="s">
        <v>575</v>
      </c>
      <c r="AF2201" t="s">
        <v>1056</v>
      </c>
      <c r="AG2201" t="s">
        <v>761</v>
      </c>
      <c r="AH2201" t="s">
        <v>762</v>
      </c>
      <c r="AI2201" t="s">
        <v>1057</v>
      </c>
      <c r="AJ2201">
        <v>321.66000000000003</v>
      </c>
      <c r="AK2201">
        <v>0</v>
      </c>
      <c r="AL2201">
        <v>0</v>
      </c>
      <c r="AM2201" t="s">
        <v>764</v>
      </c>
      <c r="AN2201" t="s">
        <v>764</v>
      </c>
      <c r="AO2201" t="s">
        <v>764</v>
      </c>
    </row>
    <row r="2202" spans="1:41" x14ac:dyDescent="0.35">
      <c r="A2202">
        <v>1021526</v>
      </c>
      <c r="B2202" t="s">
        <v>740</v>
      </c>
      <c r="C2202" t="s">
        <v>741</v>
      </c>
      <c r="D2202" t="e">
        <v>#N/A</v>
      </c>
      <c r="E2202" t="s">
        <v>1052</v>
      </c>
      <c r="F2202" t="s">
        <v>742</v>
      </c>
      <c r="G2202">
        <v>2021</v>
      </c>
      <c r="H2202">
        <v>6</v>
      </c>
      <c r="I2202" t="s">
        <v>743</v>
      </c>
      <c r="J2202" s="29">
        <v>44377</v>
      </c>
      <c r="K2202" t="s">
        <v>744</v>
      </c>
      <c r="L2202" t="s">
        <v>769</v>
      </c>
      <c r="M2202" t="s">
        <v>774</v>
      </c>
      <c r="N2202" t="s">
        <v>775</v>
      </c>
      <c r="O2202" t="s">
        <v>772</v>
      </c>
      <c r="P2202" t="s">
        <v>673</v>
      </c>
      <c r="Q2202" t="s">
        <v>749</v>
      </c>
      <c r="R2202" t="s">
        <v>1053</v>
      </c>
      <c r="S2202" t="s">
        <v>1054</v>
      </c>
      <c r="T2202" t="s">
        <v>751</v>
      </c>
      <c r="U2202" t="s">
        <v>752</v>
      </c>
      <c r="V2202" t="s">
        <v>753</v>
      </c>
      <c r="W2202" t="s">
        <v>1053</v>
      </c>
      <c r="X2202" t="s">
        <v>1055</v>
      </c>
      <c r="Y2202" t="s">
        <v>755</v>
      </c>
      <c r="Z2202" t="s">
        <v>380</v>
      </c>
      <c r="AA2202" t="s">
        <v>1047</v>
      </c>
      <c r="AB2202" t="s">
        <v>1048</v>
      </c>
      <c r="AC2202" t="s">
        <v>758</v>
      </c>
      <c r="AD2202" t="s">
        <v>1049</v>
      </c>
      <c r="AE2202" t="s">
        <v>575</v>
      </c>
      <c r="AF2202" t="s">
        <v>1056</v>
      </c>
      <c r="AG2202" t="s">
        <v>761</v>
      </c>
      <c r="AH2202" t="s">
        <v>762</v>
      </c>
      <c r="AI2202" t="s">
        <v>1057</v>
      </c>
      <c r="AJ2202">
        <v>-401.74</v>
      </c>
      <c r="AK2202">
        <v>0</v>
      </c>
      <c r="AL2202">
        <v>0</v>
      </c>
      <c r="AM2202" t="s">
        <v>764</v>
      </c>
      <c r="AN2202" t="s">
        <v>764</v>
      </c>
      <c r="AO2202" t="s">
        <v>764</v>
      </c>
    </row>
    <row r="2203" spans="1:41" x14ac:dyDescent="0.35">
      <c r="A2203">
        <v>1021526</v>
      </c>
      <c r="B2203" t="s">
        <v>740</v>
      </c>
      <c r="C2203" t="s">
        <v>741</v>
      </c>
      <c r="D2203" t="e">
        <v>#N/A</v>
      </c>
      <c r="E2203" t="s">
        <v>1052</v>
      </c>
      <c r="F2203" t="s">
        <v>742</v>
      </c>
      <c r="G2203">
        <v>2021</v>
      </c>
      <c r="H2203">
        <v>6</v>
      </c>
      <c r="I2203" t="s">
        <v>743</v>
      </c>
      <c r="J2203" s="29">
        <v>44377</v>
      </c>
      <c r="K2203" t="s">
        <v>744</v>
      </c>
      <c r="L2203" t="s">
        <v>769</v>
      </c>
      <c r="M2203" t="s">
        <v>774</v>
      </c>
      <c r="N2203" t="s">
        <v>775</v>
      </c>
      <c r="O2203" t="s">
        <v>772</v>
      </c>
      <c r="P2203" t="s">
        <v>673</v>
      </c>
      <c r="Q2203" t="s">
        <v>749</v>
      </c>
      <c r="R2203" t="s">
        <v>1053</v>
      </c>
      <c r="S2203" t="s">
        <v>1054</v>
      </c>
      <c r="T2203" t="s">
        <v>751</v>
      </c>
      <c r="U2203" t="s">
        <v>752</v>
      </c>
      <c r="V2203" t="s">
        <v>753</v>
      </c>
      <c r="W2203" t="s">
        <v>1053</v>
      </c>
      <c r="X2203" t="s">
        <v>1055</v>
      </c>
      <c r="Y2203" t="s">
        <v>755</v>
      </c>
      <c r="Z2203" t="s">
        <v>380</v>
      </c>
      <c r="AA2203" t="s">
        <v>1047</v>
      </c>
      <c r="AB2203" t="s">
        <v>1048</v>
      </c>
      <c r="AC2203" t="s">
        <v>758</v>
      </c>
      <c r="AD2203" t="s">
        <v>1049</v>
      </c>
      <c r="AE2203" t="s">
        <v>575</v>
      </c>
      <c r="AF2203" t="s">
        <v>1056</v>
      </c>
      <c r="AG2203" t="s">
        <v>761</v>
      </c>
      <c r="AH2203" t="s">
        <v>762</v>
      </c>
      <c r="AI2203" t="s">
        <v>1057</v>
      </c>
      <c r="AJ2203">
        <v>-321.66000000000003</v>
      </c>
      <c r="AK2203">
        <v>0</v>
      </c>
      <c r="AL2203">
        <v>0</v>
      </c>
      <c r="AM2203" t="s">
        <v>764</v>
      </c>
      <c r="AN2203" t="s">
        <v>764</v>
      </c>
      <c r="AO2203" t="s">
        <v>764</v>
      </c>
    </row>
    <row r="2204" spans="1:41" x14ac:dyDescent="0.35">
      <c r="A2204">
        <v>1063834</v>
      </c>
      <c r="B2204" t="s">
        <v>740</v>
      </c>
      <c r="C2204" t="s">
        <v>741</v>
      </c>
      <c r="D2204" t="e">
        <v>#N/A</v>
      </c>
      <c r="E2204" t="s">
        <v>1044</v>
      </c>
      <c r="F2204" t="s">
        <v>800</v>
      </c>
      <c r="G2204">
        <v>2021</v>
      </c>
      <c r="H2204">
        <v>5</v>
      </c>
      <c r="I2204" t="s">
        <v>743</v>
      </c>
      <c r="J2204" s="29">
        <v>44347</v>
      </c>
      <c r="K2204" t="s">
        <v>744</v>
      </c>
      <c r="L2204" t="s">
        <v>745</v>
      </c>
      <c r="M2204" t="s">
        <v>801</v>
      </c>
      <c r="N2204" t="s">
        <v>802</v>
      </c>
      <c r="O2204" t="s">
        <v>803</v>
      </c>
      <c r="P2204" t="s">
        <v>673</v>
      </c>
      <c r="Q2204" t="s">
        <v>749</v>
      </c>
      <c r="R2204" t="s">
        <v>653</v>
      </c>
      <c r="S2204" t="s">
        <v>773</v>
      </c>
      <c r="T2204" t="s">
        <v>751</v>
      </c>
      <c r="U2204" t="s">
        <v>752</v>
      </c>
      <c r="V2204" t="s">
        <v>753</v>
      </c>
      <c r="W2204" t="s">
        <v>1045</v>
      </c>
      <c r="X2204" t="s">
        <v>1046</v>
      </c>
      <c r="Y2204" t="s">
        <v>755</v>
      </c>
      <c r="Z2204" t="s">
        <v>380</v>
      </c>
      <c r="AA2204" t="s">
        <v>1047</v>
      </c>
      <c r="AB2204" t="s">
        <v>1048</v>
      </c>
      <c r="AC2204" t="s">
        <v>758</v>
      </c>
      <c r="AD2204" t="s">
        <v>1049</v>
      </c>
      <c r="AE2204" t="s">
        <v>575</v>
      </c>
      <c r="AF2204" t="s">
        <v>1050</v>
      </c>
      <c r="AG2204" t="s">
        <v>761</v>
      </c>
      <c r="AH2204" t="s">
        <v>762</v>
      </c>
      <c r="AI2204" t="s">
        <v>1051</v>
      </c>
      <c r="AJ2204">
        <v>8032.05</v>
      </c>
      <c r="AK2204">
        <v>0</v>
      </c>
      <c r="AL2204">
        <v>0</v>
      </c>
      <c r="AM2204" t="s">
        <v>764</v>
      </c>
      <c r="AN2204" t="s">
        <v>764</v>
      </c>
      <c r="AO2204" t="s">
        <v>764</v>
      </c>
    </row>
    <row r="2205" spans="1:41" x14ac:dyDescent="0.35">
      <c r="A2205">
        <v>1060743</v>
      </c>
      <c r="B2205" t="s">
        <v>740</v>
      </c>
      <c r="C2205" t="s">
        <v>741</v>
      </c>
      <c r="D2205" t="e">
        <v>#N/A</v>
      </c>
      <c r="E2205" t="s">
        <v>1102</v>
      </c>
      <c r="F2205" t="s">
        <v>800</v>
      </c>
      <c r="G2205">
        <v>2021</v>
      </c>
      <c r="H2205">
        <v>5</v>
      </c>
      <c r="I2205" t="s">
        <v>743</v>
      </c>
      <c r="J2205" s="29">
        <v>44347</v>
      </c>
      <c r="K2205" t="s">
        <v>744</v>
      </c>
      <c r="L2205" t="s">
        <v>745</v>
      </c>
      <c r="M2205" t="s">
        <v>801</v>
      </c>
      <c r="N2205" t="s">
        <v>802</v>
      </c>
      <c r="O2205" t="s">
        <v>803</v>
      </c>
      <c r="P2205" t="s">
        <v>673</v>
      </c>
      <c r="Q2205" t="s">
        <v>749</v>
      </c>
      <c r="R2205" t="s">
        <v>561</v>
      </c>
      <c r="S2205" t="s">
        <v>1037</v>
      </c>
      <c r="T2205" t="s">
        <v>751</v>
      </c>
      <c r="U2205" t="s">
        <v>752</v>
      </c>
      <c r="V2205" t="s">
        <v>753</v>
      </c>
      <c r="W2205" t="s">
        <v>788</v>
      </c>
      <c r="X2205" t="s">
        <v>789</v>
      </c>
      <c r="Y2205" t="s">
        <v>755</v>
      </c>
      <c r="Z2205" t="s">
        <v>380</v>
      </c>
      <c r="AA2205" t="s">
        <v>1047</v>
      </c>
      <c r="AB2205" t="s">
        <v>1048</v>
      </c>
      <c r="AC2205" t="s">
        <v>758</v>
      </c>
      <c r="AD2205" t="s">
        <v>1049</v>
      </c>
      <c r="AE2205" t="s">
        <v>562</v>
      </c>
      <c r="AF2205" t="s">
        <v>790</v>
      </c>
      <c r="AG2205" t="s">
        <v>761</v>
      </c>
      <c r="AH2205" t="s">
        <v>762</v>
      </c>
      <c r="AI2205" t="s">
        <v>791</v>
      </c>
      <c r="AJ2205">
        <v>55.85</v>
      </c>
      <c r="AK2205">
        <v>0</v>
      </c>
      <c r="AL2205">
        <v>0</v>
      </c>
      <c r="AM2205" t="s">
        <v>764</v>
      </c>
      <c r="AN2205" t="s">
        <v>764</v>
      </c>
      <c r="AO2205" t="s">
        <v>764</v>
      </c>
    </row>
    <row r="2206" spans="1:41" x14ac:dyDescent="0.35">
      <c r="A2206">
        <v>1060742</v>
      </c>
      <c r="B2206" t="s">
        <v>740</v>
      </c>
      <c r="C2206" t="s">
        <v>741</v>
      </c>
      <c r="D2206" t="e">
        <v>#N/A</v>
      </c>
      <c r="E2206" t="s">
        <v>1093</v>
      </c>
      <c r="F2206" t="s">
        <v>800</v>
      </c>
      <c r="G2206">
        <v>2021</v>
      </c>
      <c r="H2206">
        <v>5</v>
      </c>
      <c r="I2206" t="s">
        <v>743</v>
      </c>
      <c r="J2206" s="29">
        <v>44347</v>
      </c>
      <c r="K2206" t="s">
        <v>744</v>
      </c>
      <c r="L2206" t="s">
        <v>745</v>
      </c>
      <c r="M2206" t="s">
        <v>801</v>
      </c>
      <c r="N2206" t="s">
        <v>802</v>
      </c>
      <c r="O2206" t="s">
        <v>803</v>
      </c>
      <c r="P2206" t="s">
        <v>673</v>
      </c>
      <c r="Q2206" t="s">
        <v>749</v>
      </c>
      <c r="R2206" t="s">
        <v>561</v>
      </c>
      <c r="S2206" t="s">
        <v>1037</v>
      </c>
      <c r="T2206" t="s">
        <v>751</v>
      </c>
      <c r="U2206" t="s">
        <v>752</v>
      </c>
      <c r="V2206" t="s">
        <v>753</v>
      </c>
      <c r="W2206" t="s">
        <v>877</v>
      </c>
      <c r="X2206" t="s">
        <v>878</v>
      </c>
      <c r="Y2206" t="s">
        <v>755</v>
      </c>
      <c r="Z2206" t="s">
        <v>380</v>
      </c>
      <c r="AA2206" t="s">
        <v>1047</v>
      </c>
      <c r="AB2206" t="s">
        <v>1048</v>
      </c>
      <c r="AC2206" t="s">
        <v>758</v>
      </c>
      <c r="AD2206" t="s">
        <v>1049</v>
      </c>
      <c r="AE2206" t="s">
        <v>562</v>
      </c>
      <c r="AF2206" t="s">
        <v>790</v>
      </c>
      <c r="AG2206" t="s">
        <v>761</v>
      </c>
      <c r="AH2206" t="s">
        <v>762</v>
      </c>
      <c r="AI2206" t="s">
        <v>879</v>
      </c>
      <c r="AJ2206">
        <v>1499.87</v>
      </c>
      <c r="AK2206">
        <v>0</v>
      </c>
      <c r="AL2206">
        <v>0</v>
      </c>
      <c r="AM2206" t="s">
        <v>764</v>
      </c>
      <c r="AN2206" t="s">
        <v>764</v>
      </c>
      <c r="AO2206" t="s">
        <v>764</v>
      </c>
    </row>
    <row r="2207" spans="1:41" x14ac:dyDescent="0.35">
      <c r="A2207">
        <v>1023866</v>
      </c>
      <c r="B2207" t="s">
        <v>740</v>
      </c>
      <c r="C2207" t="s">
        <v>741</v>
      </c>
      <c r="D2207" t="e">
        <v>#N/A</v>
      </c>
      <c r="E2207" t="s">
        <v>1103</v>
      </c>
      <c r="F2207" t="s">
        <v>800</v>
      </c>
      <c r="G2207">
        <v>2021</v>
      </c>
      <c r="H2207">
        <v>5</v>
      </c>
      <c r="I2207" t="s">
        <v>743</v>
      </c>
      <c r="J2207" s="29">
        <v>44347</v>
      </c>
      <c r="K2207" t="s">
        <v>744</v>
      </c>
      <c r="L2207" t="s">
        <v>745</v>
      </c>
      <c r="M2207" t="s">
        <v>801</v>
      </c>
      <c r="N2207" t="s">
        <v>802</v>
      </c>
      <c r="O2207" t="s">
        <v>803</v>
      </c>
      <c r="P2207" t="s">
        <v>673</v>
      </c>
      <c r="Q2207" t="s">
        <v>749</v>
      </c>
      <c r="R2207" t="s">
        <v>544</v>
      </c>
      <c r="S2207" t="s">
        <v>1038</v>
      </c>
      <c r="T2207" t="s">
        <v>751</v>
      </c>
      <c r="U2207" t="s">
        <v>752</v>
      </c>
      <c r="V2207" t="s">
        <v>753</v>
      </c>
      <c r="W2207" t="s">
        <v>788</v>
      </c>
      <c r="X2207" t="s">
        <v>789</v>
      </c>
      <c r="Y2207" t="s">
        <v>755</v>
      </c>
      <c r="Z2207" t="s">
        <v>380</v>
      </c>
      <c r="AA2207" t="s">
        <v>1047</v>
      </c>
      <c r="AB2207" t="s">
        <v>1048</v>
      </c>
      <c r="AC2207" t="s">
        <v>758</v>
      </c>
      <c r="AD2207" t="s">
        <v>1049</v>
      </c>
      <c r="AE2207" t="s">
        <v>768</v>
      </c>
      <c r="AF2207" t="s">
        <v>790</v>
      </c>
      <c r="AG2207" t="s">
        <v>761</v>
      </c>
      <c r="AH2207" t="s">
        <v>762</v>
      </c>
      <c r="AI2207" t="s">
        <v>791</v>
      </c>
      <c r="AJ2207">
        <v>9.57</v>
      </c>
      <c r="AK2207">
        <v>0</v>
      </c>
      <c r="AL2207">
        <v>0</v>
      </c>
      <c r="AM2207" t="s">
        <v>764</v>
      </c>
      <c r="AN2207" t="s">
        <v>764</v>
      </c>
      <c r="AO2207" t="s">
        <v>764</v>
      </c>
    </row>
    <row r="2208" spans="1:41" x14ac:dyDescent="0.35">
      <c r="A2208">
        <v>1023865</v>
      </c>
      <c r="B2208" t="s">
        <v>740</v>
      </c>
      <c r="C2208" t="s">
        <v>741</v>
      </c>
      <c r="D2208" t="e">
        <v>#N/A</v>
      </c>
      <c r="E2208" t="s">
        <v>1094</v>
      </c>
      <c r="F2208" t="s">
        <v>800</v>
      </c>
      <c r="G2208">
        <v>2021</v>
      </c>
      <c r="H2208">
        <v>5</v>
      </c>
      <c r="I2208" t="s">
        <v>743</v>
      </c>
      <c r="J2208" s="29">
        <v>44347</v>
      </c>
      <c r="K2208" t="s">
        <v>744</v>
      </c>
      <c r="L2208" t="s">
        <v>745</v>
      </c>
      <c r="M2208" t="s">
        <v>801</v>
      </c>
      <c r="N2208" t="s">
        <v>802</v>
      </c>
      <c r="O2208" t="s">
        <v>803</v>
      </c>
      <c r="P2208" t="s">
        <v>673</v>
      </c>
      <c r="Q2208" t="s">
        <v>749</v>
      </c>
      <c r="R2208" t="s">
        <v>544</v>
      </c>
      <c r="S2208" t="s">
        <v>1038</v>
      </c>
      <c r="T2208" t="s">
        <v>751</v>
      </c>
      <c r="U2208" t="s">
        <v>752</v>
      </c>
      <c r="V2208" t="s">
        <v>753</v>
      </c>
      <c r="W2208" t="s">
        <v>877</v>
      </c>
      <c r="X2208" t="s">
        <v>878</v>
      </c>
      <c r="Y2208" t="s">
        <v>755</v>
      </c>
      <c r="Z2208" t="s">
        <v>380</v>
      </c>
      <c r="AA2208" t="s">
        <v>1047</v>
      </c>
      <c r="AB2208" t="s">
        <v>1048</v>
      </c>
      <c r="AC2208" t="s">
        <v>758</v>
      </c>
      <c r="AD2208" t="s">
        <v>1049</v>
      </c>
      <c r="AE2208" t="s">
        <v>768</v>
      </c>
      <c r="AF2208" t="s">
        <v>790</v>
      </c>
      <c r="AG2208" t="s">
        <v>761</v>
      </c>
      <c r="AH2208" t="s">
        <v>762</v>
      </c>
      <c r="AI2208" t="s">
        <v>879</v>
      </c>
      <c r="AJ2208">
        <v>2563.39</v>
      </c>
      <c r="AK2208">
        <v>0</v>
      </c>
      <c r="AL2208">
        <v>0</v>
      </c>
      <c r="AM2208" t="s">
        <v>764</v>
      </c>
      <c r="AN2208" t="s">
        <v>764</v>
      </c>
      <c r="AO2208" t="s">
        <v>764</v>
      </c>
    </row>
    <row r="2209" spans="1:41" x14ac:dyDescent="0.35">
      <c r="A2209">
        <v>1772339</v>
      </c>
      <c r="B2209" t="s">
        <v>740</v>
      </c>
      <c r="C2209" t="s">
        <v>741</v>
      </c>
      <c r="D2209" t="e">
        <v>#N/A</v>
      </c>
      <c r="E2209" t="s">
        <v>1104</v>
      </c>
      <c r="F2209" t="s">
        <v>800</v>
      </c>
      <c r="G2209">
        <v>2021</v>
      </c>
      <c r="H2209">
        <v>5</v>
      </c>
      <c r="I2209" t="s">
        <v>743</v>
      </c>
      <c r="J2209" s="29">
        <v>44347</v>
      </c>
      <c r="K2209" t="s">
        <v>744</v>
      </c>
      <c r="L2209" t="s">
        <v>745</v>
      </c>
      <c r="M2209" t="s">
        <v>801</v>
      </c>
      <c r="N2209" t="s">
        <v>802</v>
      </c>
      <c r="O2209" t="s">
        <v>803</v>
      </c>
      <c r="P2209" t="s">
        <v>673</v>
      </c>
      <c r="Q2209" t="s">
        <v>749</v>
      </c>
      <c r="R2209" t="s">
        <v>514</v>
      </c>
      <c r="S2209" t="s">
        <v>1039</v>
      </c>
      <c r="T2209" t="s">
        <v>751</v>
      </c>
      <c r="U2209" t="s">
        <v>752</v>
      </c>
      <c r="V2209" t="s">
        <v>753</v>
      </c>
      <c r="W2209" t="s">
        <v>1100</v>
      </c>
      <c r="X2209" t="s">
        <v>1101</v>
      </c>
      <c r="Y2209" t="s">
        <v>755</v>
      </c>
      <c r="Z2209" t="s">
        <v>380</v>
      </c>
      <c r="AA2209" t="s">
        <v>1047</v>
      </c>
      <c r="AB2209" t="s">
        <v>1048</v>
      </c>
      <c r="AC2209" t="s">
        <v>758</v>
      </c>
      <c r="AD2209" t="s">
        <v>1049</v>
      </c>
      <c r="AE2209" t="s">
        <v>247</v>
      </c>
      <c r="AF2209" t="s">
        <v>790</v>
      </c>
      <c r="AG2209" t="s">
        <v>761</v>
      </c>
      <c r="AH2209" t="s">
        <v>762</v>
      </c>
      <c r="AI2209" t="s">
        <v>791</v>
      </c>
      <c r="AJ2209">
        <v>1354.44</v>
      </c>
      <c r="AK2209">
        <v>0</v>
      </c>
      <c r="AL2209">
        <v>0</v>
      </c>
      <c r="AM2209" t="s">
        <v>764</v>
      </c>
      <c r="AN2209" t="s">
        <v>764</v>
      </c>
      <c r="AO2209" t="s">
        <v>764</v>
      </c>
    </row>
    <row r="2210" spans="1:41" x14ac:dyDescent="0.35">
      <c r="A2210">
        <v>1021410</v>
      </c>
      <c r="B2210" t="s">
        <v>740</v>
      </c>
      <c r="C2210" t="s">
        <v>741</v>
      </c>
      <c r="D2210" t="e">
        <v>#N/A</v>
      </c>
      <c r="E2210" t="s">
        <v>1105</v>
      </c>
      <c r="F2210" t="s">
        <v>800</v>
      </c>
      <c r="G2210">
        <v>2021</v>
      </c>
      <c r="H2210">
        <v>5</v>
      </c>
      <c r="I2210" t="s">
        <v>743</v>
      </c>
      <c r="J2210" s="29">
        <v>44347</v>
      </c>
      <c r="K2210" t="s">
        <v>744</v>
      </c>
      <c r="L2210" t="s">
        <v>745</v>
      </c>
      <c r="M2210" t="s">
        <v>801</v>
      </c>
      <c r="N2210" t="s">
        <v>802</v>
      </c>
      <c r="O2210" t="s">
        <v>803</v>
      </c>
      <c r="P2210" t="s">
        <v>673</v>
      </c>
      <c r="Q2210" t="s">
        <v>749</v>
      </c>
      <c r="R2210" t="s">
        <v>514</v>
      </c>
      <c r="S2210" t="s">
        <v>1039</v>
      </c>
      <c r="T2210" t="s">
        <v>751</v>
      </c>
      <c r="U2210" t="s">
        <v>752</v>
      </c>
      <c r="V2210" t="s">
        <v>753</v>
      </c>
      <c r="W2210" t="s">
        <v>788</v>
      </c>
      <c r="X2210" t="s">
        <v>789</v>
      </c>
      <c r="Y2210" t="s">
        <v>755</v>
      </c>
      <c r="Z2210" t="s">
        <v>380</v>
      </c>
      <c r="AA2210" t="s">
        <v>1047</v>
      </c>
      <c r="AB2210" t="s">
        <v>1048</v>
      </c>
      <c r="AC2210" t="s">
        <v>758</v>
      </c>
      <c r="AD2210" t="s">
        <v>1049</v>
      </c>
      <c r="AE2210" t="s">
        <v>247</v>
      </c>
      <c r="AF2210" t="s">
        <v>790</v>
      </c>
      <c r="AG2210" t="s">
        <v>761</v>
      </c>
      <c r="AH2210" t="s">
        <v>762</v>
      </c>
      <c r="AI2210" t="s">
        <v>791</v>
      </c>
      <c r="AJ2210">
        <v>9.8000000000000007</v>
      </c>
      <c r="AK2210">
        <v>0</v>
      </c>
      <c r="AL2210">
        <v>0</v>
      </c>
      <c r="AM2210" t="s">
        <v>764</v>
      </c>
      <c r="AN2210" t="s">
        <v>764</v>
      </c>
      <c r="AO2210" t="s">
        <v>764</v>
      </c>
    </row>
    <row r="2211" spans="1:41" x14ac:dyDescent="0.35">
      <c r="A2211">
        <v>1021409</v>
      </c>
      <c r="B2211" t="s">
        <v>740</v>
      </c>
      <c r="C2211" t="s">
        <v>741</v>
      </c>
      <c r="D2211" t="e">
        <v>#N/A</v>
      </c>
      <c r="E2211" t="s">
        <v>1095</v>
      </c>
      <c r="F2211" t="s">
        <v>800</v>
      </c>
      <c r="G2211">
        <v>2021</v>
      </c>
      <c r="H2211">
        <v>5</v>
      </c>
      <c r="I2211" t="s">
        <v>743</v>
      </c>
      <c r="J2211" s="29">
        <v>44347</v>
      </c>
      <c r="K2211" t="s">
        <v>744</v>
      </c>
      <c r="L2211" t="s">
        <v>745</v>
      </c>
      <c r="M2211" t="s">
        <v>801</v>
      </c>
      <c r="N2211" t="s">
        <v>802</v>
      </c>
      <c r="O2211" t="s">
        <v>803</v>
      </c>
      <c r="P2211" t="s">
        <v>673</v>
      </c>
      <c r="Q2211" t="s">
        <v>749</v>
      </c>
      <c r="R2211" t="s">
        <v>514</v>
      </c>
      <c r="S2211" t="s">
        <v>1039</v>
      </c>
      <c r="T2211" t="s">
        <v>751</v>
      </c>
      <c r="U2211" t="s">
        <v>752</v>
      </c>
      <c r="V2211" t="s">
        <v>753</v>
      </c>
      <c r="W2211" t="s">
        <v>877</v>
      </c>
      <c r="X2211" t="s">
        <v>878</v>
      </c>
      <c r="Y2211" t="s">
        <v>755</v>
      </c>
      <c r="Z2211" t="s">
        <v>380</v>
      </c>
      <c r="AA2211" t="s">
        <v>1047</v>
      </c>
      <c r="AB2211" t="s">
        <v>1048</v>
      </c>
      <c r="AC2211" t="s">
        <v>758</v>
      </c>
      <c r="AD2211" t="s">
        <v>1049</v>
      </c>
      <c r="AE2211" t="s">
        <v>247</v>
      </c>
      <c r="AF2211" t="s">
        <v>790</v>
      </c>
      <c r="AG2211" t="s">
        <v>761</v>
      </c>
      <c r="AH2211" t="s">
        <v>762</v>
      </c>
      <c r="AI2211" t="s">
        <v>879</v>
      </c>
      <c r="AJ2211">
        <v>2248.34</v>
      </c>
      <c r="AK2211">
        <v>0</v>
      </c>
      <c r="AL2211">
        <v>0</v>
      </c>
      <c r="AM2211" t="s">
        <v>764</v>
      </c>
      <c r="AN2211" t="s">
        <v>764</v>
      </c>
      <c r="AO2211" t="s">
        <v>764</v>
      </c>
    </row>
    <row r="2212" spans="1:41" x14ac:dyDescent="0.35">
      <c r="A2212">
        <v>1021409</v>
      </c>
      <c r="B2212" t="s">
        <v>740</v>
      </c>
      <c r="C2212" t="s">
        <v>741</v>
      </c>
      <c r="D2212" t="e">
        <v>#N/A</v>
      </c>
      <c r="E2212" t="s">
        <v>1095</v>
      </c>
      <c r="F2212" t="s">
        <v>800</v>
      </c>
      <c r="G2212">
        <v>2021</v>
      </c>
      <c r="H2212">
        <v>5</v>
      </c>
      <c r="I2212" t="s">
        <v>743</v>
      </c>
      <c r="J2212" s="29">
        <v>44342</v>
      </c>
      <c r="K2212" t="s">
        <v>744</v>
      </c>
      <c r="L2212" t="s">
        <v>745</v>
      </c>
      <c r="M2212" t="s">
        <v>805</v>
      </c>
      <c r="N2212" t="s">
        <v>806</v>
      </c>
      <c r="O2212" t="s">
        <v>807</v>
      </c>
      <c r="P2212" t="s">
        <v>673</v>
      </c>
      <c r="Q2212" t="s">
        <v>749</v>
      </c>
      <c r="R2212" t="s">
        <v>514</v>
      </c>
      <c r="S2212" t="s">
        <v>1039</v>
      </c>
      <c r="T2212" t="s">
        <v>751</v>
      </c>
      <c r="U2212" t="s">
        <v>752</v>
      </c>
      <c r="V2212" t="s">
        <v>753</v>
      </c>
      <c r="W2212" t="s">
        <v>877</v>
      </c>
      <c r="X2212" t="s">
        <v>878</v>
      </c>
      <c r="Y2212" t="s">
        <v>755</v>
      </c>
      <c r="Z2212" t="s">
        <v>380</v>
      </c>
      <c r="AA2212" t="s">
        <v>1047</v>
      </c>
      <c r="AB2212" t="s">
        <v>1048</v>
      </c>
      <c r="AC2212" t="s">
        <v>758</v>
      </c>
      <c r="AD2212" t="s">
        <v>1049</v>
      </c>
      <c r="AE2212" t="s">
        <v>247</v>
      </c>
      <c r="AF2212" t="s">
        <v>790</v>
      </c>
      <c r="AG2212" t="s">
        <v>761</v>
      </c>
      <c r="AH2212" t="s">
        <v>762</v>
      </c>
      <c r="AI2212" t="s">
        <v>879</v>
      </c>
      <c r="AJ2212">
        <v>-665.56</v>
      </c>
      <c r="AK2212">
        <v>0</v>
      </c>
      <c r="AL2212">
        <v>0</v>
      </c>
      <c r="AM2212" t="s">
        <v>764</v>
      </c>
      <c r="AN2212" t="s">
        <v>764</v>
      </c>
      <c r="AO2212" t="s">
        <v>764</v>
      </c>
    </row>
    <row r="2213" spans="1:41" x14ac:dyDescent="0.35">
      <c r="A2213">
        <v>1021408</v>
      </c>
      <c r="B2213" t="s">
        <v>740</v>
      </c>
      <c r="C2213" t="s">
        <v>741</v>
      </c>
      <c r="D2213" t="e">
        <v>#N/A</v>
      </c>
      <c r="E2213" t="s">
        <v>1106</v>
      </c>
      <c r="F2213" t="s">
        <v>800</v>
      </c>
      <c r="G2213">
        <v>2021</v>
      </c>
      <c r="H2213">
        <v>5</v>
      </c>
      <c r="I2213" t="s">
        <v>743</v>
      </c>
      <c r="J2213" s="29">
        <v>44347</v>
      </c>
      <c r="K2213" t="s">
        <v>744</v>
      </c>
      <c r="L2213" t="s">
        <v>745</v>
      </c>
      <c r="M2213" t="s">
        <v>801</v>
      </c>
      <c r="N2213" t="s">
        <v>802</v>
      </c>
      <c r="O2213" t="s">
        <v>803</v>
      </c>
      <c r="P2213" t="s">
        <v>673</v>
      </c>
      <c r="Q2213" t="s">
        <v>749</v>
      </c>
      <c r="R2213" t="s">
        <v>514</v>
      </c>
      <c r="S2213" t="s">
        <v>1039</v>
      </c>
      <c r="T2213" t="s">
        <v>751</v>
      </c>
      <c r="U2213" t="s">
        <v>752</v>
      </c>
      <c r="V2213" t="s">
        <v>753</v>
      </c>
      <c r="W2213" t="s">
        <v>1053</v>
      </c>
      <c r="X2213" t="s">
        <v>1055</v>
      </c>
      <c r="Y2213" t="s">
        <v>755</v>
      </c>
      <c r="Z2213" t="s">
        <v>380</v>
      </c>
      <c r="AA2213" t="s">
        <v>1047</v>
      </c>
      <c r="AB2213" t="s">
        <v>1048</v>
      </c>
      <c r="AC2213" t="s">
        <v>758</v>
      </c>
      <c r="AD2213" t="s">
        <v>1049</v>
      </c>
      <c r="AE2213" t="s">
        <v>247</v>
      </c>
      <c r="AF2213" t="s">
        <v>1056</v>
      </c>
      <c r="AG2213" t="s">
        <v>761</v>
      </c>
      <c r="AH2213" t="s">
        <v>762</v>
      </c>
      <c r="AI2213" t="s">
        <v>1057</v>
      </c>
      <c r="AJ2213">
        <v>15.05</v>
      </c>
      <c r="AK2213">
        <v>0</v>
      </c>
      <c r="AL2213">
        <v>0</v>
      </c>
      <c r="AM2213" t="s">
        <v>764</v>
      </c>
      <c r="AN2213" t="s">
        <v>764</v>
      </c>
      <c r="AO2213" t="s">
        <v>764</v>
      </c>
    </row>
    <row r="2214" spans="1:41" x14ac:dyDescent="0.35">
      <c r="A2214">
        <v>1772344</v>
      </c>
      <c r="B2214" t="s">
        <v>740</v>
      </c>
      <c r="C2214" t="s">
        <v>741</v>
      </c>
      <c r="D2214" t="e">
        <v>#N/A</v>
      </c>
      <c r="E2214" t="s">
        <v>1107</v>
      </c>
      <c r="F2214" t="s">
        <v>800</v>
      </c>
      <c r="G2214">
        <v>2021</v>
      </c>
      <c r="H2214">
        <v>5</v>
      </c>
      <c r="I2214" t="s">
        <v>743</v>
      </c>
      <c r="J2214" s="29">
        <v>44347</v>
      </c>
      <c r="K2214" t="s">
        <v>744</v>
      </c>
      <c r="L2214" t="s">
        <v>745</v>
      </c>
      <c r="M2214" t="s">
        <v>801</v>
      </c>
      <c r="N2214" t="s">
        <v>802</v>
      </c>
      <c r="O2214" t="s">
        <v>803</v>
      </c>
      <c r="P2214" t="s">
        <v>673</v>
      </c>
      <c r="Q2214" t="s">
        <v>749</v>
      </c>
      <c r="R2214" t="s">
        <v>490</v>
      </c>
      <c r="S2214" t="s">
        <v>1040</v>
      </c>
      <c r="T2214" t="s">
        <v>751</v>
      </c>
      <c r="U2214" t="s">
        <v>752</v>
      </c>
      <c r="V2214" t="s">
        <v>753</v>
      </c>
      <c r="W2214" t="s">
        <v>1100</v>
      </c>
      <c r="X2214" t="s">
        <v>1101</v>
      </c>
      <c r="Y2214" t="s">
        <v>755</v>
      </c>
      <c r="Z2214" t="s">
        <v>380</v>
      </c>
      <c r="AA2214" t="s">
        <v>1047</v>
      </c>
      <c r="AB2214" t="s">
        <v>1048</v>
      </c>
      <c r="AC2214" t="s">
        <v>758</v>
      </c>
      <c r="AD2214" t="s">
        <v>1049</v>
      </c>
      <c r="AE2214" t="s">
        <v>766</v>
      </c>
      <c r="AF2214" t="s">
        <v>790</v>
      </c>
      <c r="AG2214" t="s">
        <v>761</v>
      </c>
      <c r="AH2214" t="s">
        <v>762</v>
      </c>
      <c r="AI2214" t="s">
        <v>791</v>
      </c>
      <c r="AJ2214">
        <v>2354.19</v>
      </c>
      <c r="AK2214">
        <v>0</v>
      </c>
      <c r="AL2214">
        <v>0</v>
      </c>
      <c r="AM2214" t="s">
        <v>764</v>
      </c>
      <c r="AN2214" t="s">
        <v>764</v>
      </c>
      <c r="AO2214" t="s">
        <v>764</v>
      </c>
    </row>
    <row r="2215" spans="1:41" x14ac:dyDescent="0.35">
      <c r="A2215">
        <v>1022698</v>
      </c>
      <c r="B2215" t="s">
        <v>740</v>
      </c>
      <c r="C2215" t="s">
        <v>741</v>
      </c>
      <c r="D2215" t="e">
        <v>#N/A</v>
      </c>
      <c r="E2215" t="s">
        <v>1108</v>
      </c>
      <c r="F2215" t="s">
        <v>800</v>
      </c>
      <c r="G2215">
        <v>2021</v>
      </c>
      <c r="H2215">
        <v>5</v>
      </c>
      <c r="I2215" t="s">
        <v>743</v>
      </c>
      <c r="J2215" s="29">
        <v>44347</v>
      </c>
      <c r="K2215" t="s">
        <v>744</v>
      </c>
      <c r="L2215" t="s">
        <v>745</v>
      </c>
      <c r="M2215" t="s">
        <v>801</v>
      </c>
      <c r="N2215" t="s">
        <v>802</v>
      </c>
      <c r="O2215" t="s">
        <v>803</v>
      </c>
      <c r="P2215" t="s">
        <v>673</v>
      </c>
      <c r="Q2215" t="s">
        <v>749</v>
      </c>
      <c r="R2215" t="s">
        <v>490</v>
      </c>
      <c r="S2215" t="s">
        <v>1040</v>
      </c>
      <c r="T2215" t="s">
        <v>751</v>
      </c>
      <c r="U2215" t="s">
        <v>752</v>
      </c>
      <c r="V2215" t="s">
        <v>753</v>
      </c>
      <c r="W2215" t="s">
        <v>877</v>
      </c>
      <c r="X2215" t="s">
        <v>878</v>
      </c>
      <c r="Y2215" t="s">
        <v>755</v>
      </c>
      <c r="Z2215" t="s">
        <v>380</v>
      </c>
      <c r="AA2215" t="s">
        <v>1047</v>
      </c>
      <c r="AB2215" t="s">
        <v>1048</v>
      </c>
      <c r="AC2215" t="s">
        <v>758</v>
      </c>
      <c r="AD2215" t="s">
        <v>1049</v>
      </c>
      <c r="AE2215" t="s">
        <v>766</v>
      </c>
      <c r="AF2215" t="s">
        <v>790</v>
      </c>
      <c r="AG2215" t="s">
        <v>761</v>
      </c>
      <c r="AH2215" t="s">
        <v>762</v>
      </c>
      <c r="AI2215" t="s">
        <v>879</v>
      </c>
      <c r="AJ2215">
        <v>2891.13</v>
      </c>
      <c r="AK2215">
        <v>0</v>
      </c>
      <c r="AL2215">
        <v>0</v>
      </c>
      <c r="AM2215" t="s">
        <v>764</v>
      </c>
      <c r="AN2215" t="s">
        <v>764</v>
      </c>
      <c r="AO2215" t="s">
        <v>764</v>
      </c>
    </row>
    <row r="2216" spans="1:41" x14ac:dyDescent="0.35">
      <c r="A2216">
        <v>1772353</v>
      </c>
      <c r="B2216" t="s">
        <v>740</v>
      </c>
      <c r="C2216" t="s">
        <v>741</v>
      </c>
      <c r="D2216" t="e">
        <v>#N/A</v>
      </c>
      <c r="E2216" t="s">
        <v>1109</v>
      </c>
      <c r="F2216" t="s">
        <v>800</v>
      </c>
      <c r="G2216">
        <v>2021</v>
      </c>
      <c r="H2216">
        <v>5</v>
      </c>
      <c r="I2216" t="s">
        <v>743</v>
      </c>
      <c r="J2216" s="29">
        <v>44347</v>
      </c>
      <c r="K2216" t="s">
        <v>744</v>
      </c>
      <c r="L2216" t="s">
        <v>745</v>
      </c>
      <c r="M2216" t="s">
        <v>801</v>
      </c>
      <c r="N2216" t="s">
        <v>802</v>
      </c>
      <c r="O2216" t="s">
        <v>803</v>
      </c>
      <c r="P2216" t="s">
        <v>673</v>
      </c>
      <c r="Q2216" t="s">
        <v>749</v>
      </c>
      <c r="R2216" t="s">
        <v>471</v>
      </c>
      <c r="S2216" t="s">
        <v>1041</v>
      </c>
      <c r="T2216" t="s">
        <v>751</v>
      </c>
      <c r="U2216" t="s">
        <v>752</v>
      </c>
      <c r="V2216" t="s">
        <v>753</v>
      </c>
      <c r="W2216" t="s">
        <v>1100</v>
      </c>
      <c r="X2216" t="s">
        <v>1101</v>
      </c>
      <c r="Y2216" t="s">
        <v>755</v>
      </c>
      <c r="Z2216" t="s">
        <v>380</v>
      </c>
      <c r="AA2216" t="s">
        <v>1047</v>
      </c>
      <c r="AB2216" t="s">
        <v>1048</v>
      </c>
      <c r="AC2216" t="s">
        <v>758</v>
      </c>
      <c r="AD2216" t="s">
        <v>1049</v>
      </c>
      <c r="AE2216" t="s">
        <v>472</v>
      </c>
      <c r="AF2216" t="s">
        <v>790</v>
      </c>
      <c r="AG2216" t="s">
        <v>761</v>
      </c>
      <c r="AH2216" t="s">
        <v>762</v>
      </c>
      <c r="AI2216" t="s">
        <v>791</v>
      </c>
      <c r="AJ2216">
        <v>834.43</v>
      </c>
      <c r="AK2216">
        <v>0</v>
      </c>
      <c r="AL2216">
        <v>0</v>
      </c>
      <c r="AM2216" t="s">
        <v>764</v>
      </c>
      <c r="AN2216" t="s">
        <v>764</v>
      </c>
      <c r="AO2216" t="s">
        <v>764</v>
      </c>
    </row>
    <row r="2217" spans="1:41" x14ac:dyDescent="0.35">
      <c r="A2217">
        <v>1024736</v>
      </c>
      <c r="B2217" t="s">
        <v>740</v>
      </c>
      <c r="C2217" t="s">
        <v>741</v>
      </c>
      <c r="D2217" t="e">
        <v>#N/A</v>
      </c>
      <c r="E2217" t="s">
        <v>1110</v>
      </c>
      <c r="F2217" t="s">
        <v>800</v>
      </c>
      <c r="G2217">
        <v>2021</v>
      </c>
      <c r="H2217">
        <v>5</v>
      </c>
      <c r="I2217" t="s">
        <v>743</v>
      </c>
      <c r="J2217" s="29">
        <v>44347</v>
      </c>
      <c r="K2217" t="s">
        <v>744</v>
      </c>
      <c r="L2217" t="s">
        <v>745</v>
      </c>
      <c r="M2217" t="s">
        <v>801</v>
      </c>
      <c r="N2217" t="s">
        <v>802</v>
      </c>
      <c r="O2217" t="s">
        <v>803</v>
      </c>
      <c r="P2217" t="s">
        <v>673</v>
      </c>
      <c r="Q2217" t="s">
        <v>749</v>
      </c>
      <c r="R2217" t="s">
        <v>471</v>
      </c>
      <c r="S2217" t="s">
        <v>1041</v>
      </c>
      <c r="T2217" t="s">
        <v>751</v>
      </c>
      <c r="U2217" t="s">
        <v>752</v>
      </c>
      <c r="V2217" t="s">
        <v>753</v>
      </c>
      <c r="W2217" t="s">
        <v>788</v>
      </c>
      <c r="X2217" t="s">
        <v>789</v>
      </c>
      <c r="Y2217" t="s">
        <v>755</v>
      </c>
      <c r="Z2217" t="s">
        <v>380</v>
      </c>
      <c r="AA2217" t="s">
        <v>1047</v>
      </c>
      <c r="AB2217" t="s">
        <v>1048</v>
      </c>
      <c r="AC2217" t="s">
        <v>758</v>
      </c>
      <c r="AD2217" t="s">
        <v>1049</v>
      </c>
      <c r="AE2217" t="s">
        <v>472</v>
      </c>
      <c r="AF2217" t="s">
        <v>790</v>
      </c>
      <c r="AG2217" t="s">
        <v>761</v>
      </c>
      <c r="AH2217" t="s">
        <v>762</v>
      </c>
      <c r="AI2217" t="s">
        <v>791</v>
      </c>
      <c r="AJ2217">
        <v>100.56</v>
      </c>
      <c r="AK2217">
        <v>0</v>
      </c>
      <c r="AL2217">
        <v>0</v>
      </c>
      <c r="AM2217" t="s">
        <v>764</v>
      </c>
      <c r="AN2217" t="s">
        <v>764</v>
      </c>
      <c r="AO2217" t="s">
        <v>764</v>
      </c>
    </row>
    <row r="2218" spans="1:41" x14ac:dyDescent="0.35">
      <c r="A2218">
        <v>1024735</v>
      </c>
      <c r="B2218" t="s">
        <v>740</v>
      </c>
      <c r="C2218" t="s">
        <v>741</v>
      </c>
      <c r="D2218" t="e">
        <v>#N/A</v>
      </c>
      <c r="E2218" t="s">
        <v>1096</v>
      </c>
      <c r="F2218" t="s">
        <v>800</v>
      </c>
      <c r="G2218">
        <v>2021</v>
      </c>
      <c r="H2218">
        <v>5</v>
      </c>
      <c r="I2218" t="s">
        <v>743</v>
      </c>
      <c r="J2218" s="29">
        <v>44347</v>
      </c>
      <c r="K2218" t="s">
        <v>744</v>
      </c>
      <c r="L2218" t="s">
        <v>745</v>
      </c>
      <c r="M2218" t="s">
        <v>801</v>
      </c>
      <c r="N2218" t="s">
        <v>802</v>
      </c>
      <c r="O2218" t="s">
        <v>803</v>
      </c>
      <c r="P2218" t="s">
        <v>673</v>
      </c>
      <c r="Q2218" t="s">
        <v>749</v>
      </c>
      <c r="R2218" t="s">
        <v>471</v>
      </c>
      <c r="S2218" t="s">
        <v>1041</v>
      </c>
      <c r="T2218" t="s">
        <v>751</v>
      </c>
      <c r="U2218" t="s">
        <v>752</v>
      </c>
      <c r="V2218" t="s">
        <v>753</v>
      </c>
      <c r="W2218" t="s">
        <v>877</v>
      </c>
      <c r="X2218" t="s">
        <v>878</v>
      </c>
      <c r="Y2218" t="s">
        <v>755</v>
      </c>
      <c r="Z2218" t="s">
        <v>380</v>
      </c>
      <c r="AA2218" t="s">
        <v>1047</v>
      </c>
      <c r="AB2218" t="s">
        <v>1048</v>
      </c>
      <c r="AC2218" t="s">
        <v>758</v>
      </c>
      <c r="AD2218" t="s">
        <v>1049</v>
      </c>
      <c r="AE2218" t="s">
        <v>472</v>
      </c>
      <c r="AF2218" t="s">
        <v>790</v>
      </c>
      <c r="AG2218" t="s">
        <v>761</v>
      </c>
      <c r="AH2218" t="s">
        <v>762</v>
      </c>
      <c r="AI2218" t="s">
        <v>879</v>
      </c>
      <c r="AJ2218">
        <v>8696.91</v>
      </c>
      <c r="AK2218">
        <v>0</v>
      </c>
      <c r="AL2218">
        <v>0</v>
      </c>
      <c r="AM2218" t="s">
        <v>764</v>
      </c>
      <c r="AN2218" t="s">
        <v>764</v>
      </c>
      <c r="AO2218" t="s">
        <v>764</v>
      </c>
    </row>
    <row r="2219" spans="1:41" x14ac:dyDescent="0.35">
      <c r="A2219">
        <v>1024994</v>
      </c>
      <c r="B2219" t="s">
        <v>740</v>
      </c>
      <c r="C2219" t="s">
        <v>741</v>
      </c>
      <c r="D2219" t="e">
        <v>#N/A</v>
      </c>
      <c r="E2219" t="s">
        <v>1111</v>
      </c>
      <c r="F2219" t="s">
        <v>800</v>
      </c>
      <c r="G2219">
        <v>2021</v>
      </c>
      <c r="H2219">
        <v>5</v>
      </c>
      <c r="I2219" t="s">
        <v>743</v>
      </c>
      <c r="J2219" s="29">
        <v>44347</v>
      </c>
      <c r="K2219" t="s">
        <v>744</v>
      </c>
      <c r="L2219" t="s">
        <v>745</v>
      </c>
      <c r="M2219" t="s">
        <v>801</v>
      </c>
      <c r="N2219" t="s">
        <v>802</v>
      </c>
      <c r="O2219" t="s">
        <v>803</v>
      </c>
      <c r="P2219" t="s">
        <v>673</v>
      </c>
      <c r="Q2219" t="s">
        <v>749</v>
      </c>
      <c r="R2219" t="s">
        <v>376</v>
      </c>
      <c r="S2219" t="s">
        <v>1042</v>
      </c>
      <c r="T2219" t="s">
        <v>751</v>
      </c>
      <c r="U2219" t="s">
        <v>752</v>
      </c>
      <c r="V2219" t="s">
        <v>753</v>
      </c>
      <c r="W2219" t="s">
        <v>788</v>
      </c>
      <c r="X2219" t="s">
        <v>789</v>
      </c>
      <c r="Y2219" t="s">
        <v>755</v>
      </c>
      <c r="Z2219" t="s">
        <v>380</v>
      </c>
      <c r="AA2219" t="s">
        <v>1047</v>
      </c>
      <c r="AB2219" t="s">
        <v>1048</v>
      </c>
      <c r="AC2219" t="s">
        <v>758</v>
      </c>
      <c r="AD2219" t="s">
        <v>1049</v>
      </c>
      <c r="AE2219" t="s">
        <v>768</v>
      </c>
      <c r="AF2219" t="s">
        <v>790</v>
      </c>
      <c r="AG2219" t="s">
        <v>761</v>
      </c>
      <c r="AH2219" t="s">
        <v>762</v>
      </c>
      <c r="AI2219" t="s">
        <v>791</v>
      </c>
      <c r="AJ2219">
        <v>38.42</v>
      </c>
      <c r="AK2219">
        <v>0</v>
      </c>
      <c r="AL2219">
        <v>0</v>
      </c>
      <c r="AM2219" t="s">
        <v>764</v>
      </c>
      <c r="AN2219" t="s">
        <v>764</v>
      </c>
      <c r="AO2219" t="s">
        <v>764</v>
      </c>
    </row>
    <row r="2220" spans="1:41" x14ac:dyDescent="0.35">
      <c r="A2220">
        <v>1024993</v>
      </c>
      <c r="B2220" t="s">
        <v>740</v>
      </c>
      <c r="C2220" t="s">
        <v>741</v>
      </c>
      <c r="D2220" t="e">
        <v>#N/A</v>
      </c>
      <c r="E2220" t="s">
        <v>1097</v>
      </c>
      <c r="F2220" t="s">
        <v>800</v>
      </c>
      <c r="G2220">
        <v>2021</v>
      </c>
      <c r="H2220">
        <v>5</v>
      </c>
      <c r="I2220" t="s">
        <v>743</v>
      </c>
      <c r="J2220" s="29">
        <v>44347</v>
      </c>
      <c r="K2220" t="s">
        <v>744</v>
      </c>
      <c r="L2220" t="s">
        <v>745</v>
      </c>
      <c r="M2220" t="s">
        <v>801</v>
      </c>
      <c r="N2220" t="s">
        <v>802</v>
      </c>
      <c r="O2220" t="s">
        <v>803</v>
      </c>
      <c r="P2220" t="s">
        <v>673</v>
      </c>
      <c r="Q2220" t="s">
        <v>749</v>
      </c>
      <c r="R2220" t="s">
        <v>376</v>
      </c>
      <c r="S2220" t="s">
        <v>1042</v>
      </c>
      <c r="T2220" t="s">
        <v>751</v>
      </c>
      <c r="U2220" t="s">
        <v>752</v>
      </c>
      <c r="V2220" t="s">
        <v>753</v>
      </c>
      <c r="W2220" t="s">
        <v>877</v>
      </c>
      <c r="X2220" t="s">
        <v>878</v>
      </c>
      <c r="Y2220" t="s">
        <v>755</v>
      </c>
      <c r="Z2220" t="s">
        <v>380</v>
      </c>
      <c r="AA2220" t="s">
        <v>1047</v>
      </c>
      <c r="AB2220" t="s">
        <v>1048</v>
      </c>
      <c r="AC2220" t="s">
        <v>758</v>
      </c>
      <c r="AD2220" t="s">
        <v>1049</v>
      </c>
      <c r="AE2220" t="s">
        <v>768</v>
      </c>
      <c r="AF2220" t="s">
        <v>790</v>
      </c>
      <c r="AG2220" t="s">
        <v>761</v>
      </c>
      <c r="AH2220" t="s">
        <v>762</v>
      </c>
      <c r="AI2220" t="s">
        <v>879</v>
      </c>
      <c r="AJ2220">
        <v>6370.04</v>
      </c>
      <c r="AK2220">
        <v>0</v>
      </c>
      <c r="AL2220">
        <v>0</v>
      </c>
      <c r="AM2220" t="s">
        <v>764</v>
      </c>
      <c r="AN2220" t="s">
        <v>764</v>
      </c>
      <c r="AO2220" t="s">
        <v>764</v>
      </c>
    </row>
    <row r="2221" spans="1:41" x14ac:dyDescent="0.35">
      <c r="A2221">
        <v>1720204</v>
      </c>
      <c r="B2221" t="s">
        <v>740</v>
      </c>
      <c r="C2221" t="s">
        <v>741</v>
      </c>
      <c r="D2221" t="e">
        <v>#N/A</v>
      </c>
      <c r="E2221" t="s">
        <v>1073</v>
      </c>
      <c r="F2221" t="s">
        <v>800</v>
      </c>
      <c r="G2221">
        <v>2021</v>
      </c>
      <c r="H2221">
        <v>5</v>
      </c>
      <c r="I2221" t="s">
        <v>743</v>
      </c>
      <c r="J2221" s="29">
        <v>44347</v>
      </c>
      <c r="K2221" t="s">
        <v>744</v>
      </c>
      <c r="L2221" t="s">
        <v>745</v>
      </c>
      <c r="M2221" t="s">
        <v>801</v>
      </c>
      <c r="N2221" t="s">
        <v>802</v>
      </c>
      <c r="O2221" t="s">
        <v>803</v>
      </c>
      <c r="P2221" t="s">
        <v>673</v>
      </c>
      <c r="Q2221" t="s">
        <v>749</v>
      </c>
      <c r="R2221" t="s">
        <v>1053</v>
      </c>
      <c r="S2221" t="s">
        <v>1054</v>
      </c>
      <c r="T2221" t="s">
        <v>751</v>
      </c>
      <c r="U2221" t="s">
        <v>752</v>
      </c>
      <c r="V2221" t="s">
        <v>753</v>
      </c>
      <c r="W2221" t="s">
        <v>1074</v>
      </c>
      <c r="X2221" t="s">
        <v>1075</v>
      </c>
      <c r="Y2221" t="s">
        <v>755</v>
      </c>
      <c r="Z2221" t="s">
        <v>380</v>
      </c>
      <c r="AA2221" t="s">
        <v>1047</v>
      </c>
      <c r="AB2221" t="s">
        <v>1048</v>
      </c>
      <c r="AC2221" t="s">
        <v>758</v>
      </c>
      <c r="AD2221" t="s">
        <v>1049</v>
      </c>
      <c r="AE2221" t="s">
        <v>575</v>
      </c>
      <c r="AF2221" t="s">
        <v>925</v>
      </c>
      <c r="AG2221" t="s">
        <v>761</v>
      </c>
      <c r="AH2221" t="s">
        <v>762</v>
      </c>
      <c r="AI2221" t="s">
        <v>926</v>
      </c>
      <c r="AJ2221">
        <v>3271.83</v>
      </c>
      <c r="AK2221">
        <v>0</v>
      </c>
      <c r="AL2221">
        <v>0</v>
      </c>
      <c r="AM2221" t="s">
        <v>764</v>
      </c>
      <c r="AN2221" t="s">
        <v>764</v>
      </c>
      <c r="AO2221" t="s">
        <v>764</v>
      </c>
    </row>
    <row r="2222" spans="1:41" x14ac:dyDescent="0.35">
      <c r="A2222">
        <v>1399930</v>
      </c>
      <c r="B2222" t="s">
        <v>740</v>
      </c>
      <c r="C2222" t="s">
        <v>741</v>
      </c>
      <c r="D2222" t="e">
        <v>#N/A</v>
      </c>
      <c r="E2222" t="s">
        <v>1112</v>
      </c>
      <c r="F2222" t="s">
        <v>800</v>
      </c>
      <c r="G2222">
        <v>2021</v>
      </c>
      <c r="H2222">
        <v>5</v>
      </c>
      <c r="I2222" t="s">
        <v>743</v>
      </c>
      <c r="J2222" s="29">
        <v>44347</v>
      </c>
      <c r="K2222" t="s">
        <v>744</v>
      </c>
      <c r="L2222" t="s">
        <v>745</v>
      </c>
      <c r="M2222" t="s">
        <v>801</v>
      </c>
      <c r="N2222" t="s">
        <v>802</v>
      </c>
      <c r="O2222" t="s">
        <v>803</v>
      </c>
      <c r="P2222" t="s">
        <v>673</v>
      </c>
      <c r="Q2222" t="s">
        <v>749</v>
      </c>
      <c r="R2222" t="s">
        <v>1053</v>
      </c>
      <c r="S2222" t="s">
        <v>1054</v>
      </c>
      <c r="T2222" t="s">
        <v>751</v>
      </c>
      <c r="U2222" t="s">
        <v>752</v>
      </c>
      <c r="V2222" t="s">
        <v>753</v>
      </c>
      <c r="W2222" t="s">
        <v>401</v>
      </c>
      <c r="X2222" t="s">
        <v>1113</v>
      </c>
      <c r="Y2222" t="s">
        <v>755</v>
      </c>
      <c r="Z2222" t="s">
        <v>380</v>
      </c>
      <c r="AA2222" t="s">
        <v>1047</v>
      </c>
      <c r="AB2222" t="s">
        <v>1048</v>
      </c>
      <c r="AC2222" t="s">
        <v>758</v>
      </c>
      <c r="AD2222" t="s">
        <v>1049</v>
      </c>
      <c r="AE2222" t="s">
        <v>575</v>
      </c>
      <c r="AF2222" t="s">
        <v>1056</v>
      </c>
      <c r="AG2222" t="s">
        <v>761</v>
      </c>
      <c r="AH2222" t="s">
        <v>762</v>
      </c>
      <c r="AI2222" t="s">
        <v>1057</v>
      </c>
      <c r="AJ2222">
        <v>782.95</v>
      </c>
      <c r="AK2222">
        <v>0</v>
      </c>
      <c r="AL2222">
        <v>0</v>
      </c>
      <c r="AM2222" t="s">
        <v>764</v>
      </c>
      <c r="AN2222" t="s">
        <v>764</v>
      </c>
      <c r="AO2222" t="s">
        <v>764</v>
      </c>
    </row>
    <row r="2223" spans="1:41" x14ac:dyDescent="0.35">
      <c r="A2223">
        <v>1079978</v>
      </c>
      <c r="B2223" t="s">
        <v>740</v>
      </c>
      <c r="C2223" t="s">
        <v>741</v>
      </c>
      <c r="D2223" t="e">
        <v>#N/A</v>
      </c>
      <c r="E2223" t="s">
        <v>1070</v>
      </c>
      <c r="F2223" t="s">
        <v>800</v>
      </c>
      <c r="G2223">
        <v>2021</v>
      </c>
      <c r="H2223">
        <v>5</v>
      </c>
      <c r="I2223" t="s">
        <v>743</v>
      </c>
      <c r="J2223" s="29">
        <v>44347</v>
      </c>
      <c r="K2223" t="s">
        <v>744</v>
      </c>
      <c r="L2223" t="s">
        <v>745</v>
      </c>
      <c r="M2223" t="s">
        <v>801</v>
      </c>
      <c r="N2223" t="s">
        <v>802</v>
      </c>
      <c r="O2223" t="s">
        <v>803</v>
      </c>
      <c r="P2223" t="s">
        <v>673</v>
      </c>
      <c r="Q2223" t="s">
        <v>749</v>
      </c>
      <c r="R2223" t="s">
        <v>1053</v>
      </c>
      <c r="S2223" t="s">
        <v>1054</v>
      </c>
      <c r="T2223" t="s">
        <v>751</v>
      </c>
      <c r="U2223" t="s">
        <v>752</v>
      </c>
      <c r="V2223" t="s">
        <v>753</v>
      </c>
      <c r="W2223" t="s">
        <v>1071</v>
      </c>
      <c r="X2223" t="s">
        <v>1072</v>
      </c>
      <c r="Y2223" t="s">
        <v>755</v>
      </c>
      <c r="Z2223" t="s">
        <v>380</v>
      </c>
      <c r="AA2223" t="s">
        <v>1047</v>
      </c>
      <c r="AB2223" t="s">
        <v>1048</v>
      </c>
      <c r="AC2223" t="s">
        <v>758</v>
      </c>
      <c r="AD2223" t="s">
        <v>1049</v>
      </c>
      <c r="AE2223" t="s">
        <v>575</v>
      </c>
      <c r="AF2223" t="s">
        <v>882</v>
      </c>
      <c r="AG2223" t="s">
        <v>761</v>
      </c>
      <c r="AH2223" t="s">
        <v>762</v>
      </c>
      <c r="AI2223" t="s">
        <v>883</v>
      </c>
      <c r="AJ2223">
        <v>1305.6199999999999</v>
      </c>
      <c r="AK2223">
        <v>0</v>
      </c>
      <c r="AL2223">
        <v>0</v>
      </c>
      <c r="AM2223" t="s">
        <v>764</v>
      </c>
      <c r="AN2223" t="s">
        <v>764</v>
      </c>
      <c r="AO2223" t="s">
        <v>764</v>
      </c>
    </row>
    <row r="2224" spans="1:41" x14ac:dyDescent="0.35">
      <c r="A2224">
        <v>1230438</v>
      </c>
      <c r="B2224" t="s">
        <v>740</v>
      </c>
      <c r="C2224" t="s">
        <v>741</v>
      </c>
      <c r="D2224" t="e">
        <v>#N/A</v>
      </c>
      <c r="E2224" t="s">
        <v>1114</v>
      </c>
      <c r="F2224" t="s">
        <v>800</v>
      </c>
      <c r="G2224">
        <v>2021</v>
      </c>
      <c r="H2224">
        <v>5</v>
      </c>
      <c r="I2224" t="s">
        <v>743</v>
      </c>
      <c r="J2224" s="29">
        <v>44347</v>
      </c>
      <c r="K2224" t="s">
        <v>744</v>
      </c>
      <c r="L2224" t="s">
        <v>745</v>
      </c>
      <c r="M2224" t="s">
        <v>801</v>
      </c>
      <c r="N2224" t="s">
        <v>802</v>
      </c>
      <c r="O2224" t="s">
        <v>803</v>
      </c>
      <c r="P2224" t="s">
        <v>673</v>
      </c>
      <c r="Q2224" t="s">
        <v>749</v>
      </c>
      <c r="R2224" t="s">
        <v>1053</v>
      </c>
      <c r="S2224" t="s">
        <v>1054</v>
      </c>
      <c r="T2224" t="s">
        <v>751</v>
      </c>
      <c r="U2224" t="s">
        <v>752</v>
      </c>
      <c r="V2224" t="s">
        <v>753</v>
      </c>
      <c r="W2224" t="s">
        <v>399</v>
      </c>
      <c r="X2224" t="s">
        <v>1115</v>
      </c>
      <c r="Y2224" t="s">
        <v>755</v>
      </c>
      <c r="Z2224" t="s">
        <v>380</v>
      </c>
      <c r="AA2224" t="s">
        <v>1047</v>
      </c>
      <c r="AB2224" t="s">
        <v>1048</v>
      </c>
      <c r="AC2224" t="s">
        <v>758</v>
      </c>
      <c r="AD2224" t="s">
        <v>1049</v>
      </c>
      <c r="AE2224" t="s">
        <v>575</v>
      </c>
      <c r="AF2224" t="s">
        <v>882</v>
      </c>
      <c r="AG2224" t="s">
        <v>761</v>
      </c>
      <c r="AH2224" t="s">
        <v>762</v>
      </c>
      <c r="AI2224" t="s">
        <v>883</v>
      </c>
      <c r="AJ2224">
        <v>79.94</v>
      </c>
      <c r="AK2224">
        <v>0</v>
      </c>
      <c r="AL2224">
        <v>0</v>
      </c>
      <c r="AM2224" t="s">
        <v>764</v>
      </c>
      <c r="AN2224" t="s">
        <v>764</v>
      </c>
      <c r="AO2224" t="s">
        <v>764</v>
      </c>
    </row>
    <row r="2225" spans="1:41" x14ac:dyDescent="0.35">
      <c r="A2225">
        <v>1772360</v>
      </c>
      <c r="B2225" t="s">
        <v>740</v>
      </c>
      <c r="C2225" t="s">
        <v>741</v>
      </c>
      <c r="D2225" t="e">
        <v>#N/A</v>
      </c>
      <c r="E2225" t="s">
        <v>1098</v>
      </c>
      <c r="F2225" t="s">
        <v>800</v>
      </c>
      <c r="G2225">
        <v>2021</v>
      </c>
      <c r="H2225">
        <v>5</v>
      </c>
      <c r="I2225" t="s">
        <v>743</v>
      </c>
      <c r="J2225" s="29">
        <v>44347</v>
      </c>
      <c r="K2225" t="s">
        <v>744</v>
      </c>
      <c r="L2225" t="s">
        <v>745</v>
      </c>
      <c r="M2225" t="s">
        <v>801</v>
      </c>
      <c r="N2225" t="s">
        <v>802</v>
      </c>
      <c r="O2225" t="s">
        <v>803</v>
      </c>
      <c r="P2225" t="s">
        <v>673</v>
      </c>
      <c r="Q2225" t="s">
        <v>749</v>
      </c>
      <c r="R2225" t="s">
        <v>1053</v>
      </c>
      <c r="S2225" t="s">
        <v>1054</v>
      </c>
      <c r="T2225" t="s">
        <v>751</v>
      </c>
      <c r="U2225" t="s">
        <v>752</v>
      </c>
      <c r="V2225" t="s">
        <v>753</v>
      </c>
      <c r="W2225" t="s">
        <v>809</v>
      </c>
      <c r="X2225" t="s">
        <v>810</v>
      </c>
      <c r="Y2225" t="s">
        <v>755</v>
      </c>
      <c r="Z2225" t="s">
        <v>380</v>
      </c>
      <c r="AA2225" t="s">
        <v>1047</v>
      </c>
      <c r="AB2225" t="s">
        <v>1048</v>
      </c>
      <c r="AC2225" t="s">
        <v>758</v>
      </c>
      <c r="AD2225" t="s">
        <v>1049</v>
      </c>
      <c r="AE2225" t="s">
        <v>575</v>
      </c>
      <c r="AF2225" t="s">
        <v>790</v>
      </c>
      <c r="AG2225" t="s">
        <v>761</v>
      </c>
      <c r="AH2225" t="s">
        <v>762</v>
      </c>
      <c r="AI2225" t="s">
        <v>791</v>
      </c>
      <c r="AJ2225">
        <v>12927.21</v>
      </c>
      <c r="AK2225">
        <v>0</v>
      </c>
      <c r="AL2225">
        <v>0</v>
      </c>
      <c r="AM2225" t="s">
        <v>764</v>
      </c>
      <c r="AN2225" t="s">
        <v>764</v>
      </c>
      <c r="AO2225" t="s">
        <v>764</v>
      </c>
    </row>
    <row r="2226" spans="1:41" x14ac:dyDescent="0.35">
      <c r="A2226">
        <v>1772379</v>
      </c>
      <c r="B2226" t="s">
        <v>740</v>
      </c>
      <c r="C2226" t="s">
        <v>741</v>
      </c>
      <c r="D2226" t="e">
        <v>#N/A</v>
      </c>
      <c r="E2226" t="s">
        <v>1099</v>
      </c>
      <c r="F2226" t="s">
        <v>800</v>
      </c>
      <c r="G2226">
        <v>2021</v>
      </c>
      <c r="H2226">
        <v>5</v>
      </c>
      <c r="I2226" t="s">
        <v>743</v>
      </c>
      <c r="J2226" s="29">
        <v>44347</v>
      </c>
      <c r="K2226" t="s">
        <v>744</v>
      </c>
      <c r="L2226" t="s">
        <v>745</v>
      </c>
      <c r="M2226" t="s">
        <v>801</v>
      </c>
      <c r="N2226" t="s">
        <v>802</v>
      </c>
      <c r="O2226" t="s">
        <v>803</v>
      </c>
      <c r="P2226" t="s">
        <v>673</v>
      </c>
      <c r="Q2226" t="s">
        <v>749</v>
      </c>
      <c r="R2226" t="s">
        <v>1053</v>
      </c>
      <c r="S2226" t="s">
        <v>1054</v>
      </c>
      <c r="T2226" t="s">
        <v>751</v>
      </c>
      <c r="U2226" t="s">
        <v>752</v>
      </c>
      <c r="V2226" t="s">
        <v>753</v>
      </c>
      <c r="W2226" t="s">
        <v>1100</v>
      </c>
      <c r="X2226" t="s">
        <v>1101</v>
      </c>
      <c r="Y2226" t="s">
        <v>755</v>
      </c>
      <c r="Z2226" t="s">
        <v>380</v>
      </c>
      <c r="AA2226" t="s">
        <v>1047</v>
      </c>
      <c r="AB2226" t="s">
        <v>1048</v>
      </c>
      <c r="AC2226" t="s">
        <v>758</v>
      </c>
      <c r="AD2226" t="s">
        <v>1049</v>
      </c>
      <c r="AE2226" t="s">
        <v>575</v>
      </c>
      <c r="AF2226" t="s">
        <v>790</v>
      </c>
      <c r="AG2226" t="s">
        <v>761</v>
      </c>
      <c r="AH2226" t="s">
        <v>762</v>
      </c>
      <c r="AI2226" t="s">
        <v>791</v>
      </c>
      <c r="AJ2226">
        <v>37197.410000000003</v>
      </c>
      <c r="AK2226">
        <v>0</v>
      </c>
      <c r="AL2226">
        <v>0</v>
      </c>
      <c r="AM2226" t="s">
        <v>764</v>
      </c>
      <c r="AN2226" t="s">
        <v>764</v>
      </c>
      <c r="AO2226" t="s">
        <v>764</v>
      </c>
    </row>
    <row r="2227" spans="1:41" x14ac:dyDescent="0.35">
      <c r="A2227">
        <v>1021528</v>
      </c>
      <c r="B2227" t="s">
        <v>740</v>
      </c>
      <c r="C2227" t="s">
        <v>741</v>
      </c>
      <c r="D2227" t="e">
        <v>#N/A</v>
      </c>
      <c r="E2227" t="s">
        <v>1084</v>
      </c>
      <c r="F2227" t="s">
        <v>800</v>
      </c>
      <c r="G2227">
        <v>2021</v>
      </c>
      <c r="H2227">
        <v>5</v>
      </c>
      <c r="I2227" t="s">
        <v>743</v>
      </c>
      <c r="J2227" s="29">
        <v>44347</v>
      </c>
      <c r="K2227" t="s">
        <v>744</v>
      </c>
      <c r="L2227" t="s">
        <v>745</v>
      </c>
      <c r="M2227" t="s">
        <v>801</v>
      </c>
      <c r="N2227" t="s">
        <v>802</v>
      </c>
      <c r="O2227" t="s">
        <v>803</v>
      </c>
      <c r="P2227" t="s">
        <v>673</v>
      </c>
      <c r="Q2227" t="s">
        <v>749</v>
      </c>
      <c r="R2227" t="s">
        <v>1053</v>
      </c>
      <c r="S2227" t="s">
        <v>1054</v>
      </c>
      <c r="T2227" t="s">
        <v>751</v>
      </c>
      <c r="U2227" t="s">
        <v>752</v>
      </c>
      <c r="V2227" t="s">
        <v>753</v>
      </c>
      <c r="W2227" t="s">
        <v>1085</v>
      </c>
      <c r="X2227" t="s">
        <v>1086</v>
      </c>
      <c r="Y2227" t="s">
        <v>755</v>
      </c>
      <c r="Z2227" t="s">
        <v>380</v>
      </c>
      <c r="AA2227" t="s">
        <v>1047</v>
      </c>
      <c r="AB2227" t="s">
        <v>1048</v>
      </c>
      <c r="AC2227" t="s">
        <v>758</v>
      </c>
      <c r="AD2227" t="s">
        <v>1049</v>
      </c>
      <c r="AE2227" t="s">
        <v>575</v>
      </c>
      <c r="AF2227" t="s">
        <v>1087</v>
      </c>
      <c r="AG2227" t="s">
        <v>761</v>
      </c>
      <c r="AH2227" t="s">
        <v>762</v>
      </c>
      <c r="AI2227" t="s">
        <v>1088</v>
      </c>
      <c r="AJ2227">
        <v>35.29</v>
      </c>
      <c r="AK2227">
        <v>0</v>
      </c>
      <c r="AL2227">
        <v>0</v>
      </c>
      <c r="AM2227" t="s">
        <v>764</v>
      </c>
      <c r="AN2227" t="s">
        <v>764</v>
      </c>
      <c r="AO2227" t="s">
        <v>764</v>
      </c>
    </row>
    <row r="2228" spans="1:41" x14ac:dyDescent="0.35">
      <c r="A2228">
        <v>1060731</v>
      </c>
      <c r="B2228" t="s">
        <v>740</v>
      </c>
      <c r="C2228" t="s">
        <v>741</v>
      </c>
      <c r="D2228" t="e">
        <v>#N/A</v>
      </c>
      <c r="E2228" t="s">
        <v>1058</v>
      </c>
      <c r="F2228" t="s">
        <v>800</v>
      </c>
      <c r="G2228">
        <v>2021</v>
      </c>
      <c r="H2228">
        <v>5</v>
      </c>
      <c r="I2228" t="s">
        <v>743</v>
      </c>
      <c r="J2228" s="29">
        <v>44347</v>
      </c>
      <c r="K2228" t="s">
        <v>744</v>
      </c>
      <c r="L2228" t="s">
        <v>745</v>
      </c>
      <c r="M2228" t="s">
        <v>801</v>
      </c>
      <c r="N2228" t="s">
        <v>802</v>
      </c>
      <c r="O2228" t="s">
        <v>803</v>
      </c>
      <c r="P2228" t="s">
        <v>673</v>
      </c>
      <c r="Q2228" t="s">
        <v>749</v>
      </c>
      <c r="R2228" t="s">
        <v>1053</v>
      </c>
      <c r="S2228" t="s">
        <v>1054</v>
      </c>
      <c r="T2228" t="s">
        <v>751</v>
      </c>
      <c r="U2228" t="s">
        <v>752</v>
      </c>
      <c r="V2228" t="s">
        <v>753</v>
      </c>
      <c r="W2228" t="s">
        <v>1059</v>
      </c>
      <c r="X2228" t="s">
        <v>1060</v>
      </c>
      <c r="Y2228" t="s">
        <v>755</v>
      </c>
      <c r="Z2228" t="s">
        <v>380</v>
      </c>
      <c r="AA2228" t="s">
        <v>1047</v>
      </c>
      <c r="AB2228" t="s">
        <v>1048</v>
      </c>
      <c r="AC2228" t="s">
        <v>758</v>
      </c>
      <c r="AD2228" t="s">
        <v>1049</v>
      </c>
      <c r="AE2228" t="s">
        <v>575</v>
      </c>
      <c r="AF2228" t="s">
        <v>790</v>
      </c>
      <c r="AG2228" t="s">
        <v>761</v>
      </c>
      <c r="AH2228" t="s">
        <v>762</v>
      </c>
      <c r="AI2228" t="s">
        <v>791</v>
      </c>
      <c r="AJ2228">
        <v>16000.78</v>
      </c>
      <c r="AK2228">
        <v>0</v>
      </c>
      <c r="AL2228">
        <v>0</v>
      </c>
      <c r="AM2228" t="s">
        <v>764</v>
      </c>
      <c r="AN2228" t="s">
        <v>764</v>
      </c>
      <c r="AO2228" t="s">
        <v>764</v>
      </c>
    </row>
    <row r="2229" spans="1:41" x14ac:dyDescent="0.35">
      <c r="A2229">
        <v>1021527</v>
      </c>
      <c r="B2229" t="s">
        <v>740</v>
      </c>
      <c r="C2229" t="s">
        <v>741</v>
      </c>
      <c r="D2229" t="e">
        <v>#N/A</v>
      </c>
      <c r="E2229" t="s">
        <v>1092</v>
      </c>
      <c r="F2229" t="s">
        <v>800</v>
      </c>
      <c r="G2229">
        <v>2021</v>
      </c>
      <c r="H2229">
        <v>5</v>
      </c>
      <c r="I2229" t="s">
        <v>743</v>
      </c>
      <c r="J2229" s="29">
        <v>44347</v>
      </c>
      <c r="K2229" t="s">
        <v>744</v>
      </c>
      <c r="L2229" t="s">
        <v>745</v>
      </c>
      <c r="M2229" t="s">
        <v>801</v>
      </c>
      <c r="N2229" t="s">
        <v>802</v>
      </c>
      <c r="O2229" t="s">
        <v>803</v>
      </c>
      <c r="P2229" t="s">
        <v>673</v>
      </c>
      <c r="Q2229" t="s">
        <v>749</v>
      </c>
      <c r="R2229" t="s">
        <v>1053</v>
      </c>
      <c r="S2229" t="s">
        <v>1054</v>
      </c>
      <c r="T2229" t="s">
        <v>751</v>
      </c>
      <c r="U2229" t="s">
        <v>752</v>
      </c>
      <c r="V2229" t="s">
        <v>753</v>
      </c>
      <c r="W2229" t="s">
        <v>788</v>
      </c>
      <c r="X2229" t="s">
        <v>789</v>
      </c>
      <c r="Y2229" t="s">
        <v>755</v>
      </c>
      <c r="Z2229" t="s">
        <v>380</v>
      </c>
      <c r="AA2229" t="s">
        <v>1047</v>
      </c>
      <c r="AB2229" t="s">
        <v>1048</v>
      </c>
      <c r="AC2229" t="s">
        <v>758</v>
      </c>
      <c r="AD2229" t="s">
        <v>1049</v>
      </c>
      <c r="AE2229" t="s">
        <v>575</v>
      </c>
      <c r="AF2229" t="s">
        <v>790</v>
      </c>
      <c r="AG2229" t="s">
        <v>761</v>
      </c>
      <c r="AH2229" t="s">
        <v>762</v>
      </c>
      <c r="AI2229" t="s">
        <v>791</v>
      </c>
      <c r="AJ2229">
        <v>100157.54</v>
      </c>
      <c r="AK2229">
        <v>0</v>
      </c>
      <c r="AL2229">
        <v>0</v>
      </c>
      <c r="AM2229" t="s">
        <v>764</v>
      </c>
      <c r="AN2229" t="s">
        <v>764</v>
      </c>
      <c r="AO2229" t="s">
        <v>764</v>
      </c>
    </row>
    <row r="2230" spans="1:41" x14ac:dyDescent="0.35">
      <c r="A2230">
        <v>1021526</v>
      </c>
      <c r="B2230" t="s">
        <v>740</v>
      </c>
      <c r="C2230" t="s">
        <v>741</v>
      </c>
      <c r="D2230" t="e">
        <v>#N/A</v>
      </c>
      <c r="E2230" t="s">
        <v>1052</v>
      </c>
      <c r="F2230" t="s">
        <v>800</v>
      </c>
      <c r="G2230">
        <v>2021</v>
      </c>
      <c r="H2230">
        <v>5</v>
      </c>
      <c r="I2230" t="s">
        <v>743</v>
      </c>
      <c r="J2230" s="29">
        <v>44347</v>
      </c>
      <c r="K2230" t="s">
        <v>744</v>
      </c>
      <c r="L2230" t="s">
        <v>745</v>
      </c>
      <c r="M2230" t="s">
        <v>801</v>
      </c>
      <c r="N2230" t="s">
        <v>802</v>
      </c>
      <c r="O2230" t="s">
        <v>803</v>
      </c>
      <c r="P2230" t="s">
        <v>673</v>
      </c>
      <c r="Q2230" t="s">
        <v>749</v>
      </c>
      <c r="R2230" t="s">
        <v>1053</v>
      </c>
      <c r="S2230" t="s">
        <v>1054</v>
      </c>
      <c r="T2230" t="s">
        <v>751</v>
      </c>
      <c r="U2230" t="s">
        <v>752</v>
      </c>
      <c r="V2230" t="s">
        <v>753</v>
      </c>
      <c r="W2230" t="s">
        <v>1053</v>
      </c>
      <c r="X2230" t="s">
        <v>1055</v>
      </c>
      <c r="Y2230" t="s">
        <v>755</v>
      </c>
      <c r="Z2230" t="s">
        <v>380</v>
      </c>
      <c r="AA2230" t="s">
        <v>1047</v>
      </c>
      <c r="AB2230" t="s">
        <v>1048</v>
      </c>
      <c r="AC2230" t="s">
        <v>758</v>
      </c>
      <c r="AD2230" t="s">
        <v>1049</v>
      </c>
      <c r="AE2230" t="s">
        <v>575</v>
      </c>
      <c r="AF2230" t="s">
        <v>1056</v>
      </c>
      <c r="AG2230" t="s">
        <v>761</v>
      </c>
      <c r="AH2230" t="s">
        <v>762</v>
      </c>
      <c r="AI2230" t="s">
        <v>1057</v>
      </c>
      <c r="AJ2230">
        <v>1.1499999999999999</v>
      </c>
      <c r="AK2230">
        <v>0</v>
      </c>
      <c r="AL2230">
        <v>0</v>
      </c>
      <c r="AM2230" t="s">
        <v>764</v>
      </c>
      <c r="AN2230" t="s">
        <v>764</v>
      </c>
      <c r="AO2230" t="s">
        <v>764</v>
      </c>
    </row>
    <row r="2231" spans="1:41" x14ac:dyDescent="0.35">
      <c r="A2231">
        <v>1021526</v>
      </c>
      <c r="B2231" t="s">
        <v>740</v>
      </c>
      <c r="C2231" t="s">
        <v>741</v>
      </c>
      <c r="D2231" t="e">
        <v>#N/A</v>
      </c>
      <c r="E2231" t="s">
        <v>1052</v>
      </c>
      <c r="F2231" t="s">
        <v>834</v>
      </c>
      <c r="G2231">
        <v>2021</v>
      </c>
      <c r="H2231">
        <v>4</v>
      </c>
      <c r="I2231" t="s">
        <v>743</v>
      </c>
      <c r="J2231" s="29">
        <v>44316</v>
      </c>
      <c r="K2231" t="s">
        <v>744</v>
      </c>
      <c r="L2231" t="s">
        <v>745</v>
      </c>
      <c r="M2231" t="s">
        <v>835</v>
      </c>
      <c r="N2231" t="s">
        <v>836</v>
      </c>
      <c r="O2231" t="s">
        <v>837</v>
      </c>
      <c r="P2231" t="s">
        <v>673</v>
      </c>
      <c r="Q2231" t="s">
        <v>749</v>
      </c>
      <c r="R2231" t="s">
        <v>1053</v>
      </c>
      <c r="S2231" t="s">
        <v>1054</v>
      </c>
      <c r="T2231" t="s">
        <v>751</v>
      </c>
      <c r="U2231" t="s">
        <v>752</v>
      </c>
      <c r="V2231" t="s">
        <v>753</v>
      </c>
      <c r="W2231" t="s">
        <v>1053</v>
      </c>
      <c r="X2231" t="s">
        <v>1055</v>
      </c>
      <c r="Y2231" t="s">
        <v>755</v>
      </c>
      <c r="Z2231" t="s">
        <v>380</v>
      </c>
      <c r="AA2231" t="s">
        <v>1047</v>
      </c>
      <c r="AB2231" t="s">
        <v>1048</v>
      </c>
      <c r="AC2231" t="s">
        <v>758</v>
      </c>
      <c r="AD2231" t="s">
        <v>1049</v>
      </c>
      <c r="AE2231" t="s">
        <v>575</v>
      </c>
      <c r="AF2231" t="s">
        <v>1056</v>
      </c>
      <c r="AG2231" t="s">
        <v>761</v>
      </c>
      <c r="AH2231" t="s">
        <v>762</v>
      </c>
      <c r="AI2231" t="s">
        <v>1057</v>
      </c>
      <c r="AJ2231">
        <v>-436.97</v>
      </c>
      <c r="AK2231">
        <v>0</v>
      </c>
      <c r="AL2231">
        <v>0</v>
      </c>
      <c r="AM2231" t="s">
        <v>764</v>
      </c>
      <c r="AN2231" t="s">
        <v>764</v>
      </c>
      <c r="AO2231" t="s">
        <v>764</v>
      </c>
    </row>
    <row r="2232" spans="1:41" x14ac:dyDescent="0.35">
      <c r="A2232">
        <v>1021526</v>
      </c>
      <c r="B2232" t="s">
        <v>740</v>
      </c>
      <c r="C2232" t="s">
        <v>741</v>
      </c>
      <c r="D2232" t="e">
        <v>#N/A</v>
      </c>
      <c r="E2232" t="s">
        <v>1052</v>
      </c>
      <c r="F2232" t="s">
        <v>834</v>
      </c>
      <c r="G2232">
        <v>2021</v>
      </c>
      <c r="H2232">
        <v>4</v>
      </c>
      <c r="I2232" t="s">
        <v>743</v>
      </c>
      <c r="J2232" s="29">
        <v>44316</v>
      </c>
      <c r="K2232" t="s">
        <v>744</v>
      </c>
      <c r="L2232" t="s">
        <v>745</v>
      </c>
      <c r="M2232" t="s">
        <v>835</v>
      </c>
      <c r="N2232" t="s">
        <v>836</v>
      </c>
      <c r="O2232" t="s">
        <v>837</v>
      </c>
      <c r="P2232" t="s">
        <v>673</v>
      </c>
      <c r="Q2232" t="s">
        <v>749</v>
      </c>
      <c r="R2232" t="s">
        <v>1053</v>
      </c>
      <c r="S2232" t="s">
        <v>1054</v>
      </c>
      <c r="T2232" t="s">
        <v>751</v>
      </c>
      <c r="U2232" t="s">
        <v>752</v>
      </c>
      <c r="V2232" t="s">
        <v>753</v>
      </c>
      <c r="W2232" t="s">
        <v>1053</v>
      </c>
      <c r="X2232" t="s">
        <v>1055</v>
      </c>
      <c r="Y2232" t="s">
        <v>755</v>
      </c>
      <c r="Z2232" t="s">
        <v>380</v>
      </c>
      <c r="AA2232" t="s">
        <v>1047</v>
      </c>
      <c r="AB2232" t="s">
        <v>1048</v>
      </c>
      <c r="AC2232" t="s">
        <v>758</v>
      </c>
      <c r="AD2232" t="s">
        <v>1049</v>
      </c>
      <c r="AE2232" t="s">
        <v>575</v>
      </c>
      <c r="AF2232" t="s">
        <v>1056</v>
      </c>
      <c r="AG2232" t="s">
        <v>761</v>
      </c>
      <c r="AH2232" t="s">
        <v>762</v>
      </c>
      <c r="AI2232" t="s">
        <v>1057</v>
      </c>
      <c r="AJ2232">
        <v>-3041.81</v>
      </c>
      <c r="AK2232">
        <v>0</v>
      </c>
      <c r="AL2232">
        <v>0</v>
      </c>
      <c r="AM2232" t="s">
        <v>764</v>
      </c>
      <c r="AN2232" t="s">
        <v>764</v>
      </c>
      <c r="AO2232" t="s">
        <v>764</v>
      </c>
    </row>
    <row r="2233" spans="1:41" x14ac:dyDescent="0.35">
      <c r="A2233">
        <v>1022698</v>
      </c>
      <c r="B2233" t="s">
        <v>740</v>
      </c>
      <c r="C2233" t="s">
        <v>741</v>
      </c>
      <c r="D2233" t="e">
        <v>#N/A</v>
      </c>
      <c r="E2233" t="s">
        <v>1108</v>
      </c>
      <c r="F2233" t="s">
        <v>834</v>
      </c>
      <c r="G2233">
        <v>2021</v>
      </c>
      <c r="H2233">
        <v>4</v>
      </c>
      <c r="I2233" t="s">
        <v>743</v>
      </c>
      <c r="J2233" s="29">
        <v>44316</v>
      </c>
      <c r="K2233" t="s">
        <v>744</v>
      </c>
      <c r="L2233" t="s">
        <v>745</v>
      </c>
      <c r="M2233" t="s">
        <v>835</v>
      </c>
      <c r="N2233" t="s">
        <v>836</v>
      </c>
      <c r="O2233" t="s">
        <v>837</v>
      </c>
      <c r="P2233" t="s">
        <v>673</v>
      </c>
      <c r="Q2233" t="s">
        <v>749</v>
      </c>
      <c r="R2233" t="s">
        <v>490</v>
      </c>
      <c r="S2233" t="s">
        <v>1040</v>
      </c>
      <c r="T2233" t="s">
        <v>751</v>
      </c>
      <c r="U2233" t="s">
        <v>752</v>
      </c>
      <c r="V2233" t="s">
        <v>753</v>
      </c>
      <c r="W2233" t="s">
        <v>877</v>
      </c>
      <c r="X2233" t="s">
        <v>878</v>
      </c>
      <c r="Y2233" t="s">
        <v>755</v>
      </c>
      <c r="Z2233" t="s">
        <v>380</v>
      </c>
      <c r="AA2233" t="s">
        <v>1047</v>
      </c>
      <c r="AB2233" t="s">
        <v>1048</v>
      </c>
      <c r="AC2233" t="s">
        <v>758</v>
      </c>
      <c r="AD2233" t="s">
        <v>1049</v>
      </c>
      <c r="AE2233" t="s">
        <v>766</v>
      </c>
      <c r="AF2233" t="s">
        <v>790</v>
      </c>
      <c r="AG2233" t="s">
        <v>761</v>
      </c>
      <c r="AH2233" t="s">
        <v>762</v>
      </c>
      <c r="AI2233" t="s">
        <v>879</v>
      </c>
      <c r="AJ2233">
        <v>-1444.03</v>
      </c>
      <c r="AK2233">
        <v>0</v>
      </c>
      <c r="AL2233">
        <v>0</v>
      </c>
      <c r="AM2233" t="s">
        <v>764</v>
      </c>
      <c r="AN2233" t="s">
        <v>764</v>
      </c>
      <c r="AO2233" t="s">
        <v>764</v>
      </c>
    </row>
    <row r="2234" spans="1:41" x14ac:dyDescent="0.35">
      <c r="A2234">
        <v>1022699</v>
      </c>
      <c r="B2234" t="s">
        <v>740</v>
      </c>
      <c r="C2234" t="s">
        <v>741</v>
      </c>
      <c r="D2234" t="e">
        <v>#N/A</v>
      </c>
      <c r="E2234" t="s">
        <v>1116</v>
      </c>
      <c r="F2234" t="s">
        <v>834</v>
      </c>
      <c r="G2234">
        <v>2021</v>
      </c>
      <c r="H2234">
        <v>4</v>
      </c>
      <c r="I2234" t="s">
        <v>743</v>
      </c>
      <c r="J2234" s="29">
        <v>44316</v>
      </c>
      <c r="K2234" t="s">
        <v>744</v>
      </c>
      <c r="L2234" t="s">
        <v>745</v>
      </c>
      <c r="M2234" t="s">
        <v>835</v>
      </c>
      <c r="N2234" t="s">
        <v>836</v>
      </c>
      <c r="O2234" t="s">
        <v>837</v>
      </c>
      <c r="P2234" t="s">
        <v>673</v>
      </c>
      <c r="Q2234" t="s">
        <v>749</v>
      </c>
      <c r="R2234" t="s">
        <v>490</v>
      </c>
      <c r="S2234" t="s">
        <v>1040</v>
      </c>
      <c r="T2234" t="s">
        <v>751</v>
      </c>
      <c r="U2234" t="s">
        <v>752</v>
      </c>
      <c r="V2234" t="s">
        <v>753</v>
      </c>
      <c r="W2234" t="s">
        <v>788</v>
      </c>
      <c r="X2234" t="s">
        <v>789</v>
      </c>
      <c r="Y2234" t="s">
        <v>755</v>
      </c>
      <c r="Z2234" t="s">
        <v>380</v>
      </c>
      <c r="AA2234" t="s">
        <v>1047</v>
      </c>
      <c r="AB2234" t="s">
        <v>1048</v>
      </c>
      <c r="AC2234" t="s">
        <v>758</v>
      </c>
      <c r="AD2234" t="s">
        <v>1049</v>
      </c>
      <c r="AE2234" t="s">
        <v>766</v>
      </c>
      <c r="AF2234" t="s">
        <v>790</v>
      </c>
      <c r="AG2234" t="s">
        <v>761</v>
      </c>
      <c r="AH2234" t="s">
        <v>762</v>
      </c>
      <c r="AI2234" t="s">
        <v>791</v>
      </c>
      <c r="AJ2234">
        <v>-327.68</v>
      </c>
      <c r="AK2234">
        <v>0</v>
      </c>
      <c r="AL2234">
        <v>0</v>
      </c>
      <c r="AM2234" t="s">
        <v>764</v>
      </c>
      <c r="AN2234" t="s">
        <v>764</v>
      </c>
      <c r="AO2234" t="s">
        <v>764</v>
      </c>
    </row>
    <row r="2235" spans="1:41" x14ac:dyDescent="0.35">
      <c r="A2235">
        <v>1063834</v>
      </c>
      <c r="B2235" t="s">
        <v>740</v>
      </c>
      <c r="C2235" t="s">
        <v>741</v>
      </c>
      <c r="D2235" t="e">
        <v>#N/A</v>
      </c>
      <c r="E2235" t="s">
        <v>1044</v>
      </c>
      <c r="F2235" t="s">
        <v>834</v>
      </c>
      <c r="G2235">
        <v>2021</v>
      </c>
      <c r="H2235">
        <v>4</v>
      </c>
      <c r="I2235" t="s">
        <v>743</v>
      </c>
      <c r="J2235" s="29">
        <v>44316</v>
      </c>
      <c r="K2235" t="s">
        <v>744</v>
      </c>
      <c r="L2235" t="s">
        <v>745</v>
      </c>
      <c r="M2235" t="s">
        <v>835</v>
      </c>
      <c r="N2235" t="s">
        <v>836</v>
      </c>
      <c r="O2235" t="s">
        <v>837</v>
      </c>
      <c r="P2235" t="s">
        <v>673</v>
      </c>
      <c r="Q2235" t="s">
        <v>749</v>
      </c>
      <c r="R2235" t="s">
        <v>653</v>
      </c>
      <c r="S2235" t="s">
        <v>773</v>
      </c>
      <c r="T2235" t="s">
        <v>751</v>
      </c>
      <c r="U2235" t="s">
        <v>752</v>
      </c>
      <c r="V2235" t="s">
        <v>753</v>
      </c>
      <c r="W2235" t="s">
        <v>1045</v>
      </c>
      <c r="X2235" t="s">
        <v>1046</v>
      </c>
      <c r="Y2235" t="s">
        <v>755</v>
      </c>
      <c r="Z2235" t="s">
        <v>380</v>
      </c>
      <c r="AA2235" t="s">
        <v>1047</v>
      </c>
      <c r="AB2235" t="s">
        <v>1048</v>
      </c>
      <c r="AC2235" t="s">
        <v>758</v>
      </c>
      <c r="AD2235" t="s">
        <v>1049</v>
      </c>
      <c r="AE2235" t="s">
        <v>575</v>
      </c>
      <c r="AF2235" t="s">
        <v>1050</v>
      </c>
      <c r="AG2235" t="s">
        <v>761</v>
      </c>
      <c r="AH2235" t="s">
        <v>762</v>
      </c>
      <c r="AI2235" t="s">
        <v>1051</v>
      </c>
      <c r="AJ2235">
        <v>-4036.67</v>
      </c>
      <c r="AK2235">
        <v>0</v>
      </c>
      <c r="AL2235">
        <v>0</v>
      </c>
      <c r="AM2235" t="s">
        <v>764</v>
      </c>
      <c r="AN2235" t="s">
        <v>764</v>
      </c>
      <c r="AO2235" t="s">
        <v>764</v>
      </c>
    </row>
    <row r="2236" spans="1:41" x14ac:dyDescent="0.35">
      <c r="A2236">
        <v>1023865</v>
      </c>
      <c r="B2236" t="s">
        <v>740</v>
      </c>
      <c r="C2236" t="s">
        <v>741</v>
      </c>
      <c r="D2236" t="e">
        <v>#N/A</v>
      </c>
      <c r="E2236" t="s">
        <v>1094</v>
      </c>
      <c r="F2236" t="s">
        <v>834</v>
      </c>
      <c r="G2236">
        <v>2021</v>
      </c>
      <c r="H2236">
        <v>4</v>
      </c>
      <c r="I2236" t="s">
        <v>743</v>
      </c>
      <c r="J2236" s="29">
        <v>44316</v>
      </c>
      <c r="K2236" t="s">
        <v>744</v>
      </c>
      <c r="L2236" t="s">
        <v>745</v>
      </c>
      <c r="M2236" t="s">
        <v>835</v>
      </c>
      <c r="N2236" t="s">
        <v>836</v>
      </c>
      <c r="O2236" t="s">
        <v>837</v>
      </c>
      <c r="P2236" t="s">
        <v>673</v>
      </c>
      <c r="Q2236" t="s">
        <v>749</v>
      </c>
      <c r="R2236" t="s">
        <v>544</v>
      </c>
      <c r="S2236" t="s">
        <v>1038</v>
      </c>
      <c r="T2236" t="s">
        <v>751</v>
      </c>
      <c r="U2236" t="s">
        <v>752</v>
      </c>
      <c r="V2236" t="s">
        <v>753</v>
      </c>
      <c r="W2236" t="s">
        <v>877</v>
      </c>
      <c r="X2236" t="s">
        <v>878</v>
      </c>
      <c r="Y2236" t="s">
        <v>755</v>
      </c>
      <c r="Z2236" t="s">
        <v>380</v>
      </c>
      <c r="AA2236" t="s">
        <v>1047</v>
      </c>
      <c r="AB2236" t="s">
        <v>1048</v>
      </c>
      <c r="AC2236" t="s">
        <v>758</v>
      </c>
      <c r="AD2236" t="s">
        <v>1049</v>
      </c>
      <c r="AE2236" t="s">
        <v>768</v>
      </c>
      <c r="AF2236" t="s">
        <v>790</v>
      </c>
      <c r="AG2236" t="s">
        <v>761</v>
      </c>
      <c r="AH2236" t="s">
        <v>762</v>
      </c>
      <c r="AI2236" t="s">
        <v>879</v>
      </c>
      <c r="AJ2236">
        <v>-891.26</v>
      </c>
      <c r="AK2236">
        <v>0</v>
      </c>
      <c r="AL2236">
        <v>0</v>
      </c>
      <c r="AM2236" t="s">
        <v>764</v>
      </c>
      <c r="AN2236" t="s">
        <v>764</v>
      </c>
      <c r="AO2236" t="s">
        <v>764</v>
      </c>
    </row>
    <row r="2237" spans="1:41" x14ac:dyDescent="0.35">
      <c r="A2237">
        <v>1024735</v>
      </c>
      <c r="B2237" t="s">
        <v>740</v>
      </c>
      <c r="C2237" t="s">
        <v>741</v>
      </c>
      <c r="D2237" t="e">
        <v>#N/A</v>
      </c>
      <c r="E2237" t="s">
        <v>1096</v>
      </c>
      <c r="F2237" t="s">
        <v>834</v>
      </c>
      <c r="G2237">
        <v>2021</v>
      </c>
      <c r="H2237">
        <v>4</v>
      </c>
      <c r="I2237" t="s">
        <v>743</v>
      </c>
      <c r="J2237" s="29">
        <v>44316</v>
      </c>
      <c r="K2237" t="s">
        <v>744</v>
      </c>
      <c r="L2237" t="s">
        <v>745</v>
      </c>
      <c r="M2237" t="s">
        <v>835</v>
      </c>
      <c r="N2237" t="s">
        <v>836</v>
      </c>
      <c r="O2237" t="s">
        <v>837</v>
      </c>
      <c r="P2237" t="s">
        <v>673</v>
      </c>
      <c r="Q2237" t="s">
        <v>749</v>
      </c>
      <c r="R2237" t="s">
        <v>471</v>
      </c>
      <c r="S2237" t="s">
        <v>1041</v>
      </c>
      <c r="T2237" t="s">
        <v>751</v>
      </c>
      <c r="U2237" t="s">
        <v>752</v>
      </c>
      <c r="V2237" t="s">
        <v>753</v>
      </c>
      <c r="W2237" t="s">
        <v>877</v>
      </c>
      <c r="X2237" t="s">
        <v>878</v>
      </c>
      <c r="Y2237" t="s">
        <v>755</v>
      </c>
      <c r="Z2237" t="s">
        <v>380</v>
      </c>
      <c r="AA2237" t="s">
        <v>1047</v>
      </c>
      <c r="AB2237" t="s">
        <v>1048</v>
      </c>
      <c r="AC2237" t="s">
        <v>758</v>
      </c>
      <c r="AD2237" t="s">
        <v>1049</v>
      </c>
      <c r="AE2237" t="s">
        <v>472</v>
      </c>
      <c r="AF2237" t="s">
        <v>790</v>
      </c>
      <c r="AG2237" t="s">
        <v>761</v>
      </c>
      <c r="AH2237" t="s">
        <v>762</v>
      </c>
      <c r="AI2237" t="s">
        <v>879</v>
      </c>
      <c r="AJ2237">
        <v>-1567.78</v>
      </c>
      <c r="AK2237">
        <v>0</v>
      </c>
      <c r="AL2237">
        <v>0</v>
      </c>
      <c r="AM2237" t="s">
        <v>764</v>
      </c>
      <c r="AN2237" t="s">
        <v>764</v>
      </c>
      <c r="AO2237" t="s">
        <v>764</v>
      </c>
    </row>
    <row r="2238" spans="1:41" x14ac:dyDescent="0.35">
      <c r="A2238">
        <v>1024993</v>
      </c>
      <c r="B2238" t="s">
        <v>740</v>
      </c>
      <c r="C2238" t="s">
        <v>741</v>
      </c>
      <c r="D2238" t="e">
        <v>#N/A</v>
      </c>
      <c r="E2238" t="s">
        <v>1097</v>
      </c>
      <c r="F2238" t="s">
        <v>834</v>
      </c>
      <c r="G2238">
        <v>2021</v>
      </c>
      <c r="H2238">
        <v>4</v>
      </c>
      <c r="I2238" t="s">
        <v>743</v>
      </c>
      <c r="J2238" s="29">
        <v>44316</v>
      </c>
      <c r="K2238" t="s">
        <v>744</v>
      </c>
      <c r="L2238" t="s">
        <v>745</v>
      </c>
      <c r="M2238" t="s">
        <v>835</v>
      </c>
      <c r="N2238" t="s">
        <v>836</v>
      </c>
      <c r="O2238" t="s">
        <v>837</v>
      </c>
      <c r="P2238" t="s">
        <v>673</v>
      </c>
      <c r="Q2238" t="s">
        <v>749</v>
      </c>
      <c r="R2238" t="s">
        <v>376</v>
      </c>
      <c r="S2238" t="s">
        <v>1042</v>
      </c>
      <c r="T2238" t="s">
        <v>751</v>
      </c>
      <c r="U2238" t="s">
        <v>752</v>
      </c>
      <c r="V2238" t="s">
        <v>753</v>
      </c>
      <c r="W2238" t="s">
        <v>877</v>
      </c>
      <c r="X2238" t="s">
        <v>878</v>
      </c>
      <c r="Y2238" t="s">
        <v>755</v>
      </c>
      <c r="Z2238" t="s">
        <v>380</v>
      </c>
      <c r="AA2238" t="s">
        <v>1047</v>
      </c>
      <c r="AB2238" t="s">
        <v>1048</v>
      </c>
      <c r="AC2238" t="s">
        <v>758</v>
      </c>
      <c r="AD2238" t="s">
        <v>1049</v>
      </c>
      <c r="AE2238" t="s">
        <v>768</v>
      </c>
      <c r="AF2238" t="s">
        <v>790</v>
      </c>
      <c r="AG2238" t="s">
        <v>761</v>
      </c>
      <c r="AH2238" t="s">
        <v>762</v>
      </c>
      <c r="AI2238" t="s">
        <v>879</v>
      </c>
      <c r="AJ2238">
        <v>-2299.7399999999998</v>
      </c>
      <c r="AK2238">
        <v>0</v>
      </c>
      <c r="AL2238">
        <v>0</v>
      </c>
      <c r="AM2238" t="s">
        <v>764</v>
      </c>
      <c r="AN2238" t="s">
        <v>764</v>
      </c>
      <c r="AO2238" t="s">
        <v>764</v>
      </c>
    </row>
    <row r="2239" spans="1:41" x14ac:dyDescent="0.35">
      <c r="A2239">
        <v>1060742</v>
      </c>
      <c r="B2239" t="s">
        <v>740</v>
      </c>
      <c r="C2239" t="s">
        <v>741</v>
      </c>
      <c r="D2239" t="e">
        <v>#N/A</v>
      </c>
      <c r="E2239" t="s">
        <v>1093</v>
      </c>
      <c r="F2239" t="s">
        <v>834</v>
      </c>
      <c r="G2239">
        <v>2021</v>
      </c>
      <c r="H2239">
        <v>4</v>
      </c>
      <c r="I2239" t="s">
        <v>743</v>
      </c>
      <c r="J2239" s="29">
        <v>44316</v>
      </c>
      <c r="K2239" t="s">
        <v>744</v>
      </c>
      <c r="L2239" t="s">
        <v>745</v>
      </c>
      <c r="M2239" t="s">
        <v>835</v>
      </c>
      <c r="N2239" t="s">
        <v>836</v>
      </c>
      <c r="O2239" t="s">
        <v>837</v>
      </c>
      <c r="P2239" t="s">
        <v>673</v>
      </c>
      <c r="Q2239" t="s">
        <v>749</v>
      </c>
      <c r="R2239" t="s">
        <v>561</v>
      </c>
      <c r="S2239" t="s">
        <v>1037</v>
      </c>
      <c r="T2239" t="s">
        <v>751</v>
      </c>
      <c r="U2239" t="s">
        <v>752</v>
      </c>
      <c r="V2239" t="s">
        <v>753</v>
      </c>
      <c r="W2239" t="s">
        <v>877</v>
      </c>
      <c r="X2239" t="s">
        <v>878</v>
      </c>
      <c r="Y2239" t="s">
        <v>755</v>
      </c>
      <c r="Z2239" t="s">
        <v>380</v>
      </c>
      <c r="AA2239" t="s">
        <v>1047</v>
      </c>
      <c r="AB2239" t="s">
        <v>1048</v>
      </c>
      <c r="AC2239" t="s">
        <v>758</v>
      </c>
      <c r="AD2239" t="s">
        <v>1049</v>
      </c>
      <c r="AE2239" t="s">
        <v>562</v>
      </c>
      <c r="AF2239" t="s">
        <v>790</v>
      </c>
      <c r="AG2239" t="s">
        <v>761</v>
      </c>
      <c r="AH2239" t="s">
        <v>762</v>
      </c>
      <c r="AI2239" t="s">
        <v>879</v>
      </c>
      <c r="AJ2239">
        <v>-1247</v>
      </c>
      <c r="AK2239">
        <v>0</v>
      </c>
      <c r="AL2239">
        <v>0</v>
      </c>
      <c r="AM2239" t="s">
        <v>764</v>
      </c>
      <c r="AN2239" t="s">
        <v>764</v>
      </c>
      <c r="AO2239" t="s">
        <v>764</v>
      </c>
    </row>
    <row r="2240" spans="1:41" x14ac:dyDescent="0.35">
      <c r="A2240">
        <v>1021526</v>
      </c>
      <c r="B2240" t="s">
        <v>740</v>
      </c>
      <c r="C2240" t="s">
        <v>741</v>
      </c>
      <c r="D2240" t="e">
        <v>#N/A</v>
      </c>
      <c r="E2240" t="s">
        <v>1052</v>
      </c>
      <c r="F2240" t="s">
        <v>834</v>
      </c>
      <c r="G2240">
        <v>2021</v>
      </c>
      <c r="H2240">
        <v>4</v>
      </c>
      <c r="I2240" t="s">
        <v>743</v>
      </c>
      <c r="J2240" s="29">
        <v>44316</v>
      </c>
      <c r="K2240" t="s">
        <v>744</v>
      </c>
      <c r="L2240" t="s">
        <v>745</v>
      </c>
      <c r="M2240" t="s">
        <v>839</v>
      </c>
      <c r="N2240" t="s">
        <v>840</v>
      </c>
      <c r="O2240" t="s">
        <v>837</v>
      </c>
      <c r="P2240" t="s">
        <v>673</v>
      </c>
      <c r="Q2240" t="s">
        <v>749</v>
      </c>
      <c r="R2240" t="s">
        <v>1053</v>
      </c>
      <c r="S2240" t="s">
        <v>1054</v>
      </c>
      <c r="T2240" t="s">
        <v>751</v>
      </c>
      <c r="U2240" t="s">
        <v>752</v>
      </c>
      <c r="V2240" t="s">
        <v>753</v>
      </c>
      <c r="W2240" t="s">
        <v>1053</v>
      </c>
      <c r="X2240" t="s">
        <v>1055</v>
      </c>
      <c r="Y2240" t="s">
        <v>755</v>
      </c>
      <c r="Z2240" t="s">
        <v>380</v>
      </c>
      <c r="AA2240" t="s">
        <v>1047</v>
      </c>
      <c r="AB2240" t="s">
        <v>1048</v>
      </c>
      <c r="AC2240" t="s">
        <v>758</v>
      </c>
      <c r="AD2240" t="s">
        <v>1049</v>
      </c>
      <c r="AE2240" t="s">
        <v>575</v>
      </c>
      <c r="AF2240" t="s">
        <v>1056</v>
      </c>
      <c r="AG2240" t="s">
        <v>761</v>
      </c>
      <c r="AH2240" t="s">
        <v>762</v>
      </c>
      <c r="AI2240" t="s">
        <v>1057</v>
      </c>
      <c r="AJ2240">
        <v>3041.81</v>
      </c>
      <c r="AK2240">
        <v>0</v>
      </c>
      <c r="AL2240">
        <v>0</v>
      </c>
      <c r="AM2240" t="s">
        <v>764</v>
      </c>
      <c r="AN2240" t="s">
        <v>764</v>
      </c>
      <c r="AO2240" t="s">
        <v>764</v>
      </c>
    </row>
    <row r="2241" spans="1:41" x14ac:dyDescent="0.35">
      <c r="A2241">
        <v>1022698</v>
      </c>
      <c r="B2241" t="s">
        <v>740</v>
      </c>
      <c r="C2241" t="s">
        <v>741</v>
      </c>
      <c r="D2241" t="e">
        <v>#N/A</v>
      </c>
      <c r="E2241" t="s">
        <v>1108</v>
      </c>
      <c r="F2241" t="s">
        <v>834</v>
      </c>
      <c r="G2241">
        <v>2021</v>
      </c>
      <c r="H2241">
        <v>4</v>
      </c>
      <c r="I2241" t="s">
        <v>743</v>
      </c>
      <c r="J2241" s="29">
        <v>44316</v>
      </c>
      <c r="K2241" t="s">
        <v>744</v>
      </c>
      <c r="L2241" t="s">
        <v>745</v>
      </c>
      <c r="M2241" t="s">
        <v>839</v>
      </c>
      <c r="N2241" t="s">
        <v>840</v>
      </c>
      <c r="O2241" t="s">
        <v>837</v>
      </c>
      <c r="P2241" t="s">
        <v>673</v>
      </c>
      <c r="Q2241" t="s">
        <v>749</v>
      </c>
      <c r="R2241" t="s">
        <v>490</v>
      </c>
      <c r="S2241" t="s">
        <v>1040</v>
      </c>
      <c r="T2241" t="s">
        <v>751</v>
      </c>
      <c r="U2241" t="s">
        <v>752</v>
      </c>
      <c r="V2241" t="s">
        <v>753</v>
      </c>
      <c r="W2241" t="s">
        <v>877</v>
      </c>
      <c r="X2241" t="s">
        <v>878</v>
      </c>
      <c r="Y2241" t="s">
        <v>755</v>
      </c>
      <c r="Z2241" t="s">
        <v>380</v>
      </c>
      <c r="AA2241" t="s">
        <v>1047</v>
      </c>
      <c r="AB2241" t="s">
        <v>1048</v>
      </c>
      <c r="AC2241" t="s">
        <v>758</v>
      </c>
      <c r="AD2241" t="s">
        <v>1049</v>
      </c>
      <c r="AE2241" t="s">
        <v>766</v>
      </c>
      <c r="AF2241" t="s">
        <v>790</v>
      </c>
      <c r="AG2241" t="s">
        <v>761</v>
      </c>
      <c r="AH2241" t="s">
        <v>762</v>
      </c>
      <c r="AI2241" t="s">
        <v>879</v>
      </c>
      <c r="AJ2241">
        <v>1444.03</v>
      </c>
      <c r="AK2241">
        <v>0</v>
      </c>
      <c r="AL2241">
        <v>0</v>
      </c>
      <c r="AM2241" t="s">
        <v>764</v>
      </c>
      <c r="AN2241" t="s">
        <v>764</v>
      </c>
      <c r="AO2241" t="s">
        <v>764</v>
      </c>
    </row>
    <row r="2242" spans="1:41" x14ac:dyDescent="0.35">
      <c r="A2242">
        <v>1022699</v>
      </c>
      <c r="B2242" t="s">
        <v>740</v>
      </c>
      <c r="C2242" t="s">
        <v>741</v>
      </c>
      <c r="D2242" t="e">
        <v>#N/A</v>
      </c>
      <c r="E2242" t="s">
        <v>1116</v>
      </c>
      <c r="F2242" t="s">
        <v>834</v>
      </c>
      <c r="G2242">
        <v>2021</v>
      </c>
      <c r="H2242">
        <v>4</v>
      </c>
      <c r="I2242" t="s">
        <v>743</v>
      </c>
      <c r="J2242" s="29">
        <v>44316</v>
      </c>
      <c r="K2242" t="s">
        <v>744</v>
      </c>
      <c r="L2242" t="s">
        <v>745</v>
      </c>
      <c r="M2242" t="s">
        <v>839</v>
      </c>
      <c r="N2242" t="s">
        <v>840</v>
      </c>
      <c r="O2242" t="s">
        <v>837</v>
      </c>
      <c r="P2242" t="s">
        <v>673</v>
      </c>
      <c r="Q2242" t="s">
        <v>749</v>
      </c>
      <c r="R2242" t="s">
        <v>490</v>
      </c>
      <c r="S2242" t="s">
        <v>1040</v>
      </c>
      <c r="T2242" t="s">
        <v>751</v>
      </c>
      <c r="U2242" t="s">
        <v>752</v>
      </c>
      <c r="V2242" t="s">
        <v>753</v>
      </c>
      <c r="W2242" t="s">
        <v>788</v>
      </c>
      <c r="X2242" t="s">
        <v>789</v>
      </c>
      <c r="Y2242" t="s">
        <v>755</v>
      </c>
      <c r="Z2242" t="s">
        <v>380</v>
      </c>
      <c r="AA2242" t="s">
        <v>1047</v>
      </c>
      <c r="AB2242" t="s">
        <v>1048</v>
      </c>
      <c r="AC2242" t="s">
        <v>758</v>
      </c>
      <c r="AD2242" t="s">
        <v>1049</v>
      </c>
      <c r="AE2242" t="s">
        <v>766</v>
      </c>
      <c r="AF2242" t="s">
        <v>790</v>
      </c>
      <c r="AG2242" t="s">
        <v>761</v>
      </c>
      <c r="AH2242" t="s">
        <v>762</v>
      </c>
      <c r="AI2242" t="s">
        <v>791</v>
      </c>
      <c r="AJ2242">
        <v>327.68</v>
      </c>
      <c r="AK2242">
        <v>0</v>
      </c>
      <c r="AL2242">
        <v>0</v>
      </c>
      <c r="AM2242" t="s">
        <v>764</v>
      </c>
      <c r="AN2242" t="s">
        <v>764</v>
      </c>
      <c r="AO2242" t="s">
        <v>764</v>
      </c>
    </row>
    <row r="2243" spans="1:41" x14ac:dyDescent="0.35">
      <c r="A2243">
        <v>1063834</v>
      </c>
      <c r="B2243" t="s">
        <v>740</v>
      </c>
      <c r="C2243" t="s">
        <v>741</v>
      </c>
      <c r="D2243" t="e">
        <v>#N/A</v>
      </c>
      <c r="E2243" t="s">
        <v>1044</v>
      </c>
      <c r="F2243" t="s">
        <v>834</v>
      </c>
      <c r="G2243">
        <v>2021</v>
      </c>
      <c r="H2243">
        <v>4</v>
      </c>
      <c r="I2243" t="s">
        <v>743</v>
      </c>
      <c r="J2243" s="29">
        <v>44316</v>
      </c>
      <c r="K2243" t="s">
        <v>744</v>
      </c>
      <c r="L2243" t="s">
        <v>745</v>
      </c>
      <c r="M2243" t="s">
        <v>839</v>
      </c>
      <c r="N2243" t="s">
        <v>840</v>
      </c>
      <c r="O2243" t="s">
        <v>837</v>
      </c>
      <c r="P2243" t="s">
        <v>673</v>
      </c>
      <c r="Q2243" t="s">
        <v>749</v>
      </c>
      <c r="R2243" t="s">
        <v>653</v>
      </c>
      <c r="S2243" t="s">
        <v>773</v>
      </c>
      <c r="T2243" t="s">
        <v>751</v>
      </c>
      <c r="U2243" t="s">
        <v>752</v>
      </c>
      <c r="V2243" t="s">
        <v>753</v>
      </c>
      <c r="W2243" t="s">
        <v>1045</v>
      </c>
      <c r="X2243" t="s">
        <v>1046</v>
      </c>
      <c r="Y2243" t="s">
        <v>755</v>
      </c>
      <c r="Z2243" t="s">
        <v>380</v>
      </c>
      <c r="AA2243" t="s">
        <v>1047</v>
      </c>
      <c r="AB2243" t="s">
        <v>1048</v>
      </c>
      <c r="AC2243" t="s">
        <v>758</v>
      </c>
      <c r="AD2243" t="s">
        <v>1049</v>
      </c>
      <c r="AE2243" t="s">
        <v>575</v>
      </c>
      <c r="AF2243" t="s">
        <v>1050</v>
      </c>
      <c r="AG2243" t="s">
        <v>761</v>
      </c>
      <c r="AH2243" t="s">
        <v>762</v>
      </c>
      <c r="AI2243" t="s">
        <v>1051</v>
      </c>
      <c r="AJ2243">
        <v>4036.67</v>
      </c>
      <c r="AK2243">
        <v>0</v>
      </c>
      <c r="AL2243">
        <v>0</v>
      </c>
      <c r="AM2243" t="s">
        <v>764</v>
      </c>
      <c r="AN2243" t="s">
        <v>764</v>
      </c>
      <c r="AO2243" t="s">
        <v>764</v>
      </c>
    </row>
    <row r="2244" spans="1:41" x14ac:dyDescent="0.35">
      <c r="A2244">
        <v>1023865</v>
      </c>
      <c r="B2244" t="s">
        <v>740</v>
      </c>
      <c r="C2244" t="s">
        <v>741</v>
      </c>
      <c r="D2244" t="e">
        <v>#N/A</v>
      </c>
      <c r="E2244" t="s">
        <v>1094</v>
      </c>
      <c r="F2244" t="s">
        <v>834</v>
      </c>
      <c r="G2244">
        <v>2021</v>
      </c>
      <c r="H2244">
        <v>4</v>
      </c>
      <c r="I2244" t="s">
        <v>743</v>
      </c>
      <c r="J2244" s="29">
        <v>44316</v>
      </c>
      <c r="K2244" t="s">
        <v>744</v>
      </c>
      <c r="L2244" t="s">
        <v>745</v>
      </c>
      <c r="M2244" t="s">
        <v>839</v>
      </c>
      <c r="N2244" t="s">
        <v>840</v>
      </c>
      <c r="O2244" t="s">
        <v>837</v>
      </c>
      <c r="P2244" t="s">
        <v>673</v>
      </c>
      <c r="Q2244" t="s">
        <v>749</v>
      </c>
      <c r="R2244" t="s">
        <v>544</v>
      </c>
      <c r="S2244" t="s">
        <v>1038</v>
      </c>
      <c r="T2244" t="s">
        <v>751</v>
      </c>
      <c r="U2244" t="s">
        <v>752</v>
      </c>
      <c r="V2244" t="s">
        <v>753</v>
      </c>
      <c r="W2244" t="s">
        <v>877</v>
      </c>
      <c r="X2244" t="s">
        <v>878</v>
      </c>
      <c r="Y2244" t="s">
        <v>755</v>
      </c>
      <c r="Z2244" t="s">
        <v>380</v>
      </c>
      <c r="AA2244" t="s">
        <v>1047</v>
      </c>
      <c r="AB2244" t="s">
        <v>1048</v>
      </c>
      <c r="AC2244" t="s">
        <v>758</v>
      </c>
      <c r="AD2244" t="s">
        <v>1049</v>
      </c>
      <c r="AE2244" t="s">
        <v>768</v>
      </c>
      <c r="AF2244" t="s">
        <v>790</v>
      </c>
      <c r="AG2244" t="s">
        <v>761</v>
      </c>
      <c r="AH2244" t="s">
        <v>762</v>
      </c>
      <c r="AI2244" t="s">
        <v>879</v>
      </c>
      <c r="AJ2244">
        <v>891.26</v>
      </c>
      <c r="AK2244">
        <v>0</v>
      </c>
      <c r="AL2244">
        <v>0</v>
      </c>
      <c r="AM2244" t="s">
        <v>764</v>
      </c>
      <c r="AN2244" t="s">
        <v>764</v>
      </c>
      <c r="AO2244" t="s">
        <v>764</v>
      </c>
    </row>
    <row r="2245" spans="1:41" x14ac:dyDescent="0.35">
      <c r="A2245">
        <v>1024735</v>
      </c>
      <c r="B2245" t="s">
        <v>740</v>
      </c>
      <c r="C2245" t="s">
        <v>741</v>
      </c>
      <c r="D2245" t="e">
        <v>#N/A</v>
      </c>
      <c r="E2245" t="s">
        <v>1096</v>
      </c>
      <c r="F2245" t="s">
        <v>834</v>
      </c>
      <c r="G2245">
        <v>2021</v>
      </c>
      <c r="H2245">
        <v>4</v>
      </c>
      <c r="I2245" t="s">
        <v>743</v>
      </c>
      <c r="J2245" s="29">
        <v>44316</v>
      </c>
      <c r="K2245" t="s">
        <v>744</v>
      </c>
      <c r="L2245" t="s">
        <v>745</v>
      </c>
      <c r="M2245" t="s">
        <v>839</v>
      </c>
      <c r="N2245" t="s">
        <v>840</v>
      </c>
      <c r="O2245" t="s">
        <v>837</v>
      </c>
      <c r="P2245" t="s">
        <v>673</v>
      </c>
      <c r="Q2245" t="s">
        <v>749</v>
      </c>
      <c r="R2245" t="s">
        <v>471</v>
      </c>
      <c r="S2245" t="s">
        <v>1041</v>
      </c>
      <c r="T2245" t="s">
        <v>751</v>
      </c>
      <c r="U2245" t="s">
        <v>752</v>
      </c>
      <c r="V2245" t="s">
        <v>753</v>
      </c>
      <c r="W2245" t="s">
        <v>877</v>
      </c>
      <c r="X2245" t="s">
        <v>878</v>
      </c>
      <c r="Y2245" t="s">
        <v>755</v>
      </c>
      <c r="Z2245" t="s">
        <v>380</v>
      </c>
      <c r="AA2245" t="s">
        <v>1047</v>
      </c>
      <c r="AB2245" t="s">
        <v>1048</v>
      </c>
      <c r="AC2245" t="s">
        <v>758</v>
      </c>
      <c r="AD2245" t="s">
        <v>1049</v>
      </c>
      <c r="AE2245" t="s">
        <v>472</v>
      </c>
      <c r="AF2245" t="s">
        <v>790</v>
      </c>
      <c r="AG2245" t="s">
        <v>761</v>
      </c>
      <c r="AH2245" t="s">
        <v>762</v>
      </c>
      <c r="AI2245" t="s">
        <v>879</v>
      </c>
      <c r="AJ2245">
        <v>1567.78</v>
      </c>
      <c r="AK2245">
        <v>0</v>
      </c>
      <c r="AL2245">
        <v>0</v>
      </c>
      <c r="AM2245" t="s">
        <v>764</v>
      </c>
      <c r="AN2245" t="s">
        <v>764</v>
      </c>
      <c r="AO2245" t="s">
        <v>764</v>
      </c>
    </row>
    <row r="2246" spans="1:41" x14ac:dyDescent="0.35">
      <c r="A2246">
        <v>1024993</v>
      </c>
      <c r="B2246" t="s">
        <v>740</v>
      </c>
      <c r="C2246" t="s">
        <v>741</v>
      </c>
      <c r="D2246" t="e">
        <v>#N/A</v>
      </c>
      <c r="E2246" t="s">
        <v>1097</v>
      </c>
      <c r="F2246" t="s">
        <v>834</v>
      </c>
      <c r="G2246">
        <v>2021</v>
      </c>
      <c r="H2246">
        <v>4</v>
      </c>
      <c r="I2246" t="s">
        <v>743</v>
      </c>
      <c r="J2246" s="29">
        <v>44316</v>
      </c>
      <c r="K2246" t="s">
        <v>744</v>
      </c>
      <c r="L2246" t="s">
        <v>745</v>
      </c>
      <c r="M2246" t="s">
        <v>839</v>
      </c>
      <c r="N2246" t="s">
        <v>840</v>
      </c>
      <c r="O2246" t="s">
        <v>837</v>
      </c>
      <c r="P2246" t="s">
        <v>673</v>
      </c>
      <c r="Q2246" t="s">
        <v>749</v>
      </c>
      <c r="R2246" t="s">
        <v>376</v>
      </c>
      <c r="S2246" t="s">
        <v>1042</v>
      </c>
      <c r="T2246" t="s">
        <v>751</v>
      </c>
      <c r="U2246" t="s">
        <v>752</v>
      </c>
      <c r="V2246" t="s">
        <v>753</v>
      </c>
      <c r="W2246" t="s">
        <v>877</v>
      </c>
      <c r="X2246" t="s">
        <v>878</v>
      </c>
      <c r="Y2246" t="s">
        <v>755</v>
      </c>
      <c r="Z2246" t="s">
        <v>380</v>
      </c>
      <c r="AA2246" t="s">
        <v>1047</v>
      </c>
      <c r="AB2246" t="s">
        <v>1048</v>
      </c>
      <c r="AC2246" t="s">
        <v>758</v>
      </c>
      <c r="AD2246" t="s">
        <v>1049</v>
      </c>
      <c r="AE2246" t="s">
        <v>768</v>
      </c>
      <c r="AF2246" t="s">
        <v>790</v>
      </c>
      <c r="AG2246" t="s">
        <v>761</v>
      </c>
      <c r="AH2246" t="s">
        <v>762</v>
      </c>
      <c r="AI2246" t="s">
        <v>879</v>
      </c>
      <c r="AJ2246">
        <v>2299.7399999999998</v>
      </c>
      <c r="AK2246">
        <v>0</v>
      </c>
      <c r="AL2246">
        <v>0</v>
      </c>
      <c r="AM2246" t="s">
        <v>764</v>
      </c>
      <c r="AN2246" t="s">
        <v>764</v>
      </c>
      <c r="AO2246" t="s">
        <v>764</v>
      </c>
    </row>
    <row r="2247" spans="1:41" x14ac:dyDescent="0.35">
      <c r="A2247">
        <v>1060742</v>
      </c>
      <c r="B2247" t="s">
        <v>740</v>
      </c>
      <c r="C2247" t="s">
        <v>741</v>
      </c>
      <c r="D2247" t="e">
        <v>#N/A</v>
      </c>
      <c r="E2247" t="s">
        <v>1093</v>
      </c>
      <c r="F2247" t="s">
        <v>834</v>
      </c>
      <c r="G2247">
        <v>2021</v>
      </c>
      <c r="H2247">
        <v>4</v>
      </c>
      <c r="I2247" t="s">
        <v>743</v>
      </c>
      <c r="J2247" s="29">
        <v>44316</v>
      </c>
      <c r="K2247" t="s">
        <v>744</v>
      </c>
      <c r="L2247" t="s">
        <v>745</v>
      </c>
      <c r="M2247" t="s">
        <v>839</v>
      </c>
      <c r="N2247" t="s">
        <v>840</v>
      </c>
      <c r="O2247" t="s">
        <v>837</v>
      </c>
      <c r="P2247" t="s">
        <v>673</v>
      </c>
      <c r="Q2247" t="s">
        <v>749</v>
      </c>
      <c r="R2247" t="s">
        <v>561</v>
      </c>
      <c r="S2247" t="s">
        <v>1037</v>
      </c>
      <c r="T2247" t="s">
        <v>751</v>
      </c>
      <c r="U2247" t="s">
        <v>752</v>
      </c>
      <c r="V2247" t="s">
        <v>753</v>
      </c>
      <c r="W2247" t="s">
        <v>877</v>
      </c>
      <c r="X2247" t="s">
        <v>878</v>
      </c>
      <c r="Y2247" t="s">
        <v>755</v>
      </c>
      <c r="Z2247" t="s">
        <v>380</v>
      </c>
      <c r="AA2247" t="s">
        <v>1047</v>
      </c>
      <c r="AB2247" t="s">
        <v>1048</v>
      </c>
      <c r="AC2247" t="s">
        <v>758</v>
      </c>
      <c r="AD2247" t="s">
        <v>1049</v>
      </c>
      <c r="AE2247" t="s">
        <v>562</v>
      </c>
      <c r="AF2247" t="s">
        <v>790</v>
      </c>
      <c r="AG2247" t="s">
        <v>761</v>
      </c>
      <c r="AH2247" t="s">
        <v>762</v>
      </c>
      <c r="AI2247" t="s">
        <v>879</v>
      </c>
      <c r="AJ2247">
        <v>1247</v>
      </c>
      <c r="AK2247">
        <v>0</v>
      </c>
      <c r="AL2247">
        <v>0</v>
      </c>
      <c r="AM2247" t="s">
        <v>764</v>
      </c>
      <c r="AN2247" t="s">
        <v>764</v>
      </c>
      <c r="AO2247" t="s">
        <v>764</v>
      </c>
    </row>
    <row r="2248" spans="1:41" x14ac:dyDescent="0.35">
      <c r="A2248">
        <v>1021409</v>
      </c>
      <c r="B2248" t="s">
        <v>740</v>
      </c>
      <c r="C2248" t="s">
        <v>741</v>
      </c>
      <c r="D2248" t="e">
        <v>#N/A</v>
      </c>
      <c r="E2248" t="s">
        <v>1095</v>
      </c>
      <c r="F2248" t="s">
        <v>834</v>
      </c>
      <c r="G2248">
        <v>2021</v>
      </c>
      <c r="H2248">
        <v>4</v>
      </c>
      <c r="I2248" t="s">
        <v>743</v>
      </c>
      <c r="J2248" s="29">
        <v>44313</v>
      </c>
      <c r="K2248" t="s">
        <v>744</v>
      </c>
      <c r="L2248" t="s">
        <v>745</v>
      </c>
      <c r="M2248" t="s">
        <v>842</v>
      </c>
      <c r="N2248" t="s">
        <v>843</v>
      </c>
      <c r="O2248" t="s">
        <v>844</v>
      </c>
      <c r="P2248" t="s">
        <v>673</v>
      </c>
      <c r="Q2248" t="s">
        <v>749</v>
      </c>
      <c r="R2248" t="s">
        <v>514</v>
      </c>
      <c r="S2248" t="s">
        <v>1039</v>
      </c>
      <c r="T2248" t="s">
        <v>751</v>
      </c>
      <c r="U2248" t="s">
        <v>752</v>
      </c>
      <c r="V2248" t="s">
        <v>753</v>
      </c>
      <c r="W2248" t="s">
        <v>877</v>
      </c>
      <c r="X2248" t="s">
        <v>878</v>
      </c>
      <c r="Y2248" t="s">
        <v>755</v>
      </c>
      <c r="Z2248" t="s">
        <v>380</v>
      </c>
      <c r="AA2248" t="s">
        <v>1047</v>
      </c>
      <c r="AB2248" t="s">
        <v>1048</v>
      </c>
      <c r="AC2248" t="s">
        <v>758</v>
      </c>
      <c r="AD2248" t="s">
        <v>1049</v>
      </c>
      <c r="AE2248" t="s">
        <v>247</v>
      </c>
      <c r="AF2248" t="s">
        <v>790</v>
      </c>
      <c r="AG2248" t="s">
        <v>761</v>
      </c>
      <c r="AH2248" t="s">
        <v>762</v>
      </c>
      <c r="AI2248" t="s">
        <v>879</v>
      </c>
      <c r="AJ2248">
        <v>-46.62</v>
      </c>
      <c r="AK2248">
        <v>0</v>
      </c>
      <c r="AL2248">
        <v>0</v>
      </c>
      <c r="AM2248" t="s">
        <v>764</v>
      </c>
      <c r="AN2248" t="s">
        <v>764</v>
      </c>
      <c r="AO2248" t="s">
        <v>764</v>
      </c>
    </row>
    <row r="2249" spans="1:41" x14ac:dyDescent="0.35">
      <c r="A2249">
        <v>1021409</v>
      </c>
      <c r="B2249" t="s">
        <v>740</v>
      </c>
      <c r="C2249" t="s">
        <v>741</v>
      </c>
      <c r="D2249" t="e">
        <v>#N/A</v>
      </c>
      <c r="E2249" t="s">
        <v>1095</v>
      </c>
      <c r="F2249" t="s">
        <v>834</v>
      </c>
      <c r="G2249">
        <v>2021</v>
      </c>
      <c r="H2249">
        <v>4</v>
      </c>
      <c r="I2249" t="s">
        <v>743</v>
      </c>
      <c r="J2249" s="29">
        <v>44316</v>
      </c>
      <c r="K2249" t="s">
        <v>744</v>
      </c>
      <c r="L2249" t="s">
        <v>745</v>
      </c>
      <c r="M2249" t="s">
        <v>845</v>
      </c>
      <c r="N2249" t="s">
        <v>846</v>
      </c>
      <c r="O2249" t="s">
        <v>807</v>
      </c>
      <c r="P2249" t="s">
        <v>673</v>
      </c>
      <c r="Q2249" t="s">
        <v>749</v>
      </c>
      <c r="R2249" t="s">
        <v>514</v>
      </c>
      <c r="S2249" t="s">
        <v>1039</v>
      </c>
      <c r="T2249" t="s">
        <v>751</v>
      </c>
      <c r="U2249" t="s">
        <v>752</v>
      </c>
      <c r="V2249" t="s">
        <v>753</v>
      </c>
      <c r="W2249" t="s">
        <v>877</v>
      </c>
      <c r="X2249" t="s">
        <v>878</v>
      </c>
      <c r="Y2249" t="s">
        <v>755</v>
      </c>
      <c r="Z2249" t="s">
        <v>380</v>
      </c>
      <c r="AA2249" t="s">
        <v>1047</v>
      </c>
      <c r="AB2249" t="s">
        <v>1048</v>
      </c>
      <c r="AC2249" t="s">
        <v>758</v>
      </c>
      <c r="AD2249" t="s">
        <v>1049</v>
      </c>
      <c r="AE2249" t="s">
        <v>247</v>
      </c>
      <c r="AF2249" t="s">
        <v>790</v>
      </c>
      <c r="AG2249" t="s">
        <v>761</v>
      </c>
      <c r="AH2249" t="s">
        <v>762</v>
      </c>
      <c r="AI2249" t="s">
        <v>879</v>
      </c>
      <c r="AJ2249">
        <v>665.56</v>
      </c>
      <c r="AK2249">
        <v>0</v>
      </c>
      <c r="AL2249">
        <v>0</v>
      </c>
      <c r="AM2249" t="s">
        <v>764</v>
      </c>
      <c r="AN2249" t="s">
        <v>764</v>
      </c>
      <c r="AO2249" t="s">
        <v>764</v>
      </c>
    </row>
    <row r="2250" spans="1:41" x14ac:dyDescent="0.35">
      <c r="A2250">
        <v>1021526</v>
      </c>
      <c r="B2250" t="s">
        <v>740</v>
      </c>
      <c r="C2250" t="s">
        <v>741</v>
      </c>
      <c r="D2250" t="e">
        <v>#N/A</v>
      </c>
      <c r="E2250" t="s">
        <v>1052</v>
      </c>
      <c r="F2250" t="s">
        <v>834</v>
      </c>
      <c r="G2250">
        <v>2021</v>
      </c>
      <c r="H2250">
        <v>4</v>
      </c>
      <c r="I2250" t="s">
        <v>743</v>
      </c>
      <c r="J2250" s="29">
        <v>44316</v>
      </c>
      <c r="K2250" t="s">
        <v>744</v>
      </c>
      <c r="L2250" t="s">
        <v>745</v>
      </c>
      <c r="M2250" t="s">
        <v>852</v>
      </c>
      <c r="N2250" t="s">
        <v>853</v>
      </c>
      <c r="O2250" t="s">
        <v>837</v>
      </c>
      <c r="P2250" t="s">
        <v>673</v>
      </c>
      <c r="Q2250" t="s">
        <v>749</v>
      </c>
      <c r="R2250" t="s">
        <v>1053</v>
      </c>
      <c r="S2250" t="s">
        <v>1054</v>
      </c>
      <c r="T2250" t="s">
        <v>751</v>
      </c>
      <c r="U2250" t="s">
        <v>752</v>
      </c>
      <c r="V2250" t="s">
        <v>753</v>
      </c>
      <c r="W2250" t="s">
        <v>1053</v>
      </c>
      <c r="X2250" t="s">
        <v>1055</v>
      </c>
      <c r="Y2250" t="s">
        <v>755</v>
      </c>
      <c r="Z2250" t="s">
        <v>380</v>
      </c>
      <c r="AA2250" t="s">
        <v>1047</v>
      </c>
      <c r="AB2250" t="s">
        <v>1048</v>
      </c>
      <c r="AC2250" t="s">
        <v>758</v>
      </c>
      <c r="AD2250" t="s">
        <v>1049</v>
      </c>
      <c r="AE2250" t="s">
        <v>575</v>
      </c>
      <c r="AF2250" t="s">
        <v>1056</v>
      </c>
      <c r="AG2250" t="s">
        <v>761</v>
      </c>
      <c r="AH2250" t="s">
        <v>762</v>
      </c>
      <c r="AI2250" t="s">
        <v>1057</v>
      </c>
      <c r="AJ2250">
        <v>436.97</v>
      </c>
      <c r="AK2250">
        <v>0</v>
      </c>
      <c r="AL2250">
        <v>0</v>
      </c>
      <c r="AM2250" t="s">
        <v>764</v>
      </c>
      <c r="AN2250" t="s">
        <v>764</v>
      </c>
      <c r="AO2250" t="s">
        <v>764</v>
      </c>
    </row>
    <row r="2251" spans="1:41" x14ac:dyDescent="0.35">
      <c r="A2251">
        <v>1021526</v>
      </c>
      <c r="B2251" t="s">
        <v>740</v>
      </c>
      <c r="C2251" t="s">
        <v>741</v>
      </c>
      <c r="D2251" t="e">
        <v>#N/A</v>
      </c>
      <c r="E2251" t="s">
        <v>1052</v>
      </c>
      <c r="F2251" t="s">
        <v>834</v>
      </c>
      <c r="G2251">
        <v>2021</v>
      </c>
      <c r="H2251">
        <v>4</v>
      </c>
      <c r="I2251" t="s">
        <v>743</v>
      </c>
      <c r="J2251" s="29">
        <v>44316</v>
      </c>
      <c r="K2251" t="s">
        <v>744</v>
      </c>
      <c r="L2251" t="s">
        <v>745</v>
      </c>
      <c r="M2251" t="s">
        <v>852</v>
      </c>
      <c r="N2251" t="s">
        <v>853</v>
      </c>
      <c r="O2251" t="s">
        <v>837</v>
      </c>
      <c r="P2251" t="s">
        <v>673</v>
      </c>
      <c r="Q2251" t="s">
        <v>749</v>
      </c>
      <c r="R2251" t="s">
        <v>1053</v>
      </c>
      <c r="S2251" t="s">
        <v>1054</v>
      </c>
      <c r="T2251" t="s">
        <v>751</v>
      </c>
      <c r="U2251" t="s">
        <v>752</v>
      </c>
      <c r="V2251" t="s">
        <v>753</v>
      </c>
      <c r="W2251" t="s">
        <v>1053</v>
      </c>
      <c r="X2251" t="s">
        <v>1055</v>
      </c>
      <c r="Y2251" t="s">
        <v>755</v>
      </c>
      <c r="Z2251" t="s">
        <v>380</v>
      </c>
      <c r="AA2251" t="s">
        <v>1047</v>
      </c>
      <c r="AB2251" t="s">
        <v>1048</v>
      </c>
      <c r="AC2251" t="s">
        <v>758</v>
      </c>
      <c r="AD2251" t="s">
        <v>1049</v>
      </c>
      <c r="AE2251" t="s">
        <v>575</v>
      </c>
      <c r="AF2251" t="s">
        <v>1056</v>
      </c>
      <c r="AG2251" t="s">
        <v>761</v>
      </c>
      <c r="AH2251" t="s">
        <v>762</v>
      </c>
      <c r="AI2251" t="s">
        <v>1057</v>
      </c>
      <c r="AJ2251">
        <v>3041.81</v>
      </c>
      <c r="AK2251">
        <v>0</v>
      </c>
      <c r="AL2251">
        <v>0</v>
      </c>
      <c r="AM2251" t="s">
        <v>764</v>
      </c>
      <c r="AN2251" t="s">
        <v>764</v>
      </c>
      <c r="AO2251" t="s">
        <v>764</v>
      </c>
    </row>
    <row r="2252" spans="1:41" x14ac:dyDescent="0.35">
      <c r="A2252">
        <v>1022698</v>
      </c>
      <c r="B2252" t="s">
        <v>740</v>
      </c>
      <c r="C2252" t="s">
        <v>741</v>
      </c>
      <c r="D2252" t="e">
        <v>#N/A</v>
      </c>
      <c r="E2252" t="s">
        <v>1108</v>
      </c>
      <c r="F2252" t="s">
        <v>834</v>
      </c>
      <c r="G2252">
        <v>2021</v>
      </c>
      <c r="H2252">
        <v>4</v>
      </c>
      <c r="I2252" t="s">
        <v>743</v>
      </c>
      <c r="J2252" s="29">
        <v>44316</v>
      </c>
      <c r="K2252" t="s">
        <v>744</v>
      </c>
      <c r="L2252" t="s">
        <v>745</v>
      </c>
      <c r="M2252" t="s">
        <v>852</v>
      </c>
      <c r="N2252" t="s">
        <v>853</v>
      </c>
      <c r="O2252" t="s">
        <v>837</v>
      </c>
      <c r="P2252" t="s">
        <v>673</v>
      </c>
      <c r="Q2252" t="s">
        <v>749</v>
      </c>
      <c r="R2252" t="s">
        <v>490</v>
      </c>
      <c r="S2252" t="s">
        <v>1040</v>
      </c>
      <c r="T2252" t="s">
        <v>751</v>
      </c>
      <c r="U2252" t="s">
        <v>752</v>
      </c>
      <c r="V2252" t="s">
        <v>753</v>
      </c>
      <c r="W2252" t="s">
        <v>877</v>
      </c>
      <c r="X2252" t="s">
        <v>878</v>
      </c>
      <c r="Y2252" t="s">
        <v>755</v>
      </c>
      <c r="Z2252" t="s">
        <v>380</v>
      </c>
      <c r="AA2252" t="s">
        <v>1047</v>
      </c>
      <c r="AB2252" t="s">
        <v>1048</v>
      </c>
      <c r="AC2252" t="s">
        <v>758</v>
      </c>
      <c r="AD2252" t="s">
        <v>1049</v>
      </c>
      <c r="AE2252" t="s">
        <v>766</v>
      </c>
      <c r="AF2252" t="s">
        <v>790</v>
      </c>
      <c r="AG2252" t="s">
        <v>761</v>
      </c>
      <c r="AH2252" t="s">
        <v>762</v>
      </c>
      <c r="AI2252" t="s">
        <v>879</v>
      </c>
      <c r="AJ2252">
        <v>1444.03</v>
      </c>
      <c r="AK2252">
        <v>0</v>
      </c>
      <c r="AL2252">
        <v>0</v>
      </c>
      <c r="AM2252" t="s">
        <v>764</v>
      </c>
      <c r="AN2252" t="s">
        <v>764</v>
      </c>
      <c r="AO2252" t="s">
        <v>764</v>
      </c>
    </row>
    <row r="2253" spans="1:41" x14ac:dyDescent="0.35">
      <c r="A2253">
        <v>1022699</v>
      </c>
      <c r="B2253" t="s">
        <v>740</v>
      </c>
      <c r="C2253" t="s">
        <v>741</v>
      </c>
      <c r="D2253" t="e">
        <v>#N/A</v>
      </c>
      <c r="E2253" t="s">
        <v>1116</v>
      </c>
      <c r="F2253" t="s">
        <v>834</v>
      </c>
      <c r="G2253">
        <v>2021</v>
      </c>
      <c r="H2253">
        <v>4</v>
      </c>
      <c r="I2253" t="s">
        <v>743</v>
      </c>
      <c r="J2253" s="29">
        <v>44316</v>
      </c>
      <c r="K2253" t="s">
        <v>744</v>
      </c>
      <c r="L2253" t="s">
        <v>745</v>
      </c>
      <c r="M2253" t="s">
        <v>852</v>
      </c>
      <c r="N2253" t="s">
        <v>853</v>
      </c>
      <c r="O2253" t="s">
        <v>837</v>
      </c>
      <c r="P2253" t="s">
        <v>673</v>
      </c>
      <c r="Q2253" t="s">
        <v>749</v>
      </c>
      <c r="R2253" t="s">
        <v>490</v>
      </c>
      <c r="S2253" t="s">
        <v>1040</v>
      </c>
      <c r="T2253" t="s">
        <v>751</v>
      </c>
      <c r="U2253" t="s">
        <v>752</v>
      </c>
      <c r="V2253" t="s">
        <v>753</v>
      </c>
      <c r="W2253" t="s">
        <v>788</v>
      </c>
      <c r="X2253" t="s">
        <v>789</v>
      </c>
      <c r="Y2253" t="s">
        <v>755</v>
      </c>
      <c r="Z2253" t="s">
        <v>380</v>
      </c>
      <c r="AA2253" t="s">
        <v>1047</v>
      </c>
      <c r="AB2253" t="s">
        <v>1048</v>
      </c>
      <c r="AC2253" t="s">
        <v>758</v>
      </c>
      <c r="AD2253" t="s">
        <v>1049</v>
      </c>
      <c r="AE2253" t="s">
        <v>766</v>
      </c>
      <c r="AF2253" t="s">
        <v>790</v>
      </c>
      <c r="AG2253" t="s">
        <v>761</v>
      </c>
      <c r="AH2253" t="s">
        <v>762</v>
      </c>
      <c r="AI2253" t="s">
        <v>791</v>
      </c>
      <c r="AJ2253">
        <v>327.68</v>
      </c>
      <c r="AK2253">
        <v>0</v>
      </c>
      <c r="AL2253">
        <v>0</v>
      </c>
      <c r="AM2253" t="s">
        <v>764</v>
      </c>
      <c r="AN2253" t="s">
        <v>764</v>
      </c>
      <c r="AO2253" t="s">
        <v>764</v>
      </c>
    </row>
    <row r="2254" spans="1:41" x14ac:dyDescent="0.35">
      <c r="A2254">
        <v>1063834</v>
      </c>
      <c r="B2254" t="s">
        <v>740</v>
      </c>
      <c r="C2254" t="s">
        <v>741</v>
      </c>
      <c r="D2254" t="e">
        <v>#N/A</v>
      </c>
      <c r="E2254" t="s">
        <v>1044</v>
      </c>
      <c r="F2254" t="s">
        <v>834</v>
      </c>
      <c r="G2254">
        <v>2021</v>
      </c>
      <c r="H2254">
        <v>4</v>
      </c>
      <c r="I2254" t="s">
        <v>743</v>
      </c>
      <c r="J2254" s="29">
        <v>44316</v>
      </c>
      <c r="K2254" t="s">
        <v>744</v>
      </c>
      <c r="L2254" t="s">
        <v>745</v>
      </c>
      <c r="M2254" t="s">
        <v>852</v>
      </c>
      <c r="N2254" t="s">
        <v>853</v>
      </c>
      <c r="O2254" t="s">
        <v>837</v>
      </c>
      <c r="P2254" t="s">
        <v>673</v>
      </c>
      <c r="Q2254" t="s">
        <v>749</v>
      </c>
      <c r="R2254" t="s">
        <v>653</v>
      </c>
      <c r="S2254" t="s">
        <v>773</v>
      </c>
      <c r="T2254" t="s">
        <v>751</v>
      </c>
      <c r="U2254" t="s">
        <v>752</v>
      </c>
      <c r="V2254" t="s">
        <v>753</v>
      </c>
      <c r="W2254" t="s">
        <v>1045</v>
      </c>
      <c r="X2254" t="s">
        <v>1046</v>
      </c>
      <c r="Y2254" t="s">
        <v>755</v>
      </c>
      <c r="Z2254" t="s">
        <v>380</v>
      </c>
      <c r="AA2254" t="s">
        <v>1047</v>
      </c>
      <c r="AB2254" t="s">
        <v>1048</v>
      </c>
      <c r="AC2254" t="s">
        <v>758</v>
      </c>
      <c r="AD2254" t="s">
        <v>1049</v>
      </c>
      <c r="AE2254" t="s">
        <v>575</v>
      </c>
      <c r="AF2254" t="s">
        <v>1050</v>
      </c>
      <c r="AG2254" t="s">
        <v>761</v>
      </c>
      <c r="AH2254" t="s">
        <v>762</v>
      </c>
      <c r="AI2254" t="s">
        <v>1051</v>
      </c>
      <c r="AJ2254">
        <v>4036.67</v>
      </c>
      <c r="AK2254">
        <v>0</v>
      </c>
      <c r="AL2254">
        <v>0</v>
      </c>
      <c r="AM2254" t="s">
        <v>764</v>
      </c>
      <c r="AN2254" t="s">
        <v>764</v>
      </c>
      <c r="AO2254" t="s">
        <v>764</v>
      </c>
    </row>
    <row r="2255" spans="1:41" x14ac:dyDescent="0.35">
      <c r="A2255">
        <v>1023865</v>
      </c>
      <c r="B2255" t="s">
        <v>740</v>
      </c>
      <c r="C2255" t="s">
        <v>741</v>
      </c>
      <c r="D2255" t="e">
        <v>#N/A</v>
      </c>
      <c r="E2255" t="s">
        <v>1094</v>
      </c>
      <c r="F2255" t="s">
        <v>834</v>
      </c>
      <c r="G2255">
        <v>2021</v>
      </c>
      <c r="H2255">
        <v>4</v>
      </c>
      <c r="I2255" t="s">
        <v>743</v>
      </c>
      <c r="J2255" s="29">
        <v>44316</v>
      </c>
      <c r="K2255" t="s">
        <v>744</v>
      </c>
      <c r="L2255" t="s">
        <v>745</v>
      </c>
      <c r="M2255" t="s">
        <v>852</v>
      </c>
      <c r="N2255" t="s">
        <v>853</v>
      </c>
      <c r="O2255" t="s">
        <v>837</v>
      </c>
      <c r="P2255" t="s">
        <v>673</v>
      </c>
      <c r="Q2255" t="s">
        <v>749</v>
      </c>
      <c r="R2255" t="s">
        <v>544</v>
      </c>
      <c r="S2255" t="s">
        <v>1038</v>
      </c>
      <c r="T2255" t="s">
        <v>751</v>
      </c>
      <c r="U2255" t="s">
        <v>752</v>
      </c>
      <c r="V2255" t="s">
        <v>753</v>
      </c>
      <c r="W2255" t="s">
        <v>877</v>
      </c>
      <c r="X2255" t="s">
        <v>878</v>
      </c>
      <c r="Y2255" t="s">
        <v>755</v>
      </c>
      <c r="Z2255" t="s">
        <v>380</v>
      </c>
      <c r="AA2255" t="s">
        <v>1047</v>
      </c>
      <c r="AB2255" t="s">
        <v>1048</v>
      </c>
      <c r="AC2255" t="s">
        <v>758</v>
      </c>
      <c r="AD2255" t="s">
        <v>1049</v>
      </c>
      <c r="AE2255" t="s">
        <v>768</v>
      </c>
      <c r="AF2255" t="s">
        <v>790</v>
      </c>
      <c r="AG2255" t="s">
        <v>761</v>
      </c>
      <c r="AH2255" t="s">
        <v>762</v>
      </c>
      <c r="AI2255" t="s">
        <v>879</v>
      </c>
      <c r="AJ2255">
        <v>891.26</v>
      </c>
      <c r="AK2255">
        <v>0</v>
      </c>
      <c r="AL2255">
        <v>0</v>
      </c>
      <c r="AM2255" t="s">
        <v>764</v>
      </c>
      <c r="AN2255" t="s">
        <v>764</v>
      </c>
      <c r="AO2255" t="s">
        <v>764</v>
      </c>
    </row>
    <row r="2256" spans="1:41" x14ac:dyDescent="0.35">
      <c r="A2256">
        <v>1024735</v>
      </c>
      <c r="B2256" t="s">
        <v>740</v>
      </c>
      <c r="C2256" t="s">
        <v>741</v>
      </c>
      <c r="D2256" t="e">
        <v>#N/A</v>
      </c>
      <c r="E2256" t="s">
        <v>1096</v>
      </c>
      <c r="F2256" t="s">
        <v>834</v>
      </c>
      <c r="G2256">
        <v>2021</v>
      </c>
      <c r="H2256">
        <v>4</v>
      </c>
      <c r="I2256" t="s">
        <v>743</v>
      </c>
      <c r="J2256" s="29">
        <v>44316</v>
      </c>
      <c r="K2256" t="s">
        <v>744</v>
      </c>
      <c r="L2256" t="s">
        <v>745</v>
      </c>
      <c r="M2256" t="s">
        <v>852</v>
      </c>
      <c r="N2256" t="s">
        <v>853</v>
      </c>
      <c r="O2256" t="s">
        <v>837</v>
      </c>
      <c r="P2256" t="s">
        <v>673</v>
      </c>
      <c r="Q2256" t="s">
        <v>749</v>
      </c>
      <c r="R2256" t="s">
        <v>471</v>
      </c>
      <c r="S2256" t="s">
        <v>1041</v>
      </c>
      <c r="T2256" t="s">
        <v>751</v>
      </c>
      <c r="U2256" t="s">
        <v>752</v>
      </c>
      <c r="V2256" t="s">
        <v>753</v>
      </c>
      <c r="W2256" t="s">
        <v>877</v>
      </c>
      <c r="X2256" t="s">
        <v>878</v>
      </c>
      <c r="Y2256" t="s">
        <v>755</v>
      </c>
      <c r="Z2256" t="s">
        <v>380</v>
      </c>
      <c r="AA2256" t="s">
        <v>1047</v>
      </c>
      <c r="AB2256" t="s">
        <v>1048</v>
      </c>
      <c r="AC2256" t="s">
        <v>758</v>
      </c>
      <c r="AD2256" t="s">
        <v>1049</v>
      </c>
      <c r="AE2256" t="s">
        <v>472</v>
      </c>
      <c r="AF2256" t="s">
        <v>790</v>
      </c>
      <c r="AG2256" t="s">
        <v>761</v>
      </c>
      <c r="AH2256" t="s">
        <v>762</v>
      </c>
      <c r="AI2256" t="s">
        <v>879</v>
      </c>
      <c r="AJ2256">
        <v>1567.78</v>
      </c>
      <c r="AK2256">
        <v>0</v>
      </c>
      <c r="AL2256">
        <v>0</v>
      </c>
      <c r="AM2256" t="s">
        <v>764</v>
      </c>
      <c r="AN2256" t="s">
        <v>764</v>
      </c>
      <c r="AO2256" t="s">
        <v>764</v>
      </c>
    </row>
    <row r="2257" spans="1:41" x14ac:dyDescent="0.35">
      <c r="A2257">
        <v>1024993</v>
      </c>
      <c r="B2257" t="s">
        <v>740</v>
      </c>
      <c r="C2257" t="s">
        <v>741</v>
      </c>
      <c r="D2257" t="e">
        <v>#N/A</v>
      </c>
      <c r="E2257" t="s">
        <v>1097</v>
      </c>
      <c r="F2257" t="s">
        <v>834</v>
      </c>
      <c r="G2257">
        <v>2021</v>
      </c>
      <c r="H2257">
        <v>4</v>
      </c>
      <c r="I2257" t="s">
        <v>743</v>
      </c>
      <c r="J2257" s="29">
        <v>44316</v>
      </c>
      <c r="K2257" t="s">
        <v>744</v>
      </c>
      <c r="L2257" t="s">
        <v>745</v>
      </c>
      <c r="M2257" t="s">
        <v>852</v>
      </c>
      <c r="N2257" t="s">
        <v>853</v>
      </c>
      <c r="O2257" t="s">
        <v>837</v>
      </c>
      <c r="P2257" t="s">
        <v>673</v>
      </c>
      <c r="Q2257" t="s">
        <v>749</v>
      </c>
      <c r="R2257" t="s">
        <v>376</v>
      </c>
      <c r="S2257" t="s">
        <v>1042</v>
      </c>
      <c r="T2257" t="s">
        <v>751</v>
      </c>
      <c r="U2257" t="s">
        <v>752</v>
      </c>
      <c r="V2257" t="s">
        <v>753</v>
      </c>
      <c r="W2257" t="s">
        <v>877</v>
      </c>
      <c r="X2257" t="s">
        <v>878</v>
      </c>
      <c r="Y2257" t="s">
        <v>755</v>
      </c>
      <c r="Z2257" t="s">
        <v>380</v>
      </c>
      <c r="AA2257" t="s">
        <v>1047</v>
      </c>
      <c r="AB2257" t="s">
        <v>1048</v>
      </c>
      <c r="AC2257" t="s">
        <v>758</v>
      </c>
      <c r="AD2257" t="s">
        <v>1049</v>
      </c>
      <c r="AE2257" t="s">
        <v>768</v>
      </c>
      <c r="AF2257" t="s">
        <v>790</v>
      </c>
      <c r="AG2257" t="s">
        <v>761</v>
      </c>
      <c r="AH2257" t="s">
        <v>762</v>
      </c>
      <c r="AI2257" t="s">
        <v>879</v>
      </c>
      <c r="AJ2257">
        <v>2299.7399999999998</v>
      </c>
      <c r="AK2257">
        <v>0</v>
      </c>
      <c r="AL2257">
        <v>0</v>
      </c>
      <c r="AM2257" t="s">
        <v>764</v>
      </c>
      <c r="AN2257" t="s">
        <v>764</v>
      </c>
      <c r="AO2257" t="s">
        <v>764</v>
      </c>
    </row>
    <row r="2258" spans="1:41" x14ac:dyDescent="0.35">
      <c r="A2258">
        <v>1060742</v>
      </c>
      <c r="B2258" t="s">
        <v>740</v>
      </c>
      <c r="C2258" t="s">
        <v>741</v>
      </c>
      <c r="D2258" t="e">
        <v>#N/A</v>
      </c>
      <c r="E2258" t="s">
        <v>1093</v>
      </c>
      <c r="F2258" t="s">
        <v>834</v>
      </c>
      <c r="G2258">
        <v>2021</v>
      </c>
      <c r="H2258">
        <v>4</v>
      </c>
      <c r="I2258" t="s">
        <v>743</v>
      </c>
      <c r="J2258" s="29">
        <v>44316</v>
      </c>
      <c r="K2258" t="s">
        <v>744</v>
      </c>
      <c r="L2258" t="s">
        <v>745</v>
      </c>
      <c r="M2258" t="s">
        <v>852</v>
      </c>
      <c r="N2258" t="s">
        <v>853</v>
      </c>
      <c r="O2258" t="s">
        <v>837</v>
      </c>
      <c r="P2258" t="s">
        <v>673</v>
      </c>
      <c r="Q2258" t="s">
        <v>749</v>
      </c>
      <c r="R2258" t="s">
        <v>561</v>
      </c>
      <c r="S2258" t="s">
        <v>1037</v>
      </c>
      <c r="T2258" t="s">
        <v>751</v>
      </c>
      <c r="U2258" t="s">
        <v>752</v>
      </c>
      <c r="V2258" t="s">
        <v>753</v>
      </c>
      <c r="W2258" t="s">
        <v>877</v>
      </c>
      <c r="X2258" t="s">
        <v>878</v>
      </c>
      <c r="Y2258" t="s">
        <v>755</v>
      </c>
      <c r="Z2258" t="s">
        <v>380</v>
      </c>
      <c r="AA2258" t="s">
        <v>1047</v>
      </c>
      <c r="AB2258" t="s">
        <v>1048</v>
      </c>
      <c r="AC2258" t="s">
        <v>758</v>
      </c>
      <c r="AD2258" t="s">
        <v>1049</v>
      </c>
      <c r="AE2258" t="s">
        <v>562</v>
      </c>
      <c r="AF2258" t="s">
        <v>790</v>
      </c>
      <c r="AG2258" t="s">
        <v>761</v>
      </c>
      <c r="AH2258" t="s">
        <v>762</v>
      </c>
      <c r="AI2258" t="s">
        <v>879</v>
      </c>
      <c r="AJ2258">
        <v>1247</v>
      </c>
      <c r="AK2258">
        <v>0</v>
      </c>
      <c r="AL2258">
        <v>0</v>
      </c>
      <c r="AM2258" t="s">
        <v>764</v>
      </c>
      <c r="AN2258" t="s">
        <v>764</v>
      </c>
      <c r="AO2258" t="s">
        <v>764</v>
      </c>
    </row>
    <row r="2259" spans="1:41" x14ac:dyDescent="0.35">
      <c r="A2259">
        <v>1063834</v>
      </c>
      <c r="B2259" t="s">
        <v>740</v>
      </c>
      <c r="C2259" t="s">
        <v>741</v>
      </c>
      <c r="D2259" t="e">
        <v>#N/A</v>
      </c>
      <c r="E2259" t="s">
        <v>1044</v>
      </c>
      <c r="F2259" t="s">
        <v>857</v>
      </c>
      <c r="G2259">
        <v>2021</v>
      </c>
      <c r="H2259">
        <v>3</v>
      </c>
      <c r="I2259" t="s">
        <v>858</v>
      </c>
      <c r="J2259" s="29">
        <v>44286</v>
      </c>
      <c r="K2259" t="s">
        <v>744</v>
      </c>
      <c r="L2259" t="s">
        <v>745</v>
      </c>
      <c r="M2259" t="s">
        <v>859</v>
      </c>
      <c r="N2259" t="s">
        <v>860</v>
      </c>
      <c r="O2259" t="s">
        <v>861</v>
      </c>
      <c r="P2259" t="s">
        <v>673</v>
      </c>
      <c r="Q2259" t="s">
        <v>749</v>
      </c>
      <c r="R2259" t="s">
        <v>653</v>
      </c>
      <c r="S2259" t="s">
        <v>773</v>
      </c>
      <c r="T2259" t="s">
        <v>751</v>
      </c>
      <c r="U2259" t="s">
        <v>752</v>
      </c>
      <c r="V2259" t="s">
        <v>753</v>
      </c>
      <c r="W2259" t="s">
        <v>1045</v>
      </c>
      <c r="X2259" t="s">
        <v>1046</v>
      </c>
      <c r="Y2259" t="s">
        <v>755</v>
      </c>
      <c r="Z2259" t="s">
        <v>380</v>
      </c>
      <c r="AA2259" t="s">
        <v>1047</v>
      </c>
      <c r="AB2259" t="s">
        <v>1048</v>
      </c>
      <c r="AC2259" t="s">
        <v>758</v>
      </c>
      <c r="AD2259" t="s">
        <v>1049</v>
      </c>
      <c r="AE2259" t="s">
        <v>575</v>
      </c>
      <c r="AF2259" t="s">
        <v>1050</v>
      </c>
      <c r="AG2259" t="s">
        <v>761</v>
      </c>
      <c r="AH2259" t="s">
        <v>762</v>
      </c>
      <c r="AI2259" t="s">
        <v>1051</v>
      </c>
      <c r="AJ2259">
        <v>1238.44</v>
      </c>
      <c r="AK2259">
        <v>0</v>
      </c>
      <c r="AL2259">
        <v>0</v>
      </c>
      <c r="AM2259" t="s">
        <v>764</v>
      </c>
      <c r="AN2259" t="s">
        <v>764</v>
      </c>
      <c r="AO2259" t="s">
        <v>764</v>
      </c>
    </row>
    <row r="2260" spans="1:41" x14ac:dyDescent="0.35">
      <c r="A2260">
        <v>1060742</v>
      </c>
      <c r="B2260" t="s">
        <v>740</v>
      </c>
      <c r="C2260" t="s">
        <v>741</v>
      </c>
      <c r="D2260" t="e">
        <v>#N/A</v>
      </c>
      <c r="E2260" t="s">
        <v>1093</v>
      </c>
      <c r="F2260" t="s">
        <v>857</v>
      </c>
      <c r="G2260">
        <v>2021</v>
      </c>
      <c r="H2260">
        <v>3</v>
      </c>
      <c r="I2260" t="s">
        <v>858</v>
      </c>
      <c r="J2260" s="29">
        <v>44286</v>
      </c>
      <c r="K2260" t="s">
        <v>744</v>
      </c>
      <c r="L2260" t="s">
        <v>745</v>
      </c>
      <c r="M2260" t="s">
        <v>859</v>
      </c>
      <c r="N2260" t="s">
        <v>860</v>
      </c>
      <c r="O2260" t="s">
        <v>861</v>
      </c>
      <c r="P2260" t="s">
        <v>673</v>
      </c>
      <c r="Q2260" t="s">
        <v>749</v>
      </c>
      <c r="R2260" t="s">
        <v>561</v>
      </c>
      <c r="S2260" t="s">
        <v>1037</v>
      </c>
      <c r="T2260" t="s">
        <v>751</v>
      </c>
      <c r="U2260" t="s">
        <v>752</v>
      </c>
      <c r="V2260" t="s">
        <v>753</v>
      </c>
      <c r="W2260" t="s">
        <v>877</v>
      </c>
      <c r="X2260" t="s">
        <v>878</v>
      </c>
      <c r="Y2260" t="s">
        <v>755</v>
      </c>
      <c r="Z2260" t="s">
        <v>380</v>
      </c>
      <c r="AA2260" t="s">
        <v>1047</v>
      </c>
      <c r="AB2260" t="s">
        <v>1048</v>
      </c>
      <c r="AC2260" t="s">
        <v>758</v>
      </c>
      <c r="AD2260" t="s">
        <v>1049</v>
      </c>
      <c r="AE2260" t="s">
        <v>562</v>
      </c>
      <c r="AF2260" t="s">
        <v>790</v>
      </c>
      <c r="AG2260" t="s">
        <v>761</v>
      </c>
      <c r="AH2260" t="s">
        <v>762</v>
      </c>
      <c r="AI2260" t="s">
        <v>879</v>
      </c>
      <c r="AJ2260">
        <v>99.82</v>
      </c>
      <c r="AK2260">
        <v>0</v>
      </c>
      <c r="AL2260">
        <v>0</v>
      </c>
      <c r="AM2260" t="s">
        <v>764</v>
      </c>
      <c r="AN2260" t="s">
        <v>764</v>
      </c>
      <c r="AO2260" t="s">
        <v>764</v>
      </c>
    </row>
    <row r="2261" spans="1:41" x14ac:dyDescent="0.35">
      <c r="A2261">
        <v>1023865</v>
      </c>
      <c r="B2261" t="s">
        <v>740</v>
      </c>
      <c r="C2261" t="s">
        <v>741</v>
      </c>
      <c r="D2261" t="e">
        <v>#N/A</v>
      </c>
      <c r="E2261" t="s">
        <v>1094</v>
      </c>
      <c r="F2261" t="s">
        <v>857</v>
      </c>
      <c r="G2261">
        <v>2021</v>
      </c>
      <c r="H2261">
        <v>3</v>
      </c>
      <c r="I2261" t="s">
        <v>858</v>
      </c>
      <c r="J2261" s="29">
        <v>44286</v>
      </c>
      <c r="K2261" t="s">
        <v>744</v>
      </c>
      <c r="L2261" t="s">
        <v>745</v>
      </c>
      <c r="M2261" t="s">
        <v>859</v>
      </c>
      <c r="N2261" t="s">
        <v>860</v>
      </c>
      <c r="O2261" t="s">
        <v>861</v>
      </c>
      <c r="P2261" t="s">
        <v>673</v>
      </c>
      <c r="Q2261" t="s">
        <v>749</v>
      </c>
      <c r="R2261" t="s">
        <v>544</v>
      </c>
      <c r="S2261" t="s">
        <v>1038</v>
      </c>
      <c r="T2261" t="s">
        <v>751</v>
      </c>
      <c r="U2261" t="s">
        <v>752</v>
      </c>
      <c r="V2261" t="s">
        <v>753</v>
      </c>
      <c r="W2261" t="s">
        <v>877</v>
      </c>
      <c r="X2261" t="s">
        <v>878</v>
      </c>
      <c r="Y2261" t="s">
        <v>755</v>
      </c>
      <c r="Z2261" t="s">
        <v>380</v>
      </c>
      <c r="AA2261" t="s">
        <v>1047</v>
      </c>
      <c r="AB2261" t="s">
        <v>1048</v>
      </c>
      <c r="AC2261" t="s">
        <v>758</v>
      </c>
      <c r="AD2261" t="s">
        <v>1049</v>
      </c>
      <c r="AE2261" t="s">
        <v>768</v>
      </c>
      <c r="AF2261" t="s">
        <v>790</v>
      </c>
      <c r="AG2261" t="s">
        <v>761</v>
      </c>
      <c r="AH2261" t="s">
        <v>762</v>
      </c>
      <c r="AI2261" t="s">
        <v>879</v>
      </c>
      <c r="AJ2261">
        <v>44.36</v>
      </c>
      <c r="AK2261">
        <v>0</v>
      </c>
      <c r="AL2261">
        <v>0</v>
      </c>
      <c r="AM2261" t="s">
        <v>764</v>
      </c>
      <c r="AN2261" t="s">
        <v>764</v>
      </c>
      <c r="AO2261" t="s">
        <v>764</v>
      </c>
    </row>
    <row r="2262" spans="1:41" x14ac:dyDescent="0.35">
      <c r="A2262">
        <v>1021410</v>
      </c>
      <c r="B2262" t="s">
        <v>740</v>
      </c>
      <c r="C2262" t="s">
        <v>741</v>
      </c>
      <c r="D2262" t="e">
        <v>#N/A</v>
      </c>
      <c r="E2262" t="s">
        <v>1105</v>
      </c>
      <c r="F2262" t="s">
        <v>857</v>
      </c>
      <c r="G2262">
        <v>2021</v>
      </c>
      <c r="H2262">
        <v>3</v>
      </c>
      <c r="I2262" t="s">
        <v>858</v>
      </c>
      <c r="J2262" s="29">
        <v>44286</v>
      </c>
      <c r="K2262" t="s">
        <v>744</v>
      </c>
      <c r="L2262" t="s">
        <v>745</v>
      </c>
      <c r="M2262" t="s">
        <v>859</v>
      </c>
      <c r="N2262" t="s">
        <v>860</v>
      </c>
      <c r="O2262" t="s">
        <v>861</v>
      </c>
      <c r="P2262" t="s">
        <v>673</v>
      </c>
      <c r="Q2262" t="s">
        <v>749</v>
      </c>
      <c r="R2262" t="s">
        <v>514</v>
      </c>
      <c r="S2262" t="s">
        <v>1039</v>
      </c>
      <c r="T2262" t="s">
        <v>751</v>
      </c>
      <c r="U2262" t="s">
        <v>752</v>
      </c>
      <c r="V2262" t="s">
        <v>753</v>
      </c>
      <c r="W2262" t="s">
        <v>788</v>
      </c>
      <c r="X2262" t="s">
        <v>789</v>
      </c>
      <c r="Y2262" t="s">
        <v>755</v>
      </c>
      <c r="Z2262" t="s">
        <v>380</v>
      </c>
      <c r="AA2262" t="s">
        <v>1047</v>
      </c>
      <c r="AB2262" t="s">
        <v>1048</v>
      </c>
      <c r="AC2262" t="s">
        <v>758</v>
      </c>
      <c r="AD2262" t="s">
        <v>1049</v>
      </c>
      <c r="AE2262" t="s">
        <v>247</v>
      </c>
      <c r="AF2262" t="s">
        <v>790</v>
      </c>
      <c r="AG2262" t="s">
        <v>761</v>
      </c>
      <c r="AH2262" t="s">
        <v>762</v>
      </c>
      <c r="AI2262" t="s">
        <v>791</v>
      </c>
      <c r="AJ2262">
        <v>134.78</v>
      </c>
      <c r="AK2262">
        <v>0</v>
      </c>
      <c r="AL2262">
        <v>0</v>
      </c>
      <c r="AM2262" t="s">
        <v>764</v>
      </c>
      <c r="AN2262" t="s">
        <v>764</v>
      </c>
      <c r="AO2262" t="s">
        <v>764</v>
      </c>
    </row>
    <row r="2263" spans="1:41" x14ac:dyDescent="0.35">
      <c r="A2263">
        <v>1021409</v>
      </c>
      <c r="B2263" t="s">
        <v>740</v>
      </c>
      <c r="C2263" t="s">
        <v>741</v>
      </c>
      <c r="D2263" t="e">
        <v>#N/A</v>
      </c>
      <c r="E2263" t="s">
        <v>1095</v>
      </c>
      <c r="F2263" t="s">
        <v>857</v>
      </c>
      <c r="G2263">
        <v>2021</v>
      </c>
      <c r="H2263">
        <v>3</v>
      </c>
      <c r="I2263" t="s">
        <v>858</v>
      </c>
      <c r="J2263" s="29">
        <v>44286</v>
      </c>
      <c r="K2263" t="s">
        <v>744</v>
      </c>
      <c r="L2263" t="s">
        <v>745</v>
      </c>
      <c r="M2263" t="s">
        <v>862</v>
      </c>
      <c r="N2263" t="s">
        <v>863</v>
      </c>
      <c r="O2263" t="s">
        <v>844</v>
      </c>
      <c r="P2263" t="s">
        <v>673</v>
      </c>
      <c r="Q2263" t="s">
        <v>749</v>
      </c>
      <c r="R2263" t="s">
        <v>514</v>
      </c>
      <c r="S2263" t="s">
        <v>1039</v>
      </c>
      <c r="T2263" t="s">
        <v>751</v>
      </c>
      <c r="U2263" t="s">
        <v>752</v>
      </c>
      <c r="V2263" t="s">
        <v>753</v>
      </c>
      <c r="W2263" t="s">
        <v>877</v>
      </c>
      <c r="X2263" t="s">
        <v>878</v>
      </c>
      <c r="Y2263" t="s">
        <v>755</v>
      </c>
      <c r="Z2263" t="s">
        <v>380</v>
      </c>
      <c r="AA2263" t="s">
        <v>1047</v>
      </c>
      <c r="AB2263" t="s">
        <v>1048</v>
      </c>
      <c r="AC2263" t="s">
        <v>758</v>
      </c>
      <c r="AD2263" t="s">
        <v>1049</v>
      </c>
      <c r="AE2263" t="s">
        <v>247</v>
      </c>
      <c r="AF2263" t="s">
        <v>790</v>
      </c>
      <c r="AG2263" t="s">
        <v>761</v>
      </c>
      <c r="AH2263" t="s">
        <v>762</v>
      </c>
      <c r="AI2263" t="s">
        <v>879</v>
      </c>
      <c r="AJ2263">
        <v>46.62</v>
      </c>
      <c r="AK2263">
        <v>0</v>
      </c>
      <c r="AL2263">
        <v>0</v>
      </c>
      <c r="AM2263" t="s">
        <v>764</v>
      </c>
      <c r="AN2263" t="s">
        <v>764</v>
      </c>
      <c r="AO2263" t="s">
        <v>764</v>
      </c>
    </row>
    <row r="2264" spans="1:41" x14ac:dyDescent="0.35">
      <c r="A2264">
        <v>1021409</v>
      </c>
      <c r="B2264" t="s">
        <v>740</v>
      </c>
      <c r="C2264" t="s">
        <v>741</v>
      </c>
      <c r="D2264" t="e">
        <v>#N/A</v>
      </c>
      <c r="E2264" t="s">
        <v>1095</v>
      </c>
      <c r="F2264" t="s">
        <v>857</v>
      </c>
      <c r="G2264">
        <v>2021</v>
      </c>
      <c r="H2264">
        <v>3</v>
      </c>
      <c r="I2264" t="s">
        <v>858</v>
      </c>
      <c r="J2264" s="29">
        <v>44286</v>
      </c>
      <c r="K2264" t="s">
        <v>744</v>
      </c>
      <c r="L2264" t="s">
        <v>745</v>
      </c>
      <c r="M2264" t="s">
        <v>859</v>
      </c>
      <c r="N2264" t="s">
        <v>860</v>
      </c>
      <c r="O2264" t="s">
        <v>861</v>
      </c>
      <c r="P2264" t="s">
        <v>673</v>
      </c>
      <c r="Q2264" t="s">
        <v>749</v>
      </c>
      <c r="R2264" t="s">
        <v>514</v>
      </c>
      <c r="S2264" t="s">
        <v>1039</v>
      </c>
      <c r="T2264" t="s">
        <v>751</v>
      </c>
      <c r="U2264" t="s">
        <v>752</v>
      </c>
      <c r="V2264" t="s">
        <v>753</v>
      </c>
      <c r="W2264" t="s">
        <v>877</v>
      </c>
      <c r="X2264" t="s">
        <v>878</v>
      </c>
      <c r="Y2264" t="s">
        <v>755</v>
      </c>
      <c r="Z2264" t="s">
        <v>380</v>
      </c>
      <c r="AA2264" t="s">
        <v>1047</v>
      </c>
      <c r="AB2264" t="s">
        <v>1048</v>
      </c>
      <c r="AC2264" t="s">
        <v>758</v>
      </c>
      <c r="AD2264" t="s">
        <v>1049</v>
      </c>
      <c r="AE2264" t="s">
        <v>247</v>
      </c>
      <c r="AF2264" t="s">
        <v>790</v>
      </c>
      <c r="AG2264" t="s">
        <v>761</v>
      </c>
      <c r="AH2264" t="s">
        <v>762</v>
      </c>
      <c r="AI2264" t="s">
        <v>879</v>
      </c>
      <c r="AJ2264">
        <v>614.41999999999996</v>
      </c>
      <c r="AK2264">
        <v>0</v>
      </c>
      <c r="AL2264">
        <v>0</v>
      </c>
      <c r="AM2264" t="s">
        <v>764</v>
      </c>
      <c r="AN2264" t="s">
        <v>764</v>
      </c>
      <c r="AO2264" t="s">
        <v>764</v>
      </c>
    </row>
    <row r="2265" spans="1:41" x14ac:dyDescent="0.35">
      <c r="A2265">
        <v>1022698</v>
      </c>
      <c r="B2265" t="s">
        <v>740</v>
      </c>
      <c r="C2265" t="s">
        <v>741</v>
      </c>
      <c r="D2265" t="e">
        <v>#N/A</v>
      </c>
      <c r="E2265" t="s">
        <v>1108</v>
      </c>
      <c r="F2265" t="s">
        <v>857</v>
      </c>
      <c r="G2265">
        <v>2021</v>
      </c>
      <c r="H2265">
        <v>3</v>
      </c>
      <c r="I2265" t="s">
        <v>858</v>
      </c>
      <c r="J2265" s="29">
        <v>44286</v>
      </c>
      <c r="K2265" t="s">
        <v>744</v>
      </c>
      <c r="L2265" t="s">
        <v>745</v>
      </c>
      <c r="M2265" t="s">
        <v>859</v>
      </c>
      <c r="N2265" t="s">
        <v>860</v>
      </c>
      <c r="O2265" t="s">
        <v>861</v>
      </c>
      <c r="P2265" t="s">
        <v>673</v>
      </c>
      <c r="Q2265" t="s">
        <v>749</v>
      </c>
      <c r="R2265" t="s">
        <v>490</v>
      </c>
      <c r="S2265" t="s">
        <v>1040</v>
      </c>
      <c r="T2265" t="s">
        <v>751</v>
      </c>
      <c r="U2265" t="s">
        <v>752</v>
      </c>
      <c r="V2265" t="s">
        <v>753</v>
      </c>
      <c r="W2265" t="s">
        <v>877</v>
      </c>
      <c r="X2265" t="s">
        <v>878</v>
      </c>
      <c r="Y2265" t="s">
        <v>755</v>
      </c>
      <c r="Z2265" t="s">
        <v>380</v>
      </c>
      <c r="AA2265" t="s">
        <v>1047</v>
      </c>
      <c r="AB2265" t="s">
        <v>1048</v>
      </c>
      <c r="AC2265" t="s">
        <v>758</v>
      </c>
      <c r="AD2265" t="s">
        <v>1049</v>
      </c>
      <c r="AE2265" t="s">
        <v>766</v>
      </c>
      <c r="AF2265" t="s">
        <v>790</v>
      </c>
      <c r="AG2265" t="s">
        <v>761</v>
      </c>
      <c r="AH2265" t="s">
        <v>762</v>
      </c>
      <c r="AI2265" t="s">
        <v>879</v>
      </c>
      <c r="AJ2265">
        <v>785.87</v>
      </c>
      <c r="AK2265">
        <v>0</v>
      </c>
      <c r="AL2265">
        <v>0</v>
      </c>
      <c r="AM2265" t="s">
        <v>764</v>
      </c>
      <c r="AN2265" t="s">
        <v>764</v>
      </c>
      <c r="AO2265" t="s">
        <v>764</v>
      </c>
    </row>
    <row r="2266" spans="1:41" x14ac:dyDescent="0.35">
      <c r="A2266">
        <v>1024735</v>
      </c>
      <c r="B2266" t="s">
        <v>740</v>
      </c>
      <c r="C2266" t="s">
        <v>741</v>
      </c>
      <c r="D2266" t="e">
        <v>#N/A</v>
      </c>
      <c r="E2266" t="s">
        <v>1096</v>
      </c>
      <c r="F2266" t="s">
        <v>857</v>
      </c>
      <c r="G2266">
        <v>2021</v>
      </c>
      <c r="H2266">
        <v>3</v>
      </c>
      <c r="I2266" t="s">
        <v>858</v>
      </c>
      <c r="J2266" s="29">
        <v>44286</v>
      </c>
      <c r="K2266" t="s">
        <v>744</v>
      </c>
      <c r="L2266" t="s">
        <v>745</v>
      </c>
      <c r="M2266" t="s">
        <v>859</v>
      </c>
      <c r="N2266" t="s">
        <v>860</v>
      </c>
      <c r="O2266" t="s">
        <v>861</v>
      </c>
      <c r="P2266" t="s">
        <v>673</v>
      </c>
      <c r="Q2266" t="s">
        <v>749</v>
      </c>
      <c r="R2266" t="s">
        <v>471</v>
      </c>
      <c r="S2266" t="s">
        <v>1041</v>
      </c>
      <c r="T2266" t="s">
        <v>751</v>
      </c>
      <c r="U2266" t="s">
        <v>752</v>
      </c>
      <c r="V2266" t="s">
        <v>753</v>
      </c>
      <c r="W2266" t="s">
        <v>877</v>
      </c>
      <c r="X2266" t="s">
        <v>878</v>
      </c>
      <c r="Y2266" t="s">
        <v>755</v>
      </c>
      <c r="Z2266" t="s">
        <v>380</v>
      </c>
      <c r="AA2266" t="s">
        <v>1047</v>
      </c>
      <c r="AB2266" t="s">
        <v>1048</v>
      </c>
      <c r="AC2266" t="s">
        <v>758</v>
      </c>
      <c r="AD2266" t="s">
        <v>1049</v>
      </c>
      <c r="AE2266" t="s">
        <v>472</v>
      </c>
      <c r="AF2266" t="s">
        <v>790</v>
      </c>
      <c r="AG2266" t="s">
        <v>761</v>
      </c>
      <c r="AH2266" t="s">
        <v>762</v>
      </c>
      <c r="AI2266" t="s">
        <v>879</v>
      </c>
      <c r="AJ2266">
        <v>1457.5</v>
      </c>
      <c r="AK2266">
        <v>0</v>
      </c>
      <c r="AL2266">
        <v>0</v>
      </c>
      <c r="AM2266" t="s">
        <v>764</v>
      </c>
      <c r="AN2266" t="s">
        <v>764</v>
      </c>
      <c r="AO2266" t="s">
        <v>764</v>
      </c>
    </row>
    <row r="2267" spans="1:41" x14ac:dyDescent="0.35">
      <c r="A2267">
        <v>1024993</v>
      </c>
      <c r="B2267" t="s">
        <v>740</v>
      </c>
      <c r="C2267" t="s">
        <v>741</v>
      </c>
      <c r="D2267" t="e">
        <v>#N/A</v>
      </c>
      <c r="E2267" t="s">
        <v>1097</v>
      </c>
      <c r="F2267" t="s">
        <v>857</v>
      </c>
      <c r="G2267">
        <v>2021</v>
      </c>
      <c r="H2267">
        <v>3</v>
      </c>
      <c r="I2267" t="s">
        <v>858</v>
      </c>
      <c r="J2267" s="29">
        <v>44286</v>
      </c>
      <c r="K2267" t="s">
        <v>744</v>
      </c>
      <c r="L2267" t="s">
        <v>745</v>
      </c>
      <c r="M2267" t="s">
        <v>859</v>
      </c>
      <c r="N2267" t="s">
        <v>860</v>
      </c>
      <c r="O2267" t="s">
        <v>861</v>
      </c>
      <c r="P2267" t="s">
        <v>673</v>
      </c>
      <c r="Q2267" t="s">
        <v>749</v>
      </c>
      <c r="R2267" t="s">
        <v>376</v>
      </c>
      <c r="S2267" t="s">
        <v>1042</v>
      </c>
      <c r="T2267" t="s">
        <v>751</v>
      </c>
      <c r="U2267" t="s">
        <v>752</v>
      </c>
      <c r="V2267" t="s">
        <v>753</v>
      </c>
      <c r="W2267" t="s">
        <v>877</v>
      </c>
      <c r="X2267" t="s">
        <v>878</v>
      </c>
      <c r="Y2267" t="s">
        <v>755</v>
      </c>
      <c r="Z2267" t="s">
        <v>380</v>
      </c>
      <c r="AA2267" t="s">
        <v>1047</v>
      </c>
      <c r="AB2267" t="s">
        <v>1048</v>
      </c>
      <c r="AC2267" t="s">
        <v>758</v>
      </c>
      <c r="AD2267" t="s">
        <v>1049</v>
      </c>
      <c r="AE2267" t="s">
        <v>768</v>
      </c>
      <c r="AF2267" t="s">
        <v>790</v>
      </c>
      <c r="AG2267" t="s">
        <v>761</v>
      </c>
      <c r="AH2267" t="s">
        <v>762</v>
      </c>
      <c r="AI2267" t="s">
        <v>879</v>
      </c>
      <c r="AJ2267">
        <v>-160.06</v>
      </c>
      <c r="AK2267">
        <v>0</v>
      </c>
      <c r="AL2267">
        <v>0</v>
      </c>
      <c r="AM2267" t="s">
        <v>764</v>
      </c>
      <c r="AN2267" t="s">
        <v>764</v>
      </c>
      <c r="AO2267" t="s">
        <v>764</v>
      </c>
    </row>
    <row r="2268" spans="1:41" x14ac:dyDescent="0.35">
      <c r="A2268">
        <v>1024993</v>
      </c>
      <c r="B2268" t="s">
        <v>740</v>
      </c>
      <c r="C2268" t="s">
        <v>741</v>
      </c>
      <c r="D2268" t="e">
        <v>#N/A</v>
      </c>
      <c r="E2268" t="s">
        <v>1097</v>
      </c>
      <c r="F2268" t="s">
        <v>857</v>
      </c>
      <c r="G2268">
        <v>2021</v>
      </c>
      <c r="H2268">
        <v>3</v>
      </c>
      <c r="I2268" t="s">
        <v>858</v>
      </c>
      <c r="J2268" s="29">
        <v>44286</v>
      </c>
      <c r="K2268" t="s">
        <v>744</v>
      </c>
      <c r="L2268" t="s">
        <v>745</v>
      </c>
      <c r="M2268" t="s">
        <v>859</v>
      </c>
      <c r="N2268" t="s">
        <v>860</v>
      </c>
      <c r="O2268" t="s">
        <v>861</v>
      </c>
      <c r="P2268" t="s">
        <v>673</v>
      </c>
      <c r="Q2268" t="s">
        <v>749</v>
      </c>
      <c r="R2268" t="s">
        <v>376</v>
      </c>
      <c r="S2268" t="s">
        <v>1042</v>
      </c>
      <c r="T2268" t="s">
        <v>751</v>
      </c>
      <c r="U2268" t="s">
        <v>752</v>
      </c>
      <c r="V2268" t="s">
        <v>753</v>
      </c>
      <c r="W2268" t="s">
        <v>877</v>
      </c>
      <c r="X2268" t="s">
        <v>878</v>
      </c>
      <c r="Y2268" t="s">
        <v>755</v>
      </c>
      <c r="Z2268" t="s">
        <v>380</v>
      </c>
      <c r="AA2268" t="s">
        <v>1047</v>
      </c>
      <c r="AB2268" t="s">
        <v>1048</v>
      </c>
      <c r="AC2268" t="s">
        <v>758</v>
      </c>
      <c r="AD2268" t="s">
        <v>1049</v>
      </c>
      <c r="AE2268" t="s">
        <v>768</v>
      </c>
      <c r="AF2268" t="s">
        <v>790</v>
      </c>
      <c r="AG2268" t="s">
        <v>761</v>
      </c>
      <c r="AH2268" t="s">
        <v>762</v>
      </c>
      <c r="AI2268" t="s">
        <v>879</v>
      </c>
      <c r="AJ2268">
        <v>263.33</v>
      </c>
      <c r="AK2268">
        <v>0</v>
      </c>
      <c r="AL2268">
        <v>0</v>
      </c>
      <c r="AM2268" t="s">
        <v>764</v>
      </c>
      <c r="AN2268" t="s">
        <v>764</v>
      </c>
      <c r="AO2268" t="s">
        <v>764</v>
      </c>
    </row>
    <row r="2269" spans="1:41" x14ac:dyDescent="0.35">
      <c r="A2269">
        <v>1021529</v>
      </c>
      <c r="B2269" t="s">
        <v>740</v>
      </c>
      <c r="C2269" t="s">
        <v>741</v>
      </c>
      <c r="D2269" t="e">
        <v>#N/A</v>
      </c>
      <c r="E2269" t="s">
        <v>1089</v>
      </c>
      <c r="F2269" t="s">
        <v>857</v>
      </c>
      <c r="G2269">
        <v>2021</v>
      </c>
      <c r="H2269">
        <v>3</v>
      </c>
      <c r="I2269" t="s">
        <v>858</v>
      </c>
      <c r="J2269" s="29">
        <v>44286</v>
      </c>
      <c r="K2269" t="s">
        <v>744</v>
      </c>
      <c r="L2269" t="s">
        <v>745</v>
      </c>
      <c r="M2269" t="s">
        <v>859</v>
      </c>
      <c r="N2269" t="s">
        <v>860</v>
      </c>
      <c r="O2269" t="s">
        <v>861</v>
      </c>
      <c r="P2269" t="s">
        <v>673</v>
      </c>
      <c r="Q2269" t="s">
        <v>749</v>
      </c>
      <c r="R2269" t="s">
        <v>1053</v>
      </c>
      <c r="S2269" t="s">
        <v>1054</v>
      </c>
      <c r="T2269" t="s">
        <v>751</v>
      </c>
      <c r="U2269" t="s">
        <v>752</v>
      </c>
      <c r="V2269" t="s">
        <v>753</v>
      </c>
      <c r="W2269" t="s">
        <v>1090</v>
      </c>
      <c r="X2269" t="s">
        <v>1091</v>
      </c>
      <c r="Y2269" t="s">
        <v>755</v>
      </c>
      <c r="Z2269" t="s">
        <v>380</v>
      </c>
      <c r="AA2269" t="s">
        <v>1047</v>
      </c>
      <c r="AB2269" t="s">
        <v>1048</v>
      </c>
      <c r="AC2269" t="s">
        <v>758</v>
      </c>
      <c r="AD2269" t="s">
        <v>1049</v>
      </c>
      <c r="AE2269" t="s">
        <v>575</v>
      </c>
      <c r="AF2269" t="s">
        <v>790</v>
      </c>
      <c r="AG2269" t="s">
        <v>761</v>
      </c>
      <c r="AH2269" t="s">
        <v>762</v>
      </c>
      <c r="AI2269" t="s">
        <v>791</v>
      </c>
      <c r="AJ2269">
        <v>643.98</v>
      </c>
      <c r="AK2269">
        <v>0</v>
      </c>
      <c r="AL2269">
        <v>0</v>
      </c>
      <c r="AM2269" t="s">
        <v>764</v>
      </c>
      <c r="AN2269" t="s">
        <v>764</v>
      </c>
      <c r="AO2269" t="s">
        <v>764</v>
      </c>
    </row>
    <row r="2270" spans="1:41" x14ac:dyDescent="0.35">
      <c r="A2270">
        <v>1021527</v>
      </c>
      <c r="B2270" t="s">
        <v>740</v>
      </c>
      <c r="C2270" t="s">
        <v>741</v>
      </c>
      <c r="D2270" t="e">
        <v>#N/A</v>
      </c>
      <c r="E2270" t="s">
        <v>1092</v>
      </c>
      <c r="F2270" t="s">
        <v>857</v>
      </c>
      <c r="G2270">
        <v>2021</v>
      </c>
      <c r="H2270">
        <v>3</v>
      </c>
      <c r="I2270" t="s">
        <v>858</v>
      </c>
      <c r="J2270" s="29">
        <v>44286</v>
      </c>
      <c r="K2270" t="s">
        <v>744</v>
      </c>
      <c r="L2270" t="s">
        <v>745</v>
      </c>
      <c r="M2270" t="s">
        <v>859</v>
      </c>
      <c r="N2270" t="s">
        <v>860</v>
      </c>
      <c r="O2270" t="s">
        <v>861</v>
      </c>
      <c r="P2270" t="s">
        <v>673</v>
      </c>
      <c r="Q2270" t="s">
        <v>749</v>
      </c>
      <c r="R2270" t="s">
        <v>1053</v>
      </c>
      <c r="S2270" t="s">
        <v>1054</v>
      </c>
      <c r="T2270" t="s">
        <v>751</v>
      </c>
      <c r="U2270" t="s">
        <v>752</v>
      </c>
      <c r="V2270" t="s">
        <v>753</v>
      </c>
      <c r="W2270" t="s">
        <v>788</v>
      </c>
      <c r="X2270" t="s">
        <v>789</v>
      </c>
      <c r="Y2270" t="s">
        <v>755</v>
      </c>
      <c r="Z2270" t="s">
        <v>380</v>
      </c>
      <c r="AA2270" t="s">
        <v>1047</v>
      </c>
      <c r="AB2270" t="s">
        <v>1048</v>
      </c>
      <c r="AC2270" t="s">
        <v>758</v>
      </c>
      <c r="AD2270" t="s">
        <v>1049</v>
      </c>
      <c r="AE2270" t="s">
        <v>575</v>
      </c>
      <c r="AF2270" t="s">
        <v>790</v>
      </c>
      <c r="AG2270" t="s">
        <v>761</v>
      </c>
      <c r="AH2270" t="s">
        <v>762</v>
      </c>
      <c r="AI2270" t="s">
        <v>791</v>
      </c>
      <c r="AJ2270">
        <v>8263.16</v>
      </c>
      <c r="AK2270">
        <v>0</v>
      </c>
      <c r="AL2270">
        <v>0</v>
      </c>
      <c r="AM2270" t="s">
        <v>764</v>
      </c>
      <c r="AN2270" t="s">
        <v>764</v>
      </c>
      <c r="AO2270" t="s">
        <v>764</v>
      </c>
    </row>
    <row r="2271" spans="1:41" x14ac:dyDescent="0.35">
      <c r="A2271">
        <v>1230439</v>
      </c>
      <c r="B2271" t="s">
        <v>740</v>
      </c>
      <c r="C2271" t="s">
        <v>741</v>
      </c>
      <c r="D2271" t="e">
        <v>#N/A</v>
      </c>
      <c r="E2271" t="s">
        <v>1117</v>
      </c>
      <c r="F2271" t="s">
        <v>869</v>
      </c>
      <c r="G2271">
        <v>2021</v>
      </c>
      <c r="H2271">
        <v>2</v>
      </c>
      <c r="I2271" t="s">
        <v>858</v>
      </c>
      <c r="J2271" s="29">
        <v>44255</v>
      </c>
      <c r="K2271" t="s">
        <v>744</v>
      </c>
      <c r="L2271" t="s">
        <v>847</v>
      </c>
      <c r="M2271" t="s">
        <v>870</v>
      </c>
      <c r="N2271" t="s">
        <v>871</v>
      </c>
      <c r="O2271" t="s">
        <v>872</v>
      </c>
      <c r="P2271" t="s">
        <v>673</v>
      </c>
      <c r="Q2271" t="s">
        <v>749</v>
      </c>
      <c r="R2271" t="s">
        <v>376</v>
      </c>
      <c r="S2271" t="s">
        <v>1042</v>
      </c>
      <c r="T2271" t="s">
        <v>751</v>
      </c>
      <c r="U2271" t="s">
        <v>752</v>
      </c>
      <c r="V2271" t="s">
        <v>753</v>
      </c>
      <c r="W2271" t="s">
        <v>1085</v>
      </c>
      <c r="X2271" t="s">
        <v>1086</v>
      </c>
      <c r="Y2271" t="s">
        <v>755</v>
      </c>
      <c r="Z2271" t="s">
        <v>380</v>
      </c>
      <c r="AA2271" t="s">
        <v>1047</v>
      </c>
      <c r="AB2271" t="s">
        <v>1048</v>
      </c>
      <c r="AC2271" t="s">
        <v>758</v>
      </c>
      <c r="AD2271" t="s">
        <v>1049</v>
      </c>
      <c r="AE2271" t="s">
        <v>768</v>
      </c>
      <c r="AF2271" t="s">
        <v>1087</v>
      </c>
      <c r="AG2271" t="s">
        <v>761</v>
      </c>
      <c r="AH2271" t="s">
        <v>762</v>
      </c>
      <c r="AI2271" t="s">
        <v>1088</v>
      </c>
      <c r="AJ2271">
        <v>-549.58000000000004</v>
      </c>
      <c r="AK2271">
        <v>0</v>
      </c>
      <c r="AL2271">
        <v>0</v>
      </c>
      <c r="AM2271" t="s">
        <v>764</v>
      </c>
      <c r="AN2271" t="s">
        <v>764</v>
      </c>
      <c r="AO2271" t="s">
        <v>764</v>
      </c>
    </row>
    <row r="2272" spans="1:41" x14ac:dyDescent="0.35">
      <c r="A2272">
        <v>1021526</v>
      </c>
      <c r="B2272" t="s">
        <v>740</v>
      </c>
      <c r="C2272" t="s">
        <v>741</v>
      </c>
      <c r="D2272" t="e">
        <v>#N/A</v>
      </c>
      <c r="E2272" t="s">
        <v>1052</v>
      </c>
      <c r="F2272" t="s">
        <v>869</v>
      </c>
      <c r="G2272">
        <v>2021</v>
      </c>
      <c r="H2272">
        <v>2</v>
      </c>
      <c r="I2272" t="s">
        <v>858</v>
      </c>
      <c r="J2272" s="29">
        <v>44255</v>
      </c>
      <c r="K2272" t="s">
        <v>744</v>
      </c>
      <c r="L2272" t="s">
        <v>847</v>
      </c>
      <c r="M2272" t="s">
        <v>870</v>
      </c>
      <c r="N2272" t="s">
        <v>871</v>
      </c>
      <c r="O2272" t="s">
        <v>872</v>
      </c>
      <c r="P2272" t="s">
        <v>673</v>
      </c>
      <c r="Q2272" t="s">
        <v>749</v>
      </c>
      <c r="R2272" t="s">
        <v>1053</v>
      </c>
      <c r="S2272" t="s">
        <v>1054</v>
      </c>
      <c r="T2272" t="s">
        <v>751</v>
      </c>
      <c r="U2272" t="s">
        <v>752</v>
      </c>
      <c r="V2272" t="s">
        <v>753</v>
      </c>
      <c r="W2272" t="s">
        <v>1053</v>
      </c>
      <c r="X2272" t="s">
        <v>1055</v>
      </c>
      <c r="Y2272" t="s">
        <v>755</v>
      </c>
      <c r="Z2272" t="s">
        <v>380</v>
      </c>
      <c r="AA2272" t="s">
        <v>1047</v>
      </c>
      <c r="AB2272" t="s">
        <v>1048</v>
      </c>
      <c r="AC2272" t="s">
        <v>758</v>
      </c>
      <c r="AD2272" t="s">
        <v>1049</v>
      </c>
      <c r="AE2272" t="s">
        <v>575</v>
      </c>
      <c r="AF2272" t="s">
        <v>1056</v>
      </c>
      <c r="AG2272" t="s">
        <v>761</v>
      </c>
      <c r="AH2272" t="s">
        <v>762</v>
      </c>
      <c r="AI2272" t="s">
        <v>1057</v>
      </c>
      <c r="AJ2272">
        <v>-89.08</v>
      </c>
      <c r="AK2272">
        <v>0</v>
      </c>
      <c r="AL2272">
        <v>0</v>
      </c>
      <c r="AM2272" t="s">
        <v>764</v>
      </c>
      <c r="AN2272" t="s">
        <v>764</v>
      </c>
      <c r="AO2272" t="s">
        <v>764</v>
      </c>
    </row>
    <row r="2273" spans="1:41" x14ac:dyDescent="0.35">
      <c r="A2273">
        <v>1021526</v>
      </c>
      <c r="B2273" t="s">
        <v>740</v>
      </c>
      <c r="C2273" t="s">
        <v>741</v>
      </c>
      <c r="D2273" t="e">
        <v>#N/A</v>
      </c>
      <c r="E2273" t="s">
        <v>1052</v>
      </c>
      <c r="F2273" t="s">
        <v>869</v>
      </c>
      <c r="G2273">
        <v>2021</v>
      </c>
      <c r="H2273">
        <v>2</v>
      </c>
      <c r="I2273" t="s">
        <v>858</v>
      </c>
      <c r="J2273" s="29">
        <v>44255</v>
      </c>
      <c r="K2273" t="s">
        <v>744</v>
      </c>
      <c r="L2273" t="s">
        <v>847</v>
      </c>
      <c r="M2273" t="s">
        <v>870</v>
      </c>
      <c r="N2273" t="s">
        <v>871</v>
      </c>
      <c r="O2273" t="s">
        <v>872</v>
      </c>
      <c r="P2273" t="s">
        <v>673</v>
      </c>
      <c r="Q2273" t="s">
        <v>749</v>
      </c>
      <c r="R2273" t="s">
        <v>1053</v>
      </c>
      <c r="S2273" t="s">
        <v>1054</v>
      </c>
      <c r="T2273" t="s">
        <v>751</v>
      </c>
      <c r="U2273" t="s">
        <v>752</v>
      </c>
      <c r="V2273" t="s">
        <v>753</v>
      </c>
      <c r="W2273" t="s">
        <v>1053</v>
      </c>
      <c r="X2273" t="s">
        <v>1055</v>
      </c>
      <c r="Y2273" t="s">
        <v>755</v>
      </c>
      <c r="Z2273" t="s">
        <v>380</v>
      </c>
      <c r="AA2273" t="s">
        <v>1047</v>
      </c>
      <c r="AB2273" t="s">
        <v>1048</v>
      </c>
      <c r="AC2273" t="s">
        <v>758</v>
      </c>
      <c r="AD2273" t="s">
        <v>1049</v>
      </c>
      <c r="AE2273" t="s">
        <v>575</v>
      </c>
      <c r="AF2273" t="s">
        <v>1056</v>
      </c>
      <c r="AG2273" t="s">
        <v>761</v>
      </c>
      <c r="AH2273" t="s">
        <v>762</v>
      </c>
      <c r="AI2273" t="s">
        <v>1057</v>
      </c>
      <c r="AJ2273">
        <v>-903.7</v>
      </c>
      <c r="AK2273">
        <v>0</v>
      </c>
      <c r="AL2273">
        <v>0</v>
      </c>
      <c r="AM2273" t="s">
        <v>764</v>
      </c>
      <c r="AN2273" t="s">
        <v>764</v>
      </c>
      <c r="AO2273" t="s">
        <v>764</v>
      </c>
    </row>
    <row r="2274" spans="1:41" x14ac:dyDescent="0.35">
      <c r="A2274">
        <v>1021526</v>
      </c>
      <c r="B2274" t="s">
        <v>740</v>
      </c>
      <c r="C2274" t="s">
        <v>741</v>
      </c>
      <c r="D2274" t="e">
        <v>#N/A</v>
      </c>
      <c r="E2274" t="s">
        <v>1052</v>
      </c>
      <c r="F2274" t="s">
        <v>869</v>
      </c>
      <c r="G2274">
        <v>2021</v>
      </c>
      <c r="H2274">
        <v>2</v>
      </c>
      <c r="I2274" t="s">
        <v>858</v>
      </c>
      <c r="J2274" s="29">
        <v>44255</v>
      </c>
      <c r="K2274" t="s">
        <v>744</v>
      </c>
      <c r="L2274" t="s">
        <v>847</v>
      </c>
      <c r="M2274" t="s">
        <v>870</v>
      </c>
      <c r="N2274" t="s">
        <v>871</v>
      </c>
      <c r="O2274" t="s">
        <v>872</v>
      </c>
      <c r="P2274" t="s">
        <v>673</v>
      </c>
      <c r="Q2274" t="s">
        <v>749</v>
      </c>
      <c r="R2274" t="s">
        <v>1053</v>
      </c>
      <c r="S2274" t="s">
        <v>1054</v>
      </c>
      <c r="T2274" t="s">
        <v>751</v>
      </c>
      <c r="U2274" t="s">
        <v>752</v>
      </c>
      <c r="V2274" t="s">
        <v>753</v>
      </c>
      <c r="W2274" t="s">
        <v>1053</v>
      </c>
      <c r="X2274" t="s">
        <v>1055</v>
      </c>
      <c r="Y2274" t="s">
        <v>755</v>
      </c>
      <c r="Z2274" t="s">
        <v>380</v>
      </c>
      <c r="AA2274" t="s">
        <v>1047</v>
      </c>
      <c r="AB2274" t="s">
        <v>1048</v>
      </c>
      <c r="AC2274" t="s">
        <v>758</v>
      </c>
      <c r="AD2274" t="s">
        <v>1049</v>
      </c>
      <c r="AE2274" t="s">
        <v>575</v>
      </c>
      <c r="AF2274" t="s">
        <v>1056</v>
      </c>
      <c r="AG2274" t="s">
        <v>761</v>
      </c>
      <c r="AH2274" t="s">
        <v>762</v>
      </c>
      <c r="AI2274" t="s">
        <v>1057</v>
      </c>
      <c r="AJ2274">
        <v>-1107.73</v>
      </c>
      <c r="AK2274">
        <v>0</v>
      </c>
      <c r="AL2274">
        <v>0</v>
      </c>
      <c r="AM2274" t="s">
        <v>764</v>
      </c>
      <c r="AN2274" t="s">
        <v>764</v>
      </c>
      <c r="AO2274" t="s">
        <v>764</v>
      </c>
    </row>
    <row r="2275" spans="1:41" x14ac:dyDescent="0.35">
      <c r="A2275">
        <v>1021526</v>
      </c>
      <c r="B2275" t="s">
        <v>740</v>
      </c>
      <c r="C2275" t="s">
        <v>741</v>
      </c>
      <c r="D2275" t="e">
        <v>#N/A</v>
      </c>
      <c r="E2275" t="s">
        <v>1052</v>
      </c>
      <c r="F2275" t="s">
        <v>869</v>
      </c>
      <c r="G2275">
        <v>2021</v>
      </c>
      <c r="H2275">
        <v>2</v>
      </c>
      <c r="I2275" t="s">
        <v>858</v>
      </c>
      <c r="J2275" s="29">
        <v>44255</v>
      </c>
      <c r="K2275" t="s">
        <v>744</v>
      </c>
      <c r="L2275" t="s">
        <v>847</v>
      </c>
      <c r="M2275" t="s">
        <v>870</v>
      </c>
      <c r="N2275" t="s">
        <v>871</v>
      </c>
      <c r="O2275" t="s">
        <v>872</v>
      </c>
      <c r="P2275" t="s">
        <v>673</v>
      </c>
      <c r="Q2275" t="s">
        <v>749</v>
      </c>
      <c r="R2275" t="s">
        <v>1053</v>
      </c>
      <c r="S2275" t="s">
        <v>1054</v>
      </c>
      <c r="T2275" t="s">
        <v>751</v>
      </c>
      <c r="U2275" t="s">
        <v>752</v>
      </c>
      <c r="V2275" t="s">
        <v>753</v>
      </c>
      <c r="W2275" t="s">
        <v>1053</v>
      </c>
      <c r="X2275" t="s">
        <v>1055</v>
      </c>
      <c r="Y2275" t="s">
        <v>755</v>
      </c>
      <c r="Z2275" t="s">
        <v>380</v>
      </c>
      <c r="AA2275" t="s">
        <v>1047</v>
      </c>
      <c r="AB2275" t="s">
        <v>1048</v>
      </c>
      <c r="AC2275" t="s">
        <v>758</v>
      </c>
      <c r="AD2275" t="s">
        <v>1049</v>
      </c>
      <c r="AE2275" t="s">
        <v>575</v>
      </c>
      <c r="AF2275" t="s">
        <v>1056</v>
      </c>
      <c r="AG2275" t="s">
        <v>761</v>
      </c>
      <c r="AH2275" t="s">
        <v>762</v>
      </c>
      <c r="AI2275" t="s">
        <v>1057</v>
      </c>
      <c r="AJ2275">
        <v>-2880.25</v>
      </c>
      <c r="AK2275">
        <v>0</v>
      </c>
      <c r="AL2275">
        <v>0</v>
      </c>
      <c r="AM2275" t="s">
        <v>764</v>
      </c>
      <c r="AN2275" t="s">
        <v>764</v>
      </c>
      <c r="AO2275" t="s">
        <v>764</v>
      </c>
    </row>
    <row r="2276" spans="1:41" x14ac:dyDescent="0.35">
      <c r="A2276">
        <v>1021526</v>
      </c>
      <c r="B2276" t="s">
        <v>740</v>
      </c>
      <c r="C2276" t="s">
        <v>741</v>
      </c>
      <c r="D2276" t="e">
        <v>#N/A</v>
      </c>
      <c r="E2276" t="s">
        <v>1052</v>
      </c>
      <c r="F2276" t="s">
        <v>869</v>
      </c>
      <c r="G2276">
        <v>2021</v>
      </c>
      <c r="H2276">
        <v>2</v>
      </c>
      <c r="I2276" t="s">
        <v>858</v>
      </c>
      <c r="J2276" s="29">
        <v>44255</v>
      </c>
      <c r="K2276" t="s">
        <v>744</v>
      </c>
      <c r="L2276" t="s">
        <v>847</v>
      </c>
      <c r="M2276" t="s">
        <v>870</v>
      </c>
      <c r="N2276" t="s">
        <v>871</v>
      </c>
      <c r="O2276" t="s">
        <v>872</v>
      </c>
      <c r="P2276" t="s">
        <v>673</v>
      </c>
      <c r="Q2276" t="s">
        <v>749</v>
      </c>
      <c r="R2276" t="s">
        <v>1053</v>
      </c>
      <c r="S2276" t="s">
        <v>1054</v>
      </c>
      <c r="T2276" t="s">
        <v>751</v>
      </c>
      <c r="U2276" t="s">
        <v>752</v>
      </c>
      <c r="V2276" t="s">
        <v>753</v>
      </c>
      <c r="W2276" t="s">
        <v>1053</v>
      </c>
      <c r="X2276" t="s">
        <v>1055</v>
      </c>
      <c r="Y2276" t="s">
        <v>755</v>
      </c>
      <c r="Z2276" t="s">
        <v>380</v>
      </c>
      <c r="AA2276" t="s">
        <v>1047</v>
      </c>
      <c r="AB2276" t="s">
        <v>1048</v>
      </c>
      <c r="AC2276" t="s">
        <v>758</v>
      </c>
      <c r="AD2276" t="s">
        <v>1049</v>
      </c>
      <c r="AE2276" t="s">
        <v>575</v>
      </c>
      <c r="AF2276" t="s">
        <v>1056</v>
      </c>
      <c r="AG2276" t="s">
        <v>761</v>
      </c>
      <c r="AH2276" t="s">
        <v>762</v>
      </c>
      <c r="AI2276" t="s">
        <v>1057</v>
      </c>
      <c r="AJ2276">
        <v>-2901.48</v>
      </c>
      <c r="AK2276">
        <v>0</v>
      </c>
      <c r="AL2276">
        <v>0</v>
      </c>
      <c r="AM2276" t="s">
        <v>764</v>
      </c>
      <c r="AN2276" t="s">
        <v>764</v>
      </c>
      <c r="AO2276" t="s">
        <v>764</v>
      </c>
    </row>
    <row r="2277" spans="1:41" x14ac:dyDescent="0.35">
      <c r="A2277">
        <v>1021526</v>
      </c>
      <c r="B2277" t="s">
        <v>740</v>
      </c>
      <c r="C2277" t="s">
        <v>741</v>
      </c>
      <c r="D2277" t="e">
        <v>#N/A</v>
      </c>
      <c r="E2277" t="s">
        <v>1052</v>
      </c>
      <c r="F2277" t="s">
        <v>869</v>
      </c>
      <c r="G2277">
        <v>2021</v>
      </c>
      <c r="H2277">
        <v>2</v>
      </c>
      <c r="I2277" t="s">
        <v>858</v>
      </c>
      <c r="J2277" s="29">
        <v>44255</v>
      </c>
      <c r="K2277" t="s">
        <v>744</v>
      </c>
      <c r="L2277" t="s">
        <v>847</v>
      </c>
      <c r="M2277" t="s">
        <v>870</v>
      </c>
      <c r="N2277" t="s">
        <v>871</v>
      </c>
      <c r="O2277" t="s">
        <v>872</v>
      </c>
      <c r="P2277" t="s">
        <v>673</v>
      </c>
      <c r="Q2277" t="s">
        <v>749</v>
      </c>
      <c r="R2277" t="s">
        <v>1053</v>
      </c>
      <c r="S2277" t="s">
        <v>1054</v>
      </c>
      <c r="T2277" t="s">
        <v>751</v>
      </c>
      <c r="U2277" t="s">
        <v>752</v>
      </c>
      <c r="V2277" t="s">
        <v>753</v>
      </c>
      <c r="W2277" t="s">
        <v>1053</v>
      </c>
      <c r="X2277" t="s">
        <v>1055</v>
      </c>
      <c r="Y2277" t="s">
        <v>755</v>
      </c>
      <c r="Z2277" t="s">
        <v>380</v>
      </c>
      <c r="AA2277" t="s">
        <v>1047</v>
      </c>
      <c r="AB2277" t="s">
        <v>1048</v>
      </c>
      <c r="AC2277" t="s">
        <v>758</v>
      </c>
      <c r="AD2277" t="s">
        <v>1049</v>
      </c>
      <c r="AE2277" t="s">
        <v>575</v>
      </c>
      <c r="AF2277" t="s">
        <v>1056</v>
      </c>
      <c r="AG2277" t="s">
        <v>761</v>
      </c>
      <c r="AH2277" t="s">
        <v>762</v>
      </c>
      <c r="AI2277" t="s">
        <v>1057</v>
      </c>
      <c r="AJ2277">
        <v>-8318.7900000000009</v>
      </c>
      <c r="AK2277">
        <v>0</v>
      </c>
      <c r="AL2277">
        <v>0</v>
      </c>
      <c r="AM2277" t="s">
        <v>764</v>
      </c>
      <c r="AN2277" t="s">
        <v>764</v>
      </c>
      <c r="AO2277" t="s">
        <v>764</v>
      </c>
    </row>
    <row r="2278" spans="1:41" x14ac:dyDescent="0.35">
      <c r="A2278">
        <v>1021527</v>
      </c>
      <c r="B2278" t="s">
        <v>740</v>
      </c>
      <c r="C2278" t="s">
        <v>741</v>
      </c>
      <c r="D2278" t="e">
        <v>#N/A</v>
      </c>
      <c r="E2278" t="s">
        <v>1092</v>
      </c>
      <c r="F2278" t="s">
        <v>869</v>
      </c>
      <c r="G2278">
        <v>2021</v>
      </c>
      <c r="H2278">
        <v>2</v>
      </c>
      <c r="I2278" t="s">
        <v>858</v>
      </c>
      <c r="J2278" s="29">
        <v>44255</v>
      </c>
      <c r="K2278" t="s">
        <v>744</v>
      </c>
      <c r="L2278" t="s">
        <v>847</v>
      </c>
      <c r="M2278" t="s">
        <v>870</v>
      </c>
      <c r="N2278" t="s">
        <v>871</v>
      </c>
      <c r="O2278" t="s">
        <v>872</v>
      </c>
      <c r="P2278" t="s">
        <v>673</v>
      </c>
      <c r="Q2278" t="s">
        <v>749</v>
      </c>
      <c r="R2278" t="s">
        <v>1053</v>
      </c>
      <c r="S2278" t="s">
        <v>1054</v>
      </c>
      <c r="T2278" t="s">
        <v>751</v>
      </c>
      <c r="U2278" t="s">
        <v>752</v>
      </c>
      <c r="V2278" t="s">
        <v>753</v>
      </c>
      <c r="W2278" t="s">
        <v>788</v>
      </c>
      <c r="X2278" t="s">
        <v>789</v>
      </c>
      <c r="Y2278" t="s">
        <v>755</v>
      </c>
      <c r="Z2278" t="s">
        <v>380</v>
      </c>
      <c r="AA2278" t="s">
        <v>1047</v>
      </c>
      <c r="AB2278" t="s">
        <v>1048</v>
      </c>
      <c r="AC2278" t="s">
        <v>758</v>
      </c>
      <c r="AD2278" t="s">
        <v>1049</v>
      </c>
      <c r="AE2278" t="s">
        <v>575</v>
      </c>
      <c r="AF2278" t="s">
        <v>790</v>
      </c>
      <c r="AG2278" t="s">
        <v>761</v>
      </c>
      <c r="AH2278" t="s">
        <v>762</v>
      </c>
      <c r="AI2278" t="s">
        <v>791</v>
      </c>
      <c r="AJ2278">
        <v>-35383.089999999997</v>
      </c>
      <c r="AK2278">
        <v>0</v>
      </c>
      <c r="AL2278">
        <v>0</v>
      </c>
      <c r="AM2278" t="s">
        <v>764</v>
      </c>
      <c r="AN2278" t="s">
        <v>764</v>
      </c>
      <c r="AO2278" t="s">
        <v>764</v>
      </c>
    </row>
    <row r="2279" spans="1:41" x14ac:dyDescent="0.35">
      <c r="A2279">
        <v>1021528</v>
      </c>
      <c r="B2279" t="s">
        <v>740</v>
      </c>
      <c r="C2279" t="s">
        <v>741</v>
      </c>
      <c r="D2279" t="e">
        <v>#N/A</v>
      </c>
      <c r="E2279" t="s">
        <v>1084</v>
      </c>
      <c r="F2279" t="s">
        <v>869</v>
      </c>
      <c r="G2279">
        <v>2021</v>
      </c>
      <c r="H2279">
        <v>2</v>
      </c>
      <c r="I2279" t="s">
        <v>858</v>
      </c>
      <c r="J2279" s="29">
        <v>44255</v>
      </c>
      <c r="K2279" t="s">
        <v>744</v>
      </c>
      <c r="L2279" t="s">
        <v>847</v>
      </c>
      <c r="M2279" t="s">
        <v>870</v>
      </c>
      <c r="N2279" t="s">
        <v>871</v>
      </c>
      <c r="O2279" t="s">
        <v>872</v>
      </c>
      <c r="P2279" t="s">
        <v>673</v>
      </c>
      <c r="Q2279" t="s">
        <v>749</v>
      </c>
      <c r="R2279" t="s">
        <v>1053</v>
      </c>
      <c r="S2279" t="s">
        <v>1054</v>
      </c>
      <c r="T2279" t="s">
        <v>751</v>
      </c>
      <c r="U2279" t="s">
        <v>752</v>
      </c>
      <c r="V2279" t="s">
        <v>753</v>
      </c>
      <c r="W2279" t="s">
        <v>1085</v>
      </c>
      <c r="X2279" t="s">
        <v>1086</v>
      </c>
      <c r="Y2279" t="s">
        <v>755</v>
      </c>
      <c r="Z2279" t="s">
        <v>380</v>
      </c>
      <c r="AA2279" t="s">
        <v>1047</v>
      </c>
      <c r="AB2279" t="s">
        <v>1048</v>
      </c>
      <c r="AC2279" t="s">
        <v>758</v>
      </c>
      <c r="AD2279" t="s">
        <v>1049</v>
      </c>
      <c r="AE2279" t="s">
        <v>575</v>
      </c>
      <c r="AF2279" t="s">
        <v>1087</v>
      </c>
      <c r="AG2279" t="s">
        <v>761</v>
      </c>
      <c r="AH2279" t="s">
        <v>762</v>
      </c>
      <c r="AI2279" t="s">
        <v>1088</v>
      </c>
      <c r="AJ2279">
        <v>-50.27</v>
      </c>
      <c r="AK2279">
        <v>0</v>
      </c>
      <c r="AL2279">
        <v>0</v>
      </c>
      <c r="AM2279" t="s">
        <v>764</v>
      </c>
      <c r="AN2279" t="s">
        <v>764</v>
      </c>
      <c r="AO2279" t="s">
        <v>764</v>
      </c>
    </row>
    <row r="2280" spans="1:41" x14ac:dyDescent="0.35">
      <c r="A2280">
        <v>1021529</v>
      </c>
      <c r="B2280" t="s">
        <v>740</v>
      </c>
      <c r="C2280" t="s">
        <v>741</v>
      </c>
      <c r="D2280" t="e">
        <v>#N/A</v>
      </c>
      <c r="E2280" t="s">
        <v>1089</v>
      </c>
      <c r="F2280" t="s">
        <v>869</v>
      </c>
      <c r="G2280">
        <v>2021</v>
      </c>
      <c r="H2280">
        <v>2</v>
      </c>
      <c r="I2280" t="s">
        <v>858</v>
      </c>
      <c r="J2280" s="29">
        <v>44255</v>
      </c>
      <c r="K2280" t="s">
        <v>744</v>
      </c>
      <c r="L2280" t="s">
        <v>847</v>
      </c>
      <c r="M2280" t="s">
        <v>870</v>
      </c>
      <c r="N2280" t="s">
        <v>871</v>
      </c>
      <c r="O2280" t="s">
        <v>872</v>
      </c>
      <c r="P2280" t="s">
        <v>673</v>
      </c>
      <c r="Q2280" t="s">
        <v>749</v>
      </c>
      <c r="R2280" t="s">
        <v>1053</v>
      </c>
      <c r="S2280" t="s">
        <v>1054</v>
      </c>
      <c r="T2280" t="s">
        <v>751</v>
      </c>
      <c r="U2280" t="s">
        <v>752</v>
      </c>
      <c r="V2280" t="s">
        <v>753</v>
      </c>
      <c r="W2280" t="s">
        <v>1090</v>
      </c>
      <c r="X2280" t="s">
        <v>1091</v>
      </c>
      <c r="Y2280" t="s">
        <v>755</v>
      </c>
      <c r="Z2280" t="s">
        <v>380</v>
      </c>
      <c r="AA2280" t="s">
        <v>1047</v>
      </c>
      <c r="AB2280" t="s">
        <v>1048</v>
      </c>
      <c r="AC2280" t="s">
        <v>758</v>
      </c>
      <c r="AD2280" t="s">
        <v>1049</v>
      </c>
      <c r="AE2280" t="s">
        <v>575</v>
      </c>
      <c r="AF2280" t="s">
        <v>790</v>
      </c>
      <c r="AG2280" t="s">
        <v>761</v>
      </c>
      <c r="AH2280" t="s">
        <v>762</v>
      </c>
      <c r="AI2280" t="s">
        <v>791</v>
      </c>
      <c r="AJ2280">
        <v>-15.01</v>
      </c>
      <c r="AK2280">
        <v>0</v>
      </c>
      <c r="AL2280">
        <v>0</v>
      </c>
      <c r="AM2280" t="s">
        <v>764</v>
      </c>
      <c r="AN2280" t="s">
        <v>764</v>
      </c>
      <c r="AO2280" t="s">
        <v>764</v>
      </c>
    </row>
    <row r="2281" spans="1:41" x14ac:dyDescent="0.35">
      <c r="A2281">
        <v>1021408</v>
      </c>
      <c r="B2281" t="s">
        <v>740</v>
      </c>
      <c r="C2281" t="s">
        <v>741</v>
      </c>
      <c r="D2281" t="e">
        <v>#N/A</v>
      </c>
      <c r="E2281" t="s">
        <v>1106</v>
      </c>
      <c r="F2281" t="s">
        <v>869</v>
      </c>
      <c r="G2281">
        <v>2021</v>
      </c>
      <c r="H2281">
        <v>2</v>
      </c>
      <c r="I2281" t="s">
        <v>858</v>
      </c>
      <c r="J2281" s="29">
        <v>44255</v>
      </c>
      <c r="K2281" t="s">
        <v>744</v>
      </c>
      <c r="L2281" t="s">
        <v>847</v>
      </c>
      <c r="M2281" t="s">
        <v>870</v>
      </c>
      <c r="N2281" t="s">
        <v>871</v>
      </c>
      <c r="O2281" t="s">
        <v>872</v>
      </c>
      <c r="P2281" t="s">
        <v>673</v>
      </c>
      <c r="Q2281" t="s">
        <v>749</v>
      </c>
      <c r="R2281" t="s">
        <v>514</v>
      </c>
      <c r="S2281" t="s">
        <v>1039</v>
      </c>
      <c r="T2281" t="s">
        <v>751</v>
      </c>
      <c r="U2281" t="s">
        <v>752</v>
      </c>
      <c r="V2281" t="s">
        <v>753</v>
      </c>
      <c r="W2281" t="s">
        <v>1053</v>
      </c>
      <c r="X2281" t="s">
        <v>1055</v>
      </c>
      <c r="Y2281" t="s">
        <v>755</v>
      </c>
      <c r="Z2281" t="s">
        <v>380</v>
      </c>
      <c r="AA2281" t="s">
        <v>1047</v>
      </c>
      <c r="AB2281" t="s">
        <v>1048</v>
      </c>
      <c r="AC2281" t="s">
        <v>758</v>
      </c>
      <c r="AD2281" t="s">
        <v>1049</v>
      </c>
      <c r="AE2281" t="s">
        <v>247</v>
      </c>
      <c r="AF2281" t="s">
        <v>1056</v>
      </c>
      <c r="AG2281" t="s">
        <v>761</v>
      </c>
      <c r="AH2281" t="s">
        <v>762</v>
      </c>
      <c r="AI2281" t="s">
        <v>1057</v>
      </c>
      <c r="AJ2281">
        <v>-54.92</v>
      </c>
      <c r="AK2281">
        <v>0</v>
      </c>
      <c r="AL2281">
        <v>0</v>
      </c>
      <c r="AM2281" t="s">
        <v>764</v>
      </c>
      <c r="AN2281" t="s">
        <v>764</v>
      </c>
      <c r="AO2281" t="s">
        <v>764</v>
      </c>
    </row>
    <row r="2282" spans="1:41" x14ac:dyDescent="0.35">
      <c r="A2282">
        <v>1021409</v>
      </c>
      <c r="B2282" t="s">
        <v>740</v>
      </c>
      <c r="C2282" t="s">
        <v>741</v>
      </c>
      <c r="D2282" t="e">
        <v>#N/A</v>
      </c>
      <c r="E2282" t="s">
        <v>1095</v>
      </c>
      <c r="F2282" t="s">
        <v>869</v>
      </c>
      <c r="G2282">
        <v>2021</v>
      </c>
      <c r="H2282">
        <v>2</v>
      </c>
      <c r="I2282" t="s">
        <v>858</v>
      </c>
      <c r="J2282" s="29">
        <v>44255</v>
      </c>
      <c r="K2282" t="s">
        <v>744</v>
      </c>
      <c r="L2282" t="s">
        <v>847</v>
      </c>
      <c r="M2282" t="s">
        <v>870</v>
      </c>
      <c r="N2282" t="s">
        <v>871</v>
      </c>
      <c r="O2282" t="s">
        <v>872</v>
      </c>
      <c r="P2282" t="s">
        <v>673</v>
      </c>
      <c r="Q2282" t="s">
        <v>749</v>
      </c>
      <c r="R2282" t="s">
        <v>514</v>
      </c>
      <c r="S2282" t="s">
        <v>1039</v>
      </c>
      <c r="T2282" t="s">
        <v>751</v>
      </c>
      <c r="U2282" t="s">
        <v>752</v>
      </c>
      <c r="V2282" t="s">
        <v>753</v>
      </c>
      <c r="W2282" t="s">
        <v>877</v>
      </c>
      <c r="X2282" t="s">
        <v>878</v>
      </c>
      <c r="Y2282" t="s">
        <v>755</v>
      </c>
      <c r="Z2282" t="s">
        <v>380</v>
      </c>
      <c r="AA2282" t="s">
        <v>1047</v>
      </c>
      <c r="AB2282" t="s">
        <v>1048</v>
      </c>
      <c r="AC2282" t="s">
        <v>758</v>
      </c>
      <c r="AD2282" t="s">
        <v>1049</v>
      </c>
      <c r="AE2282" t="s">
        <v>247</v>
      </c>
      <c r="AF2282" t="s">
        <v>790</v>
      </c>
      <c r="AG2282" t="s">
        <v>761</v>
      </c>
      <c r="AH2282" t="s">
        <v>762</v>
      </c>
      <c r="AI2282" t="s">
        <v>879</v>
      </c>
      <c r="AJ2282">
        <v>-124.61</v>
      </c>
      <c r="AK2282">
        <v>0</v>
      </c>
      <c r="AL2282">
        <v>0</v>
      </c>
      <c r="AM2282" t="s">
        <v>764</v>
      </c>
      <c r="AN2282" t="s">
        <v>764</v>
      </c>
      <c r="AO2282" t="s">
        <v>764</v>
      </c>
    </row>
    <row r="2283" spans="1:41" x14ac:dyDescent="0.35">
      <c r="A2283">
        <v>1063831</v>
      </c>
      <c r="B2283" t="s">
        <v>740</v>
      </c>
      <c r="C2283" t="s">
        <v>741</v>
      </c>
      <c r="D2283" t="e">
        <v>#N/A</v>
      </c>
      <c r="E2283" t="s">
        <v>1118</v>
      </c>
      <c r="F2283" t="s">
        <v>869</v>
      </c>
      <c r="G2283">
        <v>2021</v>
      </c>
      <c r="H2283">
        <v>2</v>
      </c>
      <c r="I2283" t="s">
        <v>858</v>
      </c>
      <c r="J2283" s="29">
        <v>44255</v>
      </c>
      <c r="K2283" t="s">
        <v>744</v>
      </c>
      <c r="L2283" t="s">
        <v>847</v>
      </c>
      <c r="M2283" t="s">
        <v>870</v>
      </c>
      <c r="N2283" t="s">
        <v>871</v>
      </c>
      <c r="O2283" t="s">
        <v>872</v>
      </c>
      <c r="P2283" t="s">
        <v>673</v>
      </c>
      <c r="Q2283" t="s">
        <v>749</v>
      </c>
      <c r="R2283" t="s">
        <v>471</v>
      </c>
      <c r="S2283" t="s">
        <v>1041</v>
      </c>
      <c r="T2283" t="s">
        <v>751</v>
      </c>
      <c r="U2283" t="s">
        <v>752</v>
      </c>
      <c r="V2283" t="s">
        <v>753</v>
      </c>
      <c r="W2283" t="s">
        <v>1090</v>
      </c>
      <c r="X2283" t="s">
        <v>1091</v>
      </c>
      <c r="Y2283" t="s">
        <v>755</v>
      </c>
      <c r="Z2283" t="s">
        <v>380</v>
      </c>
      <c r="AA2283" t="s">
        <v>1047</v>
      </c>
      <c r="AB2283" t="s">
        <v>1048</v>
      </c>
      <c r="AC2283" t="s">
        <v>758</v>
      </c>
      <c r="AD2283" t="s">
        <v>1049</v>
      </c>
      <c r="AE2283" t="s">
        <v>472</v>
      </c>
      <c r="AF2283" t="s">
        <v>790</v>
      </c>
      <c r="AG2283" t="s">
        <v>761</v>
      </c>
      <c r="AH2283" t="s">
        <v>762</v>
      </c>
      <c r="AI2283" t="s">
        <v>791</v>
      </c>
      <c r="AJ2283">
        <v>-6320.6</v>
      </c>
      <c r="AK2283">
        <v>0</v>
      </c>
      <c r="AL2283">
        <v>0</v>
      </c>
      <c r="AM2283" t="s">
        <v>764</v>
      </c>
      <c r="AN2283" t="s">
        <v>764</v>
      </c>
      <c r="AO2283" t="s">
        <v>764</v>
      </c>
    </row>
    <row r="2284" spans="1:41" x14ac:dyDescent="0.35">
      <c r="A2284">
        <v>1063834</v>
      </c>
      <c r="B2284" t="s">
        <v>740</v>
      </c>
      <c r="C2284" t="s">
        <v>741</v>
      </c>
      <c r="D2284" t="e">
        <v>#N/A</v>
      </c>
      <c r="E2284" t="s">
        <v>1044</v>
      </c>
      <c r="F2284" t="s">
        <v>869</v>
      </c>
      <c r="G2284">
        <v>2021</v>
      </c>
      <c r="H2284">
        <v>2</v>
      </c>
      <c r="I2284" t="s">
        <v>858</v>
      </c>
      <c r="J2284" s="29">
        <v>44255</v>
      </c>
      <c r="K2284" t="s">
        <v>744</v>
      </c>
      <c r="L2284" t="s">
        <v>847</v>
      </c>
      <c r="M2284" t="s">
        <v>870</v>
      </c>
      <c r="N2284" t="s">
        <v>871</v>
      </c>
      <c r="O2284" t="s">
        <v>872</v>
      </c>
      <c r="P2284" t="s">
        <v>673</v>
      </c>
      <c r="Q2284" t="s">
        <v>749</v>
      </c>
      <c r="R2284" t="s">
        <v>653</v>
      </c>
      <c r="S2284" t="s">
        <v>773</v>
      </c>
      <c r="T2284" t="s">
        <v>751</v>
      </c>
      <c r="U2284" t="s">
        <v>752</v>
      </c>
      <c r="V2284" t="s">
        <v>753</v>
      </c>
      <c r="W2284" t="s">
        <v>1045</v>
      </c>
      <c r="X2284" t="s">
        <v>1046</v>
      </c>
      <c r="Y2284" t="s">
        <v>755</v>
      </c>
      <c r="Z2284" t="s">
        <v>380</v>
      </c>
      <c r="AA2284" t="s">
        <v>1047</v>
      </c>
      <c r="AB2284" t="s">
        <v>1048</v>
      </c>
      <c r="AC2284" t="s">
        <v>758</v>
      </c>
      <c r="AD2284" t="s">
        <v>1049</v>
      </c>
      <c r="AE2284" t="s">
        <v>575</v>
      </c>
      <c r="AF2284" t="s">
        <v>1050</v>
      </c>
      <c r="AG2284" t="s">
        <v>761</v>
      </c>
      <c r="AH2284" t="s">
        <v>762</v>
      </c>
      <c r="AI2284" t="s">
        <v>1051</v>
      </c>
      <c r="AJ2284">
        <v>-3514.32</v>
      </c>
      <c r="AK2284">
        <v>0</v>
      </c>
      <c r="AL2284">
        <v>0</v>
      </c>
      <c r="AM2284" t="s">
        <v>764</v>
      </c>
      <c r="AN2284" t="s">
        <v>764</v>
      </c>
      <c r="AO2284" t="s">
        <v>764</v>
      </c>
    </row>
    <row r="2285" spans="1:41" x14ac:dyDescent="0.35">
      <c r="A2285">
        <v>1023866</v>
      </c>
      <c r="B2285" t="s">
        <v>740</v>
      </c>
      <c r="C2285" t="s">
        <v>741</v>
      </c>
      <c r="D2285" t="e">
        <v>#N/A</v>
      </c>
      <c r="E2285" t="s">
        <v>1103</v>
      </c>
      <c r="F2285" t="s">
        <v>869</v>
      </c>
      <c r="G2285">
        <v>2021</v>
      </c>
      <c r="H2285">
        <v>2</v>
      </c>
      <c r="I2285" t="s">
        <v>858</v>
      </c>
      <c r="J2285" s="29">
        <v>44255</v>
      </c>
      <c r="K2285" t="s">
        <v>744</v>
      </c>
      <c r="L2285" t="s">
        <v>847</v>
      </c>
      <c r="M2285" t="s">
        <v>870</v>
      </c>
      <c r="N2285" t="s">
        <v>871</v>
      </c>
      <c r="O2285" t="s">
        <v>872</v>
      </c>
      <c r="P2285" t="s">
        <v>673</v>
      </c>
      <c r="Q2285" t="s">
        <v>749</v>
      </c>
      <c r="R2285" t="s">
        <v>544</v>
      </c>
      <c r="S2285" t="s">
        <v>1038</v>
      </c>
      <c r="T2285" t="s">
        <v>751</v>
      </c>
      <c r="U2285" t="s">
        <v>752</v>
      </c>
      <c r="V2285" t="s">
        <v>753</v>
      </c>
      <c r="W2285" t="s">
        <v>788</v>
      </c>
      <c r="X2285" t="s">
        <v>789</v>
      </c>
      <c r="Y2285" t="s">
        <v>755</v>
      </c>
      <c r="Z2285" t="s">
        <v>380</v>
      </c>
      <c r="AA2285" t="s">
        <v>1047</v>
      </c>
      <c r="AB2285" t="s">
        <v>1048</v>
      </c>
      <c r="AC2285" t="s">
        <v>758</v>
      </c>
      <c r="AD2285" t="s">
        <v>1049</v>
      </c>
      <c r="AE2285" t="s">
        <v>768</v>
      </c>
      <c r="AF2285" t="s">
        <v>790</v>
      </c>
      <c r="AG2285" t="s">
        <v>761</v>
      </c>
      <c r="AH2285" t="s">
        <v>762</v>
      </c>
      <c r="AI2285" t="s">
        <v>791</v>
      </c>
      <c r="AJ2285">
        <v>-412.99</v>
      </c>
      <c r="AK2285">
        <v>0</v>
      </c>
      <c r="AL2285">
        <v>0</v>
      </c>
      <c r="AM2285" t="s">
        <v>764</v>
      </c>
      <c r="AN2285" t="s">
        <v>764</v>
      </c>
      <c r="AO2285" t="s">
        <v>764</v>
      </c>
    </row>
    <row r="2286" spans="1:41" x14ac:dyDescent="0.35">
      <c r="A2286">
        <v>1024735</v>
      </c>
      <c r="B2286" t="s">
        <v>740</v>
      </c>
      <c r="C2286" t="s">
        <v>741</v>
      </c>
      <c r="D2286" t="e">
        <v>#N/A</v>
      </c>
      <c r="E2286" t="s">
        <v>1096</v>
      </c>
      <c r="F2286" t="s">
        <v>869</v>
      </c>
      <c r="G2286">
        <v>2021</v>
      </c>
      <c r="H2286">
        <v>2</v>
      </c>
      <c r="I2286" t="s">
        <v>858</v>
      </c>
      <c r="J2286" s="29">
        <v>44255</v>
      </c>
      <c r="K2286" t="s">
        <v>744</v>
      </c>
      <c r="L2286" t="s">
        <v>847</v>
      </c>
      <c r="M2286" t="s">
        <v>870</v>
      </c>
      <c r="N2286" t="s">
        <v>871</v>
      </c>
      <c r="O2286" t="s">
        <v>872</v>
      </c>
      <c r="P2286" t="s">
        <v>673</v>
      </c>
      <c r="Q2286" t="s">
        <v>749</v>
      </c>
      <c r="R2286" t="s">
        <v>471</v>
      </c>
      <c r="S2286" t="s">
        <v>1041</v>
      </c>
      <c r="T2286" t="s">
        <v>751</v>
      </c>
      <c r="U2286" t="s">
        <v>752</v>
      </c>
      <c r="V2286" t="s">
        <v>753</v>
      </c>
      <c r="W2286" t="s">
        <v>877</v>
      </c>
      <c r="X2286" t="s">
        <v>878</v>
      </c>
      <c r="Y2286" t="s">
        <v>755</v>
      </c>
      <c r="Z2286" t="s">
        <v>380</v>
      </c>
      <c r="AA2286" t="s">
        <v>1047</v>
      </c>
      <c r="AB2286" t="s">
        <v>1048</v>
      </c>
      <c r="AC2286" t="s">
        <v>758</v>
      </c>
      <c r="AD2286" t="s">
        <v>1049</v>
      </c>
      <c r="AE2286" t="s">
        <v>472</v>
      </c>
      <c r="AF2286" t="s">
        <v>790</v>
      </c>
      <c r="AG2286" t="s">
        <v>761</v>
      </c>
      <c r="AH2286" t="s">
        <v>762</v>
      </c>
      <c r="AI2286" t="s">
        <v>879</v>
      </c>
      <c r="AJ2286">
        <v>-1915.52</v>
      </c>
      <c r="AK2286">
        <v>0</v>
      </c>
      <c r="AL2286">
        <v>0</v>
      </c>
      <c r="AM2286" t="s">
        <v>764</v>
      </c>
      <c r="AN2286" t="s">
        <v>764</v>
      </c>
      <c r="AO2286" t="s">
        <v>764</v>
      </c>
    </row>
    <row r="2287" spans="1:41" x14ac:dyDescent="0.35">
      <c r="A2287">
        <v>1024992</v>
      </c>
      <c r="B2287" t="s">
        <v>740</v>
      </c>
      <c r="C2287" t="s">
        <v>741</v>
      </c>
      <c r="D2287" t="e">
        <v>#N/A</v>
      </c>
      <c r="E2287" t="s">
        <v>1119</v>
      </c>
      <c r="F2287" t="s">
        <v>869</v>
      </c>
      <c r="G2287">
        <v>2021</v>
      </c>
      <c r="H2287">
        <v>2</v>
      </c>
      <c r="I2287" t="s">
        <v>858</v>
      </c>
      <c r="J2287" s="29">
        <v>44255</v>
      </c>
      <c r="K2287" t="s">
        <v>744</v>
      </c>
      <c r="L2287" t="s">
        <v>847</v>
      </c>
      <c r="M2287" t="s">
        <v>870</v>
      </c>
      <c r="N2287" t="s">
        <v>871</v>
      </c>
      <c r="O2287" t="s">
        <v>872</v>
      </c>
      <c r="P2287" t="s">
        <v>673</v>
      </c>
      <c r="Q2287" t="s">
        <v>749</v>
      </c>
      <c r="R2287" t="s">
        <v>376</v>
      </c>
      <c r="S2287" t="s">
        <v>1042</v>
      </c>
      <c r="T2287" t="s">
        <v>751</v>
      </c>
      <c r="U2287" t="s">
        <v>752</v>
      </c>
      <c r="V2287" t="s">
        <v>753</v>
      </c>
      <c r="W2287" t="s">
        <v>1053</v>
      </c>
      <c r="X2287" t="s">
        <v>1055</v>
      </c>
      <c r="Y2287" t="s">
        <v>755</v>
      </c>
      <c r="Z2287" t="s">
        <v>380</v>
      </c>
      <c r="AA2287" t="s">
        <v>1047</v>
      </c>
      <c r="AB2287" t="s">
        <v>1048</v>
      </c>
      <c r="AC2287" t="s">
        <v>758</v>
      </c>
      <c r="AD2287" t="s">
        <v>1049</v>
      </c>
      <c r="AE2287" t="s">
        <v>768</v>
      </c>
      <c r="AF2287" t="s">
        <v>1056</v>
      </c>
      <c r="AG2287" t="s">
        <v>761</v>
      </c>
      <c r="AH2287" t="s">
        <v>762</v>
      </c>
      <c r="AI2287" t="s">
        <v>1057</v>
      </c>
      <c r="AJ2287">
        <v>-530.76</v>
      </c>
      <c r="AK2287">
        <v>0</v>
      </c>
      <c r="AL2287">
        <v>0</v>
      </c>
      <c r="AM2287" t="s">
        <v>764</v>
      </c>
      <c r="AN2287" t="s">
        <v>764</v>
      </c>
      <c r="AO2287" t="s">
        <v>764</v>
      </c>
    </row>
    <row r="2288" spans="1:41" x14ac:dyDescent="0.35">
      <c r="A2288">
        <v>1024993</v>
      </c>
      <c r="B2288" t="s">
        <v>740</v>
      </c>
      <c r="C2288" t="s">
        <v>741</v>
      </c>
      <c r="D2288" t="e">
        <v>#N/A</v>
      </c>
      <c r="E2288" t="s">
        <v>1097</v>
      </c>
      <c r="F2288" t="s">
        <v>869</v>
      </c>
      <c r="G2288">
        <v>2021</v>
      </c>
      <c r="H2288">
        <v>2</v>
      </c>
      <c r="I2288" t="s">
        <v>858</v>
      </c>
      <c r="J2288" s="29">
        <v>44255</v>
      </c>
      <c r="K2288" t="s">
        <v>744</v>
      </c>
      <c r="L2288" t="s">
        <v>847</v>
      </c>
      <c r="M2288" t="s">
        <v>870</v>
      </c>
      <c r="N2288" t="s">
        <v>871</v>
      </c>
      <c r="O2288" t="s">
        <v>872</v>
      </c>
      <c r="P2288" t="s">
        <v>673</v>
      </c>
      <c r="Q2288" t="s">
        <v>749</v>
      </c>
      <c r="R2288" t="s">
        <v>376</v>
      </c>
      <c r="S2288" t="s">
        <v>1042</v>
      </c>
      <c r="T2288" t="s">
        <v>751</v>
      </c>
      <c r="U2288" t="s">
        <v>752</v>
      </c>
      <c r="V2288" t="s">
        <v>753</v>
      </c>
      <c r="W2288" t="s">
        <v>877</v>
      </c>
      <c r="X2288" t="s">
        <v>878</v>
      </c>
      <c r="Y2288" t="s">
        <v>755</v>
      </c>
      <c r="Z2288" t="s">
        <v>380</v>
      </c>
      <c r="AA2288" t="s">
        <v>1047</v>
      </c>
      <c r="AB2288" t="s">
        <v>1048</v>
      </c>
      <c r="AC2288" t="s">
        <v>758</v>
      </c>
      <c r="AD2288" t="s">
        <v>1049</v>
      </c>
      <c r="AE2288" t="s">
        <v>768</v>
      </c>
      <c r="AF2288" t="s">
        <v>790</v>
      </c>
      <c r="AG2288" t="s">
        <v>761</v>
      </c>
      <c r="AH2288" t="s">
        <v>762</v>
      </c>
      <c r="AI2288" t="s">
        <v>879</v>
      </c>
      <c r="AJ2288">
        <v>-1563.03</v>
      </c>
      <c r="AK2288">
        <v>0</v>
      </c>
      <c r="AL2288">
        <v>0</v>
      </c>
      <c r="AM2288" t="s">
        <v>764</v>
      </c>
      <c r="AN2288" t="s">
        <v>764</v>
      </c>
      <c r="AO2288" t="s">
        <v>764</v>
      </c>
    </row>
    <row r="2289" spans="1:41" x14ac:dyDescent="0.35">
      <c r="A2289">
        <v>1024994</v>
      </c>
      <c r="B2289" t="s">
        <v>740</v>
      </c>
      <c r="C2289" t="s">
        <v>741</v>
      </c>
      <c r="D2289" t="e">
        <v>#N/A</v>
      </c>
      <c r="E2289" t="s">
        <v>1111</v>
      </c>
      <c r="F2289" t="s">
        <v>869</v>
      </c>
      <c r="G2289">
        <v>2021</v>
      </c>
      <c r="H2289">
        <v>2</v>
      </c>
      <c r="I2289" t="s">
        <v>858</v>
      </c>
      <c r="J2289" s="29">
        <v>44255</v>
      </c>
      <c r="K2289" t="s">
        <v>744</v>
      </c>
      <c r="L2289" t="s">
        <v>847</v>
      </c>
      <c r="M2289" t="s">
        <v>870</v>
      </c>
      <c r="N2289" t="s">
        <v>871</v>
      </c>
      <c r="O2289" t="s">
        <v>872</v>
      </c>
      <c r="P2289" t="s">
        <v>673</v>
      </c>
      <c r="Q2289" t="s">
        <v>749</v>
      </c>
      <c r="R2289" t="s">
        <v>376</v>
      </c>
      <c r="S2289" t="s">
        <v>1042</v>
      </c>
      <c r="T2289" t="s">
        <v>751</v>
      </c>
      <c r="U2289" t="s">
        <v>752</v>
      </c>
      <c r="V2289" t="s">
        <v>753</v>
      </c>
      <c r="W2289" t="s">
        <v>788</v>
      </c>
      <c r="X2289" t="s">
        <v>789</v>
      </c>
      <c r="Y2289" t="s">
        <v>755</v>
      </c>
      <c r="Z2289" t="s">
        <v>380</v>
      </c>
      <c r="AA2289" t="s">
        <v>1047</v>
      </c>
      <c r="AB2289" t="s">
        <v>1048</v>
      </c>
      <c r="AC2289" t="s">
        <v>758</v>
      </c>
      <c r="AD2289" t="s">
        <v>1049</v>
      </c>
      <c r="AE2289" t="s">
        <v>768</v>
      </c>
      <c r="AF2289" t="s">
        <v>790</v>
      </c>
      <c r="AG2289" t="s">
        <v>761</v>
      </c>
      <c r="AH2289" t="s">
        <v>762</v>
      </c>
      <c r="AI2289" t="s">
        <v>791</v>
      </c>
      <c r="AJ2289">
        <v>-7887.39</v>
      </c>
      <c r="AK2289">
        <v>0</v>
      </c>
      <c r="AL2289">
        <v>0</v>
      </c>
      <c r="AM2289" t="s">
        <v>764</v>
      </c>
      <c r="AN2289" t="s">
        <v>764</v>
      </c>
      <c r="AO2289" t="s">
        <v>764</v>
      </c>
    </row>
    <row r="2290" spans="1:41" x14ac:dyDescent="0.35">
      <c r="A2290">
        <v>1027258</v>
      </c>
      <c r="B2290" t="s">
        <v>740</v>
      </c>
      <c r="C2290" t="s">
        <v>741</v>
      </c>
      <c r="D2290" t="e">
        <v>#N/A</v>
      </c>
      <c r="E2290" t="s">
        <v>1120</v>
      </c>
      <c r="F2290" t="s">
        <v>869</v>
      </c>
      <c r="G2290">
        <v>2021</v>
      </c>
      <c r="H2290">
        <v>2</v>
      </c>
      <c r="I2290" t="s">
        <v>858</v>
      </c>
      <c r="J2290" s="29">
        <v>44255</v>
      </c>
      <c r="K2290" t="s">
        <v>744</v>
      </c>
      <c r="L2290" t="s">
        <v>847</v>
      </c>
      <c r="M2290" t="s">
        <v>870</v>
      </c>
      <c r="N2290" t="s">
        <v>871</v>
      </c>
      <c r="O2290" t="s">
        <v>872</v>
      </c>
      <c r="P2290" t="s">
        <v>673</v>
      </c>
      <c r="Q2290" t="s">
        <v>749</v>
      </c>
      <c r="R2290" t="s">
        <v>561</v>
      </c>
      <c r="S2290" t="s">
        <v>1037</v>
      </c>
      <c r="T2290" t="s">
        <v>751</v>
      </c>
      <c r="U2290" t="s">
        <v>752</v>
      </c>
      <c r="V2290" t="s">
        <v>753</v>
      </c>
      <c r="W2290" t="s">
        <v>1053</v>
      </c>
      <c r="X2290" t="s">
        <v>1055</v>
      </c>
      <c r="Y2290" t="s">
        <v>755</v>
      </c>
      <c r="Z2290" t="s">
        <v>380</v>
      </c>
      <c r="AA2290" t="s">
        <v>1047</v>
      </c>
      <c r="AB2290" t="s">
        <v>1048</v>
      </c>
      <c r="AC2290" t="s">
        <v>758</v>
      </c>
      <c r="AD2290" t="s">
        <v>1049</v>
      </c>
      <c r="AE2290" t="s">
        <v>562</v>
      </c>
      <c r="AF2290" t="s">
        <v>1056</v>
      </c>
      <c r="AG2290" t="s">
        <v>761</v>
      </c>
      <c r="AH2290" t="s">
        <v>762</v>
      </c>
      <c r="AI2290" t="s">
        <v>1057</v>
      </c>
      <c r="AJ2290">
        <v>-159.63</v>
      </c>
      <c r="AK2290">
        <v>0</v>
      </c>
      <c r="AL2290">
        <v>0</v>
      </c>
      <c r="AM2290" t="s">
        <v>764</v>
      </c>
      <c r="AN2290" t="s">
        <v>764</v>
      </c>
      <c r="AO2290" t="s">
        <v>764</v>
      </c>
    </row>
    <row r="2291" spans="1:41" x14ac:dyDescent="0.35">
      <c r="A2291">
        <v>1060733</v>
      </c>
      <c r="B2291" t="s">
        <v>740</v>
      </c>
      <c r="C2291" t="s">
        <v>741</v>
      </c>
      <c r="D2291" t="e">
        <v>#N/A</v>
      </c>
      <c r="E2291" t="s">
        <v>1065</v>
      </c>
      <c r="F2291" t="s">
        <v>869</v>
      </c>
      <c r="G2291">
        <v>2021</v>
      </c>
      <c r="H2291">
        <v>2</v>
      </c>
      <c r="I2291" t="s">
        <v>858</v>
      </c>
      <c r="J2291" s="29">
        <v>44255</v>
      </c>
      <c r="K2291" t="s">
        <v>744</v>
      </c>
      <c r="L2291" t="s">
        <v>847</v>
      </c>
      <c r="M2291" t="s">
        <v>870</v>
      </c>
      <c r="N2291" t="s">
        <v>871</v>
      </c>
      <c r="O2291" t="s">
        <v>872</v>
      </c>
      <c r="P2291" t="s">
        <v>673</v>
      </c>
      <c r="Q2291" t="s">
        <v>749</v>
      </c>
      <c r="R2291" t="s">
        <v>1053</v>
      </c>
      <c r="S2291" t="s">
        <v>1054</v>
      </c>
      <c r="T2291" t="s">
        <v>751</v>
      </c>
      <c r="U2291" t="s">
        <v>752</v>
      </c>
      <c r="V2291" t="s">
        <v>753</v>
      </c>
      <c r="W2291" t="s">
        <v>1066</v>
      </c>
      <c r="X2291" t="s">
        <v>1067</v>
      </c>
      <c r="Y2291" t="s">
        <v>755</v>
      </c>
      <c r="Z2291" t="s">
        <v>380</v>
      </c>
      <c r="AA2291" t="s">
        <v>1047</v>
      </c>
      <c r="AB2291" t="s">
        <v>1048</v>
      </c>
      <c r="AC2291" t="s">
        <v>758</v>
      </c>
      <c r="AD2291" t="s">
        <v>1049</v>
      </c>
      <c r="AE2291" t="s">
        <v>575</v>
      </c>
      <c r="AF2291" t="s">
        <v>1068</v>
      </c>
      <c r="AG2291" t="s">
        <v>761</v>
      </c>
      <c r="AH2291" t="s">
        <v>762</v>
      </c>
      <c r="AI2291" t="s">
        <v>1069</v>
      </c>
      <c r="AJ2291">
        <v>-87.89</v>
      </c>
      <c r="AK2291">
        <v>0</v>
      </c>
      <c r="AL2291">
        <v>0</v>
      </c>
      <c r="AM2291" t="s">
        <v>764</v>
      </c>
      <c r="AN2291" t="s">
        <v>764</v>
      </c>
      <c r="AO2291" t="s">
        <v>764</v>
      </c>
    </row>
    <row r="2292" spans="1:41" x14ac:dyDescent="0.35">
      <c r="A2292">
        <v>1060742</v>
      </c>
      <c r="B2292" t="s">
        <v>740</v>
      </c>
      <c r="C2292" t="s">
        <v>741</v>
      </c>
      <c r="D2292" t="e">
        <v>#N/A</v>
      </c>
      <c r="E2292" t="s">
        <v>1093</v>
      </c>
      <c r="F2292" t="s">
        <v>869</v>
      </c>
      <c r="G2292">
        <v>2021</v>
      </c>
      <c r="H2292">
        <v>2</v>
      </c>
      <c r="I2292" t="s">
        <v>858</v>
      </c>
      <c r="J2292" s="29">
        <v>44255</v>
      </c>
      <c r="K2292" t="s">
        <v>744</v>
      </c>
      <c r="L2292" t="s">
        <v>847</v>
      </c>
      <c r="M2292" t="s">
        <v>870</v>
      </c>
      <c r="N2292" t="s">
        <v>871</v>
      </c>
      <c r="O2292" t="s">
        <v>872</v>
      </c>
      <c r="P2292" t="s">
        <v>673</v>
      </c>
      <c r="Q2292" t="s">
        <v>749</v>
      </c>
      <c r="R2292" t="s">
        <v>561</v>
      </c>
      <c r="S2292" t="s">
        <v>1037</v>
      </c>
      <c r="T2292" t="s">
        <v>751</v>
      </c>
      <c r="U2292" t="s">
        <v>752</v>
      </c>
      <c r="V2292" t="s">
        <v>753</v>
      </c>
      <c r="W2292" t="s">
        <v>877</v>
      </c>
      <c r="X2292" t="s">
        <v>878</v>
      </c>
      <c r="Y2292" t="s">
        <v>755</v>
      </c>
      <c r="Z2292" t="s">
        <v>380</v>
      </c>
      <c r="AA2292" t="s">
        <v>1047</v>
      </c>
      <c r="AB2292" t="s">
        <v>1048</v>
      </c>
      <c r="AC2292" t="s">
        <v>758</v>
      </c>
      <c r="AD2292" t="s">
        <v>1049</v>
      </c>
      <c r="AE2292" t="s">
        <v>562</v>
      </c>
      <c r="AF2292" t="s">
        <v>790</v>
      </c>
      <c r="AG2292" t="s">
        <v>761</v>
      </c>
      <c r="AH2292" t="s">
        <v>762</v>
      </c>
      <c r="AI2292" t="s">
        <v>879</v>
      </c>
      <c r="AJ2292">
        <v>-276.04000000000002</v>
      </c>
      <c r="AK2292">
        <v>0</v>
      </c>
      <c r="AL2292">
        <v>0</v>
      </c>
      <c r="AM2292" t="s">
        <v>764</v>
      </c>
      <c r="AN2292" t="s">
        <v>764</v>
      </c>
      <c r="AO2292" t="s">
        <v>764</v>
      </c>
    </row>
    <row r="2293" spans="1:41" x14ac:dyDescent="0.35">
      <c r="A2293">
        <v>1060742</v>
      </c>
      <c r="B2293" t="s">
        <v>740</v>
      </c>
      <c r="C2293" t="s">
        <v>741</v>
      </c>
      <c r="D2293" t="e">
        <v>#N/A</v>
      </c>
      <c r="E2293" t="s">
        <v>1093</v>
      </c>
      <c r="F2293" t="s">
        <v>869</v>
      </c>
      <c r="G2293">
        <v>2021</v>
      </c>
      <c r="H2293">
        <v>2</v>
      </c>
      <c r="I2293" t="s">
        <v>858</v>
      </c>
      <c r="J2293" s="29">
        <v>44255</v>
      </c>
      <c r="K2293" t="s">
        <v>744</v>
      </c>
      <c r="L2293" t="s">
        <v>847</v>
      </c>
      <c r="M2293" t="s">
        <v>870</v>
      </c>
      <c r="N2293" t="s">
        <v>871</v>
      </c>
      <c r="O2293" t="s">
        <v>872</v>
      </c>
      <c r="P2293" t="s">
        <v>673</v>
      </c>
      <c r="Q2293" t="s">
        <v>749</v>
      </c>
      <c r="R2293" t="s">
        <v>561</v>
      </c>
      <c r="S2293" t="s">
        <v>1037</v>
      </c>
      <c r="T2293" t="s">
        <v>751</v>
      </c>
      <c r="U2293" t="s">
        <v>752</v>
      </c>
      <c r="V2293" t="s">
        <v>753</v>
      </c>
      <c r="W2293" t="s">
        <v>877</v>
      </c>
      <c r="X2293" t="s">
        <v>878</v>
      </c>
      <c r="Y2293" t="s">
        <v>755</v>
      </c>
      <c r="Z2293" t="s">
        <v>380</v>
      </c>
      <c r="AA2293" t="s">
        <v>1047</v>
      </c>
      <c r="AB2293" t="s">
        <v>1048</v>
      </c>
      <c r="AC2293" t="s">
        <v>758</v>
      </c>
      <c r="AD2293" t="s">
        <v>1049</v>
      </c>
      <c r="AE2293" t="s">
        <v>562</v>
      </c>
      <c r="AF2293" t="s">
        <v>790</v>
      </c>
      <c r="AG2293" t="s">
        <v>761</v>
      </c>
      <c r="AH2293" t="s">
        <v>762</v>
      </c>
      <c r="AI2293" t="s">
        <v>879</v>
      </c>
      <c r="AJ2293">
        <v>-2249.73</v>
      </c>
      <c r="AK2293">
        <v>0</v>
      </c>
      <c r="AL2293">
        <v>0</v>
      </c>
      <c r="AM2293" t="s">
        <v>764</v>
      </c>
      <c r="AN2293" t="s">
        <v>764</v>
      </c>
      <c r="AO2293" t="s">
        <v>764</v>
      </c>
    </row>
    <row r="2294" spans="1:41" x14ac:dyDescent="0.35">
      <c r="A2294">
        <v>1060743</v>
      </c>
      <c r="B2294" t="s">
        <v>740</v>
      </c>
      <c r="C2294" t="s">
        <v>741</v>
      </c>
      <c r="D2294" t="e">
        <v>#N/A</v>
      </c>
      <c r="E2294" t="s">
        <v>1102</v>
      </c>
      <c r="F2294" t="s">
        <v>869</v>
      </c>
      <c r="G2294">
        <v>2021</v>
      </c>
      <c r="H2294">
        <v>2</v>
      </c>
      <c r="I2294" t="s">
        <v>858</v>
      </c>
      <c r="J2294" s="29">
        <v>44255</v>
      </c>
      <c r="K2294" t="s">
        <v>744</v>
      </c>
      <c r="L2294" t="s">
        <v>847</v>
      </c>
      <c r="M2294" t="s">
        <v>870</v>
      </c>
      <c r="N2294" t="s">
        <v>871</v>
      </c>
      <c r="O2294" t="s">
        <v>872</v>
      </c>
      <c r="P2294" t="s">
        <v>673</v>
      </c>
      <c r="Q2294" t="s">
        <v>749</v>
      </c>
      <c r="R2294" t="s">
        <v>561</v>
      </c>
      <c r="S2294" t="s">
        <v>1037</v>
      </c>
      <c r="T2294" t="s">
        <v>751</v>
      </c>
      <c r="U2294" t="s">
        <v>752</v>
      </c>
      <c r="V2294" t="s">
        <v>753</v>
      </c>
      <c r="W2294" t="s">
        <v>788</v>
      </c>
      <c r="X2294" t="s">
        <v>789</v>
      </c>
      <c r="Y2294" t="s">
        <v>755</v>
      </c>
      <c r="Z2294" t="s">
        <v>380</v>
      </c>
      <c r="AA2294" t="s">
        <v>1047</v>
      </c>
      <c r="AB2294" t="s">
        <v>1048</v>
      </c>
      <c r="AC2294" t="s">
        <v>758</v>
      </c>
      <c r="AD2294" t="s">
        <v>1049</v>
      </c>
      <c r="AE2294" t="s">
        <v>562</v>
      </c>
      <c r="AF2294" t="s">
        <v>790</v>
      </c>
      <c r="AG2294" t="s">
        <v>761</v>
      </c>
      <c r="AH2294" t="s">
        <v>762</v>
      </c>
      <c r="AI2294" t="s">
        <v>791</v>
      </c>
      <c r="AJ2294">
        <v>-1057.0999999999999</v>
      </c>
      <c r="AK2294">
        <v>0</v>
      </c>
      <c r="AL2294">
        <v>0</v>
      </c>
      <c r="AM2294" t="s">
        <v>764</v>
      </c>
      <c r="AN2294" t="s">
        <v>764</v>
      </c>
      <c r="AO2294" t="s">
        <v>764</v>
      </c>
    </row>
    <row r="2295" spans="1:41" x14ac:dyDescent="0.35">
      <c r="A2295">
        <v>1060731</v>
      </c>
      <c r="B2295" t="s">
        <v>740</v>
      </c>
      <c r="C2295" t="s">
        <v>741</v>
      </c>
      <c r="D2295" t="e">
        <v>#N/A</v>
      </c>
      <c r="E2295" t="s">
        <v>1058</v>
      </c>
      <c r="F2295" t="s">
        <v>869</v>
      </c>
      <c r="G2295">
        <v>2021</v>
      </c>
      <c r="H2295">
        <v>2</v>
      </c>
      <c r="I2295" t="s">
        <v>858</v>
      </c>
      <c r="J2295" s="29">
        <v>44255</v>
      </c>
      <c r="K2295" t="s">
        <v>744</v>
      </c>
      <c r="L2295" t="s">
        <v>847</v>
      </c>
      <c r="M2295" t="s">
        <v>870</v>
      </c>
      <c r="N2295" t="s">
        <v>871</v>
      </c>
      <c r="O2295" t="s">
        <v>872</v>
      </c>
      <c r="P2295" t="s">
        <v>673</v>
      </c>
      <c r="Q2295" t="s">
        <v>749</v>
      </c>
      <c r="R2295" t="s">
        <v>1053</v>
      </c>
      <c r="S2295" t="s">
        <v>1054</v>
      </c>
      <c r="T2295" t="s">
        <v>751</v>
      </c>
      <c r="U2295" t="s">
        <v>752</v>
      </c>
      <c r="V2295" t="s">
        <v>753</v>
      </c>
      <c r="W2295" t="s">
        <v>1059</v>
      </c>
      <c r="X2295" t="s">
        <v>1060</v>
      </c>
      <c r="Y2295" t="s">
        <v>755</v>
      </c>
      <c r="Z2295" t="s">
        <v>380</v>
      </c>
      <c r="AA2295" t="s">
        <v>1047</v>
      </c>
      <c r="AB2295" t="s">
        <v>1048</v>
      </c>
      <c r="AC2295" t="s">
        <v>758</v>
      </c>
      <c r="AD2295" t="s">
        <v>1049</v>
      </c>
      <c r="AE2295" t="s">
        <v>575</v>
      </c>
      <c r="AF2295" t="s">
        <v>790</v>
      </c>
      <c r="AG2295" t="s">
        <v>761</v>
      </c>
      <c r="AH2295" t="s">
        <v>762</v>
      </c>
      <c r="AI2295" t="s">
        <v>791</v>
      </c>
      <c r="AJ2295">
        <v>-1760.81</v>
      </c>
      <c r="AK2295">
        <v>0</v>
      </c>
      <c r="AL2295">
        <v>0</v>
      </c>
      <c r="AM2295" t="s">
        <v>764</v>
      </c>
      <c r="AN2295" t="s">
        <v>764</v>
      </c>
      <c r="AO2295" t="s">
        <v>764</v>
      </c>
    </row>
    <row r="2296" spans="1:41" x14ac:dyDescent="0.35">
      <c r="A2296">
        <v>1060732</v>
      </c>
      <c r="B2296" t="s">
        <v>740</v>
      </c>
      <c r="C2296" t="s">
        <v>741</v>
      </c>
      <c r="D2296" t="e">
        <v>#N/A</v>
      </c>
      <c r="E2296" t="s">
        <v>1081</v>
      </c>
      <c r="F2296" t="s">
        <v>869</v>
      </c>
      <c r="G2296">
        <v>2021</v>
      </c>
      <c r="H2296">
        <v>2</v>
      </c>
      <c r="I2296" t="s">
        <v>858</v>
      </c>
      <c r="J2296" s="29">
        <v>44255</v>
      </c>
      <c r="K2296" t="s">
        <v>744</v>
      </c>
      <c r="L2296" t="s">
        <v>847</v>
      </c>
      <c r="M2296" t="s">
        <v>870</v>
      </c>
      <c r="N2296" t="s">
        <v>871</v>
      </c>
      <c r="O2296" t="s">
        <v>872</v>
      </c>
      <c r="P2296" t="s">
        <v>673</v>
      </c>
      <c r="Q2296" t="s">
        <v>749</v>
      </c>
      <c r="R2296" t="s">
        <v>1053</v>
      </c>
      <c r="S2296" t="s">
        <v>1054</v>
      </c>
      <c r="T2296" t="s">
        <v>751</v>
      </c>
      <c r="U2296" t="s">
        <v>752</v>
      </c>
      <c r="V2296" t="s">
        <v>753</v>
      </c>
      <c r="W2296" t="s">
        <v>1082</v>
      </c>
      <c r="X2296" t="s">
        <v>1083</v>
      </c>
      <c r="Y2296" t="s">
        <v>755</v>
      </c>
      <c r="Z2296" t="s">
        <v>380</v>
      </c>
      <c r="AA2296" t="s">
        <v>1047</v>
      </c>
      <c r="AB2296" t="s">
        <v>1048</v>
      </c>
      <c r="AC2296" t="s">
        <v>758</v>
      </c>
      <c r="AD2296" t="s">
        <v>1049</v>
      </c>
      <c r="AE2296" t="s">
        <v>575</v>
      </c>
      <c r="AF2296" t="s">
        <v>790</v>
      </c>
      <c r="AG2296" t="s">
        <v>761</v>
      </c>
      <c r="AH2296" t="s">
        <v>762</v>
      </c>
      <c r="AI2296" t="s">
        <v>791</v>
      </c>
      <c r="AJ2296">
        <v>-265.89999999999998</v>
      </c>
      <c r="AK2296">
        <v>0</v>
      </c>
      <c r="AL2296">
        <v>0</v>
      </c>
      <c r="AM2296" t="s">
        <v>764</v>
      </c>
      <c r="AN2296" t="s">
        <v>764</v>
      </c>
      <c r="AO2296" t="s">
        <v>764</v>
      </c>
    </row>
    <row r="2297" spans="1:41" x14ac:dyDescent="0.35">
      <c r="A2297">
        <v>1433586</v>
      </c>
      <c r="B2297" t="s">
        <v>740</v>
      </c>
      <c r="C2297" t="s">
        <v>741</v>
      </c>
      <c r="D2297" t="e">
        <v>#N/A</v>
      </c>
      <c r="E2297" t="s">
        <v>1076</v>
      </c>
      <c r="F2297" t="s">
        <v>869</v>
      </c>
      <c r="G2297">
        <v>2021</v>
      </c>
      <c r="H2297">
        <v>2</v>
      </c>
      <c r="I2297" t="s">
        <v>858</v>
      </c>
      <c r="J2297" s="29">
        <v>44255</v>
      </c>
      <c r="K2297" t="s">
        <v>744</v>
      </c>
      <c r="L2297" t="s">
        <v>847</v>
      </c>
      <c r="M2297" t="s">
        <v>870</v>
      </c>
      <c r="N2297" t="s">
        <v>871</v>
      </c>
      <c r="O2297" t="s">
        <v>872</v>
      </c>
      <c r="P2297" t="s">
        <v>673</v>
      </c>
      <c r="Q2297" t="s">
        <v>749</v>
      </c>
      <c r="R2297" t="s">
        <v>1053</v>
      </c>
      <c r="S2297" t="s">
        <v>1054</v>
      </c>
      <c r="T2297" t="s">
        <v>751</v>
      </c>
      <c r="U2297" t="s">
        <v>752</v>
      </c>
      <c r="V2297" t="s">
        <v>753</v>
      </c>
      <c r="W2297" t="s">
        <v>1077</v>
      </c>
      <c r="X2297" t="s">
        <v>1078</v>
      </c>
      <c r="Y2297" t="s">
        <v>755</v>
      </c>
      <c r="Z2297" t="s">
        <v>380</v>
      </c>
      <c r="AA2297" t="s">
        <v>1047</v>
      </c>
      <c r="AB2297" t="s">
        <v>1048</v>
      </c>
      <c r="AC2297" t="s">
        <v>758</v>
      </c>
      <c r="AD2297" t="s">
        <v>1049</v>
      </c>
      <c r="AE2297" t="s">
        <v>575</v>
      </c>
      <c r="AF2297" t="s">
        <v>1079</v>
      </c>
      <c r="AG2297" t="s">
        <v>761</v>
      </c>
      <c r="AH2297" t="s">
        <v>762</v>
      </c>
      <c r="AI2297" t="s">
        <v>1080</v>
      </c>
      <c r="AJ2297">
        <v>-6274.96</v>
      </c>
      <c r="AK2297">
        <v>0</v>
      </c>
      <c r="AL2297">
        <v>0</v>
      </c>
      <c r="AM2297" t="s">
        <v>764</v>
      </c>
      <c r="AN2297" t="s">
        <v>764</v>
      </c>
      <c r="AO2297" t="s">
        <v>764</v>
      </c>
    </row>
    <row r="2298" spans="1:41" x14ac:dyDescent="0.35">
      <c r="A2298">
        <v>1079978</v>
      </c>
      <c r="B2298" t="s">
        <v>740</v>
      </c>
      <c r="C2298" t="s">
        <v>741</v>
      </c>
      <c r="D2298" t="e">
        <v>#N/A</v>
      </c>
      <c r="E2298" t="s">
        <v>1070</v>
      </c>
      <c r="F2298" t="s">
        <v>869</v>
      </c>
      <c r="G2298">
        <v>2021</v>
      </c>
      <c r="H2298">
        <v>2</v>
      </c>
      <c r="I2298" t="s">
        <v>858</v>
      </c>
      <c r="J2298" s="29">
        <v>44255</v>
      </c>
      <c r="K2298" t="s">
        <v>744</v>
      </c>
      <c r="L2298" t="s">
        <v>847</v>
      </c>
      <c r="M2298" t="s">
        <v>870</v>
      </c>
      <c r="N2298" t="s">
        <v>871</v>
      </c>
      <c r="O2298" t="s">
        <v>872</v>
      </c>
      <c r="P2298" t="s">
        <v>673</v>
      </c>
      <c r="Q2298" t="s">
        <v>749</v>
      </c>
      <c r="R2298" t="s">
        <v>1053</v>
      </c>
      <c r="S2298" t="s">
        <v>1054</v>
      </c>
      <c r="T2298" t="s">
        <v>751</v>
      </c>
      <c r="U2298" t="s">
        <v>752</v>
      </c>
      <c r="V2298" t="s">
        <v>753</v>
      </c>
      <c r="W2298" t="s">
        <v>1071</v>
      </c>
      <c r="X2298" t="s">
        <v>1072</v>
      </c>
      <c r="Y2298" t="s">
        <v>755</v>
      </c>
      <c r="Z2298" t="s">
        <v>380</v>
      </c>
      <c r="AA2298" t="s">
        <v>1047</v>
      </c>
      <c r="AB2298" t="s">
        <v>1048</v>
      </c>
      <c r="AC2298" t="s">
        <v>758</v>
      </c>
      <c r="AD2298" t="s">
        <v>1049</v>
      </c>
      <c r="AE2298" t="s">
        <v>575</v>
      </c>
      <c r="AF2298" t="s">
        <v>882</v>
      </c>
      <c r="AG2298" t="s">
        <v>761</v>
      </c>
      <c r="AH2298" t="s">
        <v>762</v>
      </c>
      <c r="AI2298" t="s">
        <v>883</v>
      </c>
      <c r="AJ2298">
        <v>-8522.3700000000008</v>
      </c>
      <c r="AK2298">
        <v>0</v>
      </c>
      <c r="AL2298">
        <v>0</v>
      </c>
      <c r="AM2298" t="s">
        <v>764</v>
      </c>
      <c r="AN2298" t="s">
        <v>764</v>
      </c>
      <c r="AO2298" t="s">
        <v>764</v>
      </c>
    </row>
    <row r="2299" spans="1:41" x14ac:dyDescent="0.35">
      <c r="A2299">
        <v>1464314</v>
      </c>
      <c r="B2299" t="s">
        <v>740</v>
      </c>
      <c r="C2299" t="s">
        <v>741</v>
      </c>
      <c r="D2299" t="e">
        <v>#N/A</v>
      </c>
      <c r="E2299" t="s">
        <v>1061</v>
      </c>
      <c r="F2299" t="s">
        <v>869</v>
      </c>
      <c r="G2299">
        <v>2021</v>
      </c>
      <c r="H2299">
        <v>2</v>
      </c>
      <c r="I2299" t="s">
        <v>858</v>
      </c>
      <c r="J2299" s="29">
        <v>44255</v>
      </c>
      <c r="K2299" t="s">
        <v>744</v>
      </c>
      <c r="L2299" t="s">
        <v>847</v>
      </c>
      <c r="M2299" t="s">
        <v>870</v>
      </c>
      <c r="N2299" t="s">
        <v>871</v>
      </c>
      <c r="O2299" t="s">
        <v>872</v>
      </c>
      <c r="P2299" t="s">
        <v>673</v>
      </c>
      <c r="Q2299" t="s">
        <v>749</v>
      </c>
      <c r="R2299" t="s">
        <v>1053</v>
      </c>
      <c r="S2299" t="s">
        <v>1054</v>
      </c>
      <c r="T2299" t="s">
        <v>751</v>
      </c>
      <c r="U2299" t="s">
        <v>752</v>
      </c>
      <c r="V2299" t="s">
        <v>753</v>
      </c>
      <c r="W2299" t="s">
        <v>1062</v>
      </c>
      <c r="X2299" t="s">
        <v>1063</v>
      </c>
      <c r="Y2299" t="s">
        <v>755</v>
      </c>
      <c r="Z2299" t="s">
        <v>380</v>
      </c>
      <c r="AA2299" t="s">
        <v>1047</v>
      </c>
      <c r="AB2299" t="s">
        <v>1048</v>
      </c>
      <c r="AC2299" t="s">
        <v>758</v>
      </c>
      <c r="AD2299" t="s">
        <v>1049</v>
      </c>
      <c r="AE2299" t="s">
        <v>575</v>
      </c>
      <c r="AF2299" t="s">
        <v>790</v>
      </c>
      <c r="AG2299" t="s">
        <v>761</v>
      </c>
      <c r="AH2299" t="s">
        <v>762</v>
      </c>
      <c r="AI2299" t="s">
        <v>1064</v>
      </c>
      <c r="AJ2299">
        <v>-45.77</v>
      </c>
      <c r="AK2299">
        <v>0</v>
      </c>
      <c r="AL2299">
        <v>0</v>
      </c>
      <c r="AM2299" t="s">
        <v>764</v>
      </c>
      <c r="AN2299" t="s">
        <v>764</v>
      </c>
      <c r="AO2299" t="s">
        <v>764</v>
      </c>
    </row>
    <row r="2300" spans="1:41" x14ac:dyDescent="0.35">
      <c r="A2300">
        <v>1464314</v>
      </c>
      <c r="B2300" t="s">
        <v>740</v>
      </c>
      <c r="C2300" t="s">
        <v>741</v>
      </c>
      <c r="D2300" t="e">
        <v>#N/A</v>
      </c>
      <c r="E2300" t="s">
        <v>1061</v>
      </c>
      <c r="F2300" t="s">
        <v>869</v>
      </c>
      <c r="G2300">
        <v>2021</v>
      </c>
      <c r="H2300">
        <v>2</v>
      </c>
      <c r="I2300" t="s">
        <v>858</v>
      </c>
      <c r="J2300" s="29">
        <v>44255</v>
      </c>
      <c r="K2300" t="s">
        <v>744</v>
      </c>
      <c r="L2300" t="s">
        <v>847</v>
      </c>
      <c r="M2300" t="s">
        <v>870</v>
      </c>
      <c r="N2300" t="s">
        <v>871</v>
      </c>
      <c r="O2300" t="s">
        <v>872</v>
      </c>
      <c r="P2300" t="s">
        <v>673</v>
      </c>
      <c r="Q2300" t="s">
        <v>749</v>
      </c>
      <c r="R2300" t="s">
        <v>1053</v>
      </c>
      <c r="S2300" t="s">
        <v>1054</v>
      </c>
      <c r="T2300" t="s">
        <v>751</v>
      </c>
      <c r="U2300" t="s">
        <v>752</v>
      </c>
      <c r="V2300" t="s">
        <v>753</v>
      </c>
      <c r="W2300" t="s">
        <v>1062</v>
      </c>
      <c r="X2300" t="s">
        <v>1063</v>
      </c>
      <c r="Y2300" t="s">
        <v>755</v>
      </c>
      <c r="Z2300" t="s">
        <v>380</v>
      </c>
      <c r="AA2300" t="s">
        <v>1047</v>
      </c>
      <c r="AB2300" t="s">
        <v>1048</v>
      </c>
      <c r="AC2300" t="s">
        <v>758</v>
      </c>
      <c r="AD2300" t="s">
        <v>1049</v>
      </c>
      <c r="AE2300" t="s">
        <v>575</v>
      </c>
      <c r="AF2300" t="s">
        <v>790</v>
      </c>
      <c r="AG2300" t="s">
        <v>761</v>
      </c>
      <c r="AH2300" t="s">
        <v>762</v>
      </c>
      <c r="AI2300" t="s">
        <v>1064</v>
      </c>
      <c r="AJ2300">
        <v>-3977.99</v>
      </c>
      <c r="AK2300">
        <v>0</v>
      </c>
      <c r="AL2300">
        <v>0</v>
      </c>
      <c r="AM2300" t="s">
        <v>764</v>
      </c>
      <c r="AN2300" t="s">
        <v>764</v>
      </c>
      <c r="AO2300" t="s">
        <v>764</v>
      </c>
    </row>
    <row r="2301" spans="1:41" x14ac:dyDescent="0.35">
      <c r="A2301">
        <v>1720204</v>
      </c>
      <c r="B2301" t="s">
        <v>740</v>
      </c>
      <c r="C2301" t="s">
        <v>741</v>
      </c>
      <c r="D2301" t="e">
        <v>#N/A</v>
      </c>
      <c r="E2301" t="s">
        <v>1073</v>
      </c>
      <c r="F2301" t="s">
        <v>869</v>
      </c>
      <c r="G2301">
        <v>2021</v>
      </c>
      <c r="H2301">
        <v>2</v>
      </c>
      <c r="I2301" t="s">
        <v>858</v>
      </c>
      <c r="J2301" s="29">
        <v>44255</v>
      </c>
      <c r="K2301" t="s">
        <v>744</v>
      </c>
      <c r="L2301" t="s">
        <v>847</v>
      </c>
      <c r="M2301" t="s">
        <v>870</v>
      </c>
      <c r="N2301" t="s">
        <v>871</v>
      </c>
      <c r="O2301" t="s">
        <v>872</v>
      </c>
      <c r="P2301" t="s">
        <v>673</v>
      </c>
      <c r="Q2301" t="s">
        <v>749</v>
      </c>
      <c r="R2301" t="s">
        <v>1053</v>
      </c>
      <c r="S2301" t="s">
        <v>1054</v>
      </c>
      <c r="T2301" t="s">
        <v>751</v>
      </c>
      <c r="U2301" t="s">
        <v>752</v>
      </c>
      <c r="V2301" t="s">
        <v>753</v>
      </c>
      <c r="W2301" t="s">
        <v>1074</v>
      </c>
      <c r="X2301" t="s">
        <v>1075</v>
      </c>
      <c r="Y2301" t="s">
        <v>755</v>
      </c>
      <c r="Z2301" t="s">
        <v>380</v>
      </c>
      <c r="AA2301" t="s">
        <v>1047</v>
      </c>
      <c r="AB2301" t="s">
        <v>1048</v>
      </c>
      <c r="AC2301" t="s">
        <v>758</v>
      </c>
      <c r="AD2301" t="s">
        <v>1049</v>
      </c>
      <c r="AE2301" t="s">
        <v>575</v>
      </c>
      <c r="AF2301" t="s">
        <v>925</v>
      </c>
      <c r="AG2301" t="s">
        <v>761</v>
      </c>
      <c r="AH2301" t="s">
        <v>762</v>
      </c>
      <c r="AI2301" t="s">
        <v>926</v>
      </c>
      <c r="AJ2301">
        <v>-361.78</v>
      </c>
      <c r="AK2301">
        <v>0</v>
      </c>
      <c r="AL2301">
        <v>0</v>
      </c>
      <c r="AM2301" t="s">
        <v>764</v>
      </c>
      <c r="AN2301" t="s">
        <v>764</v>
      </c>
      <c r="AO2301" t="s">
        <v>764</v>
      </c>
    </row>
    <row r="2302" spans="1:41" x14ac:dyDescent="0.35">
      <c r="A2302">
        <v>1720205</v>
      </c>
      <c r="B2302" t="s">
        <v>740</v>
      </c>
      <c r="C2302" t="s">
        <v>741</v>
      </c>
      <c r="D2302" t="e">
        <v>#N/A</v>
      </c>
      <c r="E2302" t="s">
        <v>1121</v>
      </c>
      <c r="F2302" t="s">
        <v>869</v>
      </c>
      <c r="G2302">
        <v>2021</v>
      </c>
      <c r="H2302">
        <v>2</v>
      </c>
      <c r="I2302" t="s">
        <v>858</v>
      </c>
      <c r="J2302" s="29">
        <v>44255</v>
      </c>
      <c r="K2302" t="s">
        <v>744</v>
      </c>
      <c r="L2302" t="s">
        <v>847</v>
      </c>
      <c r="M2302" t="s">
        <v>870</v>
      </c>
      <c r="N2302" t="s">
        <v>871</v>
      </c>
      <c r="O2302" t="s">
        <v>872</v>
      </c>
      <c r="P2302" t="s">
        <v>673</v>
      </c>
      <c r="Q2302" t="s">
        <v>749</v>
      </c>
      <c r="R2302" t="s">
        <v>376</v>
      </c>
      <c r="S2302" t="s">
        <v>1042</v>
      </c>
      <c r="T2302" t="s">
        <v>751</v>
      </c>
      <c r="U2302" t="s">
        <v>752</v>
      </c>
      <c r="V2302" t="s">
        <v>753</v>
      </c>
      <c r="W2302" t="s">
        <v>1059</v>
      </c>
      <c r="X2302" t="s">
        <v>1060</v>
      </c>
      <c r="Y2302" t="s">
        <v>755</v>
      </c>
      <c r="Z2302" t="s">
        <v>380</v>
      </c>
      <c r="AA2302" t="s">
        <v>1047</v>
      </c>
      <c r="AB2302" t="s">
        <v>1048</v>
      </c>
      <c r="AC2302" t="s">
        <v>758</v>
      </c>
      <c r="AD2302" t="s">
        <v>1049</v>
      </c>
      <c r="AE2302" t="s">
        <v>768</v>
      </c>
      <c r="AF2302" t="s">
        <v>790</v>
      </c>
      <c r="AG2302" t="s">
        <v>761</v>
      </c>
      <c r="AH2302" t="s">
        <v>762</v>
      </c>
      <c r="AI2302" t="s">
        <v>791</v>
      </c>
      <c r="AJ2302">
        <v>-823.81</v>
      </c>
      <c r="AK2302">
        <v>0</v>
      </c>
      <c r="AL2302">
        <v>0</v>
      </c>
      <c r="AM2302" t="s">
        <v>764</v>
      </c>
      <c r="AN2302" t="s">
        <v>764</v>
      </c>
      <c r="AO2302" t="s">
        <v>764</v>
      </c>
    </row>
    <row r="2303" spans="1:41" x14ac:dyDescent="0.35">
      <c r="A2303">
        <v>1720209</v>
      </c>
      <c r="B2303" t="s">
        <v>740</v>
      </c>
      <c r="C2303" t="s">
        <v>741</v>
      </c>
      <c r="D2303" t="e">
        <v>#N/A</v>
      </c>
      <c r="E2303" t="s">
        <v>1122</v>
      </c>
      <c r="F2303" t="s">
        <v>869</v>
      </c>
      <c r="G2303">
        <v>2021</v>
      </c>
      <c r="H2303">
        <v>2</v>
      </c>
      <c r="I2303" t="s">
        <v>858</v>
      </c>
      <c r="J2303" s="29">
        <v>44255</v>
      </c>
      <c r="K2303" t="s">
        <v>744</v>
      </c>
      <c r="L2303" t="s">
        <v>847</v>
      </c>
      <c r="M2303" t="s">
        <v>870</v>
      </c>
      <c r="N2303" t="s">
        <v>871</v>
      </c>
      <c r="O2303" t="s">
        <v>872</v>
      </c>
      <c r="P2303" t="s">
        <v>673</v>
      </c>
      <c r="Q2303" t="s">
        <v>749</v>
      </c>
      <c r="R2303" t="s">
        <v>471</v>
      </c>
      <c r="S2303" t="s">
        <v>1041</v>
      </c>
      <c r="T2303" t="s">
        <v>751</v>
      </c>
      <c r="U2303" t="s">
        <v>752</v>
      </c>
      <c r="V2303" t="s">
        <v>753</v>
      </c>
      <c r="W2303" t="s">
        <v>1082</v>
      </c>
      <c r="X2303" t="s">
        <v>1083</v>
      </c>
      <c r="Y2303" t="s">
        <v>755</v>
      </c>
      <c r="Z2303" t="s">
        <v>380</v>
      </c>
      <c r="AA2303" t="s">
        <v>1047</v>
      </c>
      <c r="AB2303" t="s">
        <v>1048</v>
      </c>
      <c r="AC2303" t="s">
        <v>758</v>
      </c>
      <c r="AD2303" t="s">
        <v>1049</v>
      </c>
      <c r="AE2303" t="s">
        <v>472</v>
      </c>
      <c r="AF2303" t="s">
        <v>790</v>
      </c>
      <c r="AG2303" t="s">
        <v>761</v>
      </c>
      <c r="AH2303" t="s">
        <v>762</v>
      </c>
      <c r="AI2303" t="s">
        <v>791</v>
      </c>
      <c r="AJ2303">
        <v>-221.34</v>
      </c>
      <c r="AK2303">
        <v>0</v>
      </c>
      <c r="AL2303">
        <v>0</v>
      </c>
      <c r="AM2303" t="s">
        <v>764</v>
      </c>
      <c r="AN2303" t="s">
        <v>764</v>
      </c>
      <c r="AO2303" t="s">
        <v>764</v>
      </c>
    </row>
    <row r="2304" spans="1:41" x14ac:dyDescent="0.35">
      <c r="A2304">
        <v>1720210</v>
      </c>
      <c r="B2304" t="s">
        <v>740</v>
      </c>
      <c r="C2304" t="s">
        <v>741</v>
      </c>
      <c r="D2304" t="e">
        <v>#N/A</v>
      </c>
      <c r="E2304" t="s">
        <v>1123</v>
      </c>
      <c r="F2304" t="s">
        <v>869</v>
      </c>
      <c r="G2304">
        <v>2021</v>
      </c>
      <c r="H2304">
        <v>2</v>
      </c>
      <c r="I2304" t="s">
        <v>858</v>
      </c>
      <c r="J2304" s="29">
        <v>44255</v>
      </c>
      <c r="K2304" t="s">
        <v>744</v>
      </c>
      <c r="L2304" t="s">
        <v>847</v>
      </c>
      <c r="M2304" t="s">
        <v>870</v>
      </c>
      <c r="N2304" t="s">
        <v>871</v>
      </c>
      <c r="O2304" t="s">
        <v>872</v>
      </c>
      <c r="P2304" t="s">
        <v>673</v>
      </c>
      <c r="Q2304" t="s">
        <v>749</v>
      </c>
      <c r="R2304" t="s">
        <v>471</v>
      </c>
      <c r="S2304" t="s">
        <v>1041</v>
      </c>
      <c r="T2304" t="s">
        <v>751</v>
      </c>
      <c r="U2304" t="s">
        <v>752</v>
      </c>
      <c r="V2304" t="s">
        <v>753</v>
      </c>
      <c r="W2304" t="s">
        <v>1066</v>
      </c>
      <c r="X2304" t="s">
        <v>1067</v>
      </c>
      <c r="Y2304" t="s">
        <v>755</v>
      </c>
      <c r="Z2304" t="s">
        <v>380</v>
      </c>
      <c r="AA2304" t="s">
        <v>1047</v>
      </c>
      <c r="AB2304" t="s">
        <v>1048</v>
      </c>
      <c r="AC2304" t="s">
        <v>758</v>
      </c>
      <c r="AD2304" t="s">
        <v>1049</v>
      </c>
      <c r="AE2304" t="s">
        <v>472</v>
      </c>
      <c r="AF2304" t="s">
        <v>1068</v>
      </c>
      <c r="AG2304" t="s">
        <v>761</v>
      </c>
      <c r="AH2304" t="s">
        <v>762</v>
      </c>
      <c r="AI2304" t="s">
        <v>1069</v>
      </c>
      <c r="AJ2304">
        <v>-56.29</v>
      </c>
      <c r="AK2304">
        <v>0</v>
      </c>
      <c r="AL2304">
        <v>0</v>
      </c>
      <c r="AM2304" t="s">
        <v>764</v>
      </c>
      <c r="AN2304" t="s">
        <v>764</v>
      </c>
      <c r="AO2304" t="s">
        <v>764</v>
      </c>
    </row>
    <row r="2305" spans="1:41" x14ac:dyDescent="0.35">
      <c r="A2305">
        <v>1720229</v>
      </c>
      <c r="B2305" t="s">
        <v>740</v>
      </c>
      <c r="C2305" t="s">
        <v>741</v>
      </c>
      <c r="D2305" t="e">
        <v>#N/A</v>
      </c>
      <c r="E2305" t="s">
        <v>1124</v>
      </c>
      <c r="F2305" t="s">
        <v>869</v>
      </c>
      <c r="G2305">
        <v>2021</v>
      </c>
      <c r="H2305">
        <v>2</v>
      </c>
      <c r="I2305" t="s">
        <v>858</v>
      </c>
      <c r="J2305" s="29">
        <v>44255</v>
      </c>
      <c r="K2305" t="s">
        <v>744</v>
      </c>
      <c r="L2305" t="s">
        <v>847</v>
      </c>
      <c r="M2305" t="s">
        <v>870</v>
      </c>
      <c r="N2305" t="s">
        <v>871</v>
      </c>
      <c r="O2305" t="s">
        <v>872</v>
      </c>
      <c r="P2305" t="s">
        <v>673</v>
      </c>
      <c r="Q2305" t="s">
        <v>749</v>
      </c>
      <c r="R2305" t="s">
        <v>544</v>
      </c>
      <c r="S2305" t="s">
        <v>1038</v>
      </c>
      <c r="T2305" t="s">
        <v>751</v>
      </c>
      <c r="U2305" t="s">
        <v>752</v>
      </c>
      <c r="V2305" t="s">
        <v>753</v>
      </c>
      <c r="W2305" t="s">
        <v>1085</v>
      </c>
      <c r="X2305" t="s">
        <v>1086</v>
      </c>
      <c r="Y2305" t="s">
        <v>755</v>
      </c>
      <c r="Z2305" t="s">
        <v>380</v>
      </c>
      <c r="AA2305" t="s">
        <v>1047</v>
      </c>
      <c r="AB2305" t="s">
        <v>1048</v>
      </c>
      <c r="AC2305" t="s">
        <v>758</v>
      </c>
      <c r="AD2305" t="s">
        <v>1049</v>
      </c>
      <c r="AE2305" t="s">
        <v>768</v>
      </c>
      <c r="AF2305" t="s">
        <v>1087</v>
      </c>
      <c r="AG2305" t="s">
        <v>761</v>
      </c>
      <c r="AH2305" t="s">
        <v>762</v>
      </c>
      <c r="AI2305" t="s">
        <v>1088</v>
      </c>
      <c r="AJ2305">
        <v>-473.31</v>
      </c>
      <c r="AK2305">
        <v>0</v>
      </c>
      <c r="AL2305">
        <v>0</v>
      </c>
      <c r="AM2305" t="s">
        <v>764</v>
      </c>
      <c r="AN2305" t="s">
        <v>764</v>
      </c>
      <c r="AO2305" t="s">
        <v>764</v>
      </c>
    </row>
    <row r="2306" spans="1:41" x14ac:dyDescent="0.35">
      <c r="A2306">
        <v>1720230</v>
      </c>
      <c r="B2306" t="s">
        <v>740</v>
      </c>
      <c r="C2306" t="s">
        <v>741</v>
      </c>
      <c r="D2306" t="e">
        <v>#N/A</v>
      </c>
      <c r="E2306" t="s">
        <v>1125</v>
      </c>
      <c r="F2306" t="s">
        <v>869</v>
      </c>
      <c r="G2306">
        <v>2021</v>
      </c>
      <c r="H2306">
        <v>2</v>
      </c>
      <c r="I2306" t="s">
        <v>858</v>
      </c>
      <c r="J2306" s="29">
        <v>44255</v>
      </c>
      <c r="K2306" t="s">
        <v>744</v>
      </c>
      <c r="L2306" t="s">
        <v>847</v>
      </c>
      <c r="M2306" t="s">
        <v>870</v>
      </c>
      <c r="N2306" t="s">
        <v>871</v>
      </c>
      <c r="O2306" t="s">
        <v>872</v>
      </c>
      <c r="P2306" t="s">
        <v>673</v>
      </c>
      <c r="Q2306" t="s">
        <v>749</v>
      </c>
      <c r="R2306" t="s">
        <v>561</v>
      </c>
      <c r="S2306" t="s">
        <v>1037</v>
      </c>
      <c r="T2306" t="s">
        <v>751</v>
      </c>
      <c r="U2306" t="s">
        <v>752</v>
      </c>
      <c r="V2306" t="s">
        <v>753</v>
      </c>
      <c r="W2306" t="s">
        <v>1085</v>
      </c>
      <c r="X2306" t="s">
        <v>1086</v>
      </c>
      <c r="Y2306" t="s">
        <v>755</v>
      </c>
      <c r="Z2306" t="s">
        <v>380</v>
      </c>
      <c r="AA2306" t="s">
        <v>1047</v>
      </c>
      <c r="AB2306" t="s">
        <v>1048</v>
      </c>
      <c r="AC2306" t="s">
        <v>758</v>
      </c>
      <c r="AD2306" t="s">
        <v>1049</v>
      </c>
      <c r="AE2306" t="s">
        <v>562</v>
      </c>
      <c r="AF2306" t="s">
        <v>1087</v>
      </c>
      <c r="AG2306" t="s">
        <v>761</v>
      </c>
      <c r="AH2306" t="s">
        <v>762</v>
      </c>
      <c r="AI2306" t="s">
        <v>1088</v>
      </c>
      <c r="AJ2306">
        <v>-344.31</v>
      </c>
      <c r="AK2306">
        <v>0</v>
      </c>
      <c r="AL2306">
        <v>0</v>
      </c>
      <c r="AM2306" t="s">
        <v>764</v>
      </c>
      <c r="AN2306" t="s">
        <v>764</v>
      </c>
      <c r="AO2306" t="s">
        <v>764</v>
      </c>
    </row>
    <row r="2307" spans="1:41" x14ac:dyDescent="0.35">
      <c r="A2307">
        <v>1230439</v>
      </c>
      <c r="B2307" t="s">
        <v>740</v>
      </c>
      <c r="C2307" t="s">
        <v>741</v>
      </c>
      <c r="D2307" t="e">
        <v>#N/A</v>
      </c>
      <c r="E2307" t="s">
        <v>1117</v>
      </c>
      <c r="F2307" t="s">
        <v>869</v>
      </c>
      <c r="G2307">
        <v>2021</v>
      </c>
      <c r="H2307">
        <v>2</v>
      </c>
      <c r="I2307" t="s">
        <v>858</v>
      </c>
      <c r="J2307" s="29">
        <v>44255</v>
      </c>
      <c r="K2307" t="s">
        <v>744</v>
      </c>
      <c r="L2307" t="s">
        <v>769</v>
      </c>
      <c r="M2307" t="s">
        <v>896</v>
      </c>
      <c r="N2307" t="s">
        <v>897</v>
      </c>
      <c r="O2307" t="s">
        <v>850</v>
      </c>
      <c r="P2307" t="s">
        <v>673</v>
      </c>
      <c r="Q2307" t="s">
        <v>749</v>
      </c>
      <c r="R2307" t="s">
        <v>376</v>
      </c>
      <c r="S2307" t="s">
        <v>1042</v>
      </c>
      <c r="T2307" t="s">
        <v>751</v>
      </c>
      <c r="U2307" t="s">
        <v>752</v>
      </c>
      <c r="V2307" t="s">
        <v>753</v>
      </c>
      <c r="W2307" t="s">
        <v>1085</v>
      </c>
      <c r="X2307" t="s">
        <v>1086</v>
      </c>
      <c r="Y2307" t="s">
        <v>755</v>
      </c>
      <c r="Z2307" t="s">
        <v>380</v>
      </c>
      <c r="AA2307" t="s">
        <v>1047</v>
      </c>
      <c r="AB2307" t="s">
        <v>1048</v>
      </c>
      <c r="AC2307" t="s">
        <v>758</v>
      </c>
      <c r="AD2307" t="s">
        <v>1049</v>
      </c>
      <c r="AE2307" t="s">
        <v>768</v>
      </c>
      <c r="AF2307" t="s">
        <v>1087</v>
      </c>
      <c r="AG2307" t="s">
        <v>761</v>
      </c>
      <c r="AH2307" t="s">
        <v>762</v>
      </c>
      <c r="AI2307" t="s">
        <v>1088</v>
      </c>
      <c r="AJ2307">
        <v>-443.52</v>
      </c>
      <c r="AK2307">
        <v>0</v>
      </c>
      <c r="AL2307">
        <v>0</v>
      </c>
      <c r="AM2307" t="s">
        <v>764</v>
      </c>
      <c r="AN2307" t="s">
        <v>764</v>
      </c>
      <c r="AO2307" t="s">
        <v>764</v>
      </c>
    </row>
    <row r="2308" spans="1:41" x14ac:dyDescent="0.35">
      <c r="A2308">
        <v>1021526</v>
      </c>
      <c r="B2308" t="s">
        <v>740</v>
      </c>
      <c r="C2308" t="s">
        <v>741</v>
      </c>
      <c r="D2308" t="e">
        <v>#N/A</v>
      </c>
      <c r="E2308" t="s">
        <v>1052</v>
      </c>
      <c r="F2308" t="s">
        <v>869</v>
      </c>
      <c r="G2308">
        <v>2021</v>
      </c>
      <c r="H2308">
        <v>2</v>
      </c>
      <c r="I2308" t="s">
        <v>858</v>
      </c>
      <c r="J2308" s="29">
        <v>44255</v>
      </c>
      <c r="K2308" t="s">
        <v>744</v>
      </c>
      <c r="L2308" t="s">
        <v>769</v>
      </c>
      <c r="M2308" t="s">
        <v>896</v>
      </c>
      <c r="N2308" t="s">
        <v>897</v>
      </c>
      <c r="O2308" t="s">
        <v>850</v>
      </c>
      <c r="P2308" t="s">
        <v>673</v>
      </c>
      <c r="Q2308" t="s">
        <v>749</v>
      </c>
      <c r="R2308" t="s">
        <v>1053</v>
      </c>
      <c r="S2308" t="s">
        <v>1054</v>
      </c>
      <c r="T2308" t="s">
        <v>751</v>
      </c>
      <c r="U2308" t="s">
        <v>752</v>
      </c>
      <c r="V2308" t="s">
        <v>753</v>
      </c>
      <c r="W2308" t="s">
        <v>1053</v>
      </c>
      <c r="X2308" t="s">
        <v>1055</v>
      </c>
      <c r="Y2308" t="s">
        <v>755</v>
      </c>
      <c r="Z2308" t="s">
        <v>380</v>
      </c>
      <c r="AA2308" t="s">
        <v>1047</v>
      </c>
      <c r="AB2308" t="s">
        <v>1048</v>
      </c>
      <c r="AC2308" t="s">
        <v>758</v>
      </c>
      <c r="AD2308" t="s">
        <v>1049</v>
      </c>
      <c r="AE2308" t="s">
        <v>575</v>
      </c>
      <c r="AF2308" t="s">
        <v>1056</v>
      </c>
      <c r="AG2308" t="s">
        <v>761</v>
      </c>
      <c r="AH2308" t="s">
        <v>762</v>
      </c>
      <c r="AI2308" t="s">
        <v>1057</v>
      </c>
      <c r="AJ2308">
        <v>-71.89</v>
      </c>
      <c r="AK2308">
        <v>0</v>
      </c>
      <c r="AL2308">
        <v>0</v>
      </c>
      <c r="AM2308" t="s">
        <v>764</v>
      </c>
      <c r="AN2308" t="s">
        <v>764</v>
      </c>
      <c r="AO2308" t="s">
        <v>764</v>
      </c>
    </row>
    <row r="2309" spans="1:41" x14ac:dyDescent="0.35">
      <c r="A2309">
        <v>1021526</v>
      </c>
      <c r="B2309" t="s">
        <v>740</v>
      </c>
      <c r="C2309" t="s">
        <v>741</v>
      </c>
      <c r="D2309" t="e">
        <v>#N/A</v>
      </c>
      <c r="E2309" t="s">
        <v>1052</v>
      </c>
      <c r="F2309" t="s">
        <v>869</v>
      </c>
      <c r="G2309">
        <v>2021</v>
      </c>
      <c r="H2309">
        <v>2</v>
      </c>
      <c r="I2309" t="s">
        <v>858</v>
      </c>
      <c r="J2309" s="29">
        <v>44255</v>
      </c>
      <c r="K2309" t="s">
        <v>744</v>
      </c>
      <c r="L2309" t="s">
        <v>769</v>
      </c>
      <c r="M2309" t="s">
        <v>896</v>
      </c>
      <c r="N2309" t="s">
        <v>897</v>
      </c>
      <c r="O2309" t="s">
        <v>850</v>
      </c>
      <c r="P2309" t="s">
        <v>673</v>
      </c>
      <c r="Q2309" t="s">
        <v>749</v>
      </c>
      <c r="R2309" t="s">
        <v>1053</v>
      </c>
      <c r="S2309" t="s">
        <v>1054</v>
      </c>
      <c r="T2309" t="s">
        <v>751</v>
      </c>
      <c r="U2309" t="s">
        <v>752</v>
      </c>
      <c r="V2309" t="s">
        <v>753</v>
      </c>
      <c r="W2309" t="s">
        <v>1053</v>
      </c>
      <c r="X2309" t="s">
        <v>1055</v>
      </c>
      <c r="Y2309" t="s">
        <v>755</v>
      </c>
      <c r="Z2309" t="s">
        <v>380</v>
      </c>
      <c r="AA2309" t="s">
        <v>1047</v>
      </c>
      <c r="AB2309" t="s">
        <v>1048</v>
      </c>
      <c r="AC2309" t="s">
        <v>758</v>
      </c>
      <c r="AD2309" t="s">
        <v>1049</v>
      </c>
      <c r="AE2309" t="s">
        <v>575</v>
      </c>
      <c r="AF2309" t="s">
        <v>1056</v>
      </c>
      <c r="AG2309" t="s">
        <v>761</v>
      </c>
      <c r="AH2309" t="s">
        <v>762</v>
      </c>
      <c r="AI2309" t="s">
        <v>1057</v>
      </c>
      <c r="AJ2309">
        <v>-729.3</v>
      </c>
      <c r="AK2309">
        <v>0</v>
      </c>
      <c r="AL2309">
        <v>0</v>
      </c>
      <c r="AM2309" t="s">
        <v>764</v>
      </c>
      <c r="AN2309" t="s">
        <v>764</v>
      </c>
      <c r="AO2309" t="s">
        <v>764</v>
      </c>
    </row>
    <row r="2310" spans="1:41" x14ac:dyDescent="0.35">
      <c r="A2310">
        <v>1021526</v>
      </c>
      <c r="B2310" t="s">
        <v>740</v>
      </c>
      <c r="C2310" t="s">
        <v>741</v>
      </c>
      <c r="D2310" t="e">
        <v>#N/A</v>
      </c>
      <c r="E2310" t="s">
        <v>1052</v>
      </c>
      <c r="F2310" t="s">
        <v>869</v>
      </c>
      <c r="G2310">
        <v>2021</v>
      </c>
      <c r="H2310">
        <v>2</v>
      </c>
      <c r="I2310" t="s">
        <v>858</v>
      </c>
      <c r="J2310" s="29">
        <v>44255</v>
      </c>
      <c r="K2310" t="s">
        <v>744</v>
      </c>
      <c r="L2310" t="s">
        <v>769</v>
      </c>
      <c r="M2310" t="s">
        <v>896</v>
      </c>
      <c r="N2310" t="s">
        <v>897</v>
      </c>
      <c r="O2310" t="s">
        <v>850</v>
      </c>
      <c r="P2310" t="s">
        <v>673</v>
      </c>
      <c r="Q2310" t="s">
        <v>749</v>
      </c>
      <c r="R2310" t="s">
        <v>1053</v>
      </c>
      <c r="S2310" t="s">
        <v>1054</v>
      </c>
      <c r="T2310" t="s">
        <v>751</v>
      </c>
      <c r="U2310" t="s">
        <v>752</v>
      </c>
      <c r="V2310" t="s">
        <v>753</v>
      </c>
      <c r="W2310" t="s">
        <v>1053</v>
      </c>
      <c r="X2310" t="s">
        <v>1055</v>
      </c>
      <c r="Y2310" t="s">
        <v>755</v>
      </c>
      <c r="Z2310" t="s">
        <v>380</v>
      </c>
      <c r="AA2310" t="s">
        <v>1047</v>
      </c>
      <c r="AB2310" t="s">
        <v>1048</v>
      </c>
      <c r="AC2310" t="s">
        <v>758</v>
      </c>
      <c r="AD2310" t="s">
        <v>1049</v>
      </c>
      <c r="AE2310" t="s">
        <v>575</v>
      </c>
      <c r="AF2310" t="s">
        <v>1056</v>
      </c>
      <c r="AG2310" t="s">
        <v>761</v>
      </c>
      <c r="AH2310" t="s">
        <v>762</v>
      </c>
      <c r="AI2310" t="s">
        <v>1057</v>
      </c>
      <c r="AJ2310">
        <v>-893.95</v>
      </c>
      <c r="AK2310">
        <v>0</v>
      </c>
      <c r="AL2310">
        <v>0</v>
      </c>
      <c r="AM2310" t="s">
        <v>764</v>
      </c>
      <c r="AN2310" t="s">
        <v>764</v>
      </c>
      <c r="AO2310" t="s">
        <v>764</v>
      </c>
    </row>
    <row r="2311" spans="1:41" x14ac:dyDescent="0.35">
      <c r="A2311">
        <v>1021526</v>
      </c>
      <c r="B2311" t="s">
        <v>740</v>
      </c>
      <c r="C2311" t="s">
        <v>741</v>
      </c>
      <c r="D2311" t="e">
        <v>#N/A</v>
      </c>
      <c r="E2311" t="s">
        <v>1052</v>
      </c>
      <c r="F2311" t="s">
        <v>869</v>
      </c>
      <c r="G2311">
        <v>2021</v>
      </c>
      <c r="H2311">
        <v>2</v>
      </c>
      <c r="I2311" t="s">
        <v>858</v>
      </c>
      <c r="J2311" s="29">
        <v>44255</v>
      </c>
      <c r="K2311" t="s">
        <v>744</v>
      </c>
      <c r="L2311" t="s">
        <v>769</v>
      </c>
      <c r="M2311" t="s">
        <v>896</v>
      </c>
      <c r="N2311" t="s">
        <v>897</v>
      </c>
      <c r="O2311" t="s">
        <v>850</v>
      </c>
      <c r="P2311" t="s">
        <v>673</v>
      </c>
      <c r="Q2311" t="s">
        <v>749</v>
      </c>
      <c r="R2311" t="s">
        <v>1053</v>
      </c>
      <c r="S2311" t="s">
        <v>1054</v>
      </c>
      <c r="T2311" t="s">
        <v>751</v>
      </c>
      <c r="U2311" t="s">
        <v>752</v>
      </c>
      <c r="V2311" t="s">
        <v>753</v>
      </c>
      <c r="W2311" t="s">
        <v>1053</v>
      </c>
      <c r="X2311" t="s">
        <v>1055</v>
      </c>
      <c r="Y2311" t="s">
        <v>755</v>
      </c>
      <c r="Z2311" t="s">
        <v>380</v>
      </c>
      <c r="AA2311" t="s">
        <v>1047</v>
      </c>
      <c r="AB2311" t="s">
        <v>1048</v>
      </c>
      <c r="AC2311" t="s">
        <v>758</v>
      </c>
      <c r="AD2311" t="s">
        <v>1049</v>
      </c>
      <c r="AE2311" t="s">
        <v>575</v>
      </c>
      <c r="AF2311" t="s">
        <v>1056</v>
      </c>
      <c r="AG2311" t="s">
        <v>761</v>
      </c>
      <c r="AH2311" t="s">
        <v>762</v>
      </c>
      <c r="AI2311" t="s">
        <v>1057</v>
      </c>
      <c r="AJ2311">
        <v>-2324.4</v>
      </c>
      <c r="AK2311">
        <v>0</v>
      </c>
      <c r="AL2311">
        <v>0</v>
      </c>
      <c r="AM2311" t="s">
        <v>764</v>
      </c>
      <c r="AN2311" t="s">
        <v>764</v>
      </c>
      <c r="AO2311" t="s">
        <v>764</v>
      </c>
    </row>
    <row r="2312" spans="1:41" x14ac:dyDescent="0.35">
      <c r="A2312">
        <v>1021526</v>
      </c>
      <c r="B2312" t="s">
        <v>740</v>
      </c>
      <c r="C2312" t="s">
        <v>741</v>
      </c>
      <c r="D2312" t="e">
        <v>#N/A</v>
      </c>
      <c r="E2312" t="s">
        <v>1052</v>
      </c>
      <c r="F2312" t="s">
        <v>869</v>
      </c>
      <c r="G2312">
        <v>2021</v>
      </c>
      <c r="H2312">
        <v>2</v>
      </c>
      <c r="I2312" t="s">
        <v>858</v>
      </c>
      <c r="J2312" s="29">
        <v>44255</v>
      </c>
      <c r="K2312" t="s">
        <v>744</v>
      </c>
      <c r="L2312" t="s">
        <v>769</v>
      </c>
      <c r="M2312" t="s">
        <v>896</v>
      </c>
      <c r="N2312" t="s">
        <v>897</v>
      </c>
      <c r="O2312" t="s">
        <v>850</v>
      </c>
      <c r="P2312" t="s">
        <v>673</v>
      </c>
      <c r="Q2312" t="s">
        <v>749</v>
      </c>
      <c r="R2312" t="s">
        <v>1053</v>
      </c>
      <c r="S2312" t="s">
        <v>1054</v>
      </c>
      <c r="T2312" t="s">
        <v>751</v>
      </c>
      <c r="U2312" t="s">
        <v>752</v>
      </c>
      <c r="V2312" t="s">
        <v>753</v>
      </c>
      <c r="W2312" t="s">
        <v>1053</v>
      </c>
      <c r="X2312" t="s">
        <v>1055</v>
      </c>
      <c r="Y2312" t="s">
        <v>755</v>
      </c>
      <c r="Z2312" t="s">
        <v>380</v>
      </c>
      <c r="AA2312" t="s">
        <v>1047</v>
      </c>
      <c r="AB2312" t="s">
        <v>1048</v>
      </c>
      <c r="AC2312" t="s">
        <v>758</v>
      </c>
      <c r="AD2312" t="s">
        <v>1049</v>
      </c>
      <c r="AE2312" t="s">
        <v>575</v>
      </c>
      <c r="AF2312" t="s">
        <v>1056</v>
      </c>
      <c r="AG2312" t="s">
        <v>761</v>
      </c>
      <c r="AH2312" t="s">
        <v>762</v>
      </c>
      <c r="AI2312" t="s">
        <v>1057</v>
      </c>
      <c r="AJ2312">
        <v>-2341.5300000000002</v>
      </c>
      <c r="AK2312">
        <v>0</v>
      </c>
      <c r="AL2312">
        <v>0</v>
      </c>
      <c r="AM2312" t="s">
        <v>764</v>
      </c>
      <c r="AN2312" t="s">
        <v>764</v>
      </c>
      <c r="AO2312" t="s">
        <v>764</v>
      </c>
    </row>
    <row r="2313" spans="1:41" x14ac:dyDescent="0.35">
      <c r="A2313">
        <v>1021526</v>
      </c>
      <c r="B2313" t="s">
        <v>740</v>
      </c>
      <c r="C2313" t="s">
        <v>741</v>
      </c>
      <c r="D2313" t="e">
        <v>#N/A</v>
      </c>
      <c r="E2313" t="s">
        <v>1052</v>
      </c>
      <c r="F2313" t="s">
        <v>869</v>
      </c>
      <c r="G2313">
        <v>2021</v>
      </c>
      <c r="H2313">
        <v>2</v>
      </c>
      <c r="I2313" t="s">
        <v>858</v>
      </c>
      <c r="J2313" s="29">
        <v>44255</v>
      </c>
      <c r="K2313" t="s">
        <v>744</v>
      </c>
      <c r="L2313" t="s">
        <v>769</v>
      </c>
      <c r="M2313" t="s">
        <v>896</v>
      </c>
      <c r="N2313" t="s">
        <v>897</v>
      </c>
      <c r="O2313" t="s">
        <v>850</v>
      </c>
      <c r="P2313" t="s">
        <v>673</v>
      </c>
      <c r="Q2313" t="s">
        <v>749</v>
      </c>
      <c r="R2313" t="s">
        <v>1053</v>
      </c>
      <c r="S2313" t="s">
        <v>1054</v>
      </c>
      <c r="T2313" t="s">
        <v>751</v>
      </c>
      <c r="U2313" t="s">
        <v>752</v>
      </c>
      <c r="V2313" t="s">
        <v>753</v>
      </c>
      <c r="W2313" t="s">
        <v>1053</v>
      </c>
      <c r="X2313" t="s">
        <v>1055</v>
      </c>
      <c r="Y2313" t="s">
        <v>755</v>
      </c>
      <c r="Z2313" t="s">
        <v>380</v>
      </c>
      <c r="AA2313" t="s">
        <v>1047</v>
      </c>
      <c r="AB2313" t="s">
        <v>1048</v>
      </c>
      <c r="AC2313" t="s">
        <v>758</v>
      </c>
      <c r="AD2313" t="s">
        <v>1049</v>
      </c>
      <c r="AE2313" t="s">
        <v>575</v>
      </c>
      <c r="AF2313" t="s">
        <v>1056</v>
      </c>
      <c r="AG2313" t="s">
        <v>761</v>
      </c>
      <c r="AH2313" t="s">
        <v>762</v>
      </c>
      <c r="AI2313" t="s">
        <v>1057</v>
      </c>
      <c r="AJ2313">
        <v>-6713.38</v>
      </c>
      <c r="AK2313">
        <v>0</v>
      </c>
      <c r="AL2313">
        <v>0</v>
      </c>
      <c r="AM2313" t="s">
        <v>764</v>
      </c>
      <c r="AN2313" t="s">
        <v>764</v>
      </c>
      <c r="AO2313" t="s">
        <v>764</v>
      </c>
    </row>
    <row r="2314" spans="1:41" x14ac:dyDescent="0.35">
      <c r="A2314">
        <v>1021527</v>
      </c>
      <c r="B2314" t="s">
        <v>740</v>
      </c>
      <c r="C2314" t="s">
        <v>741</v>
      </c>
      <c r="D2314" t="e">
        <v>#N/A</v>
      </c>
      <c r="E2314" t="s">
        <v>1092</v>
      </c>
      <c r="F2314" t="s">
        <v>869</v>
      </c>
      <c r="G2314">
        <v>2021</v>
      </c>
      <c r="H2314">
        <v>2</v>
      </c>
      <c r="I2314" t="s">
        <v>858</v>
      </c>
      <c r="J2314" s="29">
        <v>44255</v>
      </c>
      <c r="K2314" t="s">
        <v>744</v>
      </c>
      <c r="L2314" t="s">
        <v>769</v>
      </c>
      <c r="M2314" t="s">
        <v>896</v>
      </c>
      <c r="N2314" t="s">
        <v>897</v>
      </c>
      <c r="O2314" t="s">
        <v>850</v>
      </c>
      <c r="P2314" t="s">
        <v>673</v>
      </c>
      <c r="Q2314" t="s">
        <v>749</v>
      </c>
      <c r="R2314" t="s">
        <v>1053</v>
      </c>
      <c r="S2314" t="s">
        <v>1054</v>
      </c>
      <c r="T2314" t="s">
        <v>751</v>
      </c>
      <c r="U2314" t="s">
        <v>752</v>
      </c>
      <c r="V2314" t="s">
        <v>753</v>
      </c>
      <c r="W2314" t="s">
        <v>788</v>
      </c>
      <c r="X2314" t="s">
        <v>789</v>
      </c>
      <c r="Y2314" t="s">
        <v>755</v>
      </c>
      <c r="Z2314" t="s">
        <v>380</v>
      </c>
      <c r="AA2314" t="s">
        <v>1047</v>
      </c>
      <c r="AB2314" t="s">
        <v>1048</v>
      </c>
      <c r="AC2314" t="s">
        <v>758</v>
      </c>
      <c r="AD2314" t="s">
        <v>1049</v>
      </c>
      <c r="AE2314" t="s">
        <v>575</v>
      </c>
      <c r="AF2314" t="s">
        <v>790</v>
      </c>
      <c r="AG2314" t="s">
        <v>761</v>
      </c>
      <c r="AH2314" t="s">
        <v>762</v>
      </c>
      <c r="AI2314" t="s">
        <v>791</v>
      </c>
      <c r="AJ2314">
        <v>-28554.63</v>
      </c>
      <c r="AK2314">
        <v>0</v>
      </c>
      <c r="AL2314">
        <v>0</v>
      </c>
      <c r="AM2314" t="s">
        <v>764</v>
      </c>
      <c r="AN2314" t="s">
        <v>764</v>
      </c>
      <c r="AO2314" t="s">
        <v>764</v>
      </c>
    </row>
    <row r="2315" spans="1:41" x14ac:dyDescent="0.35">
      <c r="A2315">
        <v>1021528</v>
      </c>
      <c r="B2315" t="s">
        <v>740</v>
      </c>
      <c r="C2315" t="s">
        <v>741</v>
      </c>
      <c r="D2315" t="e">
        <v>#N/A</v>
      </c>
      <c r="E2315" t="s">
        <v>1084</v>
      </c>
      <c r="F2315" t="s">
        <v>869</v>
      </c>
      <c r="G2315">
        <v>2021</v>
      </c>
      <c r="H2315">
        <v>2</v>
      </c>
      <c r="I2315" t="s">
        <v>858</v>
      </c>
      <c r="J2315" s="29">
        <v>44255</v>
      </c>
      <c r="K2315" t="s">
        <v>744</v>
      </c>
      <c r="L2315" t="s">
        <v>769</v>
      </c>
      <c r="M2315" t="s">
        <v>896</v>
      </c>
      <c r="N2315" t="s">
        <v>897</v>
      </c>
      <c r="O2315" t="s">
        <v>850</v>
      </c>
      <c r="P2315" t="s">
        <v>673</v>
      </c>
      <c r="Q2315" t="s">
        <v>749</v>
      </c>
      <c r="R2315" t="s">
        <v>1053</v>
      </c>
      <c r="S2315" t="s">
        <v>1054</v>
      </c>
      <c r="T2315" t="s">
        <v>751</v>
      </c>
      <c r="U2315" t="s">
        <v>752</v>
      </c>
      <c r="V2315" t="s">
        <v>753</v>
      </c>
      <c r="W2315" t="s">
        <v>1085</v>
      </c>
      <c r="X2315" t="s">
        <v>1086</v>
      </c>
      <c r="Y2315" t="s">
        <v>755</v>
      </c>
      <c r="Z2315" t="s">
        <v>380</v>
      </c>
      <c r="AA2315" t="s">
        <v>1047</v>
      </c>
      <c r="AB2315" t="s">
        <v>1048</v>
      </c>
      <c r="AC2315" t="s">
        <v>758</v>
      </c>
      <c r="AD2315" t="s">
        <v>1049</v>
      </c>
      <c r="AE2315" t="s">
        <v>575</v>
      </c>
      <c r="AF2315" t="s">
        <v>1087</v>
      </c>
      <c r="AG2315" t="s">
        <v>761</v>
      </c>
      <c r="AH2315" t="s">
        <v>762</v>
      </c>
      <c r="AI2315" t="s">
        <v>1088</v>
      </c>
      <c r="AJ2315">
        <v>-40.57</v>
      </c>
      <c r="AK2315">
        <v>0</v>
      </c>
      <c r="AL2315">
        <v>0</v>
      </c>
      <c r="AM2315" t="s">
        <v>764</v>
      </c>
      <c r="AN2315" t="s">
        <v>764</v>
      </c>
      <c r="AO2315" t="s">
        <v>764</v>
      </c>
    </row>
    <row r="2316" spans="1:41" x14ac:dyDescent="0.35">
      <c r="A2316">
        <v>1021529</v>
      </c>
      <c r="B2316" t="s">
        <v>740</v>
      </c>
      <c r="C2316" t="s">
        <v>741</v>
      </c>
      <c r="D2316" t="e">
        <v>#N/A</v>
      </c>
      <c r="E2316" t="s">
        <v>1089</v>
      </c>
      <c r="F2316" t="s">
        <v>869</v>
      </c>
      <c r="G2316">
        <v>2021</v>
      </c>
      <c r="H2316">
        <v>2</v>
      </c>
      <c r="I2316" t="s">
        <v>858</v>
      </c>
      <c r="J2316" s="29">
        <v>44255</v>
      </c>
      <c r="K2316" t="s">
        <v>744</v>
      </c>
      <c r="L2316" t="s">
        <v>769</v>
      </c>
      <c r="M2316" t="s">
        <v>896</v>
      </c>
      <c r="N2316" t="s">
        <v>897</v>
      </c>
      <c r="O2316" t="s">
        <v>850</v>
      </c>
      <c r="P2316" t="s">
        <v>673</v>
      </c>
      <c r="Q2316" t="s">
        <v>749</v>
      </c>
      <c r="R2316" t="s">
        <v>1053</v>
      </c>
      <c r="S2316" t="s">
        <v>1054</v>
      </c>
      <c r="T2316" t="s">
        <v>751</v>
      </c>
      <c r="U2316" t="s">
        <v>752</v>
      </c>
      <c r="V2316" t="s">
        <v>753</v>
      </c>
      <c r="W2316" t="s">
        <v>1090</v>
      </c>
      <c r="X2316" t="s">
        <v>1091</v>
      </c>
      <c r="Y2316" t="s">
        <v>755</v>
      </c>
      <c r="Z2316" t="s">
        <v>380</v>
      </c>
      <c r="AA2316" t="s">
        <v>1047</v>
      </c>
      <c r="AB2316" t="s">
        <v>1048</v>
      </c>
      <c r="AC2316" t="s">
        <v>758</v>
      </c>
      <c r="AD2316" t="s">
        <v>1049</v>
      </c>
      <c r="AE2316" t="s">
        <v>575</v>
      </c>
      <c r="AF2316" t="s">
        <v>790</v>
      </c>
      <c r="AG2316" t="s">
        <v>761</v>
      </c>
      <c r="AH2316" t="s">
        <v>762</v>
      </c>
      <c r="AI2316" t="s">
        <v>791</v>
      </c>
      <c r="AJ2316">
        <v>-12.11</v>
      </c>
      <c r="AK2316">
        <v>0</v>
      </c>
      <c r="AL2316">
        <v>0</v>
      </c>
      <c r="AM2316" t="s">
        <v>764</v>
      </c>
      <c r="AN2316" t="s">
        <v>764</v>
      </c>
      <c r="AO2316" t="s">
        <v>764</v>
      </c>
    </row>
    <row r="2317" spans="1:41" x14ac:dyDescent="0.35">
      <c r="A2317">
        <v>1021408</v>
      </c>
      <c r="B2317" t="s">
        <v>740</v>
      </c>
      <c r="C2317" t="s">
        <v>741</v>
      </c>
      <c r="D2317" t="e">
        <v>#N/A</v>
      </c>
      <c r="E2317" t="s">
        <v>1106</v>
      </c>
      <c r="F2317" t="s">
        <v>869</v>
      </c>
      <c r="G2317">
        <v>2021</v>
      </c>
      <c r="H2317">
        <v>2</v>
      </c>
      <c r="I2317" t="s">
        <v>858</v>
      </c>
      <c r="J2317" s="29">
        <v>44255</v>
      </c>
      <c r="K2317" t="s">
        <v>744</v>
      </c>
      <c r="L2317" t="s">
        <v>769</v>
      </c>
      <c r="M2317" t="s">
        <v>896</v>
      </c>
      <c r="N2317" t="s">
        <v>897</v>
      </c>
      <c r="O2317" t="s">
        <v>850</v>
      </c>
      <c r="P2317" t="s">
        <v>673</v>
      </c>
      <c r="Q2317" t="s">
        <v>749</v>
      </c>
      <c r="R2317" t="s">
        <v>514</v>
      </c>
      <c r="S2317" t="s">
        <v>1039</v>
      </c>
      <c r="T2317" t="s">
        <v>751</v>
      </c>
      <c r="U2317" t="s">
        <v>752</v>
      </c>
      <c r="V2317" t="s">
        <v>753</v>
      </c>
      <c r="W2317" t="s">
        <v>1053</v>
      </c>
      <c r="X2317" t="s">
        <v>1055</v>
      </c>
      <c r="Y2317" t="s">
        <v>755</v>
      </c>
      <c r="Z2317" t="s">
        <v>380</v>
      </c>
      <c r="AA2317" t="s">
        <v>1047</v>
      </c>
      <c r="AB2317" t="s">
        <v>1048</v>
      </c>
      <c r="AC2317" t="s">
        <v>758</v>
      </c>
      <c r="AD2317" t="s">
        <v>1049</v>
      </c>
      <c r="AE2317" t="s">
        <v>247</v>
      </c>
      <c r="AF2317" t="s">
        <v>1056</v>
      </c>
      <c r="AG2317" t="s">
        <v>761</v>
      </c>
      <c r="AH2317" t="s">
        <v>762</v>
      </c>
      <c r="AI2317" t="s">
        <v>1057</v>
      </c>
      <c r="AJ2317">
        <v>-44.32</v>
      </c>
      <c r="AK2317">
        <v>0</v>
      </c>
      <c r="AL2317">
        <v>0</v>
      </c>
      <c r="AM2317" t="s">
        <v>764</v>
      </c>
      <c r="AN2317" t="s">
        <v>764</v>
      </c>
      <c r="AO2317" t="s">
        <v>764</v>
      </c>
    </row>
    <row r="2318" spans="1:41" x14ac:dyDescent="0.35">
      <c r="A2318">
        <v>1021409</v>
      </c>
      <c r="B2318" t="s">
        <v>740</v>
      </c>
      <c r="C2318" t="s">
        <v>741</v>
      </c>
      <c r="D2318" t="e">
        <v>#N/A</v>
      </c>
      <c r="E2318" t="s">
        <v>1095</v>
      </c>
      <c r="F2318" t="s">
        <v>869</v>
      </c>
      <c r="G2318">
        <v>2021</v>
      </c>
      <c r="H2318">
        <v>2</v>
      </c>
      <c r="I2318" t="s">
        <v>858</v>
      </c>
      <c r="J2318" s="29">
        <v>44255</v>
      </c>
      <c r="K2318" t="s">
        <v>744</v>
      </c>
      <c r="L2318" t="s">
        <v>769</v>
      </c>
      <c r="M2318" t="s">
        <v>896</v>
      </c>
      <c r="N2318" t="s">
        <v>897</v>
      </c>
      <c r="O2318" t="s">
        <v>850</v>
      </c>
      <c r="P2318" t="s">
        <v>673</v>
      </c>
      <c r="Q2318" t="s">
        <v>749</v>
      </c>
      <c r="R2318" t="s">
        <v>514</v>
      </c>
      <c r="S2318" t="s">
        <v>1039</v>
      </c>
      <c r="T2318" t="s">
        <v>751</v>
      </c>
      <c r="U2318" t="s">
        <v>752</v>
      </c>
      <c r="V2318" t="s">
        <v>753</v>
      </c>
      <c r="W2318" t="s">
        <v>877</v>
      </c>
      <c r="X2318" t="s">
        <v>878</v>
      </c>
      <c r="Y2318" t="s">
        <v>755</v>
      </c>
      <c r="Z2318" t="s">
        <v>380</v>
      </c>
      <c r="AA2318" t="s">
        <v>1047</v>
      </c>
      <c r="AB2318" t="s">
        <v>1048</v>
      </c>
      <c r="AC2318" t="s">
        <v>758</v>
      </c>
      <c r="AD2318" t="s">
        <v>1049</v>
      </c>
      <c r="AE2318" t="s">
        <v>247</v>
      </c>
      <c r="AF2318" t="s">
        <v>790</v>
      </c>
      <c r="AG2318" t="s">
        <v>761</v>
      </c>
      <c r="AH2318" t="s">
        <v>762</v>
      </c>
      <c r="AI2318" t="s">
        <v>879</v>
      </c>
      <c r="AJ2318">
        <v>-100.56</v>
      </c>
      <c r="AK2318">
        <v>0</v>
      </c>
      <c r="AL2318">
        <v>0</v>
      </c>
      <c r="AM2318" t="s">
        <v>764</v>
      </c>
      <c r="AN2318" t="s">
        <v>764</v>
      </c>
      <c r="AO2318" t="s">
        <v>764</v>
      </c>
    </row>
    <row r="2319" spans="1:41" x14ac:dyDescent="0.35">
      <c r="A2319">
        <v>1063831</v>
      </c>
      <c r="B2319" t="s">
        <v>740</v>
      </c>
      <c r="C2319" t="s">
        <v>741</v>
      </c>
      <c r="D2319" t="e">
        <v>#N/A</v>
      </c>
      <c r="E2319" t="s">
        <v>1118</v>
      </c>
      <c r="F2319" t="s">
        <v>869</v>
      </c>
      <c r="G2319">
        <v>2021</v>
      </c>
      <c r="H2319">
        <v>2</v>
      </c>
      <c r="I2319" t="s">
        <v>858</v>
      </c>
      <c r="J2319" s="29">
        <v>44255</v>
      </c>
      <c r="K2319" t="s">
        <v>744</v>
      </c>
      <c r="L2319" t="s">
        <v>769</v>
      </c>
      <c r="M2319" t="s">
        <v>896</v>
      </c>
      <c r="N2319" t="s">
        <v>897</v>
      </c>
      <c r="O2319" t="s">
        <v>850</v>
      </c>
      <c r="P2319" t="s">
        <v>673</v>
      </c>
      <c r="Q2319" t="s">
        <v>749</v>
      </c>
      <c r="R2319" t="s">
        <v>471</v>
      </c>
      <c r="S2319" t="s">
        <v>1041</v>
      </c>
      <c r="T2319" t="s">
        <v>751</v>
      </c>
      <c r="U2319" t="s">
        <v>752</v>
      </c>
      <c r="V2319" t="s">
        <v>753</v>
      </c>
      <c r="W2319" t="s">
        <v>1090</v>
      </c>
      <c r="X2319" t="s">
        <v>1091</v>
      </c>
      <c r="Y2319" t="s">
        <v>755</v>
      </c>
      <c r="Z2319" t="s">
        <v>380</v>
      </c>
      <c r="AA2319" t="s">
        <v>1047</v>
      </c>
      <c r="AB2319" t="s">
        <v>1048</v>
      </c>
      <c r="AC2319" t="s">
        <v>758</v>
      </c>
      <c r="AD2319" t="s">
        <v>1049</v>
      </c>
      <c r="AE2319" t="s">
        <v>472</v>
      </c>
      <c r="AF2319" t="s">
        <v>790</v>
      </c>
      <c r="AG2319" t="s">
        <v>761</v>
      </c>
      <c r="AH2319" t="s">
        <v>762</v>
      </c>
      <c r="AI2319" t="s">
        <v>791</v>
      </c>
      <c r="AJ2319">
        <v>-5100.8100000000004</v>
      </c>
      <c r="AK2319">
        <v>0</v>
      </c>
      <c r="AL2319">
        <v>0</v>
      </c>
      <c r="AM2319" t="s">
        <v>764</v>
      </c>
      <c r="AN2319" t="s">
        <v>764</v>
      </c>
      <c r="AO2319" t="s">
        <v>764</v>
      </c>
    </row>
    <row r="2320" spans="1:41" x14ac:dyDescent="0.35">
      <c r="A2320">
        <v>1063834</v>
      </c>
      <c r="B2320" t="s">
        <v>740</v>
      </c>
      <c r="C2320" t="s">
        <v>741</v>
      </c>
      <c r="D2320" t="e">
        <v>#N/A</v>
      </c>
      <c r="E2320" t="s">
        <v>1044</v>
      </c>
      <c r="F2320" t="s">
        <v>869</v>
      </c>
      <c r="G2320">
        <v>2021</v>
      </c>
      <c r="H2320">
        <v>2</v>
      </c>
      <c r="I2320" t="s">
        <v>858</v>
      </c>
      <c r="J2320" s="29">
        <v>44255</v>
      </c>
      <c r="K2320" t="s">
        <v>744</v>
      </c>
      <c r="L2320" t="s">
        <v>769</v>
      </c>
      <c r="M2320" t="s">
        <v>896</v>
      </c>
      <c r="N2320" t="s">
        <v>897</v>
      </c>
      <c r="O2320" t="s">
        <v>850</v>
      </c>
      <c r="P2320" t="s">
        <v>673</v>
      </c>
      <c r="Q2320" t="s">
        <v>749</v>
      </c>
      <c r="R2320" t="s">
        <v>653</v>
      </c>
      <c r="S2320" t="s">
        <v>773</v>
      </c>
      <c r="T2320" t="s">
        <v>751</v>
      </c>
      <c r="U2320" t="s">
        <v>752</v>
      </c>
      <c r="V2320" t="s">
        <v>753</v>
      </c>
      <c r="W2320" t="s">
        <v>1045</v>
      </c>
      <c r="X2320" t="s">
        <v>1046</v>
      </c>
      <c r="Y2320" t="s">
        <v>755</v>
      </c>
      <c r="Z2320" t="s">
        <v>380</v>
      </c>
      <c r="AA2320" t="s">
        <v>1047</v>
      </c>
      <c r="AB2320" t="s">
        <v>1048</v>
      </c>
      <c r="AC2320" t="s">
        <v>758</v>
      </c>
      <c r="AD2320" t="s">
        <v>1049</v>
      </c>
      <c r="AE2320" t="s">
        <v>575</v>
      </c>
      <c r="AF2320" t="s">
        <v>1050</v>
      </c>
      <c r="AG2320" t="s">
        <v>761</v>
      </c>
      <c r="AH2320" t="s">
        <v>762</v>
      </c>
      <c r="AI2320" t="s">
        <v>1051</v>
      </c>
      <c r="AJ2320">
        <v>-2836.1</v>
      </c>
      <c r="AK2320">
        <v>0</v>
      </c>
      <c r="AL2320">
        <v>0</v>
      </c>
      <c r="AM2320" t="s">
        <v>764</v>
      </c>
      <c r="AN2320" t="s">
        <v>764</v>
      </c>
      <c r="AO2320" t="s">
        <v>764</v>
      </c>
    </row>
    <row r="2321" spans="1:41" x14ac:dyDescent="0.35">
      <c r="A2321">
        <v>1023866</v>
      </c>
      <c r="B2321" t="s">
        <v>740</v>
      </c>
      <c r="C2321" t="s">
        <v>741</v>
      </c>
      <c r="D2321" t="e">
        <v>#N/A</v>
      </c>
      <c r="E2321" t="s">
        <v>1103</v>
      </c>
      <c r="F2321" t="s">
        <v>869</v>
      </c>
      <c r="G2321">
        <v>2021</v>
      </c>
      <c r="H2321">
        <v>2</v>
      </c>
      <c r="I2321" t="s">
        <v>858</v>
      </c>
      <c r="J2321" s="29">
        <v>44255</v>
      </c>
      <c r="K2321" t="s">
        <v>744</v>
      </c>
      <c r="L2321" t="s">
        <v>769</v>
      </c>
      <c r="M2321" t="s">
        <v>896</v>
      </c>
      <c r="N2321" t="s">
        <v>897</v>
      </c>
      <c r="O2321" t="s">
        <v>850</v>
      </c>
      <c r="P2321" t="s">
        <v>673</v>
      </c>
      <c r="Q2321" t="s">
        <v>749</v>
      </c>
      <c r="R2321" t="s">
        <v>544</v>
      </c>
      <c r="S2321" t="s">
        <v>1038</v>
      </c>
      <c r="T2321" t="s">
        <v>751</v>
      </c>
      <c r="U2321" t="s">
        <v>752</v>
      </c>
      <c r="V2321" t="s">
        <v>753</v>
      </c>
      <c r="W2321" t="s">
        <v>788</v>
      </c>
      <c r="X2321" t="s">
        <v>789</v>
      </c>
      <c r="Y2321" t="s">
        <v>755</v>
      </c>
      <c r="Z2321" t="s">
        <v>380</v>
      </c>
      <c r="AA2321" t="s">
        <v>1047</v>
      </c>
      <c r="AB2321" t="s">
        <v>1048</v>
      </c>
      <c r="AC2321" t="s">
        <v>758</v>
      </c>
      <c r="AD2321" t="s">
        <v>1049</v>
      </c>
      <c r="AE2321" t="s">
        <v>768</v>
      </c>
      <c r="AF2321" t="s">
        <v>790</v>
      </c>
      <c r="AG2321" t="s">
        <v>761</v>
      </c>
      <c r="AH2321" t="s">
        <v>762</v>
      </c>
      <c r="AI2321" t="s">
        <v>791</v>
      </c>
      <c r="AJ2321">
        <v>-333.29</v>
      </c>
      <c r="AK2321">
        <v>0</v>
      </c>
      <c r="AL2321">
        <v>0</v>
      </c>
      <c r="AM2321" t="s">
        <v>764</v>
      </c>
      <c r="AN2321" t="s">
        <v>764</v>
      </c>
      <c r="AO2321" t="s">
        <v>764</v>
      </c>
    </row>
    <row r="2322" spans="1:41" x14ac:dyDescent="0.35">
      <c r="A2322">
        <v>1024735</v>
      </c>
      <c r="B2322" t="s">
        <v>740</v>
      </c>
      <c r="C2322" t="s">
        <v>741</v>
      </c>
      <c r="D2322" t="e">
        <v>#N/A</v>
      </c>
      <c r="E2322" t="s">
        <v>1096</v>
      </c>
      <c r="F2322" t="s">
        <v>869</v>
      </c>
      <c r="G2322">
        <v>2021</v>
      </c>
      <c r="H2322">
        <v>2</v>
      </c>
      <c r="I2322" t="s">
        <v>858</v>
      </c>
      <c r="J2322" s="29">
        <v>44255</v>
      </c>
      <c r="K2322" t="s">
        <v>744</v>
      </c>
      <c r="L2322" t="s">
        <v>769</v>
      </c>
      <c r="M2322" t="s">
        <v>896</v>
      </c>
      <c r="N2322" t="s">
        <v>897</v>
      </c>
      <c r="O2322" t="s">
        <v>850</v>
      </c>
      <c r="P2322" t="s">
        <v>673</v>
      </c>
      <c r="Q2322" t="s">
        <v>749</v>
      </c>
      <c r="R2322" t="s">
        <v>471</v>
      </c>
      <c r="S2322" t="s">
        <v>1041</v>
      </c>
      <c r="T2322" t="s">
        <v>751</v>
      </c>
      <c r="U2322" t="s">
        <v>752</v>
      </c>
      <c r="V2322" t="s">
        <v>753</v>
      </c>
      <c r="W2322" t="s">
        <v>877</v>
      </c>
      <c r="X2322" t="s">
        <v>878</v>
      </c>
      <c r="Y2322" t="s">
        <v>755</v>
      </c>
      <c r="Z2322" t="s">
        <v>380</v>
      </c>
      <c r="AA2322" t="s">
        <v>1047</v>
      </c>
      <c r="AB2322" t="s">
        <v>1048</v>
      </c>
      <c r="AC2322" t="s">
        <v>758</v>
      </c>
      <c r="AD2322" t="s">
        <v>1049</v>
      </c>
      <c r="AE2322" t="s">
        <v>472</v>
      </c>
      <c r="AF2322" t="s">
        <v>790</v>
      </c>
      <c r="AG2322" t="s">
        <v>761</v>
      </c>
      <c r="AH2322" t="s">
        <v>762</v>
      </c>
      <c r="AI2322" t="s">
        <v>879</v>
      </c>
      <c r="AJ2322">
        <v>-1545.85</v>
      </c>
      <c r="AK2322">
        <v>0</v>
      </c>
      <c r="AL2322">
        <v>0</v>
      </c>
      <c r="AM2322" t="s">
        <v>764</v>
      </c>
      <c r="AN2322" t="s">
        <v>764</v>
      </c>
      <c r="AO2322" t="s">
        <v>764</v>
      </c>
    </row>
    <row r="2323" spans="1:41" x14ac:dyDescent="0.35">
      <c r="A2323">
        <v>1024992</v>
      </c>
      <c r="B2323" t="s">
        <v>740</v>
      </c>
      <c r="C2323" t="s">
        <v>741</v>
      </c>
      <c r="D2323" t="e">
        <v>#N/A</v>
      </c>
      <c r="E2323" t="s">
        <v>1119</v>
      </c>
      <c r="F2323" t="s">
        <v>869</v>
      </c>
      <c r="G2323">
        <v>2021</v>
      </c>
      <c r="H2323">
        <v>2</v>
      </c>
      <c r="I2323" t="s">
        <v>858</v>
      </c>
      <c r="J2323" s="29">
        <v>44255</v>
      </c>
      <c r="K2323" t="s">
        <v>744</v>
      </c>
      <c r="L2323" t="s">
        <v>769</v>
      </c>
      <c r="M2323" t="s">
        <v>896</v>
      </c>
      <c r="N2323" t="s">
        <v>897</v>
      </c>
      <c r="O2323" t="s">
        <v>850</v>
      </c>
      <c r="P2323" t="s">
        <v>673</v>
      </c>
      <c r="Q2323" t="s">
        <v>749</v>
      </c>
      <c r="R2323" t="s">
        <v>376</v>
      </c>
      <c r="S2323" t="s">
        <v>1042</v>
      </c>
      <c r="T2323" t="s">
        <v>751</v>
      </c>
      <c r="U2323" t="s">
        <v>752</v>
      </c>
      <c r="V2323" t="s">
        <v>753</v>
      </c>
      <c r="W2323" t="s">
        <v>1053</v>
      </c>
      <c r="X2323" t="s">
        <v>1055</v>
      </c>
      <c r="Y2323" t="s">
        <v>755</v>
      </c>
      <c r="Z2323" t="s">
        <v>380</v>
      </c>
      <c r="AA2323" t="s">
        <v>1047</v>
      </c>
      <c r="AB2323" t="s">
        <v>1048</v>
      </c>
      <c r="AC2323" t="s">
        <v>758</v>
      </c>
      <c r="AD2323" t="s">
        <v>1049</v>
      </c>
      <c r="AE2323" t="s">
        <v>768</v>
      </c>
      <c r="AF2323" t="s">
        <v>1056</v>
      </c>
      <c r="AG2323" t="s">
        <v>761</v>
      </c>
      <c r="AH2323" t="s">
        <v>762</v>
      </c>
      <c r="AI2323" t="s">
        <v>1057</v>
      </c>
      <c r="AJ2323">
        <v>-428.33</v>
      </c>
      <c r="AK2323">
        <v>0</v>
      </c>
      <c r="AL2323">
        <v>0</v>
      </c>
      <c r="AM2323" t="s">
        <v>764</v>
      </c>
      <c r="AN2323" t="s">
        <v>764</v>
      </c>
      <c r="AO2323" t="s">
        <v>764</v>
      </c>
    </row>
    <row r="2324" spans="1:41" x14ac:dyDescent="0.35">
      <c r="A2324">
        <v>1024993</v>
      </c>
      <c r="B2324" t="s">
        <v>740</v>
      </c>
      <c r="C2324" t="s">
        <v>741</v>
      </c>
      <c r="D2324" t="e">
        <v>#N/A</v>
      </c>
      <c r="E2324" t="s">
        <v>1097</v>
      </c>
      <c r="F2324" t="s">
        <v>869</v>
      </c>
      <c r="G2324">
        <v>2021</v>
      </c>
      <c r="H2324">
        <v>2</v>
      </c>
      <c r="I2324" t="s">
        <v>858</v>
      </c>
      <c r="J2324" s="29">
        <v>44255</v>
      </c>
      <c r="K2324" t="s">
        <v>744</v>
      </c>
      <c r="L2324" t="s">
        <v>769</v>
      </c>
      <c r="M2324" t="s">
        <v>896</v>
      </c>
      <c r="N2324" t="s">
        <v>897</v>
      </c>
      <c r="O2324" t="s">
        <v>850</v>
      </c>
      <c r="P2324" t="s">
        <v>673</v>
      </c>
      <c r="Q2324" t="s">
        <v>749</v>
      </c>
      <c r="R2324" t="s">
        <v>376</v>
      </c>
      <c r="S2324" t="s">
        <v>1042</v>
      </c>
      <c r="T2324" t="s">
        <v>751</v>
      </c>
      <c r="U2324" t="s">
        <v>752</v>
      </c>
      <c r="V2324" t="s">
        <v>753</v>
      </c>
      <c r="W2324" t="s">
        <v>877</v>
      </c>
      <c r="X2324" t="s">
        <v>878</v>
      </c>
      <c r="Y2324" t="s">
        <v>755</v>
      </c>
      <c r="Z2324" t="s">
        <v>380</v>
      </c>
      <c r="AA2324" t="s">
        <v>1047</v>
      </c>
      <c r="AB2324" t="s">
        <v>1048</v>
      </c>
      <c r="AC2324" t="s">
        <v>758</v>
      </c>
      <c r="AD2324" t="s">
        <v>1049</v>
      </c>
      <c r="AE2324" t="s">
        <v>768</v>
      </c>
      <c r="AF2324" t="s">
        <v>790</v>
      </c>
      <c r="AG2324" t="s">
        <v>761</v>
      </c>
      <c r="AH2324" t="s">
        <v>762</v>
      </c>
      <c r="AI2324" t="s">
        <v>879</v>
      </c>
      <c r="AJ2324">
        <v>-1261.3900000000001</v>
      </c>
      <c r="AK2324">
        <v>0</v>
      </c>
      <c r="AL2324">
        <v>0</v>
      </c>
      <c r="AM2324" t="s">
        <v>764</v>
      </c>
      <c r="AN2324" t="s">
        <v>764</v>
      </c>
      <c r="AO2324" t="s">
        <v>764</v>
      </c>
    </row>
    <row r="2325" spans="1:41" x14ac:dyDescent="0.35">
      <c r="A2325">
        <v>1024994</v>
      </c>
      <c r="B2325" t="s">
        <v>740</v>
      </c>
      <c r="C2325" t="s">
        <v>741</v>
      </c>
      <c r="D2325" t="e">
        <v>#N/A</v>
      </c>
      <c r="E2325" t="s">
        <v>1111</v>
      </c>
      <c r="F2325" t="s">
        <v>869</v>
      </c>
      <c r="G2325">
        <v>2021</v>
      </c>
      <c r="H2325">
        <v>2</v>
      </c>
      <c r="I2325" t="s">
        <v>858</v>
      </c>
      <c r="J2325" s="29">
        <v>44255</v>
      </c>
      <c r="K2325" t="s">
        <v>744</v>
      </c>
      <c r="L2325" t="s">
        <v>769</v>
      </c>
      <c r="M2325" t="s">
        <v>896</v>
      </c>
      <c r="N2325" t="s">
        <v>897</v>
      </c>
      <c r="O2325" t="s">
        <v>850</v>
      </c>
      <c r="P2325" t="s">
        <v>673</v>
      </c>
      <c r="Q2325" t="s">
        <v>749</v>
      </c>
      <c r="R2325" t="s">
        <v>376</v>
      </c>
      <c r="S2325" t="s">
        <v>1042</v>
      </c>
      <c r="T2325" t="s">
        <v>751</v>
      </c>
      <c r="U2325" t="s">
        <v>752</v>
      </c>
      <c r="V2325" t="s">
        <v>753</v>
      </c>
      <c r="W2325" t="s">
        <v>788</v>
      </c>
      <c r="X2325" t="s">
        <v>789</v>
      </c>
      <c r="Y2325" t="s">
        <v>755</v>
      </c>
      <c r="Z2325" t="s">
        <v>380</v>
      </c>
      <c r="AA2325" t="s">
        <v>1047</v>
      </c>
      <c r="AB2325" t="s">
        <v>1048</v>
      </c>
      <c r="AC2325" t="s">
        <v>758</v>
      </c>
      <c r="AD2325" t="s">
        <v>1049</v>
      </c>
      <c r="AE2325" t="s">
        <v>768</v>
      </c>
      <c r="AF2325" t="s">
        <v>790</v>
      </c>
      <c r="AG2325" t="s">
        <v>761</v>
      </c>
      <c r="AH2325" t="s">
        <v>762</v>
      </c>
      <c r="AI2325" t="s">
        <v>791</v>
      </c>
      <c r="AJ2325">
        <v>-6365.23</v>
      </c>
      <c r="AK2325">
        <v>0</v>
      </c>
      <c r="AL2325">
        <v>0</v>
      </c>
      <c r="AM2325" t="s">
        <v>764</v>
      </c>
      <c r="AN2325" t="s">
        <v>764</v>
      </c>
      <c r="AO2325" t="s">
        <v>764</v>
      </c>
    </row>
    <row r="2326" spans="1:41" x14ac:dyDescent="0.35">
      <c r="A2326">
        <v>1027258</v>
      </c>
      <c r="B2326" t="s">
        <v>740</v>
      </c>
      <c r="C2326" t="s">
        <v>741</v>
      </c>
      <c r="D2326" t="e">
        <v>#N/A</v>
      </c>
      <c r="E2326" t="s">
        <v>1120</v>
      </c>
      <c r="F2326" t="s">
        <v>869</v>
      </c>
      <c r="G2326">
        <v>2021</v>
      </c>
      <c r="H2326">
        <v>2</v>
      </c>
      <c r="I2326" t="s">
        <v>858</v>
      </c>
      <c r="J2326" s="29">
        <v>44255</v>
      </c>
      <c r="K2326" t="s">
        <v>744</v>
      </c>
      <c r="L2326" t="s">
        <v>769</v>
      </c>
      <c r="M2326" t="s">
        <v>896</v>
      </c>
      <c r="N2326" t="s">
        <v>897</v>
      </c>
      <c r="O2326" t="s">
        <v>850</v>
      </c>
      <c r="P2326" t="s">
        <v>673</v>
      </c>
      <c r="Q2326" t="s">
        <v>749</v>
      </c>
      <c r="R2326" t="s">
        <v>561</v>
      </c>
      <c r="S2326" t="s">
        <v>1037</v>
      </c>
      <c r="T2326" t="s">
        <v>751</v>
      </c>
      <c r="U2326" t="s">
        <v>752</v>
      </c>
      <c r="V2326" t="s">
        <v>753</v>
      </c>
      <c r="W2326" t="s">
        <v>1053</v>
      </c>
      <c r="X2326" t="s">
        <v>1055</v>
      </c>
      <c r="Y2326" t="s">
        <v>755</v>
      </c>
      <c r="Z2326" t="s">
        <v>380</v>
      </c>
      <c r="AA2326" t="s">
        <v>1047</v>
      </c>
      <c r="AB2326" t="s">
        <v>1048</v>
      </c>
      <c r="AC2326" t="s">
        <v>758</v>
      </c>
      <c r="AD2326" t="s">
        <v>1049</v>
      </c>
      <c r="AE2326" t="s">
        <v>562</v>
      </c>
      <c r="AF2326" t="s">
        <v>1056</v>
      </c>
      <c r="AG2326" t="s">
        <v>761</v>
      </c>
      <c r="AH2326" t="s">
        <v>762</v>
      </c>
      <c r="AI2326" t="s">
        <v>1057</v>
      </c>
      <c r="AJ2326">
        <v>-128.82</v>
      </c>
      <c r="AK2326">
        <v>0</v>
      </c>
      <c r="AL2326">
        <v>0</v>
      </c>
      <c r="AM2326" t="s">
        <v>764</v>
      </c>
      <c r="AN2326" t="s">
        <v>764</v>
      </c>
      <c r="AO2326" t="s">
        <v>764</v>
      </c>
    </row>
    <row r="2327" spans="1:41" x14ac:dyDescent="0.35">
      <c r="A2327">
        <v>1060733</v>
      </c>
      <c r="B2327" t="s">
        <v>740</v>
      </c>
      <c r="C2327" t="s">
        <v>741</v>
      </c>
      <c r="D2327" t="e">
        <v>#N/A</v>
      </c>
      <c r="E2327" t="s">
        <v>1065</v>
      </c>
      <c r="F2327" t="s">
        <v>869</v>
      </c>
      <c r="G2327">
        <v>2021</v>
      </c>
      <c r="H2327">
        <v>2</v>
      </c>
      <c r="I2327" t="s">
        <v>858</v>
      </c>
      <c r="J2327" s="29">
        <v>44255</v>
      </c>
      <c r="K2327" t="s">
        <v>744</v>
      </c>
      <c r="L2327" t="s">
        <v>769</v>
      </c>
      <c r="M2327" t="s">
        <v>896</v>
      </c>
      <c r="N2327" t="s">
        <v>897</v>
      </c>
      <c r="O2327" t="s">
        <v>850</v>
      </c>
      <c r="P2327" t="s">
        <v>673</v>
      </c>
      <c r="Q2327" t="s">
        <v>749</v>
      </c>
      <c r="R2327" t="s">
        <v>1053</v>
      </c>
      <c r="S2327" t="s">
        <v>1054</v>
      </c>
      <c r="T2327" t="s">
        <v>751</v>
      </c>
      <c r="U2327" t="s">
        <v>752</v>
      </c>
      <c r="V2327" t="s">
        <v>753</v>
      </c>
      <c r="W2327" t="s">
        <v>1066</v>
      </c>
      <c r="X2327" t="s">
        <v>1067</v>
      </c>
      <c r="Y2327" t="s">
        <v>755</v>
      </c>
      <c r="Z2327" t="s">
        <v>380</v>
      </c>
      <c r="AA2327" t="s">
        <v>1047</v>
      </c>
      <c r="AB2327" t="s">
        <v>1048</v>
      </c>
      <c r="AC2327" t="s">
        <v>758</v>
      </c>
      <c r="AD2327" t="s">
        <v>1049</v>
      </c>
      <c r="AE2327" t="s">
        <v>575</v>
      </c>
      <c r="AF2327" t="s">
        <v>1068</v>
      </c>
      <c r="AG2327" t="s">
        <v>761</v>
      </c>
      <c r="AH2327" t="s">
        <v>762</v>
      </c>
      <c r="AI2327" t="s">
        <v>1069</v>
      </c>
      <c r="AJ2327">
        <v>-70.930000000000007</v>
      </c>
      <c r="AK2327">
        <v>0</v>
      </c>
      <c r="AL2327">
        <v>0</v>
      </c>
      <c r="AM2327" t="s">
        <v>764</v>
      </c>
      <c r="AN2327" t="s">
        <v>764</v>
      </c>
      <c r="AO2327" t="s">
        <v>764</v>
      </c>
    </row>
    <row r="2328" spans="1:41" x14ac:dyDescent="0.35">
      <c r="A2328">
        <v>1060742</v>
      </c>
      <c r="B2328" t="s">
        <v>740</v>
      </c>
      <c r="C2328" t="s">
        <v>741</v>
      </c>
      <c r="D2328" t="e">
        <v>#N/A</v>
      </c>
      <c r="E2328" t="s">
        <v>1093</v>
      </c>
      <c r="F2328" t="s">
        <v>869</v>
      </c>
      <c r="G2328">
        <v>2021</v>
      </c>
      <c r="H2328">
        <v>2</v>
      </c>
      <c r="I2328" t="s">
        <v>858</v>
      </c>
      <c r="J2328" s="29">
        <v>44255</v>
      </c>
      <c r="K2328" t="s">
        <v>744</v>
      </c>
      <c r="L2328" t="s">
        <v>769</v>
      </c>
      <c r="M2328" t="s">
        <v>896</v>
      </c>
      <c r="N2328" t="s">
        <v>897</v>
      </c>
      <c r="O2328" t="s">
        <v>850</v>
      </c>
      <c r="P2328" t="s">
        <v>673</v>
      </c>
      <c r="Q2328" t="s">
        <v>749</v>
      </c>
      <c r="R2328" t="s">
        <v>561</v>
      </c>
      <c r="S2328" t="s">
        <v>1037</v>
      </c>
      <c r="T2328" t="s">
        <v>751</v>
      </c>
      <c r="U2328" t="s">
        <v>752</v>
      </c>
      <c r="V2328" t="s">
        <v>753</v>
      </c>
      <c r="W2328" t="s">
        <v>877</v>
      </c>
      <c r="X2328" t="s">
        <v>878</v>
      </c>
      <c r="Y2328" t="s">
        <v>755</v>
      </c>
      <c r="Z2328" t="s">
        <v>380</v>
      </c>
      <c r="AA2328" t="s">
        <v>1047</v>
      </c>
      <c r="AB2328" t="s">
        <v>1048</v>
      </c>
      <c r="AC2328" t="s">
        <v>758</v>
      </c>
      <c r="AD2328" t="s">
        <v>1049</v>
      </c>
      <c r="AE2328" t="s">
        <v>562</v>
      </c>
      <c r="AF2328" t="s">
        <v>790</v>
      </c>
      <c r="AG2328" t="s">
        <v>761</v>
      </c>
      <c r="AH2328" t="s">
        <v>762</v>
      </c>
      <c r="AI2328" t="s">
        <v>879</v>
      </c>
      <c r="AJ2328">
        <v>-222.77</v>
      </c>
      <c r="AK2328">
        <v>0</v>
      </c>
      <c r="AL2328">
        <v>0</v>
      </c>
      <c r="AM2328" t="s">
        <v>764</v>
      </c>
      <c r="AN2328" t="s">
        <v>764</v>
      </c>
      <c r="AO2328" t="s">
        <v>764</v>
      </c>
    </row>
    <row r="2329" spans="1:41" x14ac:dyDescent="0.35">
      <c r="A2329">
        <v>1060742</v>
      </c>
      <c r="B2329" t="s">
        <v>740</v>
      </c>
      <c r="C2329" t="s">
        <v>741</v>
      </c>
      <c r="D2329" t="e">
        <v>#N/A</v>
      </c>
      <c r="E2329" t="s">
        <v>1093</v>
      </c>
      <c r="F2329" t="s">
        <v>869</v>
      </c>
      <c r="G2329">
        <v>2021</v>
      </c>
      <c r="H2329">
        <v>2</v>
      </c>
      <c r="I2329" t="s">
        <v>858</v>
      </c>
      <c r="J2329" s="29">
        <v>44255</v>
      </c>
      <c r="K2329" t="s">
        <v>744</v>
      </c>
      <c r="L2329" t="s">
        <v>769</v>
      </c>
      <c r="M2329" t="s">
        <v>896</v>
      </c>
      <c r="N2329" t="s">
        <v>897</v>
      </c>
      <c r="O2329" t="s">
        <v>850</v>
      </c>
      <c r="P2329" t="s">
        <v>673</v>
      </c>
      <c r="Q2329" t="s">
        <v>749</v>
      </c>
      <c r="R2329" t="s">
        <v>561</v>
      </c>
      <c r="S2329" t="s">
        <v>1037</v>
      </c>
      <c r="T2329" t="s">
        <v>751</v>
      </c>
      <c r="U2329" t="s">
        <v>752</v>
      </c>
      <c r="V2329" t="s">
        <v>753</v>
      </c>
      <c r="W2329" t="s">
        <v>877</v>
      </c>
      <c r="X2329" t="s">
        <v>878</v>
      </c>
      <c r="Y2329" t="s">
        <v>755</v>
      </c>
      <c r="Z2329" t="s">
        <v>380</v>
      </c>
      <c r="AA2329" t="s">
        <v>1047</v>
      </c>
      <c r="AB2329" t="s">
        <v>1048</v>
      </c>
      <c r="AC2329" t="s">
        <v>758</v>
      </c>
      <c r="AD2329" t="s">
        <v>1049</v>
      </c>
      <c r="AE2329" t="s">
        <v>562</v>
      </c>
      <c r="AF2329" t="s">
        <v>790</v>
      </c>
      <c r="AG2329" t="s">
        <v>761</v>
      </c>
      <c r="AH2329" t="s">
        <v>762</v>
      </c>
      <c r="AI2329" t="s">
        <v>879</v>
      </c>
      <c r="AJ2329">
        <v>-1815.56</v>
      </c>
      <c r="AK2329">
        <v>0</v>
      </c>
      <c r="AL2329">
        <v>0</v>
      </c>
      <c r="AM2329" t="s">
        <v>764</v>
      </c>
      <c r="AN2329" t="s">
        <v>764</v>
      </c>
      <c r="AO2329" t="s">
        <v>764</v>
      </c>
    </row>
    <row r="2330" spans="1:41" x14ac:dyDescent="0.35">
      <c r="A2330">
        <v>1060743</v>
      </c>
      <c r="B2330" t="s">
        <v>740</v>
      </c>
      <c r="C2330" t="s">
        <v>741</v>
      </c>
      <c r="D2330" t="e">
        <v>#N/A</v>
      </c>
      <c r="E2330" t="s">
        <v>1102</v>
      </c>
      <c r="F2330" t="s">
        <v>869</v>
      </c>
      <c r="G2330">
        <v>2021</v>
      </c>
      <c r="H2330">
        <v>2</v>
      </c>
      <c r="I2330" t="s">
        <v>858</v>
      </c>
      <c r="J2330" s="29">
        <v>44255</v>
      </c>
      <c r="K2330" t="s">
        <v>744</v>
      </c>
      <c r="L2330" t="s">
        <v>769</v>
      </c>
      <c r="M2330" t="s">
        <v>896</v>
      </c>
      <c r="N2330" t="s">
        <v>897</v>
      </c>
      <c r="O2330" t="s">
        <v>850</v>
      </c>
      <c r="P2330" t="s">
        <v>673</v>
      </c>
      <c r="Q2330" t="s">
        <v>749</v>
      </c>
      <c r="R2330" t="s">
        <v>561</v>
      </c>
      <c r="S2330" t="s">
        <v>1037</v>
      </c>
      <c r="T2330" t="s">
        <v>751</v>
      </c>
      <c r="U2330" t="s">
        <v>752</v>
      </c>
      <c r="V2330" t="s">
        <v>753</v>
      </c>
      <c r="W2330" t="s">
        <v>788</v>
      </c>
      <c r="X2330" t="s">
        <v>789</v>
      </c>
      <c r="Y2330" t="s">
        <v>755</v>
      </c>
      <c r="Z2330" t="s">
        <v>380</v>
      </c>
      <c r="AA2330" t="s">
        <v>1047</v>
      </c>
      <c r="AB2330" t="s">
        <v>1048</v>
      </c>
      <c r="AC2330" t="s">
        <v>758</v>
      </c>
      <c r="AD2330" t="s">
        <v>1049</v>
      </c>
      <c r="AE2330" t="s">
        <v>562</v>
      </c>
      <c r="AF2330" t="s">
        <v>790</v>
      </c>
      <c r="AG2330" t="s">
        <v>761</v>
      </c>
      <c r="AH2330" t="s">
        <v>762</v>
      </c>
      <c r="AI2330" t="s">
        <v>791</v>
      </c>
      <c r="AJ2330">
        <v>-853.09</v>
      </c>
      <c r="AK2330">
        <v>0</v>
      </c>
      <c r="AL2330">
        <v>0</v>
      </c>
      <c r="AM2330" t="s">
        <v>764</v>
      </c>
      <c r="AN2330" t="s">
        <v>764</v>
      </c>
      <c r="AO2330" t="s">
        <v>764</v>
      </c>
    </row>
    <row r="2331" spans="1:41" x14ac:dyDescent="0.35">
      <c r="A2331">
        <v>1060731</v>
      </c>
      <c r="B2331" t="s">
        <v>740</v>
      </c>
      <c r="C2331" t="s">
        <v>741</v>
      </c>
      <c r="D2331" t="e">
        <v>#N/A</v>
      </c>
      <c r="E2331" t="s">
        <v>1058</v>
      </c>
      <c r="F2331" t="s">
        <v>869</v>
      </c>
      <c r="G2331">
        <v>2021</v>
      </c>
      <c r="H2331">
        <v>2</v>
      </c>
      <c r="I2331" t="s">
        <v>858</v>
      </c>
      <c r="J2331" s="29">
        <v>44255</v>
      </c>
      <c r="K2331" t="s">
        <v>744</v>
      </c>
      <c r="L2331" t="s">
        <v>769</v>
      </c>
      <c r="M2331" t="s">
        <v>896</v>
      </c>
      <c r="N2331" t="s">
        <v>897</v>
      </c>
      <c r="O2331" t="s">
        <v>850</v>
      </c>
      <c r="P2331" t="s">
        <v>673</v>
      </c>
      <c r="Q2331" t="s">
        <v>749</v>
      </c>
      <c r="R2331" t="s">
        <v>1053</v>
      </c>
      <c r="S2331" t="s">
        <v>1054</v>
      </c>
      <c r="T2331" t="s">
        <v>751</v>
      </c>
      <c r="U2331" t="s">
        <v>752</v>
      </c>
      <c r="V2331" t="s">
        <v>753</v>
      </c>
      <c r="W2331" t="s">
        <v>1059</v>
      </c>
      <c r="X2331" t="s">
        <v>1060</v>
      </c>
      <c r="Y2331" t="s">
        <v>755</v>
      </c>
      <c r="Z2331" t="s">
        <v>380</v>
      </c>
      <c r="AA2331" t="s">
        <v>1047</v>
      </c>
      <c r="AB2331" t="s">
        <v>1048</v>
      </c>
      <c r="AC2331" t="s">
        <v>758</v>
      </c>
      <c r="AD2331" t="s">
        <v>1049</v>
      </c>
      <c r="AE2331" t="s">
        <v>575</v>
      </c>
      <c r="AF2331" t="s">
        <v>790</v>
      </c>
      <c r="AG2331" t="s">
        <v>761</v>
      </c>
      <c r="AH2331" t="s">
        <v>762</v>
      </c>
      <c r="AI2331" t="s">
        <v>791</v>
      </c>
      <c r="AJ2331">
        <v>-1421</v>
      </c>
      <c r="AK2331">
        <v>0</v>
      </c>
      <c r="AL2331">
        <v>0</v>
      </c>
      <c r="AM2331" t="s">
        <v>764</v>
      </c>
      <c r="AN2331" t="s">
        <v>764</v>
      </c>
      <c r="AO2331" t="s">
        <v>764</v>
      </c>
    </row>
    <row r="2332" spans="1:41" x14ac:dyDescent="0.35">
      <c r="A2332">
        <v>1060732</v>
      </c>
      <c r="B2332" t="s">
        <v>740</v>
      </c>
      <c r="C2332" t="s">
        <v>741</v>
      </c>
      <c r="D2332" t="e">
        <v>#N/A</v>
      </c>
      <c r="E2332" t="s">
        <v>1081</v>
      </c>
      <c r="F2332" t="s">
        <v>869</v>
      </c>
      <c r="G2332">
        <v>2021</v>
      </c>
      <c r="H2332">
        <v>2</v>
      </c>
      <c r="I2332" t="s">
        <v>858</v>
      </c>
      <c r="J2332" s="29">
        <v>44255</v>
      </c>
      <c r="K2332" t="s">
        <v>744</v>
      </c>
      <c r="L2332" t="s">
        <v>769</v>
      </c>
      <c r="M2332" t="s">
        <v>896</v>
      </c>
      <c r="N2332" t="s">
        <v>897</v>
      </c>
      <c r="O2332" t="s">
        <v>850</v>
      </c>
      <c r="P2332" t="s">
        <v>673</v>
      </c>
      <c r="Q2332" t="s">
        <v>749</v>
      </c>
      <c r="R2332" t="s">
        <v>1053</v>
      </c>
      <c r="S2332" t="s">
        <v>1054</v>
      </c>
      <c r="T2332" t="s">
        <v>751</v>
      </c>
      <c r="U2332" t="s">
        <v>752</v>
      </c>
      <c r="V2332" t="s">
        <v>753</v>
      </c>
      <c r="W2332" t="s">
        <v>1082</v>
      </c>
      <c r="X2332" t="s">
        <v>1083</v>
      </c>
      <c r="Y2332" t="s">
        <v>755</v>
      </c>
      <c r="Z2332" t="s">
        <v>380</v>
      </c>
      <c r="AA2332" t="s">
        <v>1047</v>
      </c>
      <c r="AB2332" t="s">
        <v>1048</v>
      </c>
      <c r="AC2332" t="s">
        <v>758</v>
      </c>
      <c r="AD2332" t="s">
        <v>1049</v>
      </c>
      <c r="AE2332" t="s">
        <v>575</v>
      </c>
      <c r="AF2332" t="s">
        <v>790</v>
      </c>
      <c r="AG2332" t="s">
        <v>761</v>
      </c>
      <c r="AH2332" t="s">
        <v>762</v>
      </c>
      <c r="AI2332" t="s">
        <v>791</v>
      </c>
      <c r="AJ2332">
        <v>-214.58</v>
      </c>
      <c r="AK2332">
        <v>0</v>
      </c>
      <c r="AL2332">
        <v>0</v>
      </c>
      <c r="AM2332" t="s">
        <v>764</v>
      </c>
      <c r="AN2332" t="s">
        <v>764</v>
      </c>
      <c r="AO2332" t="s">
        <v>764</v>
      </c>
    </row>
    <row r="2333" spans="1:41" x14ac:dyDescent="0.35">
      <c r="A2333">
        <v>1433586</v>
      </c>
      <c r="B2333" t="s">
        <v>740</v>
      </c>
      <c r="C2333" t="s">
        <v>741</v>
      </c>
      <c r="D2333" t="e">
        <v>#N/A</v>
      </c>
      <c r="E2333" t="s">
        <v>1076</v>
      </c>
      <c r="F2333" t="s">
        <v>869</v>
      </c>
      <c r="G2333">
        <v>2021</v>
      </c>
      <c r="H2333">
        <v>2</v>
      </c>
      <c r="I2333" t="s">
        <v>858</v>
      </c>
      <c r="J2333" s="29">
        <v>44255</v>
      </c>
      <c r="K2333" t="s">
        <v>744</v>
      </c>
      <c r="L2333" t="s">
        <v>769</v>
      </c>
      <c r="M2333" t="s">
        <v>896</v>
      </c>
      <c r="N2333" t="s">
        <v>897</v>
      </c>
      <c r="O2333" t="s">
        <v>850</v>
      </c>
      <c r="P2333" t="s">
        <v>673</v>
      </c>
      <c r="Q2333" t="s">
        <v>749</v>
      </c>
      <c r="R2333" t="s">
        <v>1053</v>
      </c>
      <c r="S2333" t="s">
        <v>1054</v>
      </c>
      <c r="T2333" t="s">
        <v>751</v>
      </c>
      <c r="U2333" t="s">
        <v>752</v>
      </c>
      <c r="V2333" t="s">
        <v>753</v>
      </c>
      <c r="W2333" t="s">
        <v>1077</v>
      </c>
      <c r="X2333" t="s">
        <v>1078</v>
      </c>
      <c r="Y2333" t="s">
        <v>755</v>
      </c>
      <c r="Z2333" t="s">
        <v>380</v>
      </c>
      <c r="AA2333" t="s">
        <v>1047</v>
      </c>
      <c r="AB2333" t="s">
        <v>1048</v>
      </c>
      <c r="AC2333" t="s">
        <v>758</v>
      </c>
      <c r="AD2333" t="s">
        <v>1049</v>
      </c>
      <c r="AE2333" t="s">
        <v>575</v>
      </c>
      <c r="AF2333" t="s">
        <v>1079</v>
      </c>
      <c r="AG2333" t="s">
        <v>761</v>
      </c>
      <c r="AH2333" t="s">
        <v>762</v>
      </c>
      <c r="AI2333" t="s">
        <v>1080</v>
      </c>
      <c r="AJ2333">
        <v>-5063.9799999999996</v>
      </c>
      <c r="AK2333">
        <v>0</v>
      </c>
      <c r="AL2333">
        <v>0</v>
      </c>
      <c r="AM2333" t="s">
        <v>764</v>
      </c>
      <c r="AN2333" t="s">
        <v>764</v>
      </c>
      <c r="AO2333" t="s">
        <v>764</v>
      </c>
    </row>
    <row r="2334" spans="1:41" x14ac:dyDescent="0.35">
      <c r="A2334">
        <v>1079978</v>
      </c>
      <c r="B2334" t="s">
        <v>740</v>
      </c>
      <c r="C2334" t="s">
        <v>741</v>
      </c>
      <c r="D2334" t="e">
        <v>#N/A</v>
      </c>
      <c r="E2334" t="s">
        <v>1070</v>
      </c>
      <c r="F2334" t="s">
        <v>869</v>
      </c>
      <c r="G2334">
        <v>2021</v>
      </c>
      <c r="H2334">
        <v>2</v>
      </c>
      <c r="I2334" t="s">
        <v>858</v>
      </c>
      <c r="J2334" s="29">
        <v>44255</v>
      </c>
      <c r="K2334" t="s">
        <v>744</v>
      </c>
      <c r="L2334" t="s">
        <v>769</v>
      </c>
      <c r="M2334" t="s">
        <v>896</v>
      </c>
      <c r="N2334" t="s">
        <v>897</v>
      </c>
      <c r="O2334" t="s">
        <v>850</v>
      </c>
      <c r="P2334" t="s">
        <v>673</v>
      </c>
      <c r="Q2334" t="s">
        <v>749</v>
      </c>
      <c r="R2334" t="s">
        <v>1053</v>
      </c>
      <c r="S2334" t="s">
        <v>1054</v>
      </c>
      <c r="T2334" t="s">
        <v>751</v>
      </c>
      <c r="U2334" t="s">
        <v>752</v>
      </c>
      <c r="V2334" t="s">
        <v>753</v>
      </c>
      <c r="W2334" t="s">
        <v>1071</v>
      </c>
      <c r="X2334" t="s">
        <v>1072</v>
      </c>
      <c r="Y2334" t="s">
        <v>755</v>
      </c>
      <c r="Z2334" t="s">
        <v>380</v>
      </c>
      <c r="AA2334" t="s">
        <v>1047</v>
      </c>
      <c r="AB2334" t="s">
        <v>1048</v>
      </c>
      <c r="AC2334" t="s">
        <v>758</v>
      </c>
      <c r="AD2334" t="s">
        <v>1049</v>
      </c>
      <c r="AE2334" t="s">
        <v>575</v>
      </c>
      <c r="AF2334" t="s">
        <v>882</v>
      </c>
      <c r="AG2334" t="s">
        <v>761</v>
      </c>
      <c r="AH2334" t="s">
        <v>762</v>
      </c>
      <c r="AI2334" t="s">
        <v>883</v>
      </c>
      <c r="AJ2334">
        <v>-6877.67</v>
      </c>
      <c r="AK2334">
        <v>0</v>
      </c>
      <c r="AL2334">
        <v>0</v>
      </c>
      <c r="AM2334" t="s">
        <v>764</v>
      </c>
      <c r="AN2334" t="s">
        <v>764</v>
      </c>
      <c r="AO2334" t="s">
        <v>764</v>
      </c>
    </row>
    <row r="2335" spans="1:41" x14ac:dyDescent="0.35">
      <c r="A2335">
        <v>1464314</v>
      </c>
      <c r="B2335" t="s">
        <v>740</v>
      </c>
      <c r="C2335" t="s">
        <v>741</v>
      </c>
      <c r="D2335" t="e">
        <v>#N/A</v>
      </c>
      <c r="E2335" t="s">
        <v>1061</v>
      </c>
      <c r="F2335" t="s">
        <v>869</v>
      </c>
      <c r="G2335">
        <v>2021</v>
      </c>
      <c r="H2335">
        <v>2</v>
      </c>
      <c r="I2335" t="s">
        <v>858</v>
      </c>
      <c r="J2335" s="29">
        <v>44255</v>
      </c>
      <c r="K2335" t="s">
        <v>744</v>
      </c>
      <c r="L2335" t="s">
        <v>769</v>
      </c>
      <c r="M2335" t="s">
        <v>896</v>
      </c>
      <c r="N2335" t="s">
        <v>897</v>
      </c>
      <c r="O2335" t="s">
        <v>850</v>
      </c>
      <c r="P2335" t="s">
        <v>673</v>
      </c>
      <c r="Q2335" t="s">
        <v>749</v>
      </c>
      <c r="R2335" t="s">
        <v>1053</v>
      </c>
      <c r="S2335" t="s">
        <v>1054</v>
      </c>
      <c r="T2335" t="s">
        <v>751</v>
      </c>
      <c r="U2335" t="s">
        <v>752</v>
      </c>
      <c r="V2335" t="s">
        <v>753</v>
      </c>
      <c r="W2335" t="s">
        <v>1062</v>
      </c>
      <c r="X2335" t="s">
        <v>1063</v>
      </c>
      <c r="Y2335" t="s">
        <v>755</v>
      </c>
      <c r="Z2335" t="s">
        <v>380</v>
      </c>
      <c r="AA2335" t="s">
        <v>1047</v>
      </c>
      <c r="AB2335" t="s">
        <v>1048</v>
      </c>
      <c r="AC2335" t="s">
        <v>758</v>
      </c>
      <c r="AD2335" t="s">
        <v>1049</v>
      </c>
      <c r="AE2335" t="s">
        <v>575</v>
      </c>
      <c r="AF2335" t="s">
        <v>790</v>
      </c>
      <c r="AG2335" t="s">
        <v>761</v>
      </c>
      <c r="AH2335" t="s">
        <v>762</v>
      </c>
      <c r="AI2335" t="s">
        <v>1064</v>
      </c>
      <c r="AJ2335">
        <v>-36.94</v>
      </c>
      <c r="AK2335">
        <v>0</v>
      </c>
      <c r="AL2335">
        <v>0</v>
      </c>
      <c r="AM2335" t="s">
        <v>764</v>
      </c>
      <c r="AN2335" t="s">
        <v>764</v>
      </c>
      <c r="AO2335" t="s">
        <v>764</v>
      </c>
    </row>
    <row r="2336" spans="1:41" x14ac:dyDescent="0.35">
      <c r="A2336">
        <v>1464314</v>
      </c>
      <c r="B2336" t="s">
        <v>740</v>
      </c>
      <c r="C2336" t="s">
        <v>741</v>
      </c>
      <c r="D2336" t="e">
        <v>#N/A</v>
      </c>
      <c r="E2336" t="s">
        <v>1061</v>
      </c>
      <c r="F2336" t="s">
        <v>869</v>
      </c>
      <c r="G2336">
        <v>2021</v>
      </c>
      <c r="H2336">
        <v>2</v>
      </c>
      <c r="I2336" t="s">
        <v>858</v>
      </c>
      <c r="J2336" s="29">
        <v>44255</v>
      </c>
      <c r="K2336" t="s">
        <v>744</v>
      </c>
      <c r="L2336" t="s">
        <v>769</v>
      </c>
      <c r="M2336" t="s">
        <v>896</v>
      </c>
      <c r="N2336" t="s">
        <v>897</v>
      </c>
      <c r="O2336" t="s">
        <v>850</v>
      </c>
      <c r="P2336" t="s">
        <v>673</v>
      </c>
      <c r="Q2336" t="s">
        <v>749</v>
      </c>
      <c r="R2336" t="s">
        <v>1053</v>
      </c>
      <c r="S2336" t="s">
        <v>1054</v>
      </c>
      <c r="T2336" t="s">
        <v>751</v>
      </c>
      <c r="U2336" t="s">
        <v>752</v>
      </c>
      <c r="V2336" t="s">
        <v>753</v>
      </c>
      <c r="W2336" t="s">
        <v>1062</v>
      </c>
      <c r="X2336" t="s">
        <v>1063</v>
      </c>
      <c r="Y2336" t="s">
        <v>755</v>
      </c>
      <c r="Z2336" t="s">
        <v>380</v>
      </c>
      <c r="AA2336" t="s">
        <v>1047</v>
      </c>
      <c r="AB2336" t="s">
        <v>1048</v>
      </c>
      <c r="AC2336" t="s">
        <v>758</v>
      </c>
      <c r="AD2336" t="s">
        <v>1049</v>
      </c>
      <c r="AE2336" t="s">
        <v>575</v>
      </c>
      <c r="AF2336" t="s">
        <v>790</v>
      </c>
      <c r="AG2336" t="s">
        <v>761</v>
      </c>
      <c r="AH2336" t="s">
        <v>762</v>
      </c>
      <c r="AI2336" t="s">
        <v>1064</v>
      </c>
      <c r="AJ2336">
        <v>-3210.29</v>
      </c>
      <c r="AK2336">
        <v>0</v>
      </c>
      <c r="AL2336">
        <v>0</v>
      </c>
      <c r="AM2336" t="s">
        <v>764</v>
      </c>
      <c r="AN2336" t="s">
        <v>764</v>
      </c>
      <c r="AO2336" t="s">
        <v>764</v>
      </c>
    </row>
    <row r="2337" spans="1:41" x14ac:dyDescent="0.35">
      <c r="A2337">
        <v>1720204</v>
      </c>
      <c r="B2337" t="s">
        <v>740</v>
      </c>
      <c r="C2337" t="s">
        <v>741</v>
      </c>
      <c r="D2337" t="e">
        <v>#N/A</v>
      </c>
      <c r="E2337" t="s">
        <v>1073</v>
      </c>
      <c r="F2337" t="s">
        <v>869</v>
      </c>
      <c r="G2337">
        <v>2021</v>
      </c>
      <c r="H2337">
        <v>2</v>
      </c>
      <c r="I2337" t="s">
        <v>858</v>
      </c>
      <c r="J2337" s="29">
        <v>44255</v>
      </c>
      <c r="K2337" t="s">
        <v>744</v>
      </c>
      <c r="L2337" t="s">
        <v>769</v>
      </c>
      <c r="M2337" t="s">
        <v>896</v>
      </c>
      <c r="N2337" t="s">
        <v>897</v>
      </c>
      <c r="O2337" t="s">
        <v>850</v>
      </c>
      <c r="P2337" t="s">
        <v>673</v>
      </c>
      <c r="Q2337" t="s">
        <v>749</v>
      </c>
      <c r="R2337" t="s">
        <v>1053</v>
      </c>
      <c r="S2337" t="s">
        <v>1054</v>
      </c>
      <c r="T2337" t="s">
        <v>751</v>
      </c>
      <c r="U2337" t="s">
        <v>752</v>
      </c>
      <c r="V2337" t="s">
        <v>753</v>
      </c>
      <c r="W2337" t="s">
        <v>1074</v>
      </c>
      <c r="X2337" t="s">
        <v>1075</v>
      </c>
      <c r="Y2337" t="s">
        <v>755</v>
      </c>
      <c r="Z2337" t="s">
        <v>380</v>
      </c>
      <c r="AA2337" t="s">
        <v>1047</v>
      </c>
      <c r="AB2337" t="s">
        <v>1048</v>
      </c>
      <c r="AC2337" t="s">
        <v>758</v>
      </c>
      <c r="AD2337" t="s">
        <v>1049</v>
      </c>
      <c r="AE2337" t="s">
        <v>575</v>
      </c>
      <c r="AF2337" t="s">
        <v>925</v>
      </c>
      <c r="AG2337" t="s">
        <v>761</v>
      </c>
      <c r="AH2337" t="s">
        <v>762</v>
      </c>
      <c r="AI2337" t="s">
        <v>926</v>
      </c>
      <c r="AJ2337">
        <v>-291.95999999999998</v>
      </c>
      <c r="AK2337">
        <v>0</v>
      </c>
      <c r="AL2337">
        <v>0</v>
      </c>
      <c r="AM2337" t="s">
        <v>764</v>
      </c>
      <c r="AN2337" t="s">
        <v>764</v>
      </c>
      <c r="AO2337" t="s">
        <v>764</v>
      </c>
    </row>
    <row r="2338" spans="1:41" x14ac:dyDescent="0.35">
      <c r="A2338">
        <v>1720205</v>
      </c>
      <c r="B2338" t="s">
        <v>740</v>
      </c>
      <c r="C2338" t="s">
        <v>741</v>
      </c>
      <c r="D2338" t="e">
        <v>#N/A</v>
      </c>
      <c r="E2338" t="s">
        <v>1121</v>
      </c>
      <c r="F2338" t="s">
        <v>869</v>
      </c>
      <c r="G2338">
        <v>2021</v>
      </c>
      <c r="H2338">
        <v>2</v>
      </c>
      <c r="I2338" t="s">
        <v>858</v>
      </c>
      <c r="J2338" s="29">
        <v>44255</v>
      </c>
      <c r="K2338" t="s">
        <v>744</v>
      </c>
      <c r="L2338" t="s">
        <v>769</v>
      </c>
      <c r="M2338" t="s">
        <v>896</v>
      </c>
      <c r="N2338" t="s">
        <v>897</v>
      </c>
      <c r="O2338" t="s">
        <v>850</v>
      </c>
      <c r="P2338" t="s">
        <v>673</v>
      </c>
      <c r="Q2338" t="s">
        <v>749</v>
      </c>
      <c r="R2338" t="s">
        <v>376</v>
      </c>
      <c r="S2338" t="s">
        <v>1042</v>
      </c>
      <c r="T2338" t="s">
        <v>751</v>
      </c>
      <c r="U2338" t="s">
        <v>752</v>
      </c>
      <c r="V2338" t="s">
        <v>753</v>
      </c>
      <c r="W2338" t="s">
        <v>1059</v>
      </c>
      <c r="X2338" t="s">
        <v>1060</v>
      </c>
      <c r="Y2338" t="s">
        <v>755</v>
      </c>
      <c r="Z2338" t="s">
        <v>380</v>
      </c>
      <c r="AA2338" t="s">
        <v>1047</v>
      </c>
      <c r="AB2338" t="s">
        <v>1048</v>
      </c>
      <c r="AC2338" t="s">
        <v>758</v>
      </c>
      <c r="AD2338" t="s">
        <v>1049</v>
      </c>
      <c r="AE2338" t="s">
        <v>768</v>
      </c>
      <c r="AF2338" t="s">
        <v>790</v>
      </c>
      <c r="AG2338" t="s">
        <v>761</v>
      </c>
      <c r="AH2338" t="s">
        <v>762</v>
      </c>
      <c r="AI2338" t="s">
        <v>791</v>
      </c>
      <c r="AJ2338">
        <v>-664.83</v>
      </c>
      <c r="AK2338">
        <v>0</v>
      </c>
      <c r="AL2338">
        <v>0</v>
      </c>
      <c r="AM2338" t="s">
        <v>764</v>
      </c>
      <c r="AN2338" t="s">
        <v>764</v>
      </c>
      <c r="AO2338" t="s">
        <v>764</v>
      </c>
    </row>
    <row r="2339" spans="1:41" x14ac:dyDescent="0.35">
      <c r="A2339">
        <v>1720209</v>
      </c>
      <c r="B2339" t="s">
        <v>740</v>
      </c>
      <c r="C2339" t="s">
        <v>741</v>
      </c>
      <c r="D2339" t="e">
        <v>#N/A</v>
      </c>
      <c r="E2339" t="s">
        <v>1122</v>
      </c>
      <c r="F2339" t="s">
        <v>869</v>
      </c>
      <c r="G2339">
        <v>2021</v>
      </c>
      <c r="H2339">
        <v>2</v>
      </c>
      <c r="I2339" t="s">
        <v>858</v>
      </c>
      <c r="J2339" s="29">
        <v>44255</v>
      </c>
      <c r="K2339" t="s">
        <v>744</v>
      </c>
      <c r="L2339" t="s">
        <v>769</v>
      </c>
      <c r="M2339" t="s">
        <v>896</v>
      </c>
      <c r="N2339" t="s">
        <v>897</v>
      </c>
      <c r="O2339" t="s">
        <v>850</v>
      </c>
      <c r="P2339" t="s">
        <v>673</v>
      </c>
      <c r="Q2339" t="s">
        <v>749</v>
      </c>
      <c r="R2339" t="s">
        <v>471</v>
      </c>
      <c r="S2339" t="s">
        <v>1041</v>
      </c>
      <c r="T2339" t="s">
        <v>751</v>
      </c>
      <c r="U2339" t="s">
        <v>752</v>
      </c>
      <c r="V2339" t="s">
        <v>753</v>
      </c>
      <c r="W2339" t="s">
        <v>1082</v>
      </c>
      <c r="X2339" t="s">
        <v>1083</v>
      </c>
      <c r="Y2339" t="s">
        <v>755</v>
      </c>
      <c r="Z2339" t="s">
        <v>380</v>
      </c>
      <c r="AA2339" t="s">
        <v>1047</v>
      </c>
      <c r="AB2339" t="s">
        <v>1048</v>
      </c>
      <c r="AC2339" t="s">
        <v>758</v>
      </c>
      <c r="AD2339" t="s">
        <v>1049</v>
      </c>
      <c r="AE2339" t="s">
        <v>472</v>
      </c>
      <c r="AF2339" t="s">
        <v>790</v>
      </c>
      <c r="AG2339" t="s">
        <v>761</v>
      </c>
      <c r="AH2339" t="s">
        <v>762</v>
      </c>
      <c r="AI2339" t="s">
        <v>791</v>
      </c>
      <c r="AJ2339">
        <v>-178.62</v>
      </c>
      <c r="AK2339">
        <v>0</v>
      </c>
      <c r="AL2339">
        <v>0</v>
      </c>
      <c r="AM2339" t="s">
        <v>764</v>
      </c>
      <c r="AN2339" t="s">
        <v>764</v>
      </c>
      <c r="AO2339" t="s">
        <v>764</v>
      </c>
    </row>
    <row r="2340" spans="1:41" x14ac:dyDescent="0.35">
      <c r="A2340">
        <v>1720210</v>
      </c>
      <c r="B2340" t="s">
        <v>740</v>
      </c>
      <c r="C2340" t="s">
        <v>741</v>
      </c>
      <c r="D2340" t="e">
        <v>#N/A</v>
      </c>
      <c r="E2340" t="s">
        <v>1123</v>
      </c>
      <c r="F2340" t="s">
        <v>869</v>
      </c>
      <c r="G2340">
        <v>2021</v>
      </c>
      <c r="H2340">
        <v>2</v>
      </c>
      <c r="I2340" t="s">
        <v>858</v>
      </c>
      <c r="J2340" s="29">
        <v>44255</v>
      </c>
      <c r="K2340" t="s">
        <v>744</v>
      </c>
      <c r="L2340" t="s">
        <v>769</v>
      </c>
      <c r="M2340" t="s">
        <v>896</v>
      </c>
      <c r="N2340" t="s">
        <v>897</v>
      </c>
      <c r="O2340" t="s">
        <v>850</v>
      </c>
      <c r="P2340" t="s">
        <v>673</v>
      </c>
      <c r="Q2340" t="s">
        <v>749</v>
      </c>
      <c r="R2340" t="s">
        <v>471</v>
      </c>
      <c r="S2340" t="s">
        <v>1041</v>
      </c>
      <c r="T2340" t="s">
        <v>751</v>
      </c>
      <c r="U2340" t="s">
        <v>752</v>
      </c>
      <c r="V2340" t="s">
        <v>753</v>
      </c>
      <c r="W2340" t="s">
        <v>1066</v>
      </c>
      <c r="X2340" t="s">
        <v>1067</v>
      </c>
      <c r="Y2340" t="s">
        <v>755</v>
      </c>
      <c r="Z2340" t="s">
        <v>380</v>
      </c>
      <c r="AA2340" t="s">
        <v>1047</v>
      </c>
      <c r="AB2340" t="s">
        <v>1048</v>
      </c>
      <c r="AC2340" t="s">
        <v>758</v>
      </c>
      <c r="AD2340" t="s">
        <v>1049</v>
      </c>
      <c r="AE2340" t="s">
        <v>472</v>
      </c>
      <c r="AF2340" t="s">
        <v>1068</v>
      </c>
      <c r="AG2340" t="s">
        <v>761</v>
      </c>
      <c r="AH2340" t="s">
        <v>762</v>
      </c>
      <c r="AI2340" t="s">
        <v>1069</v>
      </c>
      <c r="AJ2340">
        <v>-45.43</v>
      </c>
      <c r="AK2340">
        <v>0</v>
      </c>
      <c r="AL2340">
        <v>0</v>
      </c>
      <c r="AM2340" t="s">
        <v>764</v>
      </c>
      <c r="AN2340" t="s">
        <v>764</v>
      </c>
      <c r="AO2340" t="s">
        <v>764</v>
      </c>
    </row>
    <row r="2341" spans="1:41" x14ac:dyDescent="0.35">
      <c r="A2341">
        <v>1720229</v>
      </c>
      <c r="B2341" t="s">
        <v>740</v>
      </c>
      <c r="C2341" t="s">
        <v>741</v>
      </c>
      <c r="D2341" t="e">
        <v>#N/A</v>
      </c>
      <c r="E2341" t="s">
        <v>1124</v>
      </c>
      <c r="F2341" t="s">
        <v>869</v>
      </c>
      <c r="G2341">
        <v>2021</v>
      </c>
      <c r="H2341">
        <v>2</v>
      </c>
      <c r="I2341" t="s">
        <v>858</v>
      </c>
      <c r="J2341" s="29">
        <v>44255</v>
      </c>
      <c r="K2341" t="s">
        <v>744</v>
      </c>
      <c r="L2341" t="s">
        <v>769</v>
      </c>
      <c r="M2341" t="s">
        <v>896</v>
      </c>
      <c r="N2341" t="s">
        <v>897</v>
      </c>
      <c r="O2341" t="s">
        <v>850</v>
      </c>
      <c r="P2341" t="s">
        <v>673</v>
      </c>
      <c r="Q2341" t="s">
        <v>749</v>
      </c>
      <c r="R2341" t="s">
        <v>544</v>
      </c>
      <c r="S2341" t="s">
        <v>1038</v>
      </c>
      <c r="T2341" t="s">
        <v>751</v>
      </c>
      <c r="U2341" t="s">
        <v>752</v>
      </c>
      <c r="V2341" t="s">
        <v>753</v>
      </c>
      <c r="W2341" t="s">
        <v>1085</v>
      </c>
      <c r="X2341" t="s">
        <v>1086</v>
      </c>
      <c r="Y2341" t="s">
        <v>755</v>
      </c>
      <c r="Z2341" t="s">
        <v>380</v>
      </c>
      <c r="AA2341" t="s">
        <v>1047</v>
      </c>
      <c r="AB2341" t="s">
        <v>1048</v>
      </c>
      <c r="AC2341" t="s">
        <v>758</v>
      </c>
      <c r="AD2341" t="s">
        <v>1049</v>
      </c>
      <c r="AE2341" t="s">
        <v>768</v>
      </c>
      <c r="AF2341" t="s">
        <v>1087</v>
      </c>
      <c r="AG2341" t="s">
        <v>761</v>
      </c>
      <c r="AH2341" t="s">
        <v>762</v>
      </c>
      <c r="AI2341" t="s">
        <v>1088</v>
      </c>
      <c r="AJ2341">
        <v>-381.97</v>
      </c>
      <c r="AK2341">
        <v>0</v>
      </c>
      <c r="AL2341">
        <v>0</v>
      </c>
      <c r="AM2341" t="s">
        <v>764</v>
      </c>
      <c r="AN2341" t="s">
        <v>764</v>
      </c>
      <c r="AO2341" t="s">
        <v>764</v>
      </c>
    </row>
    <row r="2342" spans="1:41" x14ac:dyDescent="0.35">
      <c r="A2342">
        <v>1720230</v>
      </c>
      <c r="B2342" t="s">
        <v>740</v>
      </c>
      <c r="C2342" t="s">
        <v>741</v>
      </c>
      <c r="D2342" t="e">
        <v>#N/A</v>
      </c>
      <c r="E2342" t="s">
        <v>1125</v>
      </c>
      <c r="F2342" t="s">
        <v>869</v>
      </c>
      <c r="G2342">
        <v>2021</v>
      </c>
      <c r="H2342">
        <v>2</v>
      </c>
      <c r="I2342" t="s">
        <v>858</v>
      </c>
      <c r="J2342" s="29">
        <v>44255</v>
      </c>
      <c r="K2342" t="s">
        <v>744</v>
      </c>
      <c r="L2342" t="s">
        <v>769</v>
      </c>
      <c r="M2342" t="s">
        <v>896</v>
      </c>
      <c r="N2342" t="s">
        <v>897</v>
      </c>
      <c r="O2342" t="s">
        <v>850</v>
      </c>
      <c r="P2342" t="s">
        <v>673</v>
      </c>
      <c r="Q2342" t="s">
        <v>749</v>
      </c>
      <c r="R2342" t="s">
        <v>561</v>
      </c>
      <c r="S2342" t="s">
        <v>1037</v>
      </c>
      <c r="T2342" t="s">
        <v>751</v>
      </c>
      <c r="U2342" t="s">
        <v>752</v>
      </c>
      <c r="V2342" t="s">
        <v>753</v>
      </c>
      <c r="W2342" t="s">
        <v>1085</v>
      </c>
      <c r="X2342" t="s">
        <v>1086</v>
      </c>
      <c r="Y2342" t="s">
        <v>755</v>
      </c>
      <c r="Z2342" t="s">
        <v>380</v>
      </c>
      <c r="AA2342" t="s">
        <v>1047</v>
      </c>
      <c r="AB2342" t="s">
        <v>1048</v>
      </c>
      <c r="AC2342" t="s">
        <v>758</v>
      </c>
      <c r="AD2342" t="s">
        <v>1049</v>
      </c>
      <c r="AE2342" t="s">
        <v>562</v>
      </c>
      <c r="AF2342" t="s">
        <v>1087</v>
      </c>
      <c r="AG2342" t="s">
        <v>761</v>
      </c>
      <c r="AH2342" t="s">
        <v>762</v>
      </c>
      <c r="AI2342" t="s">
        <v>1088</v>
      </c>
      <c r="AJ2342">
        <v>-277.86</v>
      </c>
      <c r="AK2342">
        <v>0</v>
      </c>
      <c r="AL2342">
        <v>0</v>
      </c>
      <c r="AM2342" t="s">
        <v>764</v>
      </c>
      <c r="AN2342" t="s">
        <v>764</v>
      </c>
      <c r="AO2342" t="s">
        <v>764</v>
      </c>
    </row>
    <row r="2343" spans="1:41" x14ac:dyDescent="0.35">
      <c r="A2343">
        <v>1230439</v>
      </c>
      <c r="B2343" t="s">
        <v>740</v>
      </c>
      <c r="C2343" t="s">
        <v>741</v>
      </c>
      <c r="D2343" t="e">
        <v>#N/A</v>
      </c>
      <c r="E2343" t="s">
        <v>1117</v>
      </c>
      <c r="F2343" t="s">
        <v>869</v>
      </c>
      <c r="G2343">
        <v>2021</v>
      </c>
      <c r="H2343">
        <v>2</v>
      </c>
      <c r="I2343" t="s">
        <v>858</v>
      </c>
      <c r="J2343" s="29">
        <v>44255</v>
      </c>
      <c r="K2343" t="s">
        <v>744</v>
      </c>
      <c r="L2343" t="s">
        <v>769</v>
      </c>
      <c r="M2343" t="s">
        <v>898</v>
      </c>
      <c r="N2343" t="s">
        <v>899</v>
      </c>
      <c r="O2343" t="s">
        <v>850</v>
      </c>
      <c r="P2343" t="s">
        <v>673</v>
      </c>
      <c r="Q2343" t="s">
        <v>749</v>
      </c>
      <c r="R2343" t="s">
        <v>376</v>
      </c>
      <c r="S2343" t="s">
        <v>1042</v>
      </c>
      <c r="T2343" t="s">
        <v>751</v>
      </c>
      <c r="U2343" t="s">
        <v>752</v>
      </c>
      <c r="V2343" t="s">
        <v>753</v>
      </c>
      <c r="W2343" t="s">
        <v>1085</v>
      </c>
      <c r="X2343" t="s">
        <v>1086</v>
      </c>
      <c r="Y2343" t="s">
        <v>755</v>
      </c>
      <c r="Z2343" t="s">
        <v>380</v>
      </c>
      <c r="AA2343" t="s">
        <v>1047</v>
      </c>
      <c r="AB2343" t="s">
        <v>1048</v>
      </c>
      <c r="AC2343" t="s">
        <v>758</v>
      </c>
      <c r="AD2343" t="s">
        <v>1049</v>
      </c>
      <c r="AE2343" t="s">
        <v>768</v>
      </c>
      <c r="AF2343" t="s">
        <v>1087</v>
      </c>
      <c r="AG2343" t="s">
        <v>761</v>
      </c>
      <c r="AH2343" t="s">
        <v>762</v>
      </c>
      <c r="AI2343" t="s">
        <v>1088</v>
      </c>
      <c r="AJ2343">
        <v>443.52</v>
      </c>
      <c r="AK2343">
        <v>0</v>
      </c>
      <c r="AL2343">
        <v>0</v>
      </c>
      <c r="AM2343" t="s">
        <v>764</v>
      </c>
      <c r="AN2343" t="s">
        <v>764</v>
      </c>
      <c r="AO2343" t="s">
        <v>764</v>
      </c>
    </row>
    <row r="2344" spans="1:41" x14ac:dyDescent="0.35">
      <c r="A2344">
        <v>1021526</v>
      </c>
      <c r="B2344" t="s">
        <v>740</v>
      </c>
      <c r="C2344" t="s">
        <v>741</v>
      </c>
      <c r="D2344" t="e">
        <v>#N/A</v>
      </c>
      <c r="E2344" t="s">
        <v>1052</v>
      </c>
      <c r="F2344" t="s">
        <v>869</v>
      </c>
      <c r="G2344">
        <v>2021</v>
      </c>
      <c r="H2344">
        <v>2</v>
      </c>
      <c r="I2344" t="s">
        <v>858</v>
      </c>
      <c r="J2344" s="29">
        <v>44255</v>
      </c>
      <c r="K2344" t="s">
        <v>744</v>
      </c>
      <c r="L2344" t="s">
        <v>769</v>
      </c>
      <c r="M2344" t="s">
        <v>898</v>
      </c>
      <c r="N2344" t="s">
        <v>899</v>
      </c>
      <c r="O2344" t="s">
        <v>850</v>
      </c>
      <c r="P2344" t="s">
        <v>673</v>
      </c>
      <c r="Q2344" t="s">
        <v>749</v>
      </c>
      <c r="R2344" t="s">
        <v>1053</v>
      </c>
      <c r="S2344" t="s">
        <v>1054</v>
      </c>
      <c r="T2344" t="s">
        <v>751</v>
      </c>
      <c r="U2344" t="s">
        <v>752</v>
      </c>
      <c r="V2344" t="s">
        <v>753</v>
      </c>
      <c r="W2344" t="s">
        <v>1053</v>
      </c>
      <c r="X2344" t="s">
        <v>1055</v>
      </c>
      <c r="Y2344" t="s">
        <v>755</v>
      </c>
      <c r="Z2344" t="s">
        <v>380</v>
      </c>
      <c r="AA2344" t="s">
        <v>1047</v>
      </c>
      <c r="AB2344" t="s">
        <v>1048</v>
      </c>
      <c r="AC2344" t="s">
        <v>758</v>
      </c>
      <c r="AD2344" t="s">
        <v>1049</v>
      </c>
      <c r="AE2344" t="s">
        <v>575</v>
      </c>
      <c r="AF2344" t="s">
        <v>1056</v>
      </c>
      <c r="AG2344" t="s">
        <v>761</v>
      </c>
      <c r="AH2344" t="s">
        <v>762</v>
      </c>
      <c r="AI2344" t="s">
        <v>1057</v>
      </c>
      <c r="AJ2344">
        <v>71.89</v>
      </c>
      <c r="AK2344">
        <v>0</v>
      </c>
      <c r="AL2344">
        <v>0</v>
      </c>
      <c r="AM2344" t="s">
        <v>764</v>
      </c>
      <c r="AN2344" t="s">
        <v>764</v>
      </c>
      <c r="AO2344" t="s">
        <v>764</v>
      </c>
    </row>
    <row r="2345" spans="1:41" x14ac:dyDescent="0.35">
      <c r="A2345">
        <v>1021526</v>
      </c>
      <c r="B2345" t="s">
        <v>740</v>
      </c>
      <c r="C2345" t="s">
        <v>741</v>
      </c>
      <c r="D2345" t="e">
        <v>#N/A</v>
      </c>
      <c r="E2345" t="s">
        <v>1052</v>
      </c>
      <c r="F2345" t="s">
        <v>869</v>
      </c>
      <c r="G2345">
        <v>2021</v>
      </c>
      <c r="H2345">
        <v>2</v>
      </c>
      <c r="I2345" t="s">
        <v>858</v>
      </c>
      <c r="J2345" s="29">
        <v>44255</v>
      </c>
      <c r="K2345" t="s">
        <v>744</v>
      </c>
      <c r="L2345" t="s">
        <v>769</v>
      </c>
      <c r="M2345" t="s">
        <v>898</v>
      </c>
      <c r="N2345" t="s">
        <v>899</v>
      </c>
      <c r="O2345" t="s">
        <v>850</v>
      </c>
      <c r="P2345" t="s">
        <v>673</v>
      </c>
      <c r="Q2345" t="s">
        <v>749</v>
      </c>
      <c r="R2345" t="s">
        <v>1053</v>
      </c>
      <c r="S2345" t="s">
        <v>1054</v>
      </c>
      <c r="T2345" t="s">
        <v>751</v>
      </c>
      <c r="U2345" t="s">
        <v>752</v>
      </c>
      <c r="V2345" t="s">
        <v>753</v>
      </c>
      <c r="W2345" t="s">
        <v>1053</v>
      </c>
      <c r="X2345" t="s">
        <v>1055</v>
      </c>
      <c r="Y2345" t="s">
        <v>755</v>
      </c>
      <c r="Z2345" t="s">
        <v>380</v>
      </c>
      <c r="AA2345" t="s">
        <v>1047</v>
      </c>
      <c r="AB2345" t="s">
        <v>1048</v>
      </c>
      <c r="AC2345" t="s">
        <v>758</v>
      </c>
      <c r="AD2345" t="s">
        <v>1049</v>
      </c>
      <c r="AE2345" t="s">
        <v>575</v>
      </c>
      <c r="AF2345" t="s">
        <v>1056</v>
      </c>
      <c r="AG2345" t="s">
        <v>761</v>
      </c>
      <c r="AH2345" t="s">
        <v>762</v>
      </c>
      <c r="AI2345" t="s">
        <v>1057</v>
      </c>
      <c r="AJ2345">
        <v>729.3</v>
      </c>
      <c r="AK2345">
        <v>0</v>
      </c>
      <c r="AL2345">
        <v>0</v>
      </c>
      <c r="AM2345" t="s">
        <v>764</v>
      </c>
      <c r="AN2345" t="s">
        <v>764</v>
      </c>
      <c r="AO2345" t="s">
        <v>764</v>
      </c>
    </row>
    <row r="2346" spans="1:41" x14ac:dyDescent="0.35">
      <c r="A2346">
        <v>1021526</v>
      </c>
      <c r="B2346" t="s">
        <v>740</v>
      </c>
      <c r="C2346" t="s">
        <v>741</v>
      </c>
      <c r="D2346" t="e">
        <v>#N/A</v>
      </c>
      <c r="E2346" t="s">
        <v>1052</v>
      </c>
      <c r="F2346" t="s">
        <v>869</v>
      </c>
      <c r="G2346">
        <v>2021</v>
      </c>
      <c r="H2346">
        <v>2</v>
      </c>
      <c r="I2346" t="s">
        <v>858</v>
      </c>
      <c r="J2346" s="29">
        <v>44255</v>
      </c>
      <c r="K2346" t="s">
        <v>744</v>
      </c>
      <c r="L2346" t="s">
        <v>769</v>
      </c>
      <c r="M2346" t="s">
        <v>898</v>
      </c>
      <c r="N2346" t="s">
        <v>899</v>
      </c>
      <c r="O2346" t="s">
        <v>850</v>
      </c>
      <c r="P2346" t="s">
        <v>673</v>
      </c>
      <c r="Q2346" t="s">
        <v>749</v>
      </c>
      <c r="R2346" t="s">
        <v>1053</v>
      </c>
      <c r="S2346" t="s">
        <v>1054</v>
      </c>
      <c r="T2346" t="s">
        <v>751</v>
      </c>
      <c r="U2346" t="s">
        <v>752</v>
      </c>
      <c r="V2346" t="s">
        <v>753</v>
      </c>
      <c r="W2346" t="s">
        <v>1053</v>
      </c>
      <c r="X2346" t="s">
        <v>1055</v>
      </c>
      <c r="Y2346" t="s">
        <v>755</v>
      </c>
      <c r="Z2346" t="s">
        <v>380</v>
      </c>
      <c r="AA2346" t="s">
        <v>1047</v>
      </c>
      <c r="AB2346" t="s">
        <v>1048</v>
      </c>
      <c r="AC2346" t="s">
        <v>758</v>
      </c>
      <c r="AD2346" t="s">
        <v>1049</v>
      </c>
      <c r="AE2346" t="s">
        <v>575</v>
      </c>
      <c r="AF2346" t="s">
        <v>1056</v>
      </c>
      <c r="AG2346" t="s">
        <v>761</v>
      </c>
      <c r="AH2346" t="s">
        <v>762</v>
      </c>
      <c r="AI2346" t="s">
        <v>1057</v>
      </c>
      <c r="AJ2346">
        <v>893.95</v>
      </c>
      <c r="AK2346">
        <v>0</v>
      </c>
      <c r="AL2346">
        <v>0</v>
      </c>
      <c r="AM2346" t="s">
        <v>764</v>
      </c>
      <c r="AN2346" t="s">
        <v>764</v>
      </c>
      <c r="AO2346" t="s">
        <v>764</v>
      </c>
    </row>
    <row r="2347" spans="1:41" x14ac:dyDescent="0.35">
      <c r="A2347">
        <v>1021526</v>
      </c>
      <c r="B2347" t="s">
        <v>740</v>
      </c>
      <c r="C2347" t="s">
        <v>741</v>
      </c>
      <c r="D2347" t="e">
        <v>#N/A</v>
      </c>
      <c r="E2347" t="s">
        <v>1052</v>
      </c>
      <c r="F2347" t="s">
        <v>869</v>
      </c>
      <c r="G2347">
        <v>2021</v>
      </c>
      <c r="H2347">
        <v>2</v>
      </c>
      <c r="I2347" t="s">
        <v>858</v>
      </c>
      <c r="J2347" s="29">
        <v>44255</v>
      </c>
      <c r="K2347" t="s">
        <v>744</v>
      </c>
      <c r="L2347" t="s">
        <v>769</v>
      </c>
      <c r="M2347" t="s">
        <v>898</v>
      </c>
      <c r="N2347" t="s">
        <v>899</v>
      </c>
      <c r="O2347" t="s">
        <v>850</v>
      </c>
      <c r="P2347" t="s">
        <v>673</v>
      </c>
      <c r="Q2347" t="s">
        <v>749</v>
      </c>
      <c r="R2347" t="s">
        <v>1053</v>
      </c>
      <c r="S2347" t="s">
        <v>1054</v>
      </c>
      <c r="T2347" t="s">
        <v>751</v>
      </c>
      <c r="U2347" t="s">
        <v>752</v>
      </c>
      <c r="V2347" t="s">
        <v>753</v>
      </c>
      <c r="W2347" t="s">
        <v>1053</v>
      </c>
      <c r="X2347" t="s">
        <v>1055</v>
      </c>
      <c r="Y2347" t="s">
        <v>755</v>
      </c>
      <c r="Z2347" t="s">
        <v>380</v>
      </c>
      <c r="AA2347" t="s">
        <v>1047</v>
      </c>
      <c r="AB2347" t="s">
        <v>1048</v>
      </c>
      <c r="AC2347" t="s">
        <v>758</v>
      </c>
      <c r="AD2347" t="s">
        <v>1049</v>
      </c>
      <c r="AE2347" t="s">
        <v>575</v>
      </c>
      <c r="AF2347" t="s">
        <v>1056</v>
      </c>
      <c r="AG2347" t="s">
        <v>761</v>
      </c>
      <c r="AH2347" t="s">
        <v>762</v>
      </c>
      <c r="AI2347" t="s">
        <v>1057</v>
      </c>
      <c r="AJ2347">
        <v>2324.4</v>
      </c>
      <c r="AK2347">
        <v>0</v>
      </c>
      <c r="AL2347">
        <v>0</v>
      </c>
      <c r="AM2347" t="s">
        <v>764</v>
      </c>
      <c r="AN2347" t="s">
        <v>764</v>
      </c>
      <c r="AO2347" t="s">
        <v>764</v>
      </c>
    </row>
    <row r="2348" spans="1:41" x14ac:dyDescent="0.35">
      <c r="A2348">
        <v>1021526</v>
      </c>
      <c r="B2348" t="s">
        <v>740</v>
      </c>
      <c r="C2348" t="s">
        <v>741</v>
      </c>
      <c r="D2348" t="e">
        <v>#N/A</v>
      </c>
      <c r="E2348" t="s">
        <v>1052</v>
      </c>
      <c r="F2348" t="s">
        <v>869</v>
      </c>
      <c r="G2348">
        <v>2021</v>
      </c>
      <c r="H2348">
        <v>2</v>
      </c>
      <c r="I2348" t="s">
        <v>858</v>
      </c>
      <c r="J2348" s="29">
        <v>44255</v>
      </c>
      <c r="K2348" t="s">
        <v>744</v>
      </c>
      <c r="L2348" t="s">
        <v>769</v>
      </c>
      <c r="M2348" t="s">
        <v>898</v>
      </c>
      <c r="N2348" t="s">
        <v>899</v>
      </c>
      <c r="O2348" t="s">
        <v>850</v>
      </c>
      <c r="P2348" t="s">
        <v>673</v>
      </c>
      <c r="Q2348" t="s">
        <v>749</v>
      </c>
      <c r="R2348" t="s">
        <v>1053</v>
      </c>
      <c r="S2348" t="s">
        <v>1054</v>
      </c>
      <c r="T2348" t="s">
        <v>751</v>
      </c>
      <c r="U2348" t="s">
        <v>752</v>
      </c>
      <c r="V2348" t="s">
        <v>753</v>
      </c>
      <c r="W2348" t="s">
        <v>1053</v>
      </c>
      <c r="X2348" t="s">
        <v>1055</v>
      </c>
      <c r="Y2348" t="s">
        <v>755</v>
      </c>
      <c r="Z2348" t="s">
        <v>380</v>
      </c>
      <c r="AA2348" t="s">
        <v>1047</v>
      </c>
      <c r="AB2348" t="s">
        <v>1048</v>
      </c>
      <c r="AC2348" t="s">
        <v>758</v>
      </c>
      <c r="AD2348" t="s">
        <v>1049</v>
      </c>
      <c r="AE2348" t="s">
        <v>575</v>
      </c>
      <c r="AF2348" t="s">
        <v>1056</v>
      </c>
      <c r="AG2348" t="s">
        <v>761</v>
      </c>
      <c r="AH2348" t="s">
        <v>762</v>
      </c>
      <c r="AI2348" t="s">
        <v>1057</v>
      </c>
      <c r="AJ2348">
        <v>2341.5300000000002</v>
      </c>
      <c r="AK2348">
        <v>0</v>
      </c>
      <c r="AL2348">
        <v>0</v>
      </c>
      <c r="AM2348" t="s">
        <v>764</v>
      </c>
      <c r="AN2348" t="s">
        <v>764</v>
      </c>
      <c r="AO2348" t="s">
        <v>764</v>
      </c>
    </row>
    <row r="2349" spans="1:41" x14ac:dyDescent="0.35">
      <c r="A2349">
        <v>1021526</v>
      </c>
      <c r="B2349" t="s">
        <v>740</v>
      </c>
      <c r="C2349" t="s">
        <v>741</v>
      </c>
      <c r="D2349" t="e">
        <v>#N/A</v>
      </c>
      <c r="E2349" t="s">
        <v>1052</v>
      </c>
      <c r="F2349" t="s">
        <v>869</v>
      </c>
      <c r="G2349">
        <v>2021</v>
      </c>
      <c r="H2349">
        <v>2</v>
      </c>
      <c r="I2349" t="s">
        <v>858</v>
      </c>
      <c r="J2349" s="29">
        <v>44255</v>
      </c>
      <c r="K2349" t="s">
        <v>744</v>
      </c>
      <c r="L2349" t="s">
        <v>769</v>
      </c>
      <c r="M2349" t="s">
        <v>898</v>
      </c>
      <c r="N2349" t="s">
        <v>899</v>
      </c>
      <c r="O2349" t="s">
        <v>850</v>
      </c>
      <c r="P2349" t="s">
        <v>673</v>
      </c>
      <c r="Q2349" t="s">
        <v>749</v>
      </c>
      <c r="R2349" t="s">
        <v>1053</v>
      </c>
      <c r="S2349" t="s">
        <v>1054</v>
      </c>
      <c r="T2349" t="s">
        <v>751</v>
      </c>
      <c r="U2349" t="s">
        <v>752</v>
      </c>
      <c r="V2349" t="s">
        <v>753</v>
      </c>
      <c r="W2349" t="s">
        <v>1053</v>
      </c>
      <c r="X2349" t="s">
        <v>1055</v>
      </c>
      <c r="Y2349" t="s">
        <v>755</v>
      </c>
      <c r="Z2349" t="s">
        <v>380</v>
      </c>
      <c r="AA2349" t="s">
        <v>1047</v>
      </c>
      <c r="AB2349" t="s">
        <v>1048</v>
      </c>
      <c r="AC2349" t="s">
        <v>758</v>
      </c>
      <c r="AD2349" t="s">
        <v>1049</v>
      </c>
      <c r="AE2349" t="s">
        <v>575</v>
      </c>
      <c r="AF2349" t="s">
        <v>1056</v>
      </c>
      <c r="AG2349" t="s">
        <v>761</v>
      </c>
      <c r="AH2349" t="s">
        <v>762</v>
      </c>
      <c r="AI2349" t="s">
        <v>1057</v>
      </c>
      <c r="AJ2349">
        <v>6713.38</v>
      </c>
      <c r="AK2349">
        <v>0</v>
      </c>
      <c r="AL2349">
        <v>0</v>
      </c>
      <c r="AM2349" t="s">
        <v>764</v>
      </c>
      <c r="AN2349" t="s">
        <v>764</v>
      </c>
      <c r="AO2349" t="s">
        <v>764</v>
      </c>
    </row>
    <row r="2350" spans="1:41" x14ac:dyDescent="0.35">
      <c r="A2350">
        <v>1021527</v>
      </c>
      <c r="B2350" t="s">
        <v>740</v>
      </c>
      <c r="C2350" t="s">
        <v>741</v>
      </c>
      <c r="D2350" t="e">
        <v>#N/A</v>
      </c>
      <c r="E2350" t="s">
        <v>1092</v>
      </c>
      <c r="F2350" t="s">
        <v>869</v>
      </c>
      <c r="G2350">
        <v>2021</v>
      </c>
      <c r="H2350">
        <v>2</v>
      </c>
      <c r="I2350" t="s">
        <v>858</v>
      </c>
      <c r="J2350" s="29">
        <v>44255</v>
      </c>
      <c r="K2350" t="s">
        <v>744</v>
      </c>
      <c r="L2350" t="s">
        <v>769</v>
      </c>
      <c r="M2350" t="s">
        <v>898</v>
      </c>
      <c r="N2350" t="s">
        <v>899</v>
      </c>
      <c r="O2350" t="s">
        <v>850</v>
      </c>
      <c r="P2350" t="s">
        <v>673</v>
      </c>
      <c r="Q2350" t="s">
        <v>749</v>
      </c>
      <c r="R2350" t="s">
        <v>1053</v>
      </c>
      <c r="S2350" t="s">
        <v>1054</v>
      </c>
      <c r="T2350" t="s">
        <v>751</v>
      </c>
      <c r="U2350" t="s">
        <v>752</v>
      </c>
      <c r="V2350" t="s">
        <v>753</v>
      </c>
      <c r="W2350" t="s">
        <v>788</v>
      </c>
      <c r="X2350" t="s">
        <v>789</v>
      </c>
      <c r="Y2350" t="s">
        <v>755</v>
      </c>
      <c r="Z2350" t="s">
        <v>380</v>
      </c>
      <c r="AA2350" t="s">
        <v>1047</v>
      </c>
      <c r="AB2350" t="s">
        <v>1048</v>
      </c>
      <c r="AC2350" t="s">
        <v>758</v>
      </c>
      <c r="AD2350" t="s">
        <v>1049</v>
      </c>
      <c r="AE2350" t="s">
        <v>575</v>
      </c>
      <c r="AF2350" t="s">
        <v>790</v>
      </c>
      <c r="AG2350" t="s">
        <v>761</v>
      </c>
      <c r="AH2350" t="s">
        <v>762</v>
      </c>
      <c r="AI2350" t="s">
        <v>791</v>
      </c>
      <c r="AJ2350">
        <v>28554.63</v>
      </c>
      <c r="AK2350">
        <v>0</v>
      </c>
      <c r="AL2350">
        <v>0</v>
      </c>
      <c r="AM2350" t="s">
        <v>764</v>
      </c>
      <c r="AN2350" t="s">
        <v>764</v>
      </c>
      <c r="AO2350" t="s">
        <v>764</v>
      </c>
    </row>
    <row r="2351" spans="1:41" x14ac:dyDescent="0.35">
      <c r="A2351">
        <v>1021528</v>
      </c>
      <c r="B2351" t="s">
        <v>740</v>
      </c>
      <c r="C2351" t="s">
        <v>741</v>
      </c>
      <c r="D2351" t="e">
        <v>#N/A</v>
      </c>
      <c r="E2351" t="s">
        <v>1084</v>
      </c>
      <c r="F2351" t="s">
        <v>869</v>
      </c>
      <c r="G2351">
        <v>2021</v>
      </c>
      <c r="H2351">
        <v>2</v>
      </c>
      <c r="I2351" t="s">
        <v>858</v>
      </c>
      <c r="J2351" s="29">
        <v>44255</v>
      </c>
      <c r="K2351" t="s">
        <v>744</v>
      </c>
      <c r="L2351" t="s">
        <v>769</v>
      </c>
      <c r="M2351" t="s">
        <v>898</v>
      </c>
      <c r="N2351" t="s">
        <v>899</v>
      </c>
      <c r="O2351" t="s">
        <v>850</v>
      </c>
      <c r="P2351" t="s">
        <v>673</v>
      </c>
      <c r="Q2351" t="s">
        <v>749</v>
      </c>
      <c r="R2351" t="s">
        <v>1053</v>
      </c>
      <c r="S2351" t="s">
        <v>1054</v>
      </c>
      <c r="T2351" t="s">
        <v>751</v>
      </c>
      <c r="U2351" t="s">
        <v>752</v>
      </c>
      <c r="V2351" t="s">
        <v>753</v>
      </c>
      <c r="W2351" t="s">
        <v>1085</v>
      </c>
      <c r="X2351" t="s">
        <v>1086</v>
      </c>
      <c r="Y2351" t="s">
        <v>755</v>
      </c>
      <c r="Z2351" t="s">
        <v>380</v>
      </c>
      <c r="AA2351" t="s">
        <v>1047</v>
      </c>
      <c r="AB2351" t="s">
        <v>1048</v>
      </c>
      <c r="AC2351" t="s">
        <v>758</v>
      </c>
      <c r="AD2351" t="s">
        <v>1049</v>
      </c>
      <c r="AE2351" t="s">
        <v>575</v>
      </c>
      <c r="AF2351" t="s">
        <v>1087</v>
      </c>
      <c r="AG2351" t="s">
        <v>761</v>
      </c>
      <c r="AH2351" t="s">
        <v>762</v>
      </c>
      <c r="AI2351" t="s">
        <v>1088</v>
      </c>
      <c r="AJ2351">
        <v>40.57</v>
      </c>
      <c r="AK2351">
        <v>0</v>
      </c>
      <c r="AL2351">
        <v>0</v>
      </c>
      <c r="AM2351" t="s">
        <v>764</v>
      </c>
      <c r="AN2351" t="s">
        <v>764</v>
      </c>
      <c r="AO2351" t="s">
        <v>764</v>
      </c>
    </row>
    <row r="2352" spans="1:41" x14ac:dyDescent="0.35">
      <c r="A2352">
        <v>1021529</v>
      </c>
      <c r="B2352" t="s">
        <v>740</v>
      </c>
      <c r="C2352" t="s">
        <v>741</v>
      </c>
      <c r="D2352" t="e">
        <v>#N/A</v>
      </c>
      <c r="E2352" t="s">
        <v>1089</v>
      </c>
      <c r="F2352" t="s">
        <v>869</v>
      </c>
      <c r="G2352">
        <v>2021</v>
      </c>
      <c r="H2352">
        <v>2</v>
      </c>
      <c r="I2352" t="s">
        <v>858</v>
      </c>
      <c r="J2352" s="29">
        <v>44255</v>
      </c>
      <c r="K2352" t="s">
        <v>744</v>
      </c>
      <c r="L2352" t="s">
        <v>769</v>
      </c>
      <c r="M2352" t="s">
        <v>898</v>
      </c>
      <c r="N2352" t="s">
        <v>899</v>
      </c>
      <c r="O2352" t="s">
        <v>850</v>
      </c>
      <c r="P2352" t="s">
        <v>673</v>
      </c>
      <c r="Q2352" t="s">
        <v>749</v>
      </c>
      <c r="R2352" t="s">
        <v>1053</v>
      </c>
      <c r="S2352" t="s">
        <v>1054</v>
      </c>
      <c r="T2352" t="s">
        <v>751</v>
      </c>
      <c r="U2352" t="s">
        <v>752</v>
      </c>
      <c r="V2352" t="s">
        <v>753</v>
      </c>
      <c r="W2352" t="s">
        <v>1090</v>
      </c>
      <c r="X2352" t="s">
        <v>1091</v>
      </c>
      <c r="Y2352" t="s">
        <v>755</v>
      </c>
      <c r="Z2352" t="s">
        <v>380</v>
      </c>
      <c r="AA2352" t="s">
        <v>1047</v>
      </c>
      <c r="AB2352" t="s">
        <v>1048</v>
      </c>
      <c r="AC2352" t="s">
        <v>758</v>
      </c>
      <c r="AD2352" t="s">
        <v>1049</v>
      </c>
      <c r="AE2352" t="s">
        <v>575</v>
      </c>
      <c r="AF2352" t="s">
        <v>790</v>
      </c>
      <c r="AG2352" t="s">
        <v>761</v>
      </c>
      <c r="AH2352" t="s">
        <v>762</v>
      </c>
      <c r="AI2352" t="s">
        <v>791</v>
      </c>
      <c r="AJ2352">
        <v>12.11</v>
      </c>
      <c r="AK2352">
        <v>0</v>
      </c>
      <c r="AL2352">
        <v>0</v>
      </c>
      <c r="AM2352" t="s">
        <v>764</v>
      </c>
      <c r="AN2352" t="s">
        <v>764</v>
      </c>
      <c r="AO2352" t="s">
        <v>764</v>
      </c>
    </row>
    <row r="2353" spans="1:41" x14ac:dyDescent="0.35">
      <c r="A2353">
        <v>1021408</v>
      </c>
      <c r="B2353" t="s">
        <v>740</v>
      </c>
      <c r="C2353" t="s">
        <v>741</v>
      </c>
      <c r="D2353" t="e">
        <v>#N/A</v>
      </c>
      <c r="E2353" t="s">
        <v>1106</v>
      </c>
      <c r="F2353" t="s">
        <v>869</v>
      </c>
      <c r="G2353">
        <v>2021</v>
      </c>
      <c r="H2353">
        <v>2</v>
      </c>
      <c r="I2353" t="s">
        <v>858</v>
      </c>
      <c r="J2353" s="29">
        <v>44255</v>
      </c>
      <c r="K2353" t="s">
        <v>744</v>
      </c>
      <c r="L2353" t="s">
        <v>769</v>
      </c>
      <c r="M2353" t="s">
        <v>898</v>
      </c>
      <c r="N2353" t="s">
        <v>899</v>
      </c>
      <c r="O2353" t="s">
        <v>850</v>
      </c>
      <c r="P2353" t="s">
        <v>673</v>
      </c>
      <c r="Q2353" t="s">
        <v>749</v>
      </c>
      <c r="R2353" t="s">
        <v>514</v>
      </c>
      <c r="S2353" t="s">
        <v>1039</v>
      </c>
      <c r="T2353" t="s">
        <v>751</v>
      </c>
      <c r="U2353" t="s">
        <v>752</v>
      </c>
      <c r="V2353" t="s">
        <v>753</v>
      </c>
      <c r="W2353" t="s">
        <v>1053</v>
      </c>
      <c r="X2353" t="s">
        <v>1055</v>
      </c>
      <c r="Y2353" t="s">
        <v>755</v>
      </c>
      <c r="Z2353" t="s">
        <v>380</v>
      </c>
      <c r="AA2353" t="s">
        <v>1047</v>
      </c>
      <c r="AB2353" t="s">
        <v>1048</v>
      </c>
      <c r="AC2353" t="s">
        <v>758</v>
      </c>
      <c r="AD2353" t="s">
        <v>1049</v>
      </c>
      <c r="AE2353" t="s">
        <v>247</v>
      </c>
      <c r="AF2353" t="s">
        <v>1056</v>
      </c>
      <c r="AG2353" t="s">
        <v>761</v>
      </c>
      <c r="AH2353" t="s">
        <v>762</v>
      </c>
      <c r="AI2353" t="s">
        <v>1057</v>
      </c>
      <c r="AJ2353">
        <v>44.32</v>
      </c>
      <c r="AK2353">
        <v>0</v>
      </c>
      <c r="AL2353">
        <v>0</v>
      </c>
      <c r="AM2353" t="s">
        <v>764</v>
      </c>
      <c r="AN2353" t="s">
        <v>764</v>
      </c>
      <c r="AO2353" t="s">
        <v>764</v>
      </c>
    </row>
    <row r="2354" spans="1:41" x14ac:dyDescent="0.35">
      <c r="A2354">
        <v>1021409</v>
      </c>
      <c r="B2354" t="s">
        <v>740</v>
      </c>
      <c r="C2354" t="s">
        <v>741</v>
      </c>
      <c r="D2354" t="e">
        <v>#N/A</v>
      </c>
      <c r="E2354" t="s">
        <v>1095</v>
      </c>
      <c r="F2354" t="s">
        <v>869</v>
      </c>
      <c r="G2354">
        <v>2021</v>
      </c>
      <c r="H2354">
        <v>2</v>
      </c>
      <c r="I2354" t="s">
        <v>858</v>
      </c>
      <c r="J2354" s="29">
        <v>44255</v>
      </c>
      <c r="K2354" t="s">
        <v>744</v>
      </c>
      <c r="L2354" t="s">
        <v>769</v>
      </c>
      <c r="M2354" t="s">
        <v>898</v>
      </c>
      <c r="N2354" t="s">
        <v>899</v>
      </c>
      <c r="O2354" t="s">
        <v>850</v>
      </c>
      <c r="P2354" t="s">
        <v>673</v>
      </c>
      <c r="Q2354" t="s">
        <v>749</v>
      </c>
      <c r="R2354" t="s">
        <v>514</v>
      </c>
      <c r="S2354" t="s">
        <v>1039</v>
      </c>
      <c r="T2354" t="s">
        <v>751</v>
      </c>
      <c r="U2354" t="s">
        <v>752</v>
      </c>
      <c r="V2354" t="s">
        <v>753</v>
      </c>
      <c r="W2354" t="s">
        <v>877</v>
      </c>
      <c r="X2354" t="s">
        <v>878</v>
      </c>
      <c r="Y2354" t="s">
        <v>755</v>
      </c>
      <c r="Z2354" t="s">
        <v>380</v>
      </c>
      <c r="AA2354" t="s">
        <v>1047</v>
      </c>
      <c r="AB2354" t="s">
        <v>1048</v>
      </c>
      <c r="AC2354" t="s">
        <v>758</v>
      </c>
      <c r="AD2354" t="s">
        <v>1049</v>
      </c>
      <c r="AE2354" t="s">
        <v>247</v>
      </c>
      <c r="AF2354" t="s">
        <v>790</v>
      </c>
      <c r="AG2354" t="s">
        <v>761</v>
      </c>
      <c r="AH2354" t="s">
        <v>762</v>
      </c>
      <c r="AI2354" t="s">
        <v>879</v>
      </c>
      <c r="AJ2354">
        <v>100.56</v>
      </c>
      <c r="AK2354">
        <v>0</v>
      </c>
      <c r="AL2354">
        <v>0</v>
      </c>
      <c r="AM2354" t="s">
        <v>764</v>
      </c>
      <c r="AN2354" t="s">
        <v>764</v>
      </c>
      <c r="AO2354" t="s">
        <v>764</v>
      </c>
    </row>
    <row r="2355" spans="1:41" x14ac:dyDescent="0.35">
      <c r="A2355">
        <v>1063831</v>
      </c>
      <c r="B2355" t="s">
        <v>740</v>
      </c>
      <c r="C2355" t="s">
        <v>741</v>
      </c>
      <c r="D2355" t="e">
        <v>#N/A</v>
      </c>
      <c r="E2355" t="s">
        <v>1118</v>
      </c>
      <c r="F2355" t="s">
        <v>869</v>
      </c>
      <c r="G2355">
        <v>2021</v>
      </c>
      <c r="H2355">
        <v>2</v>
      </c>
      <c r="I2355" t="s">
        <v>858</v>
      </c>
      <c r="J2355" s="29">
        <v>44255</v>
      </c>
      <c r="K2355" t="s">
        <v>744</v>
      </c>
      <c r="L2355" t="s">
        <v>769</v>
      </c>
      <c r="M2355" t="s">
        <v>898</v>
      </c>
      <c r="N2355" t="s">
        <v>899</v>
      </c>
      <c r="O2355" t="s">
        <v>850</v>
      </c>
      <c r="P2355" t="s">
        <v>673</v>
      </c>
      <c r="Q2355" t="s">
        <v>749</v>
      </c>
      <c r="R2355" t="s">
        <v>471</v>
      </c>
      <c r="S2355" t="s">
        <v>1041</v>
      </c>
      <c r="T2355" t="s">
        <v>751</v>
      </c>
      <c r="U2355" t="s">
        <v>752</v>
      </c>
      <c r="V2355" t="s">
        <v>753</v>
      </c>
      <c r="W2355" t="s">
        <v>1090</v>
      </c>
      <c r="X2355" t="s">
        <v>1091</v>
      </c>
      <c r="Y2355" t="s">
        <v>755</v>
      </c>
      <c r="Z2355" t="s">
        <v>380</v>
      </c>
      <c r="AA2355" t="s">
        <v>1047</v>
      </c>
      <c r="AB2355" t="s">
        <v>1048</v>
      </c>
      <c r="AC2355" t="s">
        <v>758</v>
      </c>
      <c r="AD2355" t="s">
        <v>1049</v>
      </c>
      <c r="AE2355" t="s">
        <v>472</v>
      </c>
      <c r="AF2355" t="s">
        <v>790</v>
      </c>
      <c r="AG2355" t="s">
        <v>761</v>
      </c>
      <c r="AH2355" t="s">
        <v>762</v>
      </c>
      <c r="AI2355" t="s">
        <v>791</v>
      </c>
      <c r="AJ2355">
        <v>5100.8100000000004</v>
      </c>
      <c r="AK2355">
        <v>0</v>
      </c>
      <c r="AL2355">
        <v>0</v>
      </c>
      <c r="AM2355" t="s">
        <v>764</v>
      </c>
      <c r="AN2355" t="s">
        <v>764</v>
      </c>
      <c r="AO2355" t="s">
        <v>764</v>
      </c>
    </row>
    <row r="2356" spans="1:41" x14ac:dyDescent="0.35">
      <c r="A2356">
        <v>1063834</v>
      </c>
      <c r="B2356" t="s">
        <v>740</v>
      </c>
      <c r="C2356" t="s">
        <v>741</v>
      </c>
      <c r="D2356" t="e">
        <v>#N/A</v>
      </c>
      <c r="E2356" t="s">
        <v>1044</v>
      </c>
      <c r="F2356" t="s">
        <v>869</v>
      </c>
      <c r="G2356">
        <v>2021</v>
      </c>
      <c r="H2356">
        <v>2</v>
      </c>
      <c r="I2356" t="s">
        <v>858</v>
      </c>
      <c r="J2356" s="29">
        <v>44255</v>
      </c>
      <c r="K2356" t="s">
        <v>744</v>
      </c>
      <c r="L2356" t="s">
        <v>769</v>
      </c>
      <c r="M2356" t="s">
        <v>898</v>
      </c>
      <c r="N2356" t="s">
        <v>899</v>
      </c>
      <c r="O2356" t="s">
        <v>850</v>
      </c>
      <c r="P2356" t="s">
        <v>673</v>
      </c>
      <c r="Q2356" t="s">
        <v>749</v>
      </c>
      <c r="R2356" t="s">
        <v>653</v>
      </c>
      <c r="S2356" t="s">
        <v>773</v>
      </c>
      <c r="T2356" t="s">
        <v>751</v>
      </c>
      <c r="U2356" t="s">
        <v>752</v>
      </c>
      <c r="V2356" t="s">
        <v>753</v>
      </c>
      <c r="W2356" t="s">
        <v>1045</v>
      </c>
      <c r="X2356" t="s">
        <v>1046</v>
      </c>
      <c r="Y2356" t="s">
        <v>755</v>
      </c>
      <c r="Z2356" t="s">
        <v>380</v>
      </c>
      <c r="AA2356" t="s">
        <v>1047</v>
      </c>
      <c r="AB2356" t="s">
        <v>1048</v>
      </c>
      <c r="AC2356" t="s">
        <v>758</v>
      </c>
      <c r="AD2356" t="s">
        <v>1049</v>
      </c>
      <c r="AE2356" t="s">
        <v>575</v>
      </c>
      <c r="AF2356" t="s">
        <v>1050</v>
      </c>
      <c r="AG2356" t="s">
        <v>761</v>
      </c>
      <c r="AH2356" t="s">
        <v>762</v>
      </c>
      <c r="AI2356" t="s">
        <v>1051</v>
      </c>
      <c r="AJ2356">
        <v>2836.1</v>
      </c>
      <c r="AK2356">
        <v>0</v>
      </c>
      <c r="AL2356">
        <v>0</v>
      </c>
      <c r="AM2356" t="s">
        <v>764</v>
      </c>
      <c r="AN2356" t="s">
        <v>764</v>
      </c>
      <c r="AO2356" t="s">
        <v>764</v>
      </c>
    </row>
    <row r="2357" spans="1:41" x14ac:dyDescent="0.35">
      <c r="A2357">
        <v>1023866</v>
      </c>
      <c r="B2357" t="s">
        <v>740</v>
      </c>
      <c r="C2357" t="s">
        <v>741</v>
      </c>
      <c r="D2357" t="e">
        <v>#N/A</v>
      </c>
      <c r="E2357" t="s">
        <v>1103</v>
      </c>
      <c r="F2357" t="s">
        <v>869</v>
      </c>
      <c r="G2357">
        <v>2021</v>
      </c>
      <c r="H2357">
        <v>2</v>
      </c>
      <c r="I2357" t="s">
        <v>858</v>
      </c>
      <c r="J2357" s="29">
        <v>44255</v>
      </c>
      <c r="K2357" t="s">
        <v>744</v>
      </c>
      <c r="L2357" t="s">
        <v>769</v>
      </c>
      <c r="M2357" t="s">
        <v>898</v>
      </c>
      <c r="N2357" t="s">
        <v>899</v>
      </c>
      <c r="O2357" t="s">
        <v>850</v>
      </c>
      <c r="P2357" t="s">
        <v>673</v>
      </c>
      <c r="Q2357" t="s">
        <v>749</v>
      </c>
      <c r="R2357" t="s">
        <v>544</v>
      </c>
      <c r="S2357" t="s">
        <v>1038</v>
      </c>
      <c r="T2357" t="s">
        <v>751</v>
      </c>
      <c r="U2357" t="s">
        <v>752</v>
      </c>
      <c r="V2357" t="s">
        <v>753</v>
      </c>
      <c r="W2357" t="s">
        <v>788</v>
      </c>
      <c r="X2357" t="s">
        <v>789</v>
      </c>
      <c r="Y2357" t="s">
        <v>755</v>
      </c>
      <c r="Z2357" t="s">
        <v>380</v>
      </c>
      <c r="AA2357" t="s">
        <v>1047</v>
      </c>
      <c r="AB2357" t="s">
        <v>1048</v>
      </c>
      <c r="AC2357" t="s">
        <v>758</v>
      </c>
      <c r="AD2357" t="s">
        <v>1049</v>
      </c>
      <c r="AE2357" t="s">
        <v>768</v>
      </c>
      <c r="AF2357" t="s">
        <v>790</v>
      </c>
      <c r="AG2357" t="s">
        <v>761</v>
      </c>
      <c r="AH2357" t="s">
        <v>762</v>
      </c>
      <c r="AI2357" t="s">
        <v>791</v>
      </c>
      <c r="AJ2357">
        <v>333.29</v>
      </c>
      <c r="AK2357">
        <v>0</v>
      </c>
      <c r="AL2357">
        <v>0</v>
      </c>
      <c r="AM2357" t="s">
        <v>764</v>
      </c>
      <c r="AN2357" t="s">
        <v>764</v>
      </c>
      <c r="AO2357" t="s">
        <v>764</v>
      </c>
    </row>
    <row r="2358" spans="1:41" x14ac:dyDescent="0.35">
      <c r="A2358">
        <v>1024735</v>
      </c>
      <c r="B2358" t="s">
        <v>740</v>
      </c>
      <c r="C2358" t="s">
        <v>741</v>
      </c>
      <c r="D2358" t="e">
        <v>#N/A</v>
      </c>
      <c r="E2358" t="s">
        <v>1096</v>
      </c>
      <c r="F2358" t="s">
        <v>869</v>
      </c>
      <c r="G2358">
        <v>2021</v>
      </c>
      <c r="H2358">
        <v>2</v>
      </c>
      <c r="I2358" t="s">
        <v>858</v>
      </c>
      <c r="J2358" s="29">
        <v>44255</v>
      </c>
      <c r="K2358" t="s">
        <v>744</v>
      </c>
      <c r="L2358" t="s">
        <v>769</v>
      </c>
      <c r="M2358" t="s">
        <v>898</v>
      </c>
      <c r="N2358" t="s">
        <v>899</v>
      </c>
      <c r="O2358" t="s">
        <v>850</v>
      </c>
      <c r="P2358" t="s">
        <v>673</v>
      </c>
      <c r="Q2358" t="s">
        <v>749</v>
      </c>
      <c r="R2358" t="s">
        <v>471</v>
      </c>
      <c r="S2358" t="s">
        <v>1041</v>
      </c>
      <c r="T2358" t="s">
        <v>751</v>
      </c>
      <c r="U2358" t="s">
        <v>752</v>
      </c>
      <c r="V2358" t="s">
        <v>753</v>
      </c>
      <c r="W2358" t="s">
        <v>877</v>
      </c>
      <c r="X2358" t="s">
        <v>878</v>
      </c>
      <c r="Y2358" t="s">
        <v>755</v>
      </c>
      <c r="Z2358" t="s">
        <v>380</v>
      </c>
      <c r="AA2358" t="s">
        <v>1047</v>
      </c>
      <c r="AB2358" t="s">
        <v>1048</v>
      </c>
      <c r="AC2358" t="s">
        <v>758</v>
      </c>
      <c r="AD2358" t="s">
        <v>1049</v>
      </c>
      <c r="AE2358" t="s">
        <v>472</v>
      </c>
      <c r="AF2358" t="s">
        <v>790</v>
      </c>
      <c r="AG2358" t="s">
        <v>761</v>
      </c>
      <c r="AH2358" t="s">
        <v>762</v>
      </c>
      <c r="AI2358" t="s">
        <v>879</v>
      </c>
      <c r="AJ2358">
        <v>1545.85</v>
      </c>
      <c r="AK2358">
        <v>0</v>
      </c>
      <c r="AL2358">
        <v>0</v>
      </c>
      <c r="AM2358" t="s">
        <v>764</v>
      </c>
      <c r="AN2358" t="s">
        <v>764</v>
      </c>
      <c r="AO2358" t="s">
        <v>764</v>
      </c>
    </row>
    <row r="2359" spans="1:41" x14ac:dyDescent="0.35">
      <c r="A2359">
        <v>1024992</v>
      </c>
      <c r="B2359" t="s">
        <v>740</v>
      </c>
      <c r="C2359" t="s">
        <v>741</v>
      </c>
      <c r="D2359" t="e">
        <v>#N/A</v>
      </c>
      <c r="E2359" t="s">
        <v>1119</v>
      </c>
      <c r="F2359" t="s">
        <v>869</v>
      </c>
      <c r="G2359">
        <v>2021</v>
      </c>
      <c r="H2359">
        <v>2</v>
      </c>
      <c r="I2359" t="s">
        <v>858</v>
      </c>
      <c r="J2359" s="29">
        <v>44255</v>
      </c>
      <c r="K2359" t="s">
        <v>744</v>
      </c>
      <c r="L2359" t="s">
        <v>769</v>
      </c>
      <c r="M2359" t="s">
        <v>898</v>
      </c>
      <c r="N2359" t="s">
        <v>899</v>
      </c>
      <c r="O2359" t="s">
        <v>850</v>
      </c>
      <c r="P2359" t="s">
        <v>673</v>
      </c>
      <c r="Q2359" t="s">
        <v>749</v>
      </c>
      <c r="R2359" t="s">
        <v>376</v>
      </c>
      <c r="S2359" t="s">
        <v>1042</v>
      </c>
      <c r="T2359" t="s">
        <v>751</v>
      </c>
      <c r="U2359" t="s">
        <v>752</v>
      </c>
      <c r="V2359" t="s">
        <v>753</v>
      </c>
      <c r="W2359" t="s">
        <v>1053</v>
      </c>
      <c r="X2359" t="s">
        <v>1055</v>
      </c>
      <c r="Y2359" t="s">
        <v>755</v>
      </c>
      <c r="Z2359" t="s">
        <v>380</v>
      </c>
      <c r="AA2359" t="s">
        <v>1047</v>
      </c>
      <c r="AB2359" t="s">
        <v>1048</v>
      </c>
      <c r="AC2359" t="s">
        <v>758</v>
      </c>
      <c r="AD2359" t="s">
        <v>1049</v>
      </c>
      <c r="AE2359" t="s">
        <v>768</v>
      </c>
      <c r="AF2359" t="s">
        <v>1056</v>
      </c>
      <c r="AG2359" t="s">
        <v>761</v>
      </c>
      <c r="AH2359" t="s">
        <v>762</v>
      </c>
      <c r="AI2359" t="s">
        <v>1057</v>
      </c>
      <c r="AJ2359">
        <v>428.33</v>
      </c>
      <c r="AK2359">
        <v>0</v>
      </c>
      <c r="AL2359">
        <v>0</v>
      </c>
      <c r="AM2359" t="s">
        <v>764</v>
      </c>
      <c r="AN2359" t="s">
        <v>764</v>
      </c>
      <c r="AO2359" t="s">
        <v>764</v>
      </c>
    </row>
    <row r="2360" spans="1:41" x14ac:dyDescent="0.35">
      <c r="A2360">
        <v>1024993</v>
      </c>
      <c r="B2360" t="s">
        <v>740</v>
      </c>
      <c r="C2360" t="s">
        <v>741</v>
      </c>
      <c r="D2360" t="e">
        <v>#N/A</v>
      </c>
      <c r="E2360" t="s">
        <v>1097</v>
      </c>
      <c r="F2360" t="s">
        <v>869</v>
      </c>
      <c r="G2360">
        <v>2021</v>
      </c>
      <c r="H2360">
        <v>2</v>
      </c>
      <c r="I2360" t="s">
        <v>858</v>
      </c>
      <c r="J2360" s="29">
        <v>44255</v>
      </c>
      <c r="K2360" t="s">
        <v>744</v>
      </c>
      <c r="L2360" t="s">
        <v>769</v>
      </c>
      <c r="M2360" t="s">
        <v>898</v>
      </c>
      <c r="N2360" t="s">
        <v>899</v>
      </c>
      <c r="O2360" t="s">
        <v>850</v>
      </c>
      <c r="P2360" t="s">
        <v>673</v>
      </c>
      <c r="Q2360" t="s">
        <v>749</v>
      </c>
      <c r="R2360" t="s">
        <v>376</v>
      </c>
      <c r="S2360" t="s">
        <v>1042</v>
      </c>
      <c r="T2360" t="s">
        <v>751</v>
      </c>
      <c r="U2360" t="s">
        <v>752</v>
      </c>
      <c r="V2360" t="s">
        <v>753</v>
      </c>
      <c r="W2360" t="s">
        <v>877</v>
      </c>
      <c r="X2360" t="s">
        <v>878</v>
      </c>
      <c r="Y2360" t="s">
        <v>755</v>
      </c>
      <c r="Z2360" t="s">
        <v>380</v>
      </c>
      <c r="AA2360" t="s">
        <v>1047</v>
      </c>
      <c r="AB2360" t="s">
        <v>1048</v>
      </c>
      <c r="AC2360" t="s">
        <v>758</v>
      </c>
      <c r="AD2360" t="s">
        <v>1049</v>
      </c>
      <c r="AE2360" t="s">
        <v>768</v>
      </c>
      <c r="AF2360" t="s">
        <v>790</v>
      </c>
      <c r="AG2360" t="s">
        <v>761</v>
      </c>
      <c r="AH2360" t="s">
        <v>762</v>
      </c>
      <c r="AI2360" t="s">
        <v>879</v>
      </c>
      <c r="AJ2360">
        <v>1261.3900000000001</v>
      </c>
      <c r="AK2360">
        <v>0</v>
      </c>
      <c r="AL2360">
        <v>0</v>
      </c>
      <c r="AM2360" t="s">
        <v>764</v>
      </c>
      <c r="AN2360" t="s">
        <v>764</v>
      </c>
      <c r="AO2360" t="s">
        <v>764</v>
      </c>
    </row>
    <row r="2361" spans="1:41" x14ac:dyDescent="0.35">
      <c r="A2361">
        <v>1024994</v>
      </c>
      <c r="B2361" t="s">
        <v>740</v>
      </c>
      <c r="C2361" t="s">
        <v>741</v>
      </c>
      <c r="D2361" t="e">
        <v>#N/A</v>
      </c>
      <c r="E2361" t="s">
        <v>1111</v>
      </c>
      <c r="F2361" t="s">
        <v>869</v>
      </c>
      <c r="G2361">
        <v>2021</v>
      </c>
      <c r="H2361">
        <v>2</v>
      </c>
      <c r="I2361" t="s">
        <v>858</v>
      </c>
      <c r="J2361" s="29">
        <v>44255</v>
      </c>
      <c r="K2361" t="s">
        <v>744</v>
      </c>
      <c r="L2361" t="s">
        <v>769</v>
      </c>
      <c r="M2361" t="s">
        <v>898</v>
      </c>
      <c r="N2361" t="s">
        <v>899</v>
      </c>
      <c r="O2361" t="s">
        <v>850</v>
      </c>
      <c r="P2361" t="s">
        <v>673</v>
      </c>
      <c r="Q2361" t="s">
        <v>749</v>
      </c>
      <c r="R2361" t="s">
        <v>376</v>
      </c>
      <c r="S2361" t="s">
        <v>1042</v>
      </c>
      <c r="T2361" t="s">
        <v>751</v>
      </c>
      <c r="U2361" t="s">
        <v>752</v>
      </c>
      <c r="V2361" t="s">
        <v>753</v>
      </c>
      <c r="W2361" t="s">
        <v>788</v>
      </c>
      <c r="X2361" t="s">
        <v>789</v>
      </c>
      <c r="Y2361" t="s">
        <v>755</v>
      </c>
      <c r="Z2361" t="s">
        <v>380</v>
      </c>
      <c r="AA2361" t="s">
        <v>1047</v>
      </c>
      <c r="AB2361" t="s">
        <v>1048</v>
      </c>
      <c r="AC2361" t="s">
        <v>758</v>
      </c>
      <c r="AD2361" t="s">
        <v>1049</v>
      </c>
      <c r="AE2361" t="s">
        <v>768</v>
      </c>
      <c r="AF2361" t="s">
        <v>790</v>
      </c>
      <c r="AG2361" t="s">
        <v>761</v>
      </c>
      <c r="AH2361" t="s">
        <v>762</v>
      </c>
      <c r="AI2361" t="s">
        <v>791</v>
      </c>
      <c r="AJ2361">
        <v>6365.23</v>
      </c>
      <c r="AK2361">
        <v>0</v>
      </c>
      <c r="AL2361">
        <v>0</v>
      </c>
      <c r="AM2361" t="s">
        <v>764</v>
      </c>
      <c r="AN2361" t="s">
        <v>764</v>
      </c>
      <c r="AO2361" t="s">
        <v>764</v>
      </c>
    </row>
    <row r="2362" spans="1:41" x14ac:dyDescent="0.35">
      <c r="A2362">
        <v>1027258</v>
      </c>
      <c r="B2362" t="s">
        <v>740</v>
      </c>
      <c r="C2362" t="s">
        <v>741</v>
      </c>
      <c r="D2362" t="e">
        <v>#N/A</v>
      </c>
      <c r="E2362" t="s">
        <v>1120</v>
      </c>
      <c r="F2362" t="s">
        <v>869</v>
      </c>
      <c r="G2362">
        <v>2021</v>
      </c>
      <c r="H2362">
        <v>2</v>
      </c>
      <c r="I2362" t="s">
        <v>858</v>
      </c>
      <c r="J2362" s="29">
        <v>44255</v>
      </c>
      <c r="K2362" t="s">
        <v>744</v>
      </c>
      <c r="L2362" t="s">
        <v>769</v>
      </c>
      <c r="M2362" t="s">
        <v>898</v>
      </c>
      <c r="N2362" t="s">
        <v>899</v>
      </c>
      <c r="O2362" t="s">
        <v>850</v>
      </c>
      <c r="P2362" t="s">
        <v>673</v>
      </c>
      <c r="Q2362" t="s">
        <v>749</v>
      </c>
      <c r="R2362" t="s">
        <v>561</v>
      </c>
      <c r="S2362" t="s">
        <v>1037</v>
      </c>
      <c r="T2362" t="s">
        <v>751</v>
      </c>
      <c r="U2362" t="s">
        <v>752</v>
      </c>
      <c r="V2362" t="s">
        <v>753</v>
      </c>
      <c r="W2362" t="s">
        <v>1053</v>
      </c>
      <c r="X2362" t="s">
        <v>1055</v>
      </c>
      <c r="Y2362" t="s">
        <v>755</v>
      </c>
      <c r="Z2362" t="s">
        <v>380</v>
      </c>
      <c r="AA2362" t="s">
        <v>1047</v>
      </c>
      <c r="AB2362" t="s">
        <v>1048</v>
      </c>
      <c r="AC2362" t="s">
        <v>758</v>
      </c>
      <c r="AD2362" t="s">
        <v>1049</v>
      </c>
      <c r="AE2362" t="s">
        <v>562</v>
      </c>
      <c r="AF2362" t="s">
        <v>1056</v>
      </c>
      <c r="AG2362" t="s">
        <v>761</v>
      </c>
      <c r="AH2362" t="s">
        <v>762</v>
      </c>
      <c r="AI2362" t="s">
        <v>1057</v>
      </c>
      <c r="AJ2362">
        <v>128.82</v>
      </c>
      <c r="AK2362">
        <v>0</v>
      </c>
      <c r="AL2362">
        <v>0</v>
      </c>
      <c r="AM2362" t="s">
        <v>764</v>
      </c>
      <c r="AN2362" t="s">
        <v>764</v>
      </c>
      <c r="AO2362" t="s">
        <v>764</v>
      </c>
    </row>
    <row r="2363" spans="1:41" x14ac:dyDescent="0.35">
      <c r="A2363">
        <v>1060733</v>
      </c>
      <c r="B2363" t="s">
        <v>740</v>
      </c>
      <c r="C2363" t="s">
        <v>741</v>
      </c>
      <c r="D2363" t="e">
        <v>#N/A</v>
      </c>
      <c r="E2363" t="s">
        <v>1065</v>
      </c>
      <c r="F2363" t="s">
        <v>869</v>
      </c>
      <c r="G2363">
        <v>2021</v>
      </c>
      <c r="H2363">
        <v>2</v>
      </c>
      <c r="I2363" t="s">
        <v>858</v>
      </c>
      <c r="J2363" s="29">
        <v>44255</v>
      </c>
      <c r="K2363" t="s">
        <v>744</v>
      </c>
      <c r="L2363" t="s">
        <v>769</v>
      </c>
      <c r="M2363" t="s">
        <v>898</v>
      </c>
      <c r="N2363" t="s">
        <v>899</v>
      </c>
      <c r="O2363" t="s">
        <v>850</v>
      </c>
      <c r="P2363" t="s">
        <v>673</v>
      </c>
      <c r="Q2363" t="s">
        <v>749</v>
      </c>
      <c r="R2363" t="s">
        <v>1053</v>
      </c>
      <c r="S2363" t="s">
        <v>1054</v>
      </c>
      <c r="T2363" t="s">
        <v>751</v>
      </c>
      <c r="U2363" t="s">
        <v>752</v>
      </c>
      <c r="V2363" t="s">
        <v>753</v>
      </c>
      <c r="W2363" t="s">
        <v>1066</v>
      </c>
      <c r="X2363" t="s">
        <v>1067</v>
      </c>
      <c r="Y2363" t="s">
        <v>755</v>
      </c>
      <c r="Z2363" t="s">
        <v>380</v>
      </c>
      <c r="AA2363" t="s">
        <v>1047</v>
      </c>
      <c r="AB2363" t="s">
        <v>1048</v>
      </c>
      <c r="AC2363" t="s">
        <v>758</v>
      </c>
      <c r="AD2363" t="s">
        <v>1049</v>
      </c>
      <c r="AE2363" t="s">
        <v>575</v>
      </c>
      <c r="AF2363" t="s">
        <v>1068</v>
      </c>
      <c r="AG2363" t="s">
        <v>761</v>
      </c>
      <c r="AH2363" t="s">
        <v>762</v>
      </c>
      <c r="AI2363" t="s">
        <v>1069</v>
      </c>
      <c r="AJ2363">
        <v>70.930000000000007</v>
      </c>
      <c r="AK2363">
        <v>0</v>
      </c>
      <c r="AL2363">
        <v>0</v>
      </c>
      <c r="AM2363" t="s">
        <v>764</v>
      </c>
      <c r="AN2363" t="s">
        <v>764</v>
      </c>
      <c r="AO2363" t="s">
        <v>764</v>
      </c>
    </row>
    <row r="2364" spans="1:41" x14ac:dyDescent="0.35">
      <c r="A2364">
        <v>1060742</v>
      </c>
      <c r="B2364" t="s">
        <v>740</v>
      </c>
      <c r="C2364" t="s">
        <v>741</v>
      </c>
      <c r="D2364" t="e">
        <v>#N/A</v>
      </c>
      <c r="E2364" t="s">
        <v>1093</v>
      </c>
      <c r="F2364" t="s">
        <v>869</v>
      </c>
      <c r="G2364">
        <v>2021</v>
      </c>
      <c r="H2364">
        <v>2</v>
      </c>
      <c r="I2364" t="s">
        <v>858</v>
      </c>
      <c r="J2364" s="29">
        <v>44255</v>
      </c>
      <c r="K2364" t="s">
        <v>744</v>
      </c>
      <c r="L2364" t="s">
        <v>769</v>
      </c>
      <c r="M2364" t="s">
        <v>898</v>
      </c>
      <c r="N2364" t="s">
        <v>899</v>
      </c>
      <c r="O2364" t="s">
        <v>850</v>
      </c>
      <c r="P2364" t="s">
        <v>673</v>
      </c>
      <c r="Q2364" t="s">
        <v>749</v>
      </c>
      <c r="R2364" t="s">
        <v>561</v>
      </c>
      <c r="S2364" t="s">
        <v>1037</v>
      </c>
      <c r="T2364" t="s">
        <v>751</v>
      </c>
      <c r="U2364" t="s">
        <v>752</v>
      </c>
      <c r="V2364" t="s">
        <v>753</v>
      </c>
      <c r="W2364" t="s">
        <v>877</v>
      </c>
      <c r="X2364" t="s">
        <v>878</v>
      </c>
      <c r="Y2364" t="s">
        <v>755</v>
      </c>
      <c r="Z2364" t="s">
        <v>380</v>
      </c>
      <c r="AA2364" t="s">
        <v>1047</v>
      </c>
      <c r="AB2364" t="s">
        <v>1048</v>
      </c>
      <c r="AC2364" t="s">
        <v>758</v>
      </c>
      <c r="AD2364" t="s">
        <v>1049</v>
      </c>
      <c r="AE2364" t="s">
        <v>562</v>
      </c>
      <c r="AF2364" t="s">
        <v>790</v>
      </c>
      <c r="AG2364" t="s">
        <v>761</v>
      </c>
      <c r="AH2364" t="s">
        <v>762</v>
      </c>
      <c r="AI2364" t="s">
        <v>879</v>
      </c>
      <c r="AJ2364">
        <v>222.77</v>
      </c>
      <c r="AK2364">
        <v>0</v>
      </c>
      <c r="AL2364">
        <v>0</v>
      </c>
      <c r="AM2364" t="s">
        <v>764</v>
      </c>
      <c r="AN2364" t="s">
        <v>764</v>
      </c>
      <c r="AO2364" t="s">
        <v>764</v>
      </c>
    </row>
    <row r="2365" spans="1:41" x14ac:dyDescent="0.35">
      <c r="A2365">
        <v>1060742</v>
      </c>
      <c r="B2365" t="s">
        <v>740</v>
      </c>
      <c r="C2365" t="s">
        <v>741</v>
      </c>
      <c r="D2365" t="e">
        <v>#N/A</v>
      </c>
      <c r="E2365" t="s">
        <v>1093</v>
      </c>
      <c r="F2365" t="s">
        <v>869</v>
      </c>
      <c r="G2365">
        <v>2021</v>
      </c>
      <c r="H2365">
        <v>2</v>
      </c>
      <c r="I2365" t="s">
        <v>858</v>
      </c>
      <c r="J2365" s="29">
        <v>44255</v>
      </c>
      <c r="K2365" t="s">
        <v>744</v>
      </c>
      <c r="L2365" t="s">
        <v>769</v>
      </c>
      <c r="M2365" t="s">
        <v>898</v>
      </c>
      <c r="N2365" t="s">
        <v>899</v>
      </c>
      <c r="O2365" t="s">
        <v>850</v>
      </c>
      <c r="P2365" t="s">
        <v>673</v>
      </c>
      <c r="Q2365" t="s">
        <v>749</v>
      </c>
      <c r="R2365" t="s">
        <v>561</v>
      </c>
      <c r="S2365" t="s">
        <v>1037</v>
      </c>
      <c r="T2365" t="s">
        <v>751</v>
      </c>
      <c r="U2365" t="s">
        <v>752</v>
      </c>
      <c r="V2365" t="s">
        <v>753</v>
      </c>
      <c r="W2365" t="s">
        <v>877</v>
      </c>
      <c r="X2365" t="s">
        <v>878</v>
      </c>
      <c r="Y2365" t="s">
        <v>755</v>
      </c>
      <c r="Z2365" t="s">
        <v>380</v>
      </c>
      <c r="AA2365" t="s">
        <v>1047</v>
      </c>
      <c r="AB2365" t="s">
        <v>1048</v>
      </c>
      <c r="AC2365" t="s">
        <v>758</v>
      </c>
      <c r="AD2365" t="s">
        <v>1049</v>
      </c>
      <c r="AE2365" t="s">
        <v>562</v>
      </c>
      <c r="AF2365" t="s">
        <v>790</v>
      </c>
      <c r="AG2365" t="s">
        <v>761</v>
      </c>
      <c r="AH2365" t="s">
        <v>762</v>
      </c>
      <c r="AI2365" t="s">
        <v>879</v>
      </c>
      <c r="AJ2365">
        <v>1815.56</v>
      </c>
      <c r="AK2365">
        <v>0</v>
      </c>
      <c r="AL2365">
        <v>0</v>
      </c>
      <c r="AM2365" t="s">
        <v>764</v>
      </c>
      <c r="AN2365" t="s">
        <v>764</v>
      </c>
      <c r="AO2365" t="s">
        <v>764</v>
      </c>
    </row>
    <row r="2366" spans="1:41" x14ac:dyDescent="0.35">
      <c r="A2366">
        <v>1060743</v>
      </c>
      <c r="B2366" t="s">
        <v>740</v>
      </c>
      <c r="C2366" t="s">
        <v>741</v>
      </c>
      <c r="D2366" t="e">
        <v>#N/A</v>
      </c>
      <c r="E2366" t="s">
        <v>1102</v>
      </c>
      <c r="F2366" t="s">
        <v>869</v>
      </c>
      <c r="G2366">
        <v>2021</v>
      </c>
      <c r="H2366">
        <v>2</v>
      </c>
      <c r="I2366" t="s">
        <v>858</v>
      </c>
      <c r="J2366" s="29">
        <v>44255</v>
      </c>
      <c r="K2366" t="s">
        <v>744</v>
      </c>
      <c r="L2366" t="s">
        <v>769</v>
      </c>
      <c r="M2366" t="s">
        <v>898</v>
      </c>
      <c r="N2366" t="s">
        <v>899</v>
      </c>
      <c r="O2366" t="s">
        <v>850</v>
      </c>
      <c r="P2366" t="s">
        <v>673</v>
      </c>
      <c r="Q2366" t="s">
        <v>749</v>
      </c>
      <c r="R2366" t="s">
        <v>561</v>
      </c>
      <c r="S2366" t="s">
        <v>1037</v>
      </c>
      <c r="T2366" t="s">
        <v>751</v>
      </c>
      <c r="U2366" t="s">
        <v>752</v>
      </c>
      <c r="V2366" t="s">
        <v>753</v>
      </c>
      <c r="W2366" t="s">
        <v>788</v>
      </c>
      <c r="X2366" t="s">
        <v>789</v>
      </c>
      <c r="Y2366" t="s">
        <v>755</v>
      </c>
      <c r="Z2366" t="s">
        <v>380</v>
      </c>
      <c r="AA2366" t="s">
        <v>1047</v>
      </c>
      <c r="AB2366" t="s">
        <v>1048</v>
      </c>
      <c r="AC2366" t="s">
        <v>758</v>
      </c>
      <c r="AD2366" t="s">
        <v>1049</v>
      </c>
      <c r="AE2366" t="s">
        <v>562</v>
      </c>
      <c r="AF2366" t="s">
        <v>790</v>
      </c>
      <c r="AG2366" t="s">
        <v>761</v>
      </c>
      <c r="AH2366" t="s">
        <v>762</v>
      </c>
      <c r="AI2366" t="s">
        <v>791</v>
      </c>
      <c r="AJ2366">
        <v>853.09</v>
      </c>
      <c r="AK2366">
        <v>0</v>
      </c>
      <c r="AL2366">
        <v>0</v>
      </c>
      <c r="AM2366" t="s">
        <v>764</v>
      </c>
      <c r="AN2366" t="s">
        <v>764</v>
      </c>
      <c r="AO2366" t="s">
        <v>764</v>
      </c>
    </row>
    <row r="2367" spans="1:41" x14ac:dyDescent="0.35">
      <c r="A2367">
        <v>1060731</v>
      </c>
      <c r="B2367" t="s">
        <v>740</v>
      </c>
      <c r="C2367" t="s">
        <v>741</v>
      </c>
      <c r="D2367" t="e">
        <v>#N/A</v>
      </c>
      <c r="E2367" t="s">
        <v>1058</v>
      </c>
      <c r="F2367" t="s">
        <v>869</v>
      </c>
      <c r="G2367">
        <v>2021</v>
      </c>
      <c r="H2367">
        <v>2</v>
      </c>
      <c r="I2367" t="s">
        <v>858</v>
      </c>
      <c r="J2367" s="29">
        <v>44255</v>
      </c>
      <c r="K2367" t="s">
        <v>744</v>
      </c>
      <c r="L2367" t="s">
        <v>769</v>
      </c>
      <c r="M2367" t="s">
        <v>898</v>
      </c>
      <c r="N2367" t="s">
        <v>899</v>
      </c>
      <c r="O2367" t="s">
        <v>850</v>
      </c>
      <c r="P2367" t="s">
        <v>673</v>
      </c>
      <c r="Q2367" t="s">
        <v>749</v>
      </c>
      <c r="R2367" t="s">
        <v>1053</v>
      </c>
      <c r="S2367" t="s">
        <v>1054</v>
      </c>
      <c r="T2367" t="s">
        <v>751</v>
      </c>
      <c r="U2367" t="s">
        <v>752</v>
      </c>
      <c r="V2367" t="s">
        <v>753</v>
      </c>
      <c r="W2367" t="s">
        <v>1059</v>
      </c>
      <c r="X2367" t="s">
        <v>1060</v>
      </c>
      <c r="Y2367" t="s">
        <v>755</v>
      </c>
      <c r="Z2367" t="s">
        <v>380</v>
      </c>
      <c r="AA2367" t="s">
        <v>1047</v>
      </c>
      <c r="AB2367" t="s">
        <v>1048</v>
      </c>
      <c r="AC2367" t="s">
        <v>758</v>
      </c>
      <c r="AD2367" t="s">
        <v>1049</v>
      </c>
      <c r="AE2367" t="s">
        <v>575</v>
      </c>
      <c r="AF2367" t="s">
        <v>790</v>
      </c>
      <c r="AG2367" t="s">
        <v>761</v>
      </c>
      <c r="AH2367" t="s">
        <v>762</v>
      </c>
      <c r="AI2367" t="s">
        <v>791</v>
      </c>
      <c r="AJ2367">
        <v>1421</v>
      </c>
      <c r="AK2367">
        <v>0</v>
      </c>
      <c r="AL2367">
        <v>0</v>
      </c>
      <c r="AM2367" t="s">
        <v>764</v>
      </c>
      <c r="AN2367" t="s">
        <v>764</v>
      </c>
      <c r="AO2367" t="s">
        <v>764</v>
      </c>
    </row>
    <row r="2368" spans="1:41" x14ac:dyDescent="0.35">
      <c r="A2368">
        <v>1060732</v>
      </c>
      <c r="B2368" t="s">
        <v>740</v>
      </c>
      <c r="C2368" t="s">
        <v>741</v>
      </c>
      <c r="D2368" t="e">
        <v>#N/A</v>
      </c>
      <c r="E2368" t="s">
        <v>1081</v>
      </c>
      <c r="F2368" t="s">
        <v>869</v>
      </c>
      <c r="G2368">
        <v>2021</v>
      </c>
      <c r="H2368">
        <v>2</v>
      </c>
      <c r="I2368" t="s">
        <v>858</v>
      </c>
      <c r="J2368" s="29">
        <v>44255</v>
      </c>
      <c r="K2368" t="s">
        <v>744</v>
      </c>
      <c r="L2368" t="s">
        <v>769</v>
      </c>
      <c r="M2368" t="s">
        <v>898</v>
      </c>
      <c r="N2368" t="s">
        <v>899</v>
      </c>
      <c r="O2368" t="s">
        <v>850</v>
      </c>
      <c r="P2368" t="s">
        <v>673</v>
      </c>
      <c r="Q2368" t="s">
        <v>749</v>
      </c>
      <c r="R2368" t="s">
        <v>1053</v>
      </c>
      <c r="S2368" t="s">
        <v>1054</v>
      </c>
      <c r="T2368" t="s">
        <v>751</v>
      </c>
      <c r="U2368" t="s">
        <v>752</v>
      </c>
      <c r="V2368" t="s">
        <v>753</v>
      </c>
      <c r="W2368" t="s">
        <v>1082</v>
      </c>
      <c r="X2368" t="s">
        <v>1083</v>
      </c>
      <c r="Y2368" t="s">
        <v>755</v>
      </c>
      <c r="Z2368" t="s">
        <v>380</v>
      </c>
      <c r="AA2368" t="s">
        <v>1047</v>
      </c>
      <c r="AB2368" t="s">
        <v>1048</v>
      </c>
      <c r="AC2368" t="s">
        <v>758</v>
      </c>
      <c r="AD2368" t="s">
        <v>1049</v>
      </c>
      <c r="AE2368" t="s">
        <v>575</v>
      </c>
      <c r="AF2368" t="s">
        <v>790</v>
      </c>
      <c r="AG2368" t="s">
        <v>761</v>
      </c>
      <c r="AH2368" t="s">
        <v>762</v>
      </c>
      <c r="AI2368" t="s">
        <v>791</v>
      </c>
      <c r="AJ2368">
        <v>214.58</v>
      </c>
      <c r="AK2368">
        <v>0</v>
      </c>
      <c r="AL2368">
        <v>0</v>
      </c>
      <c r="AM2368" t="s">
        <v>764</v>
      </c>
      <c r="AN2368" t="s">
        <v>764</v>
      </c>
      <c r="AO2368" t="s">
        <v>764</v>
      </c>
    </row>
    <row r="2369" spans="1:41" x14ac:dyDescent="0.35">
      <c r="A2369">
        <v>1433586</v>
      </c>
      <c r="B2369" t="s">
        <v>740</v>
      </c>
      <c r="C2369" t="s">
        <v>741</v>
      </c>
      <c r="D2369" t="e">
        <v>#N/A</v>
      </c>
      <c r="E2369" t="s">
        <v>1076</v>
      </c>
      <c r="F2369" t="s">
        <v>869</v>
      </c>
      <c r="G2369">
        <v>2021</v>
      </c>
      <c r="H2369">
        <v>2</v>
      </c>
      <c r="I2369" t="s">
        <v>858</v>
      </c>
      <c r="J2369" s="29">
        <v>44255</v>
      </c>
      <c r="K2369" t="s">
        <v>744</v>
      </c>
      <c r="L2369" t="s">
        <v>769</v>
      </c>
      <c r="M2369" t="s">
        <v>898</v>
      </c>
      <c r="N2369" t="s">
        <v>899</v>
      </c>
      <c r="O2369" t="s">
        <v>850</v>
      </c>
      <c r="P2369" t="s">
        <v>673</v>
      </c>
      <c r="Q2369" t="s">
        <v>749</v>
      </c>
      <c r="R2369" t="s">
        <v>1053</v>
      </c>
      <c r="S2369" t="s">
        <v>1054</v>
      </c>
      <c r="T2369" t="s">
        <v>751</v>
      </c>
      <c r="U2369" t="s">
        <v>752</v>
      </c>
      <c r="V2369" t="s">
        <v>753</v>
      </c>
      <c r="W2369" t="s">
        <v>1077</v>
      </c>
      <c r="X2369" t="s">
        <v>1078</v>
      </c>
      <c r="Y2369" t="s">
        <v>755</v>
      </c>
      <c r="Z2369" t="s">
        <v>380</v>
      </c>
      <c r="AA2369" t="s">
        <v>1047</v>
      </c>
      <c r="AB2369" t="s">
        <v>1048</v>
      </c>
      <c r="AC2369" t="s">
        <v>758</v>
      </c>
      <c r="AD2369" t="s">
        <v>1049</v>
      </c>
      <c r="AE2369" t="s">
        <v>575</v>
      </c>
      <c r="AF2369" t="s">
        <v>1079</v>
      </c>
      <c r="AG2369" t="s">
        <v>761</v>
      </c>
      <c r="AH2369" t="s">
        <v>762</v>
      </c>
      <c r="AI2369" t="s">
        <v>1080</v>
      </c>
      <c r="AJ2369">
        <v>5063.9799999999996</v>
      </c>
      <c r="AK2369">
        <v>0</v>
      </c>
      <c r="AL2369">
        <v>0</v>
      </c>
      <c r="AM2369" t="s">
        <v>764</v>
      </c>
      <c r="AN2369" t="s">
        <v>764</v>
      </c>
      <c r="AO2369" t="s">
        <v>764</v>
      </c>
    </row>
    <row r="2370" spans="1:41" x14ac:dyDescent="0.35">
      <c r="A2370">
        <v>1079978</v>
      </c>
      <c r="B2370" t="s">
        <v>740</v>
      </c>
      <c r="C2370" t="s">
        <v>741</v>
      </c>
      <c r="D2370" t="e">
        <v>#N/A</v>
      </c>
      <c r="E2370" t="s">
        <v>1070</v>
      </c>
      <c r="F2370" t="s">
        <v>869</v>
      </c>
      <c r="G2370">
        <v>2021</v>
      </c>
      <c r="H2370">
        <v>2</v>
      </c>
      <c r="I2370" t="s">
        <v>858</v>
      </c>
      <c r="J2370" s="29">
        <v>44255</v>
      </c>
      <c r="K2370" t="s">
        <v>744</v>
      </c>
      <c r="L2370" t="s">
        <v>769</v>
      </c>
      <c r="M2370" t="s">
        <v>898</v>
      </c>
      <c r="N2370" t="s">
        <v>899</v>
      </c>
      <c r="O2370" t="s">
        <v>850</v>
      </c>
      <c r="P2370" t="s">
        <v>673</v>
      </c>
      <c r="Q2370" t="s">
        <v>749</v>
      </c>
      <c r="R2370" t="s">
        <v>1053</v>
      </c>
      <c r="S2370" t="s">
        <v>1054</v>
      </c>
      <c r="T2370" t="s">
        <v>751</v>
      </c>
      <c r="U2370" t="s">
        <v>752</v>
      </c>
      <c r="V2370" t="s">
        <v>753</v>
      </c>
      <c r="W2370" t="s">
        <v>1071</v>
      </c>
      <c r="X2370" t="s">
        <v>1072</v>
      </c>
      <c r="Y2370" t="s">
        <v>755</v>
      </c>
      <c r="Z2370" t="s">
        <v>380</v>
      </c>
      <c r="AA2370" t="s">
        <v>1047</v>
      </c>
      <c r="AB2370" t="s">
        <v>1048</v>
      </c>
      <c r="AC2370" t="s">
        <v>758</v>
      </c>
      <c r="AD2370" t="s">
        <v>1049</v>
      </c>
      <c r="AE2370" t="s">
        <v>575</v>
      </c>
      <c r="AF2370" t="s">
        <v>882</v>
      </c>
      <c r="AG2370" t="s">
        <v>761</v>
      </c>
      <c r="AH2370" t="s">
        <v>762</v>
      </c>
      <c r="AI2370" t="s">
        <v>883</v>
      </c>
      <c r="AJ2370">
        <v>6877.67</v>
      </c>
      <c r="AK2370">
        <v>0</v>
      </c>
      <c r="AL2370">
        <v>0</v>
      </c>
      <c r="AM2370" t="s">
        <v>764</v>
      </c>
      <c r="AN2370" t="s">
        <v>764</v>
      </c>
      <c r="AO2370" t="s">
        <v>764</v>
      </c>
    </row>
    <row r="2371" spans="1:41" x14ac:dyDescent="0.35">
      <c r="A2371">
        <v>1464314</v>
      </c>
      <c r="B2371" t="s">
        <v>740</v>
      </c>
      <c r="C2371" t="s">
        <v>741</v>
      </c>
      <c r="D2371" t="e">
        <v>#N/A</v>
      </c>
      <c r="E2371" t="s">
        <v>1061</v>
      </c>
      <c r="F2371" t="s">
        <v>869</v>
      </c>
      <c r="G2371">
        <v>2021</v>
      </c>
      <c r="H2371">
        <v>2</v>
      </c>
      <c r="I2371" t="s">
        <v>858</v>
      </c>
      <c r="J2371" s="29">
        <v>44255</v>
      </c>
      <c r="K2371" t="s">
        <v>744</v>
      </c>
      <c r="L2371" t="s">
        <v>769</v>
      </c>
      <c r="M2371" t="s">
        <v>898</v>
      </c>
      <c r="N2371" t="s">
        <v>899</v>
      </c>
      <c r="O2371" t="s">
        <v>850</v>
      </c>
      <c r="P2371" t="s">
        <v>673</v>
      </c>
      <c r="Q2371" t="s">
        <v>749</v>
      </c>
      <c r="R2371" t="s">
        <v>1053</v>
      </c>
      <c r="S2371" t="s">
        <v>1054</v>
      </c>
      <c r="T2371" t="s">
        <v>751</v>
      </c>
      <c r="U2371" t="s">
        <v>752</v>
      </c>
      <c r="V2371" t="s">
        <v>753</v>
      </c>
      <c r="W2371" t="s">
        <v>1062</v>
      </c>
      <c r="X2371" t="s">
        <v>1063</v>
      </c>
      <c r="Y2371" t="s">
        <v>755</v>
      </c>
      <c r="Z2371" t="s">
        <v>380</v>
      </c>
      <c r="AA2371" t="s">
        <v>1047</v>
      </c>
      <c r="AB2371" t="s">
        <v>1048</v>
      </c>
      <c r="AC2371" t="s">
        <v>758</v>
      </c>
      <c r="AD2371" t="s">
        <v>1049</v>
      </c>
      <c r="AE2371" t="s">
        <v>575</v>
      </c>
      <c r="AF2371" t="s">
        <v>790</v>
      </c>
      <c r="AG2371" t="s">
        <v>761</v>
      </c>
      <c r="AH2371" t="s">
        <v>762</v>
      </c>
      <c r="AI2371" t="s">
        <v>1064</v>
      </c>
      <c r="AJ2371">
        <v>36.94</v>
      </c>
      <c r="AK2371">
        <v>0</v>
      </c>
      <c r="AL2371">
        <v>0</v>
      </c>
      <c r="AM2371" t="s">
        <v>764</v>
      </c>
      <c r="AN2371" t="s">
        <v>764</v>
      </c>
      <c r="AO2371" t="s">
        <v>764</v>
      </c>
    </row>
    <row r="2372" spans="1:41" x14ac:dyDescent="0.35">
      <c r="A2372">
        <v>1464314</v>
      </c>
      <c r="B2372" t="s">
        <v>740</v>
      </c>
      <c r="C2372" t="s">
        <v>741</v>
      </c>
      <c r="D2372" t="e">
        <v>#N/A</v>
      </c>
      <c r="E2372" t="s">
        <v>1061</v>
      </c>
      <c r="F2372" t="s">
        <v>869</v>
      </c>
      <c r="G2372">
        <v>2021</v>
      </c>
      <c r="H2372">
        <v>2</v>
      </c>
      <c r="I2372" t="s">
        <v>858</v>
      </c>
      <c r="J2372" s="29">
        <v>44255</v>
      </c>
      <c r="K2372" t="s">
        <v>744</v>
      </c>
      <c r="L2372" t="s">
        <v>769</v>
      </c>
      <c r="M2372" t="s">
        <v>898</v>
      </c>
      <c r="N2372" t="s">
        <v>899</v>
      </c>
      <c r="O2372" t="s">
        <v>850</v>
      </c>
      <c r="P2372" t="s">
        <v>673</v>
      </c>
      <c r="Q2372" t="s">
        <v>749</v>
      </c>
      <c r="R2372" t="s">
        <v>1053</v>
      </c>
      <c r="S2372" t="s">
        <v>1054</v>
      </c>
      <c r="T2372" t="s">
        <v>751</v>
      </c>
      <c r="U2372" t="s">
        <v>752</v>
      </c>
      <c r="V2372" t="s">
        <v>753</v>
      </c>
      <c r="W2372" t="s">
        <v>1062</v>
      </c>
      <c r="X2372" t="s">
        <v>1063</v>
      </c>
      <c r="Y2372" t="s">
        <v>755</v>
      </c>
      <c r="Z2372" t="s">
        <v>380</v>
      </c>
      <c r="AA2372" t="s">
        <v>1047</v>
      </c>
      <c r="AB2372" t="s">
        <v>1048</v>
      </c>
      <c r="AC2372" t="s">
        <v>758</v>
      </c>
      <c r="AD2372" t="s">
        <v>1049</v>
      </c>
      <c r="AE2372" t="s">
        <v>575</v>
      </c>
      <c r="AF2372" t="s">
        <v>790</v>
      </c>
      <c r="AG2372" t="s">
        <v>761</v>
      </c>
      <c r="AH2372" t="s">
        <v>762</v>
      </c>
      <c r="AI2372" t="s">
        <v>1064</v>
      </c>
      <c r="AJ2372">
        <v>3210.29</v>
      </c>
      <c r="AK2372">
        <v>0</v>
      </c>
      <c r="AL2372">
        <v>0</v>
      </c>
      <c r="AM2372" t="s">
        <v>764</v>
      </c>
      <c r="AN2372" t="s">
        <v>764</v>
      </c>
      <c r="AO2372" t="s">
        <v>764</v>
      </c>
    </row>
    <row r="2373" spans="1:41" x14ac:dyDescent="0.35">
      <c r="A2373">
        <v>1720204</v>
      </c>
      <c r="B2373" t="s">
        <v>740</v>
      </c>
      <c r="C2373" t="s">
        <v>741</v>
      </c>
      <c r="D2373" t="e">
        <v>#N/A</v>
      </c>
      <c r="E2373" t="s">
        <v>1073</v>
      </c>
      <c r="F2373" t="s">
        <v>869</v>
      </c>
      <c r="G2373">
        <v>2021</v>
      </c>
      <c r="H2373">
        <v>2</v>
      </c>
      <c r="I2373" t="s">
        <v>858</v>
      </c>
      <c r="J2373" s="29">
        <v>44255</v>
      </c>
      <c r="K2373" t="s">
        <v>744</v>
      </c>
      <c r="L2373" t="s">
        <v>769</v>
      </c>
      <c r="M2373" t="s">
        <v>898</v>
      </c>
      <c r="N2373" t="s">
        <v>899</v>
      </c>
      <c r="O2373" t="s">
        <v>850</v>
      </c>
      <c r="P2373" t="s">
        <v>673</v>
      </c>
      <c r="Q2373" t="s">
        <v>749</v>
      </c>
      <c r="R2373" t="s">
        <v>1053</v>
      </c>
      <c r="S2373" t="s">
        <v>1054</v>
      </c>
      <c r="T2373" t="s">
        <v>751</v>
      </c>
      <c r="U2373" t="s">
        <v>752</v>
      </c>
      <c r="V2373" t="s">
        <v>753</v>
      </c>
      <c r="W2373" t="s">
        <v>1074</v>
      </c>
      <c r="X2373" t="s">
        <v>1075</v>
      </c>
      <c r="Y2373" t="s">
        <v>755</v>
      </c>
      <c r="Z2373" t="s">
        <v>380</v>
      </c>
      <c r="AA2373" t="s">
        <v>1047</v>
      </c>
      <c r="AB2373" t="s">
        <v>1048</v>
      </c>
      <c r="AC2373" t="s">
        <v>758</v>
      </c>
      <c r="AD2373" t="s">
        <v>1049</v>
      </c>
      <c r="AE2373" t="s">
        <v>575</v>
      </c>
      <c r="AF2373" t="s">
        <v>925</v>
      </c>
      <c r="AG2373" t="s">
        <v>761</v>
      </c>
      <c r="AH2373" t="s">
        <v>762</v>
      </c>
      <c r="AI2373" t="s">
        <v>926</v>
      </c>
      <c r="AJ2373">
        <v>291.95999999999998</v>
      </c>
      <c r="AK2373">
        <v>0</v>
      </c>
      <c r="AL2373">
        <v>0</v>
      </c>
      <c r="AM2373" t="s">
        <v>764</v>
      </c>
      <c r="AN2373" t="s">
        <v>764</v>
      </c>
      <c r="AO2373" t="s">
        <v>764</v>
      </c>
    </row>
    <row r="2374" spans="1:41" x14ac:dyDescent="0.35">
      <c r="A2374">
        <v>1720205</v>
      </c>
      <c r="B2374" t="s">
        <v>740</v>
      </c>
      <c r="C2374" t="s">
        <v>741</v>
      </c>
      <c r="D2374" t="e">
        <v>#N/A</v>
      </c>
      <c r="E2374" t="s">
        <v>1121</v>
      </c>
      <c r="F2374" t="s">
        <v>869</v>
      </c>
      <c r="G2374">
        <v>2021</v>
      </c>
      <c r="H2374">
        <v>2</v>
      </c>
      <c r="I2374" t="s">
        <v>858</v>
      </c>
      <c r="J2374" s="29">
        <v>44255</v>
      </c>
      <c r="K2374" t="s">
        <v>744</v>
      </c>
      <c r="L2374" t="s">
        <v>769</v>
      </c>
      <c r="M2374" t="s">
        <v>898</v>
      </c>
      <c r="N2374" t="s">
        <v>899</v>
      </c>
      <c r="O2374" t="s">
        <v>850</v>
      </c>
      <c r="P2374" t="s">
        <v>673</v>
      </c>
      <c r="Q2374" t="s">
        <v>749</v>
      </c>
      <c r="R2374" t="s">
        <v>376</v>
      </c>
      <c r="S2374" t="s">
        <v>1042</v>
      </c>
      <c r="T2374" t="s">
        <v>751</v>
      </c>
      <c r="U2374" t="s">
        <v>752</v>
      </c>
      <c r="V2374" t="s">
        <v>753</v>
      </c>
      <c r="W2374" t="s">
        <v>1059</v>
      </c>
      <c r="X2374" t="s">
        <v>1060</v>
      </c>
      <c r="Y2374" t="s">
        <v>755</v>
      </c>
      <c r="Z2374" t="s">
        <v>380</v>
      </c>
      <c r="AA2374" t="s">
        <v>1047</v>
      </c>
      <c r="AB2374" t="s">
        <v>1048</v>
      </c>
      <c r="AC2374" t="s">
        <v>758</v>
      </c>
      <c r="AD2374" t="s">
        <v>1049</v>
      </c>
      <c r="AE2374" t="s">
        <v>768</v>
      </c>
      <c r="AF2374" t="s">
        <v>790</v>
      </c>
      <c r="AG2374" t="s">
        <v>761</v>
      </c>
      <c r="AH2374" t="s">
        <v>762</v>
      </c>
      <c r="AI2374" t="s">
        <v>791</v>
      </c>
      <c r="AJ2374">
        <v>664.83</v>
      </c>
      <c r="AK2374">
        <v>0</v>
      </c>
      <c r="AL2374">
        <v>0</v>
      </c>
      <c r="AM2374" t="s">
        <v>764</v>
      </c>
      <c r="AN2374" t="s">
        <v>764</v>
      </c>
      <c r="AO2374" t="s">
        <v>764</v>
      </c>
    </row>
    <row r="2375" spans="1:41" x14ac:dyDescent="0.35">
      <c r="A2375">
        <v>1720209</v>
      </c>
      <c r="B2375" t="s">
        <v>740</v>
      </c>
      <c r="C2375" t="s">
        <v>741</v>
      </c>
      <c r="D2375" t="e">
        <v>#N/A</v>
      </c>
      <c r="E2375" t="s">
        <v>1122</v>
      </c>
      <c r="F2375" t="s">
        <v>869</v>
      </c>
      <c r="G2375">
        <v>2021</v>
      </c>
      <c r="H2375">
        <v>2</v>
      </c>
      <c r="I2375" t="s">
        <v>858</v>
      </c>
      <c r="J2375" s="29">
        <v>44255</v>
      </c>
      <c r="K2375" t="s">
        <v>744</v>
      </c>
      <c r="L2375" t="s">
        <v>769</v>
      </c>
      <c r="M2375" t="s">
        <v>898</v>
      </c>
      <c r="N2375" t="s">
        <v>899</v>
      </c>
      <c r="O2375" t="s">
        <v>850</v>
      </c>
      <c r="P2375" t="s">
        <v>673</v>
      </c>
      <c r="Q2375" t="s">
        <v>749</v>
      </c>
      <c r="R2375" t="s">
        <v>471</v>
      </c>
      <c r="S2375" t="s">
        <v>1041</v>
      </c>
      <c r="T2375" t="s">
        <v>751</v>
      </c>
      <c r="U2375" t="s">
        <v>752</v>
      </c>
      <c r="V2375" t="s">
        <v>753</v>
      </c>
      <c r="W2375" t="s">
        <v>1082</v>
      </c>
      <c r="X2375" t="s">
        <v>1083</v>
      </c>
      <c r="Y2375" t="s">
        <v>755</v>
      </c>
      <c r="Z2375" t="s">
        <v>380</v>
      </c>
      <c r="AA2375" t="s">
        <v>1047</v>
      </c>
      <c r="AB2375" t="s">
        <v>1048</v>
      </c>
      <c r="AC2375" t="s">
        <v>758</v>
      </c>
      <c r="AD2375" t="s">
        <v>1049</v>
      </c>
      <c r="AE2375" t="s">
        <v>472</v>
      </c>
      <c r="AF2375" t="s">
        <v>790</v>
      </c>
      <c r="AG2375" t="s">
        <v>761</v>
      </c>
      <c r="AH2375" t="s">
        <v>762</v>
      </c>
      <c r="AI2375" t="s">
        <v>791</v>
      </c>
      <c r="AJ2375">
        <v>178.62</v>
      </c>
      <c r="AK2375">
        <v>0</v>
      </c>
      <c r="AL2375">
        <v>0</v>
      </c>
      <c r="AM2375" t="s">
        <v>764</v>
      </c>
      <c r="AN2375" t="s">
        <v>764</v>
      </c>
      <c r="AO2375" t="s">
        <v>764</v>
      </c>
    </row>
    <row r="2376" spans="1:41" x14ac:dyDescent="0.35">
      <c r="A2376">
        <v>1720210</v>
      </c>
      <c r="B2376" t="s">
        <v>740</v>
      </c>
      <c r="C2376" t="s">
        <v>741</v>
      </c>
      <c r="D2376" t="e">
        <v>#N/A</v>
      </c>
      <c r="E2376" t="s">
        <v>1123</v>
      </c>
      <c r="F2376" t="s">
        <v>869</v>
      </c>
      <c r="G2376">
        <v>2021</v>
      </c>
      <c r="H2376">
        <v>2</v>
      </c>
      <c r="I2376" t="s">
        <v>858</v>
      </c>
      <c r="J2376" s="29">
        <v>44255</v>
      </c>
      <c r="K2376" t="s">
        <v>744</v>
      </c>
      <c r="L2376" t="s">
        <v>769</v>
      </c>
      <c r="M2376" t="s">
        <v>898</v>
      </c>
      <c r="N2376" t="s">
        <v>899</v>
      </c>
      <c r="O2376" t="s">
        <v>850</v>
      </c>
      <c r="P2376" t="s">
        <v>673</v>
      </c>
      <c r="Q2376" t="s">
        <v>749</v>
      </c>
      <c r="R2376" t="s">
        <v>471</v>
      </c>
      <c r="S2376" t="s">
        <v>1041</v>
      </c>
      <c r="T2376" t="s">
        <v>751</v>
      </c>
      <c r="U2376" t="s">
        <v>752</v>
      </c>
      <c r="V2376" t="s">
        <v>753</v>
      </c>
      <c r="W2376" t="s">
        <v>1066</v>
      </c>
      <c r="X2376" t="s">
        <v>1067</v>
      </c>
      <c r="Y2376" t="s">
        <v>755</v>
      </c>
      <c r="Z2376" t="s">
        <v>380</v>
      </c>
      <c r="AA2376" t="s">
        <v>1047</v>
      </c>
      <c r="AB2376" t="s">
        <v>1048</v>
      </c>
      <c r="AC2376" t="s">
        <v>758</v>
      </c>
      <c r="AD2376" t="s">
        <v>1049</v>
      </c>
      <c r="AE2376" t="s">
        <v>472</v>
      </c>
      <c r="AF2376" t="s">
        <v>1068</v>
      </c>
      <c r="AG2376" t="s">
        <v>761</v>
      </c>
      <c r="AH2376" t="s">
        <v>762</v>
      </c>
      <c r="AI2376" t="s">
        <v>1069</v>
      </c>
      <c r="AJ2376">
        <v>45.43</v>
      </c>
      <c r="AK2376">
        <v>0</v>
      </c>
      <c r="AL2376">
        <v>0</v>
      </c>
      <c r="AM2376" t="s">
        <v>764</v>
      </c>
      <c r="AN2376" t="s">
        <v>764</v>
      </c>
      <c r="AO2376" t="s">
        <v>764</v>
      </c>
    </row>
    <row r="2377" spans="1:41" x14ac:dyDescent="0.35">
      <c r="A2377">
        <v>1720229</v>
      </c>
      <c r="B2377" t="s">
        <v>740</v>
      </c>
      <c r="C2377" t="s">
        <v>741</v>
      </c>
      <c r="D2377" t="e">
        <v>#N/A</v>
      </c>
      <c r="E2377" t="s">
        <v>1124</v>
      </c>
      <c r="F2377" t="s">
        <v>869</v>
      </c>
      <c r="G2377">
        <v>2021</v>
      </c>
      <c r="H2377">
        <v>2</v>
      </c>
      <c r="I2377" t="s">
        <v>858</v>
      </c>
      <c r="J2377" s="29">
        <v>44255</v>
      </c>
      <c r="K2377" t="s">
        <v>744</v>
      </c>
      <c r="L2377" t="s">
        <v>769</v>
      </c>
      <c r="M2377" t="s">
        <v>898</v>
      </c>
      <c r="N2377" t="s">
        <v>899</v>
      </c>
      <c r="O2377" t="s">
        <v>850</v>
      </c>
      <c r="P2377" t="s">
        <v>673</v>
      </c>
      <c r="Q2377" t="s">
        <v>749</v>
      </c>
      <c r="R2377" t="s">
        <v>544</v>
      </c>
      <c r="S2377" t="s">
        <v>1038</v>
      </c>
      <c r="T2377" t="s">
        <v>751</v>
      </c>
      <c r="U2377" t="s">
        <v>752</v>
      </c>
      <c r="V2377" t="s">
        <v>753</v>
      </c>
      <c r="W2377" t="s">
        <v>1085</v>
      </c>
      <c r="X2377" t="s">
        <v>1086</v>
      </c>
      <c r="Y2377" t="s">
        <v>755</v>
      </c>
      <c r="Z2377" t="s">
        <v>380</v>
      </c>
      <c r="AA2377" t="s">
        <v>1047</v>
      </c>
      <c r="AB2377" t="s">
        <v>1048</v>
      </c>
      <c r="AC2377" t="s">
        <v>758</v>
      </c>
      <c r="AD2377" t="s">
        <v>1049</v>
      </c>
      <c r="AE2377" t="s">
        <v>768</v>
      </c>
      <c r="AF2377" t="s">
        <v>1087</v>
      </c>
      <c r="AG2377" t="s">
        <v>761</v>
      </c>
      <c r="AH2377" t="s">
        <v>762</v>
      </c>
      <c r="AI2377" t="s">
        <v>1088</v>
      </c>
      <c r="AJ2377">
        <v>381.97</v>
      </c>
      <c r="AK2377">
        <v>0</v>
      </c>
      <c r="AL2377">
        <v>0</v>
      </c>
      <c r="AM2377" t="s">
        <v>764</v>
      </c>
      <c r="AN2377" t="s">
        <v>764</v>
      </c>
      <c r="AO2377" t="s">
        <v>764</v>
      </c>
    </row>
    <row r="2378" spans="1:41" x14ac:dyDescent="0.35">
      <c r="A2378">
        <v>1720230</v>
      </c>
      <c r="B2378" t="s">
        <v>740</v>
      </c>
      <c r="C2378" t="s">
        <v>741</v>
      </c>
      <c r="D2378" t="e">
        <v>#N/A</v>
      </c>
      <c r="E2378" t="s">
        <v>1125</v>
      </c>
      <c r="F2378" t="s">
        <v>869</v>
      </c>
      <c r="G2378">
        <v>2021</v>
      </c>
      <c r="H2378">
        <v>2</v>
      </c>
      <c r="I2378" t="s">
        <v>858</v>
      </c>
      <c r="J2378" s="29">
        <v>44255</v>
      </c>
      <c r="K2378" t="s">
        <v>744</v>
      </c>
      <c r="L2378" t="s">
        <v>769</v>
      </c>
      <c r="M2378" t="s">
        <v>898</v>
      </c>
      <c r="N2378" t="s">
        <v>899</v>
      </c>
      <c r="O2378" t="s">
        <v>850</v>
      </c>
      <c r="P2378" t="s">
        <v>673</v>
      </c>
      <c r="Q2378" t="s">
        <v>749</v>
      </c>
      <c r="R2378" t="s">
        <v>561</v>
      </c>
      <c r="S2378" t="s">
        <v>1037</v>
      </c>
      <c r="T2378" t="s">
        <v>751</v>
      </c>
      <c r="U2378" t="s">
        <v>752</v>
      </c>
      <c r="V2378" t="s">
        <v>753</v>
      </c>
      <c r="W2378" t="s">
        <v>1085</v>
      </c>
      <c r="X2378" t="s">
        <v>1086</v>
      </c>
      <c r="Y2378" t="s">
        <v>755</v>
      </c>
      <c r="Z2378" t="s">
        <v>380</v>
      </c>
      <c r="AA2378" t="s">
        <v>1047</v>
      </c>
      <c r="AB2378" t="s">
        <v>1048</v>
      </c>
      <c r="AC2378" t="s">
        <v>758</v>
      </c>
      <c r="AD2378" t="s">
        <v>1049</v>
      </c>
      <c r="AE2378" t="s">
        <v>562</v>
      </c>
      <c r="AF2378" t="s">
        <v>1087</v>
      </c>
      <c r="AG2378" t="s">
        <v>761</v>
      </c>
      <c r="AH2378" t="s">
        <v>762</v>
      </c>
      <c r="AI2378" t="s">
        <v>1088</v>
      </c>
      <c r="AJ2378">
        <v>277.86</v>
      </c>
      <c r="AK2378">
        <v>0</v>
      </c>
      <c r="AL2378">
        <v>0</v>
      </c>
      <c r="AM2378" t="s">
        <v>764</v>
      </c>
      <c r="AN2378" t="s">
        <v>764</v>
      </c>
      <c r="AO2378" t="s">
        <v>764</v>
      </c>
    </row>
    <row r="2379" spans="1:41" x14ac:dyDescent="0.35">
      <c r="A2379">
        <v>1021527</v>
      </c>
      <c r="B2379" t="s">
        <v>740</v>
      </c>
      <c r="C2379" t="s">
        <v>741</v>
      </c>
      <c r="D2379" t="e">
        <v>#N/A</v>
      </c>
      <c r="E2379" t="s">
        <v>1092</v>
      </c>
      <c r="F2379" t="s">
        <v>869</v>
      </c>
      <c r="G2379">
        <v>2021</v>
      </c>
      <c r="H2379">
        <v>2</v>
      </c>
      <c r="I2379" t="s">
        <v>858</v>
      </c>
      <c r="J2379" s="29">
        <v>44255</v>
      </c>
      <c r="K2379" t="s">
        <v>744</v>
      </c>
      <c r="L2379" t="s">
        <v>745</v>
      </c>
      <c r="M2379" t="s">
        <v>852</v>
      </c>
      <c r="N2379" t="s">
        <v>903</v>
      </c>
      <c r="O2379" t="s">
        <v>904</v>
      </c>
      <c r="P2379" t="s">
        <v>673</v>
      </c>
      <c r="Q2379" t="s">
        <v>749</v>
      </c>
      <c r="R2379" t="s">
        <v>1053</v>
      </c>
      <c r="S2379" t="s">
        <v>1054</v>
      </c>
      <c r="T2379" t="s">
        <v>751</v>
      </c>
      <c r="U2379" t="s">
        <v>752</v>
      </c>
      <c r="V2379" t="s">
        <v>753</v>
      </c>
      <c r="W2379" t="s">
        <v>788</v>
      </c>
      <c r="X2379" t="s">
        <v>789</v>
      </c>
      <c r="Y2379" t="s">
        <v>755</v>
      </c>
      <c r="Z2379" t="s">
        <v>380</v>
      </c>
      <c r="AA2379" t="s">
        <v>1047</v>
      </c>
      <c r="AB2379" t="s">
        <v>1048</v>
      </c>
      <c r="AC2379" t="s">
        <v>758</v>
      </c>
      <c r="AD2379" t="s">
        <v>1049</v>
      </c>
      <c r="AE2379" t="s">
        <v>575</v>
      </c>
      <c r="AF2379" t="s">
        <v>790</v>
      </c>
      <c r="AG2379" t="s">
        <v>761</v>
      </c>
      <c r="AH2379" t="s">
        <v>762</v>
      </c>
      <c r="AI2379" t="s">
        <v>791</v>
      </c>
      <c r="AJ2379">
        <v>7852.67</v>
      </c>
      <c r="AK2379">
        <v>0</v>
      </c>
      <c r="AL2379">
        <v>0</v>
      </c>
      <c r="AM2379" t="s">
        <v>764</v>
      </c>
      <c r="AN2379" t="s">
        <v>764</v>
      </c>
      <c r="AO2379" t="s">
        <v>764</v>
      </c>
    </row>
    <row r="2380" spans="1:41" x14ac:dyDescent="0.35">
      <c r="A2380">
        <v>1021529</v>
      </c>
      <c r="B2380" t="s">
        <v>740</v>
      </c>
      <c r="C2380" t="s">
        <v>741</v>
      </c>
      <c r="D2380" t="e">
        <v>#N/A</v>
      </c>
      <c r="E2380" t="s">
        <v>1089</v>
      </c>
      <c r="F2380" t="s">
        <v>869</v>
      </c>
      <c r="G2380">
        <v>2021</v>
      </c>
      <c r="H2380">
        <v>2</v>
      </c>
      <c r="I2380" t="s">
        <v>858</v>
      </c>
      <c r="J2380" s="29">
        <v>44255</v>
      </c>
      <c r="K2380" t="s">
        <v>744</v>
      </c>
      <c r="L2380" t="s">
        <v>745</v>
      </c>
      <c r="M2380" t="s">
        <v>852</v>
      </c>
      <c r="N2380" t="s">
        <v>903</v>
      </c>
      <c r="O2380" t="s">
        <v>904</v>
      </c>
      <c r="P2380" t="s">
        <v>673</v>
      </c>
      <c r="Q2380" t="s">
        <v>749</v>
      </c>
      <c r="R2380" t="s">
        <v>1053</v>
      </c>
      <c r="S2380" t="s">
        <v>1054</v>
      </c>
      <c r="T2380" t="s">
        <v>751</v>
      </c>
      <c r="U2380" t="s">
        <v>752</v>
      </c>
      <c r="V2380" t="s">
        <v>753</v>
      </c>
      <c r="W2380" t="s">
        <v>1090</v>
      </c>
      <c r="X2380" t="s">
        <v>1091</v>
      </c>
      <c r="Y2380" t="s">
        <v>755</v>
      </c>
      <c r="Z2380" t="s">
        <v>380</v>
      </c>
      <c r="AA2380" t="s">
        <v>1047</v>
      </c>
      <c r="AB2380" t="s">
        <v>1048</v>
      </c>
      <c r="AC2380" t="s">
        <v>758</v>
      </c>
      <c r="AD2380" t="s">
        <v>1049</v>
      </c>
      <c r="AE2380" t="s">
        <v>575</v>
      </c>
      <c r="AF2380" t="s">
        <v>790</v>
      </c>
      <c r="AG2380" t="s">
        <v>761</v>
      </c>
      <c r="AH2380" t="s">
        <v>762</v>
      </c>
      <c r="AI2380" t="s">
        <v>791</v>
      </c>
      <c r="AJ2380">
        <v>1279.6600000000001</v>
      </c>
      <c r="AK2380">
        <v>0</v>
      </c>
      <c r="AL2380">
        <v>0</v>
      </c>
      <c r="AM2380" t="s">
        <v>764</v>
      </c>
      <c r="AN2380" t="s">
        <v>764</v>
      </c>
      <c r="AO2380" t="s">
        <v>764</v>
      </c>
    </row>
    <row r="2381" spans="1:41" x14ac:dyDescent="0.35">
      <c r="A2381">
        <v>1022699</v>
      </c>
      <c r="B2381" t="s">
        <v>740</v>
      </c>
      <c r="C2381" t="s">
        <v>741</v>
      </c>
      <c r="D2381" t="e">
        <v>#N/A</v>
      </c>
      <c r="E2381" t="s">
        <v>1116</v>
      </c>
      <c r="F2381" t="s">
        <v>869</v>
      </c>
      <c r="G2381">
        <v>2021</v>
      </c>
      <c r="H2381">
        <v>2</v>
      </c>
      <c r="I2381" t="s">
        <v>858</v>
      </c>
      <c r="J2381" s="29">
        <v>44255</v>
      </c>
      <c r="K2381" t="s">
        <v>744</v>
      </c>
      <c r="L2381" t="s">
        <v>745</v>
      </c>
      <c r="M2381" t="s">
        <v>852</v>
      </c>
      <c r="N2381" t="s">
        <v>903</v>
      </c>
      <c r="O2381" t="s">
        <v>904</v>
      </c>
      <c r="P2381" t="s">
        <v>673</v>
      </c>
      <c r="Q2381" t="s">
        <v>749</v>
      </c>
      <c r="R2381" t="s">
        <v>490</v>
      </c>
      <c r="S2381" t="s">
        <v>1040</v>
      </c>
      <c r="T2381" t="s">
        <v>751</v>
      </c>
      <c r="U2381" t="s">
        <v>752</v>
      </c>
      <c r="V2381" t="s">
        <v>753</v>
      </c>
      <c r="W2381" t="s">
        <v>788</v>
      </c>
      <c r="X2381" t="s">
        <v>789</v>
      </c>
      <c r="Y2381" t="s">
        <v>755</v>
      </c>
      <c r="Z2381" t="s">
        <v>380</v>
      </c>
      <c r="AA2381" t="s">
        <v>1047</v>
      </c>
      <c r="AB2381" t="s">
        <v>1048</v>
      </c>
      <c r="AC2381" t="s">
        <v>758</v>
      </c>
      <c r="AD2381" t="s">
        <v>1049</v>
      </c>
      <c r="AE2381" t="s">
        <v>766</v>
      </c>
      <c r="AF2381" t="s">
        <v>790</v>
      </c>
      <c r="AG2381" t="s">
        <v>761</v>
      </c>
      <c r="AH2381" t="s">
        <v>762</v>
      </c>
      <c r="AI2381" t="s">
        <v>791</v>
      </c>
      <c r="AJ2381">
        <v>162.47</v>
      </c>
      <c r="AK2381">
        <v>0</v>
      </c>
      <c r="AL2381">
        <v>0</v>
      </c>
      <c r="AM2381" t="s">
        <v>764</v>
      </c>
      <c r="AN2381" t="s">
        <v>764</v>
      </c>
      <c r="AO2381" t="s">
        <v>764</v>
      </c>
    </row>
    <row r="2382" spans="1:41" x14ac:dyDescent="0.35">
      <c r="A2382">
        <v>1023865</v>
      </c>
      <c r="B2382" t="s">
        <v>740</v>
      </c>
      <c r="C2382" t="s">
        <v>741</v>
      </c>
      <c r="D2382" t="e">
        <v>#N/A</v>
      </c>
      <c r="E2382" t="s">
        <v>1094</v>
      </c>
      <c r="F2382" t="s">
        <v>869</v>
      </c>
      <c r="G2382">
        <v>2021</v>
      </c>
      <c r="H2382">
        <v>2</v>
      </c>
      <c r="I2382" t="s">
        <v>858</v>
      </c>
      <c r="J2382" s="29">
        <v>44255</v>
      </c>
      <c r="K2382" t="s">
        <v>744</v>
      </c>
      <c r="L2382" t="s">
        <v>745</v>
      </c>
      <c r="M2382" t="s">
        <v>852</v>
      </c>
      <c r="N2382" t="s">
        <v>903</v>
      </c>
      <c r="O2382" t="s">
        <v>904</v>
      </c>
      <c r="P2382" t="s">
        <v>673</v>
      </c>
      <c r="Q2382" t="s">
        <v>749</v>
      </c>
      <c r="R2382" t="s">
        <v>544</v>
      </c>
      <c r="S2382" t="s">
        <v>1038</v>
      </c>
      <c r="T2382" t="s">
        <v>751</v>
      </c>
      <c r="U2382" t="s">
        <v>752</v>
      </c>
      <c r="V2382" t="s">
        <v>753</v>
      </c>
      <c r="W2382" t="s">
        <v>877</v>
      </c>
      <c r="X2382" t="s">
        <v>878</v>
      </c>
      <c r="Y2382" t="s">
        <v>755</v>
      </c>
      <c r="Z2382" t="s">
        <v>380</v>
      </c>
      <c r="AA2382" t="s">
        <v>1047</v>
      </c>
      <c r="AB2382" t="s">
        <v>1048</v>
      </c>
      <c r="AC2382" t="s">
        <v>758</v>
      </c>
      <c r="AD2382" t="s">
        <v>1049</v>
      </c>
      <c r="AE2382" t="s">
        <v>768</v>
      </c>
      <c r="AF2382" t="s">
        <v>790</v>
      </c>
      <c r="AG2382" t="s">
        <v>761</v>
      </c>
      <c r="AH2382" t="s">
        <v>762</v>
      </c>
      <c r="AI2382" t="s">
        <v>879</v>
      </c>
      <c r="AJ2382">
        <v>407.21</v>
      </c>
      <c r="AK2382">
        <v>0</v>
      </c>
      <c r="AL2382">
        <v>0</v>
      </c>
      <c r="AM2382" t="s">
        <v>764</v>
      </c>
      <c r="AN2382" t="s">
        <v>764</v>
      </c>
      <c r="AO2382" t="s">
        <v>764</v>
      </c>
    </row>
    <row r="2383" spans="1:41" x14ac:dyDescent="0.35">
      <c r="A2383">
        <v>1023866</v>
      </c>
      <c r="B2383" t="s">
        <v>740</v>
      </c>
      <c r="C2383" t="s">
        <v>741</v>
      </c>
      <c r="D2383" t="e">
        <v>#N/A</v>
      </c>
      <c r="E2383" t="s">
        <v>1103</v>
      </c>
      <c r="F2383" t="s">
        <v>869</v>
      </c>
      <c r="G2383">
        <v>2021</v>
      </c>
      <c r="H2383">
        <v>2</v>
      </c>
      <c r="I2383" t="s">
        <v>858</v>
      </c>
      <c r="J2383" s="29">
        <v>44255</v>
      </c>
      <c r="K2383" t="s">
        <v>744</v>
      </c>
      <c r="L2383" t="s">
        <v>745</v>
      </c>
      <c r="M2383" t="s">
        <v>852</v>
      </c>
      <c r="N2383" t="s">
        <v>903</v>
      </c>
      <c r="O2383" t="s">
        <v>904</v>
      </c>
      <c r="P2383" t="s">
        <v>673</v>
      </c>
      <c r="Q2383" t="s">
        <v>749</v>
      </c>
      <c r="R2383" t="s">
        <v>544</v>
      </c>
      <c r="S2383" t="s">
        <v>1038</v>
      </c>
      <c r="T2383" t="s">
        <v>751</v>
      </c>
      <c r="U2383" t="s">
        <v>752</v>
      </c>
      <c r="V2383" t="s">
        <v>753</v>
      </c>
      <c r="W2383" t="s">
        <v>788</v>
      </c>
      <c r="X2383" t="s">
        <v>789</v>
      </c>
      <c r="Y2383" t="s">
        <v>755</v>
      </c>
      <c r="Z2383" t="s">
        <v>380</v>
      </c>
      <c r="AA2383" t="s">
        <v>1047</v>
      </c>
      <c r="AB2383" t="s">
        <v>1048</v>
      </c>
      <c r="AC2383" t="s">
        <v>758</v>
      </c>
      <c r="AD2383" t="s">
        <v>1049</v>
      </c>
      <c r="AE2383" t="s">
        <v>768</v>
      </c>
      <c r="AF2383" t="s">
        <v>790</v>
      </c>
      <c r="AG2383" t="s">
        <v>761</v>
      </c>
      <c r="AH2383" t="s">
        <v>762</v>
      </c>
      <c r="AI2383" t="s">
        <v>791</v>
      </c>
      <c r="AJ2383">
        <v>159.19</v>
      </c>
      <c r="AK2383">
        <v>0</v>
      </c>
      <c r="AL2383">
        <v>0</v>
      </c>
      <c r="AM2383" t="s">
        <v>764</v>
      </c>
      <c r="AN2383" t="s">
        <v>764</v>
      </c>
      <c r="AO2383" t="s">
        <v>764</v>
      </c>
    </row>
    <row r="2384" spans="1:41" x14ac:dyDescent="0.35">
      <c r="A2384">
        <v>1024735</v>
      </c>
      <c r="B2384" t="s">
        <v>740</v>
      </c>
      <c r="C2384" t="s">
        <v>741</v>
      </c>
      <c r="D2384" t="e">
        <v>#N/A</v>
      </c>
      <c r="E2384" t="s">
        <v>1096</v>
      </c>
      <c r="F2384" t="s">
        <v>869</v>
      </c>
      <c r="G2384">
        <v>2021</v>
      </c>
      <c r="H2384">
        <v>2</v>
      </c>
      <c r="I2384" t="s">
        <v>858</v>
      </c>
      <c r="J2384" s="29">
        <v>44255</v>
      </c>
      <c r="K2384" t="s">
        <v>744</v>
      </c>
      <c r="L2384" t="s">
        <v>745</v>
      </c>
      <c r="M2384" t="s">
        <v>852</v>
      </c>
      <c r="N2384" t="s">
        <v>903</v>
      </c>
      <c r="O2384" t="s">
        <v>904</v>
      </c>
      <c r="P2384" t="s">
        <v>673</v>
      </c>
      <c r="Q2384" t="s">
        <v>749</v>
      </c>
      <c r="R2384" t="s">
        <v>471</v>
      </c>
      <c r="S2384" t="s">
        <v>1041</v>
      </c>
      <c r="T2384" t="s">
        <v>751</v>
      </c>
      <c r="U2384" t="s">
        <v>752</v>
      </c>
      <c r="V2384" t="s">
        <v>753</v>
      </c>
      <c r="W2384" t="s">
        <v>877</v>
      </c>
      <c r="X2384" t="s">
        <v>878</v>
      </c>
      <c r="Y2384" t="s">
        <v>755</v>
      </c>
      <c r="Z2384" t="s">
        <v>380</v>
      </c>
      <c r="AA2384" t="s">
        <v>1047</v>
      </c>
      <c r="AB2384" t="s">
        <v>1048</v>
      </c>
      <c r="AC2384" t="s">
        <v>758</v>
      </c>
      <c r="AD2384" t="s">
        <v>1049</v>
      </c>
      <c r="AE2384" t="s">
        <v>472</v>
      </c>
      <c r="AF2384" t="s">
        <v>790</v>
      </c>
      <c r="AG2384" t="s">
        <v>761</v>
      </c>
      <c r="AH2384" t="s">
        <v>762</v>
      </c>
      <c r="AI2384" t="s">
        <v>879</v>
      </c>
      <c r="AJ2384">
        <v>1644.24</v>
      </c>
      <c r="AK2384">
        <v>0</v>
      </c>
      <c r="AL2384">
        <v>0</v>
      </c>
      <c r="AM2384" t="s">
        <v>764</v>
      </c>
      <c r="AN2384" t="s">
        <v>764</v>
      </c>
      <c r="AO2384" t="s">
        <v>764</v>
      </c>
    </row>
    <row r="2385" spans="1:41" x14ac:dyDescent="0.35">
      <c r="A2385">
        <v>1024736</v>
      </c>
      <c r="B2385" t="s">
        <v>740</v>
      </c>
      <c r="C2385" t="s">
        <v>741</v>
      </c>
      <c r="D2385" t="e">
        <v>#N/A</v>
      </c>
      <c r="E2385" t="s">
        <v>1110</v>
      </c>
      <c r="F2385" t="s">
        <v>869</v>
      </c>
      <c r="G2385">
        <v>2021</v>
      </c>
      <c r="H2385">
        <v>2</v>
      </c>
      <c r="I2385" t="s">
        <v>858</v>
      </c>
      <c r="J2385" s="29">
        <v>44255</v>
      </c>
      <c r="K2385" t="s">
        <v>744</v>
      </c>
      <c r="L2385" t="s">
        <v>745</v>
      </c>
      <c r="M2385" t="s">
        <v>852</v>
      </c>
      <c r="N2385" t="s">
        <v>903</v>
      </c>
      <c r="O2385" t="s">
        <v>904</v>
      </c>
      <c r="P2385" t="s">
        <v>673</v>
      </c>
      <c r="Q2385" t="s">
        <v>749</v>
      </c>
      <c r="R2385" t="s">
        <v>471</v>
      </c>
      <c r="S2385" t="s">
        <v>1041</v>
      </c>
      <c r="T2385" t="s">
        <v>751</v>
      </c>
      <c r="U2385" t="s">
        <v>752</v>
      </c>
      <c r="V2385" t="s">
        <v>753</v>
      </c>
      <c r="W2385" t="s">
        <v>788</v>
      </c>
      <c r="X2385" t="s">
        <v>789</v>
      </c>
      <c r="Y2385" t="s">
        <v>755</v>
      </c>
      <c r="Z2385" t="s">
        <v>380</v>
      </c>
      <c r="AA2385" t="s">
        <v>1047</v>
      </c>
      <c r="AB2385" t="s">
        <v>1048</v>
      </c>
      <c r="AC2385" t="s">
        <v>758</v>
      </c>
      <c r="AD2385" t="s">
        <v>1049</v>
      </c>
      <c r="AE2385" t="s">
        <v>472</v>
      </c>
      <c r="AF2385" t="s">
        <v>790</v>
      </c>
      <c r="AG2385" t="s">
        <v>761</v>
      </c>
      <c r="AH2385" t="s">
        <v>762</v>
      </c>
      <c r="AI2385" t="s">
        <v>791</v>
      </c>
      <c r="AJ2385">
        <v>98.15</v>
      </c>
      <c r="AK2385">
        <v>0</v>
      </c>
      <c r="AL2385">
        <v>0</v>
      </c>
      <c r="AM2385" t="s">
        <v>764</v>
      </c>
      <c r="AN2385" t="s">
        <v>764</v>
      </c>
      <c r="AO2385" t="s">
        <v>764</v>
      </c>
    </row>
    <row r="2386" spans="1:41" x14ac:dyDescent="0.35">
      <c r="A2386">
        <v>1024993</v>
      </c>
      <c r="B2386" t="s">
        <v>740</v>
      </c>
      <c r="C2386" t="s">
        <v>741</v>
      </c>
      <c r="D2386" t="e">
        <v>#N/A</v>
      </c>
      <c r="E2386" t="s">
        <v>1097</v>
      </c>
      <c r="F2386" t="s">
        <v>869</v>
      </c>
      <c r="G2386">
        <v>2021</v>
      </c>
      <c r="H2386">
        <v>2</v>
      </c>
      <c r="I2386" t="s">
        <v>858</v>
      </c>
      <c r="J2386" s="29">
        <v>44255</v>
      </c>
      <c r="K2386" t="s">
        <v>744</v>
      </c>
      <c r="L2386" t="s">
        <v>745</v>
      </c>
      <c r="M2386" t="s">
        <v>852</v>
      </c>
      <c r="N2386" t="s">
        <v>903</v>
      </c>
      <c r="O2386" t="s">
        <v>904</v>
      </c>
      <c r="P2386" t="s">
        <v>673</v>
      </c>
      <c r="Q2386" t="s">
        <v>749</v>
      </c>
      <c r="R2386" t="s">
        <v>376</v>
      </c>
      <c r="S2386" t="s">
        <v>1042</v>
      </c>
      <c r="T2386" t="s">
        <v>751</v>
      </c>
      <c r="U2386" t="s">
        <v>752</v>
      </c>
      <c r="V2386" t="s">
        <v>753</v>
      </c>
      <c r="W2386" t="s">
        <v>877</v>
      </c>
      <c r="X2386" t="s">
        <v>878</v>
      </c>
      <c r="Y2386" t="s">
        <v>755</v>
      </c>
      <c r="Z2386" t="s">
        <v>380</v>
      </c>
      <c r="AA2386" t="s">
        <v>1047</v>
      </c>
      <c r="AB2386" t="s">
        <v>1048</v>
      </c>
      <c r="AC2386" t="s">
        <v>758</v>
      </c>
      <c r="AD2386" t="s">
        <v>1049</v>
      </c>
      <c r="AE2386" t="s">
        <v>768</v>
      </c>
      <c r="AF2386" t="s">
        <v>790</v>
      </c>
      <c r="AG2386" t="s">
        <v>761</v>
      </c>
      <c r="AH2386" t="s">
        <v>762</v>
      </c>
      <c r="AI2386" t="s">
        <v>879</v>
      </c>
      <c r="AJ2386">
        <v>2350.54</v>
      </c>
      <c r="AK2386">
        <v>0</v>
      </c>
      <c r="AL2386">
        <v>0</v>
      </c>
      <c r="AM2386" t="s">
        <v>764</v>
      </c>
      <c r="AN2386" t="s">
        <v>764</v>
      </c>
      <c r="AO2386" t="s">
        <v>764</v>
      </c>
    </row>
    <row r="2387" spans="1:41" x14ac:dyDescent="0.35">
      <c r="A2387">
        <v>1060742</v>
      </c>
      <c r="B2387" t="s">
        <v>740</v>
      </c>
      <c r="C2387" t="s">
        <v>741</v>
      </c>
      <c r="D2387" t="e">
        <v>#N/A</v>
      </c>
      <c r="E2387" t="s">
        <v>1093</v>
      </c>
      <c r="F2387" t="s">
        <v>869</v>
      </c>
      <c r="G2387">
        <v>2021</v>
      </c>
      <c r="H2387">
        <v>2</v>
      </c>
      <c r="I2387" t="s">
        <v>858</v>
      </c>
      <c r="J2387" s="29">
        <v>44255</v>
      </c>
      <c r="K2387" t="s">
        <v>744</v>
      </c>
      <c r="L2387" t="s">
        <v>745</v>
      </c>
      <c r="M2387" t="s">
        <v>852</v>
      </c>
      <c r="N2387" t="s">
        <v>903</v>
      </c>
      <c r="O2387" t="s">
        <v>904</v>
      </c>
      <c r="P2387" t="s">
        <v>673</v>
      </c>
      <c r="Q2387" t="s">
        <v>749</v>
      </c>
      <c r="R2387" t="s">
        <v>561</v>
      </c>
      <c r="S2387" t="s">
        <v>1037</v>
      </c>
      <c r="T2387" t="s">
        <v>751</v>
      </c>
      <c r="U2387" t="s">
        <v>752</v>
      </c>
      <c r="V2387" t="s">
        <v>753</v>
      </c>
      <c r="W2387" t="s">
        <v>877</v>
      </c>
      <c r="X2387" t="s">
        <v>878</v>
      </c>
      <c r="Y2387" t="s">
        <v>755</v>
      </c>
      <c r="Z2387" t="s">
        <v>380</v>
      </c>
      <c r="AA2387" t="s">
        <v>1047</v>
      </c>
      <c r="AB2387" t="s">
        <v>1048</v>
      </c>
      <c r="AC2387" t="s">
        <v>758</v>
      </c>
      <c r="AD2387" t="s">
        <v>1049</v>
      </c>
      <c r="AE2387" t="s">
        <v>562</v>
      </c>
      <c r="AF2387" t="s">
        <v>790</v>
      </c>
      <c r="AG2387" t="s">
        <v>761</v>
      </c>
      <c r="AH2387" t="s">
        <v>762</v>
      </c>
      <c r="AI2387" t="s">
        <v>879</v>
      </c>
      <c r="AJ2387">
        <v>74.47</v>
      </c>
      <c r="AK2387">
        <v>0</v>
      </c>
      <c r="AL2387">
        <v>0</v>
      </c>
      <c r="AM2387" t="s">
        <v>764</v>
      </c>
      <c r="AN2387" t="s">
        <v>764</v>
      </c>
      <c r="AO2387" t="s">
        <v>764</v>
      </c>
    </row>
    <row r="2388" spans="1:41" x14ac:dyDescent="0.35">
      <c r="A2388">
        <v>1063834</v>
      </c>
      <c r="B2388" t="s">
        <v>740</v>
      </c>
      <c r="C2388" t="s">
        <v>741</v>
      </c>
      <c r="D2388" t="e">
        <v>#N/A</v>
      </c>
      <c r="E2388" t="s">
        <v>1044</v>
      </c>
      <c r="F2388" t="s">
        <v>907</v>
      </c>
      <c r="G2388">
        <v>2021</v>
      </c>
      <c r="H2388">
        <v>1</v>
      </c>
      <c r="I2388" t="s">
        <v>858</v>
      </c>
      <c r="J2388" s="29">
        <v>44226</v>
      </c>
      <c r="K2388" t="s">
        <v>744</v>
      </c>
      <c r="L2388" t="s">
        <v>847</v>
      </c>
      <c r="M2388" t="s">
        <v>908</v>
      </c>
      <c r="N2388" t="s">
        <v>909</v>
      </c>
      <c r="O2388" t="s">
        <v>872</v>
      </c>
      <c r="P2388" t="s">
        <v>673</v>
      </c>
      <c r="Q2388" t="s">
        <v>749</v>
      </c>
      <c r="R2388" t="s">
        <v>653</v>
      </c>
      <c r="S2388" t="s">
        <v>773</v>
      </c>
      <c r="T2388" t="s">
        <v>751</v>
      </c>
      <c r="U2388" t="s">
        <v>752</v>
      </c>
      <c r="V2388" t="s">
        <v>753</v>
      </c>
      <c r="W2388" t="s">
        <v>1045</v>
      </c>
      <c r="X2388" t="s">
        <v>1046</v>
      </c>
      <c r="Y2388" t="s">
        <v>755</v>
      </c>
      <c r="Z2388" t="s">
        <v>380</v>
      </c>
      <c r="AA2388" t="s">
        <v>1047</v>
      </c>
      <c r="AB2388" t="s">
        <v>1048</v>
      </c>
      <c r="AC2388" t="s">
        <v>758</v>
      </c>
      <c r="AD2388" t="s">
        <v>1049</v>
      </c>
      <c r="AE2388" t="s">
        <v>575</v>
      </c>
      <c r="AF2388" t="s">
        <v>1050</v>
      </c>
      <c r="AG2388" t="s">
        <v>761</v>
      </c>
      <c r="AH2388" t="s">
        <v>762</v>
      </c>
      <c r="AI2388" t="s">
        <v>1051</v>
      </c>
      <c r="AJ2388">
        <v>3514.32</v>
      </c>
      <c r="AK2388">
        <v>0</v>
      </c>
      <c r="AL2388">
        <v>0</v>
      </c>
      <c r="AM2388" t="s">
        <v>764</v>
      </c>
      <c r="AN2388" t="s">
        <v>764</v>
      </c>
      <c r="AO2388" t="s">
        <v>764</v>
      </c>
    </row>
    <row r="2389" spans="1:41" x14ac:dyDescent="0.35">
      <c r="A2389">
        <v>1720230</v>
      </c>
      <c r="B2389" t="s">
        <v>740</v>
      </c>
      <c r="C2389" t="s">
        <v>741</v>
      </c>
      <c r="D2389" t="e">
        <v>#N/A</v>
      </c>
      <c r="E2389" t="s">
        <v>1125</v>
      </c>
      <c r="F2389" t="s">
        <v>907</v>
      </c>
      <c r="G2389">
        <v>2021</v>
      </c>
      <c r="H2389">
        <v>1</v>
      </c>
      <c r="I2389" t="s">
        <v>858</v>
      </c>
      <c r="J2389" s="29">
        <v>44226</v>
      </c>
      <c r="K2389" t="s">
        <v>744</v>
      </c>
      <c r="L2389" t="s">
        <v>847</v>
      </c>
      <c r="M2389" t="s">
        <v>908</v>
      </c>
      <c r="N2389" t="s">
        <v>909</v>
      </c>
      <c r="O2389" t="s">
        <v>872</v>
      </c>
      <c r="P2389" t="s">
        <v>673</v>
      </c>
      <c r="Q2389" t="s">
        <v>749</v>
      </c>
      <c r="R2389" t="s">
        <v>561</v>
      </c>
      <c r="S2389" t="s">
        <v>1037</v>
      </c>
      <c r="T2389" t="s">
        <v>751</v>
      </c>
      <c r="U2389" t="s">
        <v>752</v>
      </c>
      <c r="V2389" t="s">
        <v>753</v>
      </c>
      <c r="W2389" t="s">
        <v>1085</v>
      </c>
      <c r="X2389" t="s">
        <v>1086</v>
      </c>
      <c r="Y2389" t="s">
        <v>755</v>
      </c>
      <c r="Z2389" t="s">
        <v>380</v>
      </c>
      <c r="AA2389" t="s">
        <v>1047</v>
      </c>
      <c r="AB2389" t="s">
        <v>1048</v>
      </c>
      <c r="AC2389" t="s">
        <v>758</v>
      </c>
      <c r="AD2389" t="s">
        <v>1049</v>
      </c>
      <c r="AE2389" t="s">
        <v>562</v>
      </c>
      <c r="AF2389" t="s">
        <v>1087</v>
      </c>
      <c r="AG2389" t="s">
        <v>761</v>
      </c>
      <c r="AH2389" t="s">
        <v>762</v>
      </c>
      <c r="AI2389" t="s">
        <v>1088</v>
      </c>
      <c r="AJ2389">
        <v>344.31</v>
      </c>
      <c r="AK2389">
        <v>0</v>
      </c>
      <c r="AL2389">
        <v>0</v>
      </c>
      <c r="AM2389" t="s">
        <v>764</v>
      </c>
      <c r="AN2389" t="s">
        <v>764</v>
      </c>
      <c r="AO2389" t="s">
        <v>764</v>
      </c>
    </row>
    <row r="2390" spans="1:41" x14ac:dyDescent="0.35">
      <c r="A2390">
        <v>1060743</v>
      </c>
      <c r="B2390" t="s">
        <v>740</v>
      </c>
      <c r="C2390" t="s">
        <v>741</v>
      </c>
      <c r="D2390" t="e">
        <v>#N/A</v>
      </c>
      <c r="E2390" t="s">
        <v>1102</v>
      </c>
      <c r="F2390" t="s">
        <v>907</v>
      </c>
      <c r="G2390">
        <v>2021</v>
      </c>
      <c r="H2390">
        <v>1</v>
      </c>
      <c r="I2390" t="s">
        <v>858</v>
      </c>
      <c r="J2390" s="29">
        <v>44226</v>
      </c>
      <c r="K2390" t="s">
        <v>744</v>
      </c>
      <c r="L2390" t="s">
        <v>847</v>
      </c>
      <c r="M2390" t="s">
        <v>908</v>
      </c>
      <c r="N2390" t="s">
        <v>909</v>
      </c>
      <c r="O2390" t="s">
        <v>872</v>
      </c>
      <c r="P2390" t="s">
        <v>673</v>
      </c>
      <c r="Q2390" t="s">
        <v>749</v>
      </c>
      <c r="R2390" t="s">
        <v>561</v>
      </c>
      <c r="S2390" t="s">
        <v>1037</v>
      </c>
      <c r="T2390" t="s">
        <v>751</v>
      </c>
      <c r="U2390" t="s">
        <v>752</v>
      </c>
      <c r="V2390" t="s">
        <v>753</v>
      </c>
      <c r="W2390" t="s">
        <v>788</v>
      </c>
      <c r="X2390" t="s">
        <v>789</v>
      </c>
      <c r="Y2390" t="s">
        <v>755</v>
      </c>
      <c r="Z2390" t="s">
        <v>380</v>
      </c>
      <c r="AA2390" t="s">
        <v>1047</v>
      </c>
      <c r="AB2390" t="s">
        <v>1048</v>
      </c>
      <c r="AC2390" t="s">
        <v>758</v>
      </c>
      <c r="AD2390" t="s">
        <v>1049</v>
      </c>
      <c r="AE2390" t="s">
        <v>562</v>
      </c>
      <c r="AF2390" t="s">
        <v>790</v>
      </c>
      <c r="AG2390" t="s">
        <v>761</v>
      </c>
      <c r="AH2390" t="s">
        <v>762</v>
      </c>
      <c r="AI2390" t="s">
        <v>791</v>
      </c>
      <c r="AJ2390">
        <v>1057.0999999999999</v>
      </c>
      <c r="AK2390">
        <v>0</v>
      </c>
      <c r="AL2390">
        <v>0</v>
      </c>
      <c r="AM2390" t="s">
        <v>764</v>
      </c>
      <c r="AN2390" t="s">
        <v>764</v>
      </c>
      <c r="AO2390" t="s">
        <v>764</v>
      </c>
    </row>
    <row r="2391" spans="1:41" x14ac:dyDescent="0.35">
      <c r="A2391">
        <v>1060742</v>
      </c>
      <c r="B2391" t="s">
        <v>740</v>
      </c>
      <c r="C2391" t="s">
        <v>741</v>
      </c>
      <c r="D2391" t="e">
        <v>#N/A</v>
      </c>
      <c r="E2391" t="s">
        <v>1093</v>
      </c>
      <c r="F2391" t="s">
        <v>907</v>
      </c>
      <c r="G2391">
        <v>2021</v>
      </c>
      <c r="H2391">
        <v>1</v>
      </c>
      <c r="I2391" t="s">
        <v>858</v>
      </c>
      <c r="J2391" s="29">
        <v>44224</v>
      </c>
      <c r="K2391" t="s">
        <v>744</v>
      </c>
      <c r="L2391" t="s">
        <v>745</v>
      </c>
      <c r="M2391" t="s">
        <v>910</v>
      </c>
      <c r="N2391" t="s">
        <v>911</v>
      </c>
      <c r="O2391" t="s">
        <v>912</v>
      </c>
      <c r="P2391" t="s">
        <v>673</v>
      </c>
      <c r="Q2391" t="s">
        <v>749</v>
      </c>
      <c r="R2391" t="s">
        <v>561</v>
      </c>
      <c r="S2391" t="s">
        <v>1037</v>
      </c>
      <c r="T2391" t="s">
        <v>751</v>
      </c>
      <c r="U2391" t="s">
        <v>752</v>
      </c>
      <c r="V2391" t="s">
        <v>753</v>
      </c>
      <c r="W2391" t="s">
        <v>877</v>
      </c>
      <c r="X2391" t="s">
        <v>878</v>
      </c>
      <c r="Y2391" t="s">
        <v>755</v>
      </c>
      <c r="Z2391" t="s">
        <v>380</v>
      </c>
      <c r="AA2391" t="s">
        <v>1047</v>
      </c>
      <c r="AB2391" t="s">
        <v>1048</v>
      </c>
      <c r="AC2391" t="s">
        <v>758</v>
      </c>
      <c r="AD2391" t="s">
        <v>1049</v>
      </c>
      <c r="AE2391" t="s">
        <v>562</v>
      </c>
      <c r="AF2391" t="s">
        <v>790</v>
      </c>
      <c r="AG2391" t="s">
        <v>761</v>
      </c>
      <c r="AH2391" t="s">
        <v>762</v>
      </c>
      <c r="AI2391" t="s">
        <v>879</v>
      </c>
      <c r="AJ2391">
        <v>1182.95</v>
      </c>
      <c r="AK2391">
        <v>0</v>
      </c>
      <c r="AL2391">
        <v>0</v>
      </c>
      <c r="AM2391" t="s">
        <v>764</v>
      </c>
      <c r="AN2391" t="s">
        <v>764</v>
      </c>
      <c r="AO2391" t="s">
        <v>764</v>
      </c>
    </row>
    <row r="2392" spans="1:41" x14ac:dyDescent="0.35">
      <c r="A2392">
        <v>1060742</v>
      </c>
      <c r="B2392" t="s">
        <v>740</v>
      </c>
      <c r="C2392" t="s">
        <v>741</v>
      </c>
      <c r="D2392" t="e">
        <v>#N/A</v>
      </c>
      <c r="E2392" t="s">
        <v>1093</v>
      </c>
      <c r="F2392" t="s">
        <v>907</v>
      </c>
      <c r="G2392">
        <v>2021</v>
      </c>
      <c r="H2392">
        <v>1</v>
      </c>
      <c r="I2392" t="s">
        <v>858</v>
      </c>
      <c r="J2392" s="29">
        <v>44223</v>
      </c>
      <c r="K2392" t="s">
        <v>744</v>
      </c>
      <c r="L2392" t="s">
        <v>769</v>
      </c>
      <c r="M2392" t="s">
        <v>918</v>
      </c>
      <c r="N2392" t="s">
        <v>919</v>
      </c>
      <c r="O2392" t="s">
        <v>920</v>
      </c>
      <c r="P2392" t="s">
        <v>673</v>
      </c>
      <c r="Q2392" t="s">
        <v>749</v>
      </c>
      <c r="R2392" t="s">
        <v>561</v>
      </c>
      <c r="S2392" t="s">
        <v>1037</v>
      </c>
      <c r="T2392" t="s">
        <v>751</v>
      </c>
      <c r="U2392" t="s">
        <v>752</v>
      </c>
      <c r="V2392" t="s">
        <v>753</v>
      </c>
      <c r="W2392" t="s">
        <v>877</v>
      </c>
      <c r="X2392" t="s">
        <v>878</v>
      </c>
      <c r="Y2392" t="s">
        <v>755</v>
      </c>
      <c r="Z2392" t="s">
        <v>380</v>
      </c>
      <c r="AA2392" t="s">
        <v>1047</v>
      </c>
      <c r="AB2392" t="s">
        <v>1048</v>
      </c>
      <c r="AC2392" t="s">
        <v>758</v>
      </c>
      <c r="AD2392" t="s">
        <v>1049</v>
      </c>
      <c r="AE2392" t="s">
        <v>562</v>
      </c>
      <c r="AF2392" t="s">
        <v>790</v>
      </c>
      <c r="AG2392" t="s">
        <v>761</v>
      </c>
      <c r="AH2392" t="s">
        <v>762</v>
      </c>
      <c r="AI2392" t="s">
        <v>879</v>
      </c>
      <c r="AJ2392">
        <v>-261.64</v>
      </c>
      <c r="AK2392">
        <v>0</v>
      </c>
      <c r="AL2392">
        <v>0</v>
      </c>
      <c r="AM2392" t="s">
        <v>764</v>
      </c>
      <c r="AN2392" t="s">
        <v>764</v>
      </c>
      <c r="AO2392" t="s">
        <v>764</v>
      </c>
    </row>
    <row r="2393" spans="1:41" x14ac:dyDescent="0.35">
      <c r="A2393">
        <v>1060742</v>
      </c>
      <c r="B2393" t="s">
        <v>740</v>
      </c>
      <c r="C2393" t="s">
        <v>741</v>
      </c>
      <c r="D2393" t="e">
        <v>#N/A</v>
      </c>
      <c r="E2393" t="s">
        <v>1093</v>
      </c>
      <c r="F2393" t="s">
        <v>907</v>
      </c>
      <c r="G2393">
        <v>2021</v>
      </c>
      <c r="H2393">
        <v>1</v>
      </c>
      <c r="I2393" t="s">
        <v>858</v>
      </c>
      <c r="J2393" s="29">
        <v>44226</v>
      </c>
      <c r="K2393" t="s">
        <v>744</v>
      </c>
      <c r="L2393" t="s">
        <v>847</v>
      </c>
      <c r="M2393" t="s">
        <v>908</v>
      </c>
      <c r="N2393" t="s">
        <v>909</v>
      </c>
      <c r="O2393" t="s">
        <v>872</v>
      </c>
      <c r="P2393" t="s">
        <v>673</v>
      </c>
      <c r="Q2393" t="s">
        <v>749</v>
      </c>
      <c r="R2393" t="s">
        <v>561</v>
      </c>
      <c r="S2393" t="s">
        <v>1037</v>
      </c>
      <c r="T2393" t="s">
        <v>751</v>
      </c>
      <c r="U2393" t="s">
        <v>752</v>
      </c>
      <c r="V2393" t="s">
        <v>753</v>
      </c>
      <c r="W2393" t="s">
        <v>877</v>
      </c>
      <c r="X2393" t="s">
        <v>878</v>
      </c>
      <c r="Y2393" t="s">
        <v>755</v>
      </c>
      <c r="Z2393" t="s">
        <v>380</v>
      </c>
      <c r="AA2393" t="s">
        <v>1047</v>
      </c>
      <c r="AB2393" t="s">
        <v>1048</v>
      </c>
      <c r="AC2393" t="s">
        <v>758</v>
      </c>
      <c r="AD2393" t="s">
        <v>1049</v>
      </c>
      <c r="AE2393" t="s">
        <v>562</v>
      </c>
      <c r="AF2393" t="s">
        <v>790</v>
      </c>
      <c r="AG2393" t="s">
        <v>761</v>
      </c>
      <c r="AH2393" t="s">
        <v>762</v>
      </c>
      <c r="AI2393" t="s">
        <v>879</v>
      </c>
      <c r="AJ2393">
        <v>2249.73</v>
      </c>
      <c r="AK2393">
        <v>0</v>
      </c>
      <c r="AL2393">
        <v>0</v>
      </c>
      <c r="AM2393" t="s">
        <v>764</v>
      </c>
      <c r="AN2393" t="s">
        <v>764</v>
      </c>
      <c r="AO2393" t="s">
        <v>764</v>
      </c>
    </row>
    <row r="2394" spans="1:41" x14ac:dyDescent="0.35">
      <c r="A2394">
        <v>1060742</v>
      </c>
      <c r="B2394" t="s">
        <v>740</v>
      </c>
      <c r="C2394" t="s">
        <v>741</v>
      </c>
      <c r="D2394" t="e">
        <v>#N/A</v>
      </c>
      <c r="E2394" t="s">
        <v>1093</v>
      </c>
      <c r="F2394" t="s">
        <v>907</v>
      </c>
      <c r="G2394">
        <v>2021</v>
      </c>
      <c r="H2394">
        <v>1</v>
      </c>
      <c r="I2394" t="s">
        <v>858</v>
      </c>
      <c r="J2394" s="29">
        <v>44226</v>
      </c>
      <c r="K2394" t="s">
        <v>744</v>
      </c>
      <c r="L2394" t="s">
        <v>847</v>
      </c>
      <c r="M2394" t="s">
        <v>908</v>
      </c>
      <c r="N2394" t="s">
        <v>909</v>
      </c>
      <c r="O2394" t="s">
        <v>872</v>
      </c>
      <c r="P2394" t="s">
        <v>673</v>
      </c>
      <c r="Q2394" t="s">
        <v>749</v>
      </c>
      <c r="R2394" t="s">
        <v>561</v>
      </c>
      <c r="S2394" t="s">
        <v>1037</v>
      </c>
      <c r="T2394" t="s">
        <v>751</v>
      </c>
      <c r="U2394" t="s">
        <v>752</v>
      </c>
      <c r="V2394" t="s">
        <v>753</v>
      </c>
      <c r="W2394" t="s">
        <v>877</v>
      </c>
      <c r="X2394" t="s">
        <v>878</v>
      </c>
      <c r="Y2394" t="s">
        <v>755</v>
      </c>
      <c r="Z2394" t="s">
        <v>380</v>
      </c>
      <c r="AA2394" t="s">
        <v>1047</v>
      </c>
      <c r="AB2394" t="s">
        <v>1048</v>
      </c>
      <c r="AC2394" t="s">
        <v>758</v>
      </c>
      <c r="AD2394" t="s">
        <v>1049</v>
      </c>
      <c r="AE2394" t="s">
        <v>562</v>
      </c>
      <c r="AF2394" t="s">
        <v>790</v>
      </c>
      <c r="AG2394" t="s">
        <v>761</v>
      </c>
      <c r="AH2394" t="s">
        <v>762</v>
      </c>
      <c r="AI2394" t="s">
        <v>879</v>
      </c>
      <c r="AJ2394">
        <v>276.04000000000002</v>
      </c>
      <c r="AK2394">
        <v>0</v>
      </c>
      <c r="AL2394">
        <v>0</v>
      </c>
      <c r="AM2394" t="s">
        <v>764</v>
      </c>
      <c r="AN2394" t="s">
        <v>764</v>
      </c>
      <c r="AO2394" t="s">
        <v>764</v>
      </c>
    </row>
    <row r="2395" spans="1:41" x14ac:dyDescent="0.35">
      <c r="A2395">
        <v>1027258</v>
      </c>
      <c r="B2395" t="s">
        <v>740</v>
      </c>
      <c r="C2395" t="s">
        <v>741</v>
      </c>
      <c r="D2395" t="e">
        <v>#N/A</v>
      </c>
      <c r="E2395" t="s">
        <v>1120</v>
      </c>
      <c r="F2395" t="s">
        <v>907</v>
      </c>
      <c r="G2395">
        <v>2021</v>
      </c>
      <c r="H2395">
        <v>1</v>
      </c>
      <c r="I2395" t="s">
        <v>858</v>
      </c>
      <c r="J2395" s="29">
        <v>44226</v>
      </c>
      <c r="K2395" t="s">
        <v>744</v>
      </c>
      <c r="L2395" t="s">
        <v>847</v>
      </c>
      <c r="M2395" t="s">
        <v>908</v>
      </c>
      <c r="N2395" t="s">
        <v>909</v>
      </c>
      <c r="O2395" t="s">
        <v>872</v>
      </c>
      <c r="P2395" t="s">
        <v>673</v>
      </c>
      <c r="Q2395" t="s">
        <v>749</v>
      </c>
      <c r="R2395" t="s">
        <v>561</v>
      </c>
      <c r="S2395" t="s">
        <v>1037</v>
      </c>
      <c r="T2395" t="s">
        <v>751</v>
      </c>
      <c r="U2395" t="s">
        <v>752</v>
      </c>
      <c r="V2395" t="s">
        <v>753</v>
      </c>
      <c r="W2395" t="s">
        <v>1053</v>
      </c>
      <c r="X2395" t="s">
        <v>1055</v>
      </c>
      <c r="Y2395" t="s">
        <v>755</v>
      </c>
      <c r="Z2395" t="s">
        <v>380</v>
      </c>
      <c r="AA2395" t="s">
        <v>1047</v>
      </c>
      <c r="AB2395" t="s">
        <v>1048</v>
      </c>
      <c r="AC2395" t="s">
        <v>758</v>
      </c>
      <c r="AD2395" t="s">
        <v>1049</v>
      </c>
      <c r="AE2395" t="s">
        <v>562</v>
      </c>
      <c r="AF2395" t="s">
        <v>1056</v>
      </c>
      <c r="AG2395" t="s">
        <v>761</v>
      </c>
      <c r="AH2395" t="s">
        <v>762</v>
      </c>
      <c r="AI2395" t="s">
        <v>1057</v>
      </c>
      <c r="AJ2395">
        <v>159.63</v>
      </c>
      <c r="AK2395">
        <v>0</v>
      </c>
      <c r="AL2395">
        <v>0</v>
      </c>
      <c r="AM2395" t="s">
        <v>764</v>
      </c>
      <c r="AN2395" t="s">
        <v>764</v>
      </c>
      <c r="AO2395" t="s">
        <v>764</v>
      </c>
    </row>
    <row r="2396" spans="1:41" x14ac:dyDescent="0.35">
      <c r="A2396">
        <v>1023866</v>
      </c>
      <c r="B2396" t="s">
        <v>740</v>
      </c>
      <c r="C2396" t="s">
        <v>741</v>
      </c>
      <c r="D2396" t="e">
        <v>#N/A</v>
      </c>
      <c r="E2396" t="s">
        <v>1103</v>
      </c>
      <c r="F2396" t="s">
        <v>907</v>
      </c>
      <c r="G2396">
        <v>2021</v>
      </c>
      <c r="H2396">
        <v>1</v>
      </c>
      <c r="I2396" t="s">
        <v>858</v>
      </c>
      <c r="J2396" s="29">
        <v>44226</v>
      </c>
      <c r="K2396" t="s">
        <v>744</v>
      </c>
      <c r="L2396" t="s">
        <v>847</v>
      </c>
      <c r="M2396" t="s">
        <v>908</v>
      </c>
      <c r="N2396" t="s">
        <v>909</v>
      </c>
      <c r="O2396" t="s">
        <v>872</v>
      </c>
      <c r="P2396" t="s">
        <v>673</v>
      </c>
      <c r="Q2396" t="s">
        <v>749</v>
      </c>
      <c r="R2396" t="s">
        <v>544</v>
      </c>
      <c r="S2396" t="s">
        <v>1038</v>
      </c>
      <c r="T2396" t="s">
        <v>751</v>
      </c>
      <c r="U2396" t="s">
        <v>752</v>
      </c>
      <c r="V2396" t="s">
        <v>753</v>
      </c>
      <c r="W2396" t="s">
        <v>788</v>
      </c>
      <c r="X2396" t="s">
        <v>789</v>
      </c>
      <c r="Y2396" t="s">
        <v>755</v>
      </c>
      <c r="Z2396" t="s">
        <v>380</v>
      </c>
      <c r="AA2396" t="s">
        <v>1047</v>
      </c>
      <c r="AB2396" t="s">
        <v>1048</v>
      </c>
      <c r="AC2396" t="s">
        <v>758</v>
      </c>
      <c r="AD2396" t="s">
        <v>1049</v>
      </c>
      <c r="AE2396" t="s">
        <v>768</v>
      </c>
      <c r="AF2396" t="s">
        <v>790</v>
      </c>
      <c r="AG2396" t="s">
        <v>761</v>
      </c>
      <c r="AH2396" t="s">
        <v>762</v>
      </c>
      <c r="AI2396" t="s">
        <v>791</v>
      </c>
      <c r="AJ2396">
        <v>412.99</v>
      </c>
      <c r="AK2396">
        <v>0</v>
      </c>
      <c r="AL2396">
        <v>0</v>
      </c>
      <c r="AM2396" t="s">
        <v>764</v>
      </c>
      <c r="AN2396" t="s">
        <v>764</v>
      </c>
      <c r="AO2396" t="s">
        <v>764</v>
      </c>
    </row>
    <row r="2397" spans="1:41" x14ac:dyDescent="0.35">
      <c r="A2397">
        <v>1023865</v>
      </c>
      <c r="B2397" t="s">
        <v>740</v>
      </c>
      <c r="C2397" t="s">
        <v>741</v>
      </c>
      <c r="D2397" t="e">
        <v>#N/A</v>
      </c>
      <c r="E2397" t="s">
        <v>1094</v>
      </c>
      <c r="F2397" t="s">
        <v>907</v>
      </c>
      <c r="G2397">
        <v>2021</v>
      </c>
      <c r="H2397">
        <v>1</v>
      </c>
      <c r="I2397" t="s">
        <v>858</v>
      </c>
      <c r="J2397" s="29">
        <v>44224</v>
      </c>
      <c r="K2397" t="s">
        <v>744</v>
      </c>
      <c r="L2397" t="s">
        <v>745</v>
      </c>
      <c r="M2397" t="s">
        <v>910</v>
      </c>
      <c r="N2397" t="s">
        <v>911</v>
      </c>
      <c r="O2397" t="s">
        <v>912</v>
      </c>
      <c r="P2397" t="s">
        <v>673</v>
      </c>
      <c r="Q2397" t="s">
        <v>749</v>
      </c>
      <c r="R2397" t="s">
        <v>544</v>
      </c>
      <c r="S2397" t="s">
        <v>1038</v>
      </c>
      <c r="T2397" t="s">
        <v>751</v>
      </c>
      <c r="U2397" t="s">
        <v>752</v>
      </c>
      <c r="V2397" t="s">
        <v>753</v>
      </c>
      <c r="W2397" t="s">
        <v>877</v>
      </c>
      <c r="X2397" t="s">
        <v>878</v>
      </c>
      <c r="Y2397" t="s">
        <v>755</v>
      </c>
      <c r="Z2397" t="s">
        <v>380</v>
      </c>
      <c r="AA2397" t="s">
        <v>1047</v>
      </c>
      <c r="AB2397" t="s">
        <v>1048</v>
      </c>
      <c r="AC2397" t="s">
        <v>758</v>
      </c>
      <c r="AD2397" t="s">
        <v>1049</v>
      </c>
      <c r="AE2397" t="s">
        <v>768</v>
      </c>
      <c r="AF2397" t="s">
        <v>790</v>
      </c>
      <c r="AG2397" t="s">
        <v>761</v>
      </c>
      <c r="AH2397" t="s">
        <v>762</v>
      </c>
      <c r="AI2397" t="s">
        <v>879</v>
      </c>
      <c r="AJ2397">
        <v>1732.02</v>
      </c>
      <c r="AK2397">
        <v>0</v>
      </c>
      <c r="AL2397">
        <v>0</v>
      </c>
      <c r="AM2397" t="s">
        <v>764</v>
      </c>
      <c r="AN2397" t="s">
        <v>764</v>
      </c>
      <c r="AO2397" t="s">
        <v>764</v>
      </c>
    </row>
    <row r="2398" spans="1:41" x14ac:dyDescent="0.35">
      <c r="A2398">
        <v>1023865</v>
      </c>
      <c r="B2398" t="s">
        <v>740</v>
      </c>
      <c r="C2398" t="s">
        <v>741</v>
      </c>
      <c r="D2398" t="e">
        <v>#N/A</v>
      </c>
      <c r="E2398" t="s">
        <v>1094</v>
      </c>
      <c r="F2398" t="s">
        <v>907</v>
      </c>
      <c r="G2398">
        <v>2021</v>
      </c>
      <c r="H2398">
        <v>1</v>
      </c>
      <c r="I2398" t="s">
        <v>858</v>
      </c>
      <c r="J2398" s="29">
        <v>44223</v>
      </c>
      <c r="K2398" t="s">
        <v>744</v>
      </c>
      <c r="L2398" t="s">
        <v>769</v>
      </c>
      <c r="M2398" t="s">
        <v>918</v>
      </c>
      <c r="N2398" t="s">
        <v>919</v>
      </c>
      <c r="O2398" t="s">
        <v>920</v>
      </c>
      <c r="P2398" t="s">
        <v>673</v>
      </c>
      <c r="Q2398" t="s">
        <v>749</v>
      </c>
      <c r="R2398" t="s">
        <v>544</v>
      </c>
      <c r="S2398" t="s">
        <v>1038</v>
      </c>
      <c r="T2398" t="s">
        <v>751</v>
      </c>
      <c r="U2398" t="s">
        <v>752</v>
      </c>
      <c r="V2398" t="s">
        <v>753</v>
      </c>
      <c r="W2398" t="s">
        <v>877</v>
      </c>
      <c r="X2398" t="s">
        <v>878</v>
      </c>
      <c r="Y2398" t="s">
        <v>755</v>
      </c>
      <c r="Z2398" t="s">
        <v>380</v>
      </c>
      <c r="AA2398" t="s">
        <v>1047</v>
      </c>
      <c r="AB2398" t="s">
        <v>1048</v>
      </c>
      <c r="AC2398" t="s">
        <v>758</v>
      </c>
      <c r="AD2398" t="s">
        <v>1049</v>
      </c>
      <c r="AE2398" t="s">
        <v>768</v>
      </c>
      <c r="AF2398" t="s">
        <v>790</v>
      </c>
      <c r="AG2398" t="s">
        <v>761</v>
      </c>
      <c r="AH2398" t="s">
        <v>762</v>
      </c>
      <c r="AI2398" t="s">
        <v>879</v>
      </c>
      <c r="AJ2398">
        <v>-539.14</v>
      </c>
      <c r="AK2398">
        <v>0</v>
      </c>
      <c r="AL2398">
        <v>0</v>
      </c>
      <c r="AM2398" t="s">
        <v>764</v>
      </c>
      <c r="AN2398" t="s">
        <v>764</v>
      </c>
      <c r="AO2398" t="s">
        <v>764</v>
      </c>
    </row>
    <row r="2399" spans="1:41" x14ac:dyDescent="0.35">
      <c r="A2399">
        <v>1720229</v>
      </c>
      <c r="B2399" t="s">
        <v>740</v>
      </c>
      <c r="C2399" t="s">
        <v>741</v>
      </c>
      <c r="D2399" t="e">
        <v>#N/A</v>
      </c>
      <c r="E2399" t="s">
        <v>1124</v>
      </c>
      <c r="F2399" t="s">
        <v>907</v>
      </c>
      <c r="G2399">
        <v>2021</v>
      </c>
      <c r="H2399">
        <v>1</v>
      </c>
      <c r="I2399" t="s">
        <v>858</v>
      </c>
      <c r="J2399" s="29">
        <v>44226</v>
      </c>
      <c r="K2399" t="s">
        <v>744</v>
      </c>
      <c r="L2399" t="s">
        <v>847</v>
      </c>
      <c r="M2399" t="s">
        <v>908</v>
      </c>
      <c r="N2399" t="s">
        <v>909</v>
      </c>
      <c r="O2399" t="s">
        <v>872</v>
      </c>
      <c r="P2399" t="s">
        <v>673</v>
      </c>
      <c r="Q2399" t="s">
        <v>749</v>
      </c>
      <c r="R2399" t="s">
        <v>544</v>
      </c>
      <c r="S2399" t="s">
        <v>1038</v>
      </c>
      <c r="T2399" t="s">
        <v>751</v>
      </c>
      <c r="U2399" t="s">
        <v>752</v>
      </c>
      <c r="V2399" t="s">
        <v>753</v>
      </c>
      <c r="W2399" t="s">
        <v>1085</v>
      </c>
      <c r="X2399" t="s">
        <v>1086</v>
      </c>
      <c r="Y2399" t="s">
        <v>755</v>
      </c>
      <c r="Z2399" t="s">
        <v>380</v>
      </c>
      <c r="AA2399" t="s">
        <v>1047</v>
      </c>
      <c r="AB2399" t="s">
        <v>1048</v>
      </c>
      <c r="AC2399" t="s">
        <v>758</v>
      </c>
      <c r="AD2399" t="s">
        <v>1049</v>
      </c>
      <c r="AE2399" t="s">
        <v>768</v>
      </c>
      <c r="AF2399" t="s">
        <v>1087</v>
      </c>
      <c r="AG2399" t="s">
        <v>761</v>
      </c>
      <c r="AH2399" t="s">
        <v>762</v>
      </c>
      <c r="AI2399" t="s">
        <v>1088</v>
      </c>
      <c r="AJ2399">
        <v>473.31</v>
      </c>
      <c r="AK2399">
        <v>0</v>
      </c>
      <c r="AL2399">
        <v>0</v>
      </c>
      <c r="AM2399" t="s">
        <v>764</v>
      </c>
      <c r="AN2399" t="s">
        <v>764</v>
      </c>
      <c r="AO2399" t="s">
        <v>764</v>
      </c>
    </row>
    <row r="2400" spans="1:41" x14ac:dyDescent="0.35">
      <c r="A2400">
        <v>1021408</v>
      </c>
      <c r="B2400" t="s">
        <v>740</v>
      </c>
      <c r="C2400" t="s">
        <v>741</v>
      </c>
      <c r="D2400" t="e">
        <v>#N/A</v>
      </c>
      <c r="E2400" t="s">
        <v>1106</v>
      </c>
      <c r="F2400" t="s">
        <v>907</v>
      </c>
      <c r="G2400">
        <v>2021</v>
      </c>
      <c r="H2400">
        <v>1</v>
      </c>
      <c r="I2400" t="s">
        <v>858</v>
      </c>
      <c r="J2400" s="29">
        <v>44226</v>
      </c>
      <c r="K2400" t="s">
        <v>744</v>
      </c>
      <c r="L2400" t="s">
        <v>847</v>
      </c>
      <c r="M2400" t="s">
        <v>908</v>
      </c>
      <c r="N2400" t="s">
        <v>909</v>
      </c>
      <c r="O2400" t="s">
        <v>872</v>
      </c>
      <c r="P2400" t="s">
        <v>673</v>
      </c>
      <c r="Q2400" t="s">
        <v>749</v>
      </c>
      <c r="R2400" t="s">
        <v>514</v>
      </c>
      <c r="S2400" t="s">
        <v>1039</v>
      </c>
      <c r="T2400" t="s">
        <v>751</v>
      </c>
      <c r="U2400" t="s">
        <v>752</v>
      </c>
      <c r="V2400" t="s">
        <v>753</v>
      </c>
      <c r="W2400" t="s">
        <v>1053</v>
      </c>
      <c r="X2400" t="s">
        <v>1055</v>
      </c>
      <c r="Y2400" t="s">
        <v>755</v>
      </c>
      <c r="Z2400" t="s">
        <v>380</v>
      </c>
      <c r="AA2400" t="s">
        <v>1047</v>
      </c>
      <c r="AB2400" t="s">
        <v>1048</v>
      </c>
      <c r="AC2400" t="s">
        <v>758</v>
      </c>
      <c r="AD2400" t="s">
        <v>1049</v>
      </c>
      <c r="AE2400" t="s">
        <v>247</v>
      </c>
      <c r="AF2400" t="s">
        <v>1056</v>
      </c>
      <c r="AG2400" t="s">
        <v>761</v>
      </c>
      <c r="AH2400" t="s">
        <v>762</v>
      </c>
      <c r="AI2400" t="s">
        <v>1057</v>
      </c>
      <c r="AJ2400">
        <v>54.92</v>
      </c>
      <c r="AK2400">
        <v>0</v>
      </c>
      <c r="AL2400">
        <v>0</v>
      </c>
      <c r="AM2400" t="s">
        <v>764</v>
      </c>
      <c r="AN2400" t="s">
        <v>764</v>
      </c>
      <c r="AO2400" t="s">
        <v>764</v>
      </c>
    </row>
    <row r="2401" spans="1:41" x14ac:dyDescent="0.35">
      <c r="A2401">
        <v>1021409</v>
      </c>
      <c r="B2401" t="s">
        <v>740</v>
      </c>
      <c r="C2401" t="s">
        <v>741</v>
      </c>
      <c r="D2401" t="e">
        <v>#N/A</v>
      </c>
      <c r="E2401" t="s">
        <v>1095</v>
      </c>
      <c r="F2401" t="s">
        <v>907</v>
      </c>
      <c r="G2401">
        <v>2021</v>
      </c>
      <c r="H2401">
        <v>1</v>
      </c>
      <c r="I2401" t="s">
        <v>858</v>
      </c>
      <c r="J2401" s="29">
        <v>44226</v>
      </c>
      <c r="K2401" t="s">
        <v>744</v>
      </c>
      <c r="L2401" t="s">
        <v>847</v>
      </c>
      <c r="M2401" t="s">
        <v>908</v>
      </c>
      <c r="N2401" t="s">
        <v>909</v>
      </c>
      <c r="O2401" t="s">
        <v>872</v>
      </c>
      <c r="P2401" t="s">
        <v>673</v>
      </c>
      <c r="Q2401" t="s">
        <v>749</v>
      </c>
      <c r="R2401" t="s">
        <v>514</v>
      </c>
      <c r="S2401" t="s">
        <v>1039</v>
      </c>
      <c r="T2401" t="s">
        <v>751</v>
      </c>
      <c r="U2401" t="s">
        <v>752</v>
      </c>
      <c r="V2401" t="s">
        <v>753</v>
      </c>
      <c r="W2401" t="s">
        <v>877</v>
      </c>
      <c r="X2401" t="s">
        <v>878</v>
      </c>
      <c r="Y2401" t="s">
        <v>755</v>
      </c>
      <c r="Z2401" t="s">
        <v>380</v>
      </c>
      <c r="AA2401" t="s">
        <v>1047</v>
      </c>
      <c r="AB2401" t="s">
        <v>1048</v>
      </c>
      <c r="AC2401" t="s">
        <v>758</v>
      </c>
      <c r="AD2401" t="s">
        <v>1049</v>
      </c>
      <c r="AE2401" t="s">
        <v>247</v>
      </c>
      <c r="AF2401" t="s">
        <v>790</v>
      </c>
      <c r="AG2401" t="s">
        <v>761</v>
      </c>
      <c r="AH2401" t="s">
        <v>762</v>
      </c>
      <c r="AI2401" t="s">
        <v>879</v>
      </c>
      <c r="AJ2401">
        <v>124.61</v>
      </c>
      <c r="AK2401">
        <v>0</v>
      </c>
      <c r="AL2401">
        <v>0</v>
      </c>
      <c r="AM2401" t="s">
        <v>764</v>
      </c>
      <c r="AN2401" t="s">
        <v>764</v>
      </c>
      <c r="AO2401" t="s">
        <v>764</v>
      </c>
    </row>
    <row r="2402" spans="1:41" x14ac:dyDescent="0.35">
      <c r="A2402">
        <v>1022699</v>
      </c>
      <c r="B2402" t="s">
        <v>740</v>
      </c>
      <c r="C2402" t="s">
        <v>741</v>
      </c>
      <c r="D2402" t="e">
        <v>#N/A</v>
      </c>
      <c r="E2402" t="s">
        <v>1116</v>
      </c>
      <c r="F2402" t="s">
        <v>907</v>
      </c>
      <c r="G2402">
        <v>2021</v>
      </c>
      <c r="H2402">
        <v>1</v>
      </c>
      <c r="I2402" t="s">
        <v>858</v>
      </c>
      <c r="J2402" s="29">
        <v>44224</v>
      </c>
      <c r="K2402" t="s">
        <v>744</v>
      </c>
      <c r="L2402" t="s">
        <v>745</v>
      </c>
      <c r="M2402" t="s">
        <v>910</v>
      </c>
      <c r="N2402" t="s">
        <v>911</v>
      </c>
      <c r="O2402" t="s">
        <v>912</v>
      </c>
      <c r="P2402" t="s">
        <v>673</v>
      </c>
      <c r="Q2402" t="s">
        <v>749</v>
      </c>
      <c r="R2402" t="s">
        <v>490</v>
      </c>
      <c r="S2402" t="s">
        <v>1040</v>
      </c>
      <c r="T2402" t="s">
        <v>751</v>
      </c>
      <c r="U2402" t="s">
        <v>752</v>
      </c>
      <c r="V2402" t="s">
        <v>753</v>
      </c>
      <c r="W2402" t="s">
        <v>788</v>
      </c>
      <c r="X2402" t="s">
        <v>789</v>
      </c>
      <c r="Y2402" t="s">
        <v>755</v>
      </c>
      <c r="Z2402" t="s">
        <v>380</v>
      </c>
      <c r="AA2402" t="s">
        <v>1047</v>
      </c>
      <c r="AB2402" t="s">
        <v>1048</v>
      </c>
      <c r="AC2402" t="s">
        <v>758</v>
      </c>
      <c r="AD2402" t="s">
        <v>1049</v>
      </c>
      <c r="AE2402" t="s">
        <v>766</v>
      </c>
      <c r="AF2402" t="s">
        <v>790</v>
      </c>
      <c r="AG2402" t="s">
        <v>761</v>
      </c>
      <c r="AH2402" t="s">
        <v>762</v>
      </c>
      <c r="AI2402" t="s">
        <v>791</v>
      </c>
      <c r="AJ2402">
        <v>321.19</v>
      </c>
      <c r="AK2402">
        <v>0</v>
      </c>
      <c r="AL2402">
        <v>0</v>
      </c>
      <c r="AM2402" t="s">
        <v>764</v>
      </c>
      <c r="AN2402" t="s">
        <v>764</v>
      </c>
      <c r="AO2402" t="s">
        <v>764</v>
      </c>
    </row>
    <row r="2403" spans="1:41" x14ac:dyDescent="0.35">
      <c r="A2403">
        <v>1022698</v>
      </c>
      <c r="B2403" t="s">
        <v>740</v>
      </c>
      <c r="C2403" t="s">
        <v>741</v>
      </c>
      <c r="D2403" t="e">
        <v>#N/A</v>
      </c>
      <c r="E2403" t="s">
        <v>1108</v>
      </c>
      <c r="F2403" t="s">
        <v>907</v>
      </c>
      <c r="G2403">
        <v>2021</v>
      </c>
      <c r="H2403">
        <v>1</v>
      </c>
      <c r="I2403" t="s">
        <v>858</v>
      </c>
      <c r="J2403" s="29">
        <v>44224</v>
      </c>
      <c r="K2403" t="s">
        <v>744</v>
      </c>
      <c r="L2403" t="s">
        <v>745</v>
      </c>
      <c r="M2403" t="s">
        <v>910</v>
      </c>
      <c r="N2403" t="s">
        <v>911</v>
      </c>
      <c r="O2403" t="s">
        <v>912</v>
      </c>
      <c r="P2403" t="s">
        <v>673</v>
      </c>
      <c r="Q2403" t="s">
        <v>749</v>
      </c>
      <c r="R2403" t="s">
        <v>490</v>
      </c>
      <c r="S2403" t="s">
        <v>1040</v>
      </c>
      <c r="T2403" t="s">
        <v>751</v>
      </c>
      <c r="U2403" t="s">
        <v>752</v>
      </c>
      <c r="V2403" t="s">
        <v>753</v>
      </c>
      <c r="W2403" t="s">
        <v>877</v>
      </c>
      <c r="X2403" t="s">
        <v>878</v>
      </c>
      <c r="Y2403" t="s">
        <v>755</v>
      </c>
      <c r="Z2403" t="s">
        <v>380</v>
      </c>
      <c r="AA2403" t="s">
        <v>1047</v>
      </c>
      <c r="AB2403" t="s">
        <v>1048</v>
      </c>
      <c r="AC2403" t="s">
        <v>758</v>
      </c>
      <c r="AD2403" t="s">
        <v>1049</v>
      </c>
      <c r="AE2403" t="s">
        <v>766</v>
      </c>
      <c r="AF2403" t="s">
        <v>790</v>
      </c>
      <c r="AG2403" t="s">
        <v>761</v>
      </c>
      <c r="AH2403" t="s">
        <v>762</v>
      </c>
      <c r="AI2403" t="s">
        <v>879</v>
      </c>
      <c r="AJ2403">
        <v>1699.86</v>
      </c>
      <c r="AK2403">
        <v>0</v>
      </c>
      <c r="AL2403">
        <v>0</v>
      </c>
      <c r="AM2403" t="s">
        <v>764</v>
      </c>
      <c r="AN2403" t="s">
        <v>764</v>
      </c>
      <c r="AO2403" t="s">
        <v>764</v>
      </c>
    </row>
    <row r="2404" spans="1:41" x14ac:dyDescent="0.35">
      <c r="A2404">
        <v>1024736</v>
      </c>
      <c r="B2404" t="s">
        <v>740</v>
      </c>
      <c r="C2404" t="s">
        <v>741</v>
      </c>
      <c r="D2404" t="e">
        <v>#N/A</v>
      </c>
      <c r="E2404" t="s">
        <v>1110</v>
      </c>
      <c r="F2404" t="s">
        <v>907</v>
      </c>
      <c r="G2404">
        <v>2021</v>
      </c>
      <c r="H2404">
        <v>1</v>
      </c>
      <c r="I2404" t="s">
        <v>858</v>
      </c>
      <c r="J2404" s="29">
        <v>44224</v>
      </c>
      <c r="K2404" t="s">
        <v>744</v>
      </c>
      <c r="L2404" t="s">
        <v>745</v>
      </c>
      <c r="M2404" t="s">
        <v>910</v>
      </c>
      <c r="N2404" t="s">
        <v>911</v>
      </c>
      <c r="O2404" t="s">
        <v>912</v>
      </c>
      <c r="P2404" t="s">
        <v>673</v>
      </c>
      <c r="Q2404" t="s">
        <v>749</v>
      </c>
      <c r="R2404" t="s">
        <v>471</v>
      </c>
      <c r="S2404" t="s">
        <v>1041</v>
      </c>
      <c r="T2404" t="s">
        <v>751</v>
      </c>
      <c r="U2404" t="s">
        <v>752</v>
      </c>
      <c r="V2404" t="s">
        <v>753</v>
      </c>
      <c r="W2404" t="s">
        <v>788</v>
      </c>
      <c r="X2404" t="s">
        <v>789</v>
      </c>
      <c r="Y2404" t="s">
        <v>755</v>
      </c>
      <c r="Z2404" t="s">
        <v>380</v>
      </c>
      <c r="AA2404" t="s">
        <v>1047</v>
      </c>
      <c r="AB2404" t="s">
        <v>1048</v>
      </c>
      <c r="AC2404" t="s">
        <v>758</v>
      </c>
      <c r="AD2404" t="s">
        <v>1049</v>
      </c>
      <c r="AE2404" t="s">
        <v>472</v>
      </c>
      <c r="AF2404" t="s">
        <v>790</v>
      </c>
      <c r="AG2404" t="s">
        <v>761</v>
      </c>
      <c r="AH2404" t="s">
        <v>762</v>
      </c>
      <c r="AI2404" t="s">
        <v>791</v>
      </c>
      <c r="AJ2404">
        <v>1564.07</v>
      </c>
      <c r="AK2404">
        <v>0</v>
      </c>
      <c r="AL2404">
        <v>0</v>
      </c>
      <c r="AM2404" t="s">
        <v>764</v>
      </c>
      <c r="AN2404" t="s">
        <v>764</v>
      </c>
      <c r="AO2404" t="s">
        <v>764</v>
      </c>
    </row>
    <row r="2405" spans="1:41" x14ac:dyDescent="0.35">
      <c r="A2405">
        <v>1024735</v>
      </c>
      <c r="B2405" t="s">
        <v>740</v>
      </c>
      <c r="C2405" t="s">
        <v>741</v>
      </c>
      <c r="D2405" t="e">
        <v>#N/A</v>
      </c>
      <c r="E2405" t="s">
        <v>1096</v>
      </c>
      <c r="F2405" t="s">
        <v>907</v>
      </c>
      <c r="G2405">
        <v>2021</v>
      </c>
      <c r="H2405">
        <v>1</v>
      </c>
      <c r="I2405" t="s">
        <v>858</v>
      </c>
      <c r="J2405" s="29">
        <v>44224</v>
      </c>
      <c r="K2405" t="s">
        <v>744</v>
      </c>
      <c r="L2405" t="s">
        <v>745</v>
      </c>
      <c r="M2405" t="s">
        <v>910</v>
      </c>
      <c r="N2405" t="s">
        <v>911</v>
      </c>
      <c r="O2405" t="s">
        <v>912</v>
      </c>
      <c r="P2405" t="s">
        <v>673</v>
      </c>
      <c r="Q2405" t="s">
        <v>749</v>
      </c>
      <c r="R2405" t="s">
        <v>471</v>
      </c>
      <c r="S2405" t="s">
        <v>1041</v>
      </c>
      <c r="T2405" t="s">
        <v>751</v>
      </c>
      <c r="U2405" t="s">
        <v>752</v>
      </c>
      <c r="V2405" t="s">
        <v>753</v>
      </c>
      <c r="W2405" t="s">
        <v>877</v>
      </c>
      <c r="X2405" t="s">
        <v>878</v>
      </c>
      <c r="Y2405" t="s">
        <v>755</v>
      </c>
      <c r="Z2405" t="s">
        <v>380</v>
      </c>
      <c r="AA2405" t="s">
        <v>1047</v>
      </c>
      <c r="AB2405" t="s">
        <v>1048</v>
      </c>
      <c r="AC2405" t="s">
        <v>758</v>
      </c>
      <c r="AD2405" t="s">
        <v>1049</v>
      </c>
      <c r="AE2405" t="s">
        <v>472</v>
      </c>
      <c r="AF2405" t="s">
        <v>790</v>
      </c>
      <c r="AG2405" t="s">
        <v>761</v>
      </c>
      <c r="AH2405" t="s">
        <v>762</v>
      </c>
      <c r="AI2405" t="s">
        <v>879</v>
      </c>
      <c r="AJ2405">
        <v>2882.94</v>
      </c>
      <c r="AK2405">
        <v>0</v>
      </c>
      <c r="AL2405">
        <v>0</v>
      </c>
      <c r="AM2405" t="s">
        <v>764</v>
      </c>
      <c r="AN2405" t="s">
        <v>764</v>
      </c>
      <c r="AO2405" t="s">
        <v>764</v>
      </c>
    </row>
    <row r="2406" spans="1:41" x14ac:dyDescent="0.35">
      <c r="A2406">
        <v>1024735</v>
      </c>
      <c r="B2406" t="s">
        <v>740</v>
      </c>
      <c r="C2406" t="s">
        <v>741</v>
      </c>
      <c r="D2406" t="e">
        <v>#N/A</v>
      </c>
      <c r="E2406" t="s">
        <v>1096</v>
      </c>
      <c r="F2406" t="s">
        <v>907</v>
      </c>
      <c r="G2406">
        <v>2021</v>
      </c>
      <c r="H2406">
        <v>1</v>
      </c>
      <c r="I2406" t="s">
        <v>858</v>
      </c>
      <c r="J2406" s="29">
        <v>44223</v>
      </c>
      <c r="K2406" t="s">
        <v>744</v>
      </c>
      <c r="L2406" t="s">
        <v>769</v>
      </c>
      <c r="M2406" t="s">
        <v>918</v>
      </c>
      <c r="N2406" t="s">
        <v>919</v>
      </c>
      <c r="O2406" t="s">
        <v>920</v>
      </c>
      <c r="P2406" t="s">
        <v>673</v>
      </c>
      <c r="Q2406" t="s">
        <v>749</v>
      </c>
      <c r="R2406" t="s">
        <v>471</v>
      </c>
      <c r="S2406" t="s">
        <v>1041</v>
      </c>
      <c r="T2406" t="s">
        <v>751</v>
      </c>
      <c r="U2406" t="s">
        <v>752</v>
      </c>
      <c r="V2406" t="s">
        <v>753</v>
      </c>
      <c r="W2406" t="s">
        <v>877</v>
      </c>
      <c r="X2406" t="s">
        <v>878</v>
      </c>
      <c r="Y2406" t="s">
        <v>755</v>
      </c>
      <c r="Z2406" t="s">
        <v>380</v>
      </c>
      <c r="AA2406" t="s">
        <v>1047</v>
      </c>
      <c r="AB2406" t="s">
        <v>1048</v>
      </c>
      <c r="AC2406" t="s">
        <v>758</v>
      </c>
      <c r="AD2406" t="s">
        <v>1049</v>
      </c>
      <c r="AE2406" t="s">
        <v>472</v>
      </c>
      <c r="AF2406" t="s">
        <v>790</v>
      </c>
      <c r="AG2406" t="s">
        <v>761</v>
      </c>
      <c r="AH2406" t="s">
        <v>762</v>
      </c>
      <c r="AI2406" t="s">
        <v>879</v>
      </c>
      <c r="AJ2406">
        <v>-595.30999999999995</v>
      </c>
      <c r="AK2406">
        <v>0</v>
      </c>
      <c r="AL2406">
        <v>0</v>
      </c>
      <c r="AM2406" t="s">
        <v>764</v>
      </c>
      <c r="AN2406" t="s">
        <v>764</v>
      </c>
      <c r="AO2406" t="s">
        <v>764</v>
      </c>
    </row>
    <row r="2407" spans="1:41" x14ac:dyDescent="0.35">
      <c r="A2407">
        <v>1024735</v>
      </c>
      <c r="B2407" t="s">
        <v>740</v>
      </c>
      <c r="C2407" t="s">
        <v>741</v>
      </c>
      <c r="D2407" t="e">
        <v>#N/A</v>
      </c>
      <c r="E2407" t="s">
        <v>1096</v>
      </c>
      <c r="F2407" t="s">
        <v>907</v>
      </c>
      <c r="G2407">
        <v>2021</v>
      </c>
      <c r="H2407">
        <v>1</v>
      </c>
      <c r="I2407" t="s">
        <v>858</v>
      </c>
      <c r="J2407" s="29">
        <v>44226</v>
      </c>
      <c r="K2407" t="s">
        <v>744</v>
      </c>
      <c r="L2407" t="s">
        <v>847</v>
      </c>
      <c r="M2407" t="s">
        <v>908</v>
      </c>
      <c r="N2407" t="s">
        <v>909</v>
      </c>
      <c r="O2407" t="s">
        <v>872</v>
      </c>
      <c r="P2407" t="s">
        <v>673</v>
      </c>
      <c r="Q2407" t="s">
        <v>749</v>
      </c>
      <c r="R2407" t="s">
        <v>471</v>
      </c>
      <c r="S2407" t="s">
        <v>1041</v>
      </c>
      <c r="T2407" t="s">
        <v>751</v>
      </c>
      <c r="U2407" t="s">
        <v>752</v>
      </c>
      <c r="V2407" t="s">
        <v>753</v>
      </c>
      <c r="W2407" t="s">
        <v>877</v>
      </c>
      <c r="X2407" t="s">
        <v>878</v>
      </c>
      <c r="Y2407" t="s">
        <v>755</v>
      </c>
      <c r="Z2407" t="s">
        <v>380</v>
      </c>
      <c r="AA2407" t="s">
        <v>1047</v>
      </c>
      <c r="AB2407" t="s">
        <v>1048</v>
      </c>
      <c r="AC2407" t="s">
        <v>758</v>
      </c>
      <c r="AD2407" t="s">
        <v>1049</v>
      </c>
      <c r="AE2407" t="s">
        <v>472</v>
      </c>
      <c r="AF2407" t="s">
        <v>790</v>
      </c>
      <c r="AG2407" t="s">
        <v>761</v>
      </c>
      <c r="AH2407" t="s">
        <v>762</v>
      </c>
      <c r="AI2407" t="s">
        <v>879</v>
      </c>
      <c r="AJ2407">
        <v>1915.52</v>
      </c>
      <c r="AK2407">
        <v>0</v>
      </c>
      <c r="AL2407">
        <v>0</v>
      </c>
      <c r="AM2407" t="s">
        <v>764</v>
      </c>
      <c r="AN2407" t="s">
        <v>764</v>
      </c>
      <c r="AO2407" t="s">
        <v>764</v>
      </c>
    </row>
    <row r="2408" spans="1:41" x14ac:dyDescent="0.35">
      <c r="A2408">
        <v>1024734</v>
      </c>
      <c r="B2408" t="s">
        <v>740</v>
      </c>
      <c r="C2408" t="s">
        <v>741</v>
      </c>
      <c r="D2408" t="e">
        <v>#N/A</v>
      </c>
      <c r="E2408" t="s">
        <v>1126</v>
      </c>
      <c r="F2408" t="s">
        <v>907</v>
      </c>
      <c r="G2408">
        <v>2021</v>
      </c>
      <c r="H2408">
        <v>1</v>
      </c>
      <c r="I2408" t="s">
        <v>858</v>
      </c>
      <c r="J2408" s="29">
        <v>44224</v>
      </c>
      <c r="K2408" t="s">
        <v>744</v>
      </c>
      <c r="L2408" t="s">
        <v>745</v>
      </c>
      <c r="M2408" t="s">
        <v>910</v>
      </c>
      <c r="N2408" t="s">
        <v>911</v>
      </c>
      <c r="O2408" t="s">
        <v>912</v>
      </c>
      <c r="P2408" t="s">
        <v>673</v>
      </c>
      <c r="Q2408" t="s">
        <v>749</v>
      </c>
      <c r="R2408" t="s">
        <v>471</v>
      </c>
      <c r="S2408" t="s">
        <v>1041</v>
      </c>
      <c r="T2408" t="s">
        <v>751</v>
      </c>
      <c r="U2408" t="s">
        <v>752</v>
      </c>
      <c r="V2408" t="s">
        <v>753</v>
      </c>
      <c r="W2408" t="s">
        <v>1053</v>
      </c>
      <c r="X2408" t="s">
        <v>1055</v>
      </c>
      <c r="Y2408" t="s">
        <v>755</v>
      </c>
      <c r="Z2408" t="s">
        <v>380</v>
      </c>
      <c r="AA2408" t="s">
        <v>1047</v>
      </c>
      <c r="AB2408" t="s">
        <v>1048</v>
      </c>
      <c r="AC2408" t="s">
        <v>758</v>
      </c>
      <c r="AD2408" t="s">
        <v>1049</v>
      </c>
      <c r="AE2408" t="s">
        <v>472</v>
      </c>
      <c r="AF2408" t="s">
        <v>1056</v>
      </c>
      <c r="AG2408" t="s">
        <v>761</v>
      </c>
      <c r="AH2408" t="s">
        <v>762</v>
      </c>
      <c r="AI2408" t="s">
        <v>1057</v>
      </c>
      <c r="AJ2408">
        <v>5.05</v>
      </c>
      <c r="AK2408">
        <v>0</v>
      </c>
      <c r="AL2408">
        <v>0</v>
      </c>
      <c r="AM2408" t="s">
        <v>764</v>
      </c>
      <c r="AN2408" t="s">
        <v>764</v>
      </c>
      <c r="AO2408" t="s">
        <v>764</v>
      </c>
    </row>
    <row r="2409" spans="1:41" x14ac:dyDescent="0.35">
      <c r="A2409">
        <v>1063831</v>
      </c>
      <c r="B2409" t="s">
        <v>740</v>
      </c>
      <c r="C2409" t="s">
        <v>741</v>
      </c>
      <c r="D2409" t="e">
        <v>#N/A</v>
      </c>
      <c r="E2409" t="s">
        <v>1118</v>
      </c>
      <c r="F2409" t="s">
        <v>907</v>
      </c>
      <c r="G2409">
        <v>2021</v>
      </c>
      <c r="H2409">
        <v>1</v>
      </c>
      <c r="I2409" t="s">
        <v>858</v>
      </c>
      <c r="J2409" s="29">
        <v>44226</v>
      </c>
      <c r="K2409" t="s">
        <v>744</v>
      </c>
      <c r="L2409" t="s">
        <v>847</v>
      </c>
      <c r="M2409" t="s">
        <v>908</v>
      </c>
      <c r="N2409" t="s">
        <v>909</v>
      </c>
      <c r="O2409" t="s">
        <v>872</v>
      </c>
      <c r="P2409" t="s">
        <v>673</v>
      </c>
      <c r="Q2409" t="s">
        <v>749</v>
      </c>
      <c r="R2409" t="s">
        <v>471</v>
      </c>
      <c r="S2409" t="s">
        <v>1041</v>
      </c>
      <c r="T2409" t="s">
        <v>751</v>
      </c>
      <c r="U2409" t="s">
        <v>752</v>
      </c>
      <c r="V2409" t="s">
        <v>753</v>
      </c>
      <c r="W2409" t="s">
        <v>1090</v>
      </c>
      <c r="X2409" t="s">
        <v>1091</v>
      </c>
      <c r="Y2409" t="s">
        <v>755</v>
      </c>
      <c r="Z2409" t="s">
        <v>380</v>
      </c>
      <c r="AA2409" t="s">
        <v>1047</v>
      </c>
      <c r="AB2409" t="s">
        <v>1048</v>
      </c>
      <c r="AC2409" t="s">
        <v>758</v>
      </c>
      <c r="AD2409" t="s">
        <v>1049</v>
      </c>
      <c r="AE2409" t="s">
        <v>472</v>
      </c>
      <c r="AF2409" t="s">
        <v>790</v>
      </c>
      <c r="AG2409" t="s">
        <v>761</v>
      </c>
      <c r="AH2409" t="s">
        <v>762</v>
      </c>
      <c r="AI2409" t="s">
        <v>791</v>
      </c>
      <c r="AJ2409">
        <v>6320.6</v>
      </c>
      <c r="AK2409">
        <v>0</v>
      </c>
      <c r="AL2409">
        <v>0</v>
      </c>
      <c r="AM2409" t="s">
        <v>764</v>
      </c>
      <c r="AN2409" t="s">
        <v>764</v>
      </c>
      <c r="AO2409" t="s">
        <v>764</v>
      </c>
    </row>
    <row r="2410" spans="1:41" x14ac:dyDescent="0.35">
      <c r="A2410">
        <v>1720210</v>
      </c>
      <c r="B2410" t="s">
        <v>740</v>
      </c>
      <c r="C2410" t="s">
        <v>741</v>
      </c>
      <c r="D2410" t="e">
        <v>#N/A</v>
      </c>
      <c r="E2410" t="s">
        <v>1123</v>
      </c>
      <c r="F2410" t="s">
        <v>907</v>
      </c>
      <c r="G2410">
        <v>2021</v>
      </c>
      <c r="H2410">
        <v>1</v>
      </c>
      <c r="I2410" t="s">
        <v>858</v>
      </c>
      <c r="J2410" s="29">
        <v>44226</v>
      </c>
      <c r="K2410" t="s">
        <v>744</v>
      </c>
      <c r="L2410" t="s">
        <v>847</v>
      </c>
      <c r="M2410" t="s">
        <v>908</v>
      </c>
      <c r="N2410" t="s">
        <v>909</v>
      </c>
      <c r="O2410" t="s">
        <v>872</v>
      </c>
      <c r="P2410" t="s">
        <v>673</v>
      </c>
      <c r="Q2410" t="s">
        <v>749</v>
      </c>
      <c r="R2410" t="s">
        <v>471</v>
      </c>
      <c r="S2410" t="s">
        <v>1041</v>
      </c>
      <c r="T2410" t="s">
        <v>751</v>
      </c>
      <c r="U2410" t="s">
        <v>752</v>
      </c>
      <c r="V2410" t="s">
        <v>753</v>
      </c>
      <c r="W2410" t="s">
        <v>1066</v>
      </c>
      <c r="X2410" t="s">
        <v>1067</v>
      </c>
      <c r="Y2410" t="s">
        <v>755</v>
      </c>
      <c r="Z2410" t="s">
        <v>380</v>
      </c>
      <c r="AA2410" t="s">
        <v>1047</v>
      </c>
      <c r="AB2410" t="s">
        <v>1048</v>
      </c>
      <c r="AC2410" t="s">
        <v>758</v>
      </c>
      <c r="AD2410" t="s">
        <v>1049</v>
      </c>
      <c r="AE2410" t="s">
        <v>472</v>
      </c>
      <c r="AF2410" t="s">
        <v>1068</v>
      </c>
      <c r="AG2410" t="s">
        <v>761</v>
      </c>
      <c r="AH2410" t="s">
        <v>762</v>
      </c>
      <c r="AI2410" t="s">
        <v>1069</v>
      </c>
      <c r="AJ2410">
        <v>56.29</v>
      </c>
      <c r="AK2410">
        <v>0</v>
      </c>
      <c r="AL2410">
        <v>0</v>
      </c>
      <c r="AM2410" t="s">
        <v>764</v>
      </c>
      <c r="AN2410" t="s">
        <v>764</v>
      </c>
      <c r="AO2410" t="s">
        <v>764</v>
      </c>
    </row>
    <row r="2411" spans="1:41" x14ac:dyDescent="0.35">
      <c r="A2411">
        <v>1720209</v>
      </c>
      <c r="B2411" t="s">
        <v>740</v>
      </c>
      <c r="C2411" t="s">
        <v>741</v>
      </c>
      <c r="D2411" t="e">
        <v>#N/A</v>
      </c>
      <c r="E2411" t="s">
        <v>1122</v>
      </c>
      <c r="F2411" t="s">
        <v>907</v>
      </c>
      <c r="G2411">
        <v>2021</v>
      </c>
      <c r="H2411">
        <v>1</v>
      </c>
      <c r="I2411" t="s">
        <v>858</v>
      </c>
      <c r="J2411" s="29">
        <v>44226</v>
      </c>
      <c r="K2411" t="s">
        <v>744</v>
      </c>
      <c r="L2411" t="s">
        <v>847</v>
      </c>
      <c r="M2411" t="s">
        <v>908</v>
      </c>
      <c r="N2411" t="s">
        <v>909</v>
      </c>
      <c r="O2411" t="s">
        <v>872</v>
      </c>
      <c r="P2411" t="s">
        <v>673</v>
      </c>
      <c r="Q2411" t="s">
        <v>749</v>
      </c>
      <c r="R2411" t="s">
        <v>471</v>
      </c>
      <c r="S2411" t="s">
        <v>1041</v>
      </c>
      <c r="T2411" t="s">
        <v>751</v>
      </c>
      <c r="U2411" t="s">
        <v>752</v>
      </c>
      <c r="V2411" t="s">
        <v>753</v>
      </c>
      <c r="W2411" t="s">
        <v>1082</v>
      </c>
      <c r="X2411" t="s">
        <v>1083</v>
      </c>
      <c r="Y2411" t="s">
        <v>755</v>
      </c>
      <c r="Z2411" t="s">
        <v>380</v>
      </c>
      <c r="AA2411" t="s">
        <v>1047</v>
      </c>
      <c r="AB2411" t="s">
        <v>1048</v>
      </c>
      <c r="AC2411" t="s">
        <v>758</v>
      </c>
      <c r="AD2411" t="s">
        <v>1049</v>
      </c>
      <c r="AE2411" t="s">
        <v>472</v>
      </c>
      <c r="AF2411" t="s">
        <v>790</v>
      </c>
      <c r="AG2411" t="s">
        <v>761</v>
      </c>
      <c r="AH2411" t="s">
        <v>762</v>
      </c>
      <c r="AI2411" t="s">
        <v>791</v>
      </c>
      <c r="AJ2411">
        <v>221.34</v>
      </c>
      <c r="AK2411">
        <v>0</v>
      </c>
      <c r="AL2411">
        <v>0</v>
      </c>
      <c r="AM2411" t="s">
        <v>764</v>
      </c>
      <c r="AN2411" t="s">
        <v>764</v>
      </c>
      <c r="AO2411" t="s">
        <v>764</v>
      </c>
    </row>
    <row r="2412" spans="1:41" x14ac:dyDescent="0.35">
      <c r="A2412">
        <v>1024994</v>
      </c>
      <c r="B2412" t="s">
        <v>740</v>
      </c>
      <c r="C2412" t="s">
        <v>741</v>
      </c>
      <c r="D2412" t="e">
        <v>#N/A</v>
      </c>
      <c r="E2412" t="s">
        <v>1111</v>
      </c>
      <c r="F2412" t="s">
        <v>907</v>
      </c>
      <c r="G2412">
        <v>2021</v>
      </c>
      <c r="H2412">
        <v>1</v>
      </c>
      <c r="I2412" t="s">
        <v>858</v>
      </c>
      <c r="J2412" s="29">
        <v>44226</v>
      </c>
      <c r="K2412" t="s">
        <v>744</v>
      </c>
      <c r="L2412" t="s">
        <v>847</v>
      </c>
      <c r="M2412" t="s">
        <v>908</v>
      </c>
      <c r="N2412" t="s">
        <v>909</v>
      </c>
      <c r="O2412" t="s">
        <v>872</v>
      </c>
      <c r="P2412" t="s">
        <v>673</v>
      </c>
      <c r="Q2412" t="s">
        <v>749</v>
      </c>
      <c r="R2412" t="s">
        <v>376</v>
      </c>
      <c r="S2412" t="s">
        <v>1042</v>
      </c>
      <c r="T2412" t="s">
        <v>751</v>
      </c>
      <c r="U2412" t="s">
        <v>752</v>
      </c>
      <c r="V2412" t="s">
        <v>753</v>
      </c>
      <c r="W2412" t="s">
        <v>788</v>
      </c>
      <c r="X2412" t="s">
        <v>789</v>
      </c>
      <c r="Y2412" t="s">
        <v>755</v>
      </c>
      <c r="Z2412" t="s">
        <v>380</v>
      </c>
      <c r="AA2412" t="s">
        <v>1047</v>
      </c>
      <c r="AB2412" t="s">
        <v>1048</v>
      </c>
      <c r="AC2412" t="s">
        <v>758</v>
      </c>
      <c r="AD2412" t="s">
        <v>1049</v>
      </c>
      <c r="AE2412" t="s">
        <v>768</v>
      </c>
      <c r="AF2412" t="s">
        <v>790</v>
      </c>
      <c r="AG2412" t="s">
        <v>761</v>
      </c>
      <c r="AH2412" t="s">
        <v>762</v>
      </c>
      <c r="AI2412" t="s">
        <v>791</v>
      </c>
      <c r="AJ2412">
        <v>7887.39</v>
      </c>
      <c r="AK2412">
        <v>0</v>
      </c>
      <c r="AL2412">
        <v>0</v>
      </c>
      <c r="AM2412" t="s">
        <v>764</v>
      </c>
      <c r="AN2412" t="s">
        <v>764</v>
      </c>
      <c r="AO2412" t="s">
        <v>764</v>
      </c>
    </row>
    <row r="2413" spans="1:41" x14ac:dyDescent="0.35">
      <c r="A2413">
        <v>1024993</v>
      </c>
      <c r="B2413" t="s">
        <v>740</v>
      </c>
      <c r="C2413" t="s">
        <v>741</v>
      </c>
      <c r="D2413" t="e">
        <v>#N/A</v>
      </c>
      <c r="E2413" t="s">
        <v>1097</v>
      </c>
      <c r="F2413" t="s">
        <v>907</v>
      </c>
      <c r="G2413">
        <v>2021</v>
      </c>
      <c r="H2413">
        <v>1</v>
      </c>
      <c r="I2413" t="s">
        <v>858</v>
      </c>
      <c r="J2413" s="29">
        <v>44224</v>
      </c>
      <c r="K2413" t="s">
        <v>744</v>
      </c>
      <c r="L2413" t="s">
        <v>745</v>
      </c>
      <c r="M2413" t="s">
        <v>910</v>
      </c>
      <c r="N2413" t="s">
        <v>911</v>
      </c>
      <c r="O2413" t="s">
        <v>912</v>
      </c>
      <c r="P2413" t="s">
        <v>673</v>
      </c>
      <c r="Q2413" t="s">
        <v>749</v>
      </c>
      <c r="R2413" t="s">
        <v>376</v>
      </c>
      <c r="S2413" t="s">
        <v>1042</v>
      </c>
      <c r="T2413" t="s">
        <v>751</v>
      </c>
      <c r="U2413" t="s">
        <v>752</v>
      </c>
      <c r="V2413" t="s">
        <v>753</v>
      </c>
      <c r="W2413" t="s">
        <v>877</v>
      </c>
      <c r="X2413" t="s">
        <v>878</v>
      </c>
      <c r="Y2413" t="s">
        <v>755</v>
      </c>
      <c r="Z2413" t="s">
        <v>380</v>
      </c>
      <c r="AA2413" t="s">
        <v>1047</v>
      </c>
      <c r="AB2413" t="s">
        <v>1048</v>
      </c>
      <c r="AC2413" t="s">
        <v>758</v>
      </c>
      <c r="AD2413" t="s">
        <v>1049</v>
      </c>
      <c r="AE2413" t="s">
        <v>768</v>
      </c>
      <c r="AF2413" t="s">
        <v>790</v>
      </c>
      <c r="AG2413" t="s">
        <v>761</v>
      </c>
      <c r="AH2413" t="s">
        <v>762</v>
      </c>
      <c r="AI2413" t="s">
        <v>879</v>
      </c>
      <c r="AJ2413">
        <v>5696.13</v>
      </c>
      <c r="AK2413">
        <v>0</v>
      </c>
      <c r="AL2413">
        <v>0</v>
      </c>
      <c r="AM2413" t="s">
        <v>764</v>
      </c>
      <c r="AN2413" t="s">
        <v>764</v>
      </c>
      <c r="AO2413" t="s">
        <v>764</v>
      </c>
    </row>
    <row r="2414" spans="1:41" x14ac:dyDescent="0.35">
      <c r="A2414">
        <v>1024993</v>
      </c>
      <c r="B2414" t="s">
        <v>740</v>
      </c>
      <c r="C2414" t="s">
        <v>741</v>
      </c>
      <c r="D2414" t="e">
        <v>#N/A</v>
      </c>
      <c r="E2414" t="s">
        <v>1097</v>
      </c>
      <c r="F2414" t="s">
        <v>907</v>
      </c>
      <c r="G2414">
        <v>2021</v>
      </c>
      <c r="H2414">
        <v>1</v>
      </c>
      <c r="I2414" t="s">
        <v>858</v>
      </c>
      <c r="J2414" s="29">
        <v>44223</v>
      </c>
      <c r="K2414" t="s">
        <v>744</v>
      </c>
      <c r="L2414" t="s">
        <v>769</v>
      </c>
      <c r="M2414" t="s">
        <v>918</v>
      </c>
      <c r="N2414" t="s">
        <v>919</v>
      </c>
      <c r="O2414" t="s">
        <v>920</v>
      </c>
      <c r="P2414" t="s">
        <v>673</v>
      </c>
      <c r="Q2414" t="s">
        <v>749</v>
      </c>
      <c r="R2414" t="s">
        <v>376</v>
      </c>
      <c r="S2414" t="s">
        <v>1042</v>
      </c>
      <c r="T2414" t="s">
        <v>751</v>
      </c>
      <c r="U2414" t="s">
        <v>752</v>
      </c>
      <c r="V2414" t="s">
        <v>753</v>
      </c>
      <c r="W2414" t="s">
        <v>877</v>
      </c>
      <c r="X2414" t="s">
        <v>878</v>
      </c>
      <c r="Y2414" t="s">
        <v>755</v>
      </c>
      <c r="Z2414" t="s">
        <v>380</v>
      </c>
      <c r="AA2414" t="s">
        <v>1047</v>
      </c>
      <c r="AB2414" t="s">
        <v>1048</v>
      </c>
      <c r="AC2414" t="s">
        <v>758</v>
      </c>
      <c r="AD2414" t="s">
        <v>1049</v>
      </c>
      <c r="AE2414" t="s">
        <v>768</v>
      </c>
      <c r="AF2414" t="s">
        <v>790</v>
      </c>
      <c r="AG2414" t="s">
        <v>761</v>
      </c>
      <c r="AH2414" t="s">
        <v>762</v>
      </c>
      <c r="AI2414" t="s">
        <v>879</v>
      </c>
      <c r="AJ2414">
        <v>-2753.46</v>
      </c>
      <c r="AK2414">
        <v>0</v>
      </c>
      <c r="AL2414">
        <v>0</v>
      </c>
      <c r="AM2414" t="s">
        <v>764</v>
      </c>
      <c r="AN2414" t="s">
        <v>764</v>
      </c>
      <c r="AO2414" t="s">
        <v>764</v>
      </c>
    </row>
    <row r="2415" spans="1:41" x14ac:dyDescent="0.35">
      <c r="A2415">
        <v>1024993</v>
      </c>
      <c r="B2415" t="s">
        <v>740</v>
      </c>
      <c r="C2415" t="s">
        <v>741</v>
      </c>
      <c r="D2415" t="e">
        <v>#N/A</v>
      </c>
      <c r="E2415" t="s">
        <v>1097</v>
      </c>
      <c r="F2415" t="s">
        <v>907</v>
      </c>
      <c r="G2415">
        <v>2021</v>
      </c>
      <c r="H2415">
        <v>1</v>
      </c>
      <c r="I2415" t="s">
        <v>858</v>
      </c>
      <c r="J2415" s="29">
        <v>44226</v>
      </c>
      <c r="K2415" t="s">
        <v>744</v>
      </c>
      <c r="L2415" t="s">
        <v>847</v>
      </c>
      <c r="M2415" t="s">
        <v>908</v>
      </c>
      <c r="N2415" t="s">
        <v>909</v>
      </c>
      <c r="O2415" t="s">
        <v>872</v>
      </c>
      <c r="P2415" t="s">
        <v>673</v>
      </c>
      <c r="Q2415" t="s">
        <v>749</v>
      </c>
      <c r="R2415" t="s">
        <v>376</v>
      </c>
      <c r="S2415" t="s">
        <v>1042</v>
      </c>
      <c r="T2415" t="s">
        <v>751</v>
      </c>
      <c r="U2415" t="s">
        <v>752</v>
      </c>
      <c r="V2415" t="s">
        <v>753</v>
      </c>
      <c r="W2415" t="s">
        <v>877</v>
      </c>
      <c r="X2415" t="s">
        <v>878</v>
      </c>
      <c r="Y2415" t="s">
        <v>755</v>
      </c>
      <c r="Z2415" t="s">
        <v>380</v>
      </c>
      <c r="AA2415" t="s">
        <v>1047</v>
      </c>
      <c r="AB2415" t="s">
        <v>1048</v>
      </c>
      <c r="AC2415" t="s">
        <v>758</v>
      </c>
      <c r="AD2415" t="s">
        <v>1049</v>
      </c>
      <c r="AE2415" t="s">
        <v>768</v>
      </c>
      <c r="AF2415" t="s">
        <v>790</v>
      </c>
      <c r="AG2415" t="s">
        <v>761</v>
      </c>
      <c r="AH2415" t="s">
        <v>762</v>
      </c>
      <c r="AI2415" t="s">
        <v>879</v>
      </c>
      <c r="AJ2415">
        <v>1563.03</v>
      </c>
      <c r="AK2415">
        <v>0</v>
      </c>
      <c r="AL2415">
        <v>0</v>
      </c>
      <c r="AM2415" t="s">
        <v>764</v>
      </c>
      <c r="AN2415" t="s">
        <v>764</v>
      </c>
      <c r="AO2415" t="s">
        <v>764</v>
      </c>
    </row>
    <row r="2416" spans="1:41" x14ac:dyDescent="0.35">
      <c r="A2416">
        <v>1024992</v>
      </c>
      <c r="B2416" t="s">
        <v>740</v>
      </c>
      <c r="C2416" t="s">
        <v>741</v>
      </c>
      <c r="D2416" t="e">
        <v>#N/A</v>
      </c>
      <c r="E2416" t="s">
        <v>1119</v>
      </c>
      <c r="F2416" t="s">
        <v>907</v>
      </c>
      <c r="G2416">
        <v>2021</v>
      </c>
      <c r="H2416">
        <v>1</v>
      </c>
      <c r="I2416" t="s">
        <v>858</v>
      </c>
      <c r="J2416" s="29">
        <v>44226</v>
      </c>
      <c r="K2416" t="s">
        <v>744</v>
      </c>
      <c r="L2416" t="s">
        <v>847</v>
      </c>
      <c r="M2416" t="s">
        <v>908</v>
      </c>
      <c r="N2416" t="s">
        <v>909</v>
      </c>
      <c r="O2416" t="s">
        <v>872</v>
      </c>
      <c r="P2416" t="s">
        <v>673</v>
      </c>
      <c r="Q2416" t="s">
        <v>749</v>
      </c>
      <c r="R2416" t="s">
        <v>376</v>
      </c>
      <c r="S2416" t="s">
        <v>1042</v>
      </c>
      <c r="T2416" t="s">
        <v>751</v>
      </c>
      <c r="U2416" t="s">
        <v>752</v>
      </c>
      <c r="V2416" t="s">
        <v>753</v>
      </c>
      <c r="W2416" t="s">
        <v>1053</v>
      </c>
      <c r="X2416" t="s">
        <v>1055</v>
      </c>
      <c r="Y2416" t="s">
        <v>755</v>
      </c>
      <c r="Z2416" t="s">
        <v>380</v>
      </c>
      <c r="AA2416" t="s">
        <v>1047</v>
      </c>
      <c r="AB2416" t="s">
        <v>1048</v>
      </c>
      <c r="AC2416" t="s">
        <v>758</v>
      </c>
      <c r="AD2416" t="s">
        <v>1049</v>
      </c>
      <c r="AE2416" t="s">
        <v>768</v>
      </c>
      <c r="AF2416" t="s">
        <v>1056</v>
      </c>
      <c r="AG2416" t="s">
        <v>761</v>
      </c>
      <c r="AH2416" t="s">
        <v>762</v>
      </c>
      <c r="AI2416" t="s">
        <v>1057</v>
      </c>
      <c r="AJ2416">
        <v>530.76</v>
      </c>
      <c r="AK2416">
        <v>0</v>
      </c>
      <c r="AL2416">
        <v>0</v>
      </c>
      <c r="AM2416" t="s">
        <v>764</v>
      </c>
      <c r="AN2416" t="s">
        <v>764</v>
      </c>
      <c r="AO2416" t="s">
        <v>764</v>
      </c>
    </row>
    <row r="2417" spans="1:41" x14ac:dyDescent="0.35">
      <c r="A2417">
        <v>1230439</v>
      </c>
      <c r="B2417" t="s">
        <v>740</v>
      </c>
      <c r="C2417" t="s">
        <v>741</v>
      </c>
      <c r="D2417" t="e">
        <v>#N/A</v>
      </c>
      <c r="E2417" t="s">
        <v>1117</v>
      </c>
      <c r="F2417" t="s">
        <v>907</v>
      </c>
      <c r="G2417">
        <v>2021</v>
      </c>
      <c r="H2417">
        <v>1</v>
      </c>
      <c r="I2417" t="s">
        <v>858</v>
      </c>
      <c r="J2417" s="29">
        <v>44226</v>
      </c>
      <c r="K2417" t="s">
        <v>744</v>
      </c>
      <c r="L2417" t="s">
        <v>847</v>
      </c>
      <c r="M2417" t="s">
        <v>908</v>
      </c>
      <c r="N2417" t="s">
        <v>909</v>
      </c>
      <c r="O2417" t="s">
        <v>872</v>
      </c>
      <c r="P2417" t="s">
        <v>673</v>
      </c>
      <c r="Q2417" t="s">
        <v>749</v>
      </c>
      <c r="R2417" t="s">
        <v>376</v>
      </c>
      <c r="S2417" t="s">
        <v>1042</v>
      </c>
      <c r="T2417" t="s">
        <v>751</v>
      </c>
      <c r="U2417" t="s">
        <v>752</v>
      </c>
      <c r="V2417" t="s">
        <v>753</v>
      </c>
      <c r="W2417" t="s">
        <v>1085</v>
      </c>
      <c r="X2417" t="s">
        <v>1086</v>
      </c>
      <c r="Y2417" t="s">
        <v>755</v>
      </c>
      <c r="Z2417" t="s">
        <v>380</v>
      </c>
      <c r="AA2417" t="s">
        <v>1047</v>
      </c>
      <c r="AB2417" t="s">
        <v>1048</v>
      </c>
      <c r="AC2417" t="s">
        <v>758</v>
      </c>
      <c r="AD2417" t="s">
        <v>1049</v>
      </c>
      <c r="AE2417" t="s">
        <v>768</v>
      </c>
      <c r="AF2417" t="s">
        <v>1087</v>
      </c>
      <c r="AG2417" t="s">
        <v>761</v>
      </c>
      <c r="AH2417" t="s">
        <v>762</v>
      </c>
      <c r="AI2417" t="s">
        <v>1088</v>
      </c>
      <c r="AJ2417">
        <v>549.58000000000004</v>
      </c>
      <c r="AK2417">
        <v>0</v>
      </c>
      <c r="AL2417">
        <v>0</v>
      </c>
      <c r="AM2417" t="s">
        <v>764</v>
      </c>
      <c r="AN2417" t="s">
        <v>764</v>
      </c>
      <c r="AO2417" t="s">
        <v>764</v>
      </c>
    </row>
    <row r="2418" spans="1:41" x14ac:dyDescent="0.35">
      <c r="A2418">
        <v>1720205</v>
      </c>
      <c r="B2418" t="s">
        <v>740</v>
      </c>
      <c r="C2418" t="s">
        <v>741</v>
      </c>
      <c r="D2418" t="e">
        <v>#N/A</v>
      </c>
      <c r="E2418" t="s">
        <v>1121</v>
      </c>
      <c r="F2418" t="s">
        <v>907</v>
      </c>
      <c r="G2418">
        <v>2021</v>
      </c>
      <c r="H2418">
        <v>1</v>
      </c>
      <c r="I2418" t="s">
        <v>858</v>
      </c>
      <c r="J2418" s="29">
        <v>44226</v>
      </c>
      <c r="K2418" t="s">
        <v>744</v>
      </c>
      <c r="L2418" t="s">
        <v>847</v>
      </c>
      <c r="M2418" t="s">
        <v>908</v>
      </c>
      <c r="N2418" t="s">
        <v>909</v>
      </c>
      <c r="O2418" t="s">
        <v>872</v>
      </c>
      <c r="P2418" t="s">
        <v>673</v>
      </c>
      <c r="Q2418" t="s">
        <v>749</v>
      </c>
      <c r="R2418" t="s">
        <v>376</v>
      </c>
      <c r="S2418" t="s">
        <v>1042</v>
      </c>
      <c r="T2418" t="s">
        <v>751</v>
      </c>
      <c r="U2418" t="s">
        <v>752</v>
      </c>
      <c r="V2418" t="s">
        <v>753</v>
      </c>
      <c r="W2418" t="s">
        <v>1059</v>
      </c>
      <c r="X2418" t="s">
        <v>1060</v>
      </c>
      <c r="Y2418" t="s">
        <v>755</v>
      </c>
      <c r="Z2418" t="s">
        <v>380</v>
      </c>
      <c r="AA2418" t="s">
        <v>1047</v>
      </c>
      <c r="AB2418" t="s">
        <v>1048</v>
      </c>
      <c r="AC2418" t="s">
        <v>758</v>
      </c>
      <c r="AD2418" t="s">
        <v>1049</v>
      </c>
      <c r="AE2418" t="s">
        <v>768</v>
      </c>
      <c r="AF2418" t="s">
        <v>790</v>
      </c>
      <c r="AG2418" t="s">
        <v>761</v>
      </c>
      <c r="AH2418" t="s">
        <v>762</v>
      </c>
      <c r="AI2418" t="s">
        <v>791</v>
      </c>
      <c r="AJ2418">
        <v>823.81</v>
      </c>
      <c r="AK2418">
        <v>0</v>
      </c>
      <c r="AL2418">
        <v>0</v>
      </c>
      <c r="AM2418" t="s">
        <v>764</v>
      </c>
      <c r="AN2418" t="s">
        <v>764</v>
      </c>
      <c r="AO2418" t="s">
        <v>764</v>
      </c>
    </row>
    <row r="2419" spans="1:41" x14ac:dyDescent="0.35">
      <c r="A2419">
        <v>1027525</v>
      </c>
      <c r="B2419" t="s">
        <v>740</v>
      </c>
      <c r="C2419" t="s">
        <v>741</v>
      </c>
      <c r="D2419" t="s">
        <v>375</v>
      </c>
      <c r="E2419" t="s">
        <v>566</v>
      </c>
      <c r="F2419" t="s">
        <v>742</v>
      </c>
      <c r="G2419">
        <v>2021</v>
      </c>
      <c r="H2419">
        <v>6</v>
      </c>
      <c r="I2419" t="s">
        <v>743</v>
      </c>
      <c r="J2419" s="29">
        <v>44377</v>
      </c>
      <c r="K2419" t="s">
        <v>744</v>
      </c>
      <c r="L2419" t="s">
        <v>745</v>
      </c>
      <c r="M2419" t="s">
        <v>746</v>
      </c>
      <c r="N2419" t="s">
        <v>747</v>
      </c>
      <c r="O2419" t="s">
        <v>748</v>
      </c>
      <c r="P2419" t="s">
        <v>673</v>
      </c>
      <c r="Q2419" t="s">
        <v>749</v>
      </c>
      <c r="R2419" t="s">
        <v>561</v>
      </c>
      <c r="S2419" t="s">
        <v>1037</v>
      </c>
      <c r="T2419" t="s">
        <v>751</v>
      </c>
      <c r="U2419" t="s">
        <v>752</v>
      </c>
      <c r="V2419" t="s">
        <v>753</v>
      </c>
      <c r="W2419" t="s">
        <v>403</v>
      </c>
      <c r="X2419" t="s">
        <v>1127</v>
      </c>
      <c r="Y2419" t="s">
        <v>755</v>
      </c>
      <c r="Z2419" t="s">
        <v>380</v>
      </c>
      <c r="AA2419" t="s">
        <v>1128</v>
      </c>
      <c r="AB2419" t="s">
        <v>1129</v>
      </c>
      <c r="AC2419" t="s">
        <v>758</v>
      </c>
      <c r="AD2419" t="s">
        <v>1049</v>
      </c>
      <c r="AE2419" t="s">
        <v>562</v>
      </c>
      <c r="AF2419" t="s">
        <v>882</v>
      </c>
      <c r="AG2419" t="s">
        <v>761</v>
      </c>
      <c r="AH2419" t="s">
        <v>762</v>
      </c>
      <c r="AI2419" t="s">
        <v>883</v>
      </c>
      <c r="AJ2419">
        <v>1452.67</v>
      </c>
      <c r="AK2419">
        <v>0</v>
      </c>
      <c r="AL2419">
        <v>0</v>
      </c>
      <c r="AM2419" t="s">
        <v>764</v>
      </c>
      <c r="AN2419" t="s">
        <v>764</v>
      </c>
      <c r="AO2419" t="s">
        <v>764</v>
      </c>
    </row>
    <row r="2420" spans="1:41" x14ac:dyDescent="0.35">
      <c r="A2420">
        <v>1027260</v>
      </c>
      <c r="B2420" t="s">
        <v>740</v>
      </c>
      <c r="C2420" t="s">
        <v>741</v>
      </c>
      <c r="D2420" t="s">
        <v>375</v>
      </c>
      <c r="E2420" t="s">
        <v>78</v>
      </c>
      <c r="F2420" t="s">
        <v>742</v>
      </c>
      <c r="G2420">
        <v>2021</v>
      </c>
      <c r="H2420">
        <v>6</v>
      </c>
      <c r="I2420" t="s">
        <v>743</v>
      </c>
      <c r="J2420" s="29">
        <v>44377</v>
      </c>
      <c r="K2420" t="s">
        <v>744</v>
      </c>
      <c r="L2420" t="s">
        <v>745</v>
      </c>
      <c r="M2420" t="s">
        <v>746</v>
      </c>
      <c r="N2420" t="s">
        <v>747</v>
      </c>
      <c r="O2420" t="s">
        <v>748</v>
      </c>
      <c r="P2420" t="s">
        <v>673</v>
      </c>
      <c r="Q2420" t="s">
        <v>749</v>
      </c>
      <c r="R2420" t="s">
        <v>561</v>
      </c>
      <c r="S2420" t="s">
        <v>1037</v>
      </c>
      <c r="T2420" t="s">
        <v>751</v>
      </c>
      <c r="U2420" t="s">
        <v>752</v>
      </c>
      <c r="V2420" t="s">
        <v>753</v>
      </c>
      <c r="W2420" t="s">
        <v>393</v>
      </c>
      <c r="X2420" t="s">
        <v>1130</v>
      </c>
      <c r="Y2420" t="s">
        <v>755</v>
      </c>
      <c r="Z2420" t="s">
        <v>380</v>
      </c>
      <c r="AA2420" t="s">
        <v>1128</v>
      </c>
      <c r="AB2420" t="s">
        <v>1129</v>
      </c>
      <c r="AC2420" t="s">
        <v>758</v>
      </c>
      <c r="AD2420" t="s">
        <v>1049</v>
      </c>
      <c r="AE2420" t="s">
        <v>562</v>
      </c>
      <c r="AF2420" t="s">
        <v>882</v>
      </c>
      <c r="AG2420" t="s">
        <v>761</v>
      </c>
      <c r="AH2420" t="s">
        <v>762</v>
      </c>
      <c r="AI2420" t="s">
        <v>883</v>
      </c>
      <c r="AJ2420">
        <v>268.45</v>
      </c>
      <c r="AK2420">
        <v>0</v>
      </c>
      <c r="AL2420">
        <v>0</v>
      </c>
      <c r="AM2420" t="s">
        <v>764</v>
      </c>
      <c r="AN2420" t="s">
        <v>764</v>
      </c>
      <c r="AO2420" t="s">
        <v>764</v>
      </c>
    </row>
    <row r="2421" spans="1:41" x14ac:dyDescent="0.35">
      <c r="A2421">
        <v>1060744</v>
      </c>
      <c r="B2421" t="s">
        <v>740</v>
      </c>
      <c r="C2421" t="s">
        <v>741</v>
      </c>
      <c r="D2421" t="s">
        <v>375</v>
      </c>
      <c r="E2421" t="s">
        <v>564</v>
      </c>
      <c r="F2421" t="s">
        <v>742</v>
      </c>
      <c r="G2421">
        <v>2021</v>
      </c>
      <c r="H2421">
        <v>6</v>
      </c>
      <c r="I2421" t="s">
        <v>743</v>
      </c>
      <c r="J2421" s="29">
        <v>44377</v>
      </c>
      <c r="K2421" t="s">
        <v>744</v>
      </c>
      <c r="L2421" t="s">
        <v>745</v>
      </c>
      <c r="M2421" t="s">
        <v>746</v>
      </c>
      <c r="N2421" t="s">
        <v>747</v>
      </c>
      <c r="O2421" t="s">
        <v>748</v>
      </c>
      <c r="P2421" t="s">
        <v>673</v>
      </c>
      <c r="Q2421" t="s">
        <v>749</v>
      </c>
      <c r="R2421" t="s">
        <v>561</v>
      </c>
      <c r="S2421" t="s">
        <v>1037</v>
      </c>
      <c r="T2421" t="s">
        <v>751</v>
      </c>
      <c r="U2421" t="s">
        <v>752</v>
      </c>
      <c r="V2421" t="s">
        <v>753</v>
      </c>
      <c r="W2421" t="s">
        <v>392</v>
      </c>
      <c r="X2421" t="s">
        <v>881</v>
      </c>
      <c r="Y2421" t="s">
        <v>755</v>
      </c>
      <c r="Z2421" t="s">
        <v>380</v>
      </c>
      <c r="AA2421" t="s">
        <v>1128</v>
      </c>
      <c r="AB2421" t="s">
        <v>1129</v>
      </c>
      <c r="AC2421" t="s">
        <v>758</v>
      </c>
      <c r="AD2421" t="s">
        <v>1049</v>
      </c>
      <c r="AE2421" t="s">
        <v>562</v>
      </c>
      <c r="AF2421" t="s">
        <v>882</v>
      </c>
      <c r="AG2421" t="s">
        <v>761</v>
      </c>
      <c r="AH2421" t="s">
        <v>762</v>
      </c>
      <c r="AI2421" t="s">
        <v>883</v>
      </c>
      <c r="AJ2421">
        <v>150.22</v>
      </c>
      <c r="AK2421">
        <v>0</v>
      </c>
      <c r="AL2421">
        <v>0</v>
      </c>
      <c r="AM2421" t="s">
        <v>764</v>
      </c>
      <c r="AN2421" t="s">
        <v>764</v>
      </c>
      <c r="AO2421" t="s">
        <v>764</v>
      </c>
    </row>
    <row r="2422" spans="1:41" x14ac:dyDescent="0.35">
      <c r="A2422">
        <v>1027259</v>
      </c>
      <c r="B2422" t="s">
        <v>740</v>
      </c>
      <c r="C2422" t="s">
        <v>741</v>
      </c>
      <c r="D2422" t="s">
        <v>375</v>
      </c>
      <c r="E2422" t="s">
        <v>560</v>
      </c>
      <c r="F2422" t="s">
        <v>742</v>
      </c>
      <c r="G2422">
        <v>2021</v>
      </c>
      <c r="H2422">
        <v>6</v>
      </c>
      <c r="I2422" t="s">
        <v>743</v>
      </c>
      <c r="J2422" s="29">
        <v>44377</v>
      </c>
      <c r="K2422" t="s">
        <v>744</v>
      </c>
      <c r="L2422" t="s">
        <v>745</v>
      </c>
      <c r="M2422" t="s">
        <v>746</v>
      </c>
      <c r="N2422" t="s">
        <v>747</v>
      </c>
      <c r="O2422" t="s">
        <v>748</v>
      </c>
      <c r="P2422" t="s">
        <v>673</v>
      </c>
      <c r="Q2422" t="s">
        <v>749</v>
      </c>
      <c r="R2422" t="s">
        <v>561</v>
      </c>
      <c r="S2422" t="s">
        <v>1037</v>
      </c>
      <c r="T2422" t="s">
        <v>751</v>
      </c>
      <c r="U2422" t="s">
        <v>752</v>
      </c>
      <c r="V2422" t="s">
        <v>753</v>
      </c>
      <c r="W2422" t="s">
        <v>378</v>
      </c>
      <c r="X2422" t="s">
        <v>1131</v>
      </c>
      <c r="Y2422" t="s">
        <v>755</v>
      </c>
      <c r="Z2422" t="s">
        <v>380</v>
      </c>
      <c r="AA2422" t="s">
        <v>1128</v>
      </c>
      <c r="AB2422" t="s">
        <v>1129</v>
      </c>
      <c r="AC2422" t="s">
        <v>758</v>
      </c>
      <c r="AD2422" t="s">
        <v>1049</v>
      </c>
      <c r="AE2422" t="s">
        <v>562</v>
      </c>
      <c r="AF2422" t="s">
        <v>882</v>
      </c>
      <c r="AG2422" t="s">
        <v>761</v>
      </c>
      <c r="AH2422" t="s">
        <v>762</v>
      </c>
      <c r="AI2422" t="s">
        <v>883</v>
      </c>
      <c r="AJ2422">
        <v>994.35</v>
      </c>
      <c r="AK2422">
        <v>0</v>
      </c>
      <c r="AL2422">
        <v>0</v>
      </c>
      <c r="AM2422" t="s">
        <v>764</v>
      </c>
      <c r="AN2422" t="s">
        <v>764</v>
      </c>
      <c r="AO2422" t="s">
        <v>764</v>
      </c>
    </row>
    <row r="2423" spans="1:41" x14ac:dyDescent="0.35">
      <c r="A2423">
        <v>1023868</v>
      </c>
      <c r="B2423" t="s">
        <v>740</v>
      </c>
      <c r="C2423" t="s">
        <v>741</v>
      </c>
      <c r="D2423" t="s">
        <v>375</v>
      </c>
      <c r="E2423" t="s">
        <v>547</v>
      </c>
      <c r="F2423" t="s">
        <v>742</v>
      </c>
      <c r="G2423">
        <v>2021</v>
      </c>
      <c r="H2423">
        <v>6</v>
      </c>
      <c r="I2423" t="s">
        <v>743</v>
      </c>
      <c r="J2423" s="29">
        <v>44377</v>
      </c>
      <c r="K2423" t="s">
        <v>744</v>
      </c>
      <c r="L2423" t="s">
        <v>769</v>
      </c>
      <c r="M2423" t="s">
        <v>770</v>
      </c>
      <c r="N2423" t="s">
        <v>771</v>
      </c>
      <c r="O2423" t="s">
        <v>772</v>
      </c>
      <c r="P2423" t="s">
        <v>673</v>
      </c>
      <c r="Q2423" t="s">
        <v>749</v>
      </c>
      <c r="R2423" t="s">
        <v>544</v>
      </c>
      <c r="S2423" t="s">
        <v>1038</v>
      </c>
      <c r="T2423" t="s">
        <v>751</v>
      </c>
      <c r="U2423" t="s">
        <v>752</v>
      </c>
      <c r="V2423" t="s">
        <v>753</v>
      </c>
      <c r="W2423" t="s">
        <v>392</v>
      </c>
      <c r="X2423" t="s">
        <v>881</v>
      </c>
      <c r="Y2423" t="s">
        <v>755</v>
      </c>
      <c r="Z2423" t="s">
        <v>380</v>
      </c>
      <c r="AA2423" t="s">
        <v>1128</v>
      </c>
      <c r="AB2423" t="s">
        <v>1129</v>
      </c>
      <c r="AC2423" t="s">
        <v>758</v>
      </c>
      <c r="AD2423" t="s">
        <v>1049</v>
      </c>
      <c r="AE2423" t="s">
        <v>768</v>
      </c>
      <c r="AF2423" t="s">
        <v>882</v>
      </c>
      <c r="AG2423" t="s">
        <v>761</v>
      </c>
      <c r="AH2423" t="s">
        <v>762</v>
      </c>
      <c r="AI2423" t="s">
        <v>883</v>
      </c>
      <c r="AJ2423">
        <v>2000.57</v>
      </c>
      <c r="AK2423">
        <v>0</v>
      </c>
      <c r="AL2423">
        <v>0</v>
      </c>
      <c r="AM2423" t="s">
        <v>764</v>
      </c>
      <c r="AN2423" t="s">
        <v>764</v>
      </c>
      <c r="AO2423" t="s">
        <v>764</v>
      </c>
    </row>
    <row r="2424" spans="1:41" x14ac:dyDescent="0.35">
      <c r="A2424">
        <v>1023868</v>
      </c>
      <c r="B2424" t="s">
        <v>740</v>
      </c>
      <c r="C2424" t="s">
        <v>741</v>
      </c>
      <c r="D2424" t="s">
        <v>375</v>
      </c>
      <c r="E2424" t="s">
        <v>547</v>
      </c>
      <c r="F2424" t="s">
        <v>742</v>
      </c>
      <c r="G2424">
        <v>2021</v>
      </c>
      <c r="H2424">
        <v>6</v>
      </c>
      <c r="I2424" t="s">
        <v>743</v>
      </c>
      <c r="J2424" s="29">
        <v>44377</v>
      </c>
      <c r="K2424" t="s">
        <v>744</v>
      </c>
      <c r="L2424" t="s">
        <v>769</v>
      </c>
      <c r="M2424" t="s">
        <v>774</v>
      </c>
      <c r="N2424" t="s">
        <v>775</v>
      </c>
      <c r="O2424" t="s">
        <v>772</v>
      </c>
      <c r="P2424" t="s">
        <v>673</v>
      </c>
      <c r="Q2424" t="s">
        <v>749</v>
      </c>
      <c r="R2424" t="s">
        <v>544</v>
      </c>
      <c r="S2424" t="s">
        <v>1038</v>
      </c>
      <c r="T2424" t="s">
        <v>751</v>
      </c>
      <c r="U2424" t="s">
        <v>752</v>
      </c>
      <c r="V2424" t="s">
        <v>753</v>
      </c>
      <c r="W2424" t="s">
        <v>392</v>
      </c>
      <c r="X2424" t="s">
        <v>881</v>
      </c>
      <c r="Y2424" t="s">
        <v>755</v>
      </c>
      <c r="Z2424" t="s">
        <v>380</v>
      </c>
      <c r="AA2424" t="s">
        <v>1128</v>
      </c>
      <c r="AB2424" t="s">
        <v>1129</v>
      </c>
      <c r="AC2424" t="s">
        <v>758</v>
      </c>
      <c r="AD2424" t="s">
        <v>1049</v>
      </c>
      <c r="AE2424" t="s">
        <v>768</v>
      </c>
      <c r="AF2424" t="s">
        <v>882</v>
      </c>
      <c r="AG2424" t="s">
        <v>761</v>
      </c>
      <c r="AH2424" t="s">
        <v>762</v>
      </c>
      <c r="AI2424" t="s">
        <v>883</v>
      </c>
      <c r="AJ2424">
        <v>-2000.57</v>
      </c>
      <c r="AK2424">
        <v>0</v>
      </c>
      <c r="AL2424">
        <v>0</v>
      </c>
      <c r="AM2424" t="s">
        <v>764</v>
      </c>
      <c r="AN2424" t="s">
        <v>764</v>
      </c>
      <c r="AO2424" t="s">
        <v>764</v>
      </c>
    </row>
    <row r="2425" spans="1:41" x14ac:dyDescent="0.35">
      <c r="A2425">
        <v>1023868</v>
      </c>
      <c r="B2425" t="s">
        <v>740</v>
      </c>
      <c r="C2425" t="s">
        <v>741</v>
      </c>
      <c r="D2425" t="s">
        <v>375</v>
      </c>
      <c r="E2425" t="s">
        <v>547</v>
      </c>
      <c r="F2425" t="s">
        <v>742</v>
      </c>
      <c r="G2425">
        <v>2021</v>
      </c>
      <c r="H2425">
        <v>6</v>
      </c>
      <c r="I2425" t="s">
        <v>743</v>
      </c>
      <c r="J2425" s="29">
        <v>44377</v>
      </c>
      <c r="K2425" t="s">
        <v>744</v>
      </c>
      <c r="L2425" t="s">
        <v>769</v>
      </c>
      <c r="M2425" t="s">
        <v>776</v>
      </c>
      <c r="N2425" t="s">
        <v>777</v>
      </c>
      <c r="O2425" t="s">
        <v>772</v>
      </c>
      <c r="P2425" t="s">
        <v>673</v>
      </c>
      <c r="Q2425" t="s">
        <v>749</v>
      </c>
      <c r="R2425" t="s">
        <v>544</v>
      </c>
      <c r="S2425" t="s">
        <v>1038</v>
      </c>
      <c r="T2425" t="s">
        <v>751</v>
      </c>
      <c r="U2425" t="s">
        <v>752</v>
      </c>
      <c r="V2425" t="s">
        <v>753</v>
      </c>
      <c r="W2425" t="s">
        <v>392</v>
      </c>
      <c r="X2425" t="s">
        <v>881</v>
      </c>
      <c r="Y2425" t="s">
        <v>755</v>
      </c>
      <c r="Z2425" t="s">
        <v>380</v>
      </c>
      <c r="AA2425" t="s">
        <v>1128</v>
      </c>
      <c r="AB2425" t="s">
        <v>1129</v>
      </c>
      <c r="AC2425" t="s">
        <v>758</v>
      </c>
      <c r="AD2425" t="s">
        <v>1049</v>
      </c>
      <c r="AE2425" t="s">
        <v>768</v>
      </c>
      <c r="AF2425" t="s">
        <v>882</v>
      </c>
      <c r="AG2425" t="s">
        <v>761</v>
      </c>
      <c r="AH2425" t="s">
        <v>762</v>
      </c>
      <c r="AI2425" t="s">
        <v>883</v>
      </c>
      <c r="AJ2425">
        <v>2000.57</v>
      </c>
      <c r="AK2425">
        <v>0</v>
      </c>
      <c r="AL2425">
        <v>0</v>
      </c>
      <c r="AM2425" t="s">
        <v>764</v>
      </c>
      <c r="AN2425" t="s">
        <v>764</v>
      </c>
      <c r="AO2425" t="s">
        <v>764</v>
      </c>
    </row>
    <row r="2426" spans="1:41" x14ac:dyDescent="0.35">
      <c r="A2426">
        <v>1023872</v>
      </c>
      <c r="B2426" t="s">
        <v>740</v>
      </c>
      <c r="C2426" t="s">
        <v>741</v>
      </c>
      <c r="D2426" t="s">
        <v>375</v>
      </c>
      <c r="E2426" t="s">
        <v>550</v>
      </c>
      <c r="F2426" t="s">
        <v>742</v>
      </c>
      <c r="G2426">
        <v>2021</v>
      </c>
      <c r="H2426">
        <v>6</v>
      </c>
      <c r="I2426" t="s">
        <v>743</v>
      </c>
      <c r="J2426" s="29">
        <v>44377</v>
      </c>
      <c r="K2426" t="s">
        <v>744</v>
      </c>
      <c r="L2426" t="s">
        <v>769</v>
      </c>
      <c r="M2426" t="s">
        <v>770</v>
      </c>
      <c r="N2426" t="s">
        <v>771</v>
      </c>
      <c r="O2426" t="s">
        <v>772</v>
      </c>
      <c r="P2426" t="s">
        <v>673</v>
      </c>
      <c r="Q2426" t="s">
        <v>749</v>
      </c>
      <c r="R2426" t="s">
        <v>544</v>
      </c>
      <c r="S2426" t="s">
        <v>1038</v>
      </c>
      <c r="T2426" t="s">
        <v>751</v>
      </c>
      <c r="U2426" t="s">
        <v>752</v>
      </c>
      <c r="V2426" t="s">
        <v>753</v>
      </c>
      <c r="W2426" t="s">
        <v>403</v>
      </c>
      <c r="X2426" t="s">
        <v>1127</v>
      </c>
      <c r="Y2426" t="s">
        <v>755</v>
      </c>
      <c r="Z2426" t="s">
        <v>380</v>
      </c>
      <c r="AA2426" t="s">
        <v>1128</v>
      </c>
      <c r="AB2426" t="s">
        <v>1129</v>
      </c>
      <c r="AC2426" t="s">
        <v>758</v>
      </c>
      <c r="AD2426" t="s">
        <v>1049</v>
      </c>
      <c r="AE2426" t="s">
        <v>768</v>
      </c>
      <c r="AF2426" t="s">
        <v>882</v>
      </c>
      <c r="AG2426" t="s">
        <v>761</v>
      </c>
      <c r="AH2426" t="s">
        <v>762</v>
      </c>
      <c r="AI2426" t="s">
        <v>883</v>
      </c>
      <c r="AJ2426">
        <v>19006.5</v>
      </c>
      <c r="AK2426">
        <v>0</v>
      </c>
      <c r="AL2426">
        <v>0</v>
      </c>
      <c r="AM2426" t="s">
        <v>764</v>
      </c>
      <c r="AN2426" t="s">
        <v>764</v>
      </c>
      <c r="AO2426" t="s">
        <v>764</v>
      </c>
    </row>
    <row r="2427" spans="1:41" x14ac:dyDescent="0.35">
      <c r="A2427">
        <v>1023872</v>
      </c>
      <c r="B2427" t="s">
        <v>740</v>
      </c>
      <c r="C2427" t="s">
        <v>741</v>
      </c>
      <c r="D2427" t="s">
        <v>375</v>
      </c>
      <c r="E2427" t="s">
        <v>550</v>
      </c>
      <c r="F2427" t="s">
        <v>742</v>
      </c>
      <c r="G2427">
        <v>2021</v>
      </c>
      <c r="H2427">
        <v>6</v>
      </c>
      <c r="I2427" t="s">
        <v>743</v>
      </c>
      <c r="J2427" s="29">
        <v>44377</v>
      </c>
      <c r="K2427" t="s">
        <v>744</v>
      </c>
      <c r="L2427" t="s">
        <v>769</v>
      </c>
      <c r="M2427" t="s">
        <v>774</v>
      </c>
      <c r="N2427" t="s">
        <v>775</v>
      </c>
      <c r="O2427" t="s">
        <v>772</v>
      </c>
      <c r="P2427" t="s">
        <v>673</v>
      </c>
      <c r="Q2427" t="s">
        <v>749</v>
      </c>
      <c r="R2427" t="s">
        <v>544</v>
      </c>
      <c r="S2427" t="s">
        <v>1038</v>
      </c>
      <c r="T2427" t="s">
        <v>751</v>
      </c>
      <c r="U2427" t="s">
        <v>752</v>
      </c>
      <c r="V2427" t="s">
        <v>753</v>
      </c>
      <c r="W2427" t="s">
        <v>403</v>
      </c>
      <c r="X2427" t="s">
        <v>1127</v>
      </c>
      <c r="Y2427" t="s">
        <v>755</v>
      </c>
      <c r="Z2427" t="s">
        <v>380</v>
      </c>
      <c r="AA2427" t="s">
        <v>1128</v>
      </c>
      <c r="AB2427" t="s">
        <v>1129</v>
      </c>
      <c r="AC2427" t="s">
        <v>758</v>
      </c>
      <c r="AD2427" t="s">
        <v>1049</v>
      </c>
      <c r="AE2427" t="s">
        <v>768</v>
      </c>
      <c r="AF2427" t="s">
        <v>882</v>
      </c>
      <c r="AG2427" t="s">
        <v>761</v>
      </c>
      <c r="AH2427" t="s">
        <v>762</v>
      </c>
      <c r="AI2427" t="s">
        <v>883</v>
      </c>
      <c r="AJ2427">
        <v>-19006.5</v>
      </c>
      <c r="AK2427">
        <v>0</v>
      </c>
      <c r="AL2427">
        <v>0</v>
      </c>
      <c r="AM2427" t="s">
        <v>764</v>
      </c>
      <c r="AN2427" t="s">
        <v>764</v>
      </c>
      <c r="AO2427" t="s">
        <v>764</v>
      </c>
    </row>
    <row r="2428" spans="1:41" x14ac:dyDescent="0.35">
      <c r="A2428">
        <v>1023872</v>
      </c>
      <c r="B2428" t="s">
        <v>740</v>
      </c>
      <c r="C2428" t="s">
        <v>741</v>
      </c>
      <c r="D2428" t="s">
        <v>375</v>
      </c>
      <c r="E2428" t="s">
        <v>550</v>
      </c>
      <c r="F2428" t="s">
        <v>742</v>
      </c>
      <c r="G2428">
        <v>2021</v>
      </c>
      <c r="H2428">
        <v>6</v>
      </c>
      <c r="I2428" t="s">
        <v>743</v>
      </c>
      <c r="J2428" s="29">
        <v>44377</v>
      </c>
      <c r="K2428" t="s">
        <v>744</v>
      </c>
      <c r="L2428" t="s">
        <v>745</v>
      </c>
      <c r="M2428" t="s">
        <v>746</v>
      </c>
      <c r="N2428" t="s">
        <v>747</v>
      </c>
      <c r="O2428" t="s">
        <v>748</v>
      </c>
      <c r="P2428" t="s">
        <v>673</v>
      </c>
      <c r="Q2428" t="s">
        <v>749</v>
      </c>
      <c r="R2428" t="s">
        <v>544</v>
      </c>
      <c r="S2428" t="s">
        <v>1038</v>
      </c>
      <c r="T2428" t="s">
        <v>751</v>
      </c>
      <c r="U2428" t="s">
        <v>752</v>
      </c>
      <c r="V2428" t="s">
        <v>753</v>
      </c>
      <c r="W2428" t="s">
        <v>403</v>
      </c>
      <c r="X2428" t="s">
        <v>1127</v>
      </c>
      <c r="Y2428" t="s">
        <v>755</v>
      </c>
      <c r="Z2428" t="s">
        <v>380</v>
      </c>
      <c r="AA2428" t="s">
        <v>1128</v>
      </c>
      <c r="AB2428" t="s">
        <v>1129</v>
      </c>
      <c r="AC2428" t="s">
        <v>758</v>
      </c>
      <c r="AD2428" t="s">
        <v>1049</v>
      </c>
      <c r="AE2428" t="s">
        <v>768</v>
      </c>
      <c r="AF2428" t="s">
        <v>882</v>
      </c>
      <c r="AG2428" t="s">
        <v>761</v>
      </c>
      <c r="AH2428" t="s">
        <v>762</v>
      </c>
      <c r="AI2428" t="s">
        <v>883</v>
      </c>
      <c r="AJ2428">
        <v>1066.3699999999999</v>
      </c>
      <c r="AK2428">
        <v>0</v>
      </c>
      <c r="AL2428">
        <v>0</v>
      </c>
      <c r="AM2428" t="s">
        <v>764</v>
      </c>
      <c r="AN2428" t="s">
        <v>764</v>
      </c>
      <c r="AO2428" t="s">
        <v>764</v>
      </c>
    </row>
    <row r="2429" spans="1:41" x14ac:dyDescent="0.35">
      <c r="A2429">
        <v>1023872</v>
      </c>
      <c r="B2429" t="s">
        <v>740</v>
      </c>
      <c r="C2429" t="s">
        <v>741</v>
      </c>
      <c r="D2429" t="s">
        <v>375</v>
      </c>
      <c r="E2429" t="s">
        <v>550</v>
      </c>
      <c r="F2429" t="s">
        <v>742</v>
      </c>
      <c r="G2429">
        <v>2021</v>
      </c>
      <c r="H2429">
        <v>6</v>
      </c>
      <c r="I2429" t="s">
        <v>743</v>
      </c>
      <c r="J2429" s="29">
        <v>44377</v>
      </c>
      <c r="K2429" t="s">
        <v>744</v>
      </c>
      <c r="L2429" t="s">
        <v>769</v>
      </c>
      <c r="M2429" t="s">
        <v>776</v>
      </c>
      <c r="N2429" t="s">
        <v>777</v>
      </c>
      <c r="O2429" t="s">
        <v>772</v>
      </c>
      <c r="P2429" t="s">
        <v>673</v>
      </c>
      <c r="Q2429" t="s">
        <v>749</v>
      </c>
      <c r="R2429" t="s">
        <v>544</v>
      </c>
      <c r="S2429" t="s">
        <v>1038</v>
      </c>
      <c r="T2429" t="s">
        <v>751</v>
      </c>
      <c r="U2429" t="s">
        <v>752</v>
      </c>
      <c r="V2429" t="s">
        <v>753</v>
      </c>
      <c r="W2429" t="s">
        <v>403</v>
      </c>
      <c r="X2429" t="s">
        <v>1127</v>
      </c>
      <c r="Y2429" t="s">
        <v>755</v>
      </c>
      <c r="Z2429" t="s">
        <v>380</v>
      </c>
      <c r="AA2429" t="s">
        <v>1128</v>
      </c>
      <c r="AB2429" t="s">
        <v>1129</v>
      </c>
      <c r="AC2429" t="s">
        <v>758</v>
      </c>
      <c r="AD2429" t="s">
        <v>1049</v>
      </c>
      <c r="AE2429" t="s">
        <v>768</v>
      </c>
      <c r="AF2429" t="s">
        <v>882</v>
      </c>
      <c r="AG2429" t="s">
        <v>761</v>
      </c>
      <c r="AH2429" t="s">
        <v>762</v>
      </c>
      <c r="AI2429" t="s">
        <v>883</v>
      </c>
      <c r="AJ2429">
        <v>19006.5</v>
      </c>
      <c r="AK2429">
        <v>0</v>
      </c>
      <c r="AL2429">
        <v>0</v>
      </c>
      <c r="AM2429" t="s">
        <v>764</v>
      </c>
      <c r="AN2429" t="s">
        <v>764</v>
      </c>
      <c r="AO2429" t="s">
        <v>764</v>
      </c>
    </row>
    <row r="2430" spans="1:41" x14ac:dyDescent="0.35">
      <c r="A2430">
        <v>1023867</v>
      </c>
      <c r="B2430" t="s">
        <v>740</v>
      </c>
      <c r="C2430" t="s">
        <v>741</v>
      </c>
      <c r="D2430" t="s">
        <v>375</v>
      </c>
      <c r="E2430" t="s">
        <v>543</v>
      </c>
      <c r="F2430" t="s">
        <v>742</v>
      </c>
      <c r="G2430">
        <v>2021</v>
      </c>
      <c r="H2430">
        <v>6</v>
      </c>
      <c r="I2430" t="s">
        <v>743</v>
      </c>
      <c r="J2430" s="29">
        <v>44377</v>
      </c>
      <c r="K2430" t="s">
        <v>744</v>
      </c>
      <c r="L2430" t="s">
        <v>745</v>
      </c>
      <c r="M2430" t="s">
        <v>746</v>
      </c>
      <c r="N2430" t="s">
        <v>747</v>
      </c>
      <c r="O2430" t="s">
        <v>748</v>
      </c>
      <c r="P2430" t="s">
        <v>673</v>
      </c>
      <c r="Q2430" t="s">
        <v>749</v>
      </c>
      <c r="R2430" t="s">
        <v>544</v>
      </c>
      <c r="S2430" t="s">
        <v>1038</v>
      </c>
      <c r="T2430" t="s">
        <v>751</v>
      </c>
      <c r="U2430" t="s">
        <v>752</v>
      </c>
      <c r="V2430" t="s">
        <v>753</v>
      </c>
      <c r="W2430" t="s">
        <v>378</v>
      </c>
      <c r="X2430" t="s">
        <v>1131</v>
      </c>
      <c r="Y2430" t="s">
        <v>755</v>
      </c>
      <c r="Z2430" t="s">
        <v>380</v>
      </c>
      <c r="AA2430" t="s">
        <v>1128</v>
      </c>
      <c r="AB2430" t="s">
        <v>1129</v>
      </c>
      <c r="AC2430" t="s">
        <v>758</v>
      </c>
      <c r="AD2430" t="s">
        <v>1049</v>
      </c>
      <c r="AE2430" t="s">
        <v>768</v>
      </c>
      <c r="AF2430" t="s">
        <v>882</v>
      </c>
      <c r="AG2430" t="s">
        <v>761</v>
      </c>
      <c r="AH2430" t="s">
        <v>762</v>
      </c>
      <c r="AI2430" t="s">
        <v>883</v>
      </c>
      <c r="AJ2430">
        <v>3796.03</v>
      </c>
      <c r="AK2430">
        <v>0</v>
      </c>
      <c r="AL2430">
        <v>0</v>
      </c>
      <c r="AM2430" t="s">
        <v>764</v>
      </c>
      <c r="AN2430" t="s">
        <v>764</v>
      </c>
      <c r="AO2430" t="s">
        <v>764</v>
      </c>
    </row>
    <row r="2431" spans="1:41" x14ac:dyDescent="0.35">
      <c r="A2431">
        <v>1023869</v>
      </c>
      <c r="B2431" t="s">
        <v>740</v>
      </c>
      <c r="C2431" t="s">
        <v>741</v>
      </c>
      <c r="D2431" t="s">
        <v>375</v>
      </c>
      <c r="E2431" t="s">
        <v>74</v>
      </c>
      <c r="F2431" t="s">
        <v>742</v>
      </c>
      <c r="G2431">
        <v>2021</v>
      </c>
      <c r="H2431">
        <v>6</v>
      </c>
      <c r="I2431" t="s">
        <v>743</v>
      </c>
      <c r="J2431" s="29">
        <v>44377</v>
      </c>
      <c r="K2431" t="s">
        <v>744</v>
      </c>
      <c r="L2431" t="s">
        <v>769</v>
      </c>
      <c r="M2431" t="s">
        <v>770</v>
      </c>
      <c r="N2431" t="s">
        <v>771</v>
      </c>
      <c r="O2431" t="s">
        <v>772</v>
      </c>
      <c r="P2431" t="s">
        <v>673</v>
      </c>
      <c r="Q2431" t="s">
        <v>749</v>
      </c>
      <c r="R2431" t="s">
        <v>544</v>
      </c>
      <c r="S2431" t="s">
        <v>1038</v>
      </c>
      <c r="T2431" t="s">
        <v>751</v>
      </c>
      <c r="U2431" t="s">
        <v>752</v>
      </c>
      <c r="V2431" t="s">
        <v>753</v>
      </c>
      <c r="W2431" t="s">
        <v>393</v>
      </c>
      <c r="X2431" t="s">
        <v>1130</v>
      </c>
      <c r="Y2431" t="s">
        <v>755</v>
      </c>
      <c r="Z2431" t="s">
        <v>380</v>
      </c>
      <c r="AA2431" t="s">
        <v>1128</v>
      </c>
      <c r="AB2431" t="s">
        <v>1129</v>
      </c>
      <c r="AC2431" t="s">
        <v>758</v>
      </c>
      <c r="AD2431" t="s">
        <v>1049</v>
      </c>
      <c r="AE2431" t="s">
        <v>768</v>
      </c>
      <c r="AF2431" t="s">
        <v>882</v>
      </c>
      <c r="AG2431" t="s">
        <v>761</v>
      </c>
      <c r="AH2431" t="s">
        <v>762</v>
      </c>
      <c r="AI2431" t="s">
        <v>883</v>
      </c>
      <c r="AJ2431">
        <v>2284.39</v>
      </c>
      <c r="AK2431">
        <v>0</v>
      </c>
      <c r="AL2431">
        <v>0</v>
      </c>
      <c r="AM2431" t="s">
        <v>764</v>
      </c>
      <c r="AN2431" t="s">
        <v>764</v>
      </c>
      <c r="AO2431" t="s">
        <v>764</v>
      </c>
    </row>
    <row r="2432" spans="1:41" x14ac:dyDescent="0.35">
      <c r="A2432">
        <v>1023869</v>
      </c>
      <c r="B2432" t="s">
        <v>740</v>
      </c>
      <c r="C2432" t="s">
        <v>741</v>
      </c>
      <c r="D2432" t="s">
        <v>375</v>
      </c>
      <c r="E2432" t="s">
        <v>74</v>
      </c>
      <c r="F2432" t="s">
        <v>742</v>
      </c>
      <c r="G2432">
        <v>2021</v>
      </c>
      <c r="H2432">
        <v>6</v>
      </c>
      <c r="I2432" t="s">
        <v>743</v>
      </c>
      <c r="J2432" s="29">
        <v>44377</v>
      </c>
      <c r="K2432" t="s">
        <v>744</v>
      </c>
      <c r="L2432" t="s">
        <v>769</v>
      </c>
      <c r="M2432" t="s">
        <v>774</v>
      </c>
      <c r="N2432" t="s">
        <v>775</v>
      </c>
      <c r="O2432" t="s">
        <v>772</v>
      </c>
      <c r="P2432" t="s">
        <v>673</v>
      </c>
      <c r="Q2432" t="s">
        <v>749</v>
      </c>
      <c r="R2432" t="s">
        <v>544</v>
      </c>
      <c r="S2432" t="s">
        <v>1038</v>
      </c>
      <c r="T2432" t="s">
        <v>751</v>
      </c>
      <c r="U2432" t="s">
        <v>752</v>
      </c>
      <c r="V2432" t="s">
        <v>753</v>
      </c>
      <c r="W2432" t="s">
        <v>393</v>
      </c>
      <c r="X2432" t="s">
        <v>1130</v>
      </c>
      <c r="Y2432" t="s">
        <v>755</v>
      </c>
      <c r="Z2432" t="s">
        <v>380</v>
      </c>
      <c r="AA2432" t="s">
        <v>1128</v>
      </c>
      <c r="AB2432" t="s">
        <v>1129</v>
      </c>
      <c r="AC2432" t="s">
        <v>758</v>
      </c>
      <c r="AD2432" t="s">
        <v>1049</v>
      </c>
      <c r="AE2432" t="s">
        <v>768</v>
      </c>
      <c r="AF2432" t="s">
        <v>882</v>
      </c>
      <c r="AG2432" t="s">
        <v>761</v>
      </c>
      <c r="AH2432" t="s">
        <v>762</v>
      </c>
      <c r="AI2432" t="s">
        <v>883</v>
      </c>
      <c r="AJ2432">
        <v>-2284.39</v>
      </c>
      <c r="AK2432">
        <v>0</v>
      </c>
      <c r="AL2432">
        <v>0</v>
      </c>
      <c r="AM2432" t="s">
        <v>764</v>
      </c>
      <c r="AN2432" t="s">
        <v>764</v>
      </c>
      <c r="AO2432" t="s">
        <v>764</v>
      </c>
    </row>
    <row r="2433" spans="1:41" x14ac:dyDescent="0.35">
      <c r="A2433">
        <v>1023869</v>
      </c>
      <c r="B2433" t="s">
        <v>740</v>
      </c>
      <c r="C2433" t="s">
        <v>741</v>
      </c>
      <c r="D2433" t="s">
        <v>375</v>
      </c>
      <c r="E2433" t="s">
        <v>74</v>
      </c>
      <c r="F2433" t="s">
        <v>742</v>
      </c>
      <c r="G2433">
        <v>2021</v>
      </c>
      <c r="H2433">
        <v>6</v>
      </c>
      <c r="I2433" t="s">
        <v>743</v>
      </c>
      <c r="J2433" s="29">
        <v>44377</v>
      </c>
      <c r="K2433" t="s">
        <v>744</v>
      </c>
      <c r="L2433" t="s">
        <v>769</v>
      </c>
      <c r="M2433" t="s">
        <v>776</v>
      </c>
      <c r="N2433" t="s">
        <v>777</v>
      </c>
      <c r="O2433" t="s">
        <v>772</v>
      </c>
      <c r="P2433" t="s">
        <v>673</v>
      </c>
      <c r="Q2433" t="s">
        <v>749</v>
      </c>
      <c r="R2433" t="s">
        <v>544</v>
      </c>
      <c r="S2433" t="s">
        <v>1038</v>
      </c>
      <c r="T2433" t="s">
        <v>751</v>
      </c>
      <c r="U2433" t="s">
        <v>752</v>
      </c>
      <c r="V2433" t="s">
        <v>753</v>
      </c>
      <c r="W2433" t="s">
        <v>393</v>
      </c>
      <c r="X2433" t="s">
        <v>1130</v>
      </c>
      <c r="Y2433" t="s">
        <v>755</v>
      </c>
      <c r="Z2433" t="s">
        <v>380</v>
      </c>
      <c r="AA2433" t="s">
        <v>1128</v>
      </c>
      <c r="AB2433" t="s">
        <v>1129</v>
      </c>
      <c r="AC2433" t="s">
        <v>758</v>
      </c>
      <c r="AD2433" t="s">
        <v>1049</v>
      </c>
      <c r="AE2433" t="s">
        <v>768</v>
      </c>
      <c r="AF2433" t="s">
        <v>882</v>
      </c>
      <c r="AG2433" t="s">
        <v>761</v>
      </c>
      <c r="AH2433" t="s">
        <v>762</v>
      </c>
      <c r="AI2433" t="s">
        <v>883</v>
      </c>
      <c r="AJ2433">
        <v>2284.39</v>
      </c>
      <c r="AK2433">
        <v>0</v>
      </c>
      <c r="AL2433">
        <v>0</v>
      </c>
      <c r="AM2433" t="s">
        <v>764</v>
      </c>
      <c r="AN2433" t="s">
        <v>764</v>
      </c>
      <c r="AO2433" t="s">
        <v>764</v>
      </c>
    </row>
    <row r="2434" spans="1:41" x14ac:dyDescent="0.35">
      <c r="A2434">
        <v>1021417</v>
      </c>
      <c r="B2434" t="s">
        <v>740</v>
      </c>
      <c r="C2434" t="s">
        <v>741</v>
      </c>
      <c r="D2434" t="s">
        <v>375</v>
      </c>
      <c r="E2434" t="s">
        <v>520</v>
      </c>
      <c r="F2434" t="s">
        <v>742</v>
      </c>
      <c r="G2434">
        <v>2021</v>
      </c>
      <c r="H2434">
        <v>6</v>
      </c>
      <c r="I2434" t="s">
        <v>743</v>
      </c>
      <c r="J2434" s="29">
        <v>44377</v>
      </c>
      <c r="K2434" t="s">
        <v>744</v>
      </c>
      <c r="L2434" t="s">
        <v>745</v>
      </c>
      <c r="M2434" t="s">
        <v>746</v>
      </c>
      <c r="N2434" t="s">
        <v>747</v>
      </c>
      <c r="O2434" t="s">
        <v>748</v>
      </c>
      <c r="P2434" t="s">
        <v>673</v>
      </c>
      <c r="Q2434" t="s">
        <v>749</v>
      </c>
      <c r="R2434" t="s">
        <v>514</v>
      </c>
      <c r="S2434" t="s">
        <v>1039</v>
      </c>
      <c r="T2434" t="s">
        <v>751</v>
      </c>
      <c r="U2434" t="s">
        <v>752</v>
      </c>
      <c r="V2434" t="s">
        <v>753</v>
      </c>
      <c r="W2434" t="s">
        <v>403</v>
      </c>
      <c r="X2434" t="s">
        <v>1127</v>
      </c>
      <c r="Y2434" t="s">
        <v>755</v>
      </c>
      <c r="Z2434" t="s">
        <v>380</v>
      </c>
      <c r="AA2434" t="s">
        <v>1128</v>
      </c>
      <c r="AB2434" t="s">
        <v>1129</v>
      </c>
      <c r="AC2434" t="s">
        <v>758</v>
      </c>
      <c r="AD2434" t="s">
        <v>1049</v>
      </c>
      <c r="AE2434" t="s">
        <v>247</v>
      </c>
      <c r="AF2434" t="s">
        <v>882</v>
      </c>
      <c r="AG2434" t="s">
        <v>761</v>
      </c>
      <c r="AH2434" t="s">
        <v>762</v>
      </c>
      <c r="AI2434" t="s">
        <v>883</v>
      </c>
      <c r="AJ2434">
        <v>2015.64</v>
      </c>
      <c r="AK2434">
        <v>0</v>
      </c>
      <c r="AL2434">
        <v>0</v>
      </c>
      <c r="AM2434" t="s">
        <v>764</v>
      </c>
      <c r="AN2434" t="s">
        <v>764</v>
      </c>
      <c r="AO2434" t="s">
        <v>764</v>
      </c>
    </row>
    <row r="2435" spans="1:41" x14ac:dyDescent="0.35">
      <c r="A2435">
        <v>1021414</v>
      </c>
      <c r="B2435" t="s">
        <v>740</v>
      </c>
      <c r="C2435" t="s">
        <v>741</v>
      </c>
      <c r="D2435" t="s">
        <v>375</v>
      </c>
      <c r="E2435" t="s">
        <v>517</v>
      </c>
      <c r="F2435" t="s">
        <v>742</v>
      </c>
      <c r="G2435">
        <v>2021</v>
      </c>
      <c r="H2435">
        <v>6</v>
      </c>
      <c r="I2435" t="s">
        <v>743</v>
      </c>
      <c r="J2435" s="29">
        <v>44377</v>
      </c>
      <c r="K2435" t="s">
        <v>744</v>
      </c>
      <c r="L2435" t="s">
        <v>745</v>
      </c>
      <c r="M2435" t="s">
        <v>746</v>
      </c>
      <c r="N2435" t="s">
        <v>747</v>
      </c>
      <c r="O2435" t="s">
        <v>748</v>
      </c>
      <c r="P2435" t="s">
        <v>673</v>
      </c>
      <c r="Q2435" t="s">
        <v>749</v>
      </c>
      <c r="R2435" t="s">
        <v>514</v>
      </c>
      <c r="S2435" t="s">
        <v>1039</v>
      </c>
      <c r="T2435" t="s">
        <v>751</v>
      </c>
      <c r="U2435" t="s">
        <v>752</v>
      </c>
      <c r="V2435" t="s">
        <v>753</v>
      </c>
      <c r="W2435" t="s">
        <v>392</v>
      </c>
      <c r="X2435" t="s">
        <v>881</v>
      </c>
      <c r="Y2435" t="s">
        <v>755</v>
      </c>
      <c r="Z2435" t="s">
        <v>380</v>
      </c>
      <c r="AA2435" t="s">
        <v>1128</v>
      </c>
      <c r="AB2435" t="s">
        <v>1129</v>
      </c>
      <c r="AC2435" t="s">
        <v>758</v>
      </c>
      <c r="AD2435" t="s">
        <v>1049</v>
      </c>
      <c r="AE2435" t="s">
        <v>247</v>
      </c>
      <c r="AF2435" t="s">
        <v>882</v>
      </c>
      <c r="AG2435" t="s">
        <v>761</v>
      </c>
      <c r="AH2435" t="s">
        <v>762</v>
      </c>
      <c r="AI2435" t="s">
        <v>883</v>
      </c>
      <c r="AJ2435">
        <v>507.01</v>
      </c>
      <c r="AK2435">
        <v>0</v>
      </c>
      <c r="AL2435">
        <v>0</v>
      </c>
      <c r="AM2435" t="s">
        <v>764</v>
      </c>
      <c r="AN2435" t="s">
        <v>764</v>
      </c>
      <c r="AO2435" t="s">
        <v>764</v>
      </c>
    </row>
    <row r="2436" spans="1:41" x14ac:dyDescent="0.35">
      <c r="A2436">
        <v>1022703</v>
      </c>
      <c r="B2436" t="s">
        <v>740</v>
      </c>
      <c r="C2436" t="s">
        <v>741</v>
      </c>
      <c r="D2436" t="s">
        <v>375</v>
      </c>
      <c r="E2436" t="s">
        <v>68</v>
      </c>
      <c r="F2436" t="s">
        <v>742</v>
      </c>
      <c r="G2436">
        <v>2021</v>
      </c>
      <c r="H2436">
        <v>6</v>
      </c>
      <c r="I2436" t="s">
        <v>743</v>
      </c>
      <c r="J2436" s="29">
        <v>44377</v>
      </c>
      <c r="K2436" t="s">
        <v>744</v>
      </c>
      <c r="L2436" t="s">
        <v>745</v>
      </c>
      <c r="M2436" t="s">
        <v>746</v>
      </c>
      <c r="N2436" t="s">
        <v>747</v>
      </c>
      <c r="O2436" t="s">
        <v>748</v>
      </c>
      <c r="P2436" t="s">
        <v>673</v>
      </c>
      <c r="Q2436" t="s">
        <v>749</v>
      </c>
      <c r="R2436" t="s">
        <v>490</v>
      </c>
      <c r="S2436" t="s">
        <v>1040</v>
      </c>
      <c r="T2436" t="s">
        <v>751</v>
      </c>
      <c r="U2436" t="s">
        <v>752</v>
      </c>
      <c r="V2436" t="s">
        <v>753</v>
      </c>
      <c r="W2436" t="s">
        <v>393</v>
      </c>
      <c r="X2436" t="s">
        <v>1130</v>
      </c>
      <c r="Y2436" t="s">
        <v>755</v>
      </c>
      <c r="Z2436" t="s">
        <v>380</v>
      </c>
      <c r="AA2436" t="s">
        <v>1128</v>
      </c>
      <c r="AB2436" t="s">
        <v>1129</v>
      </c>
      <c r="AC2436" t="s">
        <v>758</v>
      </c>
      <c r="AD2436" t="s">
        <v>1049</v>
      </c>
      <c r="AE2436" t="s">
        <v>766</v>
      </c>
      <c r="AF2436" t="s">
        <v>882</v>
      </c>
      <c r="AG2436" t="s">
        <v>761</v>
      </c>
      <c r="AH2436" t="s">
        <v>762</v>
      </c>
      <c r="AI2436" t="s">
        <v>883</v>
      </c>
      <c r="AJ2436">
        <v>477.22</v>
      </c>
      <c r="AK2436">
        <v>0</v>
      </c>
      <c r="AL2436">
        <v>0</v>
      </c>
      <c r="AM2436" t="s">
        <v>764</v>
      </c>
      <c r="AN2436" t="s">
        <v>764</v>
      </c>
      <c r="AO2436" t="s">
        <v>764</v>
      </c>
    </row>
    <row r="2437" spans="1:41" x14ac:dyDescent="0.35">
      <c r="A2437">
        <v>1022702</v>
      </c>
      <c r="B2437" t="s">
        <v>740</v>
      </c>
      <c r="C2437" t="s">
        <v>741</v>
      </c>
      <c r="D2437" t="s">
        <v>375</v>
      </c>
      <c r="E2437" t="s">
        <v>493</v>
      </c>
      <c r="F2437" t="s">
        <v>742</v>
      </c>
      <c r="G2437">
        <v>2021</v>
      </c>
      <c r="H2437">
        <v>6</v>
      </c>
      <c r="I2437" t="s">
        <v>743</v>
      </c>
      <c r="J2437" s="29">
        <v>44377</v>
      </c>
      <c r="K2437" t="s">
        <v>744</v>
      </c>
      <c r="L2437" t="s">
        <v>745</v>
      </c>
      <c r="M2437" t="s">
        <v>746</v>
      </c>
      <c r="N2437" t="s">
        <v>747</v>
      </c>
      <c r="O2437" t="s">
        <v>748</v>
      </c>
      <c r="P2437" t="s">
        <v>673</v>
      </c>
      <c r="Q2437" t="s">
        <v>749</v>
      </c>
      <c r="R2437" t="s">
        <v>490</v>
      </c>
      <c r="S2437" t="s">
        <v>1040</v>
      </c>
      <c r="T2437" t="s">
        <v>751</v>
      </c>
      <c r="U2437" t="s">
        <v>752</v>
      </c>
      <c r="V2437" t="s">
        <v>753</v>
      </c>
      <c r="W2437" t="s">
        <v>392</v>
      </c>
      <c r="X2437" t="s">
        <v>881</v>
      </c>
      <c r="Y2437" t="s">
        <v>755</v>
      </c>
      <c r="Z2437" t="s">
        <v>380</v>
      </c>
      <c r="AA2437" t="s">
        <v>1128</v>
      </c>
      <c r="AB2437" t="s">
        <v>1129</v>
      </c>
      <c r="AC2437" t="s">
        <v>758</v>
      </c>
      <c r="AD2437" t="s">
        <v>1049</v>
      </c>
      <c r="AE2437" t="s">
        <v>766</v>
      </c>
      <c r="AF2437" t="s">
        <v>882</v>
      </c>
      <c r="AG2437" t="s">
        <v>761</v>
      </c>
      <c r="AH2437" t="s">
        <v>762</v>
      </c>
      <c r="AI2437" t="s">
        <v>883</v>
      </c>
      <c r="AJ2437">
        <v>220.37</v>
      </c>
      <c r="AK2437">
        <v>0</v>
      </c>
      <c r="AL2437">
        <v>0</v>
      </c>
      <c r="AM2437" t="s">
        <v>764</v>
      </c>
      <c r="AN2437" t="s">
        <v>764</v>
      </c>
      <c r="AO2437" t="s">
        <v>764</v>
      </c>
    </row>
    <row r="2438" spans="1:41" x14ac:dyDescent="0.35">
      <c r="A2438">
        <v>1022704</v>
      </c>
      <c r="B2438" t="s">
        <v>740</v>
      </c>
      <c r="C2438" t="s">
        <v>741</v>
      </c>
      <c r="D2438" t="s">
        <v>375</v>
      </c>
      <c r="E2438" t="s">
        <v>497</v>
      </c>
      <c r="F2438" t="s">
        <v>742</v>
      </c>
      <c r="G2438">
        <v>2021</v>
      </c>
      <c r="H2438">
        <v>6</v>
      </c>
      <c r="I2438" t="s">
        <v>743</v>
      </c>
      <c r="J2438" s="29">
        <v>44377</v>
      </c>
      <c r="K2438" t="s">
        <v>744</v>
      </c>
      <c r="L2438" t="s">
        <v>769</v>
      </c>
      <c r="M2438" t="s">
        <v>776</v>
      </c>
      <c r="N2438" t="s">
        <v>777</v>
      </c>
      <c r="O2438" t="s">
        <v>772</v>
      </c>
      <c r="P2438" t="s">
        <v>673</v>
      </c>
      <c r="Q2438" t="s">
        <v>749</v>
      </c>
      <c r="R2438" t="s">
        <v>490</v>
      </c>
      <c r="S2438" t="s">
        <v>1040</v>
      </c>
      <c r="T2438" t="s">
        <v>751</v>
      </c>
      <c r="U2438" t="s">
        <v>752</v>
      </c>
      <c r="V2438" t="s">
        <v>753</v>
      </c>
      <c r="W2438" t="s">
        <v>403</v>
      </c>
      <c r="X2438" t="s">
        <v>1127</v>
      </c>
      <c r="Y2438" t="s">
        <v>755</v>
      </c>
      <c r="Z2438" t="s">
        <v>380</v>
      </c>
      <c r="AA2438" t="s">
        <v>1128</v>
      </c>
      <c r="AB2438" t="s">
        <v>1129</v>
      </c>
      <c r="AC2438" t="s">
        <v>758</v>
      </c>
      <c r="AD2438" t="s">
        <v>1049</v>
      </c>
      <c r="AE2438" t="s">
        <v>766</v>
      </c>
      <c r="AF2438" t="s">
        <v>882</v>
      </c>
      <c r="AG2438" t="s">
        <v>761</v>
      </c>
      <c r="AH2438" t="s">
        <v>762</v>
      </c>
      <c r="AI2438" t="s">
        <v>883</v>
      </c>
      <c r="AJ2438">
        <v>438.8</v>
      </c>
      <c r="AK2438">
        <v>0</v>
      </c>
      <c r="AL2438">
        <v>0</v>
      </c>
      <c r="AM2438" t="s">
        <v>764</v>
      </c>
      <c r="AN2438" t="s">
        <v>764</v>
      </c>
      <c r="AO2438" t="s">
        <v>764</v>
      </c>
    </row>
    <row r="2439" spans="1:41" x14ac:dyDescent="0.35">
      <c r="A2439">
        <v>1022704</v>
      </c>
      <c r="B2439" t="s">
        <v>740</v>
      </c>
      <c r="C2439" t="s">
        <v>741</v>
      </c>
      <c r="D2439" t="s">
        <v>375</v>
      </c>
      <c r="E2439" t="s">
        <v>497</v>
      </c>
      <c r="F2439" t="s">
        <v>742</v>
      </c>
      <c r="G2439">
        <v>2021</v>
      </c>
      <c r="H2439">
        <v>6</v>
      </c>
      <c r="I2439" t="s">
        <v>743</v>
      </c>
      <c r="J2439" s="29">
        <v>44377</v>
      </c>
      <c r="K2439" t="s">
        <v>744</v>
      </c>
      <c r="L2439" t="s">
        <v>769</v>
      </c>
      <c r="M2439" t="s">
        <v>770</v>
      </c>
      <c r="N2439" t="s">
        <v>771</v>
      </c>
      <c r="O2439" t="s">
        <v>772</v>
      </c>
      <c r="P2439" t="s">
        <v>673</v>
      </c>
      <c r="Q2439" t="s">
        <v>749</v>
      </c>
      <c r="R2439" t="s">
        <v>490</v>
      </c>
      <c r="S2439" t="s">
        <v>1040</v>
      </c>
      <c r="T2439" t="s">
        <v>751</v>
      </c>
      <c r="U2439" t="s">
        <v>752</v>
      </c>
      <c r="V2439" t="s">
        <v>753</v>
      </c>
      <c r="W2439" t="s">
        <v>403</v>
      </c>
      <c r="X2439" t="s">
        <v>1127</v>
      </c>
      <c r="Y2439" t="s">
        <v>755</v>
      </c>
      <c r="Z2439" t="s">
        <v>380</v>
      </c>
      <c r="AA2439" t="s">
        <v>1128</v>
      </c>
      <c r="AB2439" t="s">
        <v>1129</v>
      </c>
      <c r="AC2439" t="s">
        <v>758</v>
      </c>
      <c r="AD2439" t="s">
        <v>1049</v>
      </c>
      <c r="AE2439" t="s">
        <v>766</v>
      </c>
      <c r="AF2439" t="s">
        <v>882</v>
      </c>
      <c r="AG2439" t="s">
        <v>761</v>
      </c>
      <c r="AH2439" t="s">
        <v>762</v>
      </c>
      <c r="AI2439" t="s">
        <v>883</v>
      </c>
      <c r="AJ2439">
        <v>438.8</v>
      </c>
      <c r="AK2439">
        <v>0</v>
      </c>
      <c r="AL2439">
        <v>0</v>
      </c>
      <c r="AM2439" t="s">
        <v>764</v>
      </c>
      <c r="AN2439" t="s">
        <v>764</v>
      </c>
      <c r="AO2439" t="s">
        <v>764</v>
      </c>
    </row>
    <row r="2440" spans="1:41" x14ac:dyDescent="0.35">
      <c r="A2440">
        <v>1022704</v>
      </c>
      <c r="B2440" t="s">
        <v>740</v>
      </c>
      <c r="C2440" t="s">
        <v>741</v>
      </c>
      <c r="D2440" t="s">
        <v>375</v>
      </c>
      <c r="E2440" t="s">
        <v>497</v>
      </c>
      <c r="F2440" t="s">
        <v>742</v>
      </c>
      <c r="G2440">
        <v>2021</v>
      </c>
      <c r="H2440">
        <v>6</v>
      </c>
      <c r="I2440" t="s">
        <v>743</v>
      </c>
      <c r="J2440" s="29">
        <v>44377</v>
      </c>
      <c r="K2440" t="s">
        <v>744</v>
      </c>
      <c r="L2440" t="s">
        <v>769</v>
      </c>
      <c r="M2440" t="s">
        <v>774</v>
      </c>
      <c r="N2440" t="s">
        <v>775</v>
      </c>
      <c r="O2440" t="s">
        <v>772</v>
      </c>
      <c r="P2440" t="s">
        <v>673</v>
      </c>
      <c r="Q2440" t="s">
        <v>749</v>
      </c>
      <c r="R2440" t="s">
        <v>490</v>
      </c>
      <c r="S2440" t="s">
        <v>1040</v>
      </c>
      <c r="T2440" t="s">
        <v>751</v>
      </c>
      <c r="U2440" t="s">
        <v>752</v>
      </c>
      <c r="V2440" t="s">
        <v>753</v>
      </c>
      <c r="W2440" t="s">
        <v>403</v>
      </c>
      <c r="X2440" t="s">
        <v>1127</v>
      </c>
      <c r="Y2440" t="s">
        <v>755</v>
      </c>
      <c r="Z2440" t="s">
        <v>380</v>
      </c>
      <c r="AA2440" t="s">
        <v>1128</v>
      </c>
      <c r="AB2440" t="s">
        <v>1129</v>
      </c>
      <c r="AC2440" t="s">
        <v>758</v>
      </c>
      <c r="AD2440" t="s">
        <v>1049</v>
      </c>
      <c r="AE2440" t="s">
        <v>766</v>
      </c>
      <c r="AF2440" t="s">
        <v>882</v>
      </c>
      <c r="AG2440" t="s">
        <v>761</v>
      </c>
      <c r="AH2440" t="s">
        <v>762</v>
      </c>
      <c r="AI2440" t="s">
        <v>883</v>
      </c>
      <c r="AJ2440">
        <v>-438.8</v>
      </c>
      <c r="AK2440">
        <v>0</v>
      </c>
      <c r="AL2440">
        <v>0</v>
      </c>
      <c r="AM2440" t="s">
        <v>764</v>
      </c>
      <c r="AN2440" t="s">
        <v>764</v>
      </c>
      <c r="AO2440" t="s">
        <v>764</v>
      </c>
    </row>
    <row r="2441" spans="1:41" x14ac:dyDescent="0.35">
      <c r="A2441">
        <v>1022701</v>
      </c>
      <c r="B2441" t="s">
        <v>740</v>
      </c>
      <c r="C2441" t="s">
        <v>741</v>
      </c>
      <c r="D2441" t="s">
        <v>375</v>
      </c>
      <c r="E2441" t="s">
        <v>489</v>
      </c>
      <c r="F2441" t="s">
        <v>742</v>
      </c>
      <c r="G2441">
        <v>2021</v>
      </c>
      <c r="H2441">
        <v>6</v>
      </c>
      <c r="I2441" t="s">
        <v>743</v>
      </c>
      <c r="J2441" s="29">
        <v>44377</v>
      </c>
      <c r="K2441" t="s">
        <v>744</v>
      </c>
      <c r="L2441" t="s">
        <v>769</v>
      </c>
      <c r="M2441" t="s">
        <v>770</v>
      </c>
      <c r="N2441" t="s">
        <v>771</v>
      </c>
      <c r="O2441" t="s">
        <v>772</v>
      </c>
      <c r="P2441" t="s">
        <v>673</v>
      </c>
      <c r="Q2441" t="s">
        <v>749</v>
      </c>
      <c r="R2441" t="s">
        <v>490</v>
      </c>
      <c r="S2441" t="s">
        <v>1040</v>
      </c>
      <c r="T2441" t="s">
        <v>751</v>
      </c>
      <c r="U2441" t="s">
        <v>752</v>
      </c>
      <c r="V2441" t="s">
        <v>753</v>
      </c>
      <c r="W2441" t="s">
        <v>378</v>
      </c>
      <c r="X2441" t="s">
        <v>1131</v>
      </c>
      <c r="Y2441" t="s">
        <v>755</v>
      </c>
      <c r="Z2441" t="s">
        <v>380</v>
      </c>
      <c r="AA2441" t="s">
        <v>1128</v>
      </c>
      <c r="AB2441" t="s">
        <v>1129</v>
      </c>
      <c r="AC2441" t="s">
        <v>758</v>
      </c>
      <c r="AD2441" t="s">
        <v>1049</v>
      </c>
      <c r="AE2441" t="s">
        <v>766</v>
      </c>
      <c r="AF2441" t="s">
        <v>882</v>
      </c>
      <c r="AG2441" t="s">
        <v>761</v>
      </c>
      <c r="AH2441" t="s">
        <v>762</v>
      </c>
      <c r="AI2441" t="s">
        <v>883</v>
      </c>
      <c r="AJ2441">
        <v>1296.26</v>
      </c>
      <c r="AK2441">
        <v>0</v>
      </c>
      <c r="AL2441">
        <v>0</v>
      </c>
      <c r="AM2441" t="s">
        <v>764</v>
      </c>
      <c r="AN2441" t="s">
        <v>764</v>
      </c>
      <c r="AO2441" t="s">
        <v>764</v>
      </c>
    </row>
    <row r="2442" spans="1:41" x14ac:dyDescent="0.35">
      <c r="A2442">
        <v>1022701</v>
      </c>
      <c r="B2442" t="s">
        <v>740</v>
      </c>
      <c r="C2442" t="s">
        <v>741</v>
      </c>
      <c r="D2442" t="s">
        <v>375</v>
      </c>
      <c r="E2442" t="s">
        <v>489</v>
      </c>
      <c r="F2442" t="s">
        <v>742</v>
      </c>
      <c r="G2442">
        <v>2021</v>
      </c>
      <c r="H2442">
        <v>6</v>
      </c>
      <c r="I2442" t="s">
        <v>743</v>
      </c>
      <c r="J2442" s="29">
        <v>44377</v>
      </c>
      <c r="K2442" t="s">
        <v>744</v>
      </c>
      <c r="L2442" t="s">
        <v>769</v>
      </c>
      <c r="M2442" t="s">
        <v>774</v>
      </c>
      <c r="N2442" t="s">
        <v>775</v>
      </c>
      <c r="O2442" t="s">
        <v>772</v>
      </c>
      <c r="P2442" t="s">
        <v>673</v>
      </c>
      <c r="Q2442" t="s">
        <v>749</v>
      </c>
      <c r="R2442" t="s">
        <v>490</v>
      </c>
      <c r="S2442" t="s">
        <v>1040</v>
      </c>
      <c r="T2442" t="s">
        <v>751</v>
      </c>
      <c r="U2442" t="s">
        <v>752</v>
      </c>
      <c r="V2442" t="s">
        <v>753</v>
      </c>
      <c r="W2442" t="s">
        <v>378</v>
      </c>
      <c r="X2442" t="s">
        <v>1131</v>
      </c>
      <c r="Y2442" t="s">
        <v>755</v>
      </c>
      <c r="Z2442" t="s">
        <v>380</v>
      </c>
      <c r="AA2442" t="s">
        <v>1128</v>
      </c>
      <c r="AB2442" t="s">
        <v>1129</v>
      </c>
      <c r="AC2442" t="s">
        <v>758</v>
      </c>
      <c r="AD2442" t="s">
        <v>1049</v>
      </c>
      <c r="AE2442" t="s">
        <v>766</v>
      </c>
      <c r="AF2442" t="s">
        <v>882</v>
      </c>
      <c r="AG2442" t="s">
        <v>761</v>
      </c>
      <c r="AH2442" t="s">
        <v>762</v>
      </c>
      <c r="AI2442" t="s">
        <v>883</v>
      </c>
      <c r="AJ2442">
        <v>-1296.26</v>
      </c>
      <c r="AK2442">
        <v>0</v>
      </c>
      <c r="AL2442">
        <v>0</v>
      </c>
      <c r="AM2442" t="s">
        <v>764</v>
      </c>
      <c r="AN2442" t="s">
        <v>764</v>
      </c>
      <c r="AO2442" t="s">
        <v>764</v>
      </c>
    </row>
    <row r="2443" spans="1:41" x14ac:dyDescent="0.35">
      <c r="A2443">
        <v>1022701</v>
      </c>
      <c r="B2443" t="s">
        <v>740</v>
      </c>
      <c r="C2443" t="s">
        <v>741</v>
      </c>
      <c r="D2443" t="s">
        <v>375</v>
      </c>
      <c r="E2443" t="s">
        <v>489</v>
      </c>
      <c r="F2443" t="s">
        <v>742</v>
      </c>
      <c r="G2443">
        <v>2021</v>
      </c>
      <c r="H2443">
        <v>6</v>
      </c>
      <c r="I2443" t="s">
        <v>743</v>
      </c>
      <c r="J2443" s="29">
        <v>44377</v>
      </c>
      <c r="K2443" t="s">
        <v>744</v>
      </c>
      <c r="L2443" t="s">
        <v>769</v>
      </c>
      <c r="M2443" t="s">
        <v>776</v>
      </c>
      <c r="N2443" t="s">
        <v>777</v>
      </c>
      <c r="O2443" t="s">
        <v>772</v>
      </c>
      <c r="P2443" t="s">
        <v>673</v>
      </c>
      <c r="Q2443" t="s">
        <v>749</v>
      </c>
      <c r="R2443" t="s">
        <v>490</v>
      </c>
      <c r="S2443" t="s">
        <v>1040</v>
      </c>
      <c r="T2443" t="s">
        <v>751</v>
      </c>
      <c r="U2443" t="s">
        <v>752</v>
      </c>
      <c r="V2443" t="s">
        <v>753</v>
      </c>
      <c r="W2443" t="s">
        <v>378</v>
      </c>
      <c r="X2443" t="s">
        <v>1131</v>
      </c>
      <c r="Y2443" t="s">
        <v>755</v>
      </c>
      <c r="Z2443" t="s">
        <v>380</v>
      </c>
      <c r="AA2443" t="s">
        <v>1128</v>
      </c>
      <c r="AB2443" t="s">
        <v>1129</v>
      </c>
      <c r="AC2443" t="s">
        <v>758</v>
      </c>
      <c r="AD2443" t="s">
        <v>1049</v>
      </c>
      <c r="AE2443" t="s">
        <v>766</v>
      </c>
      <c r="AF2443" t="s">
        <v>882</v>
      </c>
      <c r="AG2443" t="s">
        <v>761</v>
      </c>
      <c r="AH2443" t="s">
        <v>762</v>
      </c>
      <c r="AI2443" t="s">
        <v>883</v>
      </c>
      <c r="AJ2443">
        <v>1296.26</v>
      </c>
      <c r="AK2443">
        <v>0</v>
      </c>
      <c r="AL2443">
        <v>0</v>
      </c>
      <c r="AM2443" t="s">
        <v>764</v>
      </c>
      <c r="AN2443" t="s">
        <v>764</v>
      </c>
      <c r="AO2443" t="s">
        <v>764</v>
      </c>
    </row>
    <row r="2444" spans="1:41" x14ac:dyDescent="0.35">
      <c r="A2444">
        <v>1024740</v>
      </c>
      <c r="B2444" t="s">
        <v>740</v>
      </c>
      <c r="C2444" t="s">
        <v>741</v>
      </c>
      <c r="D2444" t="s">
        <v>375</v>
      </c>
      <c r="E2444" t="s">
        <v>478</v>
      </c>
      <c r="F2444" t="s">
        <v>742</v>
      </c>
      <c r="G2444">
        <v>2021</v>
      </c>
      <c r="H2444">
        <v>6</v>
      </c>
      <c r="I2444" t="s">
        <v>743</v>
      </c>
      <c r="J2444" s="29">
        <v>44377</v>
      </c>
      <c r="K2444" t="s">
        <v>744</v>
      </c>
      <c r="L2444" t="s">
        <v>769</v>
      </c>
      <c r="M2444" t="s">
        <v>770</v>
      </c>
      <c r="N2444" t="s">
        <v>771</v>
      </c>
      <c r="O2444" t="s">
        <v>772</v>
      </c>
      <c r="P2444" t="s">
        <v>673</v>
      </c>
      <c r="Q2444" t="s">
        <v>749</v>
      </c>
      <c r="R2444" t="s">
        <v>471</v>
      </c>
      <c r="S2444" t="s">
        <v>1041</v>
      </c>
      <c r="T2444" t="s">
        <v>751</v>
      </c>
      <c r="U2444" t="s">
        <v>752</v>
      </c>
      <c r="V2444" t="s">
        <v>753</v>
      </c>
      <c r="W2444" t="s">
        <v>403</v>
      </c>
      <c r="X2444" t="s">
        <v>1127</v>
      </c>
      <c r="Y2444" t="s">
        <v>755</v>
      </c>
      <c r="Z2444" t="s">
        <v>380</v>
      </c>
      <c r="AA2444" t="s">
        <v>1128</v>
      </c>
      <c r="AB2444" t="s">
        <v>1129</v>
      </c>
      <c r="AC2444" t="s">
        <v>758</v>
      </c>
      <c r="AD2444" t="s">
        <v>1049</v>
      </c>
      <c r="AE2444" t="s">
        <v>472</v>
      </c>
      <c r="AF2444" t="s">
        <v>882</v>
      </c>
      <c r="AG2444" t="s">
        <v>761</v>
      </c>
      <c r="AH2444" t="s">
        <v>762</v>
      </c>
      <c r="AI2444" t="s">
        <v>883</v>
      </c>
      <c r="AJ2444">
        <v>416.94</v>
      </c>
      <c r="AK2444">
        <v>0</v>
      </c>
      <c r="AL2444">
        <v>0</v>
      </c>
      <c r="AM2444" t="s">
        <v>764</v>
      </c>
      <c r="AN2444" t="s">
        <v>764</v>
      </c>
      <c r="AO2444" t="s">
        <v>764</v>
      </c>
    </row>
    <row r="2445" spans="1:41" x14ac:dyDescent="0.35">
      <c r="A2445">
        <v>1024740</v>
      </c>
      <c r="B2445" t="s">
        <v>740</v>
      </c>
      <c r="C2445" t="s">
        <v>741</v>
      </c>
      <c r="D2445" t="s">
        <v>375</v>
      </c>
      <c r="E2445" t="s">
        <v>478</v>
      </c>
      <c r="F2445" t="s">
        <v>742</v>
      </c>
      <c r="G2445">
        <v>2021</v>
      </c>
      <c r="H2445">
        <v>6</v>
      </c>
      <c r="I2445" t="s">
        <v>743</v>
      </c>
      <c r="J2445" s="29">
        <v>44377</v>
      </c>
      <c r="K2445" t="s">
        <v>744</v>
      </c>
      <c r="L2445" t="s">
        <v>769</v>
      </c>
      <c r="M2445" t="s">
        <v>774</v>
      </c>
      <c r="N2445" t="s">
        <v>775</v>
      </c>
      <c r="O2445" t="s">
        <v>772</v>
      </c>
      <c r="P2445" t="s">
        <v>673</v>
      </c>
      <c r="Q2445" t="s">
        <v>749</v>
      </c>
      <c r="R2445" t="s">
        <v>471</v>
      </c>
      <c r="S2445" t="s">
        <v>1041</v>
      </c>
      <c r="T2445" t="s">
        <v>751</v>
      </c>
      <c r="U2445" t="s">
        <v>752</v>
      </c>
      <c r="V2445" t="s">
        <v>753</v>
      </c>
      <c r="W2445" t="s">
        <v>403</v>
      </c>
      <c r="X2445" t="s">
        <v>1127</v>
      </c>
      <c r="Y2445" t="s">
        <v>755</v>
      </c>
      <c r="Z2445" t="s">
        <v>380</v>
      </c>
      <c r="AA2445" t="s">
        <v>1128</v>
      </c>
      <c r="AB2445" t="s">
        <v>1129</v>
      </c>
      <c r="AC2445" t="s">
        <v>758</v>
      </c>
      <c r="AD2445" t="s">
        <v>1049</v>
      </c>
      <c r="AE2445" t="s">
        <v>472</v>
      </c>
      <c r="AF2445" t="s">
        <v>882</v>
      </c>
      <c r="AG2445" t="s">
        <v>761</v>
      </c>
      <c r="AH2445" t="s">
        <v>762</v>
      </c>
      <c r="AI2445" t="s">
        <v>883</v>
      </c>
      <c r="AJ2445">
        <v>-416.94</v>
      </c>
      <c r="AK2445">
        <v>0</v>
      </c>
      <c r="AL2445">
        <v>0</v>
      </c>
      <c r="AM2445" t="s">
        <v>764</v>
      </c>
      <c r="AN2445" t="s">
        <v>764</v>
      </c>
      <c r="AO2445" t="s">
        <v>764</v>
      </c>
    </row>
    <row r="2446" spans="1:41" x14ac:dyDescent="0.35">
      <c r="A2446">
        <v>1024740</v>
      </c>
      <c r="B2446" t="s">
        <v>740</v>
      </c>
      <c r="C2446" t="s">
        <v>741</v>
      </c>
      <c r="D2446" t="s">
        <v>375</v>
      </c>
      <c r="E2446" t="s">
        <v>478</v>
      </c>
      <c r="F2446" t="s">
        <v>742</v>
      </c>
      <c r="G2446">
        <v>2021</v>
      </c>
      <c r="H2446">
        <v>6</v>
      </c>
      <c r="I2446" t="s">
        <v>743</v>
      </c>
      <c r="J2446" s="29">
        <v>44372</v>
      </c>
      <c r="K2446" t="s">
        <v>744</v>
      </c>
      <c r="L2446" t="s">
        <v>745</v>
      </c>
      <c r="M2446" t="s">
        <v>779</v>
      </c>
      <c r="N2446" t="s">
        <v>780</v>
      </c>
      <c r="O2446" t="s">
        <v>781</v>
      </c>
      <c r="P2446" t="s">
        <v>673</v>
      </c>
      <c r="Q2446" t="s">
        <v>749</v>
      </c>
      <c r="R2446" t="s">
        <v>471</v>
      </c>
      <c r="S2446" t="s">
        <v>1041</v>
      </c>
      <c r="T2446" t="s">
        <v>751</v>
      </c>
      <c r="U2446" t="s">
        <v>752</v>
      </c>
      <c r="V2446" t="s">
        <v>753</v>
      </c>
      <c r="W2446" t="s">
        <v>403</v>
      </c>
      <c r="X2446" t="s">
        <v>1127</v>
      </c>
      <c r="Y2446" t="s">
        <v>755</v>
      </c>
      <c r="Z2446" t="s">
        <v>380</v>
      </c>
      <c r="AA2446" t="s">
        <v>1128</v>
      </c>
      <c r="AB2446" t="s">
        <v>1129</v>
      </c>
      <c r="AC2446" t="s">
        <v>758</v>
      </c>
      <c r="AD2446" t="s">
        <v>1049</v>
      </c>
      <c r="AE2446" t="s">
        <v>472</v>
      </c>
      <c r="AF2446" t="s">
        <v>882</v>
      </c>
      <c r="AG2446" t="s">
        <v>761</v>
      </c>
      <c r="AH2446" t="s">
        <v>762</v>
      </c>
      <c r="AI2446" t="s">
        <v>883</v>
      </c>
      <c r="AJ2446">
        <v>-18365.61</v>
      </c>
      <c r="AK2446">
        <v>0</v>
      </c>
      <c r="AL2446">
        <v>0</v>
      </c>
      <c r="AM2446" t="s">
        <v>764</v>
      </c>
      <c r="AN2446" t="s">
        <v>764</v>
      </c>
      <c r="AO2446" t="s">
        <v>764</v>
      </c>
    </row>
    <row r="2447" spans="1:41" x14ac:dyDescent="0.35">
      <c r="A2447">
        <v>1024740</v>
      </c>
      <c r="B2447" t="s">
        <v>740</v>
      </c>
      <c r="C2447" t="s">
        <v>741</v>
      </c>
      <c r="D2447" t="s">
        <v>375</v>
      </c>
      <c r="E2447" t="s">
        <v>478</v>
      </c>
      <c r="F2447" t="s">
        <v>742</v>
      </c>
      <c r="G2447">
        <v>2021</v>
      </c>
      <c r="H2447">
        <v>6</v>
      </c>
      <c r="I2447" t="s">
        <v>743</v>
      </c>
      <c r="J2447" s="29">
        <v>44377</v>
      </c>
      <c r="K2447" t="s">
        <v>744</v>
      </c>
      <c r="L2447" t="s">
        <v>769</v>
      </c>
      <c r="M2447" t="s">
        <v>776</v>
      </c>
      <c r="N2447" t="s">
        <v>777</v>
      </c>
      <c r="O2447" t="s">
        <v>772</v>
      </c>
      <c r="P2447" t="s">
        <v>673</v>
      </c>
      <c r="Q2447" t="s">
        <v>749</v>
      </c>
      <c r="R2447" t="s">
        <v>471</v>
      </c>
      <c r="S2447" t="s">
        <v>1041</v>
      </c>
      <c r="T2447" t="s">
        <v>751</v>
      </c>
      <c r="U2447" t="s">
        <v>752</v>
      </c>
      <c r="V2447" t="s">
        <v>753</v>
      </c>
      <c r="W2447" t="s">
        <v>403</v>
      </c>
      <c r="X2447" t="s">
        <v>1127</v>
      </c>
      <c r="Y2447" t="s">
        <v>755</v>
      </c>
      <c r="Z2447" t="s">
        <v>380</v>
      </c>
      <c r="AA2447" t="s">
        <v>1128</v>
      </c>
      <c r="AB2447" t="s">
        <v>1129</v>
      </c>
      <c r="AC2447" t="s">
        <v>758</v>
      </c>
      <c r="AD2447" t="s">
        <v>1049</v>
      </c>
      <c r="AE2447" t="s">
        <v>472</v>
      </c>
      <c r="AF2447" t="s">
        <v>882</v>
      </c>
      <c r="AG2447" t="s">
        <v>761</v>
      </c>
      <c r="AH2447" t="s">
        <v>762</v>
      </c>
      <c r="AI2447" t="s">
        <v>883</v>
      </c>
      <c r="AJ2447">
        <v>416.94</v>
      </c>
      <c r="AK2447">
        <v>0</v>
      </c>
      <c r="AL2447">
        <v>0</v>
      </c>
      <c r="AM2447" t="s">
        <v>764</v>
      </c>
      <c r="AN2447" t="s">
        <v>764</v>
      </c>
      <c r="AO2447" t="s">
        <v>764</v>
      </c>
    </row>
    <row r="2448" spans="1:41" x14ac:dyDescent="0.35">
      <c r="A2448">
        <v>1024739</v>
      </c>
      <c r="B2448" t="s">
        <v>740</v>
      </c>
      <c r="C2448" t="s">
        <v>741</v>
      </c>
      <c r="D2448" t="s">
        <v>375</v>
      </c>
      <c r="E2448" t="s">
        <v>65</v>
      </c>
      <c r="F2448" t="s">
        <v>742</v>
      </c>
      <c r="G2448">
        <v>2021</v>
      </c>
      <c r="H2448">
        <v>6</v>
      </c>
      <c r="I2448" t="s">
        <v>743</v>
      </c>
      <c r="J2448" s="29">
        <v>44372</v>
      </c>
      <c r="K2448" t="s">
        <v>744</v>
      </c>
      <c r="L2448" t="s">
        <v>745</v>
      </c>
      <c r="M2448" t="s">
        <v>779</v>
      </c>
      <c r="N2448" t="s">
        <v>780</v>
      </c>
      <c r="O2448" t="s">
        <v>781</v>
      </c>
      <c r="P2448" t="s">
        <v>673</v>
      </c>
      <c r="Q2448" t="s">
        <v>749</v>
      </c>
      <c r="R2448" t="s">
        <v>471</v>
      </c>
      <c r="S2448" t="s">
        <v>1041</v>
      </c>
      <c r="T2448" t="s">
        <v>751</v>
      </c>
      <c r="U2448" t="s">
        <v>752</v>
      </c>
      <c r="V2448" t="s">
        <v>753</v>
      </c>
      <c r="W2448" t="s">
        <v>393</v>
      </c>
      <c r="X2448" t="s">
        <v>1130</v>
      </c>
      <c r="Y2448" t="s">
        <v>755</v>
      </c>
      <c r="Z2448" t="s">
        <v>380</v>
      </c>
      <c r="AA2448" t="s">
        <v>1128</v>
      </c>
      <c r="AB2448" t="s">
        <v>1129</v>
      </c>
      <c r="AC2448" t="s">
        <v>758</v>
      </c>
      <c r="AD2448" t="s">
        <v>1049</v>
      </c>
      <c r="AE2448" t="s">
        <v>472</v>
      </c>
      <c r="AF2448" t="s">
        <v>882</v>
      </c>
      <c r="AG2448" t="s">
        <v>761</v>
      </c>
      <c r="AH2448" t="s">
        <v>762</v>
      </c>
      <c r="AI2448" t="s">
        <v>883</v>
      </c>
      <c r="AJ2448">
        <v>-3079.72</v>
      </c>
      <c r="AK2448">
        <v>0</v>
      </c>
      <c r="AL2448">
        <v>0</v>
      </c>
      <c r="AM2448" t="s">
        <v>764</v>
      </c>
      <c r="AN2448" t="s">
        <v>764</v>
      </c>
      <c r="AO2448" t="s">
        <v>764</v>
      </c>
    </row>
    <row r="2449" spans="1:41" x14ac:dyDescent="0.35">
      <c r="A2449">
        <v>1024738</v>
      </c>
      <c r="B2449" t="s">
        <v>740</v>
      </c>
      <c r="C2449" t="s">
        <v>741</v>
      </c>
      <c r="D2449" t="s">
        <v>375</v>
      </c>
      <c r="E2449" t="s">
        <v>474</v>
      </c>
      <c r="F2449" t="s">
        <v>742</v>
      </c>
      <c r="G2449">
        <v>2021</v>
      </c>
      <c r="H2449">
        <v>6</v>
      </c>
      <c r="I2449" t="s">
        <v>743</v>
      </c>
      <c r="J2449" s="29">
        <v>44372</v>
      </c>
      <c r="K2449" t="s">
        <v>744</v>
      </c>
      <c r="L2449" t="s">
        <v>745</v>
      </c>
      <c r="M2449" t="s">
        <v>779</v>
      </c>
      <c r="N2449" t="s">
        <v>780</v>
      </c>
      <c r="O2449" t="s">
        <v>781</v>
      </c>
      <c r="P2449" t="s">
        <v>673</v>
      </c>
      <c r="Q2449" t="s">
        <v>749</v>
      </c>
      <c r="R2449" t="s">
        <v>471</v>
      </c>
      <c r="S2449" t="s">
        <v>1041</v>
      </c>
      <c r="T2449" t="s">
        <v>751</v>
      </c>
      <c r="U2449" t="s">
        <v>752</v>
      </c>
      <c r="V2449" t="s">
        <v>753</v>
      </c>
      <c r="W2449" t="s">
        <v>392</v>
      </c>
      <c r="X2449" t="s">
        <v>881</v>
      </c>
      <c r="Y2449" t="s">
        <v>755</v>
      </c>
      <c r="Z2449" t="s">
        <v>380</v>
      </c>
      <c r="AA2449" t="s">
        <v>1128</v>
      </c>
      <c r="AB2449" t="s">
        <v>1129</v>
      </c>
      <c r="AC2449" t="s">
        <v>758</v>
      </c>
      <c r="AD2449" t="s">
        <v>1049</v>
      </c>
      <c r="AE2449" t="s">
        <v>472</v>
      </c>
      <c r="AF2449" t="s">
        <v>882</v>
      </c>
      <c r="AG2449" t="s">
        <v>761</v>
      </c>
      <c r="AH2449" t="s">
        <v>762</v>
      </c>
      <c r="AI2449" t="s">
        <v>883</v>
      </c>
      <c r="AJ2449">
        <v>-5419.47</v>
      </c>
      <c r="AK2449">
        <v>0</v>
      </c>
      <c r="AL2449">
        <v>0</v>
      </c>
      <c r="AM2449" t="s">
        <v>764</v>
      </c>
      <c r="AN2449" t="s">
        <v>764</v>
      </c>
      <c r="AO2449" t="s">
        <v>764</v>
      </c>
    </row>
    <row r="2450" spans="1:41" x14ac:dyDescent="0.35">
      <c r="A2450">
        <v>1024737</v>
      </c>
      <c r="B2450" t="s">
        <v>740</v>
      </c>
      <c r="C2450" t="s">
        <v>741</v>
      </c>
      <c r="D2450" t="s">
        <v>375</v>
      </c>
      <c r="E2450" t="s">
        <v>470</v>
      </c>
      <c r="F2450" t="s">
        <v>742</v>
      </c>
      <c r="G2450">
        <v>2021</v>
      </c>
      <c r="H2450">
        <v>6</v>
      </c>
      <c r="I2450" t="s">
        <v>743</v>
      </c>
      <c r="J2450" s="29">
        <v>44377</v>
      </c>
      <c r="K2450" t="s">
        <v>744</v>
      </c>
      <c r="L2450" t="s">
        <v>769</v>
      </c>
      <c r="M2450" t="s">
        <v>770</v>
      </c>
      <c r="N2450" t="s">
        <v>771</v>
      </c>
      <c r="O2450" t="s">
        <v>772</v>
      </c>
      <c r="P2450" t="s">
        <v>673</v>
      </c>
      <c r="Q2450" t="s">
        <v>749</v>
      </c>
      <c r="R2450" t="s">
        <v>471</v>
      </c>
      <c r="S2450" t="s">
        <v>1041</v>
      </c>
      <c r="T2450" t="s">
        <v>751</v>
      </c>
      <c r="U2450" t="s">
        <v>752</v>
      </c>
      <c r="V2450" t="s">
        <v>753</v>
      </c>
      <c r="W2450" t="s">
        <v>378</v>
      </c>
      <c r="X2450" t="s">
        <v>1131</v>
      </c>
      <c r="Y2450" t="s">
        <v>755</v>
      </c>
      <c r="Z2450" t="s">
        <v>380</v>
      </c>
      <c r="AA2450" t="s">
        <v>1128</v>
      </c>
      <c r="AB2450" t="s">
        <v>1129</v>
      </c>
      <c r="AC2450" t="s">
        <v>758</v>
      </c>
      <c r="AD2450" t="s">
        <v>1049</v>
      </c>
      <c r="AE2450" t="s">
        <v>472</v>
      </c>
      <c r="AF2450" t="s">
        <v>882</v>
      </c>
      <c r="AG2450" t="s">
        <v>761</v>
      </c>
      <c r="AH2450" t="s">
        <v>762</v>
      </c>
      <c r="AI2450" t="s">
        <v>883</v>
      </c>
      <c r="AJ2450">
        <v>567.29999999999995</v>
      </c>
      <c r="AK2450">
        <v>0</v>
      </c>
      <c r="AL2450">
        <v>0</v>
      </c>
      <c r="AM2450" t="s">
        <v>764</v>
      </c>
      <c r="AN2450" t="s">
        <v>764</v>
      </c>
      <c r="AO2450" t="s">
        <v>764</v>
      </c>
    </row>
    <row r="2451" spans="1:41" x14ac:dyDescent="0.35">
      <c r="A2451">
        <v>1024737</v>
      </c>
      <c r="B2451" t="s">
        <v>740</v>
      </c>
      <c r="C2451" t="s">
        <v>741</v>
      </c>
      <c r="D2451" t="s">
        <v>375</v>
      </c>
      <c r="E2451" t="s">
        <v>470</v>
      </c>
      <c r="F2451" t="s">
        <v>742</v>
      </c>
      <c r="G2451">
        <v>2021</v>
      </c>
      <c r="H2451">
        <v>6</v>
      </c>
      <c r="I2451" t="s">
        <v>743</v>
      </c>
      <c r="J2451" s="29">
        <v>44377</v>
      </c>
      <c r="K2451" t="s">
        <v>744</v>
      </c>
      <c r="L2451" t="s">
        <v>769</v>
      </c>
      <c r="M2451" t="s">
        <v>774</v>
      </c>
      <c r="N2451" t="s">
        <v>775</v>
      </c>
      <c r="O2451" t="s">
        <v>772</v>
      </c>
      <c r="P2451" t="s">
        <v>673</v>
      </c>
      <c r="Q2451" t="s">
        <v>749</v>
      </c>
      <c r="R2451" t="s">
        <v>471</v>
      </c>
      <c r="S2451" t="s">
        <v>1041</v>
      </c>
      <c r="T2451" t="s">
        <v>751</v>
      </c>
      <c r="U2451" t="s">
        <v>752</v>
      </c>
      <c r="V2451" t="s">
        <v>753</v>
      </c>
      <c r="W2451" t="s">
        <v>378</v>
      </c>
      <c r="X2451" t="s">
        <v>1131</v>
      </c>
      <c r="Y2451" t="s">
        <v>755</v>
      </c>
      <c r="Z2451" t="s">
        <v>380</v>
      </c>
      <c r="AA2451" t="s">
        <v>1128</v>
      </c>
      <c r="AB2451" t="s">
        <v>1129</v>
      </c>
      <c r="AC2451" t="s">
        <v>758</v>
      </c>
      <c r="AD2451" t="s">
        <v>1049</v>
      </c>
      <c r="AE2451" t="s">
        <v>472</v>
      </c>
      <c r="AF2451" t="s">
        <v>882</v>
      </c>
      <c r="AG2451" t="s">
        <v>761</v>
      </c>
      <c r="AH2451" t="s">
        <v>762</v>
      </c>
      <c r="AI2451" t="s">
        <v>883</v>
      </c>
      <c r="AJ2451">
        <v>-567.29999999999995</v>
      </c>
      <c r="AK2451">
        <v>0</v>
      </c>
      <c r="AL2451">
        <v>0</v>
      </c>
      <c r="AM2451" t="s">
        <v>764</v>
      </c>
      <c r="AN2451" t="s">
        <v>764</v>
      </c>
      <c r="AO2451" t="s">
        <v>764</v>
      </c>
    </row>
    <row r="2452" spans="1:41" x14ac:dyDescent="0.35">
      <c r="A2452">
        <v>1024737</v>
      </c>
      <c r="B2452" t="s">
        <v>740</v>
      </c>
      <c r="C2452" t="s">
        <v>741</v>
      </c>
      <c r="D2452" t="s">
        <v>375</v>
      </c>
      <c r="E2452" t="s">
        <v>470</v>
      </c>
      <c r="F2452" t="s">
        <v>742</v>
      </c>
      <c r="G2452">
        <v>2021</v>
      </c>
      <c r="H2452">
        <v>6</v>
      </c>
      <c r="I2452" t="s">
        <v>743</v>
      </c>
      <c r="J2452" s="29">
        <v>44377</v>
      </c>
      <c r="K2452" t="s">
        <v>744</v>
      </c>
      <c r="L2452" t="s">
        <v>769</v>
      </c>
      <c r="M2452" t="s">
        <v>776</v>
      </c>
      <c r="N2452" t="s">
        <v>777</v>
      </c>
      <c r="O2452" t="s">
        <v>772</v>
      </c>
      <c r="P2452" t="s">
        <v>673</v>
      </c>
      <c r="Q2452" t="s">
        <v>749</v>
      </c>
      <c r="R2452" t="s">
        <v>471</v>
      </c>
      <c r="S2452" t="s">
        <v>1041</v>
      </c>
      <c r="T2452" t="s">
        <v>751</v>
      </c>
      <c r="U2452" t="s">
        <v>752</v>
      </c>
      <c r="V2452" t="s">
        <v>753</v>
      </c>
      <c r="W2452" t="s">
        <v>378</v>
      </c>
      <c r="X2452" t="s">
        <v>1131</v>
      </c>
      <c r="Y2452" t="s">
        <v>755</v>
      </c>
      <c r="Z2452" t="s">
        <v>380</v>
      </c>
      <c r="AA2452" t="s">
        <v>1128</v>
      </c>
      <c r="AB2452" t="s">
        <v>1129</v>
      </c>
      <c r="AC2452" t="s">
        <v>758</v>
      </c>
      <c r="AD2452" t="s">
        <v>1049</v>
      </c>
      <c r="AE2452" t="s">
        <v>472</v>
      </c>
      <c r="AF2452" t="s">
        <v>882</v>
      </c>
      <c r="AG2452" t="s">
        <v>761</v>
      </c>
      <c r="AH2452" t="s">
        <v>762</v>
      </c>
      <c r="AI2452" t="s">
        <v>883</v>
      </c>
      <c r="AJ2452">
        <v>567.29999999999995</v>
      </c>
      <c r="AK2452">
        <v>0</v>
      </c>
      <c r="AL2452">
        <v>0</v>
      </c>
      <c r="AM2452" t="s">
        <v>764</v>
      </c>
      <c r="AN2452" t="s">
        <v>764</v>
      </c>
      <c r="AO2452" t="s">
        <v>764</v>
      </c>
    </row>
    <row r="2453" spans="1:41" x14ac:dyDescent="0.35">
      <c r="A2453">
        <v>1024996</v>
      </c>
      <c r="B2453" t="s">
        <v>740</v>
      </c>
      <c r="C2453" t="s">
        <v>741</v>
      </c>
      <c r="D2453" t="s">
        <v>375</v>
      </c>
      <c r="E2453" t="s">
        <v>391</v>
      </c>
      <c r="F2453" t="s">
        <v>742</v>
      </c>
      <c r="G2453">
        <v>2021</v>
      </c>
      <c r="H2453">
        <v>6</v>
      </c>
      <c r="I2453" t="s">
        <v>743</v>
      </c>
      <c r="J2453" s="29">
        <v>44377</v>
      </c>
      <c r="K2453" t="s">
        <v>744</v>
      </c>
      <c r="L2453" t="s">
        <v>769</v>
      </c>
      <c r="M2453" t="s">
        <v>770</v>
      </c>
      <c r="N2453" t="s">
        <v>771</v>
      </c>
      <c r="O2453" t="s">
        <v>772</v>
      </c>
      <c r="P2453" t="s">
        <v>673</v>
      </c>
      <c r="Q2453" t="s">
        <v>749</v>
      </c>
      <c r="R2453" t="s">
        <v>376</v>
      </c>
      <c r="S2453" t="s">
        <v>1042</v>
      </c>
      <c r="T2453" t="s">
        <v>751</v>
      </c>
      <c r="U2453" t="s">
        <v>752</v>
      </c>
      <c r="V2453" t="s">
        <v>753</v>
      </c>
      <c r="W2453" t="s">
        <v>392</v>
      </c>
      <c r="X2453" t="s">
        <v>881</v>
      </c>
      <c r="Y2453" t="s">
        <v>755</v>
      </c>
      <c r="Z2453" t="s">
        <v>380</v>
      </c>
      <c r="AA2453" t="s">
        <v>1128</v>
      </c>
      <c r="AB2453" t="s">
        <v>1129</v>
      </c>
      <c r="AC2453" t="s">
        <v>758</v>
      </c>
      <c r="AD2453" t="s">
        <v>1049</v>
      </c>
      <c r="AE2453" t="s">
        <v>768</v>
      </c>
      <c r="AF2453" t="s">
        <v>882</v>
      </c>
      <c r="AG2453" t="s">
        <v>761</v>
      </c>
      <c r="AH2453" t="s">
        <v>762</v>
      </c>
      <c r="AI2453" t="s">
        <v>883</v>
      </c>
      <c r="AJ2453">
        <v>2948.2</v>
      </c>
      <c r="AK2453">
        <v>0</v>
      </c>
      <c r="AL2453">
        <v>0</v>
      </c>
      <c r="AM2453" t="s">
        <v>764</v>
      </c>
      <c r="AN2453" t="s">
        <v>764</v>
      </c>
      <c r="AO2453" t="s">
        <v>764</v>
      </c>
    </row>
    <row r="2454" spans="1:41" x14ac:dyDescent="0.35">
      <c r="A2454">
        <v>1024996</v>
      </c>
      <c r="B2454" t="s">
        <v>740</v>
      </c>
      <c r="C2454" t="s">
        <v>741</v>
      </c>
      <c r="D2454" t="s">
        <v>375</v>
      </c>
      <c r="E2454" t="s">
        <v>391</v>
      </c>
      <c r="F2454" t="s">
        <v>742</v>
      </c>
      <c r="G2454">
        <v>2021</v>
      </c>
      <c r="H2454">
        <v>6</v>
      </c>
      <c r="I2454" t="s">
        <v>743</v>
      </c>
      <c r="J2454" s="29">
        <v>44377</v>
      </c>
      <c r="K2454" t="s">
        <v>744</v>
      </c>
      <c r="L2454" t="s">
        <v>769</v>
      </c>
      <c r="M2454" t="s">
        <v>774</v>
      </c>
      <c r="N2454" t="s">
        <v>775</v>
      </c>
      <c r="O2454" t="s">
        <v>772</v>
      </c>
      <c r="P2454" t="s">
        <v>673</v>
      </c>
      <c r="Q2454" t="s">
        <v>749</v>
      </c>
      <c r="R2454" t="s">
        <v>376</v>
      </c>
      <c r="S2454" t="s">
        <v>1042</v>
      </c>
      <c r="T2454" t="s">
        <v>751</v>
      </c>
      <c r="U2454" t="s">
        <v>752</v>
      </c>
      <c r="V2454" t="s">
        <v>753</v>
      </c>
      <c r="W2454" t="s">
        <v>392</v>
      </c>
      <c r="X2454" t="s">
        <v>881</v>
      </c>
      <c r="Y2454" t="s">
        <v>755</v>
      </c>
      <c r="Z2454" t="s">
        <v>380</v>
      </c>
      <c r="AA2454" t="s">
        <v>1128</v>
      </c>
      <c r="AB2454" t="s">
        <v>1129</v>
      </c>
      <c r="AC2454" t="s">
        <v>758</v>
      </c>
      <c r="AD2454" t="s">
        <v>1049</v>
      </c>
      <c r="AE2454" t="s">
        <v>768</v>
      </c>
      <c r="AF2454" t="s">
        <v>882</v>
      </c>
      <c r="AG2454" t="s">
        <v>761</v>
      </c>
      <c r="AH2454" t="s">
        <v>762</v>
      </c>
      <c r="AI2454" t="s">
        <v>883</v>
      </c>
      <c r="AJ2454">
        <v>-2948.2</v>
      </c>
      <c r="AK2454">
        <v>0</v>
      </c>
      <c r="AL2454">
        <v>0</v>
      </c>
      <c r="AM2454" t="s">
        <v>764</v>
      </c>
      <c r="AN2454" t="s">
        <v>764</v>
      </c>
      <c r="AO2454" t="s">
        <v>764</v>
      </c>
    </row>
    <row r="2455" spans="1:41" x14ac:dyDescent="0.35">
      <c r="A2455">
        <v>1024996</v>
      </c>
      <c r="B2455" t="s">
        <v>740</v>
      </c>
      <c r="C2455" t="s">
        <v>741</v>
      </c>
      <c r="D2455" t="s">
        <v>375</v>
      </c>
      <c r="E2455" t="s">
        <v>391</v>
      </c>
      <c r="F2455" t="s">
        <v>742</v>
      </c>
      <c r="G2455">
        <v>2021</v>
      </c>
      <c r="H2455">
        <v>6</v>
      </c>
      <c r="I2455" t="s">
        <v>743</v>
      </c>
      <c r="J2455" s="29">
        <v>44377</v>
      </c>
      <c r="K2455" t="s">
        <v>744</v>
      </c>
      <c r="L2455" t="s">
        <v>745</v>
      </c>
      <c r="M2455" t="s">
        <v>746</v>
      </c>
      <c r="N2455" t="s">
        <v>747</v>
      </c>
      <c r="O2455" t="s">
        <v>748</v>
      </c>
      <c r="P2455" t="s">
        <v>673</v>
      </c>
      <c r="Q2455" t="s">
        <v>749</v>
      </c>
      <c r="R2455" t="s">
        <v>376</v>
      </c>
      <c r="S2455" t="s">
        <v>1042</v>
      </c>
      <c r="T2455" t="s">
        <v>751</v>
      </c>
      <c r="U2455" t="s">
        <v>752</v>
      </c>
      <c r="V2455" t="s">
        <v>753</v>
      </c>
      <c r="W2455" t="s">
        <v>392</v>
      </c>
      <c r="X2455" t="s">
        <v>881</v>
      </c>
      <c r="Y2455" t="s">
        <v>755</v>
      </c>
      <c r="Z2455" t="s">
        <v>380</v>
      </c>
      <c r="AA2455" t="s">
        <v>1128</v>
      </c>
      <c r="AB2455" t="s">
        <v>1129</v>
      </c>
      <c r="AC2455" t="s">
        <v>758</v>
      </c>
      <c r="AD2455" t="s">
        <v>1049</v>
      </c>
      <c r="AE2455" t="s">
        <v>768</v>
      </c>
      <c r="AF2455" t="s">
        <v>882</v>
      </c>
      <c r="AG2455" t="s">
        <v>761</v>
      </c>
      <c r="AH2455" t="s">
        <v>762</v>
      </c>
      <c r="AI2455" t="s">
        <v>883</v>
      </c>
      <c r="AJ2455">
        <v>803.55</v>
      </c>
      <c r="AK2455">
        <v>0</v>
      </c>
      <c r="AL2455">
        <v>0</v>
      </c>
      <c r="AM2455" t="s">
        <v>764</v>
      </c>
      <c r="AN2455" t="s">
        <v>764</v>
      </c>
      <c r="AO2455" t="s">
        <v>764</v>
      </c>
    </row>
    <row r="2456" spans="1:41" x14ac:dyDescent="0.35">
      <c r="A2456">
        <v>1024996</v>
      </c>
      <c r="B2456" t="s">
        <v>740</v>
      </c>
      <c r="C2456" t="s">
        <v>741</v>
      </c>
      <c r="D2456" t="s">
        <v>375</v>
      </c>
      <c r="E2456" t="s">
        <v>391</v>
      </c>
      <c r="F2456" t="s">
        <v>742</v>
      </c>
      <c r="G2456">
        <v>2021</v>
      </c>
      <c r="H2456">
        <v>6</v>
      </c>
      <c r="I2456" t="s">
        <v>743</v>
      </c>
      <c r="J2456" s="29">
        <v>44377</v>
      </c>
      <c r="K2456" t="s">
        <v>744</v>
      </c>
      <c r="L2456" t="s">
        <v>769</v>
      </c>
      <c r="M2456" t="s">
        <v>776</v>
      </c>
      <c r="N2456" t="s">
        <v>777</v>
      </c>
      <c r="O2456" t="s">
        <v>772</v>
      </c>
      <c r="P2456" t="s">
        <v>673</v>
      </c>
      <c r="Q2456" t="s">
        <v>749</v>
      </c>
      <c r="R2456" t="s">
        <v>376</v>
      </c>
      <c r="S2456" t="s">
        <v>1042</v>
      </c>
      <c r="T2456" t="s">
        <v>751</v>
      </c>
      <c r="U2456" t="s">
        <v>752</v>
      </c>
      <c r="V2456" t="s">
        <v>753</v>
      </c>
      <c r="W2456" t="s">
        <v>392</v>
      </c>
      <c r="X2456" t="s">
        <v>881</v>
      </c>
      <c r="Y2456" t="s">
        <v>755</v>
      </c>
      <c r="Z2456" t="s">
        <v>380</v>
      </c>
      <c r="AA2456" t="s">
        <v>1128</v>
      </c>
      <c r="AB2456" t="s">
        <v>1129</v>
      </c>
      <c r="AC2456" t="s">
        <v>758</v>
      </c>
      <c r="AD2456" t="s">
        <v>1049</v>
      </c>
      <c r="AE2456" t="s">
        <v>768</v>
      </c>
      <c r="AF2456" t="s">
        <v>882</v>
      </c>
      <c r="AG2456" t="s">
        <v>761</v>
      </c>
      <c r="AH2456" t="s">
        <v>762</v>
      </c>
      <c r="AI2456" t="s">
        <v>883</v>
      </c>
      <c r="AJ2456">
        <v>2948.2</v>
      </c>
      <c r="AK2456">
        <v>0</v>
      </c>
      <c r="AL2456">
        <v>0</v>
      </c>
      <c r="AM2456" t="s">
        <v>764</v>
      </c>
      <c r="AN2456" t="s">
        <v>764</v>
      </c>
      <c r="AO2456" t="s">
        <v>764</v>
      </c>
    </row>
    <row r="2457" spans="1:41" x14ac:dyDescent="0.35">
      <c r="A2457">
        <v>1024998</v>
      </c>
      <c r="B2457" t="s">
        <v>740</v>
      </c>
      <c r="C2457" t="s">
        <v>741</v>
      </c>
      <c r="D2457" t="s">
        <v>375</v>
      </c>
      <c r="E2457" t="s">
        <v>394</v>
      </c>
      <c r="F2457" t="s">
        <v>742</v>
      </c>
      <c r="G2457">
        <v>2021</v>
      </c>
      <c r="H2457">
        <v>6</v>
      </c>
      <c r="I2457" t="s">
        <v>743</v>
      </c>
      <c r="J2457" s="29">
        <v>44377</v>
      </c>
      <c r="K2457" t="s">
        <v>744</v>
      </c>
      <c r="L2457" t="s">
        <v>769</v>
      </c>
      <c r="M2457" t="s">
        <v>770</v>
      </c>
      <c r="N2457" t="s">
        <v>771</v>
      </c>
      <c r="O2457" t="s">
        <v>772</v>
      </c>
      <c r="P2457" t="s">
        <v>673</v>
      </c>
      <c r="Q2457" t="s">
        <v>749</v>
      </c>
      <c r="R2457" t="s">
        <v>376</v>
      </c>
      <c r="S2457" t="s">
        <v>1042</v>
      </c>
      <c r="T2457" t="s">
        <v>751</v>
      </c>
      <c r="U2457" t="s">
        <v>752</v>
      </c>
      <c r="V2457" t="s">
        <v>753</v>
      </c>
      <c r="W2457" t="s">
        <v>395</v>
      </c>
      <c r="X2457" t="s">
        <v>1132</v>
      </c>
      <c r="Y2457" t="s">
        <v>755</v>
      </c>
      <c r="Z2457" t="s">
        <v>380</v>
      </c>
      <c r="AA2457" t="s">
        <v>1128</v>
      </c>
      <c r="AB2457" t="s">
        <v>1129</v>
      </c>
      <c r="AC2457" t="s">
        <v>758</v>
      </c>
      <c r="AD2457" t="s">
        <v>1049</v>
      </c>
      <c r="AE2457" t="s">
        <v>768</v>
      </c>
      <c r="AF2457" t="s">
        <v>882</v>
      </c>
      <c r="AG2457" t="s">
        <v>761</v>
      </c>
      <c r="AH2457" t="s">
        <v>762</v>
      </c>
      <c r="AI2457" t="s">
        <v>883</v>
      </c>
      <c r="AJ2457">
        <v>25.29</v>
      </c>
      <c r="AK2457">
        <v>0</v>
      </c>
      <c r="AL2457">
        <v>0</v>
      </c>
      <c r="AM2457" t="s">
        <v>764</v>
      </c>
      <c r="AN2457" t="s">
        <v>764</v>
      </c>
      <c r="AO2457" t="s">
        <v>764</v>
      </c>
    </row>
    <row r="2458" spans="1:41" x14ac:dyDescent="0.35">
      <c r="A2458">
        <v>1024998</v>
      </c>
      <c r="B2458" t="s">
        <v>740</v>
      </c>
      <c r="C2458" t="s">
        <v>741</v>
      </c>
      <c r="D2458" t="s">
        <v>375</v>
      </c>
      <c r="E2458" t="s">
        <v>394</v>
      </c>
      <c r="F2458" t="s">
        <v>742</v>
      </c>
      <c r="G2458">
        <v>2021</v>
      </c>
      <c r="H2458">
        <v>6</v>
      </c>
      <c r="I2458" t="s">
        <v>743</v>
      </c>
      <c r="J2458" s="29">
        <v>44377</v>
      </c>
      <c r="K2458" t="s">
        <v>744</v>
      </c>
      <c r="L2458" t="s">
        <v>769</v>
      </c>
      <c r="M2458" t="s">
        <v>774</v>
      </c>
      <c r="N2458" t="s">
        <v>775</v>
      </c>
      <c r="O2458" t="s">
        <v>772</v>
      </c>
      <c r="P2458" t="s">
        <v>673</v>
      </c>
      <c r="Q2458" t="s">
        <v>749</v>
      </c>
      <c r="R2458" t="s">
        <v>376</v>
      </c>
      <c r="S2458" t="s">
        <v>1042</v>
      </c>
      <c r="T2458" t="s">
        <v>751</v>
      </c>
      <c r="U2458" t="s">
        <v>752</v>
      </c>
      <c r="V2458" t="s">
        <v>753</v>
      </c>
      <c r="W2458" t="s">
        <v>395</v>
      </c>
      <c r="X2458" t="s">
        <v>1132</v>
      </c>
      <c r="Y2458" t="s">
        <v>755</v>
      </c>
      <c r="Z2458" t="s">
        <v>380</v>
      </c>
      <c r="AA2458" t="s">
        <v>1128</v>
      </c>
      <c r="AB2458" t="s">
        <v>1129</v>
      </c>
      <c r="AC2458" t="s">
        <v>758</v>
      </c>
      <c r="AD2458" t="s">
        <v>1049</v>
      </c>
      <c r="AE2458" t="s">
        <v>768</v>
      </c>
      <c r="AF2458" t="s">
        <v>882</v>
      </c>
      <c r="AG2458" t="s">
        <v>761</v>
      </c>
      <c r="AH2458" t="s">
        <v>762</v>
      </c>
      <c r="AI2458" t="s">
        <v>883</v>
      </c>
      <c r="AJ2458">
        <v>-25.29</v>
      </c>
      <c r="AK2458">
        <v>0</v>
      </c>
      <c r="AL2458">
        <v>0</v>
      </c>
      <c r="AM2458" t="s">
        <v>764</v>
      </c>
      <c r="AN2458" t="s">
        <v>764</v>
      </c>
      <c r="AO2458" t="s">
        <v>764</v>
      </c>
    </row>
    <row r="2459" spans="1:41" x14ac:dyDescent="0.35">
      <c r="A2459">
        <v>1024998</v>
      </c>
      <c r="B2459" t="s">
        <v>740</v>
      </c>
      <c r="C2459" t="s">
        <v>741</v>
      </c>
      <c r="D2459" t="s">
        <v>375</v>
      </c>
      <c r="E2459" t="s">
        <v>394</v>
      </c>
      <c r="F2459" t="s">
        <v>742</v>
      </c>
      <c r="G2459">
        <v>2021</v>
      </c>
      <c r="H2459">
        <v>6</v>
      </c>
      <c r="I2459" t="s">
        <v>743</v>
      </c>
      <c r="J2459" s="29">
        <v>44377</v>
      </c>
      <c r="K2459" t="s">
        <v>744</v>
      </c>
      <c r="L2459" t="s">
        <v>745</v>
      </c>
      <c r="M2459" t="s">
        <v>746</v>
      </c>
      <c r="N2459" t="s">
        <v>747</v>
      </c>
      <c r="O2459" t="s">
        <v>748</v>
      </c>
      <c r="P2459" t="s">
        <v>673</v>
      </c>
      <c r="Q2459" t="s">
        <v>749</v>
      </c>
      <c r="R2459" t="s">
        <v>376</v>
      </c>
      <c r="S2459" t="s">
        <v>1042</v>
      </c>
      <c r="T2459" t="s">
        <v>751</v>
      </c>
      <c r="U2459" t="s">
        <v>752</v>
      </c>
      <c r="V2459" t="s">
        <v>753</v>
      </c>
      <c r="W2459" t="s">
        <v>395</v>
      </c>
      <c r="X2459" t="s">
        <v>1132</v>
      </c>
      <c r="Y2459" t="s">
        <v>755</v>
      </c>
      <c r="Z2459" t="s">
        <v>380</v>
      </c>
      <c r="AA2459" t="s">
        <v>1128</v>
      </c>
      <c r="AB2459" t="s">
        <v>1129</v>
      </c>
      <c r="AC2459" t="s">
        <v>758</v>
      </c>
      <c r="AD2459" t="s">
        <v>1049</v>
      </c>
      <c r="AE2459" t="s">
        <v>768</v>
      </c>
      <c r="AF2459" t="s">
        <v>882</v>
      </c>
      <c r="AG2459" t="s">
        <v>761</v>
      </c>
      <c r="AH2459" t="s">
        <v>762</v>
      </c>
      <c r="AI2459" t="s">
        <v>883</v>
      </c>
      <c r="AJ2459">
        <v>1199.6400000000001</v>
      </c>
      <c r="AK2459">
        <v>0</v>
      </c>
      <c r="AL2459">
        <v>0</v>
      </c>
      <c r="AM2459" t="s">
        <v>764</v>
      </c>
      <c r="AN2459" t="s">
        <v>764</v>
      </c>
      <c r="AO2459" t="s">
        <v>764</v>
      </c>
    </row>
    <row r="2460" spans="1:41" x14ac:dyDescent="0.35">
      <c r="A2460">
        <v>1024998</v>
      </c>
      <c r="B2460" t="s">
        <v>740</v>
      </c>
      <c r="C2460" t="s">
        <v>741</v>
      </c>
      <c r="D2460" t="s">
        <v>375</v>
      </c>
      <c r="E2460" t="s">
        <v>394</v>
      </c>
      <c r="F2460" t="s">
        <v>742</v>
      </c>
      <c r="G2460">
        <v>2021</v>
      </c>
      <c r="H2460">
        <v>6</v>
      </c>
      <c r="I2460" t="s">
        <v>743</v>
      </c>
      <c r="J2460" s="29">
        <v>44377</v>
      </c>
      <c r="K2460" t="s">
        <v>744</v>
      </c>
      <c r="L2460" t="s">
        <v>769</v>
      </c>
      <c r="M2460" t="s">
        <v>776</v>
      </c>
      <c r="N2460" t="s">
        <v>777</v>
      </c>
      <c r="O2460" t="s">
        <v>772</v>
      </c>
      <c r="P2460" t="s">
        <v>673</v>
      </c>
      <c r="Q2460" t="s">
        <v>749</v>
      </c>
      <c r="R2460" t="s">
        <v>376</v>
      </c>
      <c r="S2460" t="s">
        <v>1042</v>
      </c>
      <c r="T2460" t="s">
        <v>751</v>
      </c>
      <c r="U2460" t="s">
        <v>752</v>
      </c>
      <c r="V2460" t="s">
        <v>753</v>
      </c>
      <c r="W2460" t="s">
        <v>395</v>
      </c>
      <c r="X2460" t="s">
        <v>1132</v>
      </c>
      <c r="Y2460" t="s">
        <v>755</v>
      </c>
      <c r="Z2460" t="s">
        <v>380</v>
      </c>
      <c r="AA2460" t="s">
        <v>1128</v>
      </c>
      <c r="AB2460" t="s">
        <v>1129</v>
      </c>
      <c r="AC2460" t="s">
        <v>758</v>
      </c>
      <c r="AD2460" t="s">
        <v>1049</v>
      </c>
      <c r="AE2460" t="s">
        <v>768</v>
      </c>
      <c r="AF2460" t="s">
        <v>882</v>
      </c>
      <c r="AG2460" t="s">
        <v>761</v>
      </c>
      <c r="AH2460" t="s">
        <v>762</v>
      </c>
      <c r="AI2460" t="s">
        <v>883</v>
      </c>
      <c r="AJ2460">
        <v>25.29</v>
      </c>
      <c r="AK2460">
        <v>0</v>
      </c>
      <c r="AL2460">
        <v>0</v>
      </c>
      <c r="AM2460" t="s">
        <v>764</v>
      </c>
      <c r="AN2460" t="s">
        <v>764</v>
      </c>
      <c r="AO2460" t="s">
        <v>764</v>
      </c>
    </row>
    <row r="2461" spans="1:41" x14ac:dyDescent="0.35">
      <c r="A2461">
        <v>1024999</v>
      </c>
      <c r="B2461" t="s">
        <v>740</v>
      </c>
      <c r="C2461" t="s">
        <v>741</v>
      </c>
      <c r="D2461" t="s">
        <v>375</v>
      </c>
      <c r="E2461" t="s">
        <v>402</v>
      </c>
      <c r="F2461" t="s">
        <v>742</v>
      </c>
      <c r="G2461">
        <v>2021</v>
      </c>
      <c r="H2461">
        <v>6</v>
      </c>
      <c r="I2461" t="s">
        <v>743</v>
      </c>
      <c r="J2461" s="29">
        <v>44377</v>
      </c>
      <c r="K2461" t="s">
        <v>744</v>
      </c>
      <c r="L2461" t="s">
        <v>769</v>
      </c>
      <c r="M2461" t="s">
        <v>770</v>
      </c>
      <c r="N2461" t="s">
        <v>771</v>
      </c>
      <c r="O2461" t="s">
        <v>772</v>
      </c>
      <c r="P2461" t="s">
        <v>673</v>
      </c>
      <c r="Q2461" t="s">
        <v>749</v>
      </c>
      <c r="R2461" t="s">
        <v>376</v>
      </c>
      <c r="S2461" t="s">
        <v>1042</v>
      </c>
      <c r="T2461" t="s">
        <v>751</v>
      </c>
      <c r="U2461" t="s">
        <v>752</v>
      </c>
      <c r="V2461" t="s">
        <v>753</v>
      </c>
      <c r="W2461" t="s">
        <v>403</v>
      </c>
      <c r="X2461" t="s">
        <v>1127</v>
      </c>
      <c r="Y2461" t="s">
        <v>755</v>
      </c>
      <c r="Z2461" t="s">
        <v>380</v>
      </c>
      <c r="AA2461" t="s">
        <v>1128</v>
      </c>
      <c r="AB2461" t="s">
        <v>1129</v>
      </c>
      <c r="AC2461" t="s">
        <v>758</v>
      </c>
      <c r="AD2461" t="s">
        <v>1049</v>
      </c>
      <c r="AE2461" t="s">
        <v>768</v>
      </c>
      <c r="AF2461" t="s">
        <v>882</v>
      </c>
      <c r="AG2461" t="s">
        <v>761</v>
      </c>
      <c r="AH2461" t="s">
        <v>762</v>
      </c>
      <c r="AI2461" t="s">
        <v>883</v>
      </c>
      <c r="AJ2461">
        <v>21594.19</v>
      </c>
      <c r="AK2461">
        <v>0</v>
      </c>
      <c r="AL2461">
        <v>0</v>
      </c>
      <c r="AM2461" t="s">
        <v>764</v>
      </c>
      <c r="AN2461" t="s">
        <v>764</v>
      </c>
      <c r="AO2461" t="s">
        <v>764</v>
      </c>
    </row>
    <row r="2462" spans="1:41" x14ac:dyDescent="0.35">
      <c r="A2462">
        <v>1024999</v>
      </c>
      <c r="B2462" t="s">
        <v>740</v>
      </c>
      <c r="C2462" t="s">
        <v>741</v>
      </c>
      <c r="D2462" t="s">
        <v>375</v>
      </c>
      <c r="E2462" t="s">
        <v>402</v>
      </c>
      <c r="F2462" t="s">
        <v>742</v>
      </c>
      <c r="G2462">
        <v>2021</v>
      </c>
      <c r="H2462">
        <v>6</v>
      </c>
      <c r="I2462" t="s">
        <v>743</v>
      </c>
      <c r="J2462" s="29">
        <v>44377</v>
      </c>
      <c r="K2462" t="s">
        <v>744</v>
      </c>
      <c r="L2462" t="s">
        <v>769</v>
      </c>
      <c r="M2462" t="s">
        <v>774</v>
      </c>
      <c r="N2462" t="s">
        <v>775</v>
      </c>
      <c r="O2462" t="s">
        <v>772</v>
      </c>
      <c r="P2462" t="s">
        <v>673</v>
      </c>
      <c r="Q2462" t="s">
        <v>749</v>
      </c>
      <c r="R2462" t="s">
        <v>376</v>
      </c>
      <c r="S2462" t="s">
        <v>1042</v>
      </c>
      <c r="T2462" t="s">
        <v>751</v>
      </c>
      <c r="U2462" t="s">
        <v>752</v>
      </c>
      <c r="V2462" t="s">
        <v>753</v>
      </c>
      <c r="W2462" t="s">
        <v>403</v>
      </c>
      <c r="X2462" t="s">
        <v>1127</v>
      </c>
      <c r="Y2462" t="s">
        <v>755</v>
      </c>
      <c r="Z2462" t="s">
        <v>380</v>
      </c>
      <c r="AA2462" t="s">
        <v>1128</v>
      </c>
      <c r="AB2462" t="s">
        <v>1129</v>
      </c>
      <c r="AC2462" t="s">
        <v>758</v>
      </c>
      <c r="AD2462" t="s">
        <v>1049</v>
      </c>
      <c r="AE2462" t="s">
        <v>768</v>
      </c>
      <c r="AF2462" t="s">
        <v>882</v>
      </c>
      <c r="AG2462" t="s">
        <v>761</v>
      </c>
      <c r="AH2462" t="s">
        <v>762</v>
      </c>
      <c r="AI2462" t="s">
        <v>883</v>
      </c>
      <c r="AJ2462">
        <v>-21594.19</v>
      </c>
      <c r="AK2462">
        <v>0</v>
      </c>
      <c r="AL2462">
        <v>0</v>
      </c>
      <c r="AM2462" t="s">
        <v>764</v>
      </c>
      <c r="AN2462" t="s">
        <v>764</v>
      </c>
      <c r="AO2462" t="s">
        <v>764</v>
      </c>
    </row>
    <row r="2463" spans="1:41" x14ac:dyDescent="0.35">
      <c r="A2463">
        <v>1024999</v>
      </c>
      <c r="B2463" t="s">
        <v>740</v>
      </c>
      <c r="C2463" t="s">
        <v>741</v>
      </c>
      <c r="D2463" t="s">
        <v>375</v>
      </c>
      <c r="E2463" t="s">
        <v>402</v>
      </c>
      <c r="F2463" t="s">
        <v>742</v>
      </c>
      <c r="G2463">
        <v>2021</v>
      </c>
      <c r="H2463">
        <v>6</v>
      </c>
      <c r="I2463" t="s">
        <v>743</v>
      </c>
      <c r="J2463" s="29">
        <v>44377</v>
      </c>
      <c r="K2463" t="s">
        <v>744</v>
      </c>
      <c r="L2463" t="s">
        <v>745</v>
      </c>
      <c r="M2463" t="s">
        <v>746</v>
      </c>
      <c r="N2463" t="s">
        <v>747</v>
      </c>
      <c r="O2463" t="s">
        <v>748</v>
      </c>
      <c r="P2463" t="s">
        <v>673</v>
      </c>
      <c r="Q2463" t="s">
        <v>749</v>
      </c>
      <c r="R2463" t="s">
        <v>376</v>
      </c>
      <c r="S2463" t="s">
        <v>1042</v>
      </c>
      <c r="T2463" t="s">
        <v>751</v>
      </c>
      <c r="U2463" t="s">
        <v>752</v>
      </c>
      <c r="V2463" t="s">
        <v>753</v>
      </c>
      <c r="W2463" t="s">
        <v>403</v>
      </c>
      <c r="X2463" t="s">
        <v>1127</v>
      </c>
      <c r="Y2463" t="s">
        <v>755</v>
      </c>
      <c r="Z2463" t="s">
        <v>380</v>
      </c>
      <c r="AA2463" t="s">
        <v>1128</v>
      </c>
      <c r="AB2463" t="s">
        <v>1129</v>
      </c>
      <c r="AC2463" t="s">
        <v>758</v>
      </c>
      <c r="AD2463" t="s">
        <v>1049</v>
      </c>
      <c r="AE2463" t="s">
        <v>768</v>
      </c>
      <c r="AF2463" t="s">
        <v>882</v>
      </c>
      <c r="AG2463" t="s">
        <v>761</v>
      </c>
      <c r="AH2463" t="s">
        <v>762</v>
      </c>
      <c r="AI2463" t="s">
        <v>883</v>
      </c>
      <c r="AJ2463">
        <v>3177.49</v>
      </c>
      <c r="AK2463">
        <v>0</v>
      </c>
      <c r="AL2463">
        <v>0</v>
      </c>
      <c r="AM2463" t="s">
        <v>764</v>
      </c>
      <c r="AN2463" t="s">
        <v>764</v>
      </c>
      <c r="AO2463" t="s">
        <v>764</v>
      </c>
    </row>
    <row r="2464" spans="1:41" x14ac:dyDescent="0.35">
      <c r="A2464">
        <v>1024999</v>
      </c>
      <c r="B2464" t="s">
        <v>740</v>
      </c>
      <c r="C2464" t="s">
        <v>741</v>
      </c>
      <c r="D2464" t="s">
        <v>375</v>
      </c>
      <c r="E2464" t="s">
        <v>402</v>
      </c>
      <c r="F2464" t="s">
        <v>742</v>
      </c>
      <c r="G2464">
        <v>2021</v>
      </c>
      <c r="H2464">
        <v>6</v>
      </c>
      <c r="I2464" t="s">
        <v>743</v>
      </c>
      <c r="J2464" s="29">
        <v>44377</v>
      </c>
      <c r="K2464" t="s">
        <v>744</v>
      </c>
      <c r="L2464" t="s">
        <v>769</v>
      </c>
      <c r="M2464" t="s">
        <v>776</v>
      </c>
      <c r="N2464" t="s">
        <v>777</v>
      </c>
      <c r="O2464" t="s">
        <v>772</v>
      </c>
      <c r="P2464" t="s">
        <v>673</v>
      </c>
      <c r="Q2464" t="s">
        <v>749</v>
      </c>
      <c r="R2464" t="s">
        <v>376</v>
      </c>
      <c r="S2464" t="s">
        <v>1042</v>
      </c>
      <c r="T2464" t="s">
        <v>751</v>
      </c>
      <c r="U2464" t="s">
        <v>752</v>
      </c>
      <c r="V2464" t="s">
        <v>753</v>
      </c>
      <c r="W2464" t="s">
        <v>403</v>
      </c>
      <c r="X2464" t="s">
        <v>1127</v>
      </c>
      <c r="Y2464" t="s">
        <v>755</v>
      </c>
      <c r="Z2464" t="s">
        <v>380</v>
      </c>
      <c r="AA2464" t="s">
        <v>1128</v>
      </c>
      <c r="AB2464" t="s">
        <v>1129</v>
      </c>
      <c r="AC2464" t="s">
        <v>758</v>
      </c>
      <c r="AD2464" t="s">
        <v>1049</v>
      </c>
      <c r="AE2464" t="s">
        <v>768</v>
      </c>
      <c r="AF2464" t="s">
        <v>882</v>
      </c>
      <c r="AG2464" t="s">
        <v>761</v>
      </c>
      <c r="AH2464" t="s">
        <v>762</v>
      </c>
      <c r="AI2464" t="s">
        <v>883</v>
      </c>
      <c r="AJ2464">
        <v>21594.19</v>
      </c>
      <c r="AK2464">
        <v>0</v>
      </c>
      <c r="AL2464">
        <v>0</v>
      </c>
      <c r="AM2464" t="s">
        <v>764</v>
      </c>
      <c r="AN2464" t="s">
        <v>764</v>
      </c>
      <c r="AO2464" t="s">
        <v>764</v>
      </c>
    </row>
    <row r="2465" spans="1:41" x14ac:dyDescent="0.35">
      <c r="A2465">
        <v>1024995</v>
      </c>
      <c r="B2465" t="s">
        <v>740</v>
      </c>
      <c r="C2465" t="s">
        <v>741</v>
      </c>
      <c r="D2465" t="s">
        <v>375</v>
      </c>
      <c r="E2465" t="s">
        <v>374</v>
      </c>
      <c r="F2465" t="s">
        <v>742</v>
      </c>
      <c r="G2465">
        <v>2021</v>
      </c>
      <c r="H2465">
        <v>6</v>
      </c>
      <c r="I2465" t="s">
        <v>743</v>
      </c>
      <c r="J2465" s="29">
        <v>44377</v>
      </c>
      <c r="K2465" t="s">
        <v>744</v>
      </c>
      <c r="L2465" t="s">
        <v>745</v>
      </c>
      <c r="M2465" t="s">
        <v>746</v>
      </c>
      <c r="N2465" t="s">
        <v>747</v>
      </c>
      <c r="O2465" t="s">
        <v>748</v>
      </c>
      <c r="P2465" t="s">
        <v>673</v>
      </c>
      <c r="Q2465" t="s">
        <v>749</v>
      </c>
      <c r="R2465" t="s">
        <v>376</v>
      </c>
      <c r="S2465" t="s">
        <v>1042</v>
      </c>
      <c r="T2465" t="s">
        <v>751</v>
      </c>
      <c r="U2465" t="s">
        <v>752</v>
      </c>
      <c r="V2465" t="s">
        <v>753</v>
      </c>
      <c r="W2465" t="s">
        <v>378</v>
      </c>
      <c r="X2465" t="s">
        <v>1131</v>
      </c>
      <c r="Y2465" t="s">
        <v>755</v>
      </c>
      <c r="Z2465" t="s">
        <v>380</v>
      </c>
      <c r="AA2465" t="s">
        <v>1128</v>
      </c>
      <c r="AB2465" t="s">
        <v>1129</v>
      </c>
      <c r="AC2465" t="s">
        <v>758</v>
      </c>
      <c r="AD2465" t="s">
        <v>1049</v>
      </c>
      <c r="AE2465" t="s">
        <v>768</v>
      </c>
      <c r="AF2465" t="s">
        <v>882</v>
      </c>
      <c r="AG2465" t="s">
        <v>761</v>
      </c>
      <c r="AH2465" t="s">
        <v>762</v>
      </c>
      <c r="AI2465" t="s">
        <v>883</v>
      </c>
      <c r="AJ2465">
        <v>2221.54</v>
      </c>
      <c r="AK2465">
        <v>0</v>
      </c>
      <c r="AL2465">
        <v>0</v>
      </c>
      <c r="AM2465" t="s">
        <v>764</v>
      </c>
      <c r="AN2465" t="s">
        <v>764</v>
      </c>
      <c r="AO2465" t="s">
        <v>764</v>
      </c>
    </row>
    <row r="2466" spans="1:41" x14ac:dyDescent="0.35">
      <c r="A2466">
        <v>1024997</v>
      </c>
      <c r="B2466" t="s">
        <v>740</v>
      </c>
      <c r="C2466" t="s">
        <v>741</v>
      </c>
      <c r="D2466" t="s">
        <v>375</v>
      </c>
      <c r="E2466" t="s">
        <v>61</v>
      </c>
      <c r="F2466" t="s">
        <v>742</v>
      </c>
      <c r="G2466">
        <v>2021</v>
      </c>
      <c r="H2466">
        <v>6</v>
      </c>
      <c r="I2466" t="s">
        <v>743</v>
      </c>
      <c r="J2466" s="29">
        <v>44377</v>
      </c>
      <c r="K2466" t="s">
        <v>744</v>
      </c>
      <c r="L2466" t="s">
        <v>769</v>
      </c>
      <c r="M2466" t="s">
        <v>770</v>
      </c>
      <c r="N2466" t="s">
        <v>771</v>
      </c>
      <c r="O2466" t="s">
        <v>772</v>
      </c>
      <c r="P2466" t="s">
        <v>673</v>
      </c>
      <c r="Q2466" t="s">
        <v>749</v>
      </c>
      <c r="R2466" t="s">
        <v>376</v>
      </c>
      <c r="S2466" t="s">
        <v>1042</v>
      </c>
      <c r="T2466" t="s">
        <v>751</v>
      </c>
      <c r="U2466" t="s">
        <v>752</v>
      </c>
      <c r="V2466" t="s">
        <v>753</v>
      </c>
      <c r="W2466" t="s">
        <v>393</v>
      </c>
      <c r="X2466" t="s">
        <v>1130</v>
      </c>
      <c r="Y2466" t="s">
        <v>755</v>
      </c>
      <c r="Z2466" t="s">
        <v>380</v>
      </c>
      <c r="AA2466" t="s">
        <v>1128</v>
      </c>
      <c r="AB2466" t="s">
        <v>1129</v>
      </c>
      <c r="AC2466" t="s">
        <v>758</v>
      </c>
      <c r="AD2466" t="s">
        <v>1049</v>
      </c>
      <c r="AE2466" t="s">
        <v>768</v>
      </c>
      <c r="AF2466" t="s">
        <v>882</v>
      </c>
      <c r="AG2466" t="s">
        <v>761</v>
      </c>
      <c r="AH2466" t="s">
        <v>762</v>
      </c>
      <c r="AI2466" t="s">
        <v>883</v>
      </c>
      <c r="AJ2466">
        <v>10199.299999999999</v>
      </c>
      <c r="AK2466">
        <v>0</v>
      </c>
      <c r="AL2466">
        <v>0</v>
      </c>
      <c r="AM2466" t="s">
        <v>764</v>
      </c>
      <c r="AN2466" t="s">
        <v>764</v>
      </c>
      <c r="AO2466" t="s">
        <v>764</v>
      </c>
    </row>
    <row r="2467" spans="1:41" x14ac:dyDescent="0.35">
      <c r="A2467">
        <v>1024997</v>
      </c>
      <c r="B2467" t="s">
        <v>740</v>
      </c>
      <c r="C2467" t="s">
        <v>741</v>
      </c>
      <c r="D2467" t="s">
        <v>375</v>
      </c>
      <c r="E2467" t="s">
        <v>61</v>
      </c>
      <c r="F2467" t="s">
        <v>742</v>
      </c>
      <c r="G2467">
        <v>2021</v>
      </c>
      <c r="H2467">
        <v>6</v>
      </c>
      <c r="I2467" t="s">
        <v>743</v>
      </c>
      <c r="J2467" s="29">
        <v>44377</v>
      </c>
      <c r="K2467" t="s">
        <v>744</v>
      </c>
      <c r="L2467" t="s">
        <v>769</v>
      </c>
      <c r="M2467" t="s">
        <v>774</v>
      </c>
      <c r="N2467" t="s">
        <v>775</v>
      </c>
      <c r="O2467" t="s">
        <v>772</v>
      </c>
      <c r="P2467" t="s">
        <v>673</v>
      </c>
      <c r="Q2467" t="s">
        <v>749</v>
      </c>
      <c r="R2467" t="s">
        <v>376</v>
      </c>
      <c r="S2467" t="s">
        <v>1042</v>
      </c>
      <c r="T2467" t="s">
        <v>751</v>
      </c>
      <c r="U2467" t="s">
        <v>752</v>
      </c>
      <c r="V2467" t="s">
        <v>753</v>
      </c>
      <c r="W2467" t="s">
        <v>393</v>
      </c>
      <c r="X2467" t="s">
        <v>1130</v>
      </c>
      <c r="Y2467" t="s">
        <v>755</v>
      </c>
      <c r="Z2467" t="s">
        <v>380</v>
      </c>
      <c r="AA2467" t="s">
        <v>1128</v>
      </c>
      <c r="AB2467" t="s">
        <v>1129</v>
      </c>
      <c r="AC2467" t="s">
        <v>758</v>
      </c>
      <c r="AD2467" t="s">
        <v>1049</v>
      </c>
      <c r="AE2467" t="s">
        <v>768</v>
      </c>
      <c r="AF2467" t="s">
        <v>882</v>
      </c>
      <c r="AG2467" t="s">
        <v>761</v>
      </c>
      <c r="AH2467" t="s">
        <v>762</v>
      </c>
      <c r="AI2467" t="s">
        <v>883</v>
      </c>
      <c r="AJ2467">
        <v>-10199.299999999999</v>
      </c>
      <c r="AK2467">
        <v>0</v>
      </c>
      <c r="AL2467">
        <v>0</v>
      </c>
      <c r="AM2467" t="s">
        <v>764</v>
      </c>
      <c r="AN2467" t="s">
        <v>764</v>
      </c>
      <c r="AO2467" t="s">
        <v>764</v>
      </c>
    </row>
    <row r="2468" spans="1:41" x14ac:dyDescent="0.35">
      <c r="A2468">
        <v>1024997</v>
      </c>
      <c r="B2468" t="s">
        <v>740</v>
      </c>
      <c r="C2468" t="s">
        <v>741</v>
      </c>
      <c r="D2468" t="s">
        <v>375</v>
      </c>
      <c r="E2468" t="s">
        <v>61</v>
      </c>
      <c r="F2468" t="s">
        <v>742</v>
      </c>
      <c r="G2468">
        <v>2021</v>
      </c>
      <c r="H2468">
        <v>6</v>
      </c>
      <c r="I2468" t="s">
        <v>743</v>
      </c>
      <c r="J2468" s="29">
        <v>44377</v>
      </c>
      <c r="K2468" t="s">
        <v>744</v>
      </c>
      <c r="L2468" t="s">
        <v>745</v>
      </c>
      <c r="M2468" t="s">
        <v>746</v>
      </c>
      <c r="N2468" t="s">
        <v>747</v>
      </c>
      <c r="O2468" t="s">
        <v>748</v>
      </c>
      <c r="P2468" t="s">
        <v>673</v>
      </c>
      <c r="Q2468" t="s">
        <v>749</v>
      </c>
      <c r="R2468" t="s">
        <v>376</v>
      </c>
      <c r="S2468" t="s">
        <v>1042</v>
      </c>
      <c r="T2468" t="s">
        <v>751</v>
      </c>
      <c r="U2468" t="s">
        <v>752</v>
      </c>
      <c r="V2468" t="s">
        <v>753</v>
      </c>
      <c r="W2468" t="s">
        <v>393</v>
      </c>
      <c r="X2468" t="s">
        <v>1130</v>
      </c>
      <c r="Y2468" t="s">
        <v>755</v>
      </c>
      <c r="Z2468" t="s">
        <v>380</v>
      </c>
      <c r="AA2468" t="s">
        <v>1128</v>
      </c>
      <c r="AB2468" t="s">
        <v>1129</v>
      </c>
      <c r="AC2468" t="s">
        <v>758</v>
      </c>
      <c r="AD2468" t="s">
        <v>1049</v>
      </c>
      <c r="AE2468" t="s">
        <v>768</v>
      </c>
      <c r="AF2468" t="s">
        <v>882</v>
      </c>
      <c r="AG2468" t="s">
        <v>761</v>
      </c>
      <c r="AH2468" t="s">
        <v>762</v>
      </c>
      <c r="AI2468" t="s">
        <v>883</v>
      </c>
      <c r="AJ2468">
        <v>945.68</v>
      </c>
      <c r="AK2468">
        <v>0</v>
      </c>
      <c r="AL2468">
        <v>0</v>
      </c>
      <c r="AM2468" t="s">
        <v>764</v>
      </c>
      <c r="AN2468" t="s">
        <v>764</v>
      </c>
      <c r="AO2468" t="s">
        <v>764</v>
      </c>
    </row>
    <row r="2469" spans="1:41" x14ac:dyDescent="0.35">
      <c r="A2469">
        <v>1024997</v>
      </c>
      <c r="B2469" t="s">
        <v>740</v>
      </c>
      <c r="C2469" t="s">
        <v>741</v>
      </c>
      <c r="D2469" t="s">
        <v>375</v>
      </c>
      <c r="E2469" t="s">
        <v>61</v>
      </c>
      <c r="F2469" t="s">
        <v>742</v>
      </c>
      <c r="G2469">
        <v>2021</v>
      </c>
      <c r="H2469">
        <v>6</v>
      </c>
      <c r="I2469" t="s">
        <v>743</v>
      </c>
      <c r="J2469" s="29">
        <v>44377</v>
      </c>
      <c r="K2469" t="s">
        <v>744</v>
      </c>
      <c r="L2469" t="s">
        <v>769</v>
      </c>
      <c r="M2469" t="s">
        <v>776</v>
      </c>
      <c r="N2469" t="s">
        <v>777</v>
      </c>
      <c r="O2469" t="s">
        <v>772</v>
      </c>
      <c r="P2469" t="s">
        <v>673</v>
      </c>
      <c r="Q2469" t="s">
        <v>749</v>
      </c>
      <c r="R2469" t="s">
        <v>376</v>
      </c>
      <c r="S2469" t="s">
        <v>1042</v>
      </c>
      <c r="T2469" t="s">
        <v>751</v>
      </c>
      <c r="U2469" t="s">
        <v>752</v>
      </c>
      <c r="V2469" t="s">
        <v>753</v>
      </c>
      <c r="W2469" t="s">
        <v>393</v>
      </c>
      <c r="X2469" t="s">
        <v>1130</v>
      </c>
      <c r="Y2469" t="s">
        <v>755</v>
      </c>
      <c r="Z2469" t="s">
        <v>380</v>
      </c>
      <c r="AA2469" t="s">
        <v>1128</v>
      </c>
      <c r="AB2469" t="s">
        <v>1129</v>
      </c>
      <c r="AC2469" t="s">
        <v>758</v>
      </c>
      <c r="AD2469" t="s">
        <v>1049</v>
      </c>
      <c r="AE2469" t="s">
        <v>768</v>
      </c>
      <c r="AF2469" t="s">
        <v>882</v>
      </c>
      <c r="AG2469" t="s">
        <v>761</v>
      </c>
      <c r="AH2469" t="s">
        <v>762</v>
      </c>
      <c r="AI2469" t="s">
        <v>883</v>
      </c>
      <c r="AJ2469">
        <v>10199.299999999999</v>
      </c>
      <c r="AK2469">
        <v>0</v>
      </c>
      <c r="AL2469">
        <v>0</v>
      </c>
      <c r="AM2469" t="s">
        <v>764</v>
      </c>
      <c r="AN2469" t="s">
        <v>764</v>
      </c>
      <c r="AO2469" t="s">
        <v>764</v>
      </c>
    </row>
    <row r="2470" spans="1:41" x14ac:dyDescent="0.35">
      <c r="A2470">
        <v>1028272</v>
      </c>
      <c r="B2470" t="s">
        <v>740</v>
      </c>
      <c r="C2470" t="s">
        <v>741</v>
      </c>
      <c r="D2470" t="s">
        <v>375</v>
      </c>
      <c r="E2470" t="s">
        <v>579</v>
      </c>
      <c r="F2470" t="s">
        <v>800</v>
      </c>
      <c r="G2470">
        <v>2021</v>
      </c>
      <c r="H2470">
        <v>5</v>
      </c>
      <c r="I2470" t="s">
        <v>743</v>
      </c>
      <c r="J2470" s="29">
        <v>44347</v>
      </c>
      <c r="K2470" t="s">
        <v>744</v>
      </c>
      <c r="L2470" t="s">
        <v>745</v>
      </c>
      <c r="M2470" t="s">
        <v>801</v>
      </c>
      <c r="N2470" t="s">
        <v>802</v>
      </c>
      <c r="O2470" t="s">
        <v>803</v>
      </c>
      <c r="P2470" t="s">
        <v>673</v>
      </c>
      <c r="Q2470" t="s">
        <v>749</v>
      </c>
      <c r="R2470" t="s">
        <v>574</v>
      </c>
      <c r="S2470" t="s">
        <v>1033</v>
      </c>
      <c r="T2470" t="s">
        <v>751</v>
      </c>
      <c r="U2470" t="s">
        <v>752</v>
      </c>
      <c r="V2470" t="s">
        <v>753</v>
      </c>
      <c r="W2470" t="s">
        <v>403</v>
      </c>
      <c r="X2470" t="s">
        <v>1127</v>
      </c>
      <c r="Y2470" t="s">
        <v>755</v>
      </c>
      <c r="Z2470" t="s">
        <v>380</v>
      </c>
      <c r="AA2470" t="s">
        <v>1128</v>
      </c>
      <c r="AB2470" t="s">
        <v>1129</v>
      </c>
      <c r="AC2470" t="s">
        <v>758</v>
      </c>
      <c r="AD2470" t="s">
        <v>1049</v>
      </c>
      <c r="AE2470" t="s">
        <v>575</v>
      </c>
      <c r="AF2470" t="s">
        <v>882</v>
      </c>
      <c r="AG2470" t="s">
        <v>761</v>
      </c>
      <c r="AH2470" t="s">
        <v>762</v>
      </c>
      <c r="AI2470" t="s">
        <v>883</v>
      </c>
      <c r="AJ2470">
        <v>1360.3</v>
      </c>
      <c r="AK2470">
        <v>0</v>
      </c>
      <c r="AL2470">
        <v>0</v>
      </c>
      <c r="AM2470" t="s">
        <v>764</v>
      </c>
      <c r="AN2470" t="s">
        <v>764</v>
      </c>
      <c r="AO2470" t="s">
        <v>764</v>
      </c>
    </row>
    <row r="2471" spans="1:41" x14ac:dyDescent="0.35">
      <c r="A2471">
        <v>1236381</v>
      </c>
      <c r="B2471" t="s">
        <v>740</v>
      </c>
      <c r="C2471" t="s">
        <v>741</v>
      </c>
      <c r="D2471" t="s">
        <v>375</v>
      </c>
      <c r="E2471" t="s">
        <v>578</v>
      </c>
      <c r="F2471" t="s">
        <v>800</v>
      </c>
      <c r="G2471">
        <v>2021</v>
      </c>
      <c r="H2471">
        <v>5</v>
      </c>
      <c r="I2471" t="s">
        <v>743</v>
      </c>
      <c r="J2471" s="29">
        <v>44347</v>
      </c>
      <c r="K2471" t="s">
        <v>744</v>
      </c>
      <c r="L2471" t="s">
        <v>745</v>
      </c>
      <c r="M2471" t="s">
        <v>801</v>
      </c>
      <c r="N2471" t="s">
        <v>802</v>
      </c>
      <c r="O2471" t="s">
        <v>803</v>
      </c>
      <c r="P2471" t="s">
        <v>673</v>
      </c>
      <c r="Q2471" t="s">
        <v>749</v>
      </c>
      <c r="R2471" t="s">
        <v>574</v>
      </c>
      <c r="S2471" t="s">
        <v>1033</v>
      </c>
      <c r="T2471" t="s">
        <v>751</v>
      </c>
      <c r="U2471" t="s">
        <v>752</v>
      </c>
      <c r="V2471" t="s">
        <v>753</v>
      </c>
      <c r="W2471" t="s">
        <v>397</v>
      </c>
      <c r="X2471" t="s">
        <v>1133</v>
      </c>
      <c r="Y2471" t="s">
        <v>755</v>
      </c>
      <c r="Z2471" t="s">
        <v>380</v>
      </c>
      <c r="AA2471" t="s">
        <v>1128</v>
      </c>
      <c r="AB2471" t="s">
        <v>1129</v>
      </c>
      <c r="AC2471" t="s">
        <v>758</v>
      </c>
      <c r="AD2471" t="s">
        <v>1049</v>
      </c>
      <c r="AE2471" t="s">
        <v>575</v>
      </c>
      <c r="AF2471" t="s">
        <v>882</v>
      </c>
      <c r="AG2471" t="s">
        <v>761</v>
      </c>
      <c r="AH2471" t="s">
        <v>762</v>
      </c>
      <c r="AI2471" t="s">
        <v>883</v>
      </c>
      <c r="AJ2471">
        <v>165.32</v>
      </c>
      <c r="AK2471">
        <v>0</v>
      </c>
      <c r="AL2471">
        <v>0</v>
      </c>
      <c r="AM2471" t="s">
        <v>764</v>
      </c>
      <c r="AN2471" t="s">
        <v>764</v>
      </c>
      <c r="AO2471" t="s">
        <v>764</v>
      </c>
    </row>
    <row r="2472" spans="1:41" x14ac:dyDescent="0.35">
      <c r="A2472">
        <v>1028270</v>
      </c>
      <c r="B2472" t="s">
        <v>740</v>
      </c>
      <c r="C2472" t="s">
        <v>741</v>
      </c>
      <c r="D2472" t="s">
        <v>375</v>
      </c>
      <c r="E2472" t="s">
        <v>573</v>
      </c>
      <c r="F2472" t="s">
        <v>800</v>
      </c>
      <c r="G2472">
        <v>2021</v>
      </c>
      <c r="H2472">
        <v>5</v>
      </c>
      <c r="I2472" t="s">
        <v>743</v>
      </c>
      <c r="J2472" s="29">
        <v>44347</v>
      </c>
      <c r="K2472" t="s">
        <v>744</v>
      </c>
      <c r="L2472" t="s">
        <v>745</v>
      </c>
      <c r="M2472" t="s">
        <v>801</v>
      </c>
      <c r="N2472" t="s">
        <v>802</v>
      </c>
      <c r="O2472" t="s">
        <v>803</v>
      </c>
      <c r="P2472" t="s">
        <v>673</v>
      </c>
      <c r="Q2472" t="s">
        <v>749</v>
      </c>
      <c r="R2472" t="s">
        <v>574</v>
      </c>
      <c r="S2472" t="s">
        <v>1033</v>
      </c>
      <c r="T2472" t="s">
        <v>751</v>
      </c>
      <c r="U2472" t="s">
        <v>752</v>
      </c>
      <c r="V2472" t="s">
        <v>753</v>
      </c>
      <c r="W2472" t="s">
        <v>378</v>
      </c>
      <c r="X2472" t="s">
        <v>1131</v>
      </c>
      <c r="Y2472" t="s">
        <v>755</v>
      </c>
      <c r="Z2472" t="s">
        <v>380</v>
      </c>
      <c r="AA2472" t="s">
        <v>1128</v>
      </c>
      <c r="AB2472" t="s">
        <v>1129</v>
      </c>
      <c r="AC2472" t="s">
        <v>758</v>
      </c>
      <c r="AD2472" t="s">
        <v>1049</v>
      </c>
      <c r="AE2472" t="s">
        <v>575</v>
      </c>
      <c r="AF2472" t="s">
        <v>882</v>
      </c>
      <c r="AG2472" t="s">
        <v>761</v>
      </c>
      <c r="AH2472" t="s">
        <v>762</v>
      </c>
      <c r="AI2472" t="s">
        <v>883</v>
      </c>
      <c r="AJ2472">
        <v>1371.51</v>
      </c>
      <c r="AK2472">
        <v>0</v>
      </c>
      <c r="AL2472">
        <v>0</v>
      </c>
      <c r="AM2472" t="s">
        <v>764</v>
      </c>
      <c r="AN2472" t="s">
        <v>764</v>
      </c>
      <c r="AO2472" t="s">
        <v>764</v>
      </c>
    </row>
    <row r="2473" spans="1:41" x14ac:dyDescent="0.35">
      <c r="A2473">
        <v>1028270</v>
      </c>
      <c r="B2473" t="s">
        <v>740</v>
      </c>
      <c r="C2473" t="s">
        <v>741</v>
      </c>
      <c r="D2473" t="s">
        <v>375</v>
      </c>
      <c r="E2473" t="s">
        <v>573</v>
      </c>
      <c r="F2473" t="s">
        <v>800</v>
      </c>
      <c r="G2473">
        <v>2021</v>
      </c>
      <c r="H2473">
        <v>5</v>
      </c>
      <c r="I2473" t="s">
        <v>743</v>
      </c>
      <c r="J2473" s="29">
        <v>44342</v>
      </c>
      <c r="K2473" t="s">
        <v>744</v>
      </c>
      <c r="L2473" t="s">
        <v>745</v>
      </c>
      <c r="M2473" t="s">
        <v>805</v>
      </c>
      <c r="N2473" t="s">
        <v>806</v>
      </c>
      <c r="O2473" t="s">
        <v>807</v>
      </c>
      <c r="P2473" t="s">
        <v>673</v>
      </c>
      <c r="Q2473" t="s">
        <v>749</v>
      </c>
      <c r="R2473" t="s">
        <v>574</v>
      </c>
      <c r="S2473" t="s">
        <v>1033</v>
      </c>
      <c r="T2473" t="s">
        <v>751</v>
      </c>
      <c r="U2473" t="s">
        <v>752</v>
      </c>
      <c r="V2473" t="s">
        <v>753</v>
      </c>
      <c r="W2473" t="s">
        <v>378</v>
      </c>
      <c r="X2473" t="s">
        <v>1131</v>
      </c>
      <c r="Y2473" t="s">
        <v>755</v>
      </c>
      <c r="Z2473" t="s">
        <v>380</v>
      </c>
      <c r="AA2473" t="s">
        <v>1128</v>
      </c>
      <c r="AB2473" t="s">
        <v>1129</v>
      </c>
      <c r="AC2473" t="s">
        <v>758</v>
      </c>
      <c r="AD2473" t="s">
        <v>1049</v>
      </c>
      <c r="AE2473" t="s">
        <v>575</v>
      </c>
      <c r="AF2473" t="s">
        <v>882</v>
      </c>
      <c r="AG2473" t="s">
        <v>761</v>
      </c>
      <c r="AH2473" t="s">
        <v>762</v>
      </c>
      <c r="AI2473" t="s">
        <v>883</v>
      </c>
      <c r="AJ2473">
        <v>-983.99</v>
      </c>
      <c r="AK2473">
        <v>0</v>
      </c>
      <c r="AL2473">
        <v>0</v>
      </c>
      <c r="AM2473" t="s">
        <v>764</v>
      </c>
      <c r="AN2473" t="s">
        <v>764</v>
      </c>
      <c r="AO2473" t="s">
        <v>764</v>
      </c>
    </row>
    <row r="2474" spans="1:41" x14ac:dyDescent="0.35">
      <c r="A2474">
        <v>1027525</v>
      </c>
      <c r="B2474" t="s">
        <v>740</v>
      </c>
      <c r="C2474" t="s">
        <v>741</v>
      </c>
      <c r="D2474" t="s">
        <v>375</v>
      </c>
      <c r="E2474" t="s">
        <v>566</v>
      </c>
      <c r="F2474" t="s">
        <v>800</v>
      </c>
      <c r="G2474">
        <v>2021</v>
      </c>
      <c r="H2474">
        <v>5</v>
      </c>
      <c r="I2474" t="s">
        <v>743</v>
      </c>
      <c r="J2474" s="29">
        <v>44347</v>
      </c>
      <c r="K2474" t="s">
        <v>744</v>
      </c>
      <c r="L2474" t="s">
        <v>745</v>
      </c>
      <c r="M2474" t="s">
        <v>801</v>
      </c>
      <c r="N2474" t="s">
        <v>802</v>
      </c>
      <c r="O2474" t="s">
        <v>803</v>
      </c>
      <c r="P2474" t="s">
        <v>673</v>
      </c>
      <c r="Q2474" t="s">
        <v>749</v>
      </c>
      <c r="R2474" t="s">
        <v>561</v>
      </c>
      <c r="S2474" t="s">
        <v>1037</v>
      </c>
      <c r="T2474" t="s">
        <v>751</v>
      </c>
      <c r="U2474" t="s">
        <v>752</v>
      </c>
      <c r="V2474" t="s">
        <v>753</v>
      </c>
      <c r="W2474" t="s">
        <v>403</v>
      </c>
      <c r="X2474" t="s">
        <v>1127</v>
      </c>
      <c r="Y2474" t="s">
        <v>755</v>
      </c>
      <c r="Z2474" t="s">
        <v>380</v>
      </c>
      <c r="AA2474" t="s">
        <v>1128</v>
      </c>
      <c r="AB2474" t="s">
        <v>1129</v>
      </c>
      <c r="AC2474" t="s">
        <v>758</v>
      </c>
      <c r="AD2474" t="s">
        <v>1049</v>
      </c>
      <c r="AE2474" t="s">
        <v>562</v>
      </c>
      <c r="AF2474" t="s">
        <v>882</v>
      </c>
      <c r="AG2474" t="s">
        <v>761</v>
      </c>
      <c r="AH2474" t="s">
        <v>762</v>
      </c>
      <c r="AI2474" t="s">
        <v>883</v>
      </c>
      <c r="AJ2474">
        <v>5858.51</v>
      </c>
      <c r="AK2474">
        <v>0</v>
      </c>
      <c r="AL2474">
        <v>0</v>
      </c>
      <c r="AM2474" t="s">
        <v>764</v>
      </c>
      <c r="AN2474" t="s">
        <v>764</v>
      </c>
      <c r="AO2474" t="s">
        <v>764</v>
      </c>
    </row>
    <row r="2475" spans="1:41" x14ac:dyDescent="0.35">
      <c r="A2475">
        <v>1027525</v>
      </c>
      <c r="B2475" t="s">
        <v>740</v>
      </c>
      <c r="C2475" t="s">
        <v>741</v>
      </c>
      <c r="D2475" t="s">
        <v>375</v>
      </c>
      <c r="E2475" t="s">
        <v>566</v>
      </c>
      <c r="F2475" t="s">
        <v>800</v>
      </c>
      <c r="G2475">
        <v>2021</v>
      </c>
      <c r="H2475">
        <v>5</v>
      </c>
      <c r="I2475" t="s">
        <v>743</v>
      </c>
      <c r="J2475" s="29">
        <v>44342</v>
      </c>
      <c r="K2475" t="s">
        <v>744</v>
      </c>
      <c r="L2475" t="s">
        <v>745</v>
      </c>
      <c r="M2475" t="s">
        <v>805</v>
      </c>
      <c r="N2475" t="s">
        <v>806</v>
      </c>
      <c r="O2475" t="s">
        <v>807</v>
      </c>
      <c r="P2475" t="s">
        <v>673</v>
      </c>
      <c r="Q2475" t="s">
        <v>749</v>
      </c>
      <c r="R2475" t="s">
        <v>561</v>
      </c>
      <c r="S2475" t="s">
        <v>1037</v>
      </c>
      <c r="T2475" t="s">
        <v>751</v>
      </c>
      <c r="U2475" t="s">
        <v>752</v>
      </c>
      <c r="V2475" t="s">
        <v>753</v>
      </c>
      <c r="W2475" t="s">
        <v>403</v>
      </c>
      <c r="X2475" t="s">
        <v>1127</v>
      </c>
      <c r="Y2475" t="s">
        <v>755</v>
      </c>
      <c r="Z2475" t="s">
        <v>380</v>
      </c>
      <c r="AA2475" t="s">
        <v>1128</v>
      </c>
      <c r="AB2475" t="s">
        <v>1129</v>
      </c>
      <c r="AC2475" t="s">
        <v>758</v>
      </c>
      <c r="AD2475" t="s">
        <v>1049</v>
      </c>
      <c r="AE2475" t="s">
        <v>562</v>
      </c>
      <c r="AF2475" t="s">
        <v>882</v>
      </c>
      <c r="AG2475" t="s">
        <v>761</v>
      </c>
      <c r="AH2475" t="s">
        <v>762</v>
      </c>
      <c r="AI2475" t="s">
        <v>883</v>
      </c>
      <c r="AJ2475">
        <v>-4610.57</v>
      </c>
      <c r="AK2475">
        <v>0</v>
      </c>
      <c r="AL2475">
        <v>0</v>
      </c>
      <c r="AM2475" t="s">
        <v>764</v>
      </c>
      <c r="AN2475" t="s">
        <v>764</v>
      </c>
      <c r="AO2475" t="s">
        <v>764</v>
      </c>
    </row>
    <row r="2476" spans="1:41" x14ac:dyDescent="0.35">
      <c r="A2476">
        <v>1399918</v>
      </c>
      <c r="B2476" t="s">
        <v>740</v>
      </c>
      <c r="C2476" t="s">
        <v>741</v>
      </c>
      <c r="D2476" t="s">
        <v>375</v>
      </c>
      <c r="E2476" t="s">
        <v>565</v>
      </c>
      <c r="F2476" t="s">
        <v>800</v>
      </c>
      <c r="G2476">
        <v>2021</v>
      </c>
      <c r="H2476">
        <v>5</v>
      </c>
      <c r="I2476" t="s">
        <v>743</v>
      </c>
      <c r="J2476" s="29">
        <v>44347</v>
      </c>
      <c r="K2476" t="s">
        <v>744</v>
      </c>
      <c r="L2476" t="s">
        <v>745</v>
      </c>
      <c r="M2476" t="s">
        <v>801</v>
      </c>
      <c r="N2476" t="s">
        <v>802</v>
      </c>
      <c r="O2476" t="s">
        <v>803</v>
      </c>
      <c r="P2476" t="s">
        <v>673</v>
      </c>
      <c r="Q2476" t="s">
        <v>749</v>
      </c>
      <c r="R2476" t="s">
        <v>561</v>
      </c>
      <c r="S2476" t="s">
        <v>1037</v>
      </c>
      <c r="T2476" t="s">
        <v>751</v>
      </c>
      <c r="U2476" t="s">
        <v>752</v>
      </c>
      <c r="V2476" t="s">
        <v>753</v>
      </c>
      <c r="W2476" t="s">
        <v>401</v>
      </c>
      <c r="X2476" t="s">
        <v>1113</v>
      </c>
      <c r="Y2476" t="s">
        <v>755</v>
      </c>
      <c r="Z2476" t="s">
        <v>380</v>
      </c>
      <c r="AA2476" t="s">
        <v>1128</v>
      </c>
      <c r="AB2476" t="s">
        <v>1129</v>
      </c>
      <c r="AC2476" t="s">
        <v>758</v>
      </c>
      <c r="AD2476" t="s">
        <v>1049</v>
      </c>
      <c r="AE2476" t="s">
        <v>562</v>
      </c>
      <c r="AF2476" t="s">
        <v>1056</v>
      </c>
      <c r="AG2476" t="s">
        <v>761</v>
      </c>
      <c r="AH2476" t="s">
        <v>762</v>
      </c>
      <c r="AI2476" t="s">
        <v>1057</v>
      </c>
      <c r="AJ2476">
        <v>183.15</v>
      </c>
      <c r="AK2476">
        <v>0</v>
      </c>
      <c r="AL2476">
        <v>0</v>
      </c>
      <c r="AM2476" t="s">
        <v>764</v>
      </c>
      <c r="AN2476" t="s">
        <v>764</v>
      </c>
      <c r="AO2476" t="s">
        <v>764</v>
      </c>
    </row>
    <row r="2477" spans="1:41" x14ac:dyDescent="0.35">
      <c r="A2477">
        <v>1027260</v>
      </c>
      <c r="B2477" t="s">
        <v>740</v>
      </c>
      <c r="C2477" t="s">
        <v>741</v>
      </c>
      <c r="D2477" t="s">
        <v>375</v>
      </c>
      <c r="E2477" t="s">
        <v>78</v>
      </c>
      <c r="F2477" t="s">
        <v>800</v>
      </c>
      <c r="G2477">
        <v>2021</v>
      </c>
      <c r="H2477">
        <v>5</v>
      </c>
      <c r="I2477" t="s">
        <v>743</v>
      </c>
      <c r="J2477" s="29">
        <v>44347</v>
      </c>
      <c r="K2477" t="s">
        <v>744</v>
      </c>
      <c r="L2477" t="s">
        <v>745</v>
      </c>
      <c r="M2477" t="s">
        <v>801</v>
      </c>
      <c r="N2477" t="s">
        <v>802</v>
      </c>
      <c r="O2477" t="s">
        <v>803</v>
      </c>
      <c r="P2477" t="s">
        <v>673</v>
      </c>
      <c r="Q2477" t="s">
        <v>749</v>
      </c>
      <c r="R2477" t="s">
        <v>561</v>
      </c>
      <c r="S2477" t="s">
        <v>1037</v>
      </c>
      <c r="T2477" t="s">
        <v>751</v>
      </c>
      <c r="U2477" t="s">
        <v>752</v>
      </c>
      <c r="V2477" t="s">
        <v>753</v>
      </c>
      <c r="W2477" t="s">
        <v>393</v>
      </c>
      <c r="X2477" t="s">
        <v>1130</v>
      </c>
      <c r="Y2477" t="s">
        <v>755</v>
      </c>
      <c r="Z2477" t="s">
        <v>380</v>
      </c>
      <c r="AA2477" t="s">
        <v>1128</v>
      </c>
      <c r="AB2477" t="s">
        <v>1129</v>
      </c>
      <c r="AC2477" t="s">
        <v>758</v>
      </c>
      <c r="AD2477" t="s">
        <v>1049</v>
      </c>
      <c r="AE2477" t="s">
        <v>562</v>
      </c>
      <c r="AF2477" t="s">
        <v>882</v>
      </c>
      <c r="AG2477" t="s">
        <v>761</v>
      </c>
      <c r="AH2477" t="s">
        <v>762</v>
      </c>
      <c r="AI2477" t="s">
        <v>883</v>
      </c>
      <c r="AJ2477">
        <v>24.88</v>
      </c>
      <c r="AK2477">
        <v>0</v>
      </c>
      <c r="AL2477">
        <v>0</v>
      </c>
      <c r="AM2477" t="s">
        <v>764</v>
      </c>
      <c r="AN2477" t="s">
        <v>764</v>
      </c>
      <c r="AO2477" t="s">
        <v>764</v>
      </c>
    </row>
    <row r="2478" spans="1:41" x14ac:dyDescent="0.35">
      <c r="A2478">
        <v>1027260</v>
      </c>
      <c r="B2478" t="s">
        <v>740</v>
      </c>
      <c r="C2478" t="s">
        <v>741</v>
      </c>
      <c r="D2478" t="s">
        <v>375</v>
      </c>
      <c r="E2478" t="s">
        <v>78</v>
      </c>
      <c r="F2478" t="s">
        <v>800</v>
      </c>
      <c r="G2478">
        <v>2021</v>
      </c>
      <c r="H2478">
        <v>5</v>
      </c>
      <c r="I2478" t="s">
        <v>743</v>
      </c>
      <c r="J2478" s="29">
        <v>44342</v>
      </c>
      <c r="K2478" t="s">
        <v>744</v>
      </c>
      <c r="L2478" t="s">
        <v>745</v>
      </c>
      <c r="M2478" t="s">
        <v>805</v>
      </c>
      <c r="N2478" t="s">
        <v>806</v>
      </c>
      <c r="O2478" t="s">
        <v>807</v>
      </c>
      <c r="P2478" t="s">
        <v>673</v>
      </c>
      <c r="Q2478" t="s">
        <v>749</v>
      </c>
      <c r="R2478" t="s">
        <v>561</v>
      </c>
      <c r="S2478" t="s">
        <v>1037</v>
      </c>
      <c r="T2478" t="s">
        <v>751</v>
      </c>
      <c r="U2478" t="s">
        <v>752</v>
      </c>
      <c r="V2478" t="s">
        <v>753</v>
      </c>
      <c r="W2478" t="s">
        <v>393</v>
      </c>
      <c r="X2478" t="s">
        <v>1130</v>
      </c>
      <c r="Y2478" t="s">
        <v>755</v>
      </c>
      <c r="Z2478" t="s">
        <v>380</v>
      </c>
      <c r="AA2478" t="s">
        <v>1128</v>
      </c>
      <c r="AB2478" t="s">
        <v>1129</v>
      </c>
      <c r="AC2478" t="s">
        <v>758</v>
      </c>
      <c r="AD2478" t="s">
        <v>1049</v>
      </c>
      <c r="AE2478" t="s">
        <v>562</v>
      </c>
      <c r="AF2478" t="s">
        <v>882</v>
      </c>
      <c r="AG2478" t="s">
        <v>761</v>
      </c>
      <c r="AH2478" t="s">
        <v>762</v>
      </c>
      <c r="AI2478" t="s">
        <v>883</v>
      </c>
      <c r="AJ2478">
        <v>-611.29</v>
      </c>
      <c r="AK2478">
        <v>0</v>
      </c>
      <c r="AL2478">
        <v>0</v>
      </c>
      <c r="AM2478" t="s">
        <v>764</v>
      </c>
      <c r="AN2478" t="s">
        <v>764</v>
      </c>
      <c r="AO2478" t="s">
        <v>764</v>
      </c>
    </row>
    <row r="2479" spans="1:41" x14ac:dyDescent="0.35">
      <c r="A2479">
        <v>1060744</v>
      </c>
      <c r="B2479" t="s">
        <v>740</v>
      </c>
      <c r="C2479" t="s">
        <v>741</v>
      </c>
      <c r="D2479" t="s">
        <v>375</v>
      </c>
      <c r="E2479" t="s">
        <v>564</v>
      </c>
      <c r="F2479" t="s">
        <v>800</v>
      </c>
      <c r="G2479">
        <v>2021</v>
      </c>
      <c r="H2479">
        <v>5</v>
      </c>
      <c r="I2479" t="s">
        <v>743</v>
      </c>
      <c r="J2479" s="29">
        <v>44347</v>
      </c>
      <c r="K2479" t="s">
        <v>744</v>
      </c>
      <c r="L2479" t="s">
        <v>745</v>
      </c>
      <c r="M2479" t="s">
        <v>801</v>
      </c>
      <c r="N2479" t="s">
        <v>802</v>
      </c>
      <c r="O2479" t="s">
        <v>803</v>
      </c>
      <c r="P2479" t="s">
        <v>673</v>
      </c>
      <c r="Q2479" t="s">
        <v>749</v>
      </c>
      <c r="R2479" t="s">
        <v>561</v>
      </c>
      <c r="S2479" t="s">
        <v>1037</v>
      </c>
      <c r="T2479" t="s">
        <v>751</v>
      </c>
      <c r="U2479" t="s">
        <v>752</v>
      </c>
      <c r="V2479" t="s">
        <v>753</v>
      </c>
      <c r="W2479" t="s">
        <v>392</v>
      </c>
      <c r="X2479" t="s">
        <v>881</v>
      </c>
      <c r="Y2479" t="s">
        <v>755</v>
      </c>
      <c r="Z2479" t="s">
        <v>380</v>
      </c>
      <c r="AA2479" t="s">
        <v>1128</v>
      </c>
      <c r="AB2479" t="s">
        <v>1129</v>
      </c>
      <c r="AC2479" t="s">
        <v>758</v>
      </c>
      <c r="AD2479" t="s">
        <v>1049</v>
      </c>
      <c r="AE2479" t="s">
        <v>562</v>
      </c>
      <c r="AF2479" t="s">
        <v>882</v>
      </c>
      <c r="AG2479" t="s">
        <v>761</v>
      </c>
      <c r="AH2479" t="s">
        <v>762</v>
      </c>
      <c r="AI2479" t="s">
        <v>883</v>
      </c>
      <c r="AJ2479">
        <v>121.6</v>
      </c>
      <c r="AK2479">
        <v>0</v>
      </c>
      <c r="AL2479">
        <v>0</v>
      </c>
      <c r="AM2479" t="s">
        <v>764</v>
      </c>
      <c r="AN2479" t="s">
        <v>764</v>
      </c>
      <c r="AO2479" t="s">
        <v>764</v>
      </c>
    </row>
    <row r="2480" spans="1:41" x14ac:dyDescent="0.35">
      <c r="A2480">
        <v>1060744</v>
      </c>
      <c r="B2480" t="s">
        <v>740</v>
      </c>
      <c r="C2480" t="s">
        <v>741</v>
      </c>
      <c r="D2480" t="s">
        <v>375</v>
      </c>
      <c r="E2480" t="s">
        <v>564</v>
      </c>
      <c r="F2480" t="s">
        <v>800</v>
      </c>
      <c r="G2480">
        <v>2021</v>
      </c>
      <c r="H2480">
        <v>5</v>
      </c>
      <c r="I2480" t="s">
        <v>743</v>
      </c>
      <c r="J2480" s="29">
        <v>44342</v>
      </c>
      <c r="K2480" t="s">
        <v>744</v>
      </c>
      <c r="L2480" t="s">
        <v>745</v>
      </c>
      <c r="M2480" t="s">
        <v>805</v>
      </c>
      <c r="N2480" t="s">
        <v>806</v>
      </c>
      <c r="O2480" t="s">
        <v>807</v>
      </c>
      <c r="P2480" t="s">
        <v>673</v>
      </c>
      <c r="Q2480" t="s">
        <v>749</v>
      </c>
      <c r="R2480" t="s">
        <v>561</v>
      </c>
      <c r="S2480" t="s">
        <v>1037</v>
      </c>
      <c r="T2480" t="s">
        <v>751</v>
      </c>
      <c r="U2480" t="s">
        <v>752</v>
      </c>
      <c r="V2480" t="s">
        <v>753</v>
      </c>
      <c r="W2480" t="s">
        <v>392</v>
      </c>
      <c r="X2480" t="s">
        <v>881</v>
      </c>
      <c r="Y2480" t="s">
        <v>755</v>
      </c>
      <c r="Z2480" t="s">
        <v>380</v>
      </c>
      <c r="AA2480" t="s">
        <v>1128</v>
      </c>
      <c r="AB2480" t="s">
        <v>1129</v>
      </c>
      <c r="AC2480" t="s">
        <v>758</v>
      </c>
      <c r="AD2480" t="s">
        <v>1049</v>
      </c>
      <c r="AE2480" t="s">
        <v>562</v>
      </c>
      <c r="AF2480" t="s">
        <v>882</v>
      </c>
      <c r="AG2480" t="s">
        <v>761</v>
      </c>
      <c r="AH2480" t="s">
        <v>762</v>
      </c>
      <c r="AI2480" t="s">
        <v>883</v>
      </c>
      <c r="AJ2480">
        <v>-726.84</v>
      </c>
      <c r="AK2480">
        <v>0</v>
      </c>
      <c r="AL2480">
        <v>0</v>
      </c>
      <c r="AM2480" t="s">
        <v>764</v>
      </c>
      <c r="AN2480" t="s">
        <v>764</v>
      </c>
      <c r="AO2480" t="s">
        <v>764</v>
      </c>
    </row>
    <row r="2481" spans="1:41" x14ac:dyDescent="0.35">
      <c r="A2481">
        <v>1027259</v>
      </c>
      <c r="B2481" t="s">
        <v>740</v>
      </c>
      <c r="C2481" t="s">
        <v>741</v>
      </c>
      <c r="D2481" t="s">
        <v>375</v>
      </c>
      <c r="E2481" t="s">
        <v>560</v>
      </c>
      <c r="F2481" t="s">
        <v>800</v>
      </c>
      <c r="G2481">
        <v>2021</v>
      </c>
      <c r="H2481">
        <v>5</v>
      </c>
      <c r="I2481" t="s">
        <v>743</v>
      </c>
      <c r="J2481" s="29">
        <v>44347</v>
      </c>
      <c r="K2481" t="s">
        <v>744</v>
      </c>
      <c r="L2481" t="s">
        <v>745</v>
      </c>
      <c r="M2481" t="s">
        <v>801</v>
      </c>
      <c r="N2481" t="s">
        <v>802</v>
      </c>
      <c r="O2481" t="s">
        <v>803</v>
      </c>
      <c r="P2481" t="s">
        <v>673</v>
      </c>
      <c r="Q2481" t="s">
        <v>749</v>
      </c>
      <c r="R2481" t="s">
        <v>561</v>
      </c>
      <c r="S2481" t="s">
        <v>1037</v>
      </c>
      <c r="T2481" t="s">
        <v>751</v>
      </c>
      <c r="U2481" t="s">
        <v>752</v>
      </c>
      <c r="V2481" t="s">
        <v>753</v>
      </c>
      <c r="W2481" t="s">
        <v>378</v>
      </c>
      <c r="X2481" t="s">
        <v>1131</v>
      </c>
      <c r="Y2481" t="s">
        <v>755</v>
      </c>
      <c r="Z2481" t="s">
        <v>380</v>
      </c>
      <c r="AA2481" t="s">
        <v>1128</v>
      </c>
      <c r="AB2481" t="s">
        <v>1129</v>
      </c>
      <c r="AC2481" t="s">
        <v>758</v>
      </c>
      <c r="AD2481" t="s">
        <v>1049</v>
      </c>
      <c r="AE2481" t="s">
        <v>562</v>
      </c>
      <c r="AF2481" t="s">
        <v>882</v>
      </c>
      <c r="AG2481" t="s">
        <v>761</v>
      </c>
      <c r="AH2481" t="s">
        <v>762</v>
      </c>
      <c r="AI2481" t="s">
        <v>883</v>
      </c>
      <c r="AJ2481">
        <v>13525.54</v>
      </c>
      <c r="AK2481">
        <v>0</v>
      </c>
      <c r="AL2481">
        <v>0</v>
      </c>
      <c r="AM2481" t="s">
        <v>764</v>
      </c>
      <c r="AN2481" t="s">
        <v>764</v>
      </c>
      <c r="AO2481" t="s">
        <v>764</v>
      </c>
    </row>
    <row r="2482" spans="1:41" x14ac:dyDescent="0.35">
      <c r="A2482">
        <v>1027259</v>
      </c>
      <c r="B2482" t="s">
        <v>740</v>
      </c>
      <c r="C2482" t="s">
        <v>741</v>
      </c>
      <c r="D2482" t="s">
        <v>375</v>
      </c>
      <c r="E2482" t="s">
        <v>560</v>
      </c>
      <c r="F2482" t="s">
        <v>800</v>
      </c>
      <c r="G2482">
        <v>2021</v>
      </c>
      <c r="H2482">
        <v>5</v>
      </c>
      <c r="I2482" t="s">
        <v>743</v>
      </c>
      <c r="J2482" s="29">
        <v>44342</v>
      </c>
      <c r="K2482" t="s">
        <v>744</v>
      </c>
      <c r="L2482" t="s">
        <v>745</v>
      </c>
      <c r="M2482" t="s">
        <v>805</v>
      </c>
      <c r="N2482" t="s">
        <v>806</v>
      </c>
      <c r="O2482" t="s">
        <v>807</v>
      </c>
      <c r="P2482" t="s">
        <v>673</v>
      </c>
      <c r="Q2482" t="s">
        <v>749</v>
      </c>
      <c r="R2482" t="s">
        <v>561</v>
      </c>
      <c r="S2482" t="s">
        <v>1037</v>
      </c>
      <c r="T2482" t="s">
        <v>751</v>
      </c>
      <c r="U2482" t="s">
        <v>752</v>
      </c>
      <c r="V2482" t="s">
        <v>753</v>
      </c>
      <c r="W2482" t="s">
        <v>378</v>
      </c>
      <c r="X2482" t="s">
        <v>1131</v>
      </c>
      <c r="Y2482" t="s">
        <v>755</v>
      </c>
      <c r="Z2482" t="s">
        <v>380</v>
      </c>
      <c r="AA2482" t="s">
        <v>1128</v>
      </c>
      <c r="AB2482" t="s">
        <v>1129</v>
      </c>
      <c r="AC2482" t="s">
        <v>758</v>
      </c>
      <c r="AD2482" t="s">
        <v>1049</v>
      </c>
      <c r="AE2482" t="s">
        <v>562</v>
      </c>
      <c r="AF2482" t="s">
        <v>882</v>
      </c>
      <c r="AG2482" t="s">
        <v>761</v>
      </c>
      <c r="AH2482" t="s">
        <v>762</v>
      </c>
      <c r="AI2482" t="s">
        <v>883</v>
      </c>
      <c r="AJ2482">
        <v>-2220.6799999999998</v>
      </c>
      <c r="AK2482">
        <v>0</v>
      </c>
      <c r="AL2482">
        <v>0</v>
      </c>
      <c r="AM2482" t="s">
        <v>764</v>
      </c>
      <c r="AN2482" t="s">
        <v>764</v>
      </c>
      <c r="AO2482" t="s">
        <v>764</v>
      </c>
    </row>
    <row r="2483" spans="1:41" x14ac:dyDescent="0.35">
      <c r="A2483">
        <v>1023872</v>
      </c>
      <c r="B2483" t="s">
        <v>740</v>
      </c>
      <c r="C2483" t="s">
        <v>741</v>
      </c>
      <c r="D2483" t="s">
        <v>375</v>
      </c>
      <c r="E2483" t="s">
        <v>550</v>
      </c>
      <c r="F2483" t="s">
        <v>800</v>
      </c>
      <c r="G2483">
        <v>2021</v>
      </c>
      <c r="H2483">
        <v>5</v>
      </c>
      <c r="I2483" t="s">
        <v>743</v>
      </c>
      <c r="J2483" s="29">
        <v>44347</v>
      </c>
      <c r="K2483" t="s">
        <v>744</v>
      </c>
      <c r="L2483" t="s">
        <v>745</v>
      </c>
      <c r="M2483" t="s">
        <v>801</v>
      </c>
      <c r="N2483" t="s">
        <v>802</v>
      </c>
      <c r="O2483" t="s">
        <v>803</v>
      </c>
      <c r="P2483" t="s">
        <v>673</v>
      </c>
      <c r="Q2483" t="s">
        <v>749</v>
      </c>
      <c r="R2483" t="s">
        <v>544</v>
      </c>
      <c r="S2483" t="s">
        <v>1038</v>
      </c>
      <c r="T2483" t="s">
        <v>751</v>
      </c>
      <c r="U2483" t="s">
        <v>752</v>
      </c>
      <c r="V2483" t="s">
        <v>753</v>
      </c>
      <c r="W2483" t="s">
        <v>403</v>
      </c>
      <c r="X2483" t="s">
        <v>1127</v>
      </c>
      <c r="Y2483" t="s">
        <v>755</v>
      </c>
      <c r="Z2483" t="s">
        <v>380</v>
      </c>
      <c r="AA2483" t="s">
        <v>1128</v>
      </c>
      <c r="AB2483" t="s">
        <v>1129</v>
      </c>
      <c r="AC2483" t="s">
        <v>758</v>
      </c>
      <c r="AD2483" t="s">
        <v>1049</v>
      </c>
      <c r="AE2483" t="s">
        <v>768</v>
      </c>
      <c r="AF2483" t="s">
        <v>882</v>
      </c>
      <c r="AG2483" t="s">
        <v>761</v>
      </c>
      <c r="AH2483" t="s">
        <v>762</v>
      </c>
      <c r="AI2483" t="s">
        <v>883</v>
      </c>
      <c r="AJ2483">
        <v>30268.42</v>
      </c>
      <c r="AK2483">
        <v>0</v>
      </c>
      <c r="AL2483">
        <v>0</v>
      </c>
      <c r="AM2483" t="s">
        <v>764</v>
      </c>
      <c r="AN2483" t="s">
        <v>764</v>
      </c>
      <c r="AO2483" t="s">
        <v>764</v>
      </c>
    </row>
    <row r="2484" spans="1:41" x14ac:dyDescent="0.35">
      <c r="A2484">
        <v>1023872</v>
      </c>
      <c r="B2484" t="s">
        <v>740</v>
      </c>
      <c r="C2484" t="s">
        <v>741</v>
      </c>
      <c r="D2484" t="s">
        <v>375</v>
      </c>
      <c r="E2484" t="s">
        <v>550</v>
      </c>
      <c r="F2484" t="s">
        <v>800</v>
      </c>
      <c r="G2484">
        <v>2021</v>
      </c>
      <c r="H2484">
        <v>5</v>
      </c>
      <c r="I2484" t="s">
        <v>743</v>
      </c>
      <c r="J2484" s="29">
        <v>44342</v>
      </c>
      <c r="K2484" t="s">
        <v>744</v>
      </c>
      <c r="L2484" t="s">
        <v>745</v>
      </c>
      <c r="M2484" t="s">
        <v>805</v>
      </c>
      <c r="N2484" t="s">
        <v>806</v>
      </c>
      <c r="O2484" t="s">
        <v>807</v>
      </c>
      <c r="P2484" t="s">
        <v>673</v>
      </c>
      <c r="Q2484" t="s">
        <v>749</v>
      </c>
      <c r="R2484" t="s">
        <v>544</v>
      </c>
      <c r="S2484" t="s">
        <v>1038</v>
      </c>
      <c r="T2484" t="s">
        <v>751</v>
      </c>
      <c r="U2484" t="s">
        <v>752</v>
      </c>
      <c r="V2484" t="s">
        <v>753</v>
      </c>
      <c r="W2484" t="s">
        <v>403</v>
      </c>
      <c r="X2484" t="s">
        <v>1127</v>
      </c>
      <c r="Y2484" t="s">
        <v>755</v>
      </c>
      <c r="Z2484" t="s">
        <v>380</v>
      </c>
      <c r="AA2484" t="s">
        <v>1128</v>
      </c>
      <c r="AB2484" t="s">
        <v>1129</v>
      </c>
      <c r="AC2484" t="s">
        <v>758</v>
      </c>
      <c r="AD2484" t="s">
        <v>1049</v>
      </c>
      <c r="AE2484" t="s">
        <v>768</v>
      </c>
      <c r="AF2484" t="s">
        <v>882</v>
      </c>
      <c r="AG2484" t="s">
        <v>761</v>
      </c>
      <c r="AH2484" t="s">
        <v>762</v>
      </c>
      <c r="AI2484" t="s">
        <v>883</v>
      </c>
      <c r="AJ2484">
        <v>-4865.33</v>
      </c>
      <c r="AK2484">
        <v>0</v>
      </c>
      <c r="AL2484">
        <v>0</v>
      </c>
      <c r="AM2484" t="s">
        <v>764</v>
      </c>
      <c r="AN2484" t="s">
        <v>764</v>
      </c>
      <c r="AO2484" t="s">
        <v>764</v>
      </c>
    </row>
    <row r="2485" spans="1:41" x14ac:dyDescent="0.35">
      <c r="A2485">
        <v>1399917</v>
      </c>
      <c r="B2485" t="s">
        <v>740</v>
      </c>
      <c r="C2485" t="s">
        <v>741</v>
      </c>
      <c r="D2485" t="s">
        <v>375</v>
      </c>
      <c r="E2485" t="s">
        <v>549</v>
      </c>
      <c r="F2485" t="s">
        <v>800</v>
      </c>
      <c r="G2485">
        <v>2021</v>
      </c>
      <c r="H2485">
        <v>5</v>
      </c>
      <c r="I2485" t="s">
        <v>743</v>
      </c>
      <c r="J2485" s="29">
        <v>44347</v>
      </c>
      <c r="K2485" t="s">
        <v>744</v>
      </c>
      <c r="L2485" t="s">
        <v>745</v>
      </c>
      <c r="M2485" t="s">
        <v>801</v>
      </c>
      <c r="N2485" t="s">
        <v>802</v>
      </c>
      <c r="O2485" t="s">
        <v>803</v>
      </c>
      <c r="P2485" t="s">
        <v>673</v>
      </c>
      <c r="Q2485" t="s">
        <v>749</v>
      </c>
      <c r="R2485" t="s">
        <v>544</v>
      </c>
      <c r="S2485" t="s">
        <v>1038</v>
      </c>
      <c r="T2485" t="s">
        <v>751</v>
      </c>
      <c r="U2485" t="s">
        <v>752</v>
      </c>
      <c r="V2485" t="s">
        <v>753</v>
      </c>
      <c r="W2485" t="s">
        <v>401</v>
      </c>
      <c r="X2485" t="s">
        <v>1113</v>
      </c>
      <c r="Y2485" t="s">
        <v>755</v>
      </c>
      <c r="Z2485" t="s">
        <v>380</v>
      </c>
      <c r="AA2485" t="s">
        <v>1128</v>
      </c>
      <c r="AB2485" t="s">
        <v>1129</v>
      </c>
      <c r="AC2485" t="s">
        <v>758</v>
      </c>
      <c r="AD2485" t="s">
        <v>1049</v>
      </c>
      <c r="AE2485" t="s">
        <v>768</v>
      </c>
      <c r="AF2485" t="s">
        <v>1056</v>
      </c>
      <c r="AG2485" t="s">
        <v>761</v>
      </c>
      <c r="AH2485" t="s">
        <v>762</v>
      </c>
      <c r="AI2485" t="s">
        <v>1057</v>
      </c>
      <c r="AJ2485">
        <v>317.77</v>
      </c>
      <c r="AK2485">
        <v>0</v>
      </c>
      <c r="AL2485">
        <v>0</v>
      </c>
      <c r="AM2485" t="s">
        <v>764</v>
      </c>
      <c r="AN2485" t="s">
        <v>764</v>
      </c>
      <c r="AO2485" t="s">
        <v>764</v>
      </c>
    </row>
    <row r="2486" spans="1:41" x14ac:dyDescent="0.35">
      <c r="A2486">
        <v>1023870</v>
      </c>
      <c r="B2486" t="s">
        <v>740</v>
      </c>
      <c r="C2486" t="s">
        <v>741</v>
      </c>
      <c r="D2486" t="s">
        <v>375</v>
      </c>
      <c r="E2486" t="s">
        <v>548</v>
      </c>
      <c r="F2486" t="s">
        <v>800</v>
      </c>
      <c r="G2486">
        <v>2021</v>
      </c>
      <c r="H2486">
        <v>5</v>
      </c>
      <c r="I2486" t="s">
        <v>743</v>
      </c>
      <c r="J2486" s="29">
        <v>44347</v>
      </c>
      <c r="K2486" t="s">
        <v>744</v>
      </c>
      <c r="L2486" t="s">
        <v>745</v>
      </c>
      <c r="M2486" t="s">
        <v>801</v>
      </c>
      <c r="N2486" t="s">
        <v>802</v>
      </c>
      <c r="O2486" t="s">
        <v>803</v>
      </c>
      <c r="P2486" t="s">
        <v>673</v>
      </c>
      <c r="Q2486" t="s">
        <v>749</v>
      </c>
      <c r="R2486" t="s">
        <v>544</v>
      </c>
      <c r="S2486" t="s">
        <v>1038</v>
      </c>
      <c r="T2486" t="s">
        <v>751</v>
      </c>
      <c r="U2486" t="s">
        <v>752</v>
      </c>
      <c r="V2486" t="s">
        <v>753</v>
      </c>
      <c r="W2486" t="s">
        <v>395</v>
      </c>
      <c r="X2486" t="s">
        <v>1132</v>
      </c>
      <c r="Y2486" t="s">
        <v>755</v>
      </c>
      <c r="Z2486" t="s">
        <v>380</v>
      </c>
      <c r="AA2486" t="s">
        <v>1128</v>
      </c>
      <c r="AB2486" t="s">
        <v>1129</v>
      </c>
      <c r="AC2486" t="s">
        <v>758</v>
      </c>
      <c r="AD2486" t="s">
        <v>1049</v>
      </c>
      <c r="AE2486" t="s">
        <v>768</v>
      </c>
      <c r="AF2486" t="s">
        <v>882</v>
      </c>
      <c r="AG2486" t="s">
        <v>761</v>
      </c>
      <c r="AH2486" t="s">
        <v>762</v>
      </c>
      <c r="AI2486" t="s">
        <v>883</v>
      </c>
      <c r="AJ2486">
        <v>131.06</v>
      </c>
      <c r="AK2486">
        <v>0</v>
      </c>
      <c r="AL2486">
        <v>0</v>
      </c>
      <c r="AM2486" t="s">
        <v>764</v>
      </c>
      <c r="AN2486" t="s">
        <v>764</v>
      </c>
      <c r="AO2486" t="s">
        <v>764</v>
      </c>
    </row>
    <row r="2487" spans="1:41" x14ac:dyDescent="0.35">
      <c r="A2487">
        <v>1023870</v>
      </c>
      <c r="B2487" t="s">
        <v>740</v>
      </c>
      <c r="C2487" t="s">
        <v>741</v>
      </c>
      <c r="D2487" t="s">
        <v>375</v>
      </c>
      <c r="E2487" t="s">
        <v>548</v>
      </c>
      <c r="F2487" t="s">
        <v>800</v>
      </c>
      <c r="G2487">
        <v>2021</v>
      </c>
      <c r="H2487">
        <v>5</v>
      </c>
      <c r="I2487" t="s">
        <v>743</v>
      </c>
      <c r="J2487" s="29">
        <v>44342</v>
      </c>
      <c r="K2487" t="s">
        <v>744</v>
      </c>
      <c r="L2487" t="s">
        <v>745</v>
      </c>
      <c r="M2487" t="s">
        <v>805</v>
      </c>
      <c r="N2487" t="s">
        <v>806</v>
      </c>
      <c r="O2487" t="s">
        <v>807</v>
      </c>
      <c r="P2487" t="s">
        <v>673</v>
      </c>
      <c r="Q2487" t="s">
        <v>749</v>
      </c>
      <c r="R2487" t="s">
        <v>544</v>
      </c>
      <c r="S2487" t="s">
        <v>1038</v>
      </c>
      <c r="T2487" t="s">
        <v>751</v>
      </c>
      <c r="U2487" t="s">
        <v>752</v>
      </c>
      <c r="V2487" t="s">
        <v>753</v>
      </c>
      <c r="W2487" t="s">
        <v>395</v>
      </c>
      <c r="X2487" t="s">
        <v>1132</v>
      </c>
      <c r="Y2487" t="s">
        <v>755</v>
      </c>
      <c r="Z2487" t="s">
        <v>380</v>
      </c>
      <c r="AA2487" t="s">
        <v>1128</v>
      </c>
      <c r="AB2487" t="s">
        <v>1129</v>
      </c>
      <c r="AC2487" t="s">
        <v>758</v>
      </c>
      <c r="AD2487" t="s">
        <v>1049</v>
      </c>
      <c r="AE2487" t="s">
        <v>768</v>
      </c>
      <c r="AF2487" t="s">
        <v>882</v>
      </c>
      <c r="AG2487" t="s">
        <v>761</v>
      </c>
      <c r="AH2487" t="s">
        <v>762</v>
      </c>
      <c r="AI2487" t="s">
        <v>883</v>
      </c>
      <c r="AJ2487">
        <v>-634.5</v>
      </c>
      <c r="AK2487">
        <v>0</v>
      </c>
      <c r="AL2487">
        <v>0</v>
      </c>
      <c r="AM2487" t="s">
        <v>764</v>
      </c>
      <c r="AN2487" t="s">
        <v>764</v>
      </c>
      <c r="AO2487" t="s">
        <v>764</v>
      </c>
    </row>
    <row r="2488" spans="1:41" x14ac:dyDescent="0.35">
      <c r="A2488">
        <v>1023869</v>
      </c>
      <c r="B2488" t="s">
        <v>740</v>
      </c>
      <c r="C2488" t="s">
        <v>741</v>
      </c>
      <c r="D2488" t="s">
        <v>375</v>
      </c>
      <c r="E2488" t="s">
        <v>74</v>
      </c>
      <c r="F2488" t="s">
        <v>800</v>
      </c>
      <c r="G2488">
        <v>2021</v>
      </c>
      <c r="H2488">
        <v>5</v>
      </c>
      <c r="I2488" t="s">
        <v>743</v>
      </c>
      <c r="J2488" s="29">
        <v>44347</v>
      </c>
      <c r="K2488" t="s">
        <v>744</v>
      </c>
      <c r="L2488" t="s">
        <v>745</v>
      </c>
      <c r="M2488" t="s">
        <v>801</v>
      </c>
      <c r="N2488" t="s">
        <v>802</v>
      </c>
      <c r="O2488" t="s">
        <v>803</v>
      </c>
      <c r="P2488" t="s">
        <v>673</v>
      </c>
      <c r="Q2488" t="s">
        <v>749</v>
      </c>
      <c r="R2488" t="s">
        <v>544</v>
      </c>
      <c r="S2488" t="s">
        <v>1038</v>
      </c>
      <c r="T2488" t="s">
        <v>751</v>
      </c>
      <c r="U2488" t="s">
        <v>752</v>
      </c>
      <c r="V2488" t="s">
        <v>753</v>
      </c>
      <c r="W2488" t="s">
        <v>393</v>
      </c>
      <c r="X2488" t="s">
        <v>1130</v>
      </c>
      <c r="Y2488" t="s">
        <v>755</v>
      </c>
      <c r="Z2488" t="s">
        <v>380</v>
      </c>
      <c r="AA2488" t="s">
        <v>1128</v>
      </c>
      <c r="AB2488" t="s">
        <v>1129</v>
      </c>
      <c r="AC2488" t="s">
        <v>758</v>
      </c>
      <c r="AD2488" t="s">
        <v>1049</v>
      </c>
      <c r="AE2488" t="s">
        <v>768</v>
      </c>
      <c r="AF2488" t="s">
        <v>882</v>
      </c>
      <c r="AG2488" t="s">
        <v>761</v>
      </c>
      <c r="AH2488" t="s">
        <v>762</v>
      </c>
      <c r="AI2488" t="s">
        <v>883</v>
      </c>
      <c r="AJ2488">
        <v>6395.94</v>
      </c>
      <c r="AK2488">
        <v>0</v>
      </c>
      <c r="AL2488">
        <v>0</v>
      </c>
      <c r="AM2488" t="s">
        <v>764</v>
      </c>
      <c r="AN2488" t="s">
        <v>764</v>
      </c>
      <c r="AO2488" t="s">
        <v>764</v>
      </c>
    </row>
    <row r="2489" spans="1:41" x14ac:dyDescent="0.35">
      <c r="A2489">
        <v>1023868</v>
      </c>
      <c r="B2489" t="s">
        <v>740</v>
      </c>
      <c r="C2489" t="s">
        <v>741</v>
      </c>
      <c r="D2489" t="s">
        <v>375</v>
      </c>
      <c r="E2489" t="s">
        <v>547</v>
      </c>
      <c r="F2489" t="s">
        <v>800</v>
      </c>
      <c r="G2489">
        <v>2021</v>
      </c>
      <c r="H2489">
        <v>5</v>
      </c>
      <c r="I2489" t="s">
        <v>743</v>
      </c>
      <c r="J2489" s="29">
        <v>44347</v>
      </c>
      <c r="K2489" t="s">
        <v>744</v>
      </c>
      <c r="L2489" t="s">
        <v>745</v>
      </c>
      <c r="M2489" t="s">
        <v>801</v>
      </c>
      <c r="N2489" t="s">
        <v>802</v>
      </c>
      <c r="O2489" t="s">
        <v>803</v>
      </c>
      <c r="P2489" t="s">
        <v>673</v>
      </c>
      <c r="Q2489" t="s">
        <v>749</v>
      </c>
      <c r="R2489" t="s">
        <v>544</v>
      </c>
      <c r="S2489" t="s">
        <v>1038</v>
      </c>
      <c r="T2489" t="s">
        <v>751</v>
      </c>
      <c r="U2489" t="s">
        <v>752</v>
      </c>
      <c r="V2489" t="s">
        <v>753</v>
      </c>
      <c r="W2489" t="s">
        <v>392</v>
      </c>
      <c r="X2489" t="s">
        <v>881</v>
      </c>
      <c r="Y2489" t="s">
        <v>755</v>
      </c>
      <c r="Z2489" t="s">
        <v>380</v>
      </c>
      <c r="AA2489" t="s">
        <v>1128</v>
      </c>
      <c r="AB2489" t="s">
        <v>1129</v>
      </c>
      <c r="AC2489" t="s">
        <v>758</v>
      </c>
      <c r="AD2489" t="s">
        <v>1049</v>
      </c>
      <c r="AE2489" t="s">
        <v>768</v>
      </c>
      <c r="AF2489" t="s">
        <v>882</v>
      </c>
      <c r="AG2489" t="s">
        <v>761</v>
      </c>
      <c r="AH2489" t="s">
        <v>762</v>
      </c>
      <c r="AI2489" t="s">
        <v>883</v>
      </c>
      <c r="AJ2489">
        <v>2343.7600000000002</v>
      </c>
      <c r="AK2489">
        <v>0</v>
      </c>
      <c r="AL2489">
        <v>0</v>
      </c>
      <c r="AM2489" t="s">
        <v>764</v>
      </c>
      <c r="AN2489" t="s">
        <v>764</v>
      </c>
      <c r="AO2489" t="s">
        <v>764</v>
      </c>
    </row>
    <row r="2490" spans="1:41" x14ac:dyDescent="0.35">
      <c r="A2490">
        <v>1023867</v>
      </c>
      <c r="B2490" t="s">
        <v>740</v>
      </c>
      <c r="C2490" t="s">
        <v>741</v>
      </c>
      <c r="D2490" t="s">
        <v>375</v>
      </c>
      <c r="E2490" t="s">
        <v>543</v>
      </c>
      <c r="F2490" t="s">
        <v>800</v>
      </c>
      <c r="G2490">
        <v>2021</v>
      </c>
      <c r="H2490">
        <v>5</v>
      </c>
      <c r="I2490" t="s">
        <v>743</v>
      </c>
      <c r="J2490" s="29">
        <v>44347</v>
      </c>
      <c r="K2490" t="s">
        <v>744</v>
      </c>
      <c r="L2490" t="s">
        <v>745</v>
      </c>
      <c r="M2490" t="s">
        <v>801</v>
      </c>
      <c r="N2490" t="s">
        <v>802</v>
      </c>
      <c r="O2490" t="s">
        <v>803</v>
      </c>
      <c r="P2490" t="s">
        <v>673</v>
      </c>
      <c r="Q2490" t="s">
        <v>749</v>
      </c>
      <c r="R2490" t="s">
        <v>544</v>
      </c>
      <c r="S2490" t="s">
        <v>1038</v>
      </c>
      <c r="T2490" t="s">
        <v>751</v>
      </c>
      <c r="U2490" t="s">
        <v>752</v>
      </c>
      <c r="V2490" t="s">
        <v>753</v>
      </c>
      <c r="W2490" t="s">
        <v>378</v>
      </c>
      <c r="X2490" t="s">
        <v>1131</v>
      </c>
      <c r="Y2490" t="s">
        <v>755</v>
      </c>
      <c r="Z2490" t="s">
        <v>380</v>
      </c>
      <c r="AA2490" t="s">
        <v>1128</v>
      </c>
      <c r="AB2490" t="s">
        <v>1129</v>
      </c>
      <c r="AC2490" t="s">
        <v>758</v>
      </c>
      <c r="AD2490" t="s">
        <v>1049</v>
      </c>
      <c r="AE2490" t="s">
        <v>768</v>
      </c>
      <c r="AF2490" t="s">
        <v>882</v>
      </c>
      <c r="AG2490" t="s">
        <v>761</v>
      </c>
      <c r="AH2490" t="s">
        <v>762</v>
      </c>
      <c r="AI2490" t="s">
        <v>883</v>
      </c>
      <c r="AJ2490">
        <v>3388.77</v>
      </c>
      <c r="AK2490">
        <v>0</v>
      </c>
      <c r="AL2490">
        <v>0</v>
      </c>
      <c r="AM2490" t="s">
        <v>764</v>
      </c>
      <c r="AN2490" t="s">
        <v>764</v>
      </c>
      <c r="AO2490" t="s">
        <v>764</v>
      </c>
    </row>
    <row r="2491" spans="1:41" x14ac:dyDescent="0.35">
      <c r="A2491">
        <v>1023867</v>
      </c>
      <c r="B2491" t="s">
        <v>740</v>
      </c>
      <c r="C2491" t="s">
        <v>741</v>
      </c>
      <c r="D2491" t="s">
        <v>375</v>
      </c>
      <c r="E2491" t="s">
        <v>543</v>
      </c>
      <c r="F2491" t="s">
        <v>800</v>
      </c>
      <c r="G2491">
        <v>2021</v>
      </c>
      <c r="H2491">
        <v>5</v>
      </c>
      <c r="I2491" t="s">
        <v>743</v>
      </c>
      <c r="J2491" s="29">
        <v>44342</v>
      </c>
      <c r="K2491" t="s">
        <v>744</v>
      </c>
      <c r="L2491" t="s">
        <v>745</v>
      </c>
      <c r="M2491" t="s">
        <v>805</v>
      </c>
      <c r="N2491" t="s">
        <v>806</v>
      </c>
      <c r="O2491" t="s">
        <v>807</v>
      </c>
      <c r="P2491" t="s">
        <v>673</v>
      </c>
      <c r="Q2491" t="s">
        <v>749</v>
      </c>
      <c r="R2491" t="s">
        <v>544</v>
      </c>
      <c r="S2491" t="s">
        <v>1038</v>
      </c>
      <c r="T2491" t="s">
        <v>751</v>
      </c>
      <c r="U2491" t="s">
        <v>752</v>
      </c>
      <c r="V2491" t="s">
        <v>753</v>
      </c>
      <c r="W2491" t="s">
        <v>378</v>
      </c>
      <c r="X2491" t="s">
        <v>1131</v>
      </c>
      <c r="Y2491" t="s">
        <v>755</v>
      </c>
      <c r="Z2491" t="s">
        <v>380</v>
      </c>
      <c r="AA2491" t="s">
        <v>1128</v>
      </c>
      <c r="AB2491" t="s">
        <v>1129</v>
      </c>
      <c r="AC2491" t="s">
        <v>758</v>
      </c>
      <c r="AD2491" t="s">
        <v>1049</v>
      </c>
      <c r="AE2491" t="s">
        <v>768</v>
      </c>
      <c r="AF2491" t="s">
        <v>882</v>
      </c>
      <c r="AG2491" t="s">
        <v>761</v>
      </c>
      <c r="AH2491" t="s">
        <v>762</v>
      </c>
      <c r="AI2491" t="s">
        <v>883</v>
      </c>
      <c r="AJ2491">
        <v>-2090.58</v>
      </c>
      <c r="AK2491">
        <v>0</v>
      </c>
      <c r="AL2491">
        <v>0</v>
      </c>
      <c r="AM2491" t="s">
        <v>764</v>
      </c>
      <c r="AN2491" t="s">
        <v>764</v>
      </c>
      <c r="AO2491" t="s">
        <v>764</v>
      </c>
    </row>
    <row r="2492" spans="1:41" x14ac:dyDescent="0.35">
      <c r="A2492">
        <v>1021417</v>
      </c>
      <c r="B2492" t="s">
        <v>740</v>
      </c>
      <c r="C2492" t="s">
        <v>741</v>
      </c>
      <c r="D2492" t="s">
        <v>375</v>
      </c>
      <c r="E2492" t="s">
        <v>520</v>
      </c>
      <c r="F2492" t="s">
        <v>800</v>
      </c>
      <c r="G2492">
        <v>2021</v>
      </c>
      <c r="H2492">
        <v>5</v>
      </c>
      <c r="I2492" t="s">
        <v>743</v>
      </c>
      <c r="J2492" s="29">
        <v>44347</v>
      </c>
      <c r="K2492" t="s">
        <v>744</v>
      </c>
      <c r="L2492" t="s">
        <v>745</v>
      </c>
      <c r="M2492" t="s">
        <v>801</v>
      </c>
      <c r="N2492" t="s">
        <v>802</v>
      </c>
      <c r="O2492" t="s">
        <v>803</v>
      </c>
      <c r="P2492" t="s">
        <v>673</v>
      </c>
      <c r="Q2492" t="s">
        <v>749</v>
      </c>
      <c r="R2492" t="s">
        <v>514</v>
      </c>
      <c r="S2492" t="s">
        <v>1039</v>
      </c>
      <c r="T2492" t="s">
        <v>751</v>
      </c>
      <c r="U2492" t="s">
        <v>752</v>
      </c>
      <c r="V2492" t="s">
        <v>753</v>
      </c>
      <c r="W2492" t="s">
        <v>403</v>
      </c>
      <c r="X2492" t="s">
        <v>1127</v>
      </c>
      <c r="Y2492" t="s">
        <v>755</v>
      </c>
      <c r="Z2492" t="s">
        <v>380</v>
      </c>
      <c r="AA2492" t="s">
        <v>1128</v>
      </c>
      <c r="AB2492" t="s">
        <v>1129</v>
      </c>
      <c r="AC2492" t="s">
        <v>758</v>
      </c>
      <c r="AD2492" t="s">
        <v>1049</v>
      </c>
      <c r="AE2492" t="s">
        <v>247</v>
      </c>
      <c r="AF2492" t="s">
        <v>882</v>
      </c>
      <c r="AG2492" t="s">
        <v>761</v>
      </c>
      <c r="AH2492" t="s">
        <v>762</v>
      </c>
      <c r="AI2492" t="s">
        <v>883</v>
      </c>
      <c r="AJ2492">
        <v>1346.81</v>
      </c>
      <c r="AK2492">
        <v>0</v>
      </c>
      <c r="AL2492">
        <v>0</v>
      </c>
      <c r="AM2492" t="s">
        <v>764</v>
      </c>
      <c r="AN2492" t="s">
        <v>764</v>
      </c>
      <c r="AO2492" t="s">
        <v>764</v>
      </c>
    </row>
    <row r="2493" spans="1:41" x14ac:dyDescent="0.35">
      <c r="A2493">
        <v>1021417</v>
      </c>
      <c r="B2493" t="s">
        <v>740</v>
      </c>
      <c r="C2493" t="s">
        <v>741</v>
      </c>
      <c r="D2493" t="s">
        <v>375</v>
      </c>
      <c r="E2493" t="s">
        <v>520</v>
      </c>
      <c r="F2493" t="s">
        <v>800</v>
      </c>
      <c r="G2493">
        <v>2021</v>
      </c>
      <c r="H2493">
        <v>5</v>
      </c>
      <c r="I2493" t="s">
        <v>743</v>
      </c>
      <c r="J2493" s="29">
        <v>44342</v>
      </c>
      <c r="K2493" t="s">
        <v>744</v>
      </c>
      <c r="L2493" t="s">
        <v>745</v>
      </c>
      <c r="M2493" t="s">
        <v>805</v>
      </c>
      <c r="N2493" t="s">
        <v>806</v>
      </c>
      <c r="O2493" t="s">
        <v>807</v>
      </c>
      <c r="P2493" t="s">
        <v>673</v>
      </c>
      <c r="Q2493" t="s">
        <v>749</v>
      </c>
      <c r="R2493" t="s">
        <v>514</v>
      </c>
      <c r="S2493" t="s">
        <v>1039</v>
      </c>
      <c r="T2493" t="s">
        <v>751</v>
      </c>
      <c r="U2493" t="s">
        <v>752</v>
      </c>
      <c r="V2493" t="s">
        <v>753</v>
      </c>
      <c r="W2493" t="s">
        <v>403</v>
      </c>
      <c r="X2493" t="s">
        <v>1127</v>
      </c>
      <c r="Y2493" t="s">
        <v>755</v>
      </c>
      <c r="Z2493" t="s">
        <v>380</v>
      </c>
      <c r="AA2493" t="s">
        <v>1128</v>
      </c>
      <c r="AB2493" t="s">
        <v>1129</v>
      </c>
      <c r="AC2493" t="s">
        <v>758</v>
      </c>
      <c r="AD2493" t="s">
        <v>1049</v>
      </c>
      <c r="AE2493" t="s">
        <v>247</v>
      </c>
      <c r="AF2493" t="s">
        <v>882</v>
      </c>
      <c r="AG2493" t="s">
        <v>761</v>
      </c>
      <c r="AH2493" t="s">
        <v>762</v>
      </c>
      <c r="AI2493" t="s">
        <v>883</v>
      </c>
      <c r="AJ2493">
        <v>-3626.34</v>
      </c>
      <c r="AK2493">
        <v>0</v>
      </c>
      <c r="AL2493">
        <v>0</v>
      </c>
      <c r="AM2493" t="s">
        <v>764</v>
      </c>
      <c r="AN2493" t="s">
        <v>764</v>
      </c>
      <c r="AO2493" t="s">
        <v>764</v>
      </c>
    </row>
    <row r="2494" spans="1:41" x14ac:dyDescent="0.35">
      <c r="A2494">
        <v>1399952</v>
      </c>
      <c r="B2494" t="s">
        <v>740</v>
      </c>
      <c r="C2494" t="s">
        <v>741</v>
      </c>
      <c r="D2494" t="s">
        <v>375</v>
      </c>
      <c r="E2494" t="s">
        <v>519</v>
      </c>
      <c r="F2494" t="s">
        <v>800</v>
      </c>
      <c r="G2494">
        <v>2021</v>
      </c>
      <c r="H2494">
        <v>5</v>
      </c>
      <c r="I2494" t="s">
        <v>743</v>
      </c>
      <c r="J2494" s="29">
        <v>44347</v>
      </c>
      <c r="K2494" t="s">
        <v>744</v>
      </c>
      <c r="L2494" t="s">
        <v>745</v>
      </c>
      <c r="M2494" t="s">
        <v>801</v>
      </c>
      <c r="N2494" t="s">
        <v>802</v>
      </c>
      <c r="O2494" t="s">
        <v>803</v>
      </c>
      <c r="P2494" t="s">
        <v>673</v>
      </c>
      <c r="Q2494" t="s">
        <v>749</v>
      </c>
      <c r="R2494" t="s">
        <v>514</v>
      </c>
      <c r="S2494" t="s">
        <v>1039</v>
      </c>
      <c r="T2494" t="s">
        <v>751</v>
      </c>
      <c r="U2494" t="s">
        <v>752</v>
      </c>
      <c r="V2494" t="s">
        <v>753</v>
      </c>
      <c r="W2494" t="s">
        <v>401</v>
      </c>
      <c r="X2494" t="s">
        <v>1113</v>
      </c>
      <c r="Y2494" t="s">
        <v>755</v>
      </c>
      <c r="Z2494" t="s">
        <v>380</v>
      </c>
      <c r="AA2494" t="s">
        <v>1128</v>
      </c>
      <c r="AB2494" t="s">
        <v>1129</v>
      </c>
      <c r="AC2494" t="s">
        <v>758</v>
      </c>
      <c r="AD2494" t="s">
        <v>1049</v>
      </c>
      <c r="AE2494" t="s">
        <v>247</v>
      </c>
      <c r="AF2494" t="s">
        <v>1056</v>
      </c>
      <c r="AG2494" t="s">
        <v>761</v>
      </c>
      <c r="AH2494" t="s">
        <v>762</v>
      </c>
      <c r="AI2494" t="s">
        <v>1057</v>
      </c>
      <c r="AJ2494">
        <v>18.09</v>
      </c>
      <c r="AK2494">
        <v>0</v>
      </c>
      <c r="AL2494">
        <v>0</v>
      </c>
      <c r="AM2494" t="s">
        <v>764</v>
      </c>
      <c r="AN2494" t="s">
        <v>764</v>
      </c>
      <c r="AO2494" t="s">
        <v>764</v>
      </c>
    </row>
    <row r="2495" spans="1:41" x14ac:dyDescent="0.35">
      <c r="A2495">
        <v>1021416</v>
      </c>
      <c r="B2495" t="s">
        <v>740</v>
      </c>
      <c r="C2495" t="s">
        <v>741</v>
      </c>
      <c r="D2495" t="s">
        <v>375</v>
      </c>
      <c r="E2495" t="s">
        <v>518</v>
      </c>
      <c r="F2495" t="s">
        <v>800</v>
      </c>
      <c r="G2495">
        <v>2021</v>
      </c>
      <c r="H2495">
        <v>5</v>
      </c>
      <c r="I2495" t="s">
        <v>743</v>
      </c>
      <c r="J2495" s="29">
        <v>44347</v>
      </c>
      <c r="K2495" t="s">
        <v>744</v>
      </c>
      <c r="L2495" t="s">
        <v>745</v>
      </c>
      <c r="M2495" t="s">
        <v>801</v>
      </c>
      <c r="N2495" t="s">
        <v>802</v>
      </c>
      <c r="O2495" t="s">
        <v>803</v>
      </c>
      <c r="P2495" t="s">
        <v>673</v>
      </c>
      <c r="Q2495" t="s">
        <v>749</v>
      </c>
      <c r="R2495" t="s">
        <v>514</v>
      </c>
      <c r="S2495" t="s">
        <v>1039</v>
      </c>
      <c r="T2495" t="s">
        <v>751</v>
      </c>
      <c r="U2495" t="s">
        <v>752</v>
      </c>
      <c r="V2495" t="s">
        <v>753</v>
      </c>
      <c r="W2495" t="s">
        <v>395</v>
      </c>
      <c r="X2495" t="s">
        <v>1132</v>
      </c>
      <c r="Y2495" t="s">
        <v>755</v>
      </c>
      <c r="Z2495" t="s">
        <v>380</v>
      </c>
      <c r="AA2495" t="s">
        <v>1128</v>
      </c>
      <c r="AB2495" t="s">
        <v>1129</v>
      </c>
      <c r="AC2495" t="s">
        <v>758</v>
      </c>
      <c r="AD2495" t="s">
        <v>1049</v>
      </c>
      <c r="AE2495" t="s">
        <v>247</v>
      </c>
      <c r="AF2495" t="s">
        <v>882</v>
      </c>
      <c r="AG2495" t="s">
        <v>761</v>
      </c>
      <c r="AH2495" t="s">
        <v>762</v>
      </c>
      <c r="AI2495" t="s">
        <v>883</v>
      </c>
      <c r="AJ2495">
        <v>46.54</v>
      </c>
      <c r="AK2495">
        <v>0</v>
      </c>
      <c r="AL2495">
        <v>0</v>
      </c>
      <c r="AM2495" t="s">
        <v>764</v>
      </c>
      <c r="AN2495" t="s">
        <v>764</v>
      </c>
      <c r="AO2495" t="s">
        <v>764</v>
      </c>
    </row>
    <row r="2496" spans="1:41" x14ac:dyDescent="0.35">
      <c r="A2496">
        <v>1021416</v>
      </c>
      <c r="B2496" t="s">
        <v>740</v>
      </c>
      <c r="C2496" t="s">
        <v>741</v>
      </c>
      <c r="D2496" t="s">
        <v>375</v>
      </c>
      <c r="E2496" t="s">
        <v>518</v>
      </c>
      <c r="F2496" t="s">
        <v>800</v>
      </c>
      <c r="G2496">
        <v>2021</v>
      </c>
      <c r="H2496">
        <v>5</v>
      </c>
      <c r="I2496" t="s">
        <v>743</v>
      </c>
      <c r="J2496" s="29">
        <v>44342</v>
      </c>
      <c r="K2496" t="s">
        <v>744</v>
      </c>
      <c r="L2496" t="s">
        <v>745</v>
      </c>
      <c r="M2496" t="s">
        <v>805</v>
      </c>
      <c r="N2496" t="s">
        <v>806</v>
      </c>
      <c r="O2496" t="s">
        <v>807</v>
      </c>
      <c r="P2496" t="s">
        <v>673</v>
      </c>
      <c r="Q2496" t="s">
        <v>749</v>
      </c>
      <c r="R2496" t="s">
        <v>514</v>
      </c>
      <c r="S2496" t="s">
        <v>1039</v>
      </c>
      <c r="T2496" t="s">
        <v>751</v>
      </c>
      <c r="U2496" t="s">
        <v>752</v>
      </c>
      <c r="V2496" t="s">
        <v>753</v>
      </c>
      <c r="W2496" t="s">
        <v>395</v>
      </c>
      <c r="X2496" t="s">
        <v>1132</v>
      </c>
      <c r="Y2496" t="s">
        <v>755</v>
      </c>
      <c r="Z2496" t="s">
        <v>380</v>
      </c>
      <c r="AA2496" t="s">
        <v>1128</v>
      </c>
      <c r="AB2496" t="s">
        <v>1129</v>
      </c>
      <c r="AC2496" t="s">
        <v>758</v>
      </c>
      <c r="AD2496" t="s">
        <v>1049</v>
      </c>
      <c r="AE2496" t="s">
        <v>247</v>
      </c>
      <c r="AF2496" t="s">
        <v>882</v>
      </c>
      <c r="AG2496" t="s">
        <v>761</v>
      </c>
      <c r="AH2496" t="s">
        <v>762</v>
      </c>
      <c r="AI2496" t="s">
        <v>883</v>
      </c>
      <c r="AJ2496">
        <v>-145.77000000000001</v>
      </c>
      <c r="AK2496">
        <v>0</v>
      </c>
      <c r="AL2496">
        <v>0</v>
      </c>
      <c r="AM2496" t="s">
        <v>764</v>
      </c>
      <c r="AN2496" t="s">
        <v>764</v>
      </c>
      <c r="AO2496" t="s">
        <v>764</v>
      </c>
    </row>
    <row r="2497" spans="1:41" x14ac:dyDescent="0.35">
      <c r="A2497">
        <v>1021415</v>
      </c>
      <c r="B2497" t="s">
        <v>740</v>
      </c>
      <c r="C2497" t="s">
        <v>741</v>
      </c>
      <c r="D2497" t="s">
        <v>375</v>
      </c>
      <c r="E2497" t="s">
        <v>71</v>
      </c>
      <c r="F2497" t="s">
        <v>800</v>
      </c>
      <c r="G2497">
        <v>2021</v>
      </c>
      <c r="H2497">
        <v>5</v>
      </c>
      <c r="I2497" t="s">
        <v>743</v>
      </c>
      <c r="J2497" s="29">
        <v>44347</v>
      </c>
      <c r="K2497" t="s">
        <v>744</v>
      </c>
      <c r="L2497" t="s">
        <v>745</v>
      </c>
      <c r="M2497" t="s">
        <v>801</v>
      </c>
      <c r="N2497" t="s">
        <v>802</v>
      </c>
      <c r="O2497" t="s">
        <v>803</v>
      </c>
      <c r="P2497" t="s">
        <v>673</v>
      </c>
      <c r="Q2497" t="s">
        <v>749</v>
      </c>
      <c r="R2497" t="s">
        <v>514</v>
      </c>
      <c r="S2497" t="s">
        <v>1039</v>
      </c>
      <c r="T2497" t="s">
        <v>751</v>
      </c>
      <c r="U2497" t="s">
        <v>752</v>
      </c>
      <c r="V2497" t="s">
        <v>753</v>
      </c>
      <c r="W2497" t="s">
        <v>393</v>
      </c>
      <c r="X2497" t="s">
        <v>1130</v>
      </c>
      <c r="Y2497" t="s">
        <v>755</v>
      </c>
      <c r="Z2497" t="s">
        <v>380</v>
      </c>
      <c r="AA2497" t="s">
        <v>1128</v>
      </c>
      <c r="AB2497" t="s">
        <v>1129</v>
      </c>
      <c r="AC2497" t="s">
        <v>758</v>
      </c>
      <c r="AD2497" t="s">
        <v>1049</v>
      </c>
      <c r="AE2497" t="s">
        <v>247</v>
      </c>
      <c r="AF2497" t="s">
        <v>882</v>
      </c>
      <c r="AG2497" t="s">
        <v>761</v>
      </c>
      <c r="AH2497" t="s">
        <v>762</v>
      </c>
      <c r="AI2497" t="s">
        <v>883</v>
      </c>
      <c r="AJ2497">
        <v>1023.12</v>
      </c>
      <c r="AK2497">
        <v>0</v>
      </c>
      <c r="AL2497">
        <v>0</v>
      </c>
      <c r="AM2497" t="s">
        <v>764</v>
      </c>
      <c r="AN2497" t="s">
        <v>764</v>
      </c>
      <c r="AO2497" t="s">
        <v>764</v>
      </c>
    </row>
    <row r="2498" spans="1:41" x14ac:dyDescent="0.35">
      <c r="A2498">
        <v>1021415</v>
      </c>
      <c r="B2498" t="s">
        <v>740</v>
      </c>
      <c r="C2498" t="s">
        <v>741</v>
      </c>
      <c r="D2498" t="s">
        <v>375</v>
      </c>
      <c r="E2498" t="s">
        <v>71</v>
      </c>
      <c r="F2498" t="s">
        <v>800</v>
      </c>
      <c r="G2498">
        <v>2021</v>
      </c>
      <c r="H2498">
        <v>5</v>
      </c>
      <c r="I2498" t="s">
        <v>743</v>
      </c>
      <c r="J2498" s="29">
        <v>44342</v>
      </c>
      <c r="K2498" t="s">
        <v>744</v>
      </c>
      <c r="L2498" t="s">
        <v>745</v>
      </c>
      <c r="M2498" t="s">
        <v>805</v>
      </c>
      <c r="N2498" t="s">
        <v>806</v>
      </c>
      <c r="O2498" t="s">
        <v>807</v>
      </c>
      <c r="P2498" t="s">
        <v>673</v>
      </c>
      <c r="Q2498" t="s">
        <v>749</v>
      </c>
      <c r="R2498" t="s">
        <v>514</v>
      </c>
      <c r="S2498" t="s">
        <v>1039</v>
      </c>
      <c r="T2498" t="s">
        <v>751</v>
      </c>
      <c r="U2498" t="s">
        <v>752</v>
      </c>
      <c r="V2498" t="s">
        <v>753</v>
      </c>
      <c r="W2498" t="s">
        <v>393</v>
      </c>
      <c r="X2498" t="s">
        <v>1130</v>
      </c>
      <c r="Y2498" t="s">
        <v>755</v>
      </c>
      <c r="Z2498" t="s">
        <v>380</v>
      </c>
      <c r="AA2498" t="s">
        <v>1128</v>
      </c>
      <c r="AB2498" t="s">
        <v>1129</v>
      </c>
      <c r="AC2498" t="s">
        <v>758</v>
      </c>
      <c r="AD2498" t="s">
        <v>1049</v>
      </c>
      <c r="AE2498" t="s">
        <v>247</v>
      </c>
      <c r="AF2498" t="s">
        <v>882</v>
      </c>
      <c r="AG2498" t="s">
        <v>761</v>
      </c>
      <c r="AH2498" t="s">
        <v>762</v>
      </c>
      <c r="AI2498" t="s">
        <v>883</v>
      </c>
      <c r="AJ2498">
        <v>-761.59</v>
      </c>
      <c r="AK2498">
        <v>0</v>
      </c>
      <c r="AL2498">
        <v>0</v>
      </c>
      <c r="AM2498" t="s">
        <v>764</v>
      </c>
      <c r="AN2498" t="s">
        <v>764</v>
      </c>
      <c r="AO2498" t="s">
        <v>764</v>
      </c>
    </row>
    <row r="2499" spans="1:41" x14ac:dyDescent="0.35">
      <c r="A2499">
        <v>1021414</v>
      </c>
      <c r="B2499" t="s">
        <v>740</v>
      </c>
      <c r="C2499" t="s">
        <v>741</v>
      </c>
      <c r="D2499" t="s">
        <v>375</v>
      </c>
      <c r="E2499" t="s">
        <v>517</v>
      </c>
      <c r="F2499" t="s">
        <v>800</v>
      </c>
      <c r="G2499">
        <v>2021</v>
      </c>
      <c r="H2499">
        <v>5</v>
      </c>
      <c r="I2499" t="s">
        <v>743</v>
      </c>
      <c r="J2499" s="29">
        <v>44347</v>
      </c>
      <c r="K2499" t="s">
        <v>744</v>
      </c>
      <c r="L2499" t="s">
        <v>745</v>
      </c>
      <c r="M2499" t="s">
        <v>801</v>
      </c>
      <c r="N2499" t="s">
        <v>802</v>
      </c>
      <c r="O2499" t="s">
        <v>803</v>
      </c>
      <c r="P2499" t="s">
        <v>673</v>
      </c>
      <c r="Q2499" t="s">
        <v>749</v>
      </c>
      <c r="R2499" t="s">
        <v>514</v>
      </c>
      <c r="S2499" t="s">
        <v>1039</v>
      </c>
      <c r="T2499" t="s">
        <v>751</v>
      </c>
      <c r="U2499" t="s">
        <v>752</v>
      </c>
      <c r="V2499" t="s">
        <v>753</v>
      </c>
      <c r="W2499" t="s">
        <v>392</v>
      </c>
      <c r="X2499" t="s">
        <v>881</v>
      </c>
      <c r="Y2499" t="s">
        <v>755</v>
      </c>
      <c r="Z2499" t="s">
        <v>380</v>
      </c>
      <c r="AA2499" t="s">
        <v>1128</v>
      </c>
      <c r="AB2499" t="s">
        <v>1129</v>
      </c>
      <c r="AC2499" t="s">
        <v>758</v>
      </c>
      <c r="AD2499" t="s">
        <v>1049</v>
      </c>
      <c r="AE2499" t="s">
        <v>247</v>
      </c>
      <c r="AF2499" t="s">
        <v>882</v>
      </c>
      <c r="AG2499" t="s">
        <v>761</v>
      </c>
      <c r="AH2499" t="s">
        <v>762</v>
      </c>
      <c r="AI2499" t="s">
        <v>883</v>
      </c>
      <c r="AJ2499">
        <v>17.8</v>
      </c>
      <c r="AK2499">
        <v>0</v>
      </c>
      <c r="AL2499">
        <v>0</v>
      </c>
      <c r="AM2499" t="s">
        <v>764</v>
      </c>
      <c r="AN2499" t="s">
        <v>764</v>
      </c>
      <c r="AO2499" t="s">
        <v>764</v>
      </c>
    </row>
    <row r="2500" spans="1:41" x14ac:dyDescent="0.35">
      <c r="A2500">
        <v>1021414</v>
      </c>
      <c r="B2500" t="s">
        <v>740</v>
      </c>
      <c r="C2500" t="s">
        <v>741</v>
      </c>
      <c r="D2500" t="s">
        <v>375</v>
      </c>
      <c r="E2500" t="s">
        <v>517</v>
      </c>
      <c r="F2500" t="s">
        <v>800</v>
      </c>
      <c r="G2500">
        <v>2021</v>
      </c>
      <c r="H2500">
        <v>5</v>
      </c>
      <c r="I2500" t="s">
        <v>743</v>
      </c>
      <c r="J2500" s="29">
        <v>44342</v>
      </c>
      <c r="K2500" t="s">
        <v>744</v>
      </c>
      <c r="L2500" t="s">
        <v>745</v>
      </c>
      <c r="M2500" t="s">
        <v>805</v>
      </c>
      <c r="N2500" t="s">
        <v>806</v>
      </c>
      <c r="O2500" t="s">
        <v>807</v>
      </c>
      <c r="P2500" t="s">
        <v>673</v>
      </c>
      <c r="Q2500" t="s">
        <v>749</v>
      </c>
      <c r="R2500" t="s">
        <v>514</v>
      </c>
      <c r="S2500" t="s">
        <v>1039</v>
      </c>
      <c r="T2500" t="s">
        <v>751</v>
      </c>
      <c r="U2500" t="s">
        <v>752</v>
      </c>
      <c r="V2500" t="s">
        <v>753</v>
      </c>
      <c r="W2500" t="s">
        <v>392</v>
      </c>
      <c r="X2500" t="s">
        <v>881</v>
      </c>
      <c r="Y2500" t="s">
        <v>755</v>
      </c>
      <c r="Z2500" t="s">
        <v>380</v>
      </c>
      <c r="AA2500" t="s">
        <v>1128</v>
      </c>
      <c r="AB2500" t="s">
        <v>1129</v>
      </c>
      <c r="AC2500" t="s">
        <v>758</v>
      </c>
      <c r="AD2500" t="s">
        <v>1049</v>
      </c>
      <c r="AE2500" t="s">
        <v>247</v>
      </c>
      <c r="AF2500" t="s">
        <v>882</v>
      </c>
      <c r="AG2500" t="s">
        <v>761</v>
      </c>
      <c r="AH2500" t="s">
        <v>762</v>
      </c>
      <c r="AI2500" t="s">
        <v>883</v>
      </c>
      <c r="AJ2500">
        <v>-184.53</v>
      </c>
      <c r="AK2500">
        <v>0</v>
      </c>
      <c r="AL2500">
        <v>0</v>
      </c>
      <c r="AM2500" t="s">
        <v>764</v>
      </c>
      <c r="AN2500" t="s">
        <v>764</v>
      </c>
      <c r="AO2500" t="s">
        <v>764</v>
      </c>
    </row>
    <row r="2501" spans="1:41" x14ac:dyDescent="0.35">
      <c r="A2501">
        <v>1021413</v>
      </c>
      <c r="B2501" t="s">
        <v>740</v>
      </c>
      <c r="C2501" t="s">
        <v>741</v>
      </c>
      <c r="D2501" t="s">
        <v>375</v>
      </c>
      <c r="E2501" t="s">
        <v>513</v>
      </c>
      <c r="F2501" t="s">
        <v>800</v>
      </c>
      <c r="G2501">
        <v>2021</v>
      </c>
      <c r="H2501">
        <v>5</v>
      </c>
      <c r="I2501" t="s">
        <v>743</v>
      </c>
      <c r="J2501" s="29">
        <v>44347</v>
      </c>
      <c r="K2501" t="s">
        <v>744</v>
      </c>
      <c r="L2501" t="s">
        <v>745</v>
      </c>
      <c r="M2501" t="s">
        <v>801</v>
      </c>
      <c r="N2501" t="s">
        <v>802</v>
      </c>
      <c r="O2501" t="s">
        <v>803</v>
      </c>
      <c r="P2501" t="s">
        <v>673</v>
      </c>
      <c r="Q2501" t="s">
        <v>749</v>
      </c>
      <c r="R2501" t="s">
        <v>514</v>
      </c>
      <c r="S2501" t="s">
        <v>1039</v>
      </c>
      <c r="T2501" t="s">
        <v>751</v>
      </c>
      <c r="U2501" t="s">
        <v>752</v>
      </c>
      <c r="V2501" t="s">
        <v>753</v>
      </c>
      <c r="W2501" t="s">
        <v>378</v>
      </c>
      <c r="X2501" t="s">
        <v>1131</v>
      </c>
      <c r="Y2501" t="s">
        <v>755</v>
      </c>
      <c r="Z2501" t="s">
        <v>380</v>
      </c>
      <c r="AA2501" t="s">
        <v>1128</v>
      </c>
      <c r="AB2501" t="s">
        <v>1129</v>
      </c>
      <c r="AC2501" t="s">
        <v>758</v>
      </c>
      <c r="AD2501" t="s">
        <v>1049</v>
      </c>
      <c r="AE2501" t="s">
        <v>247</v>
      </c>
      <c r="AF2501" t="s">
        <v>882</v>
      </c>
      <c r="AG2501" t="s">
        <v>761</v>
      </c>
      <c r="AH2501" t="s">
        <v>762</v>
      </c>
      <c r="AI2501" t="s">
        <v>883</v>
      </c>
      <c r="AJ2501">
        <v>160.34</v>
      </c>
      <c r="AK2501">
        <v>0</v>
      </c>
      <c r="AL2501">
        <v>0</v>
      </c>
      <c r="AM2501" t="s">
        <v>764</v>
      </c>
      <c r="AN2501" t="s">
        <v>764</v>
      </c>
      <c r="AO2501" t="s">
        <v>764</v>
      </c>
    </row>
    <row r="2502" spans="1:41" x14ac:dyDescent="0.35">
      <c r="A2502">
        <v>1021413</v>
      </c>
      <c r="B2502" t="s">
        <v>740</v>
      </c>
      <c r="C2502" t="s">
        <v>741</v>
      </c>
      <c r="D2502" t="s">
        <v>375</v>
      </c>
      <c r="E2502" t="s">
        <v>513</v>
      </c>
      <c r="F2502" t="s">
        <v>800</v>
      </c>
      <c r="G2502">
        <v>2021</v>
      </c>
      <c r="H2502">
        <v>5</v>
      </c>
      <c r="I2502" t="s">
        <v>743</v>
      </c>
      <c r="J2502" s="29">
        <v>44342</v>
      </c>
      <c r="K2502" t="s">
        <v>744</v>
      </c>
      <c r="L2502" t="s">
        <v>745</v>
      </c>
      <c r="M2502" t="s">
        <v>805</v>
      </c>
      <c r="N2502" t="s">
        <v>806</v>
      </c>
      <c r="O2502" t="s">
        <v>807</v>
      </c>
      <c r="P2502" t="s">
        <v>673</v>
      </c>
      <c r="Q2502" t="s">
        <v>749</v>
      </c>
      <c r="R2502" t="s">
        <v>514</v>
      </c>
      <c r="S2502" t="s">
        <v>1039</v>
      </c>
      <c r="T2502" t="s">
        <v>751</v>
      </c>
      <c r="U2502" t="s">
        <v>752</v>
      </c>
      <c r="V2502" t="s">
        <v>753</v>
      </c>
      <c r="W2502" t="s">
        <v>378</v>
      </c>
      <c r="X2502" t="s">
        <v>1131</v>
      </c>
      <c r="Y2502" t="s">
        <v>755</v>
      </c>
      <c r="Z2502" t="s">
        <v>380</v>
      </c>
      <c r="AA2502" t="s">
        <v>1128</v>
      </c>
      <c r="AB2502" t="s">
        <v>1129</v>
      </c>
      <c r="AC2502" t="s">
        <v>758</v>
      </c>
      <c r="AD2502" t="s">
        <v>1049</v>
      </c>
      <c r="AE2502" t="s">
        <v>247</v>
      </c>
      <c r="AF2502" t="s">
        <v>882</v>
      </c>
      <c r="AG2502" t="s">
        <v>761</v>
      </c>
      <c r="AH2502" t="s">
        <v>762</v>
      </c>
      <c r="AI2502" t="s">
        <v>883</v>
      </c>
      <c r="AJ2502">
        <v>-2490.34</v>
      </c>
      <c r="AK2502">
        <v>0</v>
      </c>
      <c r="AL2502">
        <v>0</v>
      </c>
      <c r="AM2502" t="s">
        <v>764</v>
      </c>
      <c r="AN2502" t="s">
        <v>764</v>
      </c>
      <c r="AO2502" t="s">
        <v>764</v>
      </c>
    </row>
    <row r="2503" spans="1:41" x14ac:dyDescent="0.35">
      <c r="A2503">
        <v>1022704</v>
      </c>
      <c r="B2503" t="s">
        <v>740</v>
      </c>
      <c r="C2503" t="s">
        <v>741</v>
      </c>
      <c r="D2503" t="s">
        <v>375</v>
      </c>
      <c r="E2503" t="s">
        <v>497</v>
      </c>
      <c r="F2503" t="s">
        <v>800</v>
      </c>
      <c r="G2503">
        <v>2021</v>
      </c>
      <c r="H2503">
        <v>5</v>
      </c>
      <c r="I2503" t="s">
        <v>743</v>
      </c>
      <c r="J2503" s="29">
        <v>44347</v>
      </c>
      <c r="K2503" t="s">
        <v>744</v>
      </c>
      <c r="L2503" t="s">
        <v>745</v>
      </c>
      <c r="M2503" t="s">
        <v>801</v>
      </c>
      <c r="N2503" t="s">
        <v>802</v>
      </c>
      <c r="O2503" t="s">
        <v>803</v>
      </c>
      <c r="P2503" t="s">
        <v>673</v>
      </c>
      <c r="Q2503" t="s">
        <v>749</v>
      </c>
      <c r="R2503" t="s">
        <v>490</v>
      </c>
      <c r="S2503" t="s">
        <v>1040</v>
      </c>
      <c r="T2503" t="s">
        <v>751</v>
      </c>
      <c r="U2503" t="s">
        <v>752</v>
      </c>
      <c r="V2503" t="s">
        <v>753</v>
      </c>
      <c r="W2503" t="s">
        <v>403</v>
      </c>
      <c r="X2503" t="s">
        <v>1127</v>
      </c>
      <c r="Y2503" t="s">
        <v>755</v>
      </c>
      <c r="Z2503" t="s">
        <v>380</v>
      </c>
      <c r="AA2503" t="s">
        <v>1128</v>
      </c>
      <c r="AB2503" t="s">
        <v>1129</v>
      </c>
      <c r="AC2503" t="s">
        <v>758</v>
      </c>
      <c r="AD2503" t="s">
        <v>1049</v>
      </c>
      <c r="AE2503" t="s">
        <v>766</v>
      </c>
      <c r="AF2503" t="s">
        <v>882</v>
      </c>
      <c r="AG2503" t="s">
        <v>761</v>
      </c>
      <c r="AH2503" t="s">
        <v>762</v>
      </c>
      <c r="AI2503" t="s">
        <v>883</v>
      </c>
      <c r="AJ2503">
        <v>19308.16</v>
      </c>
      <c r="AK2503">
        <v>0</v>
      </c>
      <c r="AL2503">
        <v>0</v>
      </c>
      <c r="AM2503" t="s">
        <v>764</v>
      </c>
      <c r="AN2503" t="s">
        <v>764</v>
      </c>
      <c r="AO2503" t="s">
        <v>764</v>
      </c>
    </row>
    <row r="2504" spans="1:41" x14ac:dyDescent="0.35">
      <c r="A2504">
        <v>1399956</v>
      </c>
      <c r="B2504" t="s">
        <v>740</v>
      </c>
      <c r="C2504" t="s">
        <v>741</v>
      </c>
      <c r="D2504" t="s">
        <v>375</v>
      </c>
      <c r="E2504" t="s">
        <v>496</v>
      </c>
      <c r="F2504" t="s">
        <v>800</v>
      </c>
      <c r="G2504">
        <v>2021</v>
      </c>
      <c r="H2504">
        <v>5</v>
      </c>
      <c r="I2504" t="s">
        <v>743</v>
      </c>
      <c r="J2504" s="29">
        <v>44347</v>
      </c>
      <c r="K2504" t="s">
        <v>744</v>
      </c>
      <c r="L2504" t="s">
        <v>745</v>
      </c>
      <c r="M2504" t="s">
        <v>801</v>
      </c>
      <c r="N2504" t="s">
        <v>802</v>
      </c>
      <c r="O2504" t="s">
        <v>803</v>
      </c>
      <c r="P2504" t="s">
        <v>673</v>
      </c>
      <c r="Q2504" t="s">
        <v>749</v>
      </c>
      <c r="R2504" t="s">
        <v>490</v>
      </c>
      <c r="S2504" t="s">
        <v>1040</v>
      </c>
      <c r="T2504" t="s">
        <v>751</v>
      </c>
      <c r="U2504" t="s">
        <v>752</v>
      </c>
      <c r="V2504" t="s">
        <v>753</v>
      </c>
      <c r="W2504" t="s">
        <v>401</v>
      </c>
      <c r="X2504" t="s">
        <v>1113</v>
      </c>
      <c r="Y2504" t="s">
        <v>755</v>
      </c>
      <c r="Z2504" t="s">
        <v>380</v>
      </c>
      <c r="AA2504" t="s">
        <v>1128</v>
      </c>
      <c r="AB2504" t="s">
        <v>1129</v>
      </c>
      <c r="AC2504" t="s">
        <v>758</v>
      </c>
      <c r="AD2504" t="s">
        <v>1049</v>
      </c>
      <c r="AE2504" t="s">
        <v>766</v>
      </c>
      <c r="AF2504" t="s">
        <v>1056</v>
      </c>
      <c r="AG2504" t="s">
        <v>761</v>
      </c>
      <c r="AH2504" t="s">
        <v>762</v>
      </c>
      <c r="AI2504" t="s">
        <v>1057</v>
      </c>
      <c r="AJ2504">
        <v>4.05</v>
      </c>
      <c r="AK2504">
        <v>0</v>
      </c>
      <c r="AL2504">
        <v>0</v>
      </c>
      <c r="AM2504" t="s">
        <v>764</v>
      </c>
      <c r="AN2504" t="s">
        <v>764</v>
      </c>
      <c r="AO2504" t="s">
        <v>764</v>
      </c>
    </row>
    <row r="2505" spans="1:41" x14ac:dyDescent="0.35">
      <c r="A2505">
        <v>1060739</v>
      </c>
      <c r="B2505" t="s">
        <v>740</v>
      </c>
      <c r="C2505" t="s">
        <v>741</v>
      </c>
      <c r="D2505" t="s">
        <v>375</v>
      </c>
      <c r="E2505" t="s">
        <v>494</v>
      </c>
      <c r="F2505" t="s">
        <v>800</v>
      </c>
      <c r="G2505">
        <v>2021</v>
      </c>
      <c r="H2505">
        <v>5</v>
      </c>
      <c r="I2505" t="s">
        <v>743</v>
      </c>
      <c r="J2505" s="29">
        <v>44347</v>
      </c>
      <c r="K2505" t="s">
        <v>744</v>
      </c>
      <c r="L2505" t="s">
        <v>745</v>
      </c>
      <c r="M2505" t="s">
        <v>801</v>
      </c>
      <c r="N2505" t="s">
        <v>802</v>
      </c>
      <c r="O2505" t="s">
        <v>803</v>
      </c>
      <c r="P2505" t="s">
        <v>673</v>
      </c>
      <c r="Q2505" t="s">
        <v>749</v>
      </c>
      <c r="R2505" t="s">
        <v>490</v>
      </c>
      <c r="S2505" t="s">
        <v>1040</v>
      </c>
      <c r="T2505" t="s">
        <v>751</v>
      </c>
      <c r="U2505" t="s">
        <v>752</v>
      </c>
      <c r="V2505" t="s">
        <v>753</v>
      </c>
      <c r="W2505" t="s">
        <v>395</v>
      </c>
      <c r="X2505" t="s">
        <v>1132</v>
      </c>
      <c r="Y2505" t="s">
        <v>755</v>
      </c>
      <c r="Z2505" t="s">
        <v>380</v>
      </c>
      <c r="AA2505" t="s">
        <v>1128</v>
      </c>
      <c r="AB2505" t="s">
        <v>1129</v>
      </c>
      <c r="AC2505" t="s">
        <v>758</v>
      </c>
      <c r="AD2505" t="s">
        <v>1049</v>
      </c>
      <c r="AE2505" t="s">
        <v>766</v>
      </c>
      <c r="AF2505" t="s">
        <v>882</v>
      </c>
      <c r="AG2505" t="s">
        <v>761</v>
      </c>
      <c r="AH2505" t="s">
        <v>762</v>
      </c>
      <c r="AI2505" t="s">
        <v>883</v>
      </c>
      <c r="AJ2505">
        <v>1673.04</v>
      </c>
      <c r="AK2505">
        <v>0</v>
      </c>
      <c r="AL2505">
        <v>0</v>
      </c>
      <c r="AM2505" t="s">
        <v>764</v>
      </c>
      <c r="AN2505" t="s">
        <v>764</v>
      </c>
      <c r="AO2505" t="s">
        <v>764</v>
      </c>
    </row>
    <row r="2506" spans="1:41" x14ac:dyDescent="0.35">
      <c r="A2506">
        <v>1022703</v>
      </c>
      <c r="B2506" t="s">
        <v>740</v>
      </c>
      <c r="C2506" t="s">
        <v>741</v>
      </c>
      <c r="D2506" t="s">
        <v>375</v>
      </c>
      <c r="E2506" t="s">
        <v>68</v>
      </c>
      <c r="F2506" t="s">
        <v>800</v>
      </c>
      <c r="G2506">
        <v>2021</v>
      </c>
      <c r="H2506">
        <v>5</v>
      </c>
      <c r="I2506" t="s">
        <v>743</v>
      </c>
      <c r="J2506" s="29">
        <v>44347</v>
      </c>
      <c r="K2506" t="s">
        <v>744</v>
      </c>
      <c r="L2506" t="s">
        <v>745</v>
      </c>
      <c r="M2506" t="s">
        <v>801</v>
      </c>
      <c r="N2506" t="s">
        <v>802</v>
      </c>
      <c r="O2506" t="s">
        <v>803</v>
      </c>
      <c r="P2506" t="s">
        <v>673</v>
      </c>
      <c r="Q2506" t="s">
        <v>749</v>
      </c>
      <c r="R2506" t="s">
        <v>490</v>
      </c>
      <c r="S2506" t="s">
        <v>1040</v>
      </c>
      <c r="T2506" t="s">
        <v>751</v>
      </c>
      <c r="U2506" t="s">
        <v>752</v>
      </c>
      <c r="V2506" t="s">
        <v>753</v>
      </c>
      <c r="W2506" t="s">
        <v>393</v>
      </c>
      <c r="X2506" t="s">
        <v>1130</v>
      </c>
      <c r="Y2506" t="s">
        <v>755</v>
      </c>
      <c r="Z2506" t="s">
        <v>380</v>
      </c>
      <c r="AA2506" t="s">
        <v>1128</v>
      </c>
      <c r="AB2506" t="s">
        <v>1129</v>
      </c>
      <c r="AC2506" t="s">
        <v>758</v>
      </c>
      <c r="AD2506" t="s">
        <v>1049</v>
      </c>
      <c r="AE2506" t="s">
        <v>766</v>
      </c>
      <c r="AF2506" t="s">
        <v>882</v>
      </c>
      <c r="AG2506" t="s">
        <v>761</v>
      </c>
      <c r="AH2506" t="s">
        <v>762</v>
      </c>
      <c r="AI2506" t="s">
        <v>883</v>
      </c>
      <c r="AJ2506">
        <v>174.02</v>
      </c>
      <c r="AK2506">
        <v>0</v>
      </c>
      <c r="AL2506">
        <v>0</v>
      </c>
      <c r="AM2506" t="s">
        <v>764</v>
      </c>
      <c r="AN2506" t="s">
        <v>764</v>
      </c>
      <c r="AO2506" t="s">
        <v>764</v>
      </c>
    </row>
    <row r="2507" spans="1:41" x14ac:dyDescent="0.35">
      <c r="A2507">
        <v>1022703</v>
      </c>
      <c r="B2507" t="s">
        <v>740</v>
      </c>
      <c r="C2507" t="s">
        <v>741</v>
      </c>
      <c r="D2507" t="s">
        <v>375</v>
      </c>
      <c r="E2507" t="s">
        <v>68</v>
      </c>
      <c r="F2507" t="s">
        <v>800</v>
      </c>
      <c r="G2507">
        <v>2021</v>
      </c>
      <c r="H2507">
        <v>5</v>
      </c>
      <c r="I2507" t="s">
        <v>743</v>
      </c>
      <c r="J2507" s="29">
        <v>44342</v>
      </c>
      <c r="K2507" t="s">
        <v>744</v>
      </c>
      <c r="L2507" t="s">
        <v>745</v>
      </c>
      <c r="M2507" t="s">
        <v>805</v>
      </c>
      <c r="N2507" t="s">
        <v>806</v>
      </c>
      <c r="O2507" t="s">
        <v>807</v>
      </c>
      <c r="P2507" t="s">
        <v>673</v>
      </c>
      <c r="Q2507" t="s">
        <v>749</v>
      </c>
      <c r="R2507" t="s">
        <v>490</v>
      </c>
      <c r="S2507" t="s">
        <v>1040</v>
      </c>
      <c r="T2507" t="s">
        <v>751</v>
      </c>
      <c r="U2507" t="s">
        <v>752</v>
      </c>
      <c r="V2507" t="s">
        <v>753</v>
      </c>
      <c r="W2507" t="s">
        <v>393</v>
      </c>
      <c r="X2507" t="s">
        <v>1130</v>
      </c>
      <c r="Y2507" t="s">
        <v>755</v>
      </c>
      <c r="Z2507" t="s">
        <v>380</v>
      </c>
      <c r="AA2507" t="s">
        <v>1128</v>
      </c>
      <c r="AB2507" t="s">
        <v>1129</v>
      </c>
      <c r="AC2507" t="s">
        <v>758</v>
      </c>
      <c r="AD2507" t="s">
        <v>1049</v>
      </c>
      <c r="AE2507" t="s">
        <v>766</v>
      </c>
      <c r="AF2507" t="s">
        <v>882</v>
      </c>
      <c r="AG2507" t="s">
        <v>761</v>
      </c>
      <c r="AH2507" t="s">
        <v>762</v>
      </c>
      <c r="AI2507" t="s">
        <v>883</v>
      </c>
      <c r="AJ2507">
        <v>-953.19</v>
      </c>
      <c r="AK2507">
        <v>0</v>
      </c>
      <c r="AL2507">
        <v>0</v>
      </c>
      <c r="AM2507" t="s">
        <v>764</v>
      </c>
      <c r="AN2507" t="s">
        <v>764</v>
      </c>
      <c r="AO2507" t="s">
        <v>764</v>
      </c>
    </row>
    <row r="2508" spans="1:41" x14ac:dyDescent="0.35">
      <c r="A2508">
        <v>1022702</v>
      </c>
      <c r="B2508" t="s">
        <v>740</v>
      </c>
      <c r="C2508" t="s">
        <v>741</v>
      </c>
      <c r="D2508" t="s">
        <v>375</v>
      </c>
      <c r="E2508" t="s">
        <v>493</v>
      </c>
      <c r="F2508" t="s">
        <v>800</v>
      </c>
      <c r="G2508">
        <v>2021</v>
      </c>
      <c r="H2508">
        <v>5</v>
      </c>
      <c r="I2508" t="s">
        <v>743</v>
      </c>
      <c r="J2508" s="29">
        <v>44347</v>
      </c>
      <c r="K2508" t="s">
        <v>744</v>
      </c>
      <c r="L2508" t="s">
        <v>745</v>
      </c>
      <c r="M2508" t="s">
        <v>801</v>
      </c>
      <c r="N2508" t="s">
        <v>802</v>
      </c>
      <c r="O2508" t="s">
        <v>803</v>
      </c>
      <c r="P2508" t="s">
        <v>673</v>
      </c>
      <c r="Q2508" t="s">
        <v>749</v>
      </c>
      <c r="R2508" t="s">
        <v>490</v>
      </c>
      <c r="S2508" t="s">
        <v>1040</v>
      </c>
      <c r="T2508" t="s">
        <v>751</v>
      </c>
      <c r="U2508" t="s">
        <v>752</v>
      </c>
      <c r="V2508" t="s">
        <v>753</v>
      </c>
      <c r="W2508" t="s">
        <v>392</v>
      </c>
      <c r="X2508" t="s">
        <v>881</v>
      </c>
      <c r="Y2508" t="s">
        <v>755</v>
      </c>
      <c r="Z2508" t="s">
        <v>380</v>
      </c>
      <c r="AA2508" t="s">
        <v>1128</v>
      </c>
      <c r="AB2508" t="s">
        <v>1129</v>
      </c>
      <c r="AC2508" t="s">
        <v>758</v>
      </c>
      <c r="AD2508" t="s">
        <v>1049</v>
      </c>
      <c r="AE2508" t="s">
        <v>766</v>
      </c>
      <c r="AF2508" t="s">
        <v>882</v>
      </c>
      <c r="AG2508" t="s">
        <v>761</v>
      </c>
      <c r="AH2508" t="s">
        <v>762</v>
      </c>
      <c r="AI2508" t="s">
        <v>883</v>
      </c>
      <c r="AJ2508">
        <v>4059.7</v>
      </c>
      <c r="AK2508">
        <v>0</v>
      </c>
      <c r="AL2508">
        <v>0</v>
      </c>
      <c r="AM2508" t="s">
        <v>764</v>
      </c>
      <c r="AN2508" t="s">
        <v>764</v>
      </c>
      <c r="AO2508" t="s">
        <v>764</v>
      </c>
    </row>
    <row r="2509" spans="1:41" x14ac:dyDescent="0.35">
      <c r="A2509">
        <v>1022702</v>
      </c>
      <c r="B2509" t="s">
        <v>740</v>
      </c>
      <c r="C2509" t="s">
        <v>741</v>
      </c>
      <c r="D2509" t="s">
        <v>375</v>
      </c>
      <c r="E2509" t="s">
        <v>493</v>
      </c>
      <c r="F2509" t="s">
        <v>800</v>
      </c>
      <c r="G2509">
        <v>2021</v>
      </c>
      <c r="H2509">
        <v>5</v>
      </c>
      <c r="I2509" t="s">
        <v>743</v>
      </c>
      <c r="J2509" s="29">
        <v>44342</v>
      </c>
      <c r="K2509" t="s">
        <v>744</v>
      </c>
      <c r="L2509" t="s">
        <v>745</v>
      </c>
      <c r="M2509" t="s">
        <v>805</v>
      </c>
      <c r="N2509" t="s">
        <v>806</v>
      </c>
      <c r="O2509" t="s">
        <v>807</v>
      </c>
      <c r="P2509" t="s">
        <v>673</v>
      </c>
      <c r="Q2509" t="s">
        <v>749</v>
      </c>
      <c r="R2509" t="s">
        <v>490</v>
      </c>
      <c r="S2509" t="s">
        <v>1040</v>
      </c>
      <c r="T2509" t="s">
        <v>751</v>
      </c>
      <c r="U2509" t="s">
        <v>752</v>
      </c>
      <c r="V2509" t="s">
        <v>753</v>
      </c>
      <c r="W2509" t="s">
        <v>392</v>
      </c>
      <c r="X2509" t="s">
        <v>881</v>
      </c>
      <c r="Y2509" t="s">
        <v>755</v>
      </c>
      <c r="Z2509" t="s">
        <v>380</v>
      </c>
      <c r="AA2509" t="s">
        <v>1128</v>
      </c>
      <c r="AB2509" t="s">
        <v>1129</v>
      </c>
      <c r="AC2509" t="s">
        <v>758</v>
      </c>
      <c r="AD2509" t="s">
        <v>1049</v>
      </c>
      <c r="AE2509" t="s">
        <v>766</v>
      </c>
      <c r="AF2509" t="s">
        <v>882</v>
      </c>
      <c r="AG2509" t="s">
        <v>761</v>
      </c>
      <c r="AH2509" t="s">
        <v>762</v>
      </c>
      <c r="AI2509" t="s">
        <v>883</v>
      </c>
      <c r="AJ2509">
        <v>-753.95</v>
      </c>
      <c r="AK2509">
        <v>0</v>
      </c>
      <c r="AL2509">
        <v>0</v>
      </c>
      <c r="AM2509" t="s">
        <v>764</v>
      </c>
      <c r="AN2509" t="s">
        <v>764</v>
      </c>
      <c r="AO2509" t="s">
        <v>764</v>
      </c>
    </row>
    <row r="2510" spans="1:41" x14ac:dyDescent="0.35">
      <c r="A2510">
        <v>1022701</v>
      </c>
      <c r="B2510" t="s">
        <v>740</v>
      </c>
      <c r="C2510" t="s">
        <v>741</v>
      </c>
      <c r="D2510" t="s">
        <v>375</v>
      </c>
      <c r="E2510" t="s">
        <v>489</v>
      </c>
      <c r="F2510" t="s">
        <v>800</v>
      </c>
      <c r="G2510">
        <v>2021</v>
      </c>
      <c r="H2510">
        <v>5</v>
      </c>
      <c r="I2510" t="s">
        <v>743</v>
      </c>
      <c r="J2510" s="29">
        <v>44347</v>
      </c>
      <c r="K2510" t="s">
        <v>744</v>
      </c>
      <c r="L2510" t="s">
        <v>745</v>
      </c>
      <c r="M2510" t="s">
        <v>801</v>
      </c>
      <c r="N2510" t="s">
        <v>802</v>
      </c>
      <c r="O2510" t="s">
        <v>803</v>
      </c>
      <c r="P2510" t="s">
        <v>673</v>
      </c>
      <c r="Q2510" t="s">
        <v>749</v>
      </c>
      <c r="R2510" t="s">
        <v>490</v>
      </c>
      <c r="S2510" t="s">
        <v>1040</v>
      </c>
      <c r="T2510" t="s">
        <v>751</v>
      </c>
      <c r="U2510" t="s">
        <v>752</v>
      </c>
      <c r="V2510" t="s">
        <v>753</v>
      </c>
      <c r="W2510" t="s">
        <v>378</v>
      </c>
      <c r="X2510" t="s">
        <v>1131</v>
      </c>
      <c r="Y2510" t="s">
        <v>755</v>
      </c>
      <c r="Z2510" t="s">
        <v>380</v>
      </c>
      <c r="AA2510" t="s">
        <v>1128</v>
      </c>
      <c r="AB2510" t="s">
        <v>1129</v>
      </c>
      <c r="AC2510" t="s">
        <v>758</v>
      </c>
      <c r="AD2510" t="s">
        <v>1049</v>
      </c>
      <c r="AE2510" t="s">
        <v>766</v>
      </c>
      <c r="AF2510" t="s">
        <v>882</v>
      </c>
      <c r="AG2510" t="s">
        <v>761</v>
      </c>
      <c r="AH2510" t="s">
        <v>762</v>
      </c>
      <c r="AI2510" t="s">
        <v>883</v>
      </c>
      <c r="AJ2510">
        <v>2766.51</v>
      </c>
      <c r="AK2510">
        <v>0</v>
      </c>
      <c r="AL2510">
        <v>0</v>
      </c>
      <c r="AM2510" t="s">
        <v>764</v>
      </c>
      <c r="AN2510" t="s">
        <v>764</v>
      </c>
      <c r="AO2510" t="s">
        <v>764</v>
      </c>
    </row>
    <row r="2511" spans="1:41" x14ac:dyDescent="0.35">
      <c r="A2511">
        <v>1024740</v>
      </c>
      <c r="B2511" t="s">
        <v>740</v>
      </c>
      <c r="C2511" t="s">
        <v>741</v>
      </c>
      <c r="D2511" t="s">
        <v>375</v>
      </c>
      <c r="E2511" t="s">
        <v>478</v>
      </c>
      <c r="F2511" t="s">
        <v>800</v>
      </c>
      <c r="G2511">
        <v>2021</v>
      </c>
      <c r="H2511">
        <v>5</v>
      </c>
      <c r="I2511" t="s">
        <v>743</v>
      </c>
      <c r="J2511" s="29">
        <v>44347</v>
      </c>
      <c r="K2511" t="s">
        <v>744</v>
      </c>
      <c r="L2511" t="s">
        <v>745</v>
      </c>
      <c r="M2511" t="s">
        <v>801</v>
      </c>
      <c r="N2511" t="s">
        <v>802</v>
      </c>
      <c r="O2511" t="s">
        <v>803</v>
      </c>
      <c r="P2511" t="s">
        <v>673</v>
      </c>
      <c r="Q2511" t="s">
        <v>749</v>
      </c>
      <c r="R2511" t="s">
        <v>471</v>
      </c>
      <c r="S2511" t="s">
        <v>1041</v>
      </c>
      <c r="T2511" t="s">
        <v>751</v>
      </c>
      <c r="U2511" t="s">
        <v>752</v>
      </c>
      <c r="V2511" t="s">
        <v>753</v>
      </c>
      <c r="W2511" t="s">
        <v>403</v>
      </c>
      <c r="X2511" t="s">
        <v>1127</v>
      </c>
      <c r="Y2511" t="s">
        <v>755</v>
      </c>
      <c r="Z2511" t="s">
        <v>380</v>
      </c>
      <c r="AA2511" t="s">
        <v>1128</v>
      </c>
      <c r="AB2511" t="s">
        <v>1129</v>
      </c>
      <c r="AC2511" t="s">
        <v>758</v>
      </c>
      <c r="AD2511" t="s">
        <v>1049</v>
      </c>
      <c r="AE2511" t="s">
        <v>472</v>
      </c>
      <c r="AF2511" t="s">
        <v>882</v>
      </c>
      <c r="AG2511" t="s">
        <v>761</v>
      </c>
      <c r="AH2511" t="s">
        <v>762</v>
      </c>
      <c r="AI2511" t="s">
        <v>883</v>
      </c>
      <c r="AJ2511">
        <v>3078.43</v>
      </c>
      <c r="AK2511">
        <v>0</v>
      </c>
      <c r="AL2511">
        <v>0</v>
      </c>
      <c r="AM2511" t="s">
        <v>764</v>
      </c>
      <c r="AN2511" t="s">
        <v>764</v>
      </c>
      <c r="AO2511" t="s">
        <v>764</v>
      </c>
    </row>
    <row r="2512" spans="1:41" x14ac:dyDescent="0.35">
      <c r="A2512">
        <v>1024740</v>
      </c>
      <c r="B2512" t="s">
        <v>740</v>
      </c>
      <c r="C2512" t="s">
        <v>741</v>
      </c>
      <c r="D2512" t="s">
        <v>375</v>
      </c>
      <c r="E2512" t="s">
        <v>478</v>
      </c>
      <c r="F2512" t="s">
        <v>800</v>
      </c>
      <c r="G2512">
        <v>2021</v>
      </c>
      <c r="H2512">
        <v>5</v>
      </c>
      <c r="I2512" t="s">
        <v>743</v>
      </c>
      <c r="J2512" s="29">
        <v>44342</v>
      </c>
      <c r="K2512" t="s">
        <v>744</v>
      </c>
      <c r="L2512" t="s">
        <v>745</v>
      </c>
      <c r="M2512" t="s">
        <v>805</v>
      </c>
      <c r="N2512" t="s">
        <v>806</v>
      </c>
      <c r="O2512" t="s">
        <v>807</v>
      </c>
      <c r="P2512" t="s">
        <v>673</v>
      </c>
      <c r="Q2512" t="s">
        <v>749</v>
      </c>
      <c r="R2512" t="s">
        <v>471</v>
      </c>
      <c r="S2512" t="s">
        <v>1041</v>
      </c>
      <c r="T2512" t="s">
        <v>751</v>
      </c>
      <c r="U2512" t="s">
        <v>752</v>
      </c>
      <c r="V2512" t="s">
        <v>753</v>
      </c>
      <c r="W2512" t="s">
        <v>403</v>
      </c>
      <c r="X2512" t="s">
        <v>1127</v>
      </c>
      <c r="Y2512" t="s">
        <v>755</v>
      </c>
      <c r="Z2512" t="s">
        <v>380</v>
      </c>
      <c r="AA2512" t="s">
        <v>1128</v>
      </c>
      <c r="AB2512" t="s">
        <v>1129</v>
      </c>
      <c r="AC2512" t="s">
        <v>758</v>
      </c>
      <c r="AD2512" t="s">
        <v>1049</v>
      </c>
      <c r="AE2512" t="s">
        <v>472</v>
      </c>
      <c r="AF2512" t="s">
        <v>882</v>
      </c>
      <c r="AG2512" t="s">
        <v>761</v>
      </c>
      <c r="AH2512" t="s">
        <v>762</v>
      </c>
      <c r="AI2512" t="s">
        <v>883</v>
      </c>
      <c r="AJ2512">
        <v>-533.73</v>
      </c>
      <c r="AK2512">
        <v>0</v>
      </c>
      <c r="AL2512">
        <v>0</v>
      </c>
      <c r="AM2512" t="s">
        <v>764</v>
      </c>
      <c r="AN2512" t="s">
        <v>764</v>
      </c>
      <c r="AO2512" t="s">
        <v>764</v>
      </c>
    </row>
    <row r="2513" spans="1:41" x14ac:dyDescent="0.35">
      <c r="A2513">
        <v>1024740</v>
      </c>
      <c r="B2513" t="s">
        <v>740</v>
      </c>
      <c r="C2513" t="s">
        <v>741</v>
      </c>
      <c r="D2513" t="s">
        <v>375</v>
      </c>
      <c r="E2513" t="s">
        <v>478</v>
      </c>
      <c r="F2513" t="s">
        <v>800</v>
      </c>
      <c r="G2513">
        <v>2021</v>
      </c>
      <c r="H2513">
        <v>5</v>
      </c>
      <c r="I2513" t="s">
        <v>743</v>
      </c>
      <c r="J2513" s="29">
        <v>44347</v>
      </c>
      <c r="K2513" t="s">
        <v>744</v>
      </c>
      <c r="L2513" t="s">
        <v>745</v>
      </c>
      <c r="M2513" t="s">
        <v>814</v>
      </c>
      <c r="N2513" t="s">
        <v>815</v>
      </c>
      <c r="O2513" t="s">
        <v>781</v>
      </c>
      <c r="P2513" t="s">
        <v>673</v>
      </c>
      <c r="Q2513" t="s">
        <v>749</v>
      </c>
      <c r="R2513" t="s">
        <v>471</v>
      </c>
      <c r="S2513" t="s">
        <v>1041</v>
      </c>
      <c r="T2513" t="s">
        <v>751</v>
      </c>
      <c r="U2513" t="s">
        <v>752</v>
      </c>
      <c r="V2513" t="s">
        <v>753</v>
      </c>
      <c r="W2513" t="s">
        <v>403</v>
      </c>
      <c r="X2513" t="s">
        <v>1127</v>
      </c>
      <c r="Y2513" t="s">
        <v>755</v>
      </c>
      <c r="Z2513" t="s">
        <v>380</v>
      </c>
      <c r="AA2513" t="s">
        <v>1128</v>
      </c>
      <c r="AB2513" t="s">
        <v>1129</v>
      </c>
      <c r="AC2513" t="s">
        <v>758</v>
      </c>
      <c r="AD2513" t="s">
        <v>1049</v>
      </c>
      <c r="AE2513" t="s">
        <v>472</v>
      </c>
      <c r="AF2513" t="s">
        <v>882</v>
      </c>
      <c r="AG2513" t="s">
        <v>761</v>
      </c>
      <c r="AH2513" t="s">
        <v>762</v>
      </c>
      <c r="AI2513" t="s">
        <v>883</v>
      </c>
      <c r="AJ2513">
        <v>18365.61</v>
      </c>
      <c r="AK2513">
        <v>0</v>
      </c>
      <c r="AL2513">
        <v>0</v>
      </c>
      <c r="AM2513" t="s">
        <v>764</v>
      </c>
      <c r="AN2513" t="s">
        <v>764</v>
      </c>
      <c r="AO2513" t="s">
        <v>764</v>
      </c>
    </row>
    <row r="2514" spans="1:41" x14ac:dyDescent="0.35">
      <c r="A2514">
        <v>1399960</v>
      </c>
      <c r="B2514" t="s">
        <v>740</v>
      </c>
      <c r="C2514" t="s">
        <v>741</v>
      </c>
      <c r="D2514" t="s">
        <v>375</v>
      </c>
      <c r="E2514" t="s">
        <v>477</v>
      </c>
      <c r="F2514" t="s">
        <v>800</v>
      </c>
      <c r="G2514">
        <v>2021</v>
      </c>
      <c r="H2514">
        <v>5</v>
      </c>
      <c r="I2514" t="s">
        <v>743</v>
      </c>
      <c r="J2514" s="29">
        <v>44347</v>
      </c>
      <c r="K2514" t="s">
        <v>744</v>
      </c>
      <c r="L2514" t="s">
        <v>745</v>
      </c>
      <c r="M2514" t="s">
        <v>801</v>
      </c>
      <c r="N2514" t="s">
        <v>802</v>
      </c>
      <c r="O2514" t="s">
        <v>803</v>
      </c>
      <c r="P2514" t="s">
        <v>673</v>
      </c>
      <c r="Q2514" t="s">
        <v>749</v>
      </c>
      <c r="R2514" t="s">
        <v>471</v>
      </c>
      <c r="S2514" t="s">
        <v>1041</v>
      </c>
      <c r="T2514" t="s">
        <v>751</v>
      </c>
      <c r="U2514" t="s">
        <v>752</v>
      </c>
      <c r="V2514" t="s">
        <v>753</v>
      </c>
      <c r="W2514" t="s">
        <v>401</v>
      </c>
      <c r="X2514" t="s">
        <v>1113</v>
      </c>
      <c r="Y2514" t="s">
        <v>755</v>
      </c>
      <c r="Z2514" t="s">
        <v>380</v>
      </c>
      <c r="AA2514" t="s">
        <v>1128</v>
      </c>
      <c r="AB2514" t="s">
        <v>1129</v>
      </c>
      <c r="AC2514" t="s">
        <v>758</v>
      </c>
      <c r="AD2514" t="s">
        <v>1049</v>
      </c>
      <c r="AE2514" t="s">
        <v>472</v>
      </c>
      <c r="AF2514" t="s">
        <v>1056</v>
      </c>
      <c r="AG2514" t="s">
        <v>761</v>
      </c>
      <c r="AH2514" t="s">
        <v>762</v>
      </c>
      <c r="AI2514" t="s">
        <v>1057</v>
      </c>
      <c r="AJ2514">
        <v>2.9</v>
      </c>
      <c r="AK2514">
        <v>0</v>
      </c>
      <c r="AL2514">
        <v>0</v>
      </c>
      <c r="AM2514" t="s">
        <v>764</v>
      </c>
      <c r="AN2514" t="s">
        <v>764</v>
      </c>
      <c r="AO2514" t="s">
        <v>764</v>
      </c>
    </row>
    <row r="2515" spans="1:41" x14ac:dyDescent="0.35">
      <c r="A2515">
        <v>1060738</v>
      </c>
      <c r="B2515" t="s">
        <v>740</v>
      </c>
      <c r="C2515" t="s">
        <v>741</v>
      </c>
      <c r="D2515" t="s">
        <v>375</v>
      </c>
      <c r="E2515" t="s">
        <v>475</v>
      </c>
      <c r="F2515" t="s">
        <v>800</v>
      </c>
      <c r="G2515">
        <v>2021</v>
      </c>
      <c r="H2515">
        <v>5</v>
      </c>
      <c r="I2515" t="s">
        <v>743</v>
      </c>
      <c r="J2515" s="29">
        <v>44347</v>
      </c>
      <c r="K2515" t="s">
        <v>744</v>
      </c>
      <c r="L2515" t="s">
        <v>745</v>
      </c>
      <c r="M2515" t="s">
        <v>801</v>
      </c>
      <c r="N2515" t="s">
        <v>802</v>
      </c>
      <c r="O2515" t="s">
        <v>803</v>
      </c>
      <c r="P2515" t="s">
        <v>673</v>
      </c>
      <c r="Q2515" t="s">
        <v>749</v>
      </c>
      <c r="R2515" t="s">
        <v>471</v>
      </c>
      <c r="S2515" t="s">
        <v>1041</v>
      </c>
      <c r="T2515" t="s">
        <v>751</v>
      </c>
      <c r="U2515" t="s">
        <v>752</v>
      </c>
      <c r="V2515" t="s">
        <v>753</v>
      </c>
      <c r="W2515" t="s">
        <v>395</v>
      </c>
      <c r="X2515" t="s">
        <v>1132</v>
      </c>
      <c r="Y2515" t="s">
        <v>755</v>
      </c>
      <c r="Z2515" t="s">
        <v>380</v>
      </c>
      <c r="AA2515" t="s">
        <v>1128</v>
      </c>
      <c r="AB2515" t="s">
        <v>1129</v>
      </c>
      <c r="AC2515" t="s">
        <v>758</v>
      </c>
      <c r="AD2515" t="s">
        <v>1049</v>
      </c>
      <c r="AE2515" t="s">
        <v>472</v>
      </c>
      <c r="AF2515" t="s">
        <v>882</v>
      </c>
      <c r="AG2515" t="s">
        <v>761</v>
      </c>
      <c r="AH2515" t="s">
        <v>762</v>
      </c>
      <c r="AI2515" t="s">
        <v>883</v>
      </c>
      <c r="AJ2515">
        <v>8713.92</v>
      </c>
      <c r="AK2515">
        <v>0</v>
      </c>
      <c r="AL2515">
        <v>0</v>
      </c>
      <c r="AM2515" t="s">
        <v>764</v>
      </c>
      <c r="AN2515" t="s">
        <v>764</v>
      </c>
      <c r="AO2515" t="s">
        <v>764</v>
      </c>
    </row>
    <row r="2516" spans="1:41" x14ac:dyDescent="0.35">
      <c r="A2516">
        <v>1060738</v>
      </c>
      <c r="B2516" t="s">
        <v>740</v>
      </c>
      <c r="C2516" t="s">
        <v>741</v>
      </c>
      <c r="D2516" t="s">
        <v>375</v>
      </c>
      <c r="E2516" t="s">
        <v>475</v>
      </c>
      <c r="F2516" t="s">
        <v>800</v>
      </c>
      <c r="G2516">
        <v>2021</v>
      </c>
      <c r="H2516">
        <v>5</v>
      </c>
      <c r="I2516" t="s">
        <v>743</v>
      </c>
      <c r="J2516" s="29">
        <v>44342</v>
      </c>
      <c r="K2516" t="s">
        <v>744</v>
      </c>
      <c r="L2516" t="s">
        <v>745</v>
      </c>
      <c r="M2516" t="s">
        <v>805</v>
      </c>
      <c r="N2516" t="s">
        <v>806</v>
      </c>
      <c r="O2516" t="s">
        <v>807</v>
      </c>
      <c r="P2516" t="s">
        <v>673</v>
      </c>
      <c r="Q2516" t="s">
        <v>749</v>
      </c>
      <c r="R2516" t="s">
        <v>471</v>
      </c>
      <c r="S2516" t="s">
        <v>1041</v>
      </c>
      <c r="T2516" t="s">
        <v>751</v>
      </c>
      <c r="U2516" t="s">
        <v>752</v>
      </c>
      <c r="V2516" t="s">
        <v>753</v>
      </c>
      <c r="W2516" t="s">
        <v>395</v>
      </c>
      <c r="X2516" t="s">
        <v>1132</v>
      </c>
      <c r="Y2516" t="s">
        <v>755</v>
      </c>
      <c r="Z2516" t="s">
        <v>380</v>
      </c>
      <c r="AA2516" t="s">
        <v>1128</v>
      </c>
      <c r="AB2516" t="s">
        <v>1129</v>
      </c>
      <c r="AC2516" t="s">
        <v>758</v>
      </c>
      <c r="AD2516" t="s">
        <v>1049</v>
      </c>
      <c r="AE2516" t="s">
        <v>472</v>
      </c>
      <c r="AF2516" t="s">
        <v>882</v>
      </c>
      <c r="AG2516" t="s">
        <v>761</v>
      </c>
      <c r="AH2516" t="s">
        <v>762</v>
      </c>
      <c r="AI2516" t="s">
        <v>883</v>
      </c>
      <c r="AJ2516">
        <v>-2313.2199999999998</v>
      </c>
      <c r="AK2516">
        <v>0</v>
      </c>
      <c r="AL2516">
        <v>0</v>
      </c>
      <c r="AM2516" t="s">
        <v>764</v>
      </c>
      <c r="AN2516" t="s">
        <v>764</v>
      </c>
      <c r="AO2516" t="s">
        <v>764</v>
      </c>
    </row>
    <row r="2517" spans="1:41" x14ac:dyDescent="0.35">
      <c r="A2517">
        <v>1024739</v>
      </c>
      <c r="B2517" t="s">
        <v>740</v>
      </c>
      <c r="C2517" t="s">
        <v>741</v>
      </c>
      <c r="D2517" t="s">
        <v>375</v>
      </c>
      <c r="E2517" t="s">
        <v>65</v>
      </c>
      <c r="F2517" t="s">
        <v>800</v>
      </c>
      <c r="G2517">
        <v>2021</v>
      </c>
      <c r="H2517">
        <v>5</v>
      </c>
      <c r="I2517" t="s">
        <v>743</v>
      </c>
      <c r="J2517" s="29">
        <v>44347</v>
      </c>
      <c r="K2517" t="s">
        <v>744</v>
      </c>
      <c r="L2517" t="s">
        <v>745</v>
      </c>
      <c r="M2517" t="s">
        <v>801</v>
      </c>
      <c r="N2517" t="s">
        <v>802</v>
      </c>
      <c r="O2517" t="s">
        <v>803</v>
      </c>
      <c r="P2517" t="s">
        <v>673</v>
      </c>
      <c r="Q2517" t="s">
        <v>749</v>
      </c>
      <c r="R2517" t="s">
        <v>471</v>
      </c>
      <c r="S2517" t="s">
        <v>1041</v>
      </c>
      <c r="T2517" t="s">
        <v>751</v>
      </c>
      <c r="U2517" t="s">
        <v>752</v>
      </c>
      <c r="V2517" t="s">
        <v>753</v>
      </c>
      <c r="W2517" t="s">
        <v>393</v>
      </c>
      <c r="X2517" t="s">
        <v>1130</v>
      </c>
      <c r="Y2517" t="s">
        <v>755</v>
      </c>
      <c r="Z2517" t="s">
        <v>380</v>
      </c>
      <c r="AA2517" t="s">
        <v>1128</v>
      </c>
      <c r="AB2517" t="s">
        <v>1129</v>
      </c>
      <c r="AC2517" t="s">
        <v>758</v>
      </c>
      <c r="AD2517" t="s">
        <v>1049</v>
      </c>
      <c r="AE2517" t="s">
        <v>472</v>
      </c>
      <c r="AF2517" t="s">
        <v>882</v>
      </c>
      <c r="AG2517" t="s">
        <v>761</v>
      </c>
      <c r="AH2517" t="s">
        <v>762</v>
      </c>
      <c r="AI2517" t="s">
        <v>883</v>
      </c>
      <c r="AJ2517">
        <v>2047.13</v>
      </c>
      <c r="AK2517">
        <v>0</v>
      </c>
      <c r="AL2517">
        <v>0</v>
      </c>
      <c r="AM2517" t="s">
        <v>764</v>
      </c>
      <c r="AN2517" t="s">
        <v>764</v>
      </c>
      <c r="AO2517" t="s">
        <v>764</v>
      </c>
    </row>
    <row r="2518" spans="1:41" x14ac:dyDescent="0.35">
      <c r="A2518">
        <v>1024739</v>
      </c>
      <c r="B2518" t="s">
        <v>740</v>
      </c>
      <c r="C2518" t="s">
        <v>741</v>
      </c>
      <c r="D2518" t="s">
        <v>375</v>
      </c>
      <c r="E2518" t="s">
        <v>65</v>
      </c>
      <c r="F2518" t="s">
        <v>800</v>
      </c>
      <c r="G2518">
        <v>2021</v>
      </c>
      <c r="H2518">
        <v>5</v>
      </c>
      <c r="I2518" t="s">
        <v>743</v>
      </c>
      <c r="J2518" s="29">
        <v>44342</v>
      </c>
      <c r="K2518" t="s">
        <v>744</v>
      </c>
      <c r="L2518" t="s">
        <v>745</v>
      </c>
      <c r="M2518" t="s">
        <v>805</v>
      </c>
      <c r="N2518" t="s">
        <v>806</v>
      </c>
      <c r="O2518" t="s">
        <v>807</v>
      </c>
      <c r="P2518" t="s">
        <v>673</v>
      </c>
      <c r="Q2518" t="s">
        <v>749</v>
      </c>
      <c r="R2518" t="s">
        <v>471</v>
      </c>
      <c r="S2518" t="s">
        <v>1041</v>
      </c>
      <c r="T2518" t="s">
        <v>751</v>
      </c>
      <c r="U2518" t="s">
        <v>752</v>
      </c>
      <c r="V2518" t="s">
        <v>753</v>
      </c>
      <c r="W2518" t="s">
        <v>393</v>
      </c>
      <c r="X2518" t="s">
        <v>1130</v>
      </c>
      <c r="Y2518" t="s">
        <v>755</v>
      </c>
      <c r="Z2518" t="s">
        <v>380</v>
      </c>
      <c r="AA2518" t="s">
        <v>1128</v>
      </c>
      <c r="AB2518" t="s">
        <v>1129</v>
      </c>
      <c r="AC2518" t="s">
        <v>758</v>
      </c>
      <c r="AD2518" t="s">
        <v>1049</v>
      </c>
      <c r="AE2518" t="s">
        <v>472</v>
      </c>
      <c r="AF2518" t="s">
        <v>882</v>
      </c>
      <c r="AG2518" t="s">
        <v>761</v>
      </c>
      <c r="AH2518" t="s">
        <v>762</v>
      </c>
      <c r="AI2518" t="s">
        <v>883</v>
      </c>
      <c r="AJ2518">
        <v>-556.69000000000005</v>
      </c>
      <c r="AK2518">
        <v>0</v>
      </c>
      <c r="AL2518">
        <v>0</v>
      </c>
      <c r="AM2518" t="s">
        <v>764</v>
      </c>
      <c r="AN2518" t="s">
        <v>764</v>
      </c>
      <c r="AO2518" t="s">
        <v>764</v>
      </c>
    </row>
    <row r="2519" spans="1:41" x14ac:dyDescent="0.35">
      <c r="A2519">
        <v>1024739</v>
      </c>
      <c r="B2519" t="s">
        <v>740</v>
      </c>
      <c r="C2519" t="s">
        <v>741</v>
      </c>
      <c r="D2519" t="s">
        <v>375</v>
      </c>
      <c r="E2519" t="s">
        <v>65</v>
      </c>
      <c r="F2519" t="s">
        <v>800</v>
      </c>
      <c r="G2519">
        <v>2021</v>
      </c>
      <c r="H2519">
        <v>5</v>
      </c>
      <c r="I2519" t="s">
        <v>743</v>
      </c>
      <c r="J2519" s="29">
        <v>44347</v>
      </c>
      <c r="K2519" t="s">
        <v>744</v>
      </c>
      <c r="L2519" t="s">
        <v>745</v>
      </c>
      <c r="M2519" t="s">
        <v>814</v>
      </c>
      <c r="N2519" t="s">
        <v>815</v>
      </c>
      <c r="O2519" t="s">
        <v>781</v>
      </c>
      <c r="P2519" t="s">
        <v>673</v>
      </c>
      <c r="Q2519" t="s">
        <v>749</v>
      </c>
      <c r="R2519" t="s">
        <v>471</v>
      </c>
      <c r="S2519" t="s">
        <v>1041</v>
      </c>
      <c r="T2519" t="s">
        <v>751</v>
      </c>
      <c r="U2519" t="s">
        <v>752</v>
      </c>
      <c r="V2519" t="s">
        <v>753</v>
      </c>
      <c r="W2519" t="s">
        <v>393</v>
      </c>
      <c r="X2519" t="s">
        <v>1130</v>
      </c>
      <c r="Y2519" t="s">
        <v>755</v>
      </c>
      <c r="Z2519" t="s">
        <v>380</v>
      </c>
      <c r="AA2519" t="s">
        <v>1128</v>
      </c>
      <c r="AB2519" t="s">
        <v>1129</v>
      </c>
      <c r="AC2519" t="s">
        <v>758</v>
      </c>
      <c r="AD2519" t="s">
        <v>1049</v>
      </c>
      <c r="AE2519" t="s">
        <v>472</v>
      </c>
      <c r="AF2519" t="s">
        <v>882</v>
      </c>
      <c r="AG2519" t="s">
        <v>761</v>
      </c>
      <c r="AH2519" t="s">
        <v>762</v>
      </c>
      <c r="AI2519" t="s">
        <v>883</v>
      </c>
      <c r="AJ2519">
        <v>3079.72</v>
      </c>
      <c r="AK2519">
        <v>0</v>
      </c>
      <c r="AL2519">
        <v>0</v>
      </c>
      <c r="AM2519" t="s">
        <v>764</v>
      </c>
      <c r="AN2519" t="s">
        <v>764</v>
      </c>
      <c r="AO2519" t="s">
        <v>764</v>
      </c>
    </row>
    <row r="2520" spans="1:41" x14ac:dyDescent="0.35">
      <c r="A2520">
        <v>1024738</v>
      </c>
      <c r="B2520" t="s">
        <v>740</v>
      </c>
      <c r="C2520" t="s">
        <v>741</v>
      </c>
      <c r="D2520" t="s">
        <v>375</v>
      </c>
      <c r="E2520" t="s">
        <v>474</v>
      </c>
      <c r="F2520" t="s">
        <v>800</v>
      </c>
      <c r="G2520">
        <v>2021</v>
      </c>
      <c r="H2520">
        <v>5</v>
      </c>
      <c r="I2520" t="s">
        <v>743</v>
      </c>
      <c r="J2520" s="29">
        <v>44347</v>
      </c>
      <c r="K2520" t="s">
        <v>744</v>
      </c>
      <c r="L2520" t="s">
        <v>745</v>
      </c>
      <c r="M2520" t="s">
        <v>814</v>
      </c>
      <c r="N2520" t="s">
        <v>815</v>
      </c>
      <c r="O2520" t="s">
        <v>781</v>
      </c>
      <c r="P2520" t="s">
        <v>673</v>
      </c>
      <c r="Q2520" t="s">
        <v>749</v>
      </c>
      <c r="R2520" t="s">
        <v>471</v>
      </c>
      <c r="S2520" t="s">
        <v>1041</v>
      </c>
      <c r="T2520" t="s">
        <v>751</v>
      </c>
      <c r="U2520" t="s">
        <v>752</v>
      </c>
      <c r="V2520" t="s">
        <v>753</v>
      </c>
      <c r="W2520" t="s">
        <v>392</v>
      </c>
      <c r="X2520" t="s">
        <v>881</v>
      </c>
      <c r="Y2520" t="s">
        <v>755</v>
      </c>
      <c r="Z2520" t="s">
        <v>380</v>
      </c>
      <c r="AA2520" t="s">
        <v>1128</v>
      </c>
      <c r="AB2520" t="s">
        <v>1129</v>
      </c>
      <c r="AC2520" t="s">
        <v>758</v>
      </c>
      <c r="AD2520" t="s">
        <v>1049</v>
      </c>
      <c r="AE2520" t="s">
        <v>472</v>
      </c>
      <c r="AF2520" t="s">
        <v>882</v>
      </c>
      <c r="AG2520" t="s">
        <v>761</v>
      </c>
      <c r="AH2520" t="s">
        <v>762</v>
      </c>
      <c r="AI2520" t="s">
        <v>883</v>
      </c>
      <c r="AJ2520">
        <v>5419.47</v>
      </c>
      <c r="AK2520">
        <v>0</v>
      </c>
      <c r="AL2520">
        <v>0</v>
      </c>
      <c r="AM2520" t="s">
        <v>764</v>
      </c>
      <c r="AN2520" t="s">
        <v>764</v>
      </c>
      <c r="AO2520" t="s">
        <v>764</v>
      </c>
    </row>
    <row r="2521" spans="1:41" x14ac:dyDescent="0.35">
      <c r="A2521">
        <v>1024737</v>
      </c>
      <c r="B2521" t="s">
        <v>740</v>
      </c>
      <c r="C2521" t="s">
        <v>741</v>
      </c>
      <c r="D2521" t="s">
        <v>375</v>
      </c>
      <c r="E2521" t="s">
        <v>470</v>
      </c>
      <c r="F2521" t="s">
        <v>800</v>
      </c>
      <c r="G2521">
        <v>2021</v>
      </c>
      <c r="H2521">
        <v>5</v>
      </c>
      <c r="I2521" t="s">
        <v>743</v>
      </c>
      <c r="J2521" s="29">
        <v>44347</v>
      </c>
      <c r="K2521" t="s">
        <v>744</v>
      </c>
      <c r="L2521" t="s">
        <v>745</v>
      </c>
      <c r="M2521" t="s">
        <v>801</v>
      </c>
      <c r="N2521" t="s">
        <v>802</v>
      </c>
      <c r="O2521" t="s">
        <v>803</v>
      </c>
      <c r="P2521" t="s">
        <v>673</v>
      </c>
      <c r="Q2521" t="s">
        <v>749</v>
      </c>
      <c r="R2521" t="s">
        <v>471</v>
      </c>
      <c r="S2521" t="s">
        <v>1041</v>
      </c>
      <c r="T2521" t="s">
        <v>751</v>
      </c>
      <c r="U2521" t="s">
        <v>752</v>
      </c>
      <c r="V2521" t="s">
        <v>753</v>
      </c>
      <c r="W2521" t="s">
        <v>378</v>
      </c>
      <c r="X2521" t="s">
        <v>1131</v>
      </c>
      <c r="Y2521" t="s">
        <v>755</v>
      </c>
      <c r="Z2521" t="s">
        <v>380</v>
      </c>
      <c r="AA2521" t="s">
        <v>1128</v>
      </c>
      <c r="AB2521" t="s">
        <v>1129</v>
      </c>
      <c r="AC2521" t="s">
        <v>758</v>
      </c>
      <c r="AD2521" t="s">
        <v>1049</v>
      </c>
      <c r="AE2521" t="s">
        <v>472</v>
      </c>
      <c r="AF2521" t="s">
        <v>882</v>
      </c>
      <c r="AG2521" t="s">
        <v>761</v>
      </c>
      <c r="AH2521" t="s">
        <v>762</v>
      </c>
      <c r="AI2521" t="s">
        <v>883</v>
      </c>
      <c r="AJ2521">
        <v>33713.14</v>
      </c>
      <c r="AK2521">
        <v>0</v>
      </c>
      <c r="AL2521">
        <v>0</v>
      </c>
      <c r="AM2521" t="s">
        <v>764</v>
      </c>
      <c r="AN2521" t="s">
        <v>764</v>
      </c>
      <c r="AO2521" t="s">
        <v>764</v>
      </c>
    </row>
    <row r="2522" spans="1:41" x14ac:dyDescent="0.35">
      <c r="A2522">
        <v>1024737</v>
      </c>
      <c r="B2522" t="s">
        <v>740</v>
      </c>
      <c r="C2522" t="s">
        <v>741</v>
      </c>
      <c r="D2522" t="s">
        <v>375</v>
      </c>
      <c r="E2522" t="s">
        <v>470</v>
      </c>
      <c r="F2522" t="s">
        <v>800</v>
      </c>
      <c r="G2522">
        <v>2021</v>
      </c>
      <c r="H2522">
        <v>5</v>
      </c>
      <c r="I2522" t="s">
        <v>743</v>
      </c>
      <c r="J2522" s="29">
        <v>44342</v>
      </c>
      <c r="K2522" t="s">
        <v>744</v>
      </c>
      <c r="L2522" t="s">
        <v>745</v>
      </c>
      <c r="M2522" t="s">
        <v>805</v>
      </c>
      <c r="N2522" t="s">
        <v>806</v>
      </c>
      <c r="O2522" t="s">
        <v>807</v>
      </c>
      <c r="P2522" t="s">
        <v>673</v>
      </c>
      <c r="Q2522" t="s">
        <v>749</v>
      </c>
      <c r="R2522" t="s">
        <v>471</v>
      </c>
      <c r="S2522" t="s">
        <v>1041</v>
      </c>
      <c r="T2522" t="s">
        <v>751</v>
      </c>
      <c r="U2522" t="s">
        <v>752</v>
      </c>
      <c r="V2522" t="s">
        <v>753</v>
      </c>
      <c r="W2522" t="s">
        <v>378</v>
      </c>
      <c r="X2522" t="s">
        <v>1131</v>
      </c>
      <c r="Y2522" t="s">
        <v>755</v>
      </c>
      <c r="Z2522" t="s">
        <v>380</v>
      </c>
      <c r="AA2522" t="s">
        <v>1128</v>
      </c>
      <c r="AB2522" t="s">
        <v>1129</v>
      </c>
      <c r="AC2522" t="s">
        <v>758</v>
      </c>
      <c r="AD2522" t="s">
        <v>1049</v>
      </c>
      <c r="AE2522" t="s">
        <v>472</v>
      </c>
      <c r="AF2522" t="s">
        <v>882</v>
      </c>
      <c r="AG2522" t="s">
        <v>761</v>
      </c>
      <c r="AH2522" t="s">
        <v>762</v>
      </c>
      <c r="AI2522" t="s">
        <v>883</v>
      </c>
      <c r="AJ2522">
        <v>-13663.1</v>
      </c>
      <c r="AK2522">
        <v>0</v>
      </c>
      <c r="AL2522">
        <v>0</v>
      </c>
      <c r="AM2522" t="s">
        <v>764</v>
      </c>
      <c r="AN2522" t="s">
        <v>764</v>
      </c>
      <c r="AO2522" t="s">
        <v>764</v>
      </c>
    </row>
    <row r="2523" spans="1:41" x14ac:dyDescent="0.35">
      <c r="A2523">
        <v>1024999</v>
      </c>
      <c r="B2523" t="s">
        <v>740</v>
      </c>
      <c r="C2523" t="s">
        <v>741</v>
      </c>
      <c r="D2523" t="s">
        <v>375</v>
      </c>
      <c r="E2523" t="s">
        <v>402</v>
      </c>
      <c r="F2523" t="s">
        <v>800</v>
      </c>
      <c r="G2523">
        <v>2021</v>
      </c>
      <c r="H2523">
        <v>5</v>
      </c>
      <c r="I2523" t="s">
        <v>743</v>
      </c>
      <c r="J2523" s="29">
        <v>44347</v>
      </c>
      <c r="K2523" t="s">
        <v>744</v>
      </c>
      <c r="L2523" t="s">
        <v>745</v>
      </c>
      <c r="M2523" t="s">
        <v>801</v>
      </c>
      <c r="N2523" t="s">
        <v>802</v>
      </c>
      <c r="O2523" t="s">
        <v>803</v>
      </c>
      <c r="P2523" t="s">
        <v>673</v>
      </c>
      <c r="Q2523" t="s">
        <v>749</v>
      </c>
      <c r="R2523" t="s">
        <v>376</v>
      </c>
      <c r="S2523" t="s">
        <v>1042</v>
      </c>
      <c r="T2523" t="s">
        <v>751</v>
      </c>
      <c r="U2523" t="s">
        <v>752</v>
      </c>
      <c r="V2523" t="s">
        <v>753</v>
      </c>
      <c r="W2523" t="s">
        <v>403</v>
      </c>
      <c r="X2523" t="s">
        <v>1127</v>
      </c>
      <c r="Y2523" t="s">
        <v>755</v>
      </c>
      <c r="Z2523" t="s">
        <v>380</v>
      </c>
      <c r="AA2523" t="s">
        <v>1128</v>
      </c>
      <c r="AB2523" t="s">
        <v>1129</v>
      </c>
      <c r="AC2523" t="s">
        <v>758</v>
      </c>
      <c r="AD2523" t="s">
        <v>1049</v>
      </c>
      <c r="AE2523" t="s">
        <v>768</v>
      </c>
      <c r="AF2523" t="s">
        <v>882</v>
      </c>
      <c r="AG2523" t="s">
        <v>761</v>
      </c>
      <c r="AH2523" t="s">
        <v>762</v>
      </c>
      <c r="AI2523" t="s">
        <v>883</v>
      </c>
      <c r="AJ2523">
        <v>59463.61</v>
      </c>
      <c r="AK2523">
        <v>0</v>
      </c>
      <c r="AL2523">
        <v>0</v>
      </c>
      <c r="AM2523" t="s">
        <v>764</v>
      </c>
      <c r="AN2523" t="s">
        <v>764</v>
      </c>
      <c r="AO2523" t="s">
        <v>764</v>
      </c>
    </row>
    <row r="2524" spans="1:41" x14ac:dyDescent="0.35">
      <c r="A2524">
        <v>1024999</v>
      </c>
      <c r="B2524" t="s">
        <v>740</v>
      </c>
      <c r="C2524" t="s">
        <v>741</v>
      </c>
      <c r="D2524" t="s">
        <v>375</v>
      </c>
      <c r="E2524" t="s">
        <v>402</v>
      </c>
      <c r="F2524" t="s">
        <v>800</v>
      </c>
      <c r="G2524">
        <v>2021</v>
      </c>
      <c r="H2524">
        <v>5</v>
      </c>
      <c r="I2524" t="s">
        <v>743</v>
      </c>
      <c r="J2524" s="29">
        <v>44342</v>
      </c>
      <c r="K2524" t="s">
        <v>744</v>
      </c>
      <c r="L2524" t="s">
        <v>745</v>
      </c>
      <c r="M2524" t="s">
        <v>805</v>
      </c>
      <c r="N2524" t="s">
        <v>806</v>
      </c>
      <c r="O2524" t="s">
        <v>807</v>
      </c>
      <c r="P2524" t="s">
        <v>673</v>
      </c>
      <c r="Q2524" t="s">
        <v>749</v>
      </c>
      <c r="R2524" t="s">
        <v>376</v>
      </c>
      <c r="S2524" t="s">
        <v>1042</v>
      </c>
      <c r="T2524" t="s">
        <v>751</v>
      </c>
      <c r="U2524" t="s">
        <v>752</v>
      </c>
      <c r="V2524" t="s">
        <v>753</v>
      </c>
      <c r="W2524" t="s">
        <v>403</v>
      </c>
      <c r="X2524" t="s">
        <v>1127</v>
      </c>
      <c r="Y2524" t="s">
        <v>755</v>
      </c>
      <c r="Z2524" t="s">
        <v>380</v>
      </c>
      <c r="AA2524" t="s">
        <v>1128</v>
      </c>
      <c r="AB2524" t="s">
        <v>1129</v>
      </c>
      <c r="AC2524" t="s">
        <v>758</v>
      </c>
      <c r="AD2524" t="s">
        <v>1049</v>
      </c>
      <c r="AE2524" t="s">
        <v>768</v>
      </c>
      <c r="AF2524" t="s">
        <v>882</v>
      </c>
      <c r="AG2524" t="s">
        <v>761</v>
      </c>
      <c r="AH2524" t="s">
        <v>762</v>
      </c>
      <c r="AI2524" t="s">
        <v>883</v>
      </c>
      <c r="AJ2524">
        <v>-3522.67</v>
      </c>
      <c r="AK2524">
        <v>0</v>
      </c>
      <c r="AL2524">
        <v>0</v>
      </c>
      <c r="AM2524" t="s">
        <v>764</v>
      </c>
      <c r="AN2524" t="s">
        <v>764</v>
      </c>
      <c r="AO2524" t="s">
        <v>764</v>
      </c>
    </row>
    <row r="2525" spans="1:41" x14ac:dyDescent="0.35">
      <c r="A2525">
        <v>1399939</v>
      </c>
      <c r="B2525" t="s">
        <v>740</v>
      </c>
      <c r="C2525" t="s">
        <v>741</v>
      </c>
      <c r="D2525" t="s">
        <v>375</v>
      </c>
      <c r="E2525" t="s">
        <v>400</v>
      </c>
      <c r="F2525" t="s">
        <v>800</v>
      </c>
      <c r="G2525">
        <v>2021</v>
      </c>
      <c r="H2525">
        <v>5</v>
      </c>
      <c r="I2525" t="s">
        <v>743</v>
      </c>
      <c r="J2525" s="29">
        <v>44347</v>
      </c>
      <c r="K2525" t="s">
        <v>744</v>
      </c>
      <c r="L2525" t="s">
        <v>745</v>
      </c>
      <c r="M2525" t="s">
        <v>801</v>
      </c>
      <c r="N2525" t="s">
        <v>802</v>
      </c>
      <c r="O2525" t="s">
        <v>803</v>
      </c>
      <c r="P2525" t="s">
        <v>673</v>
      </c>
      <c r="Q2525" t="s">
        <v>749</v>
      </c>
      <c r="R2525" t="s">
        <v>376</v>
      </c>
      <c r="S2525" t="s">
        <v>1042</v>
      </c>
      <c r="T2525" t="s">
        <v>751</v>
      </c>
      <c r="U2525" t="s">
        <v>752</v>
      </c>
      <c r="V2525" t="s">
        <v>753</v>
      </c>
      <c r="W2525" t="s">
        <v>401</v>
      </c>
      <c r="X2525" t="s">
        <v>1113</v>
      </c>
      <c r="Y2525" t="s">
        <v>755</v>
      </c>
      <c r="Z2525" t="s">
        <v>380</v>
      </c>
      <c r="AA2525" t="s">
        <v>1128</v>
      </c>
      <c r="AB2525" t="s">
        <v>1129</v>
      </c>
      <c r="AC2525" t="s">
        <v>758</v>
      </c>
      <c r="AD2525" t="s">
        <v>1049</v>
      </c>
      <c r="AE2525" t="s">
        <v>768</v>
      </c>
      <c r="AF2525" t="s">
        <v>1056</v>
      </c>
      <c r="AG2525" t="s">
        <v>761</v>
      </c>
      <c r="AH2525" t="s">
        <v>762</v>
      </c>
      <c r="AI2525" t="s">
        <v>1057</v>
      </c>
      <c r="AJ2525">
        <v>2089.83</v>
      </c>
      <c r="AK2525">
        <v>0</v>
      </c>
      <c r="AL2525">
        <v>0</v>
      </c>
      <c r="AM2525" t="s">
        <v>764</v>
      </c>
      <c r="AN2525" t="s">
        <v>764</v>
      </c>
      <c r="AO2525" t="s">
        <v>764</v>
      </c>
    </row>
    <row r="2526" spans="1:41" x14ac:dyDescent="0.35">
      <c r="A2526">
        <v>1024998</v>
      </c>
      <c r="B2526" t="s">
        <v>740</v>
      </c>
      <c r="C2526" t="s">
        <v>741</v>
      </c>
      <c r="D2526" t="s">
        <v>375</v>
      </c>
      <c r="E2526" t="s">
        <v>394</v>
      </c>
      <c r="F2526" t="s">
        <v>800</v>
      </c>
      <c r="G2526">
        <v>2021</v>
      </c>
      <c r="H2526">
        <v>5</v>
      </c>
      <c r="I2526" t="s">
        <v>743</v>
      </c>
      <c r="J2526" s="29">
        <v>44347</v>
      </c>
      <c r="K2526" t="s">
        <v>744</v>
      </c>
      <c r="L2526" t="s">
        <v>745</v>
      </c>
      <c r="M2526" t="s">
        <v>801</v>
      </c>
      <c r="N2526" t="s">
        <v>802</v>
      </c>
      <c r="O2526" t="s">
        <v>803</v>
      </c>
      <c r="P2526" t="s">
        <v>673</v>
      </c>
      <c r="Q2526" t="s">
        <v>749</v>
      </c>
      <c r="R2526" t="s">
        <v>376</v>
      </c>
      <c r="S2526" t="s">
        <v>1042</v>
      </c>
      <c r="T2526" t="s">
        <v>751</v>
      </c>
      <c r="U2526" t="s">
        <v>752</v>
      </c>
      <c r="V2526" t="s">
        <v>753</v>
      </c>
      <c r="W2526" t="s">
        <v>395</v>
      </c>
      <c r="X2526" t="s">
        <v>1132</v>
      </c>
      <c r="Y2526" t="s">
        <v>755</v>
      </c>
      <c r="Z2526" t="s">
        <v>380</v>
      </c>
      <c r="AA2526" t="s">
        <v>1128</v>
      </c>
      <c r="AB2526" t="s">
        <v>1129</v>
      </c>
      <c r="AC2526" t="s">
        <v>758</v>
      </c>
      <c r="AD2526" t="s">
        <v>1049</v>
      </c>
      <c r="AE2526" t="s">
        <v>768</v>
      </c>
      <c r="AF2526" t="s">
        <v>882</v>
      </c>
      <c r="AG2526" t="s">
        <v>761</v>
      </c>
      <c r="AH2526" t="s">
        <v>762</v>
      </c>
      <c r="AI2526" t="s">
        <v>883</v>
      </c>
      <c r="AJ2526">
        <v>483.38</v>
      </c>
      <c r="AK2526">
        <v>0</v>
      </c>
      <c r="AL2526">
        <v>0</v>
      </c>
      <c r="AM2526" t="s">
        <v>764</v>
      </c>
      <c r="AN2526" t="s">
        <v>764</v>
      </c>
      <c r="AO2526" t="s">
        <v>764</v>
      </c>
    </row>
    <row r="2527" spans="1:41" x14ac:dyDescent="0.35">
      <c r="A2527">
        <v>1024998</v>
      </c>
      <c r="B2527" t="s">
        <v>740</v>
      </c>
      <c r="C2527" t="s">
        <v>741</v>
      </c>
      <c r="D2527" t="s">
        <v>375</v>
      </c>
      <c r="E2527" t="s">
        <v>394</v>
      </c>
      <c r="F2527" t="s">
        <v>800</v>
      </c>
      <c r="G2527">
        <v>2021</v>
      </c>
      <c r="H2527">
        <v>5</v>
      </c>
      <c r="I2527" t="s">
        <v>743</v>
      </c>
      <c r="J2527" s="29">
        <v>44342</v>
      </c>
      <c r="K2527" t="s">
        <v>744</v>
      </c>
      <c r="L2527" t="s">
        <v>745</v>
      </c>
      <c r="M2527" t="s">
        <v>805</v>
      </c>
      <c r="N2527" t="s">
        <v>806</v>
      </c>
      <c r="O2527" t="s">
        <v>807</v>
      </c>
      <c r="P2527" t="s">
        <v>673</v>
      </c>
      <c r="Q2527" t="s">
        <v>749</v>
      </c>
      <c r="R2527" t="s">
        <v>376</v>
      </c>
      <c r="S2527" t="s">
        <v>1042</v>
      </c>
      <c r="T2527" t="s">
        <v>751</v>
      </c>
      <c r="U2527" t="s">
        <v>752</v>
      </c>
      <c r="V2527" t="s">
        <v>753</v>
      </c>
      <c r="W2527" t="s">
        <v>395</v>
      </c>
      <c r="X2527" t="s">
        <v>1132</v>
      </c>
      <c r="Y2527" t="s">
        <v>755</v>
      </c>
      <c r="Z2527" t="s">
        <v>380</v>
      </c>
      <c r="AA2527" t="s">
        <v>1128</v>
      </c>
      <c r="AB2527" t="s">
        <v>1129</v>
      </c>
      <c r="AC2527" t="s">
        <v>758</v>
      </c>
      <c r="AD2527" t="s">
        <v>1049</v>
      </c>
      <c r="AE2527" t="s">
        <v>768</v>
      </c>
      <c r="AF2527" t="s">
        <v>882</v>
      </c>
      <c r="AG2527" t="s">
        <v>761</v>
      </c>
      <c r="AH2527" t="s">
        <v>762</v>
      </c>
      <c r="AI2527" t="s">
        <v>883</v>
      </c>
      <c r="AJ2527">
        <v>-961.28</v>
      </c>
      <c r="AK2527">
        <v>0</v>
      </c>
      <c r="AL2527">
        <v>0</v>
      </c>
      <c r="AM2527" t="s">
        <v>764</v>
      </c>
      <c r="AN2527" t="s">
        <v>764</v>
      </c>
      <c r="AO2527" t="s">
        <v>764</v>
      </c>
    </row>
    <row r="2528" spans="1:41" x14ac:dyDescent="0.35">
      <c r="A2528">
        <v>1024997</v>
      </c>
      <c r="B2528" t="s">
        <v>740</v>
      </c>
      <c r="C2528" t="s">
        <v>741</v>
      </c>
      <c r="D2528" t="s">
        <v>375</v>
      </c>
      <c r="E2528" t="s">
        <v>61</v>
      </c>
      <c r="F2528" t="s">
        <v>800</v>
      </c>
      <c r="G2528">
        <v>2021</v>
      </c>
      <c r="H2528">
        <v>5</v>
      </c>
      <c r="I2528" t="s">
        <v>743</v>
      </c>
      <c r="J2528" s="29">
        <v>44347</v>
      </c>
      <c r="K2528" t="s">
        <v>744</v>
      </c>
      <c r="L2528" t="s">
        <v>745</v>
      </c>
      <c r="M2528" t="s">
        <v>801</v>
      </c>
      <c r="N2528" t="s">
        <v>802</v>
      </c>
      <c r="O2528" t="s">
        <v>803</v>
      </c>
      <c r="P2528" t="s">
        <v>673</v>
      </c>
      <c r="Q2528" t="s">
        <v>749</v>
      </c>
      <c r="R2528" t="s">
        <v>376</v>
      </c>
      <c r="S2528" t="s">
        <v>1042</v>
      </c>
      <c r="T2528" t="s">
        <v>751</v>
      </c>
      <c r="U2528" t="s">
        <v>752</v>
      </c>
      <c r="V2528" t="s">
        <v>753</v>
      </c>
      <c r="W2528" t="s">
        <v>393</v>
      </c>
      <c r="X2528" t="s">
        <v>1130</v>
      </c>
      <c r="Y2528" t="s">
        <v>755</v>
      </c>
      <c r="Z2528" t="s">
        <v>380</v>
      </c>
      <c r="AA2528" t="s">
        <v>1128</v>
      </c>
      <c r="AB2528" t="s">
        <v>1129</v>
      </c>
      <c r="AC2528" t="s">
        <v>758</v>
      </c>
      <c r="AD2528" t="s">
        <v>1049</v>
      </c>
      <c r="AE2528" t="s">
        <v>768</v>
      </c>
      <c r="AF2528" t="s">
        <v>882</v>
      </c>
      <c r="AG2528" t="s">
        <v>761</v>
      </c>
      <c r="AH2528" t="s">
        <v>762</v>
      </c>
      <c r="AI2528" t="s">
        <v>883</v>
      </c>
      <c r="AJ2528">
        <v>18572.759999999998</v>
      </c>
      <c r="AK2528">
        <v>0</v>
      </c>
      <c r="AL2528">
        <v>0</v>
      </c>
      <c r="AM2528" t="s">
        <v>764</v>
      </c>
      <c r="AN2528" t="s">
        <v>764</v>
      </c>
      <c r="AO2528" t="s">
        <v>764</v>
      </c>
    </row>
    <row r="2529" spans="1:41" x14ac:dyDescent="0.35">
      <c r="A2529">
        <v>1024997</v>
      </c>
      <c r="B2529" t="s">
        <v>740</v>
      </c>
      <c r="C2529" t="s">
        <v>741</v>
      </c>
      <c r="D2529" t="s">
        <v>375</v>
      </c>
      <c r="E2529" t="s">
        <v>61</v>
      </c>
      <c r="F2529" t="s">
        <v>800</v>
      </c>
      <c r="G2529">
        <v>2021</v>
      </c>
      <c r="H2529">
        <v>5</v>
      </c>
      <c r="I2529" t="s">
        <v>743</v>
      </c>
      <c r="J2529" s="29">
        <v>44342</v>
      </c>
      <c r="K2529" t="s">
        <v>744</v>
      </c>
      <c r="L2529" t="s">
        <v>745</v>
      </c>
      <c r="M2529" t="s">
        <v>805</v>
      </c>
      <c r="N2529" t="s">
        <v>806</v>
      </c>
      <c r="O2529" t="s">
        <v>807</v>
      </c>
      <c r="P2529" t="s">
        <v>673</v>
      </c>
      <c r="Q2529" t="s">
        <v>749</v>
      </c>
      <c r="R2529" t="s">
        <v>376</v>
      </c>
      <c r="S2529" t="s">
        <v>1042</v>
      </c>
      <c r="T2529" t="s">
        <v>751</v>
      </c>
      <c r="U2529" t="s">
        <v>752</v>
      </c>
      <c r="V2529" t="s">
        <v>753</v>
      </c>
      <c r="W2529" t="s">
        <v>393</v>
      </c>
      <c r="X2529" t="s">
        <v>1130</v>
      </c>
      <c r="Y2529" t="s">
        <v>755</v>
      </c>
      <c r="Z2529" t="s">
        <v>380</v>
      </c>
      <c r="AA2529" t="s">
        <v>1128</v>
      </c>
      <c r="AB2529" t="s">
        <v>1129</v>
      </c>
      <c r="AC2529" t="s">
        <v>758</v>
      </c>
      <c r="AD2529" t="s">
        <v>1049</v>
      </c>
      <c r="AE2529" t="s">
        <v>768</v>
      </c>
      <c r="AF2529" t="s">
        <v>882</v>
      </c>
      <c r="AG2529" t="s">
        <v>761</v>
      </c>
      <c r="AH2529" t="s">
        <v>762</v>
      </c>
      <c r="AI2529" t="s">
        <v>883</v>
      </c>
      <c r="AJ2529">
        <v>-6055.61</v>
      </c>
      <c r="AK2529">
        <v>0</v>
      </c>
      <c r="AL2529">
        <v>0</v>
      </c>
      <c r="AM2529" t="s">
        <v>764</v>
      </c>
      <c r="AN2529" t="s">
        <v>764</v>
      </c>
      <c r="AO2529" t="s">
        <v>764</v>
      </c>
    </row>
    <row r="2530" spans="1:41" x14ac:dyDescent="0.35">
      <c r="A2530">
        <v>1024996</v>
      </c>
      <c r="B2530" t="s">
        <v>740</v>
      </c>
      <c r="C2530" t="s">
        <v>741</v>
      </c>
      <c r="D2530" t="s">
        <v>375</v>
      </c>
      <c r="E2530" t="s">
        <v>391</v>
      </c>
      <c r="F2530" t="s">
        <v>800</v>
      </c>
      <c r="G2530">
        <v>2021</v>
      </c>
      <c r="H2530">
        <v>5</v>
      </c>
      <c r="I2530" t="s">
        <v>743</v>
      </c>
      <c r="J2530" s="29">
        <v>44347</v>
      </c>
      <c r="K2530" t="s">
        <v>744</v>
      </c>
      <c r="L2530" t="s">
        <v>745</v>
      </c>
      <c r="M2530" t="s">
        <v>801</v>
      </c>
      <c r="N2530" t="s">
        <v>802</v>
      </c>
      <c r="O2530" t="s">
        <v>803</v>
      </c>
      <c r="P2530" t="s">
        <v>673</v>
      </c>
      <c r="Q2530" t="s">
        <v>749</v>
      </c>
      <c r="R2530" t="s">
        <v>376</v>
      </c>
      <c r="S2530" t="s">
        <v>1042</v>
      </c>
      <c r="T2530" t="s">
        <v>751</v>
      </c>
      <c r="U2530" t="s">
        <v>752</v>
      </c>
      <c r="V2530" t="s">
        <v>753</v>
      </c>
      <c r="W2530" t="s">
        <v>392</v>
      </c>
      <c r="X2530" t="s">
        <v>881</v>
      </c>
      <c r="Y2530" t="s">
        <v>755</v>
      </c>
      <c r="Z2530" t="s">
        <v>380</v>
      </c>
      <c r="AA2530" t="s">
        <v>1128</v>
      </c>
      <c r="AB2530" t="s">
        <v>1129</v>
      </c>
      <c r="AC2530" t="s">
        <v>758</v>
      </c>
      <c r="AD2530" t="s">
        <v>1049</v>
      </c>
      <c r="AE2530" t="s">
        <v>768</v>
      </c>
      <c r="AF2530" t="s">
        <v>882</v>
      </c>
      <c r="AG2530" t="s">
        <v>761</v>
      </c>
      <c r="AH2530" t="s">
        <v>762</v>
      </c>
      <c r="AI2530" t="s">
        <v>883</v>
      </c>
      <c r="AJ2530">
        <v>1997.74</v>
      </c>
      <c r="AK2530">
        <v>0</v>
      </c>
      <c r="AL2530">
        <v>0</v>
      </c>
      <c r="AM2530" t="s">
        <v>764</v>
      </c>
      <c r="AN2530" t="s">
        <v>764</v>
      </c>
      <c r="AO2530" t="s">
        <v>764</v>
      </c>
    </row>
    <row r="2531" spans="1:41" x14ac:dyDescent="0.35">
      <c r="A2531">
        <v>1024996</v>
      </c>
      <c r="B2531" t="s">
        <v>740</v>
      </c>
      <c r="C2531" t="s">
        <v>741</v>
      </c>
      <c r="D2531" t="s">
        <v>375</v>
      </c>
      <c r="E2531" t="s">
        <v>391</v>
      </c>
      <c r="F2531" t="s">
        <v>800</v>
      </c>
      <c r="G2531">
        <v>2021</v>
      </c>
      <c r="H2531">
        <v>5</v>
      </c>
      <c r="I2531" t="s">
        <v>743</v>
      </c>
      <c r="J2531" s="29">
        <v>44342</v>
      </c>
      <c r="K2531" t="s">
        <v>744</v>
      </c>
      <c r="L2531" t="s">
        <v>745</v>
      </c>
      <c r="M2531" t="s">
        <v>805</v>
      </c>
      <c r="N2531" t="s">
        <v>806</v>
      </c>
      <c r="O2531" t="s">
        <v>807</v>
      </c>
      <c r="P2531" t="s">
        <v>673</v>
      </c>
      <c r="Q2531" t="s">
        <v>749</v>
      </c>
      <c r="R2531" t="s">
        <v>376</v>
      </c>
      <c r="S2531" t="s">
        <v>1042</v>
      </c>
      <c r="T2531" t="s">
        <v>751</v>
      </c>
      <c r="U2531" t="s">
        <v>752</v>
      </c>
      <c r="V2531" t="s">
        <v>753</v>
      </c>
      <c r="W2531" t="s">
        <v>392</v>
      </c>
      <c r="X2531" t="s">
        <v>881</v>
      </c>
      <c r="Y2531" t="s">
        <v>755</v>
      </c>
      <c r="Z2531" t="s">
        <v>380</v>
      </c>
      <c r="AA2531" t="s">
        <v>1128</v>
      </c>
      <c r="AB2531" t="s">
        <v>1129</v>
      </c>
      <c r="AC2531" t="s">
        <v>758</v>
      </c>
      <c r="AD2531" t="s">
        <v>1049</v>
      </c>
      <c r="AE2531" t="s">
        <v>768</v>
      </c>
      <c r="AF2531" t="s">
        <v>882</v>
      </c>
      <c r="AG2531" t="s">
        <v>761</v>
      </c>
      <c r="AH2531" t="s">
        <v>762</v>
      </c>
      <c r="AI2531" t="s">
        <v>883</v>
      </c>
      <c r="AJ2531">
        <v>-563.65</v>
      </c>
      <c r="AK2531">
        <v>0</v>
      </c>
      <c r="AL2531">
        <v>0</v>
      </c>
      <c r="AM2531" t="s">
        <v>764</v>
      </c>
      <c r="AN2531" t="s">
        <v>764</v>
      </c>
      <c r="AO2531" t="s">
        <v>764</v>
      </c>
    </row>
    <row r="2532" spans="1:41" x14ac:dyDescent="0.35">
      <c r="A2532">
        <v>1024995</v>
      </c>
      <c r="B2532" t="s">
        <v>740</v>
      </c>
      <c r="C2532" t="s">
        <v>741</v>
      </c>
      <c r="D2532" t="s">
        <v>375</v>
      </c>
      <c r="E2532" t="s">
        <v>374</v>
      </c>
      <c r="F2532" t="s">
        <v>800</v>
      </c>
      <c r="G2532">
        <v>2021</v>
      </c>
      <c r="H2532">
        <v>5</v>
      </c>
      <c r="I2532" t="s">
        <v>743</v>
      </c>
      <c r="J2532" s="29">
        <v>44347</v>
      </c>
      <c r="K2532" t="s">
        <v>744</v>
      </c>
      <c r="L2532" t="s">
        <v>745</v>
      </c>
      <c r="M2532" t="s">
        <v>801</v>
      </c>
      <c r="N2532" t="s">
        <v>802</v>
      </c>
      <c r="O2532" t="s">
        <v>803</v>
      </c>
      <c r="P2532" t="s">
        <v>673</v>
      </c>
      <c r="Q2532" t="s">
        <v>749</v>
      </c>
      <c r="R2532" t="s">
        <v>376</v>
      </c>
      <c r="S2532" t="s">
        <v>1042</v>
      </c>
      <c r="T2532" t="s">
        <v>751</v>
      </c>
      <c r="U2532" t="s">
        <v>752</v>
      </c>
      <c r="V2532" t="s">
        <v>753</v>
      </c>
      <c r="W2532" t="s">
        <v>378</v>
      </c>
      <c r="X2532" t="s">
        <v>1131</v>
      </c>
      <c r="Y2532" t="s">
        <v>755</v>
      </c>
      <c r="Z2532" t="s">
        <v>380</v>
      </c>
      <c r="AA2532" t="s">
        <v>1128</v>
      </c>
      <c r="AB2532" t="s">
        <v>1129</v>
      </c>
      <c r="AC2532" t="s">
        <v>758</v>
      </c>
      <c r="AD2532" t="s">
        <v>1049</v>
      </c>
      <c r="AE2532" t="s">
        <v>768</v>
      </c>
      <c r="AF2532" t="s">
        <v>882</v>
      </c>
      <c r="AG2532" t="s">
        <v>761</v>
      </c>
      <c r="AH2532" t="s">
        <v>762</v>
      </c>
      <c r="AI2532" t="s">
        <v>883</v>
      </c>
      <c r="AJ2532">
        <v>151.41999999999999</v>
      </c>
      <c r="AK2532">
        <v>0</v>
      </c>
      <c r="AL2532">
        <v>0</v>
      </c>
      <c r="AM2532" t="s">
        <v>764</v>
      </c>
      <c r="AN2532" t="s">
        <v>764</v>
      </c>
      <c r="AO2532" t="s">
        <v>764</v>
      </c>
    </row>
    <row r="2533" spans="1:41" x14ac:dyDescent="0.35">
      <c r="A2533">
        <v>1024995</v>
      </c>
      <c r="B2533" t="s">
        <v>740</v>
      </c>
      <c r="C2533" t="s">
        <v>741</v>
      </c>
      <c r="D2533" t="s">
        <v>375</v>
      </c>
      <c r="E2533" t="s">
        <v>374</v>
      </c>
      <c r="F2533" t="s">
        <v>800</v>
      </c>
      <c r="G2533">
        <v>2021</v>
      </c>
      <c r="H2533">
        <v>5</v>
      </c>
      <c r="I2533" t="s">
        <v>743</v>
      </c>
      <c r="J2533" s="29">
        <v>44342</v>
      </c>
      <c r="K2533" t="s">
        <v>744</v>
      </c>
      <c r="L2533" t="s">
        <v>745</v>
      </c>
      <c r="M2533" t="s">
        <v>805</v>
      </c>
      <c r="N2533" t="s">
        <v>806</v>
      </c>
      <c r="O2533" t="s">
        <v>807</v>
      </c>
      <c r="P2533" t="s">
        <v>673</v>
      </c>
      <c r="Q2533" t="s">
        <v>749</v>
      </c>
      <c r="R2533" t="s">
        <v>376</v>
      </c>
      <c r="S2533" t="s">
        <v>1042</v>
      </c>
      <c r="T2533" t="s">
        <v>751</v>
      </c>
      <c r="U2533" t="s">
        <v>752</v>
      </c>
      <c r="V2533" t="s">
        <v>753</v>
      </c>
      <c r="W2533" t="s">
        <v>378</v>
      </c>
      <c r="X2533" t="s">
        <v>1131</v>
      </c>
      <c r="Y2533" t="s">
        <v>755</v>
      </c>
      <c r="Z2533" t="s">
        <v>380</v>
      </c>
      <c r="AA2533" t="s">
        <v>1128</v>
      </c>
      <c r="AB2533" t="s">
        <v>1129</v>
      </c>
      <c r="AC2533" t="s">
        <v>758</v>
      </c>
      <c r="AD2533" t="s">
        <v>1049</v>
      </c>
      <c r="AE2533" t="s">
        <v>768</v>
      </c>
      <c r="AF2533" t="s">
        <v>882</v>
      </c>
      <c r="AG2533" t="s">
        <v>761</v>
      </c>
      <c r="AH2533" t="s">
        <v>762</v>
      </c>
      <c r="AI2533" t="s">
        <v>883</v>
      </c>
      <c r="AJ2533">
        <v>-5122.04</v>
      </c>
      <c r="AK2533">
        <v>0</v>
      </c>
      <c r="AL2533">
        <v>0</v>
      </c>
      <c r="AM2533" t="s">
        <v>764</v>
      </c>
      <c r="AN2533" t="s">
        <v>764</v>
      </c>
      <c r="AO2533" t="s">
        <v>764</v>
      </c>
    </row>
    <row r="2534" spans="1:41" x14ac:dyDescent="0.35">
      <c r="A2534">
        <v>1021417</v>
      </c>
      <c r="B2534" t="s">
        <v>740</v>
      </c>
      <c r="C2534" t="s">
        <v>741</v>
      </c>
      <c r="D2534" t="s">
        <v>375</v>
      </c>
      <c r="E2534" t="s">
        <v>520</v>
      </c>
      <c r="F2534" t="s">
        <v>834</v>
      </c>
      <c r="G2534">
        <v>2021</v>
      </c>
      <c r="H2534">
        <v>4</v>
      </c>
      <c r="I2534" t="s">
        <v>743</v>
      </c>
      <c r="J2534" s="29">
        <v>44316</v>
      </c>
      <c r="K2534" t="s">
        <v>744</v>
      </c>
      <c r="L2534" t="s">
        <v>745</v>
      </c>
      <c r="M2534" t="s">
        <v>835</v>
      </c>
      <c r="N2534" t="s">
        <v>836</v>
      </c>
      <c r="O2534" t="s">
        <v>837</v>
      </c>
      <c r="P2534" t="s">
        <v>673</v>
      </c>
      <c r="Q2534" t="s">
        <v>749</v>
      </c>
      <c r="R2534" t="s">
        <v>514</v>
      </c>
      <c r="S2534" t="s">
        <v>1039</v>
      </c>
      <c r="T2534" t="s">
        <v>751</v>
      </c>
      <c r="U2534" t="s">
        <v>752</v>
      </c>
      <c r="V2534" t="s">
        <v>753</v>
      </c>
      <c r="W2534" t="s">
        <v>403</v>
      </c>
      <c r="X2534" t="s">
        <v>1127</v>
      </c>
      <c r="Y2534" t="s">
        <v>755</v>
      </c>
      <c r="Z2534" t="s">
        <v>380</v>
      </c>
      <c r="AA2534" t="s">
        <v>1128</v>
      </c>
      <c r="AB2534" t="s">
        <v>1129</v>
      </c>
      <c r="AC2534" t="s">
        <v>758</v>
      </c>
      <c r="AD2534" t="s">
        <v>1049</v>
      </c>
      <c r="AE2534" t="s">
        <v>247</v>
      </c>
      <c r="AF2534" t="s">
        <v>882</v>
      </c>
      <c r="AG2534" t="s">
        <v>761</v>
      </c>
      <c r="AH2534" t="s">
        <v>762</v>
      </c>
      <c r="AI2534" t="s">
        <v>883</v>
      </c>
      <c r="AJ2534">
        <v>-600.23</v>
      </c>
      <c r="AK2534">
        <v>0</v>
      </c>
      <c r="AL2534">
        <v>0</v>
      </c>
      <c r="AM2534" t="s">
        <v>764</v>
      </c>
      <c r="AN2534" t="s">
        <v>764</v>
      </c>
      <c r="AO2534" t="s">
        <v>764</v>
      </c>
    </row>
    <row r="2535" spans="1:41" x14ac:dyDescent="0.35">
      <c r="A2535">
        <v>1022701</v>
      </c>
      <c r="B2535" t="s">
        <v>740</v>
      </c>
      <c r="C2535" t="s">
        <v>741</v>
      </c>
      <c r="D2535" t="s">
        <v>375</v>
      </c>
      <c r="E2535" t="s">
        <v>489</v>
      </c>
      <c r="F2535" t="s">
        <v>834</v>
      </c>
      <c r="G2535">
        <v>2021</v>
      </c>
      <c r="H2535">
        <v>4</v>
      </c>
      <c r="I2535" t="s">
        <v>743</v>
      </c>
      <c r="J2535" s="29">
        <v>44316</v>
      </c>
      <c r="K2535" t="s">
        <v>744</v>
      </c>
      <c r="L2535" t="s">
        <v>745</v>
      </c>
      <c r="M2535" t="s">
        <v>835</v>
      </c>
      <c r="N2535" t="s">
        <v>836</v>
      </c>
      <c r="O2535" t="s">
        <v>837</v>
      </c>
      <c r="P2535" t="s">
        <v>673</v>
      </c>
      <c r="Q2535" t="s">
        <v>749</v>
      </c>
      <c r="R2535" t="s">
        <v>490</v>
      </c>
      <c r="S2535" t="s">
        <v>1040</v>
      </c>
      <c r="T2535" t="s">
        <v>751</v>
      </c>
      <c r="U2535" t="s">
        <v>752</v>
      </c>
      <c r="V2535" t="s">
        <v>753</v>
      </c>
      <c r="W2535" t="s">
        <v>378</v>
      </c>
      <c r="X2535" t="s">
        <v>1131</v>
      </c>
      <c r="Y2535" t="s">
        <v>755</v>
      </c>
      <c r="Z2535" t="s">
        <v>380</v>
      </c>
      <c r="AA2535" t="s">
        <v>1128</v>
      </c>
      <c r="AB2535" t="s">
        <v>1129</v>
      </c>
      <c r="AC2535" t="s">
        <v>758</v>
      </c>
      <c r="AD2535" t="s">
        <v>1049</v>
      </c>
      <c r="AE2535" t="s">
        <v>766</v>
      </c>
      <c r="AF2535" t="s">
        <v>882</v>
      </c>
      <c r="AG2535" t="s">
        <v>761</v>
      </c>
      <c r="AH2535" t="s">
        <v>762</v>
      </c>
      <c r="AI2535" t="s">
        <v>883</v>
      </c>
      <c r="AJ2535">
        <v>-2880.61</v>
      </c>
      <c r="AK2535">
        <v>0</v>
      </c>
      <c r="AL2535">
        <v>0</v>
      </c>
      <c r="AM2535" t="s">
        <v>764</v>
      </c>
      <c r="AN2535" t="s">
        <v>764</v>
      </c>
      <c r="AO2535" t="s">
        <v>764</v>
      </c>
    </row>
    <row r="2536" spans="1:41" x14ac:dyDescent="0.35">
      <c r="A2536">
        <v>1022702</v>
      </c>
      <c r="B2536" t="s">
        <v>740</v>
      </c>
      <c r="C2536" t="s">
        <v>741</v>
      </c>
      <c r="D2536" t="s">
        <v>375</v>
      </c>
      <c r="E2536" t="s">
        <v>493</v>
      </c>
      <c r="F2536" t="s">
        <v>834</v>
      </c>
      <c r="G2536">
        <v>2021</v>
      </c>
      <c r="H2536">
        <v>4</v>
      </c>
      <c r="I2536" t="s">
        <v>743</v>
      </c>
      <c r="J2536" s="29">
        <v>44316</v>
      </c>
      <c r="K2536" t="s">
        <v>744</v>
      </c>
      <c r="L2536" t="s">
        <v>745</v>
      </c>
      <c r="M2536" t="s">
        <v>835</v>
      </c>
      <c r="N2536" t="s">
        <v>836</v>
      </c>
      <c r="O2536" t="s">
        <v>837</v>
      </c>
      <c r="P2536" t="s">
        <v>673</v>
      </c>
      <c r="Q2536" t="s">
        <v>749</v>
      </c>
      <c r="R2536" t="s">
        <v>490</v>
      </c>
      <c r="S2536" t="s">
        <v>1040</v>
      </c>
      <c r="T2536" t="s">
        <v>751</v>
      </c>
      <c r="U2536" t="s">
        <v>752</v>
      </c>
      <c r="V2536" t="s">
        <v>753</v>
      </c>
      <c r="W2536" t="s">
        <v>392</v>
      </c>
      <c r="X2536" t="s">
        <v>881</v>
      </c>
      <c r="Y2536" t="s">
        <v>755</v>
      </c>
      <c r="Z2536" t="s">
        <v>380</v>
      </c>
      <c r="AA2536" t="s">
        <v>1128</v>
      </c>
      <c r="AB2536" t="s">
        <v>1129</v>
      </c>
      <c r="AC2536" t="s">
        <v>758</v>
      </c>
      <c r="AD2536" t="s">
        <v>1049</v>
      </c>
      <c r="AE2536" t="s">
        <v>766</v>
      </c>
      <c r="AF2536" t="s">
        <v>882</v>
      </c>
      <c r="AG2536" t="s">
        <v>761</v>
      </c>
      <c r="AH2536" t="s">
        <v>762</v>
      </c>
      <c r="AI2536" t="s">
        <v>883</v>
      </c>
      <c r="AJ2536">
        <v>-970.74</v>
      </c>
      <c r="AK2536">
        <v>0</v>
      </c>
      <c r="AL2536">
        <v>0</v>
      </c>
      <c r="AM2536" t="s">
        <v>764</v>
      </c>
      <c r="AN2536" t="s">
        <v>764</v>
      </c>
      <c r="AO2536" t="s">
        <v>764</v>
      </c>
    </row>
    <row r="2537" spans="1:41" x14ac:dyDescent="0.35">
      <c r="A2537">
        <v>1022704</v>
      </c>
      <c r="B2537" t="s">
        <v>740</v>
      </c>
      <c r="C2537" t="s">
        <v>741</v>
      </c>
      <c r="D2537" t="s">
        <v>375</v>
      </c>
      <c r="E2537" t="s">
        <v>497</v>
      </c>
      <c r="F2537" t="s">
        <v>834</v>
      </c>
      <c r="G2537">
        <v>2021</v>
      </c>
      <c r="H2537">
        <v>4</v>
      </c>
      <c r="I2537" t="s">
        <v>743</v>
      </c>
      <c r="J2537" s="29">
        <v>44316</v>
      </c>
      <c r="K2537" t="s">
        <v>744</v>
      </c>
      <c r="L2537" t="s">
        <v>745</v>
      </c>
      <c r="M2537" t="s">
        <v>835</v>
      </c>
      <c r="N2537" t="s">
        <v>836</v>
      </c>
      <c r="O2537" t="s">
        <v>837</v>
      </c>
      <c r="P2537" t="s">
        <v>673</v>
      </c>
      <c r="Q2537" t="s">
        <v>749</v>
      </c>
      <c r="R2537" t="s">
        <v>490</v>
      </c>
      <c r="S2537" t="s">
        <v>1040</v>
      </c>
      <c r="T2537" t="s">
        <v>751</v>
      </c>
      <c r="U2537" t="s">
        <v>752</v>
      </c>
      <c r="V2537" t="s">
        <v>753</v>
      </c>
      <c r="W2537" t="s">
        <v>403</v>
      </c>
      <c r="X2537" t="s">
        <v>1127</v>
      </c>
      <c r="Y2537" t="s">
        <v>755</v>
      </c>
      <c r="Z2537" t="s">
        <v>380</v>
      </c>
      <c r="AA2537" t="s">
        <v>1128</v>
      </c>
      <c r="AB2537" t="s">
        <v>1129</v>
      </c>
      <c r="AC2537" t="s">
        <v>758</v>
      </c>
      <c r="AD2537" t="s">
        <v>1049</v>
      </c>
      <c r="AE2537" t="s">
        <v>766</v>
      </c>
      <c r="AF2537" t="s">
        <v>882</v>
      </c>
      <c r="AG2537" t="s">
        <v>761</v>
      </c>
      <c r="AH2537" t="s">
        <v>762</v>
      </c>
      <c r="AI2537" t="s">
        <v>883</v>
      </c>
      <c r="AJ2537">
        <v>-9854.75</v>
      </c>
      <c r="AK2537">
        <v>0</v>
      </c>
      <c r="AL2537">
        <v>0</v>
      </c>
      <c r="AM2537" t="s">
        <v>764</v>
      </c>
      <c r="AN2537" t="s">
        <v>764</v>
      </c>
      <c r="AO2537" t="s">
        <v>764</v>
      </c>
    </row>
    <row r="2538" spans="1:41" x14ac:dyDescent="0.35">
      <c r="A2538">
        <v>1023868</v>
      </c>
      <c r="B2538" t="s">
        <v>740</v>
      </c>
      <c r="C2538" t="s">
        <v>741</v>
      </c>
      <c r="D2538" t="s">
        <v>375</v>
      </c>
      <c r="E2538" t="s">
        <v>547</v>
      </c>
      <c r="F2538" t="s">
        <v>834</v>
      </c>
      <c r="G2538">
        <v>2021</v>
      </c>
      <c r="H2538">
        <v>4</v>
      </c>
      <c r="I2538" t="s">
        <v>743</v>
      </c>
      <c r="J2538" s="29">
        <v>44316</v>
      </c>
      <c r="K2538" t="s">
        <v>744</v>
      </c>
      <c r="L2538" t="s">
        <v>745</v>
      </c>
      <c r="M2538" t="s">
        <v>835</v>
      </c>
      <c r="N2538" t="s">
        <v>836</v>
      </c>
      <c r="O2538" t="s">
        <v>837</v>
      </c>
      <c r="P2538" t="s">
        <v>673</v>
      </c>
      <c r="Q2538" t="s">
        <v>749</v>
      </c>
      <c r="R2538" t="s">
        <v>544</v>
      </c>
      <c r="S2538" t="s">
        <v>1038</v>
      </c>
      <c r="T2538" t="s">
        <v>751</v>
      </c>
      <c r="U2538" t="s">
        <v>752</v>
      </c>
      <c r="V2538" t="s">
        <v>753</v>
      </c>
      <c r="W2538" t="s">
        <v>392</v>
      </c>
      <c r="X2538" t="s">
        <v>881</v>
      </c>
      <c r="Y2538" t="s">
        <v>755</v>
      </c>
      <c r="Z2538" t="s">
        <v>380</v>
      </c>
      <c r="AA2538" t="s">
        <v>1128</v>
      </c>
      <c r="AB2538" t="s">
        <v>1129</v>
      </c>
      <c r="AC2538" t="s">
        <v>758</v>
      </c>
      <c r="AD2538" t="s">
        <v>1049</v>
      </c>
      <c r="AE2538" t="s">
        <v>768</v>
      </c>
      <c r="AF2538" t="s">
        <v>882</v>
      </c>
      <c r="AG2538" t="s">
        <v>761</v>
      </c>
      <c r="AH2538" t="s">
        <v>762</v>
      </c>
      <c r="AI2538" t="s">
        <v>883</v>
      </c>
      <c r="AJ2538">
        <v>-1904.52</v>
      </c>
      <c r="AK2538">
        <v>0</v>
      </c>
      <c r="AL2538">
        <v>0</v>
      </c>
      <c r="AM2538" t="s">
        <v>764</v>
      </c>
      <c r="AN2538" t="s">
        <v>764</v>
      </c>
      <c r="AO2538" t="s">
        <v>764</v>
      </c>
    </row>
    <row r="2539" spans="1:41" x14ac:dyDescent="0.35">
      <c r="A2539">
        <v>1023869</v>
      </c>
      <c r="B2539" t="s">
        <v>740</v>
      </c>
      <c r="C2539" t="s">
        <v>741</v>
      </c>
      <c r="D2539" t="s">
        <v>375</v>
      </c>
      <c r="E2539" t="s">
        <v>74</v>
      </c>
      <c r="F2539" t="s">
        <v>834</v>
      </c>
      <c r="G2539">
        <v>2021</v>
      </c>
      <c r="H2539">
        <v>4</v>
      </c>
      <c r="I2539" t="s">
        <v>743</v>
      </c>
      <c r="J2539" s="29">
        <v>44316</v>
      </c>
      <c r="K2539" t="s">
        <v>744</v>
      </c>
      <c r="L2539" t="s">
        <v>745</v>
      </c>
      <c r="M2539" t="s">
        <v>835</v>
      </c>
      <c r="N2539" t="s">
        <v>836</v>
      </c>
      <c r="O2539" t="s">
        <v>837</v>
      </c>
      <c r="P2539" t="s">
        <v>673</v>
      </c>
      <c r="Q2539" t="s">
        <v>749</v>
      </c>
      <c r="R2539" t="s">
        <v>544</v>
      </c>
      <c r="S2539" t="s">
        <v>1038</v>
      </c>
      <c r="T2539" t="s">
        <v>751</v>
      </c>
      <c r="U2539" t="s">
        <v>752</v>
      </c>
      <c r="V2539" t="s">
        <v>753</v>
      </c>
      <c r="W2539" t="s">
        <v>393</v>
      </c>
      <c r="X2539" t="s">
        <v>1130</v>
      </c>
      <c r="Y2539" t="s">
        <v>755</v>
      </c>
      <c r="Z2539" t="s">
        <v>380</v>
      </c>
      <c r="AA2539" t="s">
        <v>1128</v>
      </c>
      <c r="AB2539" t="s">
        <v>1129</v>
      </c>
      <c r="AC2539" t="s">
        <v>758</v>
      </c>
      <c r="AD2539" t="s">
        <v>1049</v>
      </c>
      <c r="AE2539" t="s">
        <v>768</v>
      </c>
      <c r="AF2539" t="s">
        <v>882</v>
      </c>
      <c r="AG2539" t="s">
        <v>761</v>
      </c>
      <c r="AH2539" t="s">
        <v>762</v>
      </c>
      <c r="AI2539" t="s">
        <v>883</v>
      </c>
      <c r="AJ2539">
        <v>-6047.96</v>
      </c>
      <c r="AK2539">
        <v>0</v>
      </c>
      <c r="AL2539">
        <v>0</v>
      </c>
      <c r="AM2539" t="s">
        <v>764</v>
      </c>
      <c r="AN2539" t="s">
        <v>764</v>
      </c>
      <c r="AO2539" t="s">
        <v>764</v>
      </c>
    </row>
    <row r="2540" spans="1:41" x14ac:dyDescent="0.35">
      <c r="A2540">
        <v>1023872</v>
      </c>
      <c r="B2540" t="s">
        <v>740</v>
      </c>
      <c r="C2540" t="s">
        <v>741</v>
      </c>
      <c r="D2540" t="s">
        <v>375</v>
      </c>
      <c r="E2540" t="s">
        <v>550</v>
      </c>
      <c r="F2540" t="s">
        <v>834</v>
      </c>
      <c r="G2540">
        <v>2021</v>
      </c>
      <c r="H2540">
        <v>4</v>
      </c>
      <c r="I2540" t="s">
        <v>743</v>
      </c>
      <c r="J2540" s="29">
        <v>44316</v>
      </c>
      <c r="K2540" t="s">
        <v>744</v>
      </c>
      <c r="L2540" t="s">
        <v>745</v>
      </c>
      <c r="M2540" t="s">
        <v>835</v>
      </c>
      <c r="N2540" t="s">
        <v>836</v>
      </c>
      <c r="O2540" t="s">
        <v>837</v>
      </c>
      <c r="P2540" t="s">
        <v>673</v>
      </c>
      <c r="Q2540" t="s">
        <v>749</v>
      </c>
      <c r="R2540" t="s">
        <v>544</v>
      </c>
      <c r="S2540" t="s">
        <v>1038</v>
      </c>
      <c r="T2540" t="s">
        <v>751</v>
      </c>
      <c r="U2540" t="s">
        <v>752</v>
      </c>
      <c r="V2540" t="s">
        <v>753</v>
      </c>
      <c r="W2540" t="s">
        <v>403</v>
      </c>
      <c r="X2540" t="s">
        <v>1127</v>
      </c>
      <c r="Y2540" t="s">
        <v>755</v>
      </c>
      <c r="Z2540" t="s">
        <v>380</v>
      </c>
      <c r="AA2540" t="s">
        <v>1128</v>
      </c>
      <c r="AB2540" t="s">
        <v>1129</v>
      </c>
      <c r="AC2540" t="s">
        <v>758</v>
      </c>
      <c r="AD2540" t="s">
        <v>1049</v>
      </c>
      <c r="AE2540" t="s">
        <v>768</v>
      </c>
      <c r="AF2540" t="s">
        <v>882</v>
      </c>
      <c r="AG2540" t="s">
        <v>761</v>
      </c>
      <c r="AH2540" t="s">
        <v>762</v>
      </c>
      <c r="AI2540" t="s">
        <v>883</v>
      </c>
      <c r="AJ2540">
        <v>-18140.29</v>
      </c>
      <c r="AK2540">
        <v>0</v>
      </c>
      <c r="AL2540">
        <v>0</v>
      </c>
      <c r="AM2540" t="s">
        <v>764</v>
      </c>
      <c r="AN2540" t="s">
        <v>764</v>
      </c>
      <c r="AO2540" t="s">
        <v>764</v>
      </c>
    </row>
    <row r="2541" spans="1:41" x14ac:dyDescent="0.35">
      <c r="A2541">
        <v>1024737</v>
      </c>
      <c r="B2541" t="s">
        <v>740</v>
      </c>
      <c r="C2541" t="s">
        <v>741</v>
      </c>
      <c r="D2541" t="s">
        <v>375</v>
      </c>
      <c r="E2541" t="s">
        <v>470</v>
      </c>
      <c r="F2541" t="s">
        <v>834</v>
      </c>
      <c r="G2541">
        <v>2021</v>
      </c>
      <c r="H2541">
        <v>4</v>
      </c>
      <c r="I2541" t="s">
        <v>743</v>
      </c>
      <c r="J2541" s="29">
        <v>44316</v>
      </c>
      <c r="K2541" t="s">
        <v>744</v>
      </c>
      <c r="L2541" t="s">
        <v>745</v>
      </c>
      <c r="M2541" t="s">
        <v>835</v>
      </c>
      <c r="N2541" t="s">
        <v>836</v>
      </c>
      <c r="O2541" t="s">
        <v>837</v>
      </c>
      <c r="P2541" t="s">
        <v>673</v>
      </c>
      <c r="Q2541" t="s">
        <v>749</v>
      </c>
      <c r="R2541" t="s">
        <v>471</v>
      </c>
      <c r="S2541" t="s">
        <v>1041</v>
      </c>
      <c r="T2541" t="s">
        <v>751</v>
      </c>
      <c r="U2541" t="s">
        <v>752</v>
      </c>
      <c r="V2541" t="s">
        <v>753</v>
      </c>
      <c r="W2541" t="s">
        <v>378</v>
      </c>
      <c r="X2541" t="s">
        <v>1131</v>
      </c>
      <c r="Y2541" t="s">
        <v>755</v>
      </c>
      <c r="Z2541" t="s">
        <v>380</v>
      </c>
      <c r="AA2541" t="s">
        <v>1128</v>
      </c>
      <c r="AB2541" t="s">
        <v>1129</v>
      </c>
      <c r="AC2541" t="s">
        <v>758</v>
      </c>
      <c r="AD2541" t="s">
        <v>1049</v>
      </c>
      <c r="AE2541" t="s">
        <v>472</v>
      </c>
      <c r="AF2541" t="s">
        <v>882</v>
      </c>
      <c r="AG2541" t="s">
        <v>761</v>
      </c>
      <c r="AH2541" t="s">
        <v>762</v>
      </c>
      <c r="AI2541" t="s">
        <v>883</v>
      </c>
      <c r="AJ2541">
        <v>-472.69</v>
      </c>
      <c r="AK2541">
        <v>0</v>
      </c>
      <c r="AL2541">
        <v>0</v>
      </c>
      <c r="AM2541" t="s">
        <v>764</v>
      </c>
      <c r="AN2541" t="s">
        <v>764</v>
      </c>
      <c r="AO2541" t="s">
        <v>764</v>
      </c>
    </row>
    <row r="2542" spans="1:41" x14ac:dyDescent="0.35">
      <c r="A2542">
        <v>1024738</v>
      </c>
      <c r="B2542" t="s">
        <v>740</v>
      </c>
      <c r="C2542" t="s">
        <v>741</v>
      </c>
      <c r="D2542" t="s">
        <v>375</v>
      </c>
      <c r="E2542" t="s">
        <v>474</v>
      </c>
      <c r="F2542" t="s">
        <v>834</v>
      </c>
      <c r="G2542">
        <v>2021</v>
      </c>
      <c r="H2542">
        <v>4</v>
      </c>
      <c r="I2542" t="s">
        <v>743</v>
      </c>
      <c r="J2542" s="29">
        <v>44316</v>
      </c>
      <c r="K2542" t="s">
        <v>744</v>
      </c>
      <c r="L2542" t="s">
        <v>745</v>
      </c>
      <c r="M2542" t="s">
        <v>835</v>
      </c>
      <c r="N2542" t="s">
        <v>836</v>
      </c>
      <c r="O2542" t="s">
        <v>837</v>
      </c>
      <c r="P2542" t="s">
        <v>673</v>
      </c>
      <c r="Q2542" t="s">
        <v>749</v>
      </c>
      <c r="R2542" t="s">
        <v>471</v>
      </c>
      <c r="S2542" t="s">
        <v>1041</v>
      </c>
      <c r="T2542" t="s">
        <v>751</v>
      </c>
      <c r="U2542" t="s">
        <v>752</v>
      </c>
      <c r="V2542" t="s">
        <v>753</v>
      </c>
      <c r="W2542" t="s">
        <v>392</v>
      </c>
      <c r="X2542" t="s">
        <v>881</v>
      </c>
      <c r="Y2542" t="s">
        <v>755</v>
      </c>
      <c r="Z2542" t="s">
        <v>380</v>
      </c>
      <c r="AA2542" t="s">
        <v>1128</v>
      </c>
      <c r="AB2542" t="s">
        <v>1129</v>
      </c>
      <c r="AC2542" t="s">
        <v>758</v>
      </c>
      <c r="AD2542" t="s">
        <v>1049</v>
      </c>
      <c r="AE2542" t="s">
        <v>472</v>
      </c>
      <c r="AF2542" t="s">
        <v>882</v>
      </c>
      <c r="AG2542" t="s">
        <v>761</v>
      </c>
      <c r="AH2542" t="s">
        <v>762</v>
      </c>
      <c r="AI2542" t="s">
        <v>883</v>
      </c>
      <c r="AJ2542">
        <v>-8060.57</v>
      </c>
      <c r="AK2542">
        <v>0</v>
      </c>
      <c r="AL2542">
        <v>0</v>
      </c>
      <c r="AM2542" t="s">
        <v>764</v>
      </c>
      <c r="AN2542" t="s">
        <v>764</v>
      </c>
      <c r="AO2542" t="s">
        <v>764</v>
      </c>
    </row>
    <row r="2543" spans="1:41" x14ac:dyDescent="0.35">
      <c r="A2543">
        <v>1024739</v>
      </c>
      <c r="B2543" t="s">
        <v>740</v>
      </c>
      <c r="C2543" t="s">
        <v>741</v>
      </c>
      <c r="D2543" t="s">
        <v>375</v>
      </c>
      <c r="E2543" t="s">
        <v>65</v>
      </c>
      <c r="F2543" t="s">
        <v>834</v>
      </c>
      <c r="G2543">
        <v>2021</v>
      </c>
      <c r="H2543">
        <v>4</v>
      </c>
      <c r="I2543" t="s">
        <v>743</v>
      </c>
      <c r="J2543" s="29">
        <v>44316</v>
      </c>
      <c r="K2543" t="s">
        <v>744</v>
      </c>
      <c r="L2543" t="s">
        <v>745</v>
      </c>
      <c r="M2543" t="s">
        <v>835</v>
      </c>
      <c r="N2543" t="s">
        <v>836</v>
      </c>
      <c r="O2543" t="s">
        <v>837</v>
      </c>
      <c r="P2543" t="s">
        <v>673</v>
      </c>
      <c r="Q2543" t="s">
        <v>749</v>
      </c>
      <c r="R2543" t="s">
        <v>471</v>
      </c>
      <c r="S2543" t="s">
        <v>1041</v>
      </c>
      <c r="T2543" t="s">
        <v>751</v>
      </c>
      <c r="U2543" t="s">
        <v>752</v>
      </c>
      <c r="V2543" t="s">
        <v>753</v>
      </c>
      <c r="W2543" t="s">
        <v>393</v>
      </c>
      <c r="X2543" t="s">
        <v>1130</v>
      </c>
      <c r="Y2543" t="s">
        <v>755</v>
      </c>
      <c r="Z2543" t="s">
        <v>380</v>
      </c>
      <c r="AA2543" t="s">
        <v>1128</v>
      </c>
      <c r="AB2543" t="s">
        <v>1129</v>
      </c>
      <c r="AC2543" t="s">
        <v>758</v>
      </c>
      <c r="AD2543" t="s">
        <v>1049</v>
      </c>
      <c r="AE2543" t="s">
        <v>472</v>
      </c>
      <c r="AF2543" t="s">
        <v>882</v>
      </c>
      <c r="AG2543" t="s">
        <v>761</v>
      </c>
      <c r="AH2543" t="s">
        <v>762</v>
      </c>
      <c r="AI2543" t="s">
        <v>883</v>
      </c>
      <c r="AJ2543">
        <v>-6641.13</v>
      </c>
      <c r="AK2543">
        <v>0</v>
      </c>
      <c r="AL2543">
        <v>0</v>
      </c>
      <c r="AM2543" t="s">
        <v>764</v>
      </c>
      <c r="AN2543" t="s">
        <v>764</v>
      </c>
      <c r="AO2543" t="s">
        <v>764</v>
      </c>
    </row>
    <row r="2544" spans="1:41" x14ac:dyDescent="0.35">
      <c r="A2544">
        <v>1024740</v>
      </c>
      <c r="B2544" t="s">
        <v>740</v>
      </c>
      <c r="C2544" t="s">
        <v>741</v>
      </c>
      <c r="D2544" t="s">
        <v>375</v>
      </c>
      <c r="E2544" t="s">
        <v>478</v>
      </c>
      <c r="F2544" t="s">
        <v>834</v>
      </c>
      <c r="G2544">
        <v>2021</v>
      </c>
      <c r="H2544">
        <v>4</v>
      </c>
      <c r="I2544" t="s">
        <v>743</v>
      </c>
      <c r="J2544" s="29">
        <v>44316</v>
      </c>
      <c r="K2544" t="s">
        <v>744</v>
      </c>
      <c r="L2544" t="s">
        <v>745</v>
      </c>
      <c r="M2544" t="s">
        <v>835</v>
      </c>
      <c r="N2544" t="s">
        <v>836</v>
      </c>
      <c r="O2544" t="s">
        <v>837</v>
      </c>
      <c r="P2544" t="s">
        <v>673</v>
      </c>
      <c r="Q2544" t="s">
        <v>749</v>
      </c>
      <c r="R2544" t="s">
        <v>471</v>
      </c>
      <c r="S2544" t="s">
        <v>1041</v>
      </c>
      <c r="T2544" t="s">
        <v>751</v>
      </c>
      <c r="U2544" t="s">
        <v>752</v>
      </c>
      <c r="V2544" t="s">
        <v>753</v>
      </c>
      <c r="W2544" t="s">
        <v>403</v>
      </c>
      <c r="X2544" t="s">
        <v>1127</v>
      </c>
      <c r="Y2544" t="s">
        <v>755</v>
      </c>
      <c r="Z2544" t="s">
        <v>380</v>
      </c>
      <c r="AA2544" t="s">
        <v>1128</v>
      </c>
      <c r="AB2544" t="s">
        <v>1129</v>
      </c>
      <c r="AC2544" t="s">
        <v>758</v>
      </c>
      <c r="AD2544" t="s">
        <v>1049</v>
      </c>
      <c r="AE2544" t="s">
        <v>472</v>
      </c>
      <c r="AF2544" t="s">
        <v>882</v>
      </c>
      <c r="AG2544" t="s">
        <v>761</v>
      </c>
      <c r="AH2544" t="s">
        <v>762</v>
      </c>
      <c r="AI2544" t="s">
        <v>883</v>
      </c>
      <c r="AJ2544">
        <v>-42201.36</v>
      </c>
      <c r="AK2544">
        <v>0</v>
      </c>
      <c r="AL2544">
        <v>0</v>
      </c>
      <c r="AM2544" t="s">
        <v>764</v>
      </c>
      <c r="AN2544" t="s">
        <v>764</v>
      </c>
      <c r="AO2544" t="s">
        <v>764</v>
      </c>
    </row>
    <row r="2545" spans="1:41" x14ac:dyDescent="0.35">
      <c r="A2545">
        <v>1024996</v>
      </c>
      <c r="B2545" t="s">
        <v>740</v>
      </c>
      <c r="C2545" t="s">
        <v>741</v>
      </c>
      <c r="D2545" t="s">
        <v>375</v>
      </c>
      <c r="E2545" t="s">
        <v>391</v>
      </c>
      <c r="F2545" t="s">
        <v>834</v>
      </c>
      <c r="G2545">
        <v>2021</v>
      </c>
      <c r="H2545">
        <v>4</v>
      </c>
      <c r="I2545" t="s">
        <v>743</v>
      </c>
      <c r="J2545" s="29">
        <v>44316</v>
      </c>
      <c r="K2545" t="s">
        <v>744</v>
      </c>
      <c r="L2545" t="s">
        <v>745</v>
      </c>
      <c r="M2545" t="s">
        <v>835</v>
      </c>
      <c r="N2545" t="s">
        <v>836</v>
      </c>
      <c r="O2545" t="s">
        <v>837</v>
      </c>
      <c r="P2545" t="s">
        <v>673</v>
      </c>
      <c r="Q2545" t="s">
        <v>749</v>
      </c>
      <c r="R2545" t="s">
        <v>376</v>
      </c>
      <c r="S2545" t="s">
        <v>1042</v>
      </c>
      <c r="T2545" t="s">
        <v>751</v>
      </c>
      <c r="U2545" t="s">
        <v>752</v>
      </c>
      <c r="V2545" t="s">
        <v>753</v>
      </c>
      <c r="W2545" t="s">
        <v>392</v>
      </c>
      <c r="X2545" t="s">
        <v>881</v>
      </c>
      <c r="Y2545" t="s">
        <v>755</v>
      </c>
      <c r="Z2545" t="s">
        <v>380</v>
      </c>
      <c r="AA2545" t="s">
        <v>1128</v>
      </c>
      <c r="AB2545" t="s">
        <v>1129</v>
      </c>
      <c r="AC2545" t="s">
        <v>758</v>
      </c>
      <c r="AD2545" t="s">
        <v>1049</v>
      </c>
      <c r="AE2545" t="s">
        <v>768</v>
      </c>
      <c r="AF2545" t="s">
        <v>882</v>
      </c>
      <c r="AG2545" t="s">
        <v>761</v>
      </c>
      <c r="AH2545" t="s">
        <v>762</v>
      </c>
      <c r="AI2545" t="s">
        <v>883</v>
      </c>
      <c r="AJ2545">
        <v>-2572.67</v>
      </c>
      <c r="AK2545">
        <v>0</v>
      </c>
      <c r="AL2545">
        <v>0</v>
      </c>
      <c r="AM2545" t="s">
        <v>764</v>
      </c>
      <c r="AN2545" t="s">
        <v>764</v>
      </c>
      <c r="AO2545" t="s">
        <v>764</v>
      </c>
    </row>
    <row r="2546" spans="1:41" x14ac:dyDescent="0.35">
      <c r="A2546">
        <v>1024997</v>
      </c>
      <c r="B2546" t="s">
        <v>740</v>
      </c>
      <c r="C2546" t="s">
        <v>741</v>
      </c>
      <c r="D2546" t="s">
        <v>375</v>
      </c>
      <c r="E2546" t="s">
        <v>61</v>
      </c>
      <c r="F2546" t="s">
        <v>834</v>
      </c>
      <c r="G2546">
        <v>2021</v>
      </c>
      <c r="H2546">
        <v>4</v>
      </c>
      <c r="I2546" t="s">
        <v>743</v>
      </c>
      <c r="J2546" s="29">
        <v>44316</v>
      </c>
      <c r="K2546" t="s">
        <v>744</v>
      </c>
      <c r="L2546" t="s">
        <v>745</v>
      </c>
      <c r="M2546" t="s">
        <v>835</v>
      </c>
      <c r="N2546" t="s">
        <v>836</v>
      </c>
      <c r="O2546" t="s">
        <v>837</v>
      </c>
      <c r="P2546" t="s">
        <v>673</v>
      </c>
      <c r="Q2546" t="s">
        <v>749</v>
      </c>
      <c r="R2546" t="s">
        <v>376</v>
      </c>
      <c r="S2546" t="s">
        <v>1042</v>
      </c>
      <c r="T2546" t="s">
        <v>751</v>
      </c>
      <c r="U2546" t="s">
        <v>752</v>
      </c>
      <c r="V2546" t="s">
        <v>753</v>
      </c>
      <c r="W2546" t="s">
        <v>393</v>
      </c>
      <c r="X2546" t="s">
        <v>1130</v>
      </c>
      <c r="Y2546" t="s">
        <v>755</v>
      </c>
      <c r="Z2546" t="s">
        <v>380</v>
      </c>
      <c r="AA2546" t="s">
        <v>1128</v>
      </c>
      <c r="AB2546" t="s">
        <v>1129</v>
      </c>
      <c r="AC2546" t="s">
        <v>758</v>
      </c>
      <c r="AD2546" t="s">
        <v>1049</v>
      </c>
      <c r="AE2546" t="s">
        <v>768</v>
      </c>
      <c r="AF2546" t="s">
        <v>882</v>
      </c>
      <c r="AG2546" t="s">
        <v>761</v>
      </c>
      <c r="AH2546" t="s">
        <v>762</v>
      </c>
      <c r="AI2546" t="s">
        <v>883</v>
      </c>
      <c r="AJ2546">
        <v>-8321.68</v>
      </c>
      <c r="AK2546">
        <v>0</v>
      </c>
      <c r="AL2546">
        <v>0</v>
      </c>
      <c r="AM2546" t="s">
        <v>764</v>
      </c>
      <c r="AN2546" t="s">
        <v>764</v>
      </c>
      <c r="AO2546" t="s">
        <v>764</v>
      </c>
    </row>
    <row r="2547" spans="1:41" x14ac:dyDescent="0.35">
      <c r="A2547">
        <v>1024998</v>
      </c>
      <c r="B2547" t="s">
        <v>740</v>
      </c>
      <c r="C2547" t="s">
        <v>741</v>
      </c>
      <c r="D2547" t="s">
        <v>375</v>
      </c>
      <c r="E2547" t="s">
        <v>394</v>
      </c>
      <c r="F2547" t="s">
        <v>834</v>
      </c>
      <c r="G2547">
        <v>2021</v>
      </c>
      <c r="H2547">
        <v>4</v>
      </c>
      <c r="I2547" t="s">
        <v>743</v>
      </c>
      <c r="J2547" s="29">
        <v>44316</v>
      </c>
      <c r="K2547" t="s">
        <v>744</v>
      </c>
      <c r="L2547" t="s">
        <v>745</v>
      </c>
      <c r="M2547" t="s">
        <v>835</v>
      </c>
      <c r="N2547" t="s">
        <v>836</v>
      </c>
      <c r="O2547" t="s">
        <v>837</v>
      </c>
      <c r="P2547" t="s">
        <v>673</v>
      </c>
      <c r="Q2547" t="s">
        <v>749</v>
      </c>
      <c r="R2547" t="s">
        <v>376</v>
      </c>
      <c r="S2547" t="s">
        <v>1042</v>
      </c>
      <c r="T2547" t="s">
        <v>751</v>
      </c>
      <c r="U2547" t="s">
        <v>752</v>
      </c>
      <c r="V2547" t="s">
        <v>753</v>
      </c>
      <c r="W2547" t="s">
        <v>395</v>
      </c>
      <c r="X2547" t="s">
        <v>1132</v>
      </c>
      <c r="Y2547" t="s">
        <v>755</v>
      </c>
      <c r="Z2547" t="s">
        <v>380</v>
      </c>
      <c r="AA2547" t="s">
        <v>1128</v>
      </c>
      <c r="AB2547" t="s">
        <v>1129</v>
      </c>
      <c r="AC2547" t="s">
        <v>758</v>
      </c>
      <c r="AD2547" t="s">
        <v>1049</v>
      </c>
      <c r="AE2547" t="s">
        <v>768</v>
      </c>
      <c r="AF2547" t="s">
        <v>882</v>
      </c>
      <c r="AG2547" t="s">
        <v>761</v>
      </c>
      <c r="AH2547" t="s">
        <v>762</v>
      </c>
      <c r="AI2547" t="s">
        <v>883</v>
      </c>
      <c r="AJ2547">
        <v>-463.44</v>
      </c>
      <c r="AK2547">
        <v>0</v>
      </c>
      <c r="AL2547">
        <v>0</v>
      </c>
      <c r="AM2547" t="s">
        <v>764</v>
      </c>
      <c r="AN2547" t="s">
        <v>764</v>
      </c>
      <c r="AO2547" t="s">
        <v>764</v>
      </c>
    </row>
    <row r="2548" spans="1:41" x14ac:dyDescent="0.35">
      <c r="A2548">
        <v>1024999</v>
      </c>
      <c r="B2548" t="s">
        <v>740</v>
      </c>
      <c r="C2548" t="s">
        <v>741</v>
      </c>
      <c r="D2548" t="s">
        <v>375</v>
      </c>
      <c r="E2548" t="s">
        <v>402</v>
      </c>
      <c r="F2548" t="s">
        <v>834</v>
      </c>
      <c r="G2548">
        <v>2021</v>
      </c>
      <c r="H2548">
        <v>4</v>
      </c>
      <c r="I2548" t="s">
        <v>743</v>
      </c>
      <c r="J2548" s="29">
        <v>44316</v>
      </c>
      <c r="K2548" t="s">
        <v>744</v>
      </c>
      <c r="L2548" t="s">
        <v>745</v>
      </c>
      <c r="M2548" t="s">
        <v>835</v>
      </c>
      <c r="N2548" t="s">
        <v>836</v>
      </c>
      <c r="O2548" t="s">
        <v>837</v>
      </c>
      <c r="P2548" t="s">
        <v>673</v>
      </c>
      <c r="Q2548" t="s">
        <v>749</v>
      </c>
      <c r="R2548" t="s">
        <v>376</v>
      </c>
      <c r="S2548" t="s">
        <v>1042</v>
      </c>
      <c r="T2548" t="s">
        <v>751</v>
      </c>
      <c r="U2548" t="s">
        <v>752</v>
      </c>
      <c r="V2548" t="s">
        <v>753</v>
      </c>
      <c r="W2548" t="s">
        <v>403</v>
      </c>
      <c r="X2548" t="s">
        <v>1127</v>
      </c>
      <c r="Y2548" t="s">
        <v>755</v>
      </c>
      <c r="Z2548" t="s">
        <v>380</v>
      </c>
      <c r="AA2548" t="s">
        <v>1128</v>
      </c>
      <c r="AB2548" t="s">
        <v>1129</v>
      </c>
      <c r="AC2548" t="s">
        <v>758</v>
      </c>
      <c r="AD2548" t="s">
        <v>1049</v>
      </c>
      <c r="AE2548" t="s">
        <v>768</v>
      </c>
      <c r="AF2548" t="s">
        <v>882</v>
      </c>
      <c r="AG2548" t="s">
        <v>761</v>
      </c>
      <c r="AH2548" t="s">
        <v>762</v>
      </c>
      <c r="AI2548" t="s">
        <v>883</v>
      </c>
      <c r="AJ2548">
        <v>-14113.47</v>
      </c>
      <c r="AK2548">
        <v>0</v>
      </c>
      <c r="AL2548">
        <v>0</v>
      </c>
      <c r="AM2548" t="s">
        <v>764</v>
      </c>
      <c r="AN2548" t="s">
        <v>764</v>
      </c>
      <c r="AO2548" t="s">
        <v>764</v>
      </c>
    </row>
    <row r="2549" spans="1:41" x14ac:dyDescent="0.35">
      <c r="A2549">
        <v>1024999</v>
      </c>
      <c r="B2549" t="s">
        <v>740</v>
      </c>
      <c r="C2549" t="s">
        <v>741</v>
      </c>
      <c r="D2549" t="s">
        <v>375</v>
      </c>
      <c r="E2549" t="s">
        <v>402</v>
      </c>
      <c r="F2549" t="s">
        <v>834</v>
      </c>
      <c r="G2549">
        <v>2021</v>
      </c>
      <c r="H2549">
        <v>4</v>
      </c>
      <c r="I2549" t="s">
        <v>743</v>
      </c>
      <c r="J2549" s="29">
        <v>44316</v>
      </c>
      <c r="K2549" t="s">
        <v>744</v>
      </c>
      <c r="L2549" t="s">
        <v>745</v>
      </c>
      <c r="M2549" t="s">
        <v>835</v>
      </c>
      <c r="N2549" t="s">
        <v>836</v>
      </c>
      <c r="O2549" t="s">
        <v>837</v>
      </c>
      <c r="P2549" t="s">
        <v>673</v>
      </c>
      <c r="Q2549" t="s">
        <v>749</v>
      </c>
      <c r="R2549" t="s">
        <v>376</v>
      </c>
      <c r="S2549" t="s">
        <v>1042</v>
      </c>
      <c r="T2549" t="s">
        <v>751</v>
      </c>
      <c r="U2549" t="s">
        <v>752</v>
      </c>
      <c r="V2549" t="s">
        <v>753</v>
      </c>
      <c r="W2549" t="s">
        <v>403</v>
      </c>
      <c r="X2549" t="s">
        <v>1127</v>
      </c>
      <c r="Y2549" t="s">
        <v>755</v>
      </c>
      <c r="Z2549" t="s">
        <v>380</v>
      </c>
      <c r="AA2549" t="s">
        <v>1128</v>
      </c>
      <c r="AB2549" t="s">
        <v>1129</v>
      </c>
      <c r="AC2549" t="s">
        <v>758</v>
      </c>
      <c r="AD2549" t="s">
        <v>1049</v>
      </c>
      <c r="AE2549" t="s">
        <v>768</v>
      </c>
      <c r="AF2549" t="s">
        <v>882</v>
      </c>
      <c r="AG2549" t="s">
        <v>761</v>
      </c>
      <c r="AH2549" t="s">
        <v>762</v>
      </c>
      <c r="AI2549" t="s">
        <v>883</v>
      </c>
      <c r="AJ2549">
        <v>235.05</v>
      </c>
      <c r="AK2549">
        <v>0</v>
      </c>
      <c r="AL2549">
        <v>0</v>
      </c>
      <c r="AM2549" t="s">
        <v>764</v>
      </c>
      <c r="AN2549" t="s">
        <v>764</v>
      </c>
      <c r="AO2549" t="s">
        <v>764</v>
      </c>
    </row>
    <row r="2550" spans="1:41" x14ac:dyDescent="0.35">
      <c r="A2550">
        <v>1027259</v>
      </c>
      <c r="B2550" t="s">
        <v>740</v>
      </c>
      <c r="C2550" t="s">
        <v>741</v>
      </c>
      <c r="D2550" t="s">
        <v>375</v>
      </c>
      <c r="E2550" t="s">
        <v>560</v>
      </c>
      <c r="F2550" t="s">
        <v>834</v>
      </c>
      <c r="G2550">
        <v>2021</v>
      </c>
      <c r="H2550">
        <v>4</v>
      </c>
      <c r="I2550" t="s">
        <v>743</v>
      </c>
      <c r="J2550" s="29">
        <v>44316</v>
      </c>
      <c r="K2550" t="s">
        <v>744</v>
      </c>
      <c r="L2550" t="s">
        <v>745</v>
      </c>
      <c r="M2550" t="s">
        <v>835</v>
      </c>
      <c r="N2550" t="s">
        <v>836</v>
      </c>
      <c r="O2550" t="s">
        <v>837</v>
      </c>
      <c r="P2550" t="s">
        <v>673</v>
      </c>
      <c r="Q2550" t="s">
        <v>749</v>
      </c>
      <c r="R2550" t="s">
        <v>561</v>
      </c>
      <c r="S2550" t="s">
        <v>1037</v>
      </c>
      <c r="T2550" t="s">
        <v>751</v>
      </c>
      <c r="U2550" t="s">
        <v>752</v>
      </c>
      <c r="V2550" t="s">
        <v>753</v>
      </c>
      <c r="W2550" t="s">
        <v>378</v>
      </c>
      <c r="X2550" t="s">
        <v>1131</v>
      </c>
      <c r="Y2550" t="s">
        <v>755</v>
      </c>
      <c r="Z2550" t="s">
        <v>380</v>
      </c>
      <c r="AA2550" t="s">
        <v>1128</v>
      </c>
      <c r="AB2550" t="s">
        <v>1129</v>
      </c>
      <c r="AC2550" t="s">
        <v>758</v>
      </c>
      <c r="AD2550" t="s">
        <v>1049</v>
      </c>
      <c r="AE2550" t="s">
        <v>562</v>
      </c>
      <c r="AF2550" t="s">
        <v>882</v>
      </c>
      <c r="AG2550" t="s">
        <v>761</v>
      </c>
      <c r="AH2550" t="s">
        <v>762</v>
      </c>
      <c r="AI2550" t="s">
        <v>883</v>
      </c>
      <c r="AJ2550">
        <v>-2439.85</v>
      </c>
      <c r="AK2550">
        <v>0</v>
      </c>
      <c r="AL2550">
        <v>0</v>
      </c>
      <c r="AM2550" t="s">
        <v>764</v>
      </c>
      <c r="AN2550" t="s">
        <v>764</v>
      </c>
      <c r="AO2550" t="s">
        <v>764</v>
      </c>
    </row>
    <row r="2551" spans="1:41" x14ac:dyDescent="0.35">
      <c r="A2551">
        <v>1060739</v>
      </c>
      <c r="B2551" t="s">
        <v>740</v>
      </c>
      <c r="C2551" t="s">
        <v>741</v>
      </c>
      <c r="D2551" t="s">
        <v>375</v>
      </c>
      <c r="E2551" t="s">
        <v>494</v>
      </c>
      <c r="F2551" t="s">
        <v>834</v>
      </c>
      <c r="G2551">
        <v>2021</v>
      </c>
      <c r="H2551">
        <v>4</v>
      </c>
      <c r="I2551" t="s">
        <v>743</v>
      </c>
      <c r="J2551" s="29">
        <v>44316</v>
      </c>
      <c r="K2551" t="s">
        <v>744</v>
      </c>
      <c r="L2551" t="s">
        <v>745</v>
      </c>
      <c r="M2551" t="s">
        <v>835</v>
      </c>
      <c r="N2551" t="s">
        <v>836</v>
      </c>
      <c r="O2551" t="s">
        <v>837</v>
      </c>
      <c r="P2551" t="s">
        <v>673</v>
      </c>
      <c r="Q2551" t="s">
        <v>749</v>
      </c>
      <c r="R2551" t="s">
        <v>490</v>
      </c>
      <c r="S2551" t="s">
        <v>1040</v>
      </c>
      <c r="T2551" t="s">
        <v>751</v>
      </c>
      <c r="U2551" t="s">
        <v>752</v>
      </c>
      <c r="V2551" t="s">
        <v>753</v>
      </c>
      <c r="W2551" t="s">
        <v>395</v>
      </c>
      <c r="X2551" t="s">
        <v>1132</v>
      </c>
      <c r="Y2551" t="s">
        <v>755</v>
      </c>
      <c r="Z2551" t="s">
        <v>380</v>
      </c>
      <c r="AA2551" t="s">
        <v>1128</v>
      </c>
      <c r="AB2551" t="s">
        <v>1129</v>
      </c>
      <c r="AC2551" t="s">
        <v>758</v>
      </c>
      <c r="AD2551" t="s">
        <v>1049</v>
      </c>
      <c r="AE2551" t="s">
        <v>766</v>
      </c>
      <c r="AF2551" t="s">
        <v>882</v>
      </c>
      <c r="AG2551" t="s">
        <v>761</v>
      </c>
      <c r="AH2551" t="s">
        <v>762</v>
      </c>
      <c r="AI2551" t="s">
        <v>883</v>
      </c>
      <c r="AJ2551">
        <v>-633.52</v>
      </c>
      <c r="AK2551">
        <v>0</v>
      </c>
      <c r="AL2551">
        <v>0</v>
      </c>
      <c r="AM2551" t="s">
        <v>764</v>
      </c>
      <c r="AN2551" t="s">
        <v>764</v>
      </c>
      <c r="AO2551" t="s">
        <v>764</v>
      </c>
    </row>
    <row r="2552" spans="1:41" x14ac:dyDescent="0.35">
      <c r="A2552">
        <v>1399956</v>
      </c>
      <c r="B2552" t="s">
        <v>740</v>
      </c>
      <c r="C2552" t="s">
        <v>741</v>
      </c>
      <c r="D2552" t="s">
        <v>375</v>
      </c>
      <c r="E2552" t="s">
        <v>496</v>
      </c>
      <c r="F2552" t="s">
        <v>834</v>
      </c>
      <c r="G2552">
        <v>2021</v>
      </c>
      <c r="H2552">
        <v>4</v>
      </c>
      <c r="I2552" t="s">
        <v>743</v>
      </c>
      <c r="J2552" s="29">
        <v>44316</v>
      </c>
      <c r="K2552" t="s">
        <v>744</v>
      </c>
      <c r="L2552" t="s">
        <v>745</v>
      </c>
      <c r="M2552" t="s">
        <v>835</v>
      </c>
      <c r="N2552" t="s">
        <v>836</v>
      </c>
      <c r="O2552" t="s">
        <v>837</v>
      </c>
      <c r="P2552" t="s">
        <v>673</v>
      </c>
      <c r="Q2552" t="s">
        <v>749</v>
      </c>
      <c r="R2552" t="s">
        <v>490</v>
      </c>
      <c r="S2552" t="s">
        <v>1040</v>
      </c>
      <c r="T2552" t="s">
        <v>751</v>
      </c>
      <c r="U2552" t="s">
        <v>752</v>
      </c>
      <c r="V2552" t="s">
        <v>753</v>
      </c>
      <c r="W2552" t="s">
        <v>401</v>
      </c>
      <c r="X2552" t="s">
        <v>1113</v>
      </c>
      <c r="Y2552" t="s">
        <v>755</v>
      </c>
      <c r="Z2552" t="s">
        <v>380</v>
      </c>
      <c r="AA2552" t="s">
        <v>1128</v>
      </c>
      <c r="AB2552" t="s">
        <v>1129</v>
      </c>
      <c r="AC2552" t="s">
        <v>758</v>
      </c>
      <c r="AD2552" t="s">
        <v>1049</v>
      </c>
      <c r="AE2552" t="s">
        <v>766</v>
      </c>
      <c r="AF2552" t="s">
        <v>1056</v>
      </c>
      <c r="AG2552" t="s">
        <v>761</v>
      </c>
      <c r="AH2552" t="s">
        <v>762</v>
      </c>
      <c r="AI2552" t="s">
        <v>1057</v>
      </c>
      <c r="AJ2552">
        <v>-260.57</v>
      </c>
      <c r="AK2552">
        <v>0</v>
      </c>
      <c r="AL2552">
        <v>0</v>
      </c>
      <c r="AM2552" t="s">
        <v>764</v>
      </c>
      <c r="AN2552" t="s">
        <v>764</v>
      </c>
      <c r="AO2552" t="s">
        <v>764</v>
      </c>
    </row>
    <row r="2553" spans="1:41" x14ac:dyDescent="0.35">
      <c r="A2553">
        <v>1021417</v>
      </c>
      <c r="B2553" t="s">
        <v>740</v>
      </c>
      <c r="C2553" t="s">
        <v>741</v>
      </c>
      <c r="D2553" t="s">
        <v>375</v>
      </c>
      <c r="E2553" t="s">
        <v>520</v>
      </c>
      <c r="F2553" t="s">
        <v>834</v>
      </c>
      <c r="G2553">
        <v>2021</v>
      </c>
      <c r="H2553">
        <v>4</v>
      </c>
      <c r="I2553" t="s">
        <v>743</v>
      </c>
      <c r="J2553" s="29">
        <v>44316</v>
      </c>
      <c r="K2553" t="s">
        <v>744</v>
      </c>
      <c r="L2553" t="s">
        <v>745</v>
      </c>
      <c r="M2553" t="s">
        <v>839</v>
      </c>
      <c r="N2553" t="s">
        <v>840</v>
      </c>
      <c r="O2553" t="s">
        <v>837</v>
      </c>
      <c r="P2553" t="s">
        <v>673</v>
      </c>
      <c r="Q2553" t="s">
        <v>749</v>
      </c>
      <c r="R2553" t="s">
        <v>514</v>
      </c>
      <c r="S2553" t="s">
        <v>1039</v>
      </c>
      <c r="T2553" t="s">
        <v>751</v>
      </c>
      <c r="U2553" t="s">
        <v>752</v>
      </c>
      <c r="V2553" t="s">
        <v>753</v>
      </c>
      <c r="W2553" t="s">
        <v>403</v>
      </c>
      <c r="X2553" t="s">
        <v>1127</v>
      </c>
      <c r="Y2553" t="s">
        <v>755</v>
      </c>
      <c r="Z2553" t="s">
        <v>380</v>
      </c>
      <c r="AA2553" t="s">
        <v>1128</v>
      </c>
      <c r="AB2553" t="s">
        <v>1129</v>
      </c>
      <c r="AC2553" t="s">
        <v>758</v>
      </c>
      <c r="AD2553" t="s">
        <v>1049</v>
      </c>
      <c r="AE2553" t="s">
        <v>247</v>
      </c>
      <c r="AF2553" t="s">
        <v>882</v>
      </c>
      <c r="AG2553" t="s">
        <v>761</v>
      </c>
      <c r="AH2553" t="s">
        <v>762</v>
      </c>
      <c r="AI2553" t="s">
        <v>883</v>
      </c>
      <c r="AJ2553">
        <v>600.23</v>
      </c>
      <c r="AK2553">
        <v>0</v>
      </c>
      <c r="AL2553">
        <v>0</v>
      </c>
      <c r="AM2553" t="s">
        <v>764</v>
      </c>
      <c r="AN2553" t="s">
        <v>764</v>
      </c>
      <c r="AO2553" t="s">
        <v>764</v>
      </c>
    </row>
    <row r="2554" spans="1:41" x14ac:dyDescent="0.35">
      <c r="A2554">
        <v>1022701</v>
      </c>
      <c r="B2554" t="s">
        <v>740</v>
      </c>
      <c r="C2554" t="s">
        <v>741</v>
      </c>
      <c r="D2554" t="s">
        <v>375</v>
      </c>
      <c r="E2554" t="s">
        <v>489</v>
      </c>
      <c r="F2554" t="s">
        <v>834</v>
      </c>
      <c r="G2554">
        <v>2021</v>
      </c>
      <c r="H2554">
        <v>4</v>
      </c>
      <c r="I2554" t="s">
        <v>743</v>
      </c>
      <c r="J2554" s="29">
        <v>44316</v>
      </c>
      <c r="K2554" t="s">
        <v>744</v>
      </c>
      <c r="L2554" t="s">
        <v>745</v>
      </c>
      <c r="M2554" t="s">
        <v>839</v>
      </c>
      <c r="N2554" t="s">
        <v>840</v>
      </c>
      <c r="O2554" t="s">
        <v>837</v>
      </c>
      <c r="P2554" t="s">
        <v>673</v>
      </c>
      <c r="Q2554" t="s">
        <v>749</v>
      </c>
      <c r="R2554" t="s">
        <v>490</v>
      </c>
      <c r="S2554" t="s">
        <v>1040</v>
      </c>
      <c r="T2554" t="s">
        <v>751</v>
      </c>
      <c r="U2554" t="s">
        <v>752</v>
      </c>
      <c r="V2554" t="s">
        <v>753</v>
      </c>
      <c r="W2554" t="s">
        <v>378</v>
      </c>
      <c r="X2554" t="s">
        <v>1131</v>
      </c>
      <c r="Y2554" t="s">
        <v>755</v>
      </c>
      <c r="Z2554" t="s">
        <v>380</v>
      </c>
      <c r="AA2554" t="s">
        <v>1128</v>
      </c>
      <c r="AB2554" t="s">
        <v>1129</v>
      </c>
      <c r="AC2554" t="s">
        <v>758</v>
      </c>
      <c r="AD2554" t="s">
        <v>1049</v>
      </c>
      <c r="AE2554" t="s">
        <v>766</v>
      </c>
      <c r="AF2554" t="s">
        <v>882</v>
      </c>
      <c r="AG2554" t="s">
        <v>761</v>
      </c>
      <c r="AH2554" t="s">
        <v>762</v>
      </c>
      <c r="AI2554" t="s">
        <v>883</v>
      </c>
      <c r="AJ2554">
        <v>2880.61</v>
      </c>
      <c r="AK2554">
        <v>0</v>
      </c>
      <c r="AL2554">
        <v>0</v>
      </c>
      <c r="AM2554" t="s">
        <v>764</v>
      </c>
      <c r="AN2554" t="s">
        <v>764</v>
      </c>
      <c r="AO2554" t="s">
        <v>764</v>
      </c>
    </row>
    <row r="2555" spans="1:41" x14ac:dyDescent="0.35">
      <c r="A2555">
        <v>1022702</v>
      </c>
      <c r="B2555" t="s">
        <v>740</v>
      </c>
      <c r="C2555" t="s">
        <v>741</v>
      </c>
      <c r="D2555" t="s">
        <v>375</v>
      </c>
      <c r="E2555" t="s">
        <v>493</v>
      </c>
      <c r="F2555" t="s">
        <v>834</v>
      </c>
      <c r="G2555">
        <v>2021</v>
      </c>
      <c r="H2555">
        <v>4</v>
      </c>
      <c r="I2555" t="s">
        <v>743</v>
      </c>
      <c r="J2555" s="29">
        <v>44316</v>
      </c>
      <c r="K2555" t="s">
        <v>744</v>
      </c>
      <c r="L2555" t="s">
        <v>745</v>
      </c>
      <c r="M2555" t="s">
        <v>839</v>
      </c>
      <c r="N2555" t="s">
        <v>840</v>
      </c>
      <c r="O2555" t="s">
        <v>837</v>
      </c>
      <c r="P2555" t="s">
        <v>673</v>
      </c>
      <c r="Q2555" t="s">
        <v>749</v>
      </c>
      <c r="R2555" t="s">
        <v>490</v>
      </c>
      <c r="S2555" t="s">
        <v>1040</v>
      </c>
      <c r="T2555" t="s">
        <v>751</v>
      </c>
      <c r="U2555" t="s">
        <v>752</v>
      </c>
      <c r="V2555" t="s">
        <v>753</v>
      </c>
      <c r="W2555" t="s">
        <v>392</v>
      </c>
      <c r="X2555" t="s">
        <v>881</v>
      </c>
      <c r="Y2555" t="s">
        <v>755</v>
      </c>
      <c r="Z2555" t="s">
        <v>380</v>
      </c>
      <c r="AA2555" t="s">
        <v>1128</v>
      </c>
      <c r="AB2555" t="s">
        <v>1129</v>
      </c>
      <c r="AC2555" t="s">
        <v>758</v>
      </c>
      <c r="AD2555" t="s">
        <v>1049</v>
      </c>
      <c r="AE2555" t="s">
        <v>766</v>
      </c>
      <c r="AF2555" t="s">
        <v>882</v>
      </c>
      <c r="AG2555" t="s">
        <v>761</v>
      </c>
      <c r="AH2555" t="s">
        <v>762</v>
      </c>
      <c r="AI2555" t="s">
        <v>883</v>
      </c>
      <c r="AJ2555">
        <v>970.74</v>
      </c>
      <c r="AK2555">
        <v>0</v>
      </c>
      <c r="AL2555">
        <v>0</v>
      </c>
      <c r="AM2555" t="s">
        <v>764</v>
      </c>
      <c r="AN2555" t="s">
        <v>764</v>
      </c>
      <c r="AO2555" t="s">
        <v>764</v>
      </c>
    </row>
    <row r="2556" spans="1:41" x14ac:dyDescent="0.35">
      <c r="A2556">
        <v>1022704</v>
      </c>
      <c r="B2556" t="s">
        <v>740</v>
      </c>
      <c r="C2556" t="s">
        <v>741</v>
      </c>
      <c r="D2556" t="s">
        <v>375</v>
      </c>
      <c r="E2556" t="s">
        <v>497</v>
      </c>
      <c r="F2556" t="s">
        <v>834</v>
      </c>
      <c r="G2556">
        <v>2021</v>
      </c>
      <c r="H2556">
        <v>4</v>
      </c>
      <c r="I2556" t="s">
        <v>743</v>
      </c>
      <c r="J2556" s="29">
        <v>44316</v>
      </c>
      <c r="K2556" t="s">
        <v>744</v>
      </c>
      <c r="L2556" t="s">
        <v>745</v>
      </c>
      <c r="M2556" t="s">
        <v>839</v>
      </c>
      <c r="N2556" t="s">
        <v>840</v>
      </c>
      <c r="O2556" t="s">
        <v>837</v>
      </c>
      <c r="P2556" t="s">
        <v>673</v>
      </c>
      <c r="Q2556" t="s">
        <v>749</v>
      </c>
      <c r="R2556" t="s">
        <v>490</v>
      </c>
      <c r="S2556" t="s">
        <v>1040</v>
      </c>
      <c r="T2556" t="s">
        <v>751</v>
      </c>
      <c r="U2556" t="s">
        <v>752</v>
      </c>
      <c r="V2556" t="s">
        <v>753</v>
      </c>
      <c r="W2556" t="s">
        <v>403</v>
      </c>
      <c r="X2556" t="s">
        <v>1127</v>
      </c>
      <c r="Y2556" t="s">
        <v>755</v>
      </c>
      <c r="Z2556" t="s">
        <v>380</v>
      </c>
      <c r="AA2556" t="s">
        <v>1128</v>
      </c>
      <c r="AB2556" t="s">
        <v>1129</v>
      </c>
      <c r="AC2556" t="s">
        <v>758</v>
      </c>
      <c r="AD2556" t="s">
        <v>1049</v>
      </c>
      <c r="AE2556" t="s">
        <v>766</v>
      </c>
      <c r="AF2556" t="s">
        <v>882</v>
      </c>
      <c r="AG2556" t="s">
        <v>761</v>
      </c>
      <c r="AH2556" t="s">
        <v>762</v>
      </c>
      <c r="AI2556" t="s">
        <v>883</v>
      </c>
      <c r="AJ2556">
        <v>9854.75</v>
      </c>
      <c r="AK2556">
        <v>0</v>
      </c>
      <c r="AL2556">
        <v>0</v>
      </c>
      <c r="AM2556" t="s">
        <v>764</v>
      </c>
      <c r="AN2556" t="s">
        <v>764</v>
      </c>
      <c r="AO2556" t="s">
        <v>764</v>
      </c>
    </row>
    <row r="2557" spans="1:41" x14ac:dyDescent="0.35">
      <c r="A2557">
        <v>1023868</v>
      </c>
      <c r="B2557" t="s">
        <v>740</v>
      </c>
      <c r="C2557" t="s">
        <v>741</v>
      </c>
      <c r="D2557" t="s">
        <v>375</v>
      </c>
      <c r="E2557" t="s">
        <v>547</v>
      </c>
      <c r="F2557" t="s">
        <v>834</v>
      </c>
      <c r="G2557">
        <v>2021</v>
      </c>
      <c r="H2557">
        <v>4</v>
      </c>
      <c r="I2557" t="s">
        <v>743</v>
      </c>
      <c r="J2557" s="29">
        <v>44316</v>
      </c>
      <c r="K2557" t="s">
        <v>744</v>
      </c>
      <c r="L2557" t="s">
        <v>745</v>
      </c>
      <c r="M2557" t="s">
        <v>839</v>
      </c>
      <c r="N2557" t="s">
        <v>840</v>
      </c>
      <c r="O2557" t="s">
        <v>837</v>
      </c>
      <c r="P2557" t="s">
        <v>673</v>
      </c>
      <c r="Q2557" t="s">
        <v>749</v>
      </c>
      <c r="R2557" t="s">
        <v>544</v>
      </c>
      <c r="S2557" t="s">
        <v>1038</v>
      </c>
      <c r="T2557" t="s">
        <v>751</v>
      </c>
      <c r="U2557" t="s">
        <v>752</v>
      </c>
      <c r="V2557" t="s">
        <v>753</v>
      </c>
      <c r="W2557" t="s">
        <v>392</v>
      </c>
      <c r="X2557" t="s">
        <v>881</v>
      </c>
      <c r="Y2557" t="s">
        <v>755</v>
      </c>
      <c r="Z2557" t="s">
        <v>380</v>
      </c>
      <c r="AA2557" t="s">
        <v>1128</v>
      </c>
      <c r="AB2557" t="s">
        <v>1129</v>
      </c>
      <c r="AC2557" t="s">
        <v>758</v>
      </c>
      <c r="AD2557" t="s">
        <v>1049</v>
      </c>
      <c r="AE2557" t="s">
        <v>768</v>
      </c>
      <c r="AF2557" t="s">
        <v>882</v>
      </c>
      <c r="AG2557" t="s">
        <v>761</v>
      </c>
      <c r="AH2557" t="s">
        <v>762</v>
      </c>
      <c r="AI2557" t="s">
        <v>883</v>
      </c>
      <c r="AJ2557">
        <v>1904.52</v>
      </c>
      <c r="AK2557">
        <v>0</v>
      </c>
      <c r="AL2557">
        <v>0</v>
      </c>
      <c r="AM2557" t="s">
        <v>764</v>
      </c>
      <c r="AN2557" t="s">
        <v>764</v>
      </c>
      <c r="AO2557" t="s">
        <v>764</v>
      </c>
    </row>
    <row r="2558" spans="1:41" x14ac:dyDescent="0.35">
      <c r="A2558">
        <v>1023869</v>
      </c>
      <c r="B2558" t="s">
        <v>740</v>
      </c>
      <c r="C2558" t="s">
        <v>741</v>
      </c>
      <c r="D2558" t="s">
        <v>375</v>
      </c>
      <c r="E2558" t="s">
        <v>74</v>
      </c>
      <c r="F2558" t="s">
        <v>834</v>
      </c>
      <c r="G2558">
        <v>2021</v>
      </c>
      <c r="H2558">
        <v>4</v>
      </c>
      <c r="I2558" t="s">
        <v>743</v>
      </c>
      <c r="J2558" s="29">
        <v>44316</v>
      </c>
      <c r="K2558" t="s">
        <v>744</v>
      </c>
      <c r="L2558" t="s">
        <v>745</v>
      </c>
      <c r="M2558" t="s">
        <v>839</v>
      </c>
      <c r="N2558" t="s">
        <v>840</v>
      </c>
      <c r="O2558" t="s">
        <v>837</v>
      </c>
      <c r="P2558" t="s">
        <v>673</v>
      </c>
      <c r="Q2558" t="s">
        <v>749</v>
      </c>
      <c r="R2558" t="s">
        <v>544</v>
      </c>
      <c r="S2558" t="s">
        <v>1038</v>
      </c>
      <c r="T2558" t="s">
        <v>751</v>
      </c>
      <c r="U2558" t="s">
        <v>752</v>
      </c>
      <c r="V2558" t="s">
        <v>753</v>
      </c>
      <c r="W2558" t="s">
        <v>393</v>
      </c>
      <c r="X2558" t="s">
        <v>1130</v>
      </c>
      <c r="Y2558" t="s">
        <v>755</v>
      </c>
      <c r="Z2558" t="s">
        <v>380</v>
      </c>
      <c r="AA2558" t="s">
        <v>1128</v>
      </c>
      <c r="AB2558" t="s">
        <v>1129</v>
      </c>
      <c r="AC2558" t="s">
        <v>758</v>
      </c>
      <c r="AD2558" t="s">
        <v>1049</v>
      </c>
      <c r="AE2558" t="s">
        <v>768</v>
      </c>
      <c r="AF2558" t="s">
        <v>882</v>
      </c>
      <c r="AG2558" t="s">
        <v>761</v>
      </c>
      <c r="AH2558" t="s">
        <v>762</v>
      </c>
      <c r="AI2558" t="s">
        <v>883</v>
      </c>
      <c r="AJ2558">
        <v>6047.96</v>
      </c>
      <c r="AK2558">
        <v>0</v>
      </c>
      <c r="AL2558">
        <v>0</v>
      </c>
      <c r="AM2558" t="s">
        <v>764</v>
      </c>
      <c r="AN2558" t="s">
        <v>764</v>
      </c>
      <c r="AO2558" t="s">
        <v>764</v>
      </c>
    </row>
    <row r="2559" spans="1:41" x14ac:dyDescent="0.35">
      <c r="A2559">
        <v>1023872</v>
      </c>
      <c r="B2559" t="s">
        <v>740</v>
      </c>
      <c r="C2559" t="s">
        <v>741</v>
      </c>
      <c r="D2559" t="s">
        <v>375</v>
      </c>
      <c r="E2559" t="s">
        <v>550</v>
      </c>
      <c r="F2559" t="s">
        <v>834</v>
      </c>
      <c r="G2559">
        <v>2021</v>
      </c>
      <c r="H2559">
        <v>4</v>
      </c>
      <c r="I2559" t="s">
        <v>743</v>
      </c>
      <c r="J2559" s="29">
        <v>44316</v>
      </c>
      <c r="K2559" t="s">
        <v>744</v>
      </c>
      <c r="L2559" t="s">
        <v>745</v>
      </c>
      <c r="M2559" t="s">
        <v>839</v>
      </c>
      <c r="N2559" t="s">
        <v>840</v>
      </c>
      <c r="O2559" t="s">
        <v>837</v>
      </c>
      <c r="P2559" t="s">
        <v>673</v>
      </c>
      <c r="Q2559" t="s">
        <v>749</v>
      </c>
      <c r="R2559" t="s">
        <v>544</v>
      </c>
      <c r="S2559" t="s">
        <v>1038</v>
      </c>
      <c r="T2559" t="s">
        <v>751</v>
      </c>
      <c r="U2559" t="s">
        <v>752</v>
      </c>
      <c r="V2559" t="s">
        <v>753</v>
      </c>
      <c r="W2559" t="s">
        <v>403</v>
      </c>
      <c r="X2559" t="s">
        <v>1127</v>
      </c>
      <c r="Y2559" t="s">
        <v>755</v>
      </c>
      <c r="Z2559" t="s">
        <v>380</v>
      </c>
      <c r="AA2559" t="s">
        <v>1128</v>
      </c>
      <c r="AB2559" t="s">
        <v>1129</v>
      </c>
      <c r="AC2559" t="s">
        <v>758</v>
      </c>
      <c r="AD2559" t="s">
        <v>1049</v>
      </c>
      <c r="AE2559" t="s">
        <v>768</v>
      </c>
      <c r="AF2559" t="s">
        <v>882</v>
      </c>
      <c r="AG2559" t="s">
        <v>761</v>
      </c>
      <c r="AH2559" t="s">
        <v>762</v>
      </c>
      <c r="AI2559" t="s">
        <v>883</v>
      </c>
      <c r="AJ2559">
        <v>18140.29</v>
      </c>
      <c r="AK2559">
        <v>0</v>
      </c>
      <c r="AL2559">
        <v>0</v>
      </c>
      <c r="AM2559" t="s">
        <v>764</v>
      </c>
      <c r="AN2559" t="s">
        <v>764</v>
      </c>
      <c r="AO2559" t="s">
        <v>764</v>
      </c>
    </row>
    <row r="2560" spans="1:41" x14ac:dyDescent="0.35">
      <c r="A2560">
        <v>1024737</v>
      </c>
      <c r="B2560" t="s">
        <v>740</v>
      </c>
      <c r="C2560" t="s">
        <v>741</v>
      </c>
      <c r="D2560" t="s">
        <v>375</v>
      </c>
      <c r="E2560" t="s">
        <v>470</v>
      </c>
      <c r="F2560" t="s">
        <v>834</v>
      </c>
      <c r="G2560">
        <v>2021</v>
      </c>
      <c r="H2560">
        <v>4</v>
      </c>
      <c r="I2560" t="s">
        <v>743</v>
      </c>
      <c r="J2560" s="29">
        <v>44316</v>
      </c>
      <c r="K2560" t="s">
        <v>744</v>
      </c>
      <c r="L2560" t="s">
        <v>745</v>
      </c>
      <c r="M2560" t="s">
        <v>839</v>
      </c>
      <c r="N2560" t="s">
        <v>840</v>
      </c>
      <c r="O2560" t="s">
        <v>837</v>
      </c>
      <c r="P2560" t="s">
        <v>673</v>
      </c>
      <c r="Q2560" t="s">
        <v>749</v>
      </c>
      <c r="R2560" t="s">
        <v>471</v>
      </c>
      <c r="S2560" t="s">
        <v>1041</v>
      </c>
      <c r="T2560" t="s">
        <v>751</v>
      </c>
      <c r="U2560" t="s">
        <v>752</v>
      </c>
      <c r="V2560" t="s">
        <v>753</v>
      </c>
      <c r="W2560" t="s">
        <v>378</v>
      </c>
      <c r="X2560" t="s">
        <v>1131</v>
      </c>
      <c r="Y2560" t="s">
        <v>755</v>
      </c>
      <c r="Z2560" t="s">
        <v>380</v>
      </c>
      <c r="AA2560" t="s">
        <v>1128</v>
      </c>
      <c r="AB2560" t="s">
        <v>1129</v>
      </c>
      <c r="AC2560" t="s">
        <v>758</v>
      </c>
      <c r="AD2560" t="s">
        <v>1049</v>
      </c>
      <c r="AE2560" t="s">
        <v>472</v>
      </c>
      <c r="AF2560" t="s">
        <v>882</v>
      </c>
      <c r="AG2560" t="s">
        <v>761</v>
      </c>
      <c r="AH2560" t="s">
        <v>762</v>
      </c>
      <c r="AI2560" t="s">
        <v>883</v>
      </c>
      <c r="AJ2560">
        <v>472.69</v>
      </c>
      <c r="AK2560">
        <v>0</v>
      </c>
      <c r="AL2560">
        <v>0</v>
      </c>
      <c r="AM2560" t="s">
        <v>764</v>
      </c>
      <c r="AN2560" t="s">
        <v>764</v>
      </c>
      <c r="AO2560" t="s">
        <v>764</v>
      </c>
    </row>
    <row r="2561" spans="1:41" x14ac:dyDescent="0.35">
      <c r="A2561">
        <v>1024738</v>
      </c>
      <c r="B2561" t="s">
        <v>740</v>
      </c>
      <c r="C2561" t="s">
        <v>741</v>
      </c>
      <c r="D2561" t="s">
        <v>375</v>
      </c>
      <c r="E2561" t="s">
        <v>474</v>
      </c>
      <c r="F2561" t="s">
        <v>834</v>
      </c>
      <c r="G2561">
        <v>2021</v>
      </c>
      <c r="H2561">
        <v>4</v>
      </c>
      <c r="I2561" t="s">
        <v>743</v>
      </c>
      <c r="J2561" s="29">
        <v>44316</v>
      </c>
      <c r="K2561" t="s">
        <v>744</v>
      </c>
      <c r="L2561" t="s">
        <v>745</v>
      </c>
      <c r="M2561" t="s">
        <v>839</v>
      </c>
      <c r="N2561" t="s">
        <v>840</v>
      </c>
      <c r="O2561" t="s">
        <v>837</v>
      </c>
      <c r="P2561" t="s">
        <v>673</v>
      </c>
      <c r="Q2561" t="s">
        <v>749</v>
      </c>
      <c r="R2561" t="s">
        <v>471</v>
      </c>
      <c r="S2561" t="s">
        <v>1041</v>
      </c>
      <c r="T2561" t="s">
        <v>751</v>
      </c>
      <c r="U2561" t="s">
        <v>752</v>
      </c>
      <c r="V2561" t="s">
        <v>753</v>
      </c>
      <c r="W2561" t="s">
        <v>392</v>
      </c>
      <c r="X2561" t="s">
        <v>881</v>
      </c>
      <c r="Y2561" t="s">
        <v>755</v>
      </c>
      <c r="Z2561" t="s">
        <v>380</v>
      </c>
      <c r="AA2561" t="s">
        <v>1128</v>
      </c>
      <c r="AB2561" t="s">
        <v>1129</v>
      </c>
      <c r="AC2561" t="s">
        <v>758</v>
      </c>
      <c r="AD2561" t="s">
        <v>1049</v>
      </c>
      <c r="AE2561" t="s">
        <v>472</v>
      </c>
      <c r="AF2561" t="s">
        <v>882</v>
      </c>
      <c r="AG2561" t="s">
        <v>761</v>
      </c>
      <c r="AH2561" t="s">
        <v>762</v>
      </c>
      <c r="AI2561" t="s">
        <v>883</v>
      </c>
      <c r="AJ2561">
        <v>8060.57</v>
      </c>
      <c r="AK2561">
        <v>0</v>
      </c>
      <c r="AL2561">
        <v>0</v>
      </c>
      <c r="AM2561" t="s">
        <v>764</v>
      </c>
      <c r="AN2561" t="s">
        <v>764</v>
      </c>
      <c r="AO2561" t="s">
        <v>764</v>
      </c>
    </row>
    <row r="2562" spans="1:41" x14ac:dyDescent="0.35">
      <c r="A2562">
        <v>1024739</v>
      </c>
      <c r="B2562" t="s">
        <v>740</v>
      </c>
      <c r="C2562" t="s">
        <v>741</v>
      </c>
      <c r="D2562" t="s">
        <v>375</v>
      </c>
      <c r="E2562" t="s">
        <v>65</v>
      </c>
      <c r="F2562" t="s">
        <v>834</v>
      </c>
      <c r="G2562">
        <v>2021</v>
      </c>
      <c r="H2562">
        <v>4</v>
      </c>
      <c r="I2562" t="s">
        <v>743</v>
      </c>
      <c r="J2562" s="29">
        <v>44316</v>
      </c>
      <c r="K2562" t="s">
        <v>744</v>
      </c>
      <c r="L2562" t="s">
        <v>745</v>
      </c>
      <c r="M2562" t="s">
        <v>839</v>
      </c>
      <c r="N2562" t="s">
        <v>840</v>
      </c>
      <c r="O2562" t="s">
        <v>837</v>
      </c>
      <c r="P2562" t="s">
        <v>673</v>
      </c>
      <c r="Q2562" t="s">
        <v>749</v>
      </c>
      <c r="R2562" t="s">
        <v>471</v>
      </c>
      <c r="S2562" t="s">
        <v>1041</v>
      </c>
      <c r="T2562" t="s">
        <v>751</v>
      </c>
      <c r="U2562" t="s">
        <v>752</v>
      </c>
      <c r="V2562" t="s">
        <v>753</v>
      </c>
      <c r="W2562" t="s">
        <v>393</v>
      </c>
      <c r="X2562" t="s">
        <v>1130</v>
      </c>
      <c r="Y2562" t="s">
        <v>755</v>
      </c>
      <c r="Z2562" t="s">
        <v>380</v>
      </c>
      <c r="AA2562" t="s">
        <v>1128</v>
      </c>
      <c r="AB2562" t="s">
        <v>1129</v>
      </c>
      <c r="AC2562" t="s">
        <v>758</v>
      </c>
      <c r="AD2562" t="s">
        <v>1049</v>
      </c>
      <c r="AE2562" t="s">
        <v>472</v>
      </c>
      <c r="AF2562" t="s">
        <v>882</v>
      </c>
      <c r="AG2562" t="s">
        <v>761</v>
      </c>
      <c r="AH2562" t="s">
        <v>762</v>
      </c>
      <c r="AI2562" t="s">
        <v>883</v>
      </c>
      <c r="AJ2562">
        <v>6641.13</v>
      </c>
      <c r="AK2562">
        <v>0</v>
      </c>
      <c r="AL2562">
        <v>0</v>
      </c>
      <c r="AM2562" t="s">
        <v>764</v>
      </c>
      <c r="AN2562" t="s">
        <v>764</v>
      </c>
      <c r="AO2562" t="s">
        <v>764</v>
      </c>
    </row>
    <row r="2563" spans="1:41" x14ac:dyDescent="0.35">
      <c r="A2563">
        <v>1024740</v>
      </c>
      <c r="B2563" t="s">
        <v>740</v>
      </c>
      <c r="C2563" t="s">
        <v>741</v>
      </c>
      <c r="D2563" t="s">
        <v>375</v>
      </c>
      <c r="E2563" t="s">
        <v>478</v>
      </c>
      <c r="F2563" t="s">
        <v>834</v>
      </c>
      <c r="G2563">
        <v>2021</v>
      </c>
      <c r="H2563">
        <v>4</v>
      </c>
      <c r="I2563" t="s">
        <v>743</v>
      </c>
      <c r="J2563" s="29">
        <v>44316</v>
      </c>
      <c r="K2563" t="s">
        <v>744</v>
      </c>
      <c r="L2563" t="s">
        <v>745</v>
      </c>
      <c r="M2563" t="s">
        <v>839</v>
      </c>
      <c r="N2563" t="s">
        <v>840</v>
      </c>
      <c r="O2563" t="s">
        <v>837</v>
      </c>
      <c r="P2563" t="s">
        <v>673</v>
      </c>
      <c r="Q2563" t="s">
        <v>749</v>
      </c>
      <c r="R2563" t="s">
        <v>471</v>
      </c>
      <c r="S2563" t="s">
        <v>1041</v>
      </c>
      <c r="T2563" t="s">
        <v>751</v>
      </c>
      <c r="U2563" t="s">
        <v>752</v>
      </c>
      <c r="V2563" t="s">
        <v>753</v>
      </c>
      <c r="W2563" t="s">
        <v>403</v>
      </c>
      <c r="X2563" t="s">
        <v>1127</v>
      </c>
      <c r="Y2563" t="s">
        <v>755</v>
      </c>
      <c r="Z2563" t="s">
        <v>380</v>
      </c>
      <c r="AA2563" t="s">
        <v>1128</v>
      </c>
      <c r="AB2563" t="s">
        <v>1129</v>
      </c>
      <c r="AC2563" t="s">
        <v>758</v>
      </c>
      <c r="AD2563" t="s">
        <v>1049</v>
      </c>
      <c r="AE2563" t="s">
        <v>472</v>
      </c>
      <c r="AF2563" t="s">
        <v>882</v>
      </c>
      <c r="AG2563" t="s">
        <v>761</v>
      </c>
      <c r="AH2563" t="s">
        <v>762</v>
      </c>
      <c r="AI2563" t="s">
        <v>883</v>
      </c>
      <c r="AJ2563">
        <v>42201.36</v>
      </c>
      <c r="AK2563">
        <v>0</v>
      </c>
      <c r="AL2563">
        <v>0</v>
      </c>
      <c r="AM2563" t="s">
        <v>764</v>
      </c>
      <c r="AN2563" t="s">
        <v>764</v>
      </c>
      <c r="AO2563" t="s">
        <v>764</v>
      </c>
    </row>
    <row r="2564" spans="1:41" x14ac:dyDescent="0.35">
      <c r="A2564">
        <v>1024996</v>
      </c>
      <c r="B2564" t="s">
        <v>740</v>
      </c>
      <c r="C2564" t="s">
        <v>741</v>
      </c>
      <c r="D2564" t="s">
        <v>375</v>
      </c>
      <c r="E2564" t="s">
        <v>391</v>
      </c>
      <c r="F2564" t="s">
        <v>834</v>
      </c>
      <c r="G2564">
        <v>2021</v>
      </c>
      <c r="H2564">
        <v>4</v>
      </c>
      <c r="I2564" t="s">
        <v>743</v>
      </c>
      <c r="J2564" s="29">
        <v>44316</v>
      </c>
      <c r="K2564" t="s">
        <v>744</v>
      </c>
      <c r="L2564" t="s">
        <v>745</v>
      </c>
      <c r="M2564" t="s">
        <v>839</v>
      </c>
      <c r="N2564" t="s">
        <v>840</v>
      </c>
      <c r="O2564" t="s">
        <v>837</v>
      </c>
      <c r="P2564" t="s">
        <v>673</v>
      </c>
      <c r="Q2564" t="s">
        <v>749</v>
      </c>
      <c r="R2564" t="s">
        <v>376</v>
      </c>
      <c r="S2564" t="s">
        <v>1042</v>
      </c>
      <c r="T2564" t="s">
        <v>751</v>
      </c>
      <c r="U2564" t="s">
        <v>752</v>
      </c>
      <c r="V2564" t="s">
        <v>753</v>
      </c>
      <c r="W2564" t="s">
        <v>392</v>
      </c>
      <c r="X2564" t="s">
        <v>881</v>
      </c>
      <c r="Y2564" t="s">
        <v>755</v>
      </c>
      <c r="Z2564" t="s">
        <v>380</v>
      </c>
      <c r="AA2564" t="s">
        <v>1128</v>
      </c>
      <c r="AB2564" t="s">
        <v>1129</v>
      </c>
      <c r="AC2564" t="s">
        <v>758</v>
      </c>
      <c r="AD2564" t="s">
        <v>1049</v>
      </c>
      <c r="AE2564" t="s">
        <v>768</v>
      </c>
      <c r="AF2564" t="s">
        <v>882</v>
      </c>
      <c r="AG2564" t="s">
        <v>761</v>
      </c>
      <c r="AH2564" t="s">
        <v>762</v>
      </c>
      <c r="AI2564" t="s">
        <v>883</v>
      </c>
      <c r="AJ2564">
        <v>2572.67</v>
      </c>
      <c r="AK2564">
        <v>0</v>
      </c>
      <c r="AL2564">
        <v>0</v>
      </c>
      <c r="AM2564" t="s">
        <v>764</v>
      </c>
      <c r="AN2564" t="s">
        <v>764</v>
      </c>
      <c r="AO2564" t="s">
        <v>764</v>
      </c>
    </row>
    <row r="2565" spans="1:41" x14ac:dyDescent="0.35">
      <c r="A2565">
        <v>1024997</v>
      </c>
      <c r="B2565" t="s">
        <v>740</v>
      </c>
      <c r="C2565" t="s">
        <v>741</v>
      </c>
      <c r="D2565" t="s">
        <v>375</v>
      </c>
      <c r="E2565" t="s">
        <v>61</v>
      </c>
      <c r="F2565" t="s">
        <v>834</v>
      </c>
      <c r="G2565">
        <v>2021</v>
      </c>
      <c r="H2565">
        <v>4</v>
      </c>
      <c r="I2565" t="s">
        <v>743</v>
      </c>
      <c r="J2565" s="29">
        <v>44316</v>
      </c>
      <c r="K2565" t="s">
        <v>744</v>
      </c>
      <c r="L2565" t="s">
        <v>745</v>
      </c>
      <c r="M2565" t="s">
        <v>839</v>
      </c>
      <c r="N2565" t="s">
        <v>840</v>
      </c>
      <c r="O2565" t="s">
        <v>837</v>
      </c>
      <c r="P2565" t="s">
        <v>673</v>
      </c>
      <c r="Q2565" t="s">
        <v>749</v>
      </c>
      <c r="R2565" t="s">
        <v>376</v>
      </c>
      <c r="S2565" t="s">
        <v>1042</v>
      </c>
      <c r="T2565" t="s">
        <v>751</v>
      </c>
      <c r="U2565" t="s">
        <v>752</v>
      </c>
      <c r="V2565" t="s">
        <v>753</v>
      </c>
      <c r="W2565" t="s">
        <v>393</v>
      </c>
      <c r="X2565" t="s">
        <v>1130</v>
      </c>
      <c r="Y2565" t="s">
        <v>755</v>
      </c>
      <c r="Z2565" t="s">
        <v>380</v>
      </c>
      <c r="AA2565" t="s">
        <v>1128</v>
      </c>
      <c r="AB2565" t="s">
        <v>1129</v>
      </c>
      <c r="AC2565" t="s">
        <v>758</v>
      </c>
      <c r="AD2565" t="s">
        <v>1049</v>
      </c>
      <c r="AE2565" t="s">
        <v>768</v>
      </c>
      <c r="AF2565" t="s">
        <v>882</v>
      </c>
      <c r="AG2565" t="s">
        <v>761</v>
      </c>
      <c r="AH2565" t="s">
        <v>762</v>
      </c>
      <c r="AI2565" t="s">
        <v>883</v>
      </c>
      <c r="AJ2565">
        <v>8321.68</v>
      </c>
      <c r="AK2565">
        <v>0</v>
      </c>
      <c r="AL2565">
        <v>0</v>
      </c>
      <c r="AM2565" t="s">
        <v>764</v>
      </c>
      <c r="AN2565" t="s">
        <v>764</v>
      </c>
      <c r="AO2565" t="s">
        <v>764</v>
      </c>
    </row>
    <row r="2566" spans="1:41" x14ac:dyDescent="0.35">
      <c r="A2566">
        <v>1024998</v>
      </c>
      <c r="B2566" t="s">
        <v>740</v>
      </c>
      <c r="C2566" t="s">
        <v>741</v>
      </c>
      <c r="D2566" t="s">
        <v>375</v>
      </c>
      <c r="E2566" t="s">
        <v>394</v>
      </c>
      <c r="F2566" t="s">
        <v>834</v>
      </c>
      <c r="G2566">
        <v>2021</v>
      </c>
      <c r="H2566">
        <v>4</v>
      </c>
      <c r="I2566" t="s">
        <v>743</v>
      </c>
      <c r="J2566" s="29">
        <v>44316</v>
      </c>
      <c r="K2566" t="s">
        <v>744</v>
      </c>
      <c r="L2566" t="s">
        <v>745</v>
      </c>
      <c r="M2566" t="s">
        <v>839</v>
      </c>
      <c r="N2566" t="s">
        <v>840</v>
      </c>
      <c r="O2566" t="s">
        <v>837</v>
      </c>
      <c r="P2566" t="s">
        <v>673</v>
      </c>
      <c r="Q2566" t="s">
        <v>749</v>
      </c>
      <c r="R2566" t="s">
        <v>376</v>
      </c>
      <c r="S2566" t="s">
        <v>1042</v>
      </c>
      <c r="T2566" t="s">
        <v>751</v>
      </c>
      <c r="U2566" t="s">
        <v>752</v>
      </c>
      <c r="V2566" t="s">
        <v>753</v>
      </c>
      <c r="W2566" t="s">
        <v>395</v>
      </c>
      <c r="X2566" t="s">
        <v>1132</v>
      </c>
      <c r="Y2566" t="s">
        <v>755</v>
      </c>
      <c r="Z2566" t="s">
        <v>380</v>
      </c>
      <c r="AA2566" t="s">
        <v>1128</v>
      </c>
      <c r="AB2566" t="s">
        <v>1129</v>
      </c>
      <c r="AC2566" t="s">
        <v>758</v>
      </c>
      <c r="AD2566" t="s">
        <v>1049</v>
      </c>
      <c r="AE2566" t="s">
        <v>768</v>
      </c>
      <c r="AF2566" t="s">
        <v>882</v>
      </c>
      <c r="AG2566" t="s">
        <v>761</v>
      </c>
      <c r="AH2566" t="s">
        <v>762</v>
      </c>
      <c r="AI2566" t="s">
        <v>883</v>
      </c>
      <c r="AJ2566">
        <v>463.44</v>
      </c>
      <c r="AK2566">
        <v>0</v>
      </c>
      <c r="AL2566">
        <v>0</v>
      </c>
      <c r="AM2566" t="s">
        <v>764</v>
      </c>
      <c r="AN2566" t="s">
        <v>764</v>
      </c>
      <c r="AO2566" t="s">
        <v>764</v>
      </c>
    </row>
    <row r="2567" spans="1:41" x14ac:dyDescent="0.35">
      <c r="A2567">
        <v>1024999</v>
      </c>
      <c r="B2567" t="s">
        <v>740</v>
      </c>
      <c r="C2567" t="s">
        <v>741</v>
      </c>
      <c r="D2567" t="s">
        <v>375</v>
      </c>
      <c r="E2567" t="s">
        <v>402</v>
      </c>
      <c r="F2567" t="s">
        <v>834</v>
      </c>
      <c r="G2567">
        <v>2021</v>
      </c>
      <c r="H2567">
        <v>4</v>
      </c>
      <c r="I2567" t="s">
        <v>743</v>
      </c>
      <c r="J2567" s="29">
        <v>44316</v>
      </c>
      <c r="K2567" t="s">
        <v>744</v>
      </c>
      <c r="L2567" t="s">
        <v>745</v>
      </c>
      <c r="M2567" t="s">
        <v>839</v>
      </c>
      <c r="N2567" t="s">
        <v>840</v>
      </c>
      <c r="O2567" t="s">
        <v>837</v>
      </c>
      <c r="P2567" t="s">
        <v>673</v>
      </c>
      <c r="Q2567" t="s">
        <v>749</v>
      </c>
      <c r="R2567" t="s">
        <v>376</v>
      </c>
      <c r="S2567" t="s">
        <v>1042</v>
      </c>
      <c r="T2567" t="s">
        <v>751</v>
      </c>
      <c r="U2567" t="s">
        <v>752</v>
      </c>
      <c r="V2567" t="s">
        <v>753</v>
      </c>
      <c r="W2567" t="s">
        <v>403</v>
      </c>
      <c r="X2567" t="s">
        <v>1127</v>
      </c>
      <c r="Y2567" t="s">
        <v>755</v>
      </c>
      <c r="Z2567" t="s">
        <v>380</v>
      </c>
      <c r="AA2567" t="s">
        <v>1128</v>
      </c>
      <c r="AB2567" t="s">
        <v>1129</v>
      </c>
      <c r="AC2567" t="s">
        <v>758</v>
      </c>
      <c r="AD2567" t="s">
        <v>1049</v>
      </c>
      <c r="AE2567" t="s">
        <v>768</v>
      </c>
      <c r="AF2567" t="s">
        <v>882</v>
      </c>
      <c r="AG2567" t="s">
        <v>761</v>
      </c>
      <c r="AH2567" t="s">
        <v>762</v>
      </c>
      <c r="AI2567" t="s">
        <v>883</v>
      </c>
      <c r="AJ2567">
        <v>14113.47</v>
      </c>
      <c r="AK2567">
        <v>0</v>
      </c>
      <c r="AL2567">
        <v>0</v>
      </c>
      <c r="AM2567" t="s">
        <v>764</v>
      </c>
      <c r="AN2567" t="s">
        <v>764</v>
      </c>
      <c r="AO2567" t="s">
        <v>764</v>
      </c>
    </row>
    <row r="2568" spans="1:41" x14ac:dyDescent="0.35">
      <c r="A2568">
        <v>1024999</v>
      </c>
      <c r="B2568" t="s">
        <v>740</v>
      </c>
      <c r="C2568" t="s">
        <v>741</v>
      </c>
      <c r="D2568" t="s">
        <v>375</v>
      </c>
      <c r="E2568" t="s">
        <v>402</v>
      </c>
      <c r="F2568" t="s">
        <v>834</v>
      </c>
      <c r="G2568">
        <v>2021</v>
      </c>
      <c r="H2568">
        <v>4</v>
      </c>
      <c r="I2568" t="s">
        <v>743</v>
      </c>
      <c r="J2568" s="29">
        <v>44316</v>
      </c>
      <c r="K2568" t="s">
        <v>744</v>
      </c>
      <c r="L2568" t="s">
        <v>745</v>
      </c>
      <c r="M2568" t="s">
        <v>839</v>
      </c>
      <c r="N2568" t="s">
        <v>840</v>
      </c>
      <c r="O2568" t="s">
        <v>837</v>
      </c>
      <c r="P2568" t="s">
        <v>673</v>
      </c>
      <c r="Q2568" t="s">
        <v>749</v>
      </c>
      <c r="R2568" t="s">
        <v>376</v>
      </c>
      <c r="S2568" t="s">
        <v>1042</v>
      </c>
      <c r="T2568" t="s">
        <v>751</v>
      </c>
      <c r="U2568" t="s">
        <v>752</v>
      </c>
      <c r="V2568" t="s">
        <v>753</v>
      </c>
      <c r="W2568" t="s">
        <v>403</v>
      </c>
      <c r="X2568" t="s">
        <v>1127</v>
      </c>
      <c r="Y2568" t="s">
        <v>755</v>
      </c>
      <c r="Z2568" t="s">
        <v>380</v>
      </c>
      <c r="AA2568" t="s">
        <v>1128</v>
      </c>
      <c r="AB2568" t="s">
        <v>1129</v>
      </c>
      <c r="AC2568" t="s">
        <v>758</v>
      </c>
      <c r="AD2568" t="s">
        <v>1049</v>
      </c>
      <c r="AE2568" t="s">
        <v>768</v>
      </c>
      <c r="AF2568" t="s">
        <v>882</v>
      </c>
      <c r="AG2568" t="s">
        <v>761</v>
      </c>
      <c r="AH2568" t="s">
        <v>762</v>
      </c>
      <c r="AI2568" t="s">
        <v>883</v>
      </c>
      <c r="AJ2568">
        <v>-235.05</v>
      </c>
      <c r="AK2568">
        <v>0</v>
      </c>
      <c r="AL2568">
        <v>0</v>
      </c>
      <c r="AM2568" t="s">
        <v>764</v>
      </c>
      <c r="AN2568" t="s">
        <v>764</v>
      </c>
      <c r="AO2568" t="s">
        <v>764</v>
      </c>
    </row>
    <row r="2569" spans="1:41" x14ac:dyDescent="0.35">
      <c r="A2569">
        <v>1027259</v>
      </c>
      <c r="B2569" t="s">
        <v>740</v>
      </c>
      <c r="C2569" t="s">
        <v>741</v>
      </c>
      <c r="D2569" t="s">
        <v>375</v>
      </c>
      <c r="E2569" t="s">
        <v>560</v>
      </c>
      <c r="F2569" t="s">
        <v>834</v>
      </c>
      <c r="G2569">
        <v>2021</v>
      </c>
      <c r="H2569">
        <v>4</v>
      </c>
      <c r="I2569" t="s">
        <v>743</v>
      </c>
      <c r="J2569" s="29">
        <v>44316</v>
      </c>
      <c r="K2569" t="s">
        <v>744</v>
      </c>
      <c r="L2569" t="s">
        <v>745</v>
      </c>
      <c r="M2569" t="s">
        <v>839</v>
      </c>
      <c r="N2569" t="s">
        <v>840</v>
      </c>
      <c r="O2569" t="s">
        <v>837</v>
      </c>
      <c r="P2569" t="s">
        <v>673</v>
      </c>
      <c r="Q2569" t="s">
        <v>749</v>
      </c>
      <c r="R2569" t="s">
        <v>561</v>
      </c>
      <c r="S2569" t="s">
        <v>1037</v>
      </c>
      <c r="T2569" t="s">
        <v>751</v>
      </c>
      <c r="U2569" t="s">
        <v>752</v>
      </c>
      <c r="V2569" t="s">
        <v>753</v>
      </c>
      <c r="W2569" t="s">
        <v>378</v>
      </c>
      <c r="X2569" t="s">
        <v>1131</v>
      </c>
      <c r="Y2569" t="s">
        <v>755</v>
      </c>
      <c r="Z2569" t="s">
        <v>380</v>
      </c>
      <c r="AA2569" t="s">
        <v>1128</v>
      </c>
      <c r="AB2569" t="s">
        <v>1129</v>
      </c>
      <c r="AC2569" t="s">
        <v>758</v>
      </c>
      <c r="AD2569" t="s">
        <v>1049</v>
      </c>
      <c r="AE2569" t="s">
        <v>562</v>
      </c>
      <c r="AF2569" t="s">
        <v>882</v>
      </c>
      <c r="AG2569" t="s">
        <v>761</v>
      </c>
      <c r="AH2569" t="s">
        <v>762</v>
      </c>
      <c r="AI2569" t="s">
        <v>883</v>
      </c>
      <c r="AJ2569">
        <v>2439.85</v>
      </c>
      <c r="AK2569">
        <v>0</v>
      </c>
      <c r="AL2569">
        <v>0</v>
      </c>
      <c r="AM2569" t="s">
        <v>764</v>
      </c>
      <c r="AN2569" t="s">
        <v>764</v>
      </c>
      <c r="AO2569" t="s">
        <v>764</v>
      </c>
    </row>
    <row r="2570" spans="1:41" x14ac:dyDescent="0.35">
      <c r="A2570">
        <v>1060739</v>
      </c>
      <c r="B2570" t="s">
        <v>740</v>
      </c>
      <c r="C2570" t="s">
        <v>741</v>
      </c>
      <c r="D2570" t="s">
        <v>375</v>
      </c>
      <c r="E2570" t="s">
        <v>494</v>
      </c>
      <c r="F2570" t="s">
        <v>834</v>
      </c>
      <c r="G2570">
        <v>2021</v>
      </c>
      <c r="H2570">
        <v>4</v>
      </c>
      <c r="I2570" t="s">
        <v>743</v>
      </c>
      <c r="J2570" s="29">
        <v>44316</v>
      </c>
      <c r="K2570" t="s">
        <v>744</v>
      </c>
      <c r="L2570" t="s">
        <v>745</v>
      </c>
      <c r="M2570" t="s">
        <v>839</v>
      </c>
      <c r="N2570" t="s">
        <v>840</v>
      </c>
      <c r="O2570" t="s">
        <v>837</v>
      </c>
      <c r="P2570" t="s">
        <v>673</v>
      </c>
      <c r="Q2570" t="s">
        <v>749</v>
      </c>
      <c r="R2570" t="s">
        <v>490</v>
      </c>
      <c r="S2570" t="s">
        <v>1040</v>
      </c>
      <c r="T2570" t="s">
        <v>751</v>
      </c>
      <c r="U2570" t="s">
        <v>752</v>
      </c>
      <c r="V2570" t="s">
        <v>753</v>
      </c>
      <c r="W2570" t="s">
        <v>395</v>
      </c>
      <c r="X2570" t="s">
        <v>1132</v>
      </c>
      <c r="Y2570" t="s">
        <v>755</v>
      </c>
      <c r="Z2570" t="s">
        <v>380</v>
      </c>
      <c r="AA2570" t="s">
        <v>1128</v>
      </c>
      <c r="AB2570" t="s">
        <v>1129</v>
      </c>
      <c r="AC2570" t="s">
        <v>758</v>
      </c>
      <c r="AD2570" t="s">
        <v>1049</v>
      </c>
      <c r="AE2570" t="s">
        <v>766</v>
      </c>
      <c r="AF2570" t="s">
        <v>882</v>
      </c>
      <c r="AG2570" t="s">
        <v>761</v>
      </c>
      <c r="AH2570" t="s">
        <v>762</v>
      </c>
      <c r="AI2570" t="s">
        <v>883</v>
      </c>
      <c r="AJ2570">
        <v>633.52</v>
      </c>
      <c r="AK2570">
        <v>0</v>
      </c>
      <c r="AL2570">
        <v>0</v>
      </c>
      <c r="AM2570" t="s">
        <v>764</v>
      </c>
      <c r="AN2570" t="s">
        <v>764</v>
      </c>
      <c r="AO2570" t="s">
        <v>764</v>
      </c>
    </row>
    <row r="2571" spans="1:41" x14ac:dyDescent="0.35">
      <c r="A2571">
        <v>1399956</v>
      </c>
      <c r="B2571" t="s">
        <v>740</v>
      </c>
      <c r="C2571" t="s">
        <v>741</v>
      </c>
      <c r="D2571" t="s">
        <v>375</v>
      </c>
      <c r="E2571" t="s">
        <v>496</v>
      </c>
      <c r="F2571" t="s">
        <v>834</v>
      </c>
      <c r="G2571">
        <v>2021</v>
      </c>
      <c r="H2571">
        <v>4</v>
      </c>
      <c r="I2571" t="s">
        <v>743</v>
      </c>
      <c r="J2571" s="29">
        <v>44316</v>
      </c>
      <c r="K2571" t="s">
        <v>744</v>
      </c>
      <c r="L2571" t="s">
        <v>745</v>
      </c>
      <c r="M2571" t="s">
        <v>839</v>
      </c>
      <c r="N2571" t="s">
        <v>840</v>
      </c>
      <c r="O2571" t="s">
        <v>837</v>
      </c>
      <c r="P2571" t="s">
        <v>673</v>
      </c>
      <c r="Q2571" t="s">
        <v>749</v>
      </c>
      <c r="R2571" t="s">
        <v>490</v>
      </c>
      <c r="S2571" t="s">
        <v>1040</v>
      </c>
      <c r="T2571" t="s">
        <v>751</v>
      </c>
      <c r="U2571" t="s">
        <v>752</v>
      </c>
      <c r="V2571" t="s">
        <v>753</v>
      </c>
      <c r="W2571" t="s">
        <v>401</v>
      </c>
      <c r="X2571" t="s">
        <v>1113</v>
      </c>
      <c r="Y2571" t="s">
        <v>755</v>
      </c>
      <c r="Z2571" t="s">
        <v>380</v>
      </c>
      <c r="AA2571" t="s">
        <v>1128</v>
      </c>
      <c r="AB2571" t="s">
        <v>1129</v>
      </c>
      <c r="AC2571" t="s">
        <v>758</v>
      </c>
      <c r="AD2571" t="s">
        <v>1049</v>
      </c>
      <c r="AE2571" t="s">
        <v>766</v>
      </c>
      <c r="AF2571" t="s">
        <v>1056</v>
      </c>
      <c r="AG2571" t="s">
        <v>761</v>
      </c>
      <c r="AH2571" t="s">
        <v>762</v>
      </c>
      <c r="AI2571" t="s">
        <v>1057</v>
      </c>
      <c r="AJ2571">
        <v>260.57</v>
      </c>
      <c r="AK2571">
        <v>0</v>
      </c>
      <c r="AL2571">
        <v>0</v>
      </c>
      <c r="AM2571" t="s">
        <v>764</v>
      </c>
      <c r="AN2571" t="s">
        <v>764</v>
      </c>
      <c r="AO2571" t="s">
        <v>764</v>
      </c>
    </row>
    <row r="2572" spans="1:41" x14ac:dyDescent="0.35">
      <c r="A2572">
        <v>1021413</v>
      </c>
      <c r="B2572" t="s">
        <v>740</v>
      </c>
      <c r="C2572" t="s">
        <v>741</v>
      </c>
      <c r="D2572" t="s">
        <v>375</v>
      </c>
      <c r="E2572" t="s">
        <v>513</v>
      </c>
      <c r="F2572" t="s">
        <v>834</v>
      </c>
      <c r="G2572">
        <v>2021</v>
      </c>
      <c r="H2572">
        <v>4</v>
      </c>
      <c r="I2572" t="s">
        <v>743</v>
      </c>
      <c r="J2572" s="29">
        <v>44313</v>
      </c>
      <c r="K2572" t="s">
        <v>744</v>
      </c>
      <c r="L2572" t="s">
        <v>745</v>
      </c>
      <c r="M2572" t="s">
        <v>842</v>
      </c>
      <c r="N2572" t="s">
        <v>843</v>
      </c>
      <c r="O2572" t="s">
        <v>844</v>
      </c>
      <c r="P2572" t="s">
        <v>673</v>
      </c>
      <c r="Q2572" t="s">
        <v>749</v>
      </c>
      <c r="R2572" t="s">
        <v>514</v>
      </c>
      <c r="S2572" t="s">
        <v>1039</v>
      </c>
      <c r="T2572" t="s">
        <v>751</v>
      </c>
      <c r="U2572" t="s">
        <v>752</v>
      </c>
      <c r="V2572" t="s">
        <v>753</v>
      </c>
      <c r="W2572" t="s">
        <v>378</v>
      </c>
      <c r="X2572" t="s">
        <v>1131</v>
      </c>
      <c r="Y2572" t="s">
        <v>755</v>
      </c>
      <c r="Z2572" t="s">
        <v>380</v>
      </c>
      <c r="AA2572" t="s">
        <v>1128</v>
      </c>
      <c r="AB2572" t="s">
        <v>1129</v>
      </c>
      <c r="AC2572" t="s">
        <v>758</v>
      </c>
      <c r="AD2572" t="s">
        <v>1049</v>
      </c>
      <c r="AE2572" t="s">
        <v>247</v>
      </c>
      <c r="AF2572" t="s">
        <v>882</v>
      </c>
      <c r="AG2572" t="s">
        <v>761</v>
      </c>
      <c r="AH2572" t="s">
        <v>762</v>
      </c>
      <c r="AI2572" t="s">
        <v>883</v>
      </c>
      <c r="AJ2572">
        <v>-1494.84</v>
      </c>
      <c r="AK2572">
        <v>0</v>
      </c>
      <c r="AL2572">
        <v>0</v>
      </c>
      <c r="AM2572" t="s">
        <v>764</v>
      </c>
      <c r="AN2572" t="s">
        <v>764</v>
      </c>
      <c r="AO2572" t="s">
        <v>764</v>
      </c>
    </row>
    <row r="2573" spans="1:41" x14ac:dyDescent="0.35">
      <c r="A2573">
        <v>1021414</v>
      </c>
      <c r="B2573" t="s">
        <v>740</v>
      </c>
      <c r="C2573" t="s">
        <v>741</v>
      </c>
      <c r="D2573" t="s">
        <v>375</v>
      </c>
      <c r="E2573" t="s">
        <v>517</v>
      </c>
      <c r="F2573" t="s">
        <v>834</v>
      </c>
      <c r="G2573">
        <v>2021</v>
      </c>
      <c r="H2573">
        <v>4</v>
      </c>
      <c r="I2573" t="s">
        <v>743</v>
      </c>
      <c r="J2573" s="29">
        <v>44313</v>
      </c>
      <c r="K2573" t="s">
        <v>744</v>
      </c>
      <c r="L2573" t="s">
        <v>745</v>
      </c>
      <c r="M2573" t="s">
        <v>842</v>
      </c>
      <c r="N2573" t="s">
        <v>843</v>
      </c>
      <c r="O2573" t="s">
        <v>844</v>
      </c>
      <c r="P2573" t="s">
        <v>673</v>
      </c>
      <c r="Q2573" t="s">
        <v>749</v>
      </c>
      <c r="R2573" t="s">
        <v>514</v>
      </c>
      <c r="S2573" t="s">
        <v>1039</v>
      </c>
      <c r="T2573" t="s">
        <v>751</v>
      </c>
      <c r="U2573" t="s">
        <v>752</v>
      </c>
      <c r="V2573" t="s">
        <v>753</v>
      </c>
      <c r="W2573" t="s">
        <v>392</v>
      </c>
      <c r="X2573" t="s">
        <v>881</v>
      </c>
      <c r="Y2573" t="s">
        <v>755</v>
      </c>
      <c r="Z2573" t="s">
        <v>380</v>
      </c>
      <c r="AA2573" t="s">
        <v>1128</v>
      </c>
      <c r="AB2573" t="s">
        <v>1129</v>
      </c>
      <c r="AC2573" t="s">
        <v>758</v>
      </c>
      <c r="AD2573" t="s">
        <v>1049</v>
      </c>
      <c r="AE2573" t="s">
        <v>247</v>
      </c>
      <c r="AF2573" t="s">
        <v>882</v>
      </c>
      <c r="AG2573" t="s">
        <v>761</v>
      </c>
      <c r="AH2573" t="s">
        <v>762</v>
      </c>
      <c r="AI2573" t="s">
        <v>883</v>
      </c>
      <c r="AJ2573">
        <v>-135.29</v>
      </c>
      <c r="AK2573">
        <v>0</v>
      </c>
      <c r="AL2573">
        <v>0</v>
      </c>
      <c r="AM2573" t="s">
        <v>764</v>
      </c>
      <c r="AN2573" t="s">
        <v>764</v>
      </c>
      <c r="AO2573" t="s">
        <v>764</v>
      </c>
    </row>
    <row r="2574" spans="1:41" x14ac:dyDescent="0.35">
      <c r="A2574">
        <v>1021415</v>
      </c>
      <c r="B2574" t="s">
        <v>740</v>
      </c>
      <c r="C2574" t="s">
        <v>741</v>
      </c>
      <c r="D2574" t="s">
        <v>375</v>
      </c>
      <c r="E2574" t="s">
        <v>71</v>
      </c>
      <c r="F2574" t="s">
        <v>834</v>
      </c>
      <c r="G2574">
        <v>2021</v>
      </c>
      <c r="H2574">
        <v>4</v>
      </c>
      <c r="I2574" t="s">
        <v>743</v>
      </c>
      <c r="J2574" s="29">
        <v>44313</v>
      </c>
      <c r="K2574" t="s">
        <v>744</v>
      </c>
      <c r="L2574" t="s">
        <v>745</v>
      </c>
      <c r="M2574" t="s">
        <v>842</v>
      </c>
      <c r="N2574" t="s">
        <v>843</v>
      </c>
      <c r="O2574" t="s">
        <v>844</v>
      </c>
      <c r="P2574" t="s">
        <v>673</v>
      </c>
      <c r="Q2574" t="s">
        <v>749</v>
      </c>
      <c r="R2574" t="s">
        <v>514</v>
      </c>
      <c r="S2574" t="s">
        <v>1039</v>
      </c>
      <c r="T2574" t="s">
        <v>751</v>
      </c>
      <c r="U2574" t="s">
        <v>752</v>
      </c>
      <c r="V2574" t="s">
        <v>753</v>
      </c>
      <c r="W2574" t="s">
        <v>393</v>
      </c>
      <c r="X2574" t="s">
        <v>1130</v>
      </c>
      <c r="Y2574" t="s">
        <v>755</v>
      </c>
      <c r="Z2574" t="s">
        <v>380</v>
      </c>
      <c r="AA2574" t="s">
        <v>1128</v>
      </c>
      <c r="AB2574" t="s">
        <v>1129</v>
      </c>
      <c r="AC2574" t="s">
        <v>758</v>
      </c>
      <c r="AD2574" t="s">
        <v>1049</v>
      </c>
      <c r="AE2574" t="s">
        <v>247</v>
      </c>
      <c r="AF2574" t="s">
        <v>882</v>
      </c>
      <c r="AG2574" t="s">
        <v>761</v>
      </c>
      <c r="AH2574" t="s">
        <v>762</v>
      </c>
      <c r="AI2574" t="s">
        <v>883</v>
      </c>
      <c r="AJ2574">
        <v>-436.94</v>
      </c>
      <c r="AK2574">
        <v>0</v>
      </c>
      <c r="AL2574">
        <v>0</v>
      </c>
      <c r="AM2574" t="s">
        <v>764</v>
      </c>
      <c r="AN2574" t="s">
        <v>764</v>
      </c>
      <c r="AO2574" t="s">
        <v>764</v>
      </c>
    </row>
    <row r="2575" spans="1:41" x14ac:dyDescent="0.35">
      <c r="A2575">
        <v>1021416</v>
      </c>
      <c r="B2575" t="s">
        <v>740</v>
      </c>
      <c r="C2575" t="s">
        <v>741</v>
      </c>
      <c r="D2575" t="s">
        <v>375</v>
      </c>
      <c r="E2575" t="s">
        <v>518</v>
      </c>
      <c r="F2575" t="s">
        <v>834</v>
      </c>
      <c r="G2575">
        <v>2021</v>
      </c>
      <c r="H2575">
        <v>4</v>
      </c>
      <c r="I2575" t="s">
        <v>743</v>
      </c>
      <c r="J2575" s="29">
        <v>44313</v>
      </c>
      <c r="K2575" t="s">
        <v>744</v>
      </c>
      <c r="L2575" t="s">
        <v>745</v>
      </c>
      <c r="M2575" t="s">
        <v>842</v>
      </c>
      <c r="N2575" t="s">
        <v>843</v>
      </c>
      <c r="O2575" t="s">
        <v>844</v>
      </c>
      <c r="P2575" t="s">
        <v>673</v>
      </c>
      <c r="Q2575" t="s">
        <v>749</v>
      </c>
      <c r="R2575" t="s">
        <v>514</v>
      </c>
      <c r="S2575" t="s">
        <v>1039</v>
      </c>
      <c r="T2575" t="s">
        <v>751</v>
      </c>
      <c r="U2575" t="s">
        <v>752</v>
      </c>
      <c r="V2575" t="s">
        <v>753</v>
      </c>
      <c r="W2575" t="s">
        <v>395</v>
      </c>
      <c r="X2575" t="s">
        <v>1132</v>
      </c>
      <c r="Y2575" t="s">
        <v>755</v>
      </c>
      <c r="Z2575" t="s">
        <v>380</v>
      </c>
      <c r="AA2575" t="s">
        <v>1128</v>
      </c>
      <c r="AB2575" t="s">
        <v>1129</v>
      </c>
      <c r="AC2575" t="s">
        <v>758</v>
      </c>
      <c r="AD2575" t="s">
        <v>1049</v>
      </c>
      <c r="AE2575" t="s">
        <v>247</v>
      </c>
      <c r="AF2575" t="s">
        <v>882</v>
      </c>
      <c r="AG2575" t="s">
        <v>761</v>
      </c>
      <c r="AH2575" t="s">
        <v>762</v>
      </c>
      <c r="AI2575" t="s">
        <v>883</v>
      </c>
      <c r="AJ2575">
        <v>-139.47</v>
      </c>
      <c r="AK2575">
        <v>0</v>
      </c>
      <c r="AL2575">
        <v>0</v>
      </c>
      <c r="AM2575" t="s">
        <v>764</v>
      </c>
      <c r="AN2575" t="s">
        <v>764</v>
      </c>
      <c r="AO2575" t="s">
        <v>764</v>
      </c>
    </row>
    <row r="2576" spans="1:41" x14ac:dyDescent="0.35">
      <c r="A2576">
        <v>1022701</v>
      </c>
      <c r="B2576" t="s">
        <v>740</v>
      </c>
      <c r="C2576" t="s">
        <v>741</v>
      </c>
      <c r="D2576" t="s">
        <v>375</v>
      </c>
      <c r="E2576" t="s">
        <v>489</v>
      </c>
      <c r="F2576" t="s">
        <v>834</v>
      </c>
      <c r="G2576">
        <v>2021</v>
      </c>
      <c r="H2576">
        <v>4</v>
      </c>
      <c r="I2576" t="s">
        <v>743</v>
      </c>
      <c r="J2576" s="29">
        <v>44313</v>
      </c>
      <c r="K2576" t="s">
        <v>744</v>
      </c>
      <c r="L2576" t="s">
        <v>745</v>
      </c>
      <c r="M2576" t="s">
        <v>842</v>
      </c>
      <c r="N2576" t="s">
        <v>843</v>
      </c>
      <c r="O2576" t="s">
        <v>844</v>
      </c>
      <c r="P2576" t="s">
        <v>673</v>
      </c>
      <c r="Q2576" t="s">
        <v>749</v>
      </c>
      <c r="R2576" t="s">
        <v>490</v>
      </c>
      <c r="S2576" t="s">
        <v>1040</v>
      </c>
      <c r="T2576" t="s">
        <v>751</v>
      </c>
      <c r="U2576" t="s">
        <v>752</v>
      </c>
      <c r="V2576" t="s">
        <v>753</v>
      </c>
      <c r="W2576" t="s">
        <v>378</v>
      </c>
      <c r="X2576" t="s">
        <v>1131</v>
      </c>
      <c r="Y2576" t="s">
        <v>755</v>
      </c>
      <c r="Z2576" t="s">
        <v>380</v>
      </c>
      <c r="AA2576" t="s">
        <v>1128</v>
      </c>
      <c r="AB2576" t="s">
        <v>1129</v>
      </c>
      <c r="AC2576" t="s">
        <v>758</v>
      </c>
      <c r="AD2576" t="s">
        <v>1049</v>
      </c>
      <c r="AE2576" t="s">
        <v>766</v>
      </c>
      <c r="AF2576" t="s">
        <v>882</v>
      </c>
      <c r="AG2576" t="s">
        <v>761</v>
      </c>
      <c r="AH2576" t="s">
        <v>762</v>
      </c>
      <c r="AI2576" t="s">
        <v>883</v>
      </c>
      <c r="AJ2576">
        <v>-98.14</v>
      </c>
      <c r="AK2576">
        <v>0</v>
      </c>
      <c r="AL2576">
        <v>0</v>
      </c>
      <c r="AM2576" t="s">
        <v>764</v>
      </c>
      <c r="AN2576" t="s">
        <v>764</v>
      </c>
      <c r="AO2576" t="s">
        <v>764</v>
      </c>
    </row>
    <row r="2577" spans="1:41" x14ac:dyDescent="0.35">
      <c r="A2577">
        <v>1022702</v>
      </c>
      <c r="B2577" t="s">
        <v>740</v>
      </c>
      <c r="C2577" t="s">
        <v>741</v>
      </c>
      <c r="D2577" t="s">
        <v>375</v>
      </c>
      <c r="E2577" t="s">
        <v>493</v>
      </c>
      <c r="F2577" t="s">
        <v>834</v>
      </c>
      <c r="G2577">
        <v>2021</v>
      </c>
      <c r="H2577">
        <v>4</v>
      </c>
      <c r="I2577" t="s">
        <v>743</v>
      </c>
      <c r="J2577" s="29">
        <v>44313</v>
      </c>
      <c r="K2577" t="s">
        <v>744</v>
      </c>
      <c r="L2577" t="s">
        <v>745</v>
      </c>
      <c r="M2577" t="s">
        <v>842</v>
      </c>
      <c r="N2577" t="s">
        <v>843</v>
      </c>
      <c r="O2577" t="s">
        <v>844</v>
      </c>
      <c r="P2577" t="s">
        <v>673</v>
      </c>
      <c r="Q2577" t="s">
        <v>749</v>
      </c>
      <c r="R2577" t="s">
        <v>490</v>
      </c>
      <c r="S2577" t="s">
        <v>1040</v>
      </c>
      <c r="T2577" t="s">
        <v>751</v>
      </c>
      <c r="U2577" t="s">
        <v>752</v>
      </c>
      <c r="V2577" t="s">
        <v>753</v>
      </c>
      <c r="W2577" t="s">
        <v>392</v>
      </c>
      <c r="X2577" t="s">
        <v>881</v>
      </c>
      <c r="Y2577" t="s">
        <v>755</v>
      </c>
      <c r="Z2577" t="s">
        <v>380</v>
      </c>
      <c r="AA2577" t="s">
        <v>1128</v>
      </c>
      <c r="AB2577" t="s">
        <v>1129</v>
      </c>
      <c r="AC2577" t="s">
        <v>758</v>
      </c>
      <c r="AD2577" t="s">
        <v>1049</v>
      </c>
      <c r="AE2577" t="s">
        <v>766</v>
      </c>
      <c r="AF2577" t="s">
        <v>882</v>
      </c>
      <c r="AG2577" t="s">
        <v>761</v>
      </c>
      <c r="AH2577" t="s">
        <v>762</v>
      </c>
      <c r="AI2577" t="s">
        <v>883</v>
      </c>
      <c r="AJ2577">
        <v>-208.27</v>
      </c>
      <c r="AK2577">
        <v>0</v>
      </c>
      <c r="AL2577">
        <v>0</v>
      </c>
      <c r="AM2577" t="s">
        <v>764</v>
      </c>
      <c r="AN2577" t="s">
        <v>764</v>
      </c>
      <c r="AO2577" t="s">
        <v>764</v>
      </c>
    </row>
    <row r="2578" spans="1:41" x14ac:dyDescent="0.35">
      <c r="A2578">
        <v>1022703</v>
      </c>
      <c r="B2578" t="s">
        <v>740</v>
      </c>
      <c r="C2578" t="s">
        <v>741</v>
      </c>
      <c r="D2578" t="s">
        <v>375</v>
      </c>
      <c r="E2578" t="s">
        <v>68</v>
      </c>
      <c r="F2578" t="s">
        <v>834</v>
      </c>
      <c r="G2578">
        <v>2021</v>
      </c>
      <c r="H2578">
        <v>4</v>
      </c>
      <c r="I2578" t="s">
        <v>743</v>
      </c>
      <c r="J2578" s="29">
        <v>44313</v>
      </c>
      <c r="K2578" t="s">
        <v>744</v>
      </c>
      <c r="L2578" t="s">
        <v>745</v>
      </c>
      <c r="M2578" t="s">
        <v>842</v>
      </c>
      <c r="N2578" t="s">
        <v>843</v>
      </c>
      <c r="O2578" t="s">
        <v>844</v>
      </c>
      <c r="P2578" t="s">
        <v>673</v>
      </c>
      <c r="Q2578" t="s">
        <v>749</v>
      </c>
      <c r="R2578" t="s">
        <v>490</v>
      </c>
      <c r="S2578" t="s">
        <v>1040</v>
      </c>
      <c r="T2578" t="s">
        <v>751</v>
      </c>
      <c r="U2578" t="s">
        <v>752</v>
      </c>
      <c r="V2578" t="s">
        <v>753</v>
      </c>
      <c r="W2578" t="s">
        <v>393</v>
      </c>
      <c r="X2578" t="s">
        <v>1130</v>
      </c>
      <c r="Y2578" t="s">
        <v>755</v>
      </c>
      <c r="Z2578" t="s">
        <v>380</v>
      </c>
      <c r="AA2578" t="s">
        <v>1128</v>
      </c>
      <c r="AB2578" t="s">
        <v>1129</v>
      </c>
      <c r="AC2578" t="s">
        <v>758</v>
      </c>
      <c r="AD2578" t="s">
        <v>1049</v>
      </c>
      <c r="AE2578" t="s">
        <v>766</v>
      </c>
      <c r="AF2578" t="s">
        <v>882</v>
      </c>
      <c r="AG2578" t="s">
        <v>761</v>
      </c>
      <c r="AH2578" t="s">
        <v>762</v>
      </c>
      <c r="AI2578" t="s">
        <v>883</v>
      </c>
      <c r="AJ2578">
        <v>-646.42999999999995</v>
      </c>
      <c r="AK2578">
        <v>0</v>
      </c>
      <c r="AL2578">
        <v>0</v>
      </c>
      <c r="AM2578" t="s">
        <v>764</v>
      </c>
      <c r="AN2578" t="s">
        <v>764</v>
      </c>
      <c r="AO2578" t="s">
        <v>764</v>
      </c>
    </row>
    <row r="2579" spans="1:41" x14ac:dyDescent="0.35">
      <c r="A2579">
        <v>1022704</v>
      </c>
      <c r="B2579" t="s">
        <v>740</v>
      </c>
      <c r="C2579" t="s">
        <v>741</v>
      </c>
      <c r="D2579" t="s">
        <v>375</v>
      </c>
      <c r="E2579" t="s">
        <v>497</v>
      </c>
      <c r="F2579" t="s">
        <v>834</v>
      </c>
      <c r="G2579">
        <v>2021</v>
      </c>
      <c r="H2579">
        <v>4</v>
      </c>
      <c r="I2579" t="s">
        <v>743</v>
      </c>
      <c r="J2579" s="29">
        <v>44313</v>
      </c>
      <c r="K2579" t="s">
        <v>744</v>
      </c>
      <c r="L2579" t="s">
        <v>745</v>
      </c>
      <c r="M2579" t="s">
        <v>842</v>
      </c>
      <c r="N2579" t="s">
        <v>843</v>
      </c>
      <c r="O2579" t="s">
        <v>844</v>
      </c>
      <c r="P2579" t="s">
        <v>673</v>
      </c>
      <c r="Q2579" t="s">
        <v>749</v>
      </c>
      <c r="R2579" t="s">
        <v>490</v>
      </c>
      <c r="S2579" t="s">
        <v>1040</v>
      </c>
      <c r="T2579" t="s">
        <v>751</v>
      </c>
      <c r="U2579" t="s">
        <v>752</v>
      </c>
      <c r="V2579" t="s">
        <v>753</v>
      </c>
      <c r="W2579" t="s">
        <v>403</v>
      </c>
      <c r="X2579" t="s">
        <v>1127</v>
      </c>
      <c r="Y2579" t="s">
        <v>755</v>
      </c>
      <c r="Z2579" t="s">
        <v>380</v>
      </c>
      <c r="AA2579" t="s">
        <v>1128</v>
      </c>
      <c r="AB2579" t="s">
        <v>1129</v>
      </c>
      <c r="AC2579" t="s">
        <v>758</v>
      </c>
      <c r="AD2579" t="s">
        <v>1049</v>
      </c>
      <c r="AE2579" t="s">
        <v>766</v>
      </c>
      <c r="AF2579" t="s">
        <v>882</v>
      </c>
      <c r="AG2579" t="s">
        <v>761</v>
      </c>
      <c r="AH2579" t="s">
        <v>762</v>
      </c>
      <c r="AI2579" t="s">
        <v>883</v>
      </c>
      <c r="AJ2579">
        <v>-3017.66</v>
      </c>
      <c r="AK2579">
        <v>0</v>
      </c>
      <c r="AL2579">
        <v>0</v>
      </c>
      <c r="AM2579" t="s">
        <v>764</v>
      </c>
      <c r="AN2579" t="s">
        <v>764</v>
      </c>
      <c r="AO2579" t="s">
        <v>764</v>
      </c>
    </row>
    <row r="2580" spans="1:41" x14ac:dyDescent="0.35">
      <c r="A2580">
        <v>1023867</v>
      </c>
      <c r="B2580" t="s">
        <v>740</v>
      </c>
      <c r="C2580" t="s">
        <v>741</v>
      </c>
      <c r="D2580" t="s">
        <v>375</v>
      </c>
      <c r="E2580" t="s">
        <v>543</v>
      </c>
      <c r="F2580" t="s">
        <v>834</v>
      </c>
      <c r="G2580">
        <v>2021</v>
      </c>
      <c r="H2580">
        <v>4</v>
      </c>
      <c r="I2580" t="s">
        <v>743</v>
      </c>
      <c r="J2580" s="29">
        <v>44313</v>
      </c>
      <c r="K2580" t="s">
        <v>744</v>
      </c>
      <c r="L2580" t="s">
        <v>745</v>
      </c>
      <c r="M2580" t="s">
        <v>842</v>
      </c>
      <c r="N2580" t="s">
        <v>843</v>
      </c>
      <c r="O2580" t="s">
        <v>844</v>
      </c>
      <c r="P2580" t="s">
        <v>673</v>
      </c>
      <c r="Q2580" t="s">
        <v>749</v>
      </c>
      <c r="R2580" t="s">
        <v>544</v>
      </c>
      <c r="S2580" t="s">
        <v>1038</v>
      </c>
      <c r="T2580" t="s">
        <v>751</v>
      </c>
      <c r="U2580" t="s">
        <v>752</v>
      </c>
      <c r="V2580" t="s">
        <v>753</v>
      </c>
      <c r="W2580" t="s">
        <v>378</v>
      </c>
      <c r="X2580" t="s">
        <v>1131</v>
      </c>
      <c r="Y2580" t="s">
        <v>755</v>
      </c>
      <c r="Z2580" t="s">
        <v>380</v>
      </c>
      <c r="AA2580" t="s">
        <v>1128</v>
      </c>
      <c r="AB2580" t="s">
        <v>1129</v>
      </c>
      <c r="AC2580" t="s">
        <v>758</v>
      </c>
      <c r="AD2580" t="s">
        <v>1049</v>
      </c>
      <c r="AE2580" t="s">
        <v>768</v>
      </c>
      <c r="AF2580" t="s">
        <v>882</v>
      </c>
      <c r="AG2580" t="s">
        <v>761</v>
      </c>
      <c r="AH2580" t="s">
        <v>762</v>
      </c>
      <c r="AI2580" t="s">
        <v>883</v>
      </c>
      <c r="AJ2580">
        <v>-911.17</v>
      </c>
      <c r="AK2580">
        <v>0</v>
      </c>
      <c r="AL2580">
        <v>0</v>
      </c>
      <c r="AM2580" t="s">
        <v>764</v>
      </c>
      <c r="AN2580" t="s">
        <v>764</v>
      </c>
      <c r="AO2580" t="s">
        <v>764</v>
      </c>
    </row>
    <row r="2581" spans="1:41" x14ac:dyDescent="0.35">
      <c r="A2581">
        <v>1023870</v>
      </c>
      <c r="B2581" t="s">
        <v>740</v>
      </c>
      <c r="C2581" t="s">
        <v>741</v>
      </c>
      <c r="D2581" t="s">
        <v>375</v>
      </c>
      <c r="E2581" t="s">
        <v>548</v>
      </c>
      <c r="F2581" t="s">
        <v>834</v>
      </c>
      <c r="G2581">
        <v>2021</v>
      </c>
      <c r="H2581">
        <v>4</v>
      </c>
      <c r="I2581" t="s">
        <v>743</v>
      </c>
      <c r="J2581" s="29">
        <v>44313</v>
      </c>
      <c r="K2581" t="s">
        <v>744</v>
      </c>
      <c r="L2581" t="s">
        <v>745</v>
      </c>
      <c r="M2581" t="s">
        <v>842</v>
      </c>
      <c r="N2581" t="s">
        <v>843</v>
      </c>
      <c r="O2581" t="s">
        <v>844</v>
      </c>
      <c r="P2581" t="s">
        <v>673</v>
      </c>
      <c r="Q2581" t="s">
        <v>749</v>
      </c>
      <c r="R2581" t="s">
        <v>544</v>
      </c>
      <c r="S2581" t="s">
        <v>1038</v>
      </c>
      <c r="T2581" t="s">
        <v>751</v>
      </c>
      <c r="U2581" t="s">
        <v>752</v>
      </c>
      <c r="V2581" t="s">
        <v>753</v>
      </c>
      <c r="W2581" t="s">
        <v>395</v>
      </c>
      <c r="X2581" t="s">
        <v>1132</v>
      </c>
      <c r="Y2581" t="s">
        <v>755</v>
      </c>
      <c r="Z2581" t="s">
        <v>380</v>
      </c>
      <c r="AA2581" t="s">
        <v>1128</v>
      </c>
      <c r="AB2581" t="s">
        <v>1129</v>
      </c>
      <c r="AC2581" t="s">
        <v>758</v>
      </c>
      <c r="AD2581" t="s">
        <v>1049</v>
      </c>
      <c r="AE2581" t="s">
        <v>768</v>
      </c>
      <c r="AF2581" t="s">
        <v>882</v>
      </c>
      <c r="AG2581" t="s">
        <v>761</v>
      </c>
      <c r="AH2581" t="s">
        <v>762</v>
      </c>
      <c r="AI2581" t="s">
        <v>883</v>
      </c>
      <c r="AJ2581">
        <v>-749.39</v>
      </c>
      <c r="AK2581">
        <v>0</v>
      </c>
      <c r="AL2581">
        <v>0</v>
      </c>
      <c r="AM2581" t="s">
        <v>764</v>
      </c>
      <c r="AN2581" t="s">
        <v>764</v>
      </c>
      <c r="AO2581" t="s">
        <v>764</v>
      </c>
    </row>
    <row r="2582" spans="1:41" x14ac:dyDescent="0.35">
      <c r="A2582">
        <v>1023872</v>
      </c>
      <c r="B2582" t="s">
        <v>740</v>
      </c>
      <c r="C2582" t="s">
        <v>741</v>
      </c>
      <c r="D2582" t="s">
        <v>375</v>
      </c>
      <c r="E2582" t="s">
        <v>550</v>
      </c>
      <c r="F2582" t="s">
        <v>834</v>
      </c>
      <c r="G2582">
        <v>2021</v>
      </c>
      <c r="H2582">
        <v>4</v>
      </c>
      <c r="I2582" t="s">
        <v>743</v>
      </c>
      <c r="J2582" s="29">
        <v>44313</v>
      </c>
      <c r="K2582" t="s">
        <v>744</v>
      </c>
      <c r="L2582" t="s">
        <v>745</v>
      </c>
      <c r="M2582" t="s">
        <v>842</v>
      </c>
      <c r="N2582" t="s">
        <v>843</v>
      </c>
      <c r="O2582" t="s">
        <v>844</v>
      </c>
      <c r="P2582" t="s">
        <v>673</v>
      </c>
      <c r="Q2582" t="s">
        <v>749</v>
      </c>
      <c r="R2582" t="s">
        <v>544</v>
      </c>
      <c r="S2582" t="s">
        <v>1038</v>
      </c>
      <c r="T2582" t="s">
        <v>751</v>
      </c>
      <c r="U2582" t="s">
        <v>752</v>
      </c>
      <c r="V2582" t="s">
        <v>753</v>
      </c>
      <c r="W2582" t="s">
        <v>403</v>
      </c>
      <c r="X2582" t="s">
        <v>1127</v>
      </c>
      <c r="Y2582" t="s">
        <v>755</v>
      </c>
      <c r="Z2582" t="s">
        <v>380</v>
      </c>
      <c r="AA2582" t="s">
        <v>1128</v>
      </c>
      <c r="AB2582" t="s">
        <v>1129</v>
      </c>
      <c r="AC2582" t="s">
        <v>758</v>
      </c>
      <c r="AD2582" t="s">
        <v>1049</v>
      </c>
      <c r="AE2582" t="s">
        <v>768</v>
      </c>
      <c r="AF2582" t="s">
        <v>882</v>
      </c>
      <c r="AG2582" t="s">
        <v>761</v>
      </c>
      <c r="AH2582" t="s">
        <v>762</v>
      </c>
      <c r="AI2582" t="s">
        <v>883</v>
      </c>
      <c r="AJ2582">
        <v>-3081.79</v>
      </c>
      <c r="AK2582">
        <v>0</v>
      </c>
      <c r="AL2582">
        <v>0</v>
      </c>
      <c r="AM2582" t="s">
        <v>764</v>
      </c>
      <c r="AN2582" t="s">
        <v>764</v>
      </c>
      <c r="AO2582" t="s">
        <v>764</v>
      </c>
    </row>
    <row r="2583" spans="1:41" x14ac:dyDescent="0.35">
      <c r="A2583">
        <v>1024995</v>
      </c>
      <c r="B2583" t="s">
        <v>740</v>
      </c>
      <c r="C2583" t="s">
        <v>741</v>
      </c>
      <c r="D2583" t="s">
        <v>375</v>
      </c>
      <c r="E2583" t="s">
        <v>374</v>
      </c>
      <c r="F2583" t="s">
        <v>834</v>
      </c>
      <c r="G2583">
        <v>2021</v>
      </c>
      <c r="H2583">
        <v>4</v>
      </c>
      <c r="I2583" t="s">
        <v>743</v>
      </c>
      <c r="J2583" s="29">
        <v>44313</v>
      </c>
      <c r="K2583" t="s">
        <v>744</v>
      </c>
      <c r="L2583" t="s">
        <v>745</v>
      </c>
      <c r="M2583" t="s">
        <v>842</v>
      </c>
      <c r="N2583" t="s">
        <v>843</v>
      </c>
      <c r="O2583" t="s">
        <v>844</v>
      </c>
      <c r="P2583" t="s">
        <v>673</v>
      </c>
      <c r="Q2583" t="s">
        <v>749</v>
      </c>
      <c r="R2583" t="s">
        <v>376</v>
      </c>
      <c r="S2583" t="s">
        <v>1042</v>
      </c>
      <c r="T2583" t="s">
        <v>751</v>
      </c>
      <c r="U2583" t="s">
        <v>752</v>
      </c>
      <c r="V2583" t="s">
        <v>753</v>
      </c>
      <c r="W2583" t="s">
        <v>378</v>
      </c>
      <c r="X2583" t="s">
        <v>1131</v>
      </c>
      <c r="Y2583" t="s">
        <v>755</v>
      </c>
      <c r="Z2583" t="s">
        <v>380</v>
      </c>
      <c r="AA2583" t="s">
        <v>1128</v>
      </c>
      <c r="AB2583" t="s">
        <v>1129</v>
      </c>
      <c r="AC2583" t="s">
        <v>758</v>
      </c>
      <c r="AD2583" t="s">
        <v>1049</v>
      </c>
      <c r="AE2583" t="s">
        <v>768</v>
      </c>
      <c r="AF2583" t="s">
        <v>882</v>
      </c>
      <c r="AG2583" t="s">
        <v>761</v>
      </c>
      <c r="AH2583" t="s">
        <v>762</v>
      </c>
      <c r="AI2583" t="s">
        <v>883</v>
      </c>
      <c r="AJ2583">
        <v>-2731.46</v>
      </c>
      <c r="AK2583">
        <v>0</v>
      </c>
      <c r="AL2583">
        <v>0</v>
      </c>
      <c r="AM2583" t="s">
        <v>764</v>
      </c>
      <c r="AN2583" t="s">
        <v>764</v>
      </c>
      <c r="AO2583" t="s">
        <v>764</v>
      </c>
    </row>
    <row r="2584" spans="1:41" x14ac:dyDescent="0.35">
      <c r="A2584">
        <v>1024996</v>
      </c>
      <c r="B2584" t="s">
        <v>740</v>
      </c>
      <c r="C2584" t="s">
        <v>741</v>
      </c>
      <c r="D2584" t="s">
        <v>375</v>
      </c>
      <c r="E2584" t="s">
        <v>391</v>
      </c>
      <c r="F2584" t="s">
        <v>834</v>
      </c>
      <c r="G2584">
        <v>2021</v>
      </c>
      <c r="H2584">
        <v>4</v>
      </c>
      <c r="I2584" t="s">
        <v>743</v>
      </c>
      <c r="J2584" s="29">
        <v>44313</v>
      </c>
      <c r="K2584" t="s">
        <v>744</v>
      </c>
      <c r="L2584" t="s">
        <v>745</v>
      </c>
      <c r="M2584" t="s">
        <v>842</v>
      </c>
      <c r="N2584" t="s">
        <v>843</v>
      </c>
      <c r="O2584" t="s">
        <v>844</v>
      </c>
      <c r="P2584" t="s">
        <v>673</v>
      </c>
      <c r="Q2584" t="s">
        <v>749</v>
      </c>
      <c r="R2584" t="s">
        <v>376</v>
      </c>
      <c r="S2584" t="s">
        <v>1042</v>
      </c>
      <c r="T2584" t="s">
        <v>751</v>
      </c>
      <c r="U2584" t="s">
        <v>752</v>
      </c>
      <c r="V2584" t="s">
        <v>753</v>
      </c>
      <c r="W2584" t="s">
        <v>392</v>
      </c>
      <c r="X2584" t="s">
        <v>881</v>
      </c>
      <c r="Y2584" t="s">
        <v>755</v>
      </c>
      <c r="Z2584" t="s">
        <v>380</v>
      </c>
      <c r="AA2584" t="s">
        <v>1128</v>
      </c>
      <c r="AB2584" t="s">
        <v>1129</v>
      </c>
      <c r="AC2584" t="s">
        <v>758</v>
      </c>
      <c r="AD2584" t="s">
        <v>1049</v>
      </c>
      <c r="AE2584" t="s">
        <v>768</v>
      </c>
      <c r="AF2584" t="s">
        <v>882</v>
      </c>
      <c r="AG2584" t="s">
        <v>761</v>
      </c>
      <c r="AH2584" t="s">
        <v>762</v>
      </c>
      <c r="AI2584" t="s">
        <v>883</v>
      </c>
      <c r="AJ2584">
        <v>-565.32000000000005</v>
      </c>
      <c r="AK2584">
        <v>0</v>
      </c>
      <c r="AL2584">
        <v>0</v>
      </c>
      <c r="AM2584" t="s">
        <v>764</v>
      </c>
      <c r="AN2584" t="s">
        <v>764</v>
      </c>
      <c r="AO2584" t="s">
        <v>764</v>
      </c>
    </row>
    <row r="2585" spans="1:41" x14ac:dyDescent="0.35">
      <c r="A2585">
        <v>1024997</v>
      </c>
      <c r="B2585" t="s">
        <v>740</v>
      </c>
      <c r="C2585" t="s">
        <v>741</v>
      </c>
      <c r="D2585" t="s">
        <v>375</v>
      </c>
      <c r="E2585" t="s">
        <v>61</v>
      </c>
      <c r="F2585" t="s">
        <v>834</v>
      </c>
      <c r="G2585">
        <v>2021</v>
      </c>
      <c r="H2585">
        <v>4</v>
      </c>
      <c r="I2585" t="s">
        <v>743</v>
      </c>
      <c r="J2585" s="29">
        <v>44313</v>
      </c>
      <c r="K2585" t="s">
        <v>744</v>
      </c>
      <c r="L2585" t="s">
        <v>745</v>
      </c>
      <c r="M2585" t="s">
        <v>842</v>
      </c>
      <c r="N2585" t="s">
        <v>843</v>
      </c>
      <c r="O2585" t="s">
        <v>844</v>
      </c>
      <c r="P2585" t="s">
        <v>673</v>
      </c>
      <c r="Q2585" t="s">
        <v>749</v>
      </c>
      <c r="R2585" t="s">
        <v>376</v>
      </c>
      <c r="S2585" t="s">
        <v>1042</v>
      </c>
      <c r="T2585" t="s">
        <v>751</v>
      </c>
      <c r="U2585" t="s">
        <v>752</v>
      </c>
      <c r="V2585" t="s">
        <v>753</v>
      </c>
      <c r="W2585" t="s">
        <v>393</v>
      </c>
      <c r="X2585" t="s">
        <v>1130</v>
      </c>
      <c r="Y2585" t="s">
        <v>755</v>
      </c>
      <c r="Z2585" t="s">
        <v>380</v>
      </c>
      <c r="AA2585" t="s">
        <v>1128</v>
      </c>
      <c r="AB2585" t="s">
        <v>1129</v>
      </c>
      <c r="AC2585" t="s">
        <v>758</v>
      </c>
      <c r="AD2585" t="s">
        <v>1049</v>
      </c>
      <c r="AE2585" t="s">
        <v>768</v>
      </c>
      <c r="AF2585" t="s">
        <v>882</v>
      </c>
      <c r="AG2585" t="s">
        <v>761</v>
      </c>
      <c r="AH2585" t="s">
        <v>762</v>
      </c>
      <c r="AI2585" t="s">
        <v>883</v>
      </c>
      <c r="AJ2585">
        <v>-4822.54</v>
      </c>
      <c r="AK2585">
        <v>0</v>
      </c>
      <c r="AL2585">
        <v>0</v>
      </c>
      <c r="AM2585" t="s">
        <v>764</v>
      </c>
      <c r="AN2585" t="s">
        <v>764</v>
      </c>
      <c r="AO2585" t="s">
        <v>764</v>
      </c>
    </row>
    <row r="2586" spans="1:41" x14ac:dyDescent="0.35">
      <c r="A2586">
        <v>1024998</v>
      </c>
      <c r="B2586" t="s">
        <v>740</v>
      </c>
      <c r="C2586" t="s">
        <v>741</v>
      </c>
      <c r="D2586" t="s">
        <v>375</v>
      </c>
      <c r="E2586" t="s">
        <v>394</v>
      </c>
      <c r="F2586" t="s">
        <v>834</v>
      </c>
      <c r="G2586">
        <v>2021</v>
      </c>
      <c r="H2586">
        <v>4</v>
      </c>
      <c r="I2586" t="s">
        <v>743</v>
      </c>
      <c r="J2586" s="29">
        <v>44313</v>
      </c>
      <c r="K2586" t="s">
        <v>744</v>
      </c>
      <c r="L2586" t="s">
        <v>745</v>
      </c>
      <c r="M2586" t="s">
        <v>842</v>
      </c>
      <c r="N2586" t="s">
        <v>843</v>
      </c>
      <c r="O2586" t="s">
        <v>844</v>
      </c>
      <c r="P2586" t="s">
        <v>673</v>
      </c>
      <c r="Q2586" t="s">
        <v>749</v>
      </c>
      <c r="R2586" t="s">
        <v>376</v>
      </c>
      <c r="S2586" t="s">
        <v>1042</v>
      </c>
      <c r="T2586" t="s">
        <v>751</v>
      </c>
      <c r="U2586" t="s">
        <v>752</v>
      </c>
      <c r="V2586" t="s">
        <v>753</v>
      </c>
      <c r="W2586" t="s">
        <v>395</v>
      </c>
      <c r="X2586" t="s">
        <v>1132</v>
      </c>
      <c r="Y2586" t="s">
        <v>755</v>
      </c>
      <c r="Z2586" t="s">
        <v>380</v>
      </c>
      <c r="AA2586" t="s">
        <v>1128</v>
      </c>
      <c r="AB2586" t="s">
        <v>1129</v>
      </c>
      <c r="AC2586" t="s">
        <v>758</v>
      </c>
      <c r="AD2586" t="s">
        <v>1049</v>
      </c>
      <c r="AE2586" t="s">
        <v>768</v>
      </c>
      <c r="AF2586" t="s">
        <v>882</v>
      </c>
      <c r="AG2586" t="s">
        <v>761</v>
      </c>
      <c r="AH2586" t="s">
        <v>762</v>
      </c>
      <c r="AI2586" t="s">
        <v>883</v>
      </c>
      <c r="AJ2586">
        <v>-20.18</v>
      </c>
      <c r="AK2586">
        <v>0</v>
      </c>
      <c r="AL2586">
        <v>0</v>
      </c>
      <c r="AM2586" t="s">
        <v>764</v>
      </c>
      <c r="AN2586" t="s">
        <v>764</v>
      </c>
      <c r="AO2586" t="s">
        <v>764</v>
      </c>
    </row>
    <row r="2587" spans="1:41" x14ac:dyDescent="0.35">
      <c r="A2587">
        <v>1060739</v>
      </c>
      <c r="B2587" t="s">
        <v>740</v>
      </c>
      <c r="C2587" t="s">
        <v>741</v>
      </c>
      <c r="D2587" t="s">
        <v>375</v>
      </c>
      <c r="E2587" t="s">
        <v>494</v>
      </c>
      <c r="F2587" t="s">
        <v>834</v>
      </c>
      <c r="G2587">
        <v>2021</v>
      </c>
      <c r="H2587">
        <v>4</v>
      </c>
      <c r="I2587" t="s">
        <v>743</v>
      </c>
      <c r="J2587" s="29">
        <v>44313</v>
      </c>
      <c r="K2587" t="s">
        <v>744</v>
      </c>
      <c r="L2587" t="s">
        <v>745</v>
      </c>
      <c r="M2587" t="s">
        <v>842</v>
      </c>
      <c r="N2587" t="s">
        <v>843</v>
      </c>
      <c r="O2587" t="s">
        <v>844</v>
      </c>
      <c r="P2587" t="s">
        <v>673</v>
      </c>
      <c r="Q2587" t="s">
        <v>749</v>
      </c>
      <c r="R2587" t="s">
        <v>490</v>
      </c>
      <c r="S2587" t="s">
        <v>1040</v>
      </c>
      <c r="T2587" t="s">
        <v>751</v>
      </c>
      <c r="U2587" t="s">
        <v>752</v>
      </c>
      <c r="V2587" t="s">
        <v>753</v>
      </c>
      <c r="W2587" t="s">
        <v>395</v>
      </c>
      <c r="X2587" t="s">
        <v>1132</v>
      </c>
      <c r="Y2587" t="s">
        <v>755</v>
      </c>
      <c r="Z2587" t="s">
        <v>380</v>
      </c>
      <c r="AA2587" t="s">
        <v>1128</v>
      </c>
      <c r="AB2587" t="s">
        <v>1129</v>
      </c>
      <c r="AC2587" t="s">
        <v>758</v>
      </c>
      <c r="AD2587" t="s">
        <v>1049</v>
      </c>
      <c r="AE2587" t="s">
        <v>766</v>
      </c>
      <c r="AF2587" t="s">
        <v>882</v>
      </c>
      <c r="AG2587" t="s">
        <v>761</v>
      </c>
      <c r="AH2587" t="s">
        <v>762</v>
      </c>
      <c r="AI2587" t="s">
        <v>883</v>
      </c>
      <c r="AJ2587">
        <v>-144.88</v>
      </c>
      <c r="AK2587">
        <v>0</v>
      </c>
      <c r="AL2587">
        <v>0</v>
      </c>
      <c r="AM2587" t="s">
        <v>764</v>
      </c>
      <c r="AN2587" t="s">
        <v>764</v>
      </c>
      <c r="AO2587" t="s">
        <v>764</v>
      </c>
    </row>
    <row r="2588" spans="1:41" x14ac:dyDescent="0.35">
      <c r="A2588">
        <v>1021413</v>
      </c>
      <c r="B2588" t="s">
        <v>740</v>
      </c>
      <c r="C2588" t="s">
        <v>741</v>
      </c>
      <c r="D2588" t="s">
        <v>375</v>
      </c>
      <c r="E2588" t="s">
        <v>513</v>
      </c>
      <c r="F2588" t="s">
        <v>834</v>
      </c>
      <c r="G2588">
        <v>2021</v>
      </c>
      <c r="H2588">
        <v>4</v>
      </c>
      <c r="I2588" t="s">
        <v>743</v>
      </c>
      <c r="J2588" s="29">
        <v>44316</v>
      </c>
      <c r="K2588" t="s">
        <v>744</v>
      </c>
      <c r="L2588" t="s">
        <v>745</v>
      </c>
      <c r="M2588" t="s">
        <v>845</v>
      </c>
      <c r="N2588" t="s">
        <v>846</v>
      </c>
      <c r="O2588" t="s">
        <v>807</v>
      </c>
      <c r="P2588" t="s">
        <v>673</v>
      </c>
      <c r="Q2588" t="s">
        <v>749</v>
      </c>
      <c r="R2588" t="s">
        <v>514</v>
      </c>
      <c r="S2588" t="s">
        <v>1039</v>
      </c>
      <c r="T2588" t="s">
        <v>751</v>
      </c>
      <c r="U2588" t="s">
        <v>752</v>
      </c>
      <c r="V2588" t="s">
        <v>753</v>
      </c>
      <c r="W2588" t="s">
        <v>378</v>
      </c>
      <c r="X2588" t="s">
        <v>1131</v>
      </c>
      <c r="Y2588" t="s">
        <v>755</v>
      </c>
      <c r="Z2588" t="s">
        <v>380</v>
      </c>
      <c r="AA2588" t="s">
        <v>1128</v>
      </c>
      <c r="AB2588" t="s">
        <v>1129</v>
      </c>
      <c r="AC2588" t="s">
        <v>758</v>
      </c>
      <c r="AD2588" t="s">
        <v>1049</v>
      </c>
      <c r="AE2588" t="s">
        <v>247</v>
      </c>
      <c r="AF2588" t="s">
        <v>882</v>
      </c>
      <c r="AG2588" t="s">
        <v>761</v>
      </c>
      <c r="AH2588" t="s">
        <v>762</v>
      </c>
      <c r="AI2588" t="s">
        <v>883</v>
      </c>
      <c r="AJ2588">
        <v>2490.34</v>
      </c>
      <c r="AK2588">
        <v>0</v>
      </c>
      <c r="AL2588">
        <v>0</v>
      </c>
      <c r="AM2588" t="s">
        <v>764</v>
      </c>
      <c r="AN2588" t="s">
        <v>764</v>
      </c>
      <c r="AO2588" t="s">
        <v>764</v>
      </c>
    </row>
    <row r="2589" spans="1:41" x14ac:dyDescent="0.35">
      <c r="A2589">
        <v>1021414</v>
      </c>
      <c r="B2589" t="s">
        <v>740</v>
      </c>
      <c r="C2589" t="s">
        <v>741</v>
      </c>
      <c r="D2589" t="s">
        <v>375</v>
      </c>
      <c r="E2589" t="s">
        <v>517</v>
      </c>
      <c r="F2589" t="s">
        <v>834</v>
      </c>
      <c r="G2589">
        <v>2021</v>
      </c>
      <c r="H2589">
        <v>4</v>
      </c>
      <c r="I2589" t="s">
        <v>743</v>
      </c>
      <c r="J2589" s="29">
        <v>44316</v>
      </c>
      <c r="K2589" t="s">
        <v>744</v>
      </c>
      <c r="L2589" t="s">
        <v>745</v>
      </c>
      <c r="M2589" t="s">
        <v>845</v>
      </c>
      <c r="N2589" t="s">
        <v>846</v>
      </c>
      <c r="O2589" t="s">
        <v>807</v>
      </c>
      <c r="P2589" t="s">
        <v>673</v>
      </c>
      <c r="Q2589" t="s">
        <v>749</v>
      </c>
      <c r="R2589" t="s">
        <v>514</v>
      </c>
      <c r="S2589" t="s">
        <v>1039</v>
      </c>
      <c r="T2589" t="s">
        <v>751</v>
      </c>
      <c r="U2589" t="s">
        <v>752</v>
      </c>
      <c r="V2589" t="s">
        <v>753</v>
      </c>
      <c r="W2589" t="s">
        <v>392</v>
      </c>
      <c r="X2589" t="s">
        <v>881</v>
      </c>
      <c r="Y2589" t="s">
        <v>755</v>
      </c>
      <c r="Z2589" t="s">
        <v>380</v>
      </c>
      <c r="AA2589" t="s">
        <v>1128</v>
      </c>
      <c r="AB2589" t="s">
        <v>1129</v>
      </c>
      <c r="AC2589" t="s">
        <v>758</v>
      </c>
      <c r="AD2589" t="s">
        <v>1049</v>
      </c>
      <c r="AE2589" t="s">
        <v>247</v>
      </c>
      <c r="AF2589" t="s">
        <v>882</v>
      </c>
      <c r="AG2589" t="s">
        <v>761</v>
      </c>
      <c r="AH2589" t="s">
        <v>762</v>
      </c>
      <c r="AI2589" t="s">
        <v>883</v>
      </c>
      <c r="AJ2589">
        <v>184.53</v>
      </c>
      <c r="AK2589">
        <v>0</v>
      </c>
      <c r="AL2589">
        <v>0</v>
      </c>
      <c r="AM2589" t="s">
        <v>764</v>
      </c>
      <c r="AN2589" t="s">
        <v>764</v>
      </c>
      <c r="AO2589" t="s">
        <v>764</v>
      </c>
    </row>
    <row r="2590" spans="1:41" x14ac:dyDescent="0.35">
      <c r="A2590">
        <v>1021415</v>
      </c>
      <c r="B2590" t="s">
        <v>740</v>
      </c>
      <c r="C2590" t="s">
        <v>741</v>
      </c>
      <c r="D2590" t="s">
        <v>375</v>
      </c>
      <c r="E2590" t="s">
        <v>71</v>
      </c>
      <c r="F2590" t="s">
        <v>834</v>
      </c>
      <c r="G2590">
        <v>2021</v>
      </c>
      <c r="H2590">
        <v>4</v>
      </c>
      <c r="I2590" t="s">
        <v>743</v>
      </c>
      <c r="J2590" s="29">
        <v>44316</v>
      </c>
      <c r="K2590" t="s">
        <v>744</v>
      </c>
      <c r="L2590" t="s">
        <v>745</v>
      </c>
      <c r="M2590" t="s">
        <v>845</v>
      </c>
      <c r="N2590" t="s">
        <v>846</v>
      </c>
      <c r="O2590" t="s">
        <v>807</v>
      </c>
      <c r="P2590" t="s">
        <v>673</v>
      </c>
      <c r="Q2590" t="s">
        <v>749</v>
      </c>
      <c r="R2590" t="s">
        <v>514</v>
      </c>
      <c r="S2590" t="s">
        <v>1039</v>
      </c>
      <c r="T2590" t="s">
        <v>751</v>
      </c>
      <c r="U2590" t="s">
        <v>752</v>
      </c>
      <c r="V2590" t="s">
        <v>753</v>
      </c>
      <c r="W2590" t="s">
        <v>393</v>
      </c>
      <c r="X2590" t="s">
        <v>1130</v>
      </c>
      <c r="Y2590" t="s">
        <v>755</v>
      </c>
      <c r="Z2590" t="s">
        <v>380</v>
      </c>
      <c r="AA2590" t="s">
        <v>1128</v>
      </c>
      <c r="AB2590" t="s">
        <v>1129</v>
      </c>
      <c r="AC2590" t="s">
        <v>758</v>
      </c>
      <c r="AD2590" t="s">
        <v>1049</v>
      </c>
      <c r="AE2590" t="s">
        <v>247</v>
      </c>
      <c r="AF2590" t="s">
        <v>882</v>
      </c>
      <c r="AG2590" t="s">
        <v>761</v>
      </c>
      <c r="AH2590" t="s">
        <v>762</v>
      </c>
      <c r="AI2590" t="s">
        <v>883</v>
      </c>
      <c r="AJ2590">
        <v>761.59</v>
      </c>
      <c r="AK2590">
        <v>0</v>
      </c>
      <c r="AL2590">
        <v>0</v>
      </c>
      <c r="AM2590" t="s">
        <v>764</v>
      </c>
      <c r="AN2590" t="s">
        <v>764</v>
      </c>
      <c r="AO2590" t="s">
        <v>764</v>
      </c>
    </row>
    <row r="2591" spans="1:41" x14ac:dyDescent="0.35">
      <c r="A2591">
        <v>1021416</v>
      </c>
      <c r="B2591" t="s">
        <v>740</v>
      </c>
      <c r="C2591" t="s">
        <v>741</v>
      </c>
      <c r="D2591" t="s">
        <v>375</v>
      </c>
      <c r="E2591" t="s">
        <v>518</v>
      </c>
      <c r="F2591" t="s">
        <v>834</v>
      </c>
      <c r="G2591">
        <v>2021</v>
      </c>
      <c r="H2591">
        <v>4</v>
      </c>
      <c r="I2591" t="s">
        <v>743</v>
      </c>
      <c r="J2591" s="29">
        <v>44316</v>
      </c>
      <c r="K2591" t="s">
        <v>744</v>
      </c>
      <c r="L2591" t="s">
        <v>745</v>
      </c>
      <c r="M2591" t="s">
        <v>845</v>
      </c>
      <c r="N2591" t="s">
        <v>846</v>
      </c>
      <c r="O2591" t="s">
        <v>807</v>
      </c>
      <c r="P2591" t="s">
        <v>673</v>
      </c>
      <c r="Q2591" t="s">
        <v>749</v>
      </c>
      <c r="R2591" t="s">
        <v>514</v>
      </c>
      <c r="S2591" t="s">
        <v>1039</v>
      </c>
      <c r="T2591" t="s">
        <v>751</v>
      </c>
      <c r="U2591" t="s">
        <v>752</v>
      </c>
      <c r="V2591" t="s">
        <v>753</v>
      </c>
      <c r="W2591" t="s">
        <v>395</v>
      </c>
      <c r="X2591" t="s">
        <v>1132</v>
      </c>
      <c r="Y2591" t="s">
        <v>755</v>
      </c>
      <c r="Z2591" t="s">
        <v>380</v>
      </c>
      <c r="AA2591" t="s">
        <v>1128</v>
      </c>
      <c r="AB2591" t="s">
        <v>1129</v>
      </c>
      <c r="AC2591" t="s">
        <v>758</v>
      </c>
      <c r="AD2591" t="s">
        <v>1049</v>
      </c>
      <c r="AE2591" t="s">
        <v>247</v>
      </c>
      <c r="AF2591" t="s">
        <v>882</v>
      </c>
      <c r="AG2591" t="s">
        <v>761</v>
      </c>
      <c r="AH2591" t="s">
        <v>762</v>
      </c>
      <c r="AI2591" t="s">
        <v>883</v>
      </c>
      <c r="AJ2591">
        <v>145.77000000000001</v>
      </c>
      <c r="AK2591">
        <v>0</v>
      </c>
      <c r="AL2591">
        <v>0</v>
      </c>
      <c r="AM2591" t="s">
        <v>764</v>
      </c>
      <c r="AN2591" t="s">
        <v>764</v>
      </c>
      <c r="AO2591" t="s">
        <v>764</v>
      </c>
    </row>
    <row r="2592" spans="1:41" x14ac:dyDescent="0.35">
      <c r="A2592">
        <v>1021417</v>
      </c>
      <c r="B2592" t="s">
        <v>740</v>
      </c>
      <c r="C2592" t="s">
        <v>741</v>
      </c>
      <c r="D2592" t="s">
        <v>375</v>
      </c>
      <c r="E2592" t="s">
        <v>520</v>
      </c>
      <c r="F2592" t="s">
        <v>834</v>
      </c>
      <c r="G2592">
        <v>2021</v>
      </c>
      <c r="H2592">
        <v>4</v>
      </c>
      <c r="I2592" t="s">
        <v>743</v>
      </c>
      <c r="J2592" s="29">
        <v>44316</v>
      </c>
      <c r="K2592" t="s">
        <v>744</v>
      </c>
      <c r="L2592" t="s">
        <v>745</v>
      </c>
      <c r="M2592" t="s">
        <v>845</v>
      </c>
      <c r="N2592" t="s">
        <v>846</v>
      </c>
      <c r="O2592" t="s">
        <v>807</v>
      </c>
      <c r="P2592" t="s">
        <v>673</v>
      </c>
      <c r="Q2592" t="s">
        <v>749</v>
      </c>
      <c r="R2592" t="s">
        <v>514</v>
      </c>
      <c r="S2592" t="s">
        <v>1039</v>
      </c>
      <c r="T2592" t="s">
        <v>751</v>
      </c>
      <c r="U2592" t="s">
        <v>752</v>
      </c>
      <c r="V2592" t="s">
        <v>753</v>
      </c>
      <c r="W2592" t="s">
        <v>403</v>
      </c>
      <c r="X2592" t="s">
        <v>1127</v>
      </c>
      <c r="Y2592" t="s">
        <v>755</v>
      </c>
      <c r="Z2592" t="s">
        <v>380</v>
      </c>
      <c r="AA2592" t="s">
        <v>1128</v>
      </c>
      <c r="AB2592" t="s">
        <v>1129</v>
      </c>
      <c r="AC2592" t="s">
        <v>758</v>
      </c>
      <c r="AD2592" t="s">
        <v>1049</v>
      </c>
      <c r="AE2592" t="s">
        <v>247</v>
      </c>
      <c r="AF2592" t="s">
        <v>882</v>
      </c>
      <c r="AG2592" t="s">
        <v>761</v>
      </c>
      <c r="AH2592" t="s">
        <v>762</v>
      </c>
      <c r="AI2592" t="s">
        <v>883</v>
      </c>
      <c r="AJ2592">
        <v>3626.34</v>
      </c>
      <c r="AK2592">
        <v>0</v>
      </c>
      <c r="AL2592">
        <v>0</v>
      </c>
      <c r="AM2592" t="s">
        <v>764</v>
      </c>
      <c r="AN2592" t="s">
        <v>764</v>
      </c>
      <c r="AO2592" t="s">
        <v>764</v>
      </c>
    </row>
    <row r="2593" spans="1:41" x14ac:dyDescent="0.35">
      <c r="A2593">
        <v>1022702</v>
      </c>
      <c r="B2593" t="s">
        <v>740</v>
      </c>
      <c r="C2593" t="s">
        <v>741</v>
      </c>
      <c r="D2593" t="s">
        <v>375</v>
      </c>
      <c r="E2593" t="s">
        <v>493</v>
      </c>
      <c r="F2593" t="s">
        <v>834</v>
      </c>
      <c r="G2593">
        <v>2021</v>
      </c>
      <c r="H2593">
        <v>4</v>
      </c>
      <c r="I2593" t="s">
        <v>743</v>
      </c>
      <c r="J2593" s="29">
        <v>44316</v>
      </c>
      <c r="K2593" t="s">
        <v>744</v>
      </c>
      <c r="L2593" t="s">
        <v>745</v>
      </c>
      <c r="M2593" t="s">
        <v>845</v>
      </c>
      <c r="N2593" t="s">
        <v>846</v>
      </c>
      <c r="O2593" t="s">
        <v>807</v>
      </c>
      <c r="P2593" t="s">
        <v>673</v>
      </c>
      <c r="Q2593" t="s">
        <v>749</v>
      </c>
      <c r="R2593" t="s">
        <v>490</v>
      </c>
      <c r="S2593" t="s">
        <v>1040</v>
      </c>
      <c r="T2593" t="s">
        <v>751</v>
      </c>
      <c r="U2593" t="s">
        <v>752</v>
      </c>
      <c r="V2593" t="s">
        <v>753</v>
      </c>
      <c r="W2593" t="s">
        <v>392</v>
      </c>
      <c r="X2593" t="s">
        <v>881</v>
      </c>
      <c r="Y2593" t="s">
        <v>755</v>
      </c>
      <c r="Z2593" t="s">
        <v>380</v>
      </c>
      <c r="AA2593" t="s">
        <v>1128</v>
      </c>
      <c r="AB2593" t="s">
        <v>1129</v>
      </c>
      <c r="AC2593" t="s">
        <v>758</v>
      </c>
      <c r="AD2593" t="s">
        <v>1049</v>
      </c>
      <c r="AE2593" t="s">
        <v>766</v>
      </c>
      <c r="AF2593" t="s">
        <v>882</v>
      </c>
      <c r="AG2593" t="s">
        <v>761</v>
      </c>
      <c r="AH2593" t="s">
        <v>762</v>
      </c>
      <c r="AI2593" t="s">
        <v>883</v>
      </c>
      <c r="AJ2593">
        <v>753.95</v>
      </c>
      <c r="AK2593">
        <v>0</v>
      </c>
      <c r="AL2593">
        <v>0</v>
      </c>
      <c r="AM2593" t="s">
        <v>764</v>
      </c>
      <c r="AN2593" t="s">
        <v>764</v>
      </c>
      <c r="AO2593" t="s">
        <v>764</v>
      </c>
    </row>
    <row r="2594" spans="1:41" x14ac:dyDescent="0.35">
      <c r="A2594">
        <v>1022703</v>
      </c>
      <c r="B2594" t="s">
        <v>740</v>
      </c>
      <c r="C2594" t="s">
        <v>741</v>
      </c>
      <c r="D2594" t="s">
        <v>375</v>
      </c>
      <c r="E2594" t="s">
        <v>68</v>
      </c>
      <c r="F2594" t="s">
        <v>834</v>
      </c>
      <c r="G2594">
        <v>2021</v>
      </c>
      <c r="H2594">
        <v>4</v>
      </c>
      <c r="I2594" t="s">
        <v>743</v>
      </c>
      <c r="J2594" s="29">
        <v>44316</v>
      </c>
      <c r="K2594" t="s">
        <v>744</v>
      </c>
      <c r="L2594" t="s">
        <v>745</v>
      </c>
      <c r="M2594" t="s">
        <v>845</v>
      </c>
      <c r="N2594" t="s">
        <v>846</v>
      </c>
      <c r="O2594" t="s">
        <v>807</v>
      </c>
      <c r="P2594" t="s">
        <v>673</v>
      </c>
      <c r="Q2594" t="s">
        <v>749</v>
      </c>
      <c r="R2594" t="s">
        <v>490</v>
      </c>
      <c r="S2594" t="s">
        <v>1040</v>
      </c>
      <c r="T2594" t="s">
        <v>751</v>
      </c>
      <c r="U2594" t="s">
        <v>752</v>
      </c>
      <c r="V2594" t="s">
        <v>753</v>
      </c>
      <c r="W2594" t="s">
        <v>393</v>
      </c>
      <c r="X2594" t="s">
        <v>1130</v>
      </c>
      <c r="Y2594" t="s">
        <v>755</v>
      </c>
      <c r="Z2594" t="s">
        <v>380</v>
      </c>
      <c r="AA2594" t="s">
        <v>1128</v>
      </c>
      <c r="AB2594" t="s">
        <v>1129</v>
      </c>
      <c r="AC2594" t="s">
        <v>758</v>
      </c>
      <c r="AD2594" t="s">
        <v>1049</v>
      </c>
      <c r="AE2594" t="s">
        <v>766</v>
      </c>
      <c r="AF2594" t="s">
        <v>882</v>
      </c>
      <c r="AG2594" t="s">
        <v>761</v>
      </c>
      <c r="AH2594" t="s">
        <v>762</v>
      </c>
      <c r="AI2594" t="s">
        <v>883</v>
      </c>
      <c r="AJ2594">
        <v>953.19</v>
      </c>
      <c r="AK2594">
        <v>0</v>
      </c>
      <c r="AL2594">
        <v>0</v>
      </c>
      <c r="AM2594" t="s">
        <v>764</v>
      </c>
      <c r="AN2594" t="s">
        <v>764</v>
      </c>
      <c r="AO2594" t="s">
        <v>764</v>
      </c>
    </row>
    <row r="2595" spans="1:41" x14ac:dyDescent="0.35">
      <c r="A2595">
        <v>1023867</v>
      </c>
      <c r="B2595" t="s">
        <v>740</v>
      </c>
      <c r="C2595" t="s">
        <v>741</v>
      </c>
      <c r="D2595" t="s">
        <v>375</v>
      </c>
      <c r="E2595" t="s">
        <v>543</v>
      </c>
      <c r="F2595" t="s">
        <v>834</v>
      </c>
      <c r="G2595">
        <v>2021</v>
      </c>
      <c r="H2595">
        <v>4</v>
      </c>
      <c r="I2595" t="s">
        <v>743</v>
      </c>
      <c r="J2595" s="29">
        <v>44316</v>
      </c>
      <c r="K2595" t="s">
        <v>744</v>
      </c>
      <c r="L2595" t="s">
        <v>745</v>
      </c>
      <c r="M2595" t="s">
        <v>845</v>
      </c>
      <c r="N2595" t="s">
        <v>846</v>
      </c>
      <c r="O2595" t="s">
        <v>807</v>
      </c>
      <c r="P2595" t="s">
        <v>673</v>
      </c>
      <c r="Q2595" t="s">
        <v>749</v>
      </c>
      <c r="R2595" t="s">
        <v>544</v>
      </c>
      <c r="S2595" t="s">
        <v>1038</v>
      </c>
      <c r="T2595" t="s">
        <v>751</v>
      </c>
      <c r="U2595" t="s">
        <v>752</v>
      </c>
      <c r="V2595" t="s">
        <v>753</v>
      </c>
      <c r="W2595" t="s">
        <v>378</v>
      </c>
      <c r="X2595" t="s">
        <v>1131</v>
      </c>
      <c r="Y2595" t="s">
        <v>755</v>
      </c>
      <c r="Z2595" t="s">
        <v>380</v>
      </c>
      <c r="AA2595" t="s">
        <v>1128</v>
      </c>
      <c r="AB2595" t="s">
        <v>1129</v>
      </c>
      <c r="AC2595" t="s">
        <v>758</v>
      </c>
      <c r="AD2595" t="s">
        <v>1049</v>
      </c>
      <c r="AE2595" t="s">
        <v>768</v>
      </c>
      <c r="AF2595" t="s">
        <v>882</v>
      </c>
      <c r="AG2595" t="s">
        <v>761</v>
      </c>
      <c r="AH2595" t="s">
        <v>762</v>
      </c>
      <c r="AI2595" t="s">
        <v>883</v>
      </c>
      <c r="AJ2595">
        <v>2090.58</v>
      </c>
      <c r="AK2595">
        <v>0</v>
      </c>
      <c r="AL2595">
        <v>0</v>
      </c>
      <c r="AM2595" t="s">
        <v>764</v>
      </c>
      <c r="AN2595" t="s">
        <v>764</v>
      </c>
      <c r="AO2595" t="s">
        <v>764</v>
      </c>
    </row>
    <row r="2596" spans="1:41" x14ac:dyDescent="0.35">
      <c r="A2596">
        <v>1023870</v>
      </c>
      <c r="B2596" t="s">
        <v>740</v>
      </c>
      <c r="C2596" t="s">
        <v>741</v>
      </c>
      <c r="D2596" t="s">
        <v>375</v>
      </c>
      <c r="E2596" t="s">
        <v>548</v>
      </c>
      <c r="F2596" t="s">
        <v>834</v>
      </c>
      <c r="G2596">
        <v>2021</v>
      </c>
      <c r="H2596">
        <v>4</v>
      </c>
      <c r="I2596" t="s">
        <v>743</v>
      </c>
      <c r="J2596" s="29">
        <v>44316</v>
      </c>
      <c r="K2596" t="s">
        <v>744</v>
      </c>
      <c r="L2596" t="s">
        <v>745</v>
      </c>
      <c r="M2596" t="s">
        <v>845</v>
      </c>
      <c r="N2596" t="s">
        <v>846</v>
      </c>
      <c r="O2596" t="s">
        <v>807</v>
      </c>
      <c r="P2596" t="s">
        <v>673</v>
      </c>
      <c r="Q2596" t="s">
        <v>749</v>
      </c>
      <c r="R2596" t="s">
        <v>544</v>
      </c>
      <c r="S2596" t="s">
        <v>1038</v>
      </c>
      <c r="T2596" t="s">
        <v>751</v>
      </c>
      <c r="U2596" t="s">
        <v>752</v>
      </c>
      <c r="V2596" t="s">
        <v>753</v>
      </c>
      <c r="W2596" t="s">
        <v>395</v>
      </c>
      <c r="X2596" t="s">
        <v>1132</v>
      </c>
      <c r="Y2596" t="s">
        <v>755</v>
      </c>
      <c r="Z2596" t="s">
        <v>380</v>
      </c>
      <c r="AA2596" t="s">
        <v>1128</v>
      </c>
      <c r="AB2596" t="s">
        <v>1129</v>
      </c>
      <c r="AC2596" t="s">
        <v>758</v>
      </c>
      <c r="AD2596" t="s">
        <v>1049</v>
      </c>
      <c r="AE2596" t="s">
        <v>768</v>
      </c>
      <c r="AF2596" t="s">
        <v>882</v>
      </c>
      <c r="AG2596" t="s">
        <v>761</v>
      </c>
      <c r="AH2596" t="s">
        <v>762</v>
      </c>
      <c r="AI2596" t="s">
        <v>883</v>
      </c>
      <c r="AJ2596">
        <v>634.5</v>
      </c>
      <c r="AK2596">
        <v>0</v>
      </c>
      <c r="AL2596">
        <v>0</v>
      </c>
      <c r="AM2596" t="s">
        <v>764</v>
      </c>
      <c r="AN2596" t="s">
        <v>764</v>
      </c>
      <c r="AO2596" t="s">
        <v>764</v>
      </c>
    </row>
    <row r="2597" spans="1:41" x14ac:dyDescent="0.35">
      <c r="A2597">
        <v>1023872</v>
      </c>
      <c r="B2597" t="s">
        <v>740</v>
      </c>
      <c r="C2597" t="s">
        <v>741</v>
      </c>
      <c r="D2597" t="s">
        <v>375</v>
      </c>
      <c r="E2597" t="s">
        <v>550</v>
      </c>
      <c r="F2597" t="s">
        <v>834</v>
      </c>
      <c r="G2597">
        <v>2021</v>
      </c>
      <c r="H2597">
        <v>4</v>
      </c>
      <c r="I2597" t="s">
        <v>743</v>
      </c>
      <c r="J2597" s="29">
        <v>44316</v>
      </c>
      <c r="K2597" t="s">
        <v>744</v>
      </c>
      <c r="L2597" t="s">
        <v>745</v>
      </c>
      <c r="M2597" t="s">
        <v>845</v>
      </c>
      <c r="N2597" t="s">
        <v>846</v>
      </c>
      <c r="O2597" t="s">
        <v>807</v>
      </c>
      <c r="P2597" t="s">
        <v>673</v>
      </c>
      <c r="Q2597" t="s">
        <v>749</v>
      </c>
      <c r="R2597" t="s">
        <v>544</v>
      </c>
      <c r="S2597" t="s">
        <v>1038</v>
      </c>
      <c r="T2597" t="s">
        <v>751</v>
      </c>
      <c r="U2597" t="s">
        <v>752</v>
      </c>
      <c r="V2597" t="s">
        <v>753</v>
      </c>
      <c r="W2597" t="s">
        <v>403</v>
      </c>
      <c r="X2597" t="s">
        <v>1127</v>
      </c>
      <c r="Y2597" t="s">
        <v>755</v>
      </c>
      <c r="Z2597" t="s">
        <v>380</v>
      </c>
      <c r="AA2597" t="s">
        <v>1128</v>
      </c>
      <c r="AB2597" t="s">
        <v>1129</v>
      </c>
      <c r="AC2597" t="s">
        <v>758</v>
      </c>
      <c r="AD2597" t="s">
        <v>1049</v>
      </c>
      <c r="AE2597" t="s">
        <v>768</v>
      </c>
      <c r="AF2597" t="s">
        <v>882</v>
      </c>
      <c r="AG2597" t="s">
        <v>761</v>
      </c>
      <c r="AH2597" t="s">
        <v>762</v>
      </c>
      <c r="AI2597" t="s">
        <v>883</v>
      </c>
      <c r="AJ2597">
        <v>4865.33</v>
      </c>
      <c r="AK2597">
        <v>0</v>
      </c>
      <c r="AL2597">
        <v>0</v>
      </c>
      <c r="AM2597" t="s">
        <v>764</v>
      </c>
      <c r="AN2597" t="s">
        <v>764</v>
      </c>
      <c r="AO2597" t="s">
        <v>764</v>
      </c>
    </row>
    <row r="2598" spans="1:41" x14ac:dyDescent="0.35">
      <c r="A2598">
        <v>1024737</v>
      </c>
      <c r="B2598" t="s">
        <v>740</v>
      </c>
      <c r="C2598" t="s">
        <v>741</v>
      </c>
      <c r="D2598" t="s">
        <v>375</v>
      </c>
      <c r="E2598" t="s">
        <v>470</v>
      </c>
      <c r="F2598" t="s">
        <v>834</v>
      </c>
      <c r="G2598">
        <v>2021</v>
      </c>
      <c r="H2598">
        <v>4</v>
      </c>
      <c r="I2598" t="s">
        <v>743</v>
      </c>
      <c r="J2598" s="29">
        <v>44316</v>
      </c>
      <c r="K2598" t="s">
        <v>744</v>
      </c>
      <c r="L2598" t="s">
        <v>745</v>
      </c>
      <c r="M2598" t="s">
        <v>845</v>
      </c>
      <c r="N2598" t="s">
        <v>846</v>
      </c>
      <c r="O2598" t="s">
        <v>807</v>
      </c>
      <c r="P2598" t="s">
        <v>673</v>
      </c>
      <c r="Q2598" t="s">
        <v>749</v>
      </c>
      <c r="R2598" t="s">
        <v>471</v>
      </c>
      <c r="S2598" t="s">
        <v>1041</v>
      </c>
      <c r="T2598" t="s">
        <v>751</v>
      </c>
      <c r="U2598" t="s">
        <v>752</v>
      </c>
      <c r="V2598" t="s">
        <v>753</v>
      </c>
      <c r="W2598" t="s">
        <v>378</v>
      </c>
      <c r="X2598" t="s">
        <v>1131</v>
      </c>
      <c r="Y2598" t="s">
        <v>755</v>
      </c>
      <c r="Z2598" t="s">
        <v>380</v>
      </c>
      <c r="AA2598" t="s">
        <v>1128</v>
      </c>
      <c r="AB2598" t="s">
        <v>1129</v>
      </c>
      <c r="AC2598" t="s">
        <v>758</v>
      </c>
      <c r="AD2598" t="s">
        <v>1049</v>
      </c>
      <c r="AE2598" t="s">
        <v>472</v>
      </c>
      <c r="AF2598" t="s">
        <v>882</v>
      </c>
      <c r="AG2598" t="s">
        <v>761</v>
      </c>
      <c r="AH2598" t="s">
        <v>762</v>
      </c>
      <c r="AI2598" t="s">
        <v>883</v>
      </c>
      <c r="AJ2598">
        <v>13663.1</v>
      </c>
      <c r="AK2598">
        <v>0</v>
      </c>
      <c r="AL2598">
        <v>0</v>
      </c>
      <c r="AM2598" t="s">
        <v>764</v>
      </c>
      <c r="AN2598" t="s">
        <v>764</v>
      </c>
      <c r="AO2598" t="s">
        <v>764</v>
      </c>
    </row>
    <row r="2599" spans="1:41" x14ac:dyDescent="0.35">
      <c r="A2599">
        <v>1024739</v>
      </c>
      <c r="B2599" t="s">
        <v>740</v>
      </c>
      <c r="C2599" t="s">
        <v>741</v>
      </c>
      <c r="D2599" t="s">
        <v>375</v>
      </c>
      <c r="E2599" t="s">
        <v>65</v>
      </c>
      <c r="F2599" t="s">
        <v>834</v>
      </c>
      <c r="G2599">
        <v>2021</v>
      </c>
      <c r="H2599">
        <v>4</v>
      </c>
      <c r="I2599" t="s">
        <v>743</v>
      </c>
      <c r="J2599" s="29">
        <v>44316</v>
      </c>
      <c r="K2599" t="s">
        <v>744</v>
      </c>
      <c r="L2599" t="s">
        <v>745</v>
      </c>
      <c r="M2599" t="s">
        <v>845</v>
      </c>
      <c r="N2599" t="s">
        <v>846</v>
      </c>
      <c r="O2599" t="s">
        <v>807</v>
      </c>
      <c r="P2599" t="s">
        <v>673</v>
      </c>
      <c r="Q2599" t="s">
        <v>749</v>
      </c>
      <c r="R2599" t="s">
        <v>471</v>
      </c>
      <c r="S2599" t="s">
        <v>1041</v>
      </c>
      <c r="T2599" t="s">
        <v>751</v>
      </c>
      <c r="U2599" t="s">
        <v>752</v>
      </c>
      <c r="V2599" t="s">
        <v>753</v>
      </c>
      <c r="W2599" t="s">
        <v>393</v>
      </c>
      <c r="X2599" t="s">
        <v>1130</v>
      </c>
      <c r="Y2599" t="s">
        <v>755</v>
      </c>
      <c r="Z2599" t="s">
        <v>380</v>
      </c>
      <c r="AA2599" t="s">
        <v>1128</v>
      </c>
      <c r="AB2599" t="s">
        <v>1129</v>
      </c>
      <c r="AC2599" t="s">
        <v>758</v>
      </c>
      <c r="AD2599" t="s">
        <v>1049</v>
      </c>
      <c r="AE2599" t="s">
        <v>472</v>
      </c>
      <c r="AF2599" t="s">
        <v>882</v>
      </c>
      <c r="AG2599" t="s">
        <v>761</v>
      </c>
      <c r="AH2599" t="s">
        <v>762</v>
      </c>
      <c r="AI2599" t="s">
        <v>883</v>
      </c>
      <c r="AJ2599">
        <v>556.69000000000005</v>
      </c>
      <c r="AK2599">
        <v>0</v>
      </c>
      <c r="AL2599">
        <v>0</v>
      </c>
      <c r="AM2599" t="s">
        <v>764</v>
      </c>
      <c r="AN2599" t="s">
        <v>764</v>
      </c>
      <c r="AO2599" t="s">
        <v>764</v>
      </c>
    </row>
    <row r="2600" spans="1:41" x14ac:dyDescent="0.35">
      <c r="A2600">
        <v>1024740</v>
      </c>
      <c r="B2600" t="s">
        <v>740</v>
      </c>
      <c r="C2600" t="s">
        <v>741</v>
      </c>
      <c r="D2600" t="s">
        <v>375</v>
      </c>
      <c r="E2600" t="s">
        <v>478</v>
      </c>
      <c r="F2600" t="s">
        <v>834</v>
      </c>
      <c r="G2600">
        <v>2021</v>
      </c>
      <c r="H2600">
        <v>4</v>
      </c>
      <c r="I2600" t="s">
        <v>743</v>
      </c>
      <c r="J2600" s="29">
        <v>44316</v>
      </c>
      <c r="K2600" t="s">
        <v>744</v>
      </c>
      <c r="L2600" t="s">
        <v>745</v>
      </c>
      <c r="M2600" t="s">
        <v>845</v>
      </c>
      <c r="N2600" t="s">
        <v>846</v>
      </c>
      <c r="O2600" t="s">
        <v>807</v>
      </c>
      <c r="P2600" t="s">
        <v>673</v>
      </c>
      <c r="Q2600" t="s">
        <v>749</v>
      </c>
      <c r="R2600" t="s">
        <v>471</v>
      </c>
      <c r="S2600" t="s">
        <v>1041</v>
      </c>
      <c r="T2600" t="s">
        <v>751</v>
      </c>
      <c r="U2600" t="s">
        <v>752</v>
      </c>
      <c r="V2600" t="s">
        <v>753</v>
      </c>
      <c r="W2600" t="s">
        <v>403</v>
      </c>
      <c r="X2600" t="s">
        <v>1127</v>
      </c>
      <c r="Y2600" t="s">
        <v>755</v>
      </c>
      <c r="Z2600" t="s">
        <v>380</v>
      </c>
      <c r="AA2600" t="s">
        <v>1128</v>
      </c>
      <c r="AB2600" t="s">
        <v>1129</v>
      </c>
      <c r="AC2600" t="s">
        <v>758</v>
      </c>
      <c r="AD2600" t="s">
        <v>1049</v>
      </c>
      <c r="AE2600" t="s">
        <v>472</v>
      </c>
      <c r="AF2600" t="s">
        <v>882</v>
      </c>
      <c r="AG2600" t="s">
        <v>761</v>
      </c>
      <c r="AH2600" t="s">
        <v>762</v>
      </c>
      <c r="AI2600" t="s">
        <v>883</v>
      </c>
      <c r="AJ2600">
        <v>533.73</v>
      </c>
      <c r="AK2600">
        <v>0</v>
      </c>
      <c r="AL2600">
        <v>0</v>
      </c>
      <c r="AM2600" t="s">
        <v>764</v>
      </c>
      <c r="AN2600" t="s">
        <v>764</v>
      </c>
      <c r="AO2600" t="s">
        <v>764</v>
      </c>
    </row>
    <row r="2601" spans="1:41" x14ac:dyDescent="0.35">
      <c r="A2601">
        <v>1024995</v>
      </c>
      <c r="B2601" t="s">
        <v>740</v>
      </c>
      <c r="C2601" t="s">
        <v>741</v>
      </c>
      <c r="D2601" t="s">
        <v>375</v>
      </c>
      <c r="E2601" t="s">
        <v>374</v>
      </c>
      <c r="F2601" t="s">
        <v>834</v>
      </c>
      <c r="G2601">
        <v>2021</v>
      </c>
      <c r="H2601">
        <v>4</v>
      </c>
      <c r="I2601" t="s">
        <v>743</v>
      </c>
      <c r="J2601" s="29">
        <v>44316</v>
      </c>
      <c r="K2601" t="s">
        <v>744</v>
      </c>
      <c r="L2601" t="s">
        <v>745</v>
      </c>
      <c r="M2601" t="s">
        <v>845</v>
      </c>
      <c r="N2601" t="s">
        <v>846</v>
      </c>
      <c r="O2601" t="s">
        <v>807</v>
      </c>
      <c r="P2601" t="s">
        <v>673</v>
      </c>
      <c r="Q2601" t="s">
        <v>749</v>
      </c>
      <c r="R2601" t="s">
        <v>376</v>
      </c>
      <c r="S2601" t="s">
        <v>1042</v>
      </c>
      <c r="T2601" t="s">
        <v>751</v>
      </c>
      <c r="U2601" t="s">
        <v>752</v>
      </c>
      <c r="V2601" t="s">
        <v>753</v>
      </c>
      <c r="W2601" t="s">
        <v>378</v>
      </c>
      <c r="X2601" t="s">
        <v>1131</v>
      </c>
      <c r="Y2601" t="s">
        <v>755</v>
      </c>
      <c r="Z2601" t="s">
        <v>380</v>
      </c>
      <c r="AA2601" t="s">
        <v>1128</v>
      </c>
      <c r="AB2601" t="s">
        <v>1129</v>
      </c>
      <c r="AC2601" t="s">
        <v>758</v>
      </c>
      <c r="AD2601" t="s">
        <v>1049</v>
      </c>
      <c r="AE2601" t="s">
        <v>768</v>
      </c>
      <c r="AF2601" t="s">
        <v>882</v>
      </c>
      <c r="AG2601" t="s">
        <v>761</v>
      </c>
      <c r="AH2601" t="s">
        <v>762</v>
      </c>
      <c r="AI2601" t="s">
        <v>883</v>
      </c>
      <c r="AJ2601">
        <v>5122.04</v>
      </c>
      <c r="AK2601">
        <v>0</v>
      </c>
      <c r="AL2601">
        <v>0</v>
      </c>
      <c r="AM2601" t="s">
        <v>764</v>
      </c>
      <c r="AN2601" t="s">
        <v>764</v>
      </c>
      <c r="AO2601" t="s">
        <v>764</v>
      </c>
    </row>
    <row r="2602" spans="1:41" x14ac:dyDescent="0.35">
      <c r="A2602">
        <v>1024996</v>
      </c>
      <c r="B2602" t="s">
        <v>740</v>
      </c>
      <c r="C2602" t="s">
        <v>741</v>
      </c>
      <c r="D2602" t="s">
        <v>375</v>
      </c>
      <c r="E2602" t="s">
        <v>391</v>
      </c>
      <c r="F2602" t="s">
        <v>834</v>
      </c>
      <c r="G2602">
        <v>2021</v>
      </c>
      <c r="H2602">
        <v>4</v>
      </c>
      <c r="I2602" t="s">
        <v>743</v>
      </c>
      <c r="J2602" s="29">
        <v>44316</v>
      </c>
      <c r="K2602" t="s">
        <v>744</v>
      </c>
      <c r="L2602" t="s">
        <v>745</v>
      </c>
      <c r="M2602" t="s">
        <v>845</v>
      </c>
      <c r="N2602" t="s">
        <v>846</v>
      </c>
      <c r="O2602" t="s">
        <v>807</v>
      </c>
      <c r="P2602" t="s">
        <v>673</v>
      </c>
      <c r="Q2602" t="s">
        <v>749</v>
      </c>
      <c r="R2602" t="s">
        <v>376</v>
      </c>
      <c r="S2602" t="s">
        <v>1042</v>
      </c>
      <c r="T2602" t="s">
        <v>751</v>
      </c>
      <c r="U2602" t="s">
        <v>752</v>
      </c>
      <c r="V2602" t="s">
        <v>753</v>
      </c>
      <c r="W2602" t="s">
        <v>392</v>
      </c>
      <c r="X2602" t="s">
        <v>881</v>
      </c>
      <c r="Y2602" t="s">
        <v>755</v>
      </c>
      <c r="Z2602" t="s">
        <v>380</v>
      </c>
      <c r="AA2602" t="s">
        <v>1128</v>
      </c>
      <c r="AB2602" t="s">
        <v>1129</v>
      </c>
      <c r="AC2602" t="s">
        <v>758</v>
      </c>
      <c r="AD2602" t="s">
        <v>1049</v>
      </c>
      <c r="AE2602" t="s">
        <v>768</v>
      </c>
      <c r="AF2602" t="s">
        <v>882</v>
      </c>
      <c r="AG2602" t="s">
        <v>761</v>
      </c>
      <c r="AH2602" t="s">
        <v>762</v>
      </c>
      <c r="AI2602" t="s">
        <v>883</v>
      </c>
      <c r="AJ2602">
        <v>563.65</v>
      </c>
      <c r="AK2602">
        <v>0</v>
      </c>
      <c r="AL2602">
        <v>0</v>
      </c>
      <c r="AM2602" t="s">
        <v>764</v>
      </c>
      <c r="AN2602" t="s">
        <v>764</v>
      </c>
      <c r="AO2602" t="s">
        <v>764</v>
      </c>
    </row>
    <row r="2603" spans="1:41" x14ac:dyDescent="0.35">
      <c r="A2603">
        <v>1024997</v>
      </c>
      <c r="B2603" t="s">
        <v>740</v>
      </c>
      <c r="C2603" t="s">
        <v>741</v>
      </c>
      <c r="D2603" t="s">
        <v>375</v>
      </c>
      <c r="E2603" t="s">
        <v>61</v>
      </c>
      <c r="F2603" t="s">
        <v>834</v>
      </c>
      <c r="G2603">
        <v>2021</v>
      </c>
      <c r="H2603">
        <v>4</v>
      </c>
      <c r="I2603" t="s">
        <v>743</v>
      </c>
      <c r="J2603" s="29">
        <v>44316</v>
      </c>
      <c r="K2603" t="s">
        <v>744</v>
      </c>
      <c r="L2603" t="s">
        <v>745</v>
      </c>
      <c r="M2603" t="s">
        <v>845</v>
      </c>
      <c r="N2603" t="s">
        <v>846</v>
      </c>
      <c r="O2603" t="s">
        <v>807</v>
      </c>
      <c r="P2603" t="s">
        <v>673</v>
      </c>
      <c r="Q2603" t="s">
        <v>749</v>
      </c>
      <c r="R2603" t="s">
        <v>376</v>
      </c>
      <c r="S2603" t="s">
        <v>1042</v>
      </c>
      <c r="T2603" t="s">
        <v>751</v>
      </c>
      <c r="U2603" t="s">
        <v>752</v>
      </c>
      <c r="V2603" t="s">
        <v>753</v>
      </c>
      <c r="W2603" t="s">
        <v>393</v>
      </c>
      <c r="X2603" t="s">
        <v>1130</v>
      </c>
      <c r="Y2603" t="s">
        <v>755</v>
      </c>
      <c r="Z2603" t="s">
        <v>380</v>
      </c>
      <c r="AA2603" t="s">
        <v>1128</v>
      </c>
      <c r="AB2603" t="s">
        <v>1129</v>
      </c>
      <c r="AC2603" t="s">
        <v>758</v>
      </c>
      <c r="AD2603" t="s">
        <v>1049</v>
      </c>
      <c r="AE2603" t="s">
        <v>768</v>
      </c>
      <c r="AF2603" t="s">
        <v>882</v>
      </c>
      <c r="AG2603" t="s">
        <v>761</v>
      </c>
      <c r="AH2603" t="s">
        <v>762</v>
      </c>
      <c r="AI2603" t="s">
        <v>883</v>
      </c>
      <c r="AJ2603">
        <v>6055.61</v>
      </c>
      <c r="AK2603">
        <v>0</v>
      </c>
      <c r="AL2603">
        <v>0</v>
      </c>
      <c r="AM2603" t="s">
        <v>764</v>
      </c>
      <c r="AN2603" t="s">
        <v>764</v>
      </c>
      <c r="AO2603" t="s">
        <v>764</v>
      </c>
    </row>
    <row r="2604" spans="1:41" x14ac:dyDescent="0.35">
      <c r="A2604">
        <v>1024998</v>
      </c>
      <c r="B2604" t="s">
        <v>740</v>
      </c>
      <c r="C2604" t="s">
        <v>741</v>
      </c>
      <c r="D2604" t="s">
        <v>375</v>
      </c>
      <c r="E2604" t="s">
        <v>394</v>
      </c>
      <c r="F2604" t="s">
        <v>834</v>
      </c>
      <c r="G2604">
        <v>2021</v>
      </c>
      <c r="H2604">
        <v>4</v>
      </c>
      <c r="I2604" t="s">
        <v>743</v>
      </c>
      <c r="J2604" s="29">
        <v>44316</v>
      </c>
      <c r="K2604" t="s">
        <v>744</v>
      </c>
      <c r="L2604" t="s">
        <v>745</v>
      </c>
      <c r="M2604" t="s">
        <v>845</v>
      </c>
      <c r="N2604" t="s">
        <v>846</v>
      </c>
      <c r="O2604" t="s">
        <v>807</v>
      </c>
      <c r="P2604" t="s">
        <v>673</v>
      </c>
      <c r="Q2604" t="s">
        <v>749</v>
      </c>
      <c r="R2604" t="s">
        <v>376</v>
      </c>
      <c r="S2604" t="s">
        <v>1042</v>
      </c>
      <c r="T2604" t="s">
        <v>751</v>
      </c>
      <c r="U2604" t="s">
        <v>752</v>
      </c>
      <c r="V2604" t="s">
        <v>753</v>
      </c>
      <c r="W2604" t="s">
        <v>395</v>
      </c>
      <c r="X2604" t="s">
        <v>1132</v>
      </c>
      <c r="Y2604" t="s">
        <v>755</v>
      </c>
      <c r="Z2604" t="s">
        <v>380</v>
      </c>
      <c r="AA2604" t="s">
        <v>1128</v>
      </c>
      <c r="AB2604" t="s">
        <v>1129</v>
      </c>
      <c r="AC2604" t="s">
        <v>758</v>
      </c>
      <c r="AD2604" t="s">
        <v>1049</v>
      </c>
      <c r="AE2604" t="s">
        <v>768</v>
      </c>
      <c r="AF2604" t="s">
        <v>882</v>
      </c>
      <c r="AG2604" t="s">
        <v>761</v>
      </c>
      <c r="AH2604" t="s">
        <v>762</v>
      </c>
      <c r="AI2604" t="s">
        <v>883</v>
      </c>
      <c r="AJ2604">
        <v>961.28</v>
      </c>
      <c r="AK2604">
        <v>0</v>
      </c>
      <c r="AL2604">
        <v>0</v>
      </c>
      <c r="AM2604" t="s">
        <v>764</v>
      </c>
      <c r="AN2604" t="s">
        <v>764</v>
      </c>
      <c r="AO2604" t="s">
        <v>764</v>
      </c>
    </row>
    <row r="2605" spans="1:41" x14ac:dyDescent="0.35">
      <c r="A2605">
        <v>1024999</v>
      </c>
      <c r="B2605" t="s">
        <v>740</v>
      </c>
      <c r="C2605" t="s">
        <v>741</v>
      </c>
      <c r="D2605" t="s">
        <v>375</v>
      </c>
      <c r="E2605" t="s">
        <v>402</v>
      </c>
      <c r="F2605" t="s">
        <v>834</v>
      </c>
      <c r="G2605">
        <v>2021</v>
      </c>
      <c r="H2605">
        <v>4</v>
      </c>
      <c r="I2605" t="s">
        <v>743</v>
      </c>
      <c r="J2605" s="29">
        <v>44316</v>
      </c>
      <c r="K2605" t="s">
        <v>744</v>
      </c>
      <c r="L2605" t="s">
        <v>745</v>
      </c>
      <c r="M2605" t="s">
        <v>845</v>
      </c>
      <c r="N2605" t="s">
        <v>846</v>
      </c>
      <c r="O2605" t="s">
        <v>807</v>
      </c>
      <c r="P2605" t="s">
        <v>673</v>
      </c>
      <c r="Q2605" t="s">
        <v>749</v>
      </c>
      <c r="R2605" t="s">
        <v>376</v>
      </c>
      <c r="S2605" t="s">
        <v>1042</v>
      </c>
      <c r="T2605" t="s">
        <v>751</v>
      </c>
      <c r="U2605" t="s">
        <v>752</v>
      </c>
      <c r="V2605" t="s">
        <v>753</v>
      </c>
      <c r="W2605" t="s">
        <v>403</v>
      </c>
      <c r="X2605" t="s">
        <v>1127</v>
      </c>
      <c r="Y2605" t="s">
        <v>755</v>
      </c>
      <c r="Z2605" t="s">
        <v>380</v>
      </c>
      <c r="AA2605" t="s">
        <v>1128</v>
      </c>
      <c r="AB2605" t="s">
        <v>1129</v>
      </c>
      <c r="AC2605" t="s">
        <v>758</v>
      </c>
      <c r="AD2605" t="s">
        <v>1049</v>
      </c>
      <c r="AE2605" t="s">
        <v>768</v>
      </c>
      <c r="AF2605" t="s">
        <v>882</v>
      </c>
      <c r="AG2605" t="s">
        <v>761</v>
      </c>
      <c r="AH2605" t="s">
        <v>762</v>
      </c>
      <c r="AI2605" t="s">
        <v>883</v>
      </c>
      <c r="AJ2605">
        <v>3522.67</v>
      </c>
      <c r="AK2605">
        <v>0</v>
      </c>
      <c r="AL2605">
        <v>0</v>
      </c>
      <c r="AM2605" t="s">
        <v>764</v>
      </c>
      <c r="AN2605" t="s">
        <v>764</v>
      </c>
      <c r="AO2605" t="s">
        <v>764</v>
      </c>
    </row>
    <row r="2606" spans="1:41" x14ac:dyDescent="0.35">
      <c r="A2606">
        <v>1027259</v>
      </c>
      <c r="B2606" t="s">
        <v>740</v>
      </c>
      <c r="C2606" t="s">
        <v>741</v>
      </c>
      <c r="D2606" t="s">
        <v>375</v>
      </c>
      <c r="E2606" t="s">
        <v>560</v>
      </c>
      <c r="F2606" t="s">
        <v>834</v>
      </c>
      <c r="G2606">
        <v>2021</v>
      </c>
      <c r="H2606">
        <v>4</v>
      </c>
      <c r="I2606" t="s">
        <v>743</v>
      </c>
      <c r="J2606" s="29">
        <v>44316</v>
      </c>
      <c r="K2606" t="s">
        <v>744</v>
      </c>
      <c r="L2606" t="s">
        <v>745</v>
      </c>
      <c r="M2606" t="s">
        <v>845</v>
      </c>
      <c r="N2606" t="s">
        <v>846</v>
      </c>
      <c r="O2606" t="s">
        <v>807</v>
      </c>
      <c r="P2606" t="s">
        <v>673</v>
      </c>
      <c r="Q2606" t="s">
        <v>749</v>
      </c>
      <c r="R2606" t="s">
        <v>561</v>
      </c>
      <c r="S2606" t="s">
        <v>1037</v>
      </c>
      <c r="T2606" t="s">
        <v>751</v>
      </c>
      <c r="U2606" t="s">
        <v>752</v>
      </c>
      <c r="V2606" t="s">
        <v>753</v>
      </c>
      <c r="W2606" t="s">
        <v>378</v>
      </c>
      <c r="X2606" t="s">
        <v>1131</v>
      </c>
      <c r="Y2606" t="s">
        <v>755</v>
      </c>
      <c r="Z2606" t="s">
        <v>380</v>
      </c>
      <c r="AA2606" t="s">
        <v>1128</v>
      </c>
      <c r="AB2606" t="s">
        <v>1129</v>
      </c>
      <c r="AC2606" t="s">
        <v>758</v>
      </c>
      <c r="AD2606" t="s">
        <v>1049</v>
      </c>
      <c r="AE2606" t="s">
        <v>562</v>
      </c>
      <c r="AF2606" t="s">
        <v>882</v>
      </c>
      <c r="AG2606" t="s">
        <v>761</v>
      </c>
      <c r="AH2606" t="s">
        <v>762</v>
      </c>
      <c r="AI2606" t="s">
        <v>883</v>
      </c>
      <c r="AJ2606">
        <v>2220.6799999999998</v>
      </c>
      <c r="AK2606">
        <v>0</v>
      </c>
      <c r="AL2606">
        <v>0</v>
      </c>
      <c r="AM2606" t="s">
        <v>764</v>
      </c>
      <c r="AN2606" t="s">
        <v>764</v>
      </c>
      <c r="AO2606" t="s">
        <v>764</v>
      </c>
    </row>
    <row r="2607" spans="1:41" x14ac:dyDescent="0.35">
      <c r="A2607">
        <v>1027260</v>
      </c>
      <c r="B2607" t="s">
        <v>740</v>
      </c>
      <c r="C2607" t="s">
        <v>741</v>
      </c>
      <c r="D2607" t="s">
        <v>375</v>
      </c>
      <c r="E2607" t="s">
        <v>78</v>
      </c>
      <c r="F2607" t="s">
        <v>834</v>
      </c>
      <c r="G2607">
        <v>2021</v>
      </c>
      <c r="H2607">
        <v>4</v>
      </c>
      <c r="I2607" t="s">
        <v>743</v>
      </c>
      <c r="J2607" s="29">
        <v>44316</v>
      </c>
      <c r="K2607" t="s">
        <v>744</v>
      </c>
      <c r="L2607" t="s">
        <v>745</v>
      </c>
      <c r="M2607" t="s">
        <v>845</v>
      </c>
      <c r="N2607" t="s">
        <v>846</v>
      </c>
      <c r="O2607" t="s">
        <v>807</v>
      </c>
      <c r="P2607" t="s">
        <v>673</v>
      </c>
      <c r="Q2607" t="s">
        <v>749</v>
      </c>
      <c r="R2607" t="s">
        <v>561</v>
      </c>
      <c r="S2607" t="s">
        <v>1037</v>
      </c>
      <c r="T2607" t="s">
        <v>751</v>
      </c>
      <c r="U2607" t="s">
        <v>752</v>
      </c>
      <c r="V2607" t="s">
        <v>753</v>
      </c>
      <c r="W2607" t="s">
        <v>393</v>
      </c>
      <c r="X2607" t="s">
        <v>1130</v>
      </c>
      <c r="Y2607" t="s">
        <v>755</v>
      </c>
      <c r="Z2607" t="s">
        <v>380</v>
      </c>
      <c r="AA2607" t="s">
        <v>1128</v>
      </c>
      <c r="AB2607" t="s">
        <v>1129</v>
      </c>
      <c r="AC2607" t="s">
        <v>758</v>
      </c>
      <c r="AD2607" t="s">
        <v>1049</v>
      </c>
      <c r="AE2607" t="s">
        <v>562</v>
      </c>
      <c r="AF2607" t="s">
        <v>882</v>
      </c>
      <c r="AG2607" t="s">
        <v>761</v>
      </c>
      <c r="AH2607" t="s">
        <v>762</v>
      </c>
      <c r="AI2607" t="s">
        <v>883</v>
      </c>
      <c r="AJ2607">
        <v>611.29</v>
      </c>
      <c r="AK2607">
        <v>0</v>
      </c>
      <c r="AL2607">
        <v>0</v>
      </c>
      <c r="AM2607" t="s">
        <v>764</v>
      </c>
      <c r="AN2607" t="s">
        <v>764</v>
      </c>
      <c r="AO2607" t="s">
        <v>764</v>
      </c>
    </row>
    <row r="2608" spans="1:41" x14ac:dyDescent="0.35">
      <c r="A2608">
        <v>1027525</v>
      </c>
      <c r="B2608" t="s">
        <v>740</v>
      </c>
      <c r="C2608" t="s">
        <v>741</v>
      </c>
      <c r="D2608" t="s">
        <v>375</v>
      </c>
      <c r="E2608" t="s">
        <v>566</v>
      </c>
      <c r="F2608" t="s">
        <v>834</v>
      </c>
      <c r="G2608">
        <v>2021</v>
      </c>
      <c r="H2608">
        <v>4</v>
      </c>
      <c r="I2608" t="s">
        <v>743</v>
      </c>
      <c r="J2608" s="29">
        <v>44316</v>
      </c>
      <c r="K2608" t="s">
        <v>744</v>
      </c>
      <c r="L2608" t="s">
        <v>745</v>
      </c>
      <c r="M2608" t="s">
        <v>845</v>
      </c>
      <c r="N2608" t="s">
        <v>846</v>
      </c>
      <c r="O2608" t="s">
        <v>807</v>
      </c>
      <c r="P2608" t="s">
        <v>673</v>
      </c>
      <c r="Q2608" t="s">
        <v>749</v>
      </c>
      <c r="R2608" t="s">
        <v>561</v>
      </c>
      <c r="S2608" t="s">
        <v>1037</v>
      </c>
      <c r="T2608" t="s">
        <v>751</v>
      </c>
      <c r="U2608" t="s">
        <v>752</v>
      </c>
      <c r="V2608" t="s">
        <v>753</v>
      </c>
      <c r="W2608" t="s">
        <v>403</v>
      </c>
      <c r="X2608" t="s">
        <v>1127</v>
      </c>
      <c r="Y2608" t="s">
        <v>755</v>
      </c>
      <c r="Z2608" t="s">
        <v>380</v>
      </c>
      <c r="AA2608" t="s">
        <v>1128</v>
      </c>
      <c r="AB2608" t="s">
        <v>1129</v>
      </c>
      <c r="AC2608" t="s">
        <v>758</v>
      </c>
      <c r="AD2608" t="s">
        <v>1049</v>
      </c>
      <c r="AE2608" t="s">
        <v>562</v>
      </c>
      <c r="AF2608" t="s">
        <v>882</v>
      </c>
      <c r="AG2608" t="s">
        <v>761</v>
      </c>
      <c r="AH2608" t="s">
        <v>762</v>
      </c>
      <c r="AI2608" t="s">
        <v>883</v>
      </c>
      <c r="AJ2608">
        <v>4610.57</v>
      </c>
      <c r="AK2608">
        <v>0</v>
      </c>
      <c r="AL2608">
        <v>0</v>
      </c>
      <c r="AM2608" t="s">
        <v>764</v>
      </c>
      <c r="AN2608" t="s">
        <v>764</v>
      </c>
      <c r="AO2608" t="s">
        <v>764</v>
      </c>
    </row>
    <row r="2609" spans="1:41" x14ac:dyDescent="0.35">
      <c r="A2609">
        <v>1028270</v>
      </c>
      <c r="B2609" t="s">
        <v>740</v>
      </c>
      <c r="C2609" t="s">
        <v>741</v>
      </c>
      <c r="D2609" t="s">
        <v>375</v>
      </c>
      <c r="E2609" t="s">
        <v>573</v>
      </c>
      <c r="F2609" t="s">
        <v>834</v>
      </c>
      <c r="G2609">
        <v>2021</v>
      </c>
      <c r="H2609">
        <v>4</v>
      </c>
      <c r="I2609" t="s">
        <v>743</v>
      </c>
      <c r="J2609" s="29">
        <v>44316</v>
      </c>
      <c r="K2609" t="s">
        <v>744</v>
      </c>
      <c r="L2609" t="s">
        <v>745</v>
      </c>
      <c r="M2609" t="s">
        <v>845</v>
      </c>
      <c r="N2609" t="s">
        <v>846</v>
      </c>
      <c r="O2609" t="s">
        <v>807</v>
      </c>
      <c r="P2609" t="s">
        <v>673</v>
      </c>
      <c r="Q2609" t="s">
        <v>749</v>
      </c>
      <c r="R2609" t="s">
        <v>574</v>
      </c>
      <c r="S2609" t="s">
        <v>1033</v>
      </c>
      <c r="T2609" t="s">
        <v>751</v>
      </c>
      <c r="U2609" t="s">
        <v>752</v>
      </c>
      <c r="V2609" t="s">
        <v>753</v>
      </c>
      <c r="W2609" t="s">
        <v>378</v>
      </c>
      <c r="X2609" t="s">
        <v>1131</v>
      </c>
      <c r="Y2609" t="s">
        <v>755</v>
      </c>
      <c r="Z2609" t="s">
        <v>380</v>
      </c>
      <c r="AA2609" t="s">
        <v>1128</v>
      </c>
      <c r="AB2609" t="s">
        <v>1129</v>
      </c>
      <c r="AC2609" t="s">
        <v>758</v>
      </c>
      <c r="AD2609" t="s">
        <v>1049</v>
      </c>
      <c r="AE2609" t="s">
        <v>575</v>
      </c>
      <c r="AF2609" t="s">
        <v>882</v>
      </c>
      <c r="AG2609" t="s">
        <v>761</v>
      </c>
      <c r="AH2609" t="s">
        <v>762</v>
      </c>
      <c r="AI2609" t="s">
        <v>883</v>
      </c>
      <c r="AJ2609">
        <v>983.99</v>
      </c>
      <c r="AK2609">
        <v>0</v>
      </c>
      <c r="AL2609">
        <v>0</v>
      </c>
      <c r="AM2609" t="s">
        <v>764</v>
      </c>
      <c r="AN2609" t="s">
        <v>764</v>
      </c>
      <c r="AO2609" t="s">
        <v>764</v>
      </c>
    </row>
    <row r="2610" spans="1:41" x14ac:dyDescent="0.35">
      <c r="A2610">
        <v>1060738</v>
      </c>
      <c r="B2610" t="s">
        <v>740</v>
      </c>
      <c r="C2610" t="s">
        <v>741</v>
      </c>
      <c r="D2610" t="s">
        <v>375</v>
      </c>
      <c r="E2610" t="s">
        <v>475</v>
      </c>
      <c r="F2610" t="s">
        <v>834</v>
      </c>
      <c r="G2610">
        <v>2021</v>
      </c>
      <c r="H2610">
        <v>4</v>
      </c>
      <c r="I2610" t="s">
        <v>743</v>
      </c>
      <c r="J2610" s="29">
        <v>44316</v>
      </c>
      <c r="K2610" t="s">
        <v>744</v>
      </c>
      <c r="L2610" t="s">
        <v>745</v>
      </c>
      <c r="M2610" t="s">
        <v>845</v>
      </c>
      <c r="N2610" t="s">
        <v>846</v>
      </c>
      <c r="O2610" t="s">
        <v>807</v>
      </c>
      <c r="P2610" t="s">
        <v>673</v>
      </c>
      <c r="Q2610" t="s">
        <v>749</v>
      </c>
      <c r="R2610" t="s">
        <v>471</v>
      </c>
      <c r="S2610" t="s">
        <v>1041</v>
      </c>
      <c r="T2610" t="s">
        <v>751</v>
      </c>
      <c r="U2610" t="s">
        <v>752</v>
      </c>
      <c r="V2610" t="s">
        <v>753</v>
      </c>
      <c r="W2610" t="s">
        <v>395</v>
      </c>
      <c r="X2610" t="s">
        <v>1132</v>
      </c>
      <c r="Y2610" t="s">
        <v>755</v>
      </c>
      <c r="Z2610" t="s">
        <v>380</v>
      </c>
      <c r="AA2610" t="s">
        <v>1128</v>
      </c>
      <c r="AB2610" t="s">
        <v>1129</v>
      </c>
      <c r="AC2610" t="s">
        <v>758</v>
      </c>
      <c r="AD2610" t="s">
        <v>1049</v>
      </c>
      <c r="AE2610" t="s">
        <v>472</v>
      </c>
      <c r="AF2610" t="s">
        <v>882</v>
      </c>
      <c r="AG2610" t="s">
        <v>761</v>
      </c>
      <c r="AH2610" t="s">
        <v>762</v>
      </c>
      <c r="AI2610" t="s">
        <v>883</v>
      </c>
      <c r="AJ2610">
        <v>2313.2199999999998</v>
      </c>
      <c r="AK2610">
        <v>0</v>
      </c>
      <c r="AL2610">
        <v>0</v>
      </c>
      <c r="AM2610" t="s">
        <v>764</v>
      </c>
      <c r="AN2610" t="s">
        <v>764</v>
      </c>
      <c r="AO2610" t="s">
        <v>764</v>
      </c>
    </row>
    <row r="2611" spans="1:41" x14ac:dyDescent="0.35">
      <c r="A2611">
        <v>1060744</v>
      </c>
      <c r="B2611" t="s">
        <v>740</v>
      </c>
      <c r="C2611" t="s">
        <v>741</v>
      </c>
      <c r="D2611" t="s">
        <v>375</v>
      </c>
      <c r="E2611" t="s">
        <v>564</v>
      </c>
      <c r="F2611" t="s">
        <v>834</v>
      </c>
      <c r="G2611">
        <v>2021</v>
      </c>
      <c r="H2611">
        <v>4</v>
      </c>
      <c r="I2611" t="s">
        <v>743</v>
      </c>
      <c r="J2611" s="29">
        <v>44316</v>
      </c>
      <c r="K2611" t="s">
        <v>744</v>
      </c>
      <c r="L2611" t="s">
        <v>745</v>
      </c>
      <c r="M2611" t="s">
        <v>845</v>
      </c>
      <c r="N2611" t="s">
        <v>846</v>
      </c>
      <c r="O2611" t="s">
        <v>807</v>
      </c>
      <c r="P2611" t="s">
        <v>673</v>
      </c>
      <c r="Q2611" t="s">
        <v>749</v>
      </c>
      <c r="R2611" t="s">
        <v>561</v>
      </c>
      <c r="S2611" t="s">
        <v>1037</v>
      </c>
      <c r="T2611" t="s">
        <v>751</v>
      </c>
      <c r="U2611" t="s">
        <v>752</v>
      </c>
      <c r="V2611" t="s">
        <v>753</v>
      </c>
      <c r="W2611" t="s">
        <v>392</v>
      </c>
      <c r="X2611" t="s">
        <v>881</v>
      </c>
      <c r="Y2611" t="s">
        <v>755</v>
      </c>
      <c r="Z2611" t="s">
        <v>380</v>
      </c>
      <c r="AA2611" t="s">
        <v>1128</v>
      </c>
      <c r="AB2611" t="s">
        <v>1129</v>
      </c>
      <c r="AC2611" t="s">
        <v>758</v>
      </c>
      <c r="AD2611" t="s">
        <v>1049</v>
      </c>
      <c r="AE2611" t="s">
        <v>562</v>
      </c>
      <c r="AF2611" t="s">
        <v>882</v>
      </c>
      <c r="AG2611" t="s">
        <v>761</v>
      </c>
      <c r="AH2611" t="s">
        <v>762</v>
      </c>
      <c r="AI2611" t="s">
        <v>883</v>
      </c>
      <c r="AJ2611">
        <v>726.84</v>
      </c>
      <c r="AK2611">
        <v>0</v>
      </c>
      <c r="AL2611">
        <v>0</v>
      </c>
      <c r="AM2611" t="s">
        <v>764</v>
      </c>
      <c r="AN2611" t="s">
        <v>764</v>
      </c>
      <c r="AO2611" t="s">
        <v>764</v>
      </c>
    </row>
    <row r="2612" spans="1:41" x14ac:dyDescent="0.35">
      <c r="A2612">
        <v>1021417</v>
      </c>
      <c r="B2612" t="s">
        <v>740</v>
      </c>
      <c r="C2612" t="s">
        <v>741</v>
      </c>
      <c r="D2612" t="s">
        <v>375</v>
      </c>
      <c r="E2612" t="s">
        <v>520</v>
      </c>
      <c r="F2612" t="s">
        <v>834</v>
      </c>
      <c r="G2612">
        <v>2021</v>
      </c>
      <c r="H2612">
        <v>4</v>
      </c>
      <c r="I2612" t="s">
        <v>743</v>
      </c>
      <c r="J2612" s="29">
        <v>44313</v>
      </c>
      <c r="K2612" t="s">
        <v>744</v>
      </c>
      <c r="L2612" t="s">
        <v>847</v>
      </c>
      <c r="M2612" t="s">
        <v>848</v>
      </c>
      <c r="N2612" t="s">
        <v>849</v>
      </c>
      <c r="O2612" t="s">
        <v>850</v>
      </c>
      <c r="P2612" t="s">
        <v>673</v>
      </c>
      <c r="Q2612" t="s">
        <v>749</v>
      </c>
      <c r="R2612" t="s">
        <v>514</v>
      </c>
      <c r="S2612" t="s">
        <v>1039</v>
      </c>
      <c r="T2612" t="s">
        <v>751</v>
      </c>
      <c r="U2612" t="s">
        <v>752</v>
      </c>
      <c r="V2612" t="s">
        <v>753</v>
      </c>
      <c r="W2612" t="s">
        <v>403</v>
      </c>
      <c r="X2612" t="s">
        <v>1127</v>
      </c>
      <c r="Y2612" t="s">
        <v>755</v>
      </c>
      <c r="Z2612" t="s">
        <v>380</v>
      </c>
      <c r="AA2612" t="s">
        <v>1128</v>
      </c>
      <c r="AB2612" t="s">
        <v>1129</v>
      </c>
      <c r="AC2612" t="s">
        <v>758</v>
      </c>
      <c r="AD2612" t="s">
        <v>1049</v>
      </c>
      <c r="AE2612" t="s">
        <v>247</v>
      </c>
      <c r="AF2612" t="s">
        <v>882</v>
      </c>
      <c r="AG2612" t="s">
        <v>761</v>
      </c>
      <c r="AH2612" t="s">
        <v>762</v>
      </c>
      <c r="AI2612" t="s">
        <v>883</v>
      </c>
      <c r="AJ2612">
        <v>-197.84</v>
      </c>
      <c r="AK2612">
        <v>0</v>
      </c>
      <c r="AL2612">
        <v>0</v>
      </c>
      <c r="AM2612" t="s">
        <v>764</v>
      </c>
      <c r="AN2612" t="s">
        <v>764</v>
      </c>
      <c r="AO2612" t="s">
        <v>764</v>
      </c>
    </row>
    <row r="2613" spans="1:41" x14ac:dyDescent="0.35">
      <c r="A2613">
        <v>1022701</v>
      </c>
      <c r="B2613" t="s">
        <v>740</v>
      </c>
      <c r="C2613" t="s">
        <v>741</v>
      </c>
      <c r="D2613" t="s">
        <v>375</v>
      </c>
      <c r="E2613" t="s">
        <v>489</v>
      </c>
      <c r="F2613" t="s">
        <v>834</v>
      </c>
      <c r="G2613">
        <v>2021</v>
      </c>
      <c r="H2613">
        <v>4</v>
      </c>
      <c r="I2613" t="s">
        <v>743</v>
      </c>
      <c r="J2613" s="29">
        <v>44313</v>
      </c>
      <c r="K2613" t="s">
        <v>744</v>
      </c>
      <c r="L2613" t="s">
        <v>847</v>
      </c>
      <c r="M2613" t="s">
        <v>848</v>
      </c>
      <c r="N2613" t="s">
        <v>849</v>
      </c>
      <c r="O2613" t="s">
        <v>850</v>
      </c>
      <c r="P2613" t="s">
        <v>673</v>
      </c>
      <c r="Q2613" t="s">
        <v>749</v>
      </c>
      <c r="R2613" t="s">
        <v>490</v>
      </c>
      <c r="S2613" t="s">
        <v>1040</v>
      </c>
      <c r="T2613" t="s">
        <v>751</v>
      </c>
      <c r="U2613" t="s">
        <v>752</v>
      </c>
      <c r="V2613" t="s">
        <v>753</v>
      </c>
      <c r="W2613" t="s">
        <v>378</v>
      </c>
      <c r="X2613" t="s">
        <v>1131</v>
      </c>
      <c r="Y2613" t="s">
        <v>755</v>
      </c>
      <c r="Z2613" t="s">
        <v>380</v>
      </c>
      <c r="AA2613" t="s">
        <v>1128</v>
      </c>
      <c r="AB2613" t="s">
        <v>1129</v>
      </c>
      <c r="AC2613" t="s">
        <v>758</v>
      </c>
      <c r="AD2613" t="s">
        <v>1049</v>
      </c>
      <c r="AE2613" t="s">
        <v>766</v>
      </c>
      <c r="AF2613" t="s">
        <v>882</v>
      </c>
      <c r="AG2613" t="s">
        <v>761</v>
      </c>
      <c r="AH2613" t="s">
        <v>762</v>
      </c>
      <c r="AI2613" t="s">
        <v>883</v>
      </c>
      <c r="AJ2613">
        <v>-697.7</v>
      </c>
      <c r="AK2613">
        <v>0</v>
      </c>
      <c r="AL2613">
        <v>0</v>
      </c>
      <c r="AM2613" t="s">
        <v>764</v>
      </c>
      <c r="AN2613" t="s">
        <v>764</v>
      </c>
      <c r="AO2613" t="s">
        <v>764</v>
      </c>
    </row>
    <row r="2614" spans="1:41" x14ac:dyDescent="0.35">
      <c r="A2614">
        <v>1022702</v>
      </c>
      <c r="B2614" t="s">
        <v>740</v>
      </c>
      <c r="C2614" t="s">
        <v>741</v>
      </c>
      <c r="D2614" t="s">
        <v>375</v>
      </c>
      <c r="E2614" t="s">
        <v>493</v>
      </c>
      <c r="F2614" t="s">
        <v>834</v>
      </c>
      <c r="G2614">
        <v>2021</v>
      </c>
      <c r="H2614">
        <v>4</v>
      </c>
      <c r="I2614" t="s">
        <v>743</v>
      </c>
      <c r="J2614" s="29">
        <v>44313</v>
      </c>
      <c r="K2614" t="s">
        <v>744</v>
      </c>
      <c r="L2614" t="s">
        <v>847</v>
      </c>
      <c r="M2614" t="s">
        <v>848</v>
      </c>
      <c r="N2614" t="s">
        <v>849</v>
      </c>
      <c r="O2614" t="s">
        <v>850</v>
      </c>
      <c r="P2614" t="s">
        <v>673</v>
      </c>
      <c r="Q2614" t="s">
        <v>749</v>
      </c>
      <c r="R2614" t="s">
        <v>490</v>
      </c>
      <c r="S2614" t="s">
        <v>1040</v>
      </c>
      <c r="T2614" t="s">
        <v>751</v>
      </c>
      <c r="U2614" t="s">
        <v>752</v>
      </c>
      <c r="V2614" t="s">
        <v>753</v>
      </c>
      <c r="W2614" t="s">
        <v>392</v>
      </c>
      <c r="X2614" t="s">
        <v>881</v>
      </c>
      <c r="Y2614" t="s">
        <v>755</v>
      </c>
      <c r="Z2614" t="s">
        <v>380</v>
      </c>
      <c r="AA2614" t="s">
        <v>1128</v>
      </c>
      <c r="AB2614" t="s">
        <v>1129</v>
      </c>
      <c r="AC2614" t="s">
        <v>758</v>
      </c>
      <c r="AD2614" t="s">
        <v>1049</v>
      </c>
      <c r="AE2614" t="s">
        <v>766</v>
      </c>
      <c r="AF2614" t="s">
        <v>882</v>
      </c>
      <c r="AG2614" t="s">
        <v>761</v>
      </c>
      <c r="AH2614" t="s">
        <v>762</v>
      </c>
      <c r="AI2614" t="s">
        <v>883</v>
      </c>
      <c r="AJ2614">
        <v>-200.34</v>
      </c>
      <c r="AK2614">
        <v>0</v>
      </c>
      <c r="AL2614">
        <v>0</v>
      </c>
      <c r="AM2614" t="s">
        <v>764</v>
      </c>
      <c r="AN2614" t="s">
        <v>764</v>
      </c>
      <c r="AO2614" t="s">
        <v>764</v>
      </c>
    </row>
    <row r="2615" spans="1:41" x14ac:dyDescent="0.35">
      <c r="A2615">
        <v>1022703</v>
      </c>
      <c r="B2615" t="s">
        <v>740</v>
      </c>
      <c r="C2615" t="s">
        <v>741</v>
      </c>
      <c r="D2615" t="s">
        <v>375</v>
      </c>
      <c r="E2615" t="s">
        <v>68</v>
      </c>
      <c r="F2615" t="s">
        <v>834</v>
      </c>
      <c r="G2615">
        <v>2021</v>
      </c>
      <c r="H2615">
        <v>4</v>
      </c>
      <c r="I2615" t="s">
        <v>743</v>
      </c>
      <c r="J2615" s="29">
        <v>44313</v>
      </c>
      <c r="K2615" t="s">
        <v>744</v>
      </c>
      <c r="L2615" t="s">
        <v>847</v>
      </c>
      <c r="M2615" t="s">
        <v>848</v>
      </c>
      <c r="N2615" t="s">
        <v>849</v>
      </c>
      <c r="O2615" t="s">
        <v>850</v>
      </c>
      <c r="P2615" t="s">
        <v>673</v>
      </c>
      <c r="Q2615" t="s">
        <v>749</v>
      </c>
      <c r="R2615" t="s">
        <v>490</v>
      </c>
      <c r="S2615" t="s">
        <v>1040</v>
      </c>
      <c r="T2615" t="s">
        <v>751</v>
      </c>
      <c r="U2615" t="s">
        <v>752</v>
      </c>
      <c r="V2615" t="s">
        <v>753</v>
      </c>
      <c r="W2615" t="s">
        <v>393</v>
      </c>
      <c r="X2615" t="s">
        <v>1130</v>
      </c>
      <c r="Y2615" t="s">
        <v>755</v>
      </c>
      <c r="Z2615" t="s">
        <v>380</v>
      </c>
      <c r="AA2615" t="s">
        <v>1128</v>
      </c>
      <c r="AB2615" t="s">
        <v>1129</v>
      </c>
      <c r="AC2615" t="s">
        <v>758</v>
      </c>
      <c r="AD2615" t="s">
        <v>1049</v>
      </c>
      <c r="AE2615" t="s">
        <v>766</v>
      </c>
      <c r="AF2615" t="s">
        <v>882</v>
      </c>
      <c r="AG2615" t="s">
        <v>761</v>
      </c>
      <c r="AH2615" t="s">
        <v>762</v>
      </c>
      <c r="AI2615" t="s">
        <v>883</v>
      </c>
      <c r="AJ2615">
        <v>-384.43</v>
      </c>
      <c r="AK2615">
        <v>0</v>
      </c>
      <c r="AL2615">
        <v>0</v>
      </c>
      <c r="AM2615" t="s">
        <v>764</v>
      </c>
      <c r="AN2615" t="s">
        <v>764</v>
      </c>
      <c r="AO2615" t="s">
        <v>764</v>
      </c>
    </row>
    <row r="2616" spans="1:41" x14ac:dyDescent="0.35">
      <c r="A2616">
        <v>1022704</v>
      </c>
      <c r="B2616" t="s">
        <v>740</v>
      </c>
      <c r="C2616" t="s">
        <v>741</v>
      </c>
      <c r="D2616" t="s">
        <v>375</v>
      </c>
      <c r="E2616" t="s">
        <v>497</v>
      </c>
      <c r="F2616" t="s">
        <v>834</v>
      </c>
      <c r="G2616">
        <v>2021</v>
      </c>
      <c r="H2616">
        <v>4</v>
      </c>
      <c r="I2616" t="s">
        <v>743</v>
      </c>
      <c r="J2616" s="29">
        <v>44313</v>
      </c>
      <c r="K2616" t="s">
        <v>744</v>
      </c>
      <c r="L2616" t="s">
        <v>847</v>
      </c>
      <c r="M2616" t="s">
        <v>848</v>
      </c>
      <c r="N2616" t="s">
        <v>849</v>
      </c>
      <c r="O2616" t="s">
        <v>850</v>
      </c>
      <c r="P2616" t="s">
        <v>673</v>
      </c>
      <c r="Q2616" t="s">
        <v>749</v>
      </c>
      <c r="R2616" t="s">
        <v>490</v>
      </c>
      <c r="S2616" t="s">
        <v>1040</v>
      </c>
      <c r="T2616" t="s">
        <v>751</v>
      </c>
      <c r="U2616" t="s">
        <v>752</v>
      </c>
      <c r="V2616" t="s">
        <v>753</v>
      </c>
      <c r="W2616" t="s">
        <v>403</v>
      </c>
      <c r="X2616" t="s">
        <v>1127</v>
      </c>
      <c r="Y2616" t="s">
        <v>755</v>
      </c>
      <c r="Z2616" t="s">
        <v>380</v>
      </c>
      <c r="AA2616" t="s">
        <v>1128</v>
      </c>
      <c r="AB2616" t="s">
        <v>1129</v>
      </c>
      <c r="AC2616" t="s">
        <v>758</v>
      </c>
      <c r="AD2616" t="s">
        <v>1049</v>
      </c>
      <c r="AE2616" t="s">
        <v>766</v>
      </c>
      <c r="AF2616" t="s">
        <v>882</v>
      </c>
      <c r="AG2616" t="s">
        <v>761</v>
      </c>
      <c r="AH2616" t="s">
        <v>762</v>
      </c>
      <c r="AI2616" t="s">
        <v>883</v>
      </c>
      <c r="AJ2616">
        <v>-2308.0700000000002</v>
      </c>
      <c r="AK2616">
        <v>0</v>
      </c>
      <c r="AL2616">
        <v>0</v>
      </c>
      <c r="AM2616" t="s">
        <v>764</v>
      </c>
      <c r="AN2616" t="s">
        <v>764</v>
      </c>
      <c r="AO2616" t="s">
        <v>764</v>
      </c>
    </row>
    <row r="2617" spans="1:41" x14ac:dyDescent="0.35">
      <c r="A2617">
        <v>1023868</v>
      </c>
      <c r="B2617" t="s">
        <v>740</v>
      </c>
      <c r="C2617" t="s">
        <v>741</v>
      </c>
      <c r="D2617" t="s">
        <v>375</v>
      </c>
      <c r="E2617" t="s">
        <v>547</v>
      </c>
      <c r="F2617" t="s">
        <v>834</v>
      </c>
      <c r="G2617">
        <v>2021</v>
      </c>
      <c r="H2617">
        <v>4</v>
      </c>
      <c r="I2617" t="s">
        <v>743</v>
      </c>
      <c r="J2617" s="29">
        <v>44313</v>
      </c>
      <c r="K2617" t="s">
        <v>744</v>
      </c>
      <c r="L2617" t="s">
        <v>847</v>
      </c>
      <c r="M2617" t="s">
        <v>848</v>
      </c>
      <c r="N2617" t="s">
        <v>849</v>
      </c>
      <c r="O2617" t="s">
        <v>850</v>
      </c>
      <c r="P2617" t="s">
        <v>673</v>
      </c>
      <c r="Q2617" t="s">
        <v>749</v>
      </c>
      <c r="R2617" t="s">
        <v>544</v>
      </c>
      <c r="S2617" t="s">
        <v>1038</v>
      </c>
      <c r="T2617" t="s">
        <v>751</v>
      </c>
      <c r="U2617" t="s">
        <v>752</v>
      </c>
      <c r="V2617" t="s">
        <v>753</v>
      </c>
      <c r="W2617" t="s">
        <v>392</v>
      </c>
      <c r="X2617" t="s">
        <v>881</v>
      </c>
      <c r="Y2617" t="s">
        <v>755</v>
      </c>
      <c r="Z2617" t="s">
        <v>380</v>
      </c>
      <c r="AA2617" t="s">
        <v>1128</v>
      </c>
      <c r="AB2617" t="s">
        <v>1129</v>
      </c>
      <c r="AC2617" t="s">
        <v>758</v>
      </c>
      <c r="AD2617" t="s">
        <v>1049</v>
      </c>
      <c r="AE2617" t="s">
        <v>768</v>
      </c>
      <c r="AF2617" t="s">
        <v>882</v>
      </c>
      <c r="AG2617" t="s">
        <v>761</v>
      </c>
      <c r="AH2617" t="s">
        <v>762</v>
      </c>
      <c r="AI2617" t="s">
        <v>883</v>
      </c>
      <c r="AJ2617">
        <v>-38.6</v>
      </c>
      <c r="AK2617">
        <v>0</v>
      </c>
      <c r="AL2617">
        <v>0</v>
      </c>
      <c r="AM2617" t="s">
        <v>764</v>
      </c>
      <c r="AN2617" t="s">
        <v>764</v>
      </c>
      <c r="AO2617" t="s">
        <v>764</v>
      </c>
    </row>
    <row r="2618" spans="1:41" x14ac:dyDescent="0.35">
      <c r="A2618">
        <v>1023869</v>
      </c>
      <c r="B2618" t="s">
        <v>740</v>
      </c>
      <c r="C2618" t="s">
        <v>741</v>
      </c>
      <c r="D2618" t="s">
        <v>375</v>
      </c>
      <c r="E2618" t="s">
        <v>74</v>
      </c>
      <c r="F2618" t="s">
        <v>834</v>
      </c>
      <c r="G2618">
        <v>2021</v>
      </c>
      <c r="H2618">
        <v>4</v>
      </c>
      <c r="I2618" t="s">
        <v>743</v>
      </c>
      <c r="J2618" s="29">
        <v>44313</v>
      </c>
      <c r="K2618" t="s">
        <v>744</v>
      </c>
      <c r="L2618" t="s">
        <v>847</v>
      </c>
      <c r="M2618" t="s">
        <v>848</v>
      </c>
      <c r="N2618" t="s">
        <v>849</v>
      </c>
      <c r="O2618" t="s">
        <v>850</v>
      </c>
      <c r="P2618" t="s">
        <v>673</v>
      </c>
      <c r="Q2618" t="s">
        <v>749</v>
      </c>
      <c r="R2618" t="s">
        <v>544</v>
      </c>
      <c r="S2618" t="s">
        <v>1038</v>
      </c>
      <c r="T2618" t="s">
        <v>751</v>
      </c>
      <c r="U2618" t="s">
        <v>752</v>
      </c>
      <c r="V2618" t="s">
        <v>753</v>
      </c>
      <c r="W2618" t="s">
        <v>393</v>
      </c>
      <c r="X2618" t="s">
        <v>1130</v>
      </c>
      <c r="Y2618" t="s">
        <v>755</v>
      </c>
      <c r="Z2618" t="s">
        <v>380</v>
      </c>
      <c r="AA2618" t="s">
        <v>1128</v>
      </c>
      <c r="AB2618" t="s">
        <v>1129</v>
      </c>
      <c r="AC2618" t="s">
        <v>758</v>
      </c>
      <c r="AD2618" t="s">
        <v>1049</v>
      </c>
      <c r="AE2618" t="s">
        <v>768</v>
      </c>
      <c r="AF2618" t="s">
        <v>882</v>
      </c>
      <c r="AG2618" t="s">
        <v>761</v>
      </c>
      <c r="AH2618" t="s">
        <v>762</v>
      </c>
      <c r="AI2618" t="s">
        <v>883</v>
      </c>
      <c r="AJ2618">
        <v>-4165.1899999999996</v>
      </c>
      <c r="AK2618">
        <v>0</v>
      </c>
      <c r="AL2618">
        <v>0</v>
      </c>
      <c r="AM2618" t="s">
        <v>764</v>
      </c>
      <c r="AN2618" t="s">
        <v>764</v>
      </c>
      <c r="AO2618" t="s">
        <v>764</v>
      </c>
    </row>
    <row r="2619" spans="1:41" x14ac:dyDescent="0.35">
      <c r="A2619">
        <v>1023872</v>
      </c>
      <c r="B2619" t="s">
        <v>740</v>
      </c>
      <c r="C2619" t="s">
        <v>741</v>
      </c>
      <c r="D2619" t="s">
        <v>375</v>
      </c>
      <c r="E2619" t="s">
        <v>550</v>
      </c>
      <c r="F2619" t="s">
        <v>834</v>
      </c>
      <c r="G2619">
        <v>2021</v>
      </c>
      <c r="H2619">
        <v>4</v>
      </c>
      <c r="I2619" t="s">
        <v>743</v>
      </c>
      <c r="J2619" s="29">
        <v>44313</v>
      </c>
      <c r="K2619" t="s">
        <v>744</v>
      </c>
      <c r="L2619" t="s">
        <v>847</v>
      </c>
      <c r="M2619" t="s">
        <v>848</v>
      </c>
      <c r="N2619" t="s">
        <v>849</v>
      </c>
      <c r="O2619" t="s">
        <v>850</v>
      </c>
      <c r="P2619" t="s">
        <v>673</v>
      </c>
      <c r="Q2619" t="s">
        <v>749</v>
      </c>
      <c r="R2619" t="s">
        <v>544</v>
      </c>
      <c r="S2619" t="s">
        <v>1038</v>
      </c>
      <c r="T2619" t="s">
        <v>751</v>
      </c>
      <c r="U2619" t="s">
        <v>752</v>
      </c>
      <c r="V2619" t="s">
        <v>753</v>
      </c>
      <c r="W2619" t="s">
        <v>403</v>
      </c>
      <c r="X2619" t="s">
        <v>1127</v>
      </c>
      <c r="Y2619" t="s">
        <v>755</v>
      </c>
      <c r="Z2619" t="s">
        <v>380</v>
      </c>
      <c r="AA2619" t="s">
        <v>1128</v>
      </c>
      <c r="AB2619" t="s">
        <v>1129</v>
      </c>
      <c r="AC2619" t="s">
        <v>758</v>
      </c>
      <c r="AD2619" t="s">
        <v>1049</v>
      </c>
      <c r="AE2619" t="s">
        <v>768</v>
      </c>
      <c r="AF2619" t="s">
        <v>882</v>
      </c>
      <c r="AG2619" t="s">
        <v>761</v>
      </c>
      <c r="AH2619" t="s">
        <v>762</v>
      </c>
      <c r="AI2619" t="s">
        <v>883</v>
      </c>
      <c r="AJ2619">
        <v>-11884.46</v>
      </c>
      <c r="AK2619">
        <v>0</v>
      </c>
      <c r="AL2619">
        <v>0</v>
      </c>
      <c r="AM2619" t="s">
        <v>764</v>
      </c>
      <c r="AN2619" t="s">
        <v>764</v>
      </c>
      <c r="AO2619" t="s">
        <v>764</v>
      </c>
    </row>
    <row r="2620" spans="1:41" x14ac:dyDescent="0.35">
      <c r="A2620">
        <v>1024737</v>
      </c>
      <c r="B2620" t="s">
        <v>740</v>
      </c>
      <c r="C2620" t="s">
        <v>741</v>
      </c>
      <c r="D2620" t="s">
        <v>375</v>
      </c>
      <c r="E2620" t="s">
        <v>470</v>
      </c>
      <c r="F2620" t="s">
        <v>834</v>
      </c>
      <c r="G2620">
        <v>2021</v>
      </c>
      <c r="H2620">
        <v>4</v>
      </c>
      <c r="I2620" t="s">
        <v>743</v>
      </c>
      <c r="J2620" s="29">
        <v>44313</v>
      </c>
      <c r="K2620" t="s">
        <v>744</v>
      </c>
      <c r="L2620" t="s">
        <v>847</v>
      </c>
      <c r="M2620" t="s">
        <v>848</v>
      </c>
      <c r="N2620" t="s">
        <v>849</v>
      </c>
      <c r="O2620" t="s">
        <v>850</v>
      </c>
      <c r="P2620" t="s">
        <v>673</v>
      </c>
      <c r="Q2620" t="s">
        <v>749</v>
      </c>
      <c r="R2620" t="s">
        <v>471</v>
      </c>
      <c r="S2620" t="s">
        <v>1041</v>
      </c>
      <c r="T2620" t="s">
        <v>751</v>
      </c>
      <c r="U2620" t="s">
        <v>752</v>
      </c>
      <c r="V2620" t="s">
        <v>753</v>
      </c>
      <c r="W2620" t="s">
        <v>378</v>
      </c>
      <c r="X2620" t="s">
        <v>1131</v>
      </c>
      <c r="Y2620" t="s">
        <v>755</v>
      </c>
      <c r="Z2620" t="s">
        <v>380</v>
      </c>
      <c r="AA2620" t="s">
        <v>1128</v>
      </c>
      <c r="AB2620" t="s">
        <v>1129</v>
      </c>
      <c r="AC2620" t="s">
        <v>758</v>
      </c>
      <c r="AD2620" t="s">
        <v>1049</v>
      </c>
      <c r="AE2620" t="s">
        <v>472</v>
      </c>
      <c r="AF2620" t="s">
        <v>882</v>
      </c>
      <c r="AG2620" t="s">
        <v>761</v>
      </c>
      <c r="AH2620" t="s">
        <v>762</v>
      </c>
      <c r="AI2620" t="s">
        <v>883</v>
      </c>
      <c r="AJ2620">
        <v>-154.56</v>
      </c>
      <c r="AK2620">
        <v>0</v>
      </c>
      <c r="AL2620">
        <v>0</v>
      </c>
      <c r="AM2620" t="s">
        <v>764</v>
      </c>
      <c r="AN2620" t="s">
        <v>764</v>
      </c>
      <c r="AO2620" t="s">
        <v>764</v>
      </c>
    </row>
    <row r="2621" spans="1:41" x14ac:dyDescent="0.35">
      <c r="A2621">
        <v>1024738</v>
      </c>
      <c r="B2621" t="s">
        <v>740</v>
      </c>
      <c r="C2621" t="s">
        <v>741</v>
      </c>
      <c r="D2621" t="s">
        <v>375</v>
      </c>
      <c r="E2621" t="s">
        <v>474</v>
      </c>
      <c r="F2621" t="s">
        <v>834</v>
      </c>
      <c r="G2621">
        <v>2021</v>
      </c>
      <c r="H2621">
        <v>4</v>
      </c>
      <c r="I2621" t="s">
        <v>743</v>
      </c>
      <c r="J2621" s="29">
        <v>44313</v>
      </c>
      <c r="K2621" t="s">
        <v>744</v>
      </c>
      <c r="L2621" t="s">
        <v>847</v>
      </c>
      <c r="M2621" t="s">
        <v>848</v>
      </c>
      <c r="N2621" t="s">
        <v>849</v>
      </c>
      <c r="O2621" t="s">
        <v>850</v>
      </c>
      <c r="P2621" t="s">
        <v>673</v>
      </c>
      <c r="Q2621" t="s">
        <v>749</v>
      </c>
      <c r="R2621" t="s">
        <v>471</v>
      </c>
      <c r="S2621" t="s">
        <v>1041</v>
      </c>
      <c r="T2621" t="s">
        <v>751</v>
      </c>
      <c r="U2621" t="s">
        <v>752</v>
      </c>
      <c r="V2621" t="s">
        <v>753</v>
      </c>
      <c r="W2621" t="s">
        <v>392</v>
      </c>
      <c r="X2621" t="s">
        <v>881</v>
      </c>
      <c r="Y2621" t="s">
        <v>755</v>
      </c>
      <c r="Z2621" t="s">
        <v>380</v>
      </c>
      <c r="AA2621" t="s">
        <v>1128</v>
      </c>
      <c r="AB2621" t="s">
        <v>1129</v>
      </c>
      <c r="AC2621" t="s">
        <v>758</v>
      </c>
      <c r="AD2621" t="s">
        <v>1049</v>
      </c>
      <c r="AE2621" t="s">
        <v>472</v>
      </c>
      <c r="AF2621" t="s">
        <v>882</v>
      </c>
      <c r="AG2621" t="s">
        <v>761</v>
      </c>
      <c r="AH2621" t="s">
        <v>762</v>
      </c>
      <c r="AI2621" t="s">
        <v>883</v>
      </c>
      <c r="AJ2621">
        <v>-56.93</v>
      </c>
      <c r="AK2621">
        <v>0</v>
      </c>
      <c r="AL2621">
        <v>0</v>
      </c>
      <c r="AM2621" t="s">
        <v>764</v>
      </c>
      <c r="AN2621" t="s">
        <v>764</v>
      </c>
      <c r="AO2621" t="s">
        <v>764</v>
      </c>
    </row>
    <row r="2622" spans="1:41" x14ac:dyDescent="0.35">
      <c r="A2622">
        <v>1024740</v>
      </c>
      <c r="B2622" t="s">
        <v>740</v>
      </c>
      <c r="C2622" t="s">
        <v>741</v>
      </c>
      <c r="D2622" t="s">
        <v>375</v>
      </c>
      <c r="E2622" t="s">
        <v>478</v>
      </c>
      <c r="F2622" t="s">
        <v>834</v>
      </c>
      <c r="G2622">
        <v>2021</v>
      </c>
      <c r="H2622">
        <v>4</v>
      </c>
      <c r="I2622" t="s">
        <v>743</v>
      </c>
      <c r="J2622" s="29">
        <v>44313</v>
      </c>
      <c r="K2622" t="s">
        <v>744</v>
      </c>
      <c r="L2622" t="s">
        <v>847</v>
      </c>
      <c r="M2622" t="s">
        <v>848</v>
      </c>
      <c r="N2622" t="s">
        <v>849</v>
      </c>
      <c r="O2622" t="s">
        <v>850</v>
      </c>
      <c r="P2622" t="s">
        <v>673</v>
      </c>
      <c r="Q2622" t="s">
        <v>749</v>
      </c>
      <c r="R2622" t="s">
        <v>471</v>
      </c>
      <c r="S2622" t="s">
        <v>1041</v>
      </c>
      <c r="T2622" t="s">
        <v>751</v>
      </c>
      <c r="U2622" t="s">
        <v>752</v>
      </c>
      <c r="V2622" t="s">
        <v>753</v>
      </c>
      <c r="W2622" t="s">
        <v>403</v>
      </c>
      <c r="X2622" t="s">
        <v>1127</v>
      </c>
      <c r="Y2622" t="s">
        <v>755</v>
      </c>
      <c r="Z2622" t="s">
        <v>380</v>
      </c>
      <c r="AA2622" t="s">
        <v>1128</v>
      </c>
      <c r="AB2622" t="s">
        <v>1129</v>
      </c>
      <c r="AC2622" t="s">
        <v>758</v>
      </c>
      <c r="AD2622" t="s">
        <v>1049</v>
      </c>
      <c r="AE2622" t="s">
        <v>472</v>
      </c>
      <c r="AF2622" t="s">
        <v>882</v>
      </c>
      <c r="AG2622" t="s">
        <v>761</v>
      </c>
      <c r="AH2622" t="s">
        <v>762</v>
      </c>
      <c r="AI2622" t="s">
        <v>883</v>
      </c>
      <c r="AJ2622">
        <v>-126.8</v>
      </c>
      <c r="AK2622">
        <v>0</v>
      </c>
      <c r="AL2622">
        <v>0</v>
      </c>
      <c r="AM2622" t="s">
        <v>764</v>
      </c>
      <c r="AN2622" t="s">
        <v>764</v>
      </c>
      <c r="AO2622" t="s">
        <v>764</v>
      </c>
    </row>
    <row r="2623" spans="1:41" x14ac:dyDescent="0.35">
      <c r="A2623">
        <v>1024996</v>
      </c>
      <c r="B2623" t="s">
        <v>740</v>
      </c>
      <c r="C2623" t="s">
        <v>741</v>
      </c>
      <c r="D2623" t="s">
        <v>375</v>
      </c>
      <c r="E2623" t="s">
        <v>391</v>
      </c>
      <c r="F2623" t="s">
        <v>834</v>
      </c>
      <c r="G2623">
        <v>2021</v>
      </c>
      <c r="H2623">
        <v>4</v>
      </c>
      <c r="I2623" t="s">
        <v>743</v>
      </c>
      <c r="J2623" s="29">
        <v>44313</v>
      </c>
      <c r="K2623" t="s">
        <v>744</v>
      </c>
      <c r="L2623" t="s">
        <v>847</v>
      </c>
      <c r="M2623" t="s">
        <v>848</v>
      </c>
      <c r="N2623" t="s">
        <v>849</v>
      </c>
      <c r="O2623" t="s">
        <v>850</v>
      </c>
      <c r="P2623" t="s">
        <v>673</v>
      </c>
      <c r="Q2623" t="s">
        <v>749</v>
      </c>
      <c r="R2623" t="s">
        <v>376</v>
      </c>
      <c r="S2623" t="s">
        <v>1042</v>
      </c>
      <c r="T2623" t="s">
        <v>751</v>
      </c>
      <c r="U2623" t="s">
        <v>752</v>
      </c>
      <c r="V2623" t="s">
        <v>753</v>
      </c>
      <c r="W2623" t="s">
        <v>392</v>
      </c>
      <c r="X2623" t="s">
        <v>881</v>
      </c>
      <c r="Y2623" t="s">
        <v>755</v>
      </c>
      <c r="Z2623" t="s">
        <v>380</v>
      </c>
      <c r="AA2623" t="s">
        <v>1128</v>
      </c>
      <c r="AB2623" t="s">
        <v>1129</v>
      </c>
      <c r="AC2623" t="s">
        <v>758</v>
      </c>
      <c r="AD2623" t="s">
        <v>1049</v>
      </c>
      <c r="AE2623" t="s">
        <v>768</v>
      </c>
      <c r="AF2623" t="s">
        <v>882</v>
      </c>
      <c r="AG2623" t="s">
        <v>761</v>
      </c>
      <c r="AH2623" t="s">
        <v>762</v>
      </c>
      <c r="AI2623" t="s">
        <v>883</v>
      </c>
      <c r="AJ2623">
        <v>-683.83</v>
      </c>
      <c r="AK2623">
        <v>0</v>
      </c>
      <c r="AL2623">
        <v>0</v>
      </c>
      <c r="AM2623" t="s">
        <v>764</v>
      </c>
      <c r="AN2623" t="s">
        <v>764</v>
      </c>
      <c r="AO2623" t="s">
        <v>764</v>
      </c>
    </row>
    <row r="2624" spans="1:41" x14ac:dyDescent="0.35">
      <c r="A2624">
        <v>1024997</v>
      </c>
      <c r="B2624" t="s">
        <v>740</v>
      </c>
      <c r="C2624" t="s">
        <v>741</v>
      </c>
      <c r="D2624" t="s">
        <v>375</v>
      </c>
      <c r="E2624" t="s">
        <v>61</v>
      </c>
      <c r="F2624" t="s">
        <v>834</v>
      </c>
      <c r="G2624">
        <v>2021</v>
      </c>
      <c r="H2624">
        <v>4</v>
      </c>
      <c r="I2624" t="s">
        <v>743</v>
      </c>
      <c r="J2624" s="29">
        <v>44313</v>
      </c>
      <c r="K2624" t="s">
        <v>744</v>
      </c>
      <c r="L2624" t="s">
        <v>847</v>
      </c>
      <c r="M2624" t="s">
        <v>848</v>
      </c>
      <c r="N2624" t="s">
        <v>849</v>
      </c>
      <c r="O2624" t="s">
        <v>850</v>
      </c>
      <c r="P2624" t="s">
        <v>673</v>
      </c>
      <c r="Q2624" t="s">
        <v>749</v>
      </c>
      <c r="R2624" t="s">
        <v>376</v>
      </c>
      <c r="S2624" t="s">
        <v>1042</v>
      </c>
      <c r="T2624" t="s">
        <v>751</v>
      </c>
      <c r="U2624" t="s">
        <v>752</v>
      </c>
      <c r="V2624" t="s">
        <v>753</v>
      </c>
      <c r="W2624" t="s">
        <v>393</v>
      </c>
      <c r="X2624" t="s">
        <v>1130</v>
      </c>
      <c r="Y2624" t="s">
        <v>755</v>
      </c>
      <c r="Z2624" t="s">
        <v>380</v>
      </c>
      <c r="AA2624" t="s">
        <v>1128</v>
      </c>
      <c r="AB2624" t="s">
        <v>1129</v>
      </c>
      <c r="AC2624" t="s">
        <v>758</v>
      </c>
      <c r="AD2624" t="s">
        <v>1049</v>
      </c>
      <c r="AE2624" t="s">
        <v>768</v>
      </c>
      <c r="AF2624" t="s">
        <v>882</v>
      </c>
      <c r="AG2624" t="s">
        <v>761</v>
      </c>
      <c r="AH2624" t="s">
        <v>762</v>
      </c>
      <c r="AI2624" t="s">
        <v>883</v>
      </c>
      <c r="AJ2624">
        <v>-9613.24</v>
      </c>
      <c r="AK2624">
        <v>0</v>
      </c>
      <c r="AL2624">
        <v>0</v>
      </c>
      <c r="AM2624" t="s">
        <v>764</v>
      </c>
      <c r="AN2624" t="s">
        <v>764</v>
      </c>
      <c r="AO2624" t="s">
        <v>764</v>
      </c>
    </row>
    <row r="2625" spans="1:41" x14ac:dyDescent="0.35">
      <c r="A2625">
        <v>1024999</v>
      </c>
      <c r="B2625" t="s">
        <v>740</v>
      </c>
      <c r="C2625" t="s">
        <v>741</v>
      </c>
      <c r="D2625" t="s">
        <v>375</v>
      </c>
      <c r="E2625" t="s">
        <v>402</v>
      </c>
      <c r="F2625" t="s">
        <v>834</v>
      </c>
      <c r="G2625">
        <v>2021</v>
      </c>
      <c r="H2625">
        <v>4</v>
      </c>
      <c r="I2625" t="s">
        <v>743</v>
      </c>
      <c r="J2625" s="29">
        <v>44313</v>
      </c>
      <c r="K2625" t="s">
        <v>744</v>
      </c>
      <c r="L2625" t="s">
        <v>847</v>
      </c>
      <c r="M2625" t="s">
        <v>848</v>
      </c>
      <c r="N2625" t="s">
        <v>849</v>
      </c>
      <c r="O2625" t="s">
        <v>850</v>
      </c>
      <c r="P2625" t="s">
        <v>673</v>
      </c>
      <c r="Q2625" t="s">
        <v>749</v>
      </c>
      <c r="R2625" t="s">
        <v>376</v>
      </c>
      <c r="S2625" t="s">
        <v>1042</v>
      </c>
      <c r="T2625" t="s">
        <v>751</v>
      </c>
      <c r="U2625" t="s">
        <v>752</v>
      </c>
      <c r="V2625" t="s">
        <v>753</v>
      </c>
      <c r="W2625" t="s">
        <v>403</v>
      </c>
      <c r="X2625" t="s">
        <v>1127</v>
      </c>
      <c r="Y2625" t="s">
        <v>755</v>
      </c>
      <c r="Z2625" t="s">
        <v>380</v>
      </c>
      <c r="AA2625" t="s">
        <v>1128</v>
      </c>
      <c r="AB2625" t="s">
        <v>1129</v>
      </c>
      <c r="AC2625" t="s">
        <v>758</v>
      </c>
      <c r="AD2625" t="s">
        <v>1049</v>
      </c>
      <c r="AE2625" t="s">
        <v>768</v>
      </c>
      <c r="AF2625" t="s">
        <v>882</v>
      </c>
      <c r="AG2625" t="s">
        <v>761</v>
      </c>
      <c r="AH2625" t="s">
        <v>762</v>
      </c>
      <c r="AI2625" t="s">
        <v>883</v>
      </c>
      <c r="AJ2625">
        <v>620.42999999999995</v>
      </c>
      <c r="AK2625">
        <v>0</v>
      </c>
      <c r="AL2625">
        <v>0</v>
      </c>
      <c r="AM2625" t="s">
        <v>764</v>
      </c>
      <c r="AN2625" t="s">
        <v>764</v>
      </c>
      <c r="AO2625" t="s">
        <v>764</v>
      </c>
    </row>
    <row r="2626" spans="1:41" x14ac:dyDescent="0.35">
      <c r="A2626">
        <v>1024999</v>
      </c>
      <c r="B2626" t="s">
        <v>740</v>
      </c>
      <c r="C2626" t="s">
        <v>741</v>
      </c>
      <c r="D2626" t="s">
        <v>375</v>
      </c>
      <c r="E2626" t="s">
        <v>402</v>
      </c>
      <c r="F2626" t="s">
        <v>834</v>
      </c>
      <c r="G2626">
        <v>2021</v>
      </c>
      <c r="H2626">
        <v>4</v>
      </c>
      <c r="I2626" t="s">
        <v>743</v>
      </c>
      <c r="J2626" s="29">
        <v>44313</v>
      </c>
      <c r="K2626" t="s">
        <v>744</v>
      </c>
      <c r="L2626" t="s">
        <v>847</v>
      </c>
      <c r="M2626" t="s">
        <v>848</v>
      </c>
      <c r="N2626" t="s">
        <v>849</v>
      </c>
      <c r="O2626" t="s">
        <v>850</v>
      </c>
      <c r="P2626" t="s">
        <v>673</v>
      </c>
      <c r="Q2626" t="s">
        <v>749</v>
      </c>
      <c r="R2626" t="s">
        <v>376</v>
      </c>
      <c r="S2626" t="s">
        <v>1042</v>
      </c>
      <c r="T2626" t="s">
        <v>751</v>
      </c>
      <c r="U2626" t="s">
        <v>752</v>
      </c>
      <c r="V2626" t="s">
        <v>753</v>
      </c>
      <c r="W2626" t="s">
        <v>403</v>
      </c>
      <c r="X2626" t="s">
        <v>1127</v>
      </c>
      <c r="Y2626" t="s">
        <v>755</v>
      </c>
      <c r="Z2626" t="s">
        <v>380</v>
      </c>
      <c r="AA2626" t="s">
        <v>1128</v>
      </c>
      <c r="AB2626" t="s">
        <v>1129</v>
      </c>
      <c r="AC2626" t="s">
        <v>758</v>
      </c>
      <c r="AD2626" t="s">
        <v>1049</v>
      </c>
      <c r="AE2626" t="s">
        <v>768</v>
      </c>
      <c r="AF2626" t="s">
        <v>882</v>
      </c>
      <c r="AG2626" t="s">
        <v>761</v>
      </c>
      <c r="AH2626" t="s">
        <v>762</v>
      </c>
      <c r="AI2626" t="s">
        <v>883</v>
      </c>
      <c r="AJ2626">
        <v>-16519.919999999998</v>
      </c>
      <c r="AK2626">
        <v>0</v>
      </c>
      <c r="AL2626">
        <v>0</v>
      </c>
      <c r="AM2626" t="s">
        <v>764</v>
      </c>
      <c r="AN2626" t="s">
        <v>764</v>
      </c>
      <c r="AO2626" t="s">
        <v>764</v>
      </c>
    </row>
    <row r="2627" spans="1:41" x14ac:dyDescent="0.35">
      <c r="A2627">
        <v>1027260</v>
      </c>
      <c r="B2627" t="s">
        <v>740</v>
      </c>
      <c r="C2627" t="s">
        <v>741</v>
      </c>
      <c r="D2627" t="s">
        <v>375</v>
      </c>
      <c r="E2627" t="s">
        <v>78</v>
      </c>
      <c r="F2627" t="s">
        <v>834</v>
      </c>
      <c r="G2627">
        <v>2021</v>
      </c>
      <c r="H2627">
        <v>4</v>
      </c>
      <c r="I2627" t="s">
        <v>743</v>
      </c>
      <c r="J2627" s="29">
        <v>44313</v>
      </c>
      <c r="K2627" t="s">
        <v>744</v>
      </c>
      <c r="L2627" t="s">
        <v>847</v>
      </c>
      <c r="M2627" t="s">
        <v>848</v>
      </c>
      <c r="N2627" t="s">
        <v>849</v>
      </c>
      <c r="O2627" t="s">
        <v>850</v>
      </c>
      <c r="P2627" t="s">
        <v>673</v>
      </c>
      <c r="Q2627" t="s">
        <v>749</v>
      </c>
      <c r="R2627" t="s">
        <v>561</v>
      </c>
      <c r="S2627" t="s">
        <v>1037</v>
      </c>
      <c r="T2627" t="s">
        <v>751</v>
      </c>
      <c r="U2627" t="s">
        <v>752</v>
      </c>
      <c r="V2627" t="s">
        <v>753</v>
      </c>
      <c r="W2627" t="s">
        <v>393</v>
      </c>
      <c r="X2627" t="s">
        <v>1130</v>
      </c>
      <c r="Y2627" t="s">
        <v>755</v>
      </c>
      <c r="Z2627" t="s">
        <v>380</v>
      </c>
      <c r="AA2627" t="s">
        <v>1128</v>
      </c>
      <c r="AB2627" t="s">
        <v>1129</v>
      </c>
      <c r="AC2627" t="s">
        <v>758</v>
      </c>
      <c r="AD2627" t="s">
        <v>1049</v>
      </c>
      <c r="AE2627" t="s">
        <v>562</v>
      </c>
      <c r="AF2627" t="s">
        <v>882</v>
      </c>
      <c r="AG2627" t="s">
        <v>761</v>
      </c>
      <c r="AH2627" t="s">
        <v>762</v>
      </c>
      <c r="AI2627" t="s">
        <v>883</v>
      </c>
      <c r="AJ2627">
        <v>-1560.1</v>
      </c>
      <c r="AK2627">
        <v>0</v>
      </c>
      <c r="AL2627">
        <v>0</v>
      </c>
      <c r="AM2627" t="s">
        <v>764</v>
      </c>
      <c r="AN2627" t="s">
        <v>764</v>
      </c>
      <c r="AO2627" t="s">
        <v>764</v>
      </c>
    </row>
    <row r="2628" spans="1:41" x14ac:dyDescent="0.35">
      <c r="A2628">
        <v>1027525</v>
      </c>
      <c r="B2628" t="s">
        <v>740</v>
      </c>
      <c r="C2628" t="s">
        <v>741</v>
      </c>
      <c r="D2628" t="s">
        <v>375</v>
      </c>
      <c r="E2628" t="s">
        <v>566</v>
      </c>
      <c r="F2628" t="s">
        <v>834</v>
      </c>
      <c r="G2628">
        <v>2021</v>
      </c>
      <c r="H2628">
        <v>4</v>
      </c>
      <c r="I2628" t="s">
        <v>743</v>
      </c>
      <c r="J2628" s="29">
        <v>44313</v>
      </c>
      <c r="K2628" t="s">
        <v>744</v>
      </c>
      <c r="L2628" t="s">
        <v>847</v>
      </c>
      <c r="M2628" t="s">
        <v>848</v>
      </c>
      <c r="N2628" t="s">
        <v>849</v>
      </c>
      <c r="O2628" t="s">
        <v>850</v>
      </c>
      <c r="P2628" t="s">
        <v>673</v>
      </c>
      <c r="Q2628" t="s">
        <v>749</v>
      </c>
      <c r="R2628" t="s">
        <v>561</v>
      </c>
      <c r="S2628" t="s">
        <v>1037</v>
      </c>
      <c r="T2628" t="s">
        <v>751</v>
      </c>
      <c r="U2628" t="s">
        <v>752</v>
      </c>
      <c r="V2628" t="s">
        <v>753</v>
      </c>
      <c r="W2628" t="s">
        <v>403</v>
      </c>
      <c r="X2628" t="s">
        <v>1127</v>
      </c>
      <c r="Y2628" t="s">
        <v>755</v>
      </c>
      <c r="Z2628" t="s">
        <v>380</v>
      </c>
      <c r="AA2628" t="s">
        <v>1128</v>
      </c>
      <c r="AB2628" t="s">
        <v>1129</v>
      </c>
      <c r="AC2628" t="s">
        <v>758</v>
      </c>
      <c r="AD2628" t="s">
        <v>1049</v>
      </c>
      <c r="AE2628" t="s">
        <v>562</v>
      </c>
      <c r="AF2628" t="s">
        <v>882</v>
      </c>
      <c r="AG2628" t="s">
        <v>761</v>
      </c>
      <c r="AH2628" t="s">
        <v>762</v>
      </c>
      <c r="AI2628" t="s">
        <v>883</v>
      </c>
      <c r="AJ2628">
        <v>-583.39</v>
      </c>
      <c r="AK2628">
        <v>0</v>
      </c>
      <c r="AL2628">
        <v>0</v>
      </c>
      <c r="AM2628" t="s">
        <v>764</v>
      </c>
      <c r="AN2628" t="s">
        <v>764</v>
      </c>
      <c r="AO2628" t="s">
        <v>764</v>
      </c>
    </row>
    <row r="2629" spans="1:41" x14ac:dyDescent="0.35">
      <c r="A2629">
        <v>1060744</v>
      </c>
      <c r="B2629" t="s">
        <v>740</v>
      </c>
      <c r="C2629" t="s">
        <v>741</v>
      </c>
      <c r="D2629" t="s">
        <v>375</v>
      </c>
      <c r="E2629" t="s">
        <v>564</v>
      </c>
      <c r="F2629" t="s">
        <v>834</v>
      </c>
      <c r="G2629">
        <v>2021</v>
      </c>
      <c r="H2629">
        <v>4</v>
      </c>
      <c r="I2629" t="s">
        <v>743</v>
      </c>
      <c r="J2629" s="29">
        <v>44313</v>
      </c>
      <c r="K2629" t="s">
        <v>744</v>
      </c>
      <c r="L2629" t="s">
        <v>847</v>
      </c>
      <c r="M2629" t="s">
        <v>848</v>
      </c>
      <c r="N2629" t="s">
        <v>849</v>
      </c>
      <c r="O2629" t="s">
        <v>850</v>
      </c>
      <c r="P2629" t="s">
        <v>673</v>
      </c>
      <c r="Q2629" t="s">
        <v>749</v>
      </c>
      <c r="R2629" t="s">
        <v>561</v>
      </c>
      <c r="S2629" t="s">
        <v>1037</v>
      </c>
      <c r="T2629" t="s">
        <v>751</v>
      </c>
      <c r="U2629" t="s">
        <v>752</v>
      </c>
      <c r="V2629" t="s">
        <v>753</v>
      </c>
      <c r="W2629" t="s">
        <v>392</v>
      </c>
      <c r="X2629" t="s">
        <v>881</v>
      </c>
      <c r="Y2629" t="s">
        <v>755</v>
      </c>
      <c r="Z2629" t="s">
        <v>380</v>
      </c>
      <c r="AA2629" t="s">
        <v>1128</v>
      </c>
      <c r="AB2629" t="s">
        <v>1129</v>
      </c>
      <c r="AC2629" t="s">
        <v>758</v>
      </c>
      <c r="AD2629" t="s">
        <v>1049</v>
      </c>
      <c r="AE2629" t="s">
        <v>562</v>
      </c>
      <c r="AF2629" t="s">
        <v>882</v>
      </c>
      <c r="AG2629" t="s">
        <v>761</v>
      </c>
      <c r="AH2629" t="s">
        <v>762</v>
      </c>
      <c r="AI2629" t="s">
        <v>883</v>
      </c>
      <c r="AJ2629">
        <v>-146.04</v>
      </c>
      <c r="AK2629">
        <v>0</v>
      </c>
      <c r="AL2629">
        <v>0</v>
      </c>
      <c r="AM2629" t="s">
        <v>764</v>
      </c>
      <c r="AN2629" t="s">
        <v>764</v>
      </c>
      <c r="AO2629" t="s">
        <v>764</v>
      </c>
    </row>
    <row r="2630" spans="1:41" x14ac:dyDescent="0.35">
      <c r="A2630">
        <v>1021417</v>
      </c>
      <c r="B2630" t="s">
        <v>740</v>
      </c>
      <c r="C2630" t="s">
        <v>741</v>
      </c>
      <c r="D2630" t="s">
        <v>375</v>
      </c>
      <c r="E2630" t="s">
        <v>520</v>
      </c>
      <c r="F2630" t="s">
        <v>834</v>
      </c>
      <c r="G2630">
        <v>2021</v>
      </c>
      <c r="H2630">
        <v>4</v>
      </c>
      <c r="I2630" t="s">
        <v>743</v>
      </c>
      <c r="J2630" s="29">
        <v>44316</v>
      </c>
      <c r="K2630" t="s">
        <v>744</v>
      </c>
      <c r="L2630" t="s">
        <v>745</v>
      </c>
      <c r="M2630" t="s">
        <v>852</v>
      </c>
      <c r="N2630" t="s">
        <v>853</v>
      </c>
      <c r="O2630" t="s">
        <v>837</v>
      </c>
      <c r="P2630" t="s">
        <v>673</v>
      </c>
      <c r="Q2630" t="s">
        <v>749</v>
      </c>
      <c r="R2630" t="s">
        <v>514</v>
      </c>
      <c r="S2630" t="s">
        <v>1039</v>
      </c>
      <c r="T2630" t="s">
        <v>751</v>
      </c>
      <c r="U2630" t="s">
        <v>752</v>
      </c>
      <c r="V2630" t="s">
        <v>753</v>
      </c>
      <c r="W2630" t="s">
        <v>403</v>
      </c>
      <c r="X2630" t="s">
        <v>1127</v>
      </c>
      <c r="Y2630" t="s">
        <v>755</v>
      </c>
      <c r="Z2630" t="s">
        <v>380</v>
      </c>
      <c r="AA2630" t="s">
        <v>1128</v>
      </c>
      <c r="AB2630" t="s">
        <v>1129</v>
      </c>
      <c r="AC2630" t="s">
        <v>758</v>
      </c>
      <c r="AD2630" t="s">
        <v>1049</v>
      </c>
      <c r="AE2630" t="s">
        <v>247</v>
      </c>
      <c r="AF2630" t="s">
        <v>882</v>
      </c>
      <c r="AG2630" t="s">
        <v>761</v>
      </c>
      <c r="AH2630" t="s">
        <v>762</v>
      </c>
      <c r="AI2630" t="s">
        <v>883</v>
      </c>
      <c r="AJ2630">
        <v>600.23</v>
      </c>
      <c r="AK2630">
        <v>0</v>
      </c>
      <c r="AL2630">
        <v>0</v>
      </c>
      <c r="AM2630" t="s">
        <v>764</v>
      </c>
      <c r="AN2630" t="s">
        <v>764</v>
      </c>
      <c r="AO2630" t="s">
        <v>764</v>
      </c>
    </row>
    <row r="2631" spans="1:41" x14ac:dyDescent="0.35">
      <c r="A2631">
        <v>1022701</v>
      </c>
      <c r="B2631" t="s">
        <v>740</v>
      </c>
      <c r="C2631" t="s">
        <v>741</v>
      </c>
      <c r="D2631" t="s">
        <v>375</v>
      </c>
      <c r="E2631" t="s">
        <v>489</v>
      </c>
      <c r="F2631" t="s">
        <v>834</v>
      </c>
      <c r="G2631">
        <v>2021</v>
      </c>
      <c r="H2631">
        <v>4</v>
      </c>
      <c r="I2631" t="s">
        <v>743</v>
      </c>
      <c r="J2631" s="29">
        <v>44316</v>
      </c>
      <c r="K2631" t="s">
        <v>744</v>
      </c>
      <c r="L2631" t="s">
        <v>745</v>
      </c>
      <c r="M2631" t="s">
        <v>852</v>
      </c>
      <c r="N2631" t="s">
        <v>853</v>
      </c>
      <c r="O2631" t="s">
        <v>837</v>
      </c>
      <c r="P2631" t="s">
        <v>673</v>
      </c>
      <c r="Q2631" t="s">
        <v>749</v>
      </c>
      <c r="R2631" t="s">
        <v>490</v>
      </c>
      <c r="S2631" t="s">
        <v>1040</v>
      </c>
      <c r="T2631" t="s">
        <v>751</v>
      </c>
      <c r="U2631" t="s">
        <v>752</v>
      </c>
      <c r="V2631" t="s">
        <v>753</v>
      </c>
      <c r="W2631" t="s">
        <v>378</v>
      </c>
      <c r="X2631" t="s">
        <v>1131</v>
      </c>
      <c r="Y2631" t="s">
        <v>755</v>
      </c>
      <c r="Z2631" t="s">
        <v>380</v>
      </c>
      <c r="AA2631" t="s">
        <v>1128</v>
      </c>
      <c r="AB2631" t="s">
        <v>1129</v>
      </c>
      <c r="AC2631" t="s">
        <v>758</v>
      </c>
      <c r="AD2631" t="s">
        <v>1049</v>
      </c>
      <c r="AE2631" t="s">
        <v>766</v>
      </c>
      <c r="AF2631" t="s">
        <v>882</v>
      </c>
      <c r="AG2631" t="s">
        <v>761</v>
      </c>
      <c r="AH2631" t="s">
        <v>762</v>
      </c>
      <c r="AI2631" t="s">
        <v>883</v>
      </c>
      <c r="AJ2631">
        <v>2880.61</v>
      </c>
      <c r="AK2631">
        <v>0</v>
      </c>
      <c r="AL2631">
        <v>0</v>
      </c>
      <c r="AM2631" t="s">
        <v>764</v>
      </c>
      <c r="AN2631" t="s">
        <v>764</v>
      </c>
      <c r="AO2631" t="s">
        <v>764</v>
      </c>
    </row>
    <row r="2632" spans="1:41" x14ac:dyDescent="0.35">
      <c r="A2632">
        <v>1022702</v>
      </c>
      <c r="B2632" t="s">
        <v>740</v>
      </c>
      <c r="C2632" t="s">
        <v>741</v>
      </c>
      <c r="D2632" t="s">
        <v>375</v>
      </c>
      <c r="E2632" t="s">
        <v>493</v>
      </c>
      <c r="F2632" t="s">
        <v>834</v>
      </c>
      <c r="G2632">
        <v>2021</v>
      </c>
      <c r="H2632">
        <v>4</v>
      </c>
      <c r="I2632" t="s">
        <v>743</v>
      </c>
      <c r="J2632" s="29">
        <v>44316</v>
      </c>
      <c r="K2632" t="s">
        <v>744</v>
      </c>
      <c r="L2632" t="s">
        <v>745</v>
      </c>
      <c r="M2632" t="s">
        <v>852</v>
      </c>
      <c r="N2632" t="s">
        <v>853</v>
      </c>
      <c r="O2632" t="s">
        <v>837</v>
      </c>
      <c r="P2632" t="s">
        <v>673</v>
      </c>
      <c r="Q2632" t="s">
        <v>749</v>
      </c>
      <c r="R2632" t="s">
        <v>490</v>
      </c>
      <c r="S2632" t="s">
        <v>1040</v>
      </c>
      <c r="T2632" t="s">
        <v>751</v>
      </c>
      <c r="U2632" t="s">
        <v>752</v>
      </c>
      <c r="V2632" t="s">
        <v>753</v>
      </c>
      <c r="W2632" t="s">
        <v>392</v>
      </c>
      <c r="X2632" t="s">
        <v>881</v>
      </c>
      <c r="Y2632" t="s">
        <v>755</v>
      </c>
      <c r="Z2632" t="s">
        <v>380</v>
      </c>
      <c r="AA2632" t="s">
        <v>1128</v>
      </c>
      <c r="AB2632" t="s">
        <v>1129</v>
      </c>
      <c r="AC2632" t="s">
        <v>758</v>
      </c>
      <c r="AD2632" t="s">
        <v>1049</v>
      </c>
      <c r="AE2632" t="s">
        <v>766</v>
      </c>
      <c r="AF2632" t="s">
        <v>882</v>
      </c>
      <c r="AG2632" t="s">
        <v>761</v>
      </c>
      <c r="AH2632" t="s">
        <v>762</v>
      </c>
      <c r="AI2632" t="s">
        <v>883</v>
      </c>
      <c r="AJ2632">
        <v>970.74</v>
      </c>
      <c r="AK2632">
        <v>0</v>
      </c>
      <c r="AL2632">
        <v>0</v>
      </c>
      <c r="AM2632" t="s">
        <v>764</v>
      </c>
      <c r="AN2632" t="s">
        <v>764</v>
      </c>
      <c r="AO2632" t="s">
        <v>764</v>
      </c>
    </row>
    <row r="2633" spans="1:41" x14ac:dyDescent="0.35">
      <c r="A2633">
        <v>1022704</v>
      </c>
      <c r="B2633" t="s">
        <v>740</v>
      </c>
      <c r="C2633" t="s">
        <v>741</v>
      </c>
      <c r="D2633" t="s">
        <v>375</v>
      </c>
      <c r="E2633" t="s">
        <v>497</v>
      </c>
      <c r="F2633" t="s">
        <v>834</v>
      </c>
      <c r="G2633">
        <v>2021</v>
      </c>
      <c r="H2633">
        <v>4</v>
      </c>
      <c r="I2633" t="s">
        <v>743</v>
      </c>
      <c r="J2633" s="29">
        <v>44316</v>
      </c>
      <c r="K2633" t="s">
        <v>744</v>
      </c>
      <c r="L2633" t="s">
        <v>745</v>
      </c>
      <c r="M2633" t="s">
        <v>852</v>
      </c>
      <c r="N2633" t="s">
        <v>853</v>
      </c>
      <c r="O2633" t="s">
        <v>837</v>
      </c>
      <c r="P2633" t="s">
        <v>673</v>
      </c>
      <c r="Q2633" t="s">
        <v>749</v>
      </c>
      <c r="R2633" t="s">
        <v>490</v>
      </c>
      <c r="S2633" t="s">
        <v>1040</v>
      </c>
      <c r="T2633" t="s">
        <v>751</v>
      </c>
      <c r="U2633" t="s">
        <v>752</v>
      </c>
      <c r="V2633" t="s">
        <v>753</v>
      </c>
      <c r="W2633" t="s">
        <v>403</v>
      </c>
      <c r="X2633" t="s">
        <v>1127</v>
      </c>
      <c r="Y2633" t="s">
        <v>755</v>
      </c>
      <c r="Z2633" t="s">
        <v>380</v>
      </c>
      <c r="AA2633" t="s">
        <v>1128</v>
      </c>
      <c r="AB2633" t="s">
        <v>1129</v>
      </c>
      <c r="AC2633" t="s">
        <v>758</v>
      </c>
      <c r="AD2633" t="s">
        <v>1049</v>
      </c>
      <c r="AE2633" t="s">
        <v>766</v>
      </c>
      <c r="AF2633" t="s">
        <v>882</v>
      </c>
      <c r="AG2633" t="s">
        <v>761</v>
      </c>
      <c r="AH2633" t="s">
        <v>762</v>
      </c>
      <c r="AI2633" t="s">
        <v>883</v>
      </c>
      <c r="AJ2633">
        <v>9854.75</v>
      </c>
      <c r="AK2633">
        <v>0</v>
      </c>
      <c r="AL2633">
        <v>0</v>
      </c>
      <c r="AM2633" t="s">
        <v>764</v>
      </c>
      <c r="AN2633" t="s">
        <v>764</v>
      </c>
      <c r="AO2633" t="s">
        <v>764</v>
      </c>
    </row>
    <row r="2634" spans="1:41" x14ac:dyDescent="0.35">
      <c r="A2634">
        <v>1023868</v>
      </c>
      <c r="B2634" t="s">
        <v>740</v>
      </c>
      <c r="C2634" t="s">
        <v>741</v>
      </c>
      <c r="D2634" t="s">
        <v>375</v>
      </c>
      <c r="E2634" t="s">
        <v>547</v>
      </c>
      <c r="F2634" t="s">
        <v>834</v>
      </c>
      <c r="G2634">
        <v>2021</v>
      </c>
      <c r="H2634">
        <v>4</v>
      </c>
      <c r="I2634" t="s">
        <v>743</v>
      </c>
      <c r="J2634" s="29">
        <v>44316</v>
      </c>
      <c r="K2634" t="s">
        <v>744</v>
      </c>
      <c r="L2634" t="s">
        <v>745</v>
      </c>
      <c r="M2634" t="s">
        <v>852</v>
      </c>
      <c r="N2634" t="s">
        <v>853</v>
      </c>
      <c r="O2634" t="s">
        <v>837</v>
      </c>
      <c r="P2634" t="s">
        <v>673</v>
      </c>
      <c r="Q2634" t="s">
        <v>749</v>
      </c>
      <c r="R2634" t="s">
        <v>544</v>
      </c>
      <c r="S2634" t="s">
        <v>1038</v>
      </c>
      <c r="T2634" t="s">
        <v>751</v>
      </c>
      <c r="U2634" t="s">
        <v>752</v>
      </c>
      <c r="V2634" t="s">
        <v>753</v>
      </c>
      <c r="W2634" t="s">
        <v>392</v>
      </c>
      <c r="X2634" t="s">
        <v>881</v>
      </c>
      <c r="Y2634" t="s">
        <v>755</v>
      </c>
      <c r="Z2634" t="s">
        <v>380</v>
      </c>
      <c r="AA2634" t="s">
        <v>1128</v>
      </c>
      <c r="AB2634" t="s">
        <v>1129</v>
      </c>
      <c r="AC2634" t="s">
        <v>758</v>
      </c>
      <c r="AD2634" t="s">
        <v>1049</v>
      </c>
      <c r="AE2634" t="s">
        <v>768</v>
      </c>
      <c r="AF2634" t="s">
        <v>882</v>
      </c>
      <c r="AG2634" t="s">
        <v>761</v>
      </c>
      <c r="AH2634" t="s">
        <v>762</v>
      </c>
      <c r="AI2634" t="s">
        <v>883</v>
      </c>
      <c r="AJ2634">
        <v>1904.52</v>
      </c>
      <c r="AK2634">
        <v>0</v>
      </c>
      <c r="AL2634">
        <v>0</v>
      </c>
      <c r="AM2634" t="s">
        <v>764</v>
      </c>
      <c r="AN2634" t="s">
        <v>764</v>
      </c>
      <c r="AO2634" t="s">
        <v>764</v>
      </c>
    </row>
    <row r="2635" spans="1:41" x14ac:dyDescent="0.35">
      <c r="A2635">
        <v>1023869</v>
      </c>
      <c r="B2635" t="s">
        <v>740</v>
      </c>
      <c r="C2635" t="s">
        <v>741</v>
      </c>
      <c r="D2635" t="s">
        <v>375</v>
      </c>
      <c r="E2635" t="s">
        <v>74</v>
      </c>
      <c r="F2635" t="s">
        <v>834</v>
      </c>
      <c r="G2635">
        <v>2021</v>
      </c>
      <c r="H2635">
        <v>4</v>
      </c>
      <c r="I2635" t="s">
        <v>743</v>
      </c>
      <c r="J2635" s="29">
        <v>44316</v>
      </c>
      <c r="K2635" t="s">
        <v>744</v>
      </c>
      <c r="L2635" t="s">
        <v>745</v>
      </c>
      <c r="M2635" t="s">
        <v>852</v>
      </c>
      <c r="N2635" t="s">
        <v>853</v>
      </c>
      <c r="O2635" t="s">
        <v>837</v>
      </c>
      <c r="P2635" t="s">
        <v>673</v>
      </c>
      <c r="Q2635" t="s">
        <v>749</v>
      </c>
      <c r="R2635" t="s">
        <v>544</v>
      </c>
      <c r="S2635" t="s">
        <v>1038</v>
      </c>
      <c r="T2635" t="s">
        <v>751</v>
      </c>
      <c r="U2635" t="s">
        <v>752</v>
      </c>
      <c r="V2635" t="s">
        <v>753</v>
      </c>
      <c r="W2635" t="s">
        <v>393</v>
      </c>
      <c r="X2635" t="s">
        <v>1130</v>
      </c>
      <c r="Y2635" t="s">
        <v>755</v>
      </c>
      <c r="Z2635" t="s">
        <v>380</v>
      </c>
      <c r="AA2635" t="s">
        <v>1128</v>
      </c>
      <c r="AB2635" t="s">
        <v>1129</v>
      </c>
      <c r="AC2635" t="s">
        <v>758</v>
      </c>
      <c r="AD2635" t="s">
        <v>1049</v>
      </c>
      <c r="AE2635" t="s">
        <v>768</v>
      </c>
      <c r="AF2635" t="s">
        <v>882</v>
      </c>
      <c r="AG2635" t="s">
        <v>761</v>
      </c>
      <c r="AH2635" t="s">
        <v>762</v>
      </c>
      <c r="AI2635" t="s">
        <v>883</v>
      </c>
      <c r="AJ2635">
        <v>6047.96</v>
      </c>
      <c r="AK2635">
        <v>0</v>
      </c>
      <c r="AL2635">
        <v>0</v>
      </c>
      <c r="AM2635" t="s">
        <v>764</v>
      </c>
      <c r="AN2635" t="s">
        <v>764</v>
      </c>
      <c r="AO2635" t="s">
        <v>764</v>
      </c>
    </row>
    <row r="2636" spans="1:41" x14ac:dyDescent="0.35">
      <c r="A2636">
        <v>1023872</v>
      </c>
      <c r="B2636" t="s">
        <v>740</v>
      </c>
      <c r="C2636" t="s">
        <v>741</v>
      </c>
      <c r="D2636" t="s">
        <v>375</v>
      </c>
      <c r="E2636" t="s">
        <v>550</v>
      </c>
      <c r="F2636" t="s">
        <v>834</v>
      </c>
      <c r="G2636">
        <v>2021</v>
      </c>
      <c r="H2636">
        <v>4</v>
      </c>
      <c r="I2636" t="s">
        <v>743</v>
      </c>
      <c r="J2636" s="29">
        <v>44316</v>
      </c>
      <c r="K2636" t="s">
        <v>744</v>
      </c>
      <c r="L2636" t="s">
        <v>745</v>
      </c>
      <c r="M2636" t="s">
        <v>852</v>
      </c>
      <c r="N2636" t="s">
        <v>853</v>
      </c>
      <c r="O2636" t="s">
        <v>837</v>
      </c>
      <c r="P2636" t="s">
        <v>673</v>
      </c>
      <c r="Q2636" t="s">
        <v>749</v>
      </c>
      <c r="R2636" t="s">
        <v>544</v>
      </c>
      <c r="S2636" t="s">
        <v>1038</v>
      </c>
      <c r="T2636" t="s">
        <v>751</v>
      </c>
      <c r="U2636" t="s">
        <v>752</v>
      </c>
      <c r="V2636" t="s">
        <v>753</v>
      </c>
      <c r="W2636" t="s">
        <v>403</v>
      </c>
      <c r="X2636" t="s">
        <v>1127</v>
      </c>
      <c r="Y2636" t="s">
        <v>755</v>
      </c>
      <c r="Z2636" t="s">
        <v>380</v>
      </c>
      <c r="AA2636" t="s">
        <v>1128</v>
      </c>
      <c r="AB2636" t="s">
        <v>1129</v>
      </c>
      <c r="AC2636" t="s">
        <v>758</v>
      </c>
      <c r="AD2636" t="s">
        <v>1049</v>
      </c>
      <c r="AE2636" t="s">
        <v>768</v>
      </c>
      <c r="AF2636" t="s">
        <v>882</v>
      </c>
      <c r="AG2636" t="s">
        <v>761</v>
      </c>
      <c r="AH2636" t="s">
        <v>762</v>
      </c>
      <c r="AI2636" t="s">
        <v>883</v>
      </c>
      <c r="AJ2636">
        <v>18140.29</v>
      </c>
      <c r="AK2636">
        <v>0</v>
      </c>
      <c r="AL2636">
        <v>0</v>
      </c>
      <c r="AM2636" t="s">
        <v>764</v>
      </c>
      <c r="AN2636" t="s">
        <v>764</v>
      </c>
      <c r="AO2636" t="s">
        <v>764</v>
      </c>
    </row>
    <row r="2637" spans="1:41" x14ac:dyDescent="0.35">
      <c r="A2637">
        <v>1024737</v>
      </c>
      <c r="B2637" t="s">
        <v>740</v>
      </c>
      <c r="C2637" t="s">
        <v>741</v>
      </c>
      <c r="D2637" t="s">
        <v>375</v>
      </c>
      <c r="E2637" t="s">
        <v>470</v>
      </c>
      <c r="F2637" t="s">
        <v>834</v>
      </c>
      <c r="G2637">
        <v>2021</v>
      </c>
      <c r="H2637">
        <v>4</v>
      </c>
      <c r="I2637" t="s">
        <v>743</v>
      </c>
      <c r="J2637" s="29">
        <v>44316</v>
      </c>
      <c r="K2637" t="s">
        <v>744</v>
      </c>
      <c r="L2637" t="s">
        <v>745</v>
      </c>
      <c r="M2637" t="s">
        <v>852</v>
      </c>
      <c r="N2637" t="s">
        <v>853</v>
      </c>
      <c r="O2637" t="s">
        <v>837</v>
      </c>
      <c r="P2637" t="s">
        <v>673</v>
      </c>
      <c r="Q2637" t="s">
        <v>749</v>
      </c>
      <c r="R2637" t="s">
        <v>471</v>
      </c>
      <c r="S2637" t="s">
        <v>1041</v>
      </c>
      <c r="T2637" t="s">
        <v>751</v>
      </c>
      <c r="U2637" t="s">
        <v>752</v>
      </c>
      <c r="V2637" t="s">
        <v>753</v>
      </c>
      <c r="W2637" t="s">
        <v>378</v>
      </c>
      <c r="X2637" t="s">
        <v>1131</v>
      </c>
      <c r="Y2637" t="s">
        <v>755</v>
      </c>
      <c r="Z2637" t="s">
        <v>380</v>
      </c>
      <c r="AA2637" t="s">
        <v>1128</v>
      </c>
      <c r="AB2637" t="s">
        <v>1129</v>
      </c>
      <c r="AC2637" t="s">
        <v>758</v>
      </c>
      <c r="AD2637" t="s">
        <v>1049</v>
      </c>
      <c r="AE2637" t="s">
        <v>472</v>
      </c>
      <c r="AF2637" t="s">
        <v>882</v>
      </c>
      <c r="AG2637" t="s">
        <v>761</v>
      </c>
      <c r="AH2637" t="s">
        <v>762</v>
      </c>
      <c r="AI2637" t="s">
        <v>883</v>
      </c>
      <c r="AJ2637">
        <v>472.69</v>
      </c>
      <c r="AK2637">
        <v>0</v>
      </c>
      <c r="AL2637">
        <v>0</v>
      </c>
      <c r="AM2637" t="s">
        <v>764</v>
      </c>
      <c r="AN2637" t="s">
        <v>764</v>
      </c>
      <c r="AO2637" t="s">
        <v>764</v>
      </c>
    </row>
    <row r="2638" spans="1:41" x14ac:dyDescent="0.35">
      <c r="A2638">
        <v>1024738</v>
      </c>
      <c r="B2638" t="s">
        <v>740</v>
      </c>
      <c r="C2638" t="s">
        <v>741</v>
      </c>
      <c r="D2638" t="s">
        <v>375</v>
      </c>
      <c r="E2638" t="s">
        <v>474</v>
      </c>
      <c r="F2638" t="s">
        <v>834</v>
      </c>
      <c r="G2638">
        <v>2021</v>
      </c>
      <c r="H2638">
        <v>4</v>
      </c>
      <c r="I2638" t="s">
        <v>743</v>
      </c>
      <c r="J2638" s="29">
        <v>44316</v>
      </c>
      <c r="K2638" t="s">
        <v>744</v>
      </c>
      <c r="L2638" t="s">
        <v>745</v>
      </c>
      <c r="M2638" t="s">
        <v>852</v>
      </c>
      <c r="N2638" t="s">
        <v>853</v>
      </c>
      <c r="O2638" t="s">
        <v>837</v>
      </c>
      <c r="P2638" t="s">
        <v>673</v>
      </c>
      <c r="Q2638" t="s">
        <v>749</v>
      </c>
      <c r="R2638" t="s">
        <v>471</v>
      </c>
      <c r="S2638" t="s">
        <v>1041</v>
      </c>
      <c r="T2638" t="s">
        <v>751</v>
      </c>
      <c r="U2638" t="s">
        <v>752</v>
      </c>
      <c r="V2638" t="s">
        <v>753</v>
      </c>
      <c r="W2638" t="s">
        <v>392</v>
      </c>
      <c r="X2638" t="s">
        <v>881</v>
      </c>
      <c r="Y2638" t="s">
        <v>755</v>
      </c>
      <c r="Z2638" t="s">
        <v>380</v>
      </c>
      <c r="AA2638" t="s">
        <v>1128</v>
      </c>
      <c r="AB2638" t="s">
        <v>1129</v>
      </c>
      <c r="AC2638" t="s">
        <v>758</v>
      </c>
      <c r="AD2638" t="s">
        <v>1049</v>
      </c>
      <c r="AE2638" t="s">
        <v>472</v>
      </c>
      <c r="AF2638" t="s">
        <v>882</v>
      </c>
      <c r="AG2638" t="s">
        <v>761</v>
      </c>
      <c r="AH2638" t="s">
        <v>762</v>
      </c>
      <c r="AI2638" t="s">
        <v>883</v>
      </c>
      <c r="AJ2638">
        <v>8060.57</v>
      </c>
      <c r="AK2638">
        <v>0</v>
      </c>
      <c r="AL2638">
        <v>0</v>
      </c>
      <c r="AM2638" t="s">
        <v>764</v>
      </c>
      <c r="AN2638" t="s">
        <v>764</v>
      </c>
      <c r="AO2638" t="s">
        <v>764</v>
      </c>
    </row>
    <row r="2639" spans="1:41" x14ac:dyDescent="0.35">
      <c r="A2639">
        <v>1024739</v>
      </c>
      <c r="B2639" t="s">
        <v>740</v>
      </c>
      <c r="C2639" t="s">
        <v>741</v>
      </c>
      <c r="D2639" t="s">
        <v>375</v>
      </c>
      <c r="E2639" t="s">
        <v>65</v>
      </c>
      <c r="F2639" t="s">
        <v>834</v>
      </c>
      <c r="G2639">
        <v>2021</v>
      </c>
      <c r="H2639">
        <v>4</v>
      </c>
      <c r="I2639" t="s">
        <v>743</v>
      </c>
      <c r="J2639" s="29">
        <v>44316</v>
      </c>
      <c r="K2639" t="s">
        <v>744</v>
      </c>
      <c r="L2639" t="s">
        <v>745</v>
      </c>
      <c r="M2639" t="s">
        <v>852</v>
      </c>
      <c r="N2639" t="s">
        <v>853</v>
      </c>
      <c r="O2639" t="s">
        <v>837</v>
      </c>
      <c r="P2639" t="s">
        <v>673</v>
      </c>
      <c r="Q2639" t="s">
        <v>749</v>
      </c>
      <c r="R2639" t="s">
        <v>471</v>
      </c>
      <c r="S2639" t="s">
        <v>1041</v>
      </c>
      <c r="T2639" t="s">
        <v>751</v>
      </c>
      <c r="U2639" t="s">
        <v>752</v>
      </c>
      <c r="V2639" t="s">
        <v>753</v>
      </c>
      <c r="W2639" t="s">
        <v>393</v>
      </c>
      <c r="X2639" t="s">
        <v>1130</v>
      </c>
      <c r="Y2639" t="s">
        <v>755</v>
      </c>
      <c r="Z2639" t="s">
        <v>380</v>
      </c>
      <c r="AA2639" t="s">
        <v>1128</v>
      </c>
      <c r="AB2639" t="s">
        <v>1129</v>
      </c>
      <c r="AC2639" t="s">
        <v>758</v>
      </c>
      <c r="AD2639" t="s">
        <v>1049</v>
      </c>
      <c r="AE2639" t="s">
        <v>472</v>
      </c>
      <c r="AF2639" t="s">
        <v>882</v>
      </c>
      <c r="AG2639" t="s">
        <v>761</v>
      </c>
      <c r="AH2639" t="s">
        <v>762</v>
      </c>
      <c r="AI2639" t="s">
        <v>883</v>
      </c>
      <c r="AJ2639">
        <v>6641.13</v>
      </c>
      <c r="AK2639">
        <v>0</v>
      </c>
      <c r="AL2639">
        <v>0</v>
      </c>
      <c r="AM2639" t="s">
        <v>764</v>
      </c>
      <c r="AN2639" t="s">
        <v>764</v>
      </c>
      <c r="AO2639" t="s">
        <v>764</v>
      </c>
    </row>
    <row r="2640" spans="1:41" x14ac:dyDescent="0.35">
      <c r="A2640">
        <v>1024740</v>
      </c>
      <c r="B2640" t="s">
        <v>740</v>
      </c>
      <c r="C2640" t="s">
        <v>741</v>
      </c>
      <c r="D2640" t="s">
        <v>375</v>
      </c>
      <c r="E2640" t="s">
        <v>478</v>
      </c>
      <c r="F2640" t="s">
        <v>834</v>
      </c>
      <c r="G2640">
        <v>2021</v>
      </c>
      <c r="H2640">
        <v>4</v>
      </c>
      <c r="I2640" t="s">
        <v>743</v>
      </c>
      <c r="J2640" s="29">
        <v>44316</v>
      </c>
      <c r="K2640" t="s">
        <v>744</v>
      </c>
      <c r="L2640" t="s">
        <v>745</v>
      </c>
      <c r="M2640" t="s">
        <v>852</v>
      </c>
      <c r="N2640" t="s">
        <v>853</v>
      </c>
      <c r="O2640" t="s">
        <v>837</v>
      </c>
      <c r="P2640" t="s">
        <v>673</v>
      </c>
      <c r="Q2640" t="s">
        <v>749</v>
      </c>
      <c r="R2640" t="s">
        <v>471</v>
      </c>
      <c r="S2640" t="s">
        <v>1041</v>
      </c>
      <c r="T2640" t="s">
        <v>751</v>
      </c>
      <c r="U2640" t="s">
        <v>752</v>
      </c>
      <c r="V2640" t="s">
        <v>753</v>
      </c>
      <c r="W2640" t="s">
        <v>403</v>
      </c>
      <c r="X2640" t="s">
        <v>1127</v>
      </c>
      <c r="Y2640" t="s">
        <v>755</v>
      </c>
      <c r="Z2640" t="s">
        <v>380</v>
      </c>
      <c r="AA2640" t="s">
        <v>1128</v>
      </c>
      <c r="AB2640" t="s">
        <v>1129</v>
      </c>
      <c r="AC2640" t="s">
        <v>758</v>
      </c>
      <c r="AD2640" t="s">
        <v>1049</v>
      </c>
      <c r="AE2640" t="s">
        <v>472</v>
      </c>
      <c r="AF2640" t="s">
        <v>882</v>
      </c>
      <c r="AG2640" t="s">
        <v>761</v>
      </c>
      <c r="AH2640" t="s">
        <v>762</v>
      </c>
      <c r="AI2640" t="s">
        <v>883</v>
      </c>
      <c r="AJ2640">
        <v>42201.36</v>
      </c>
      <c r="AK2640">
        <v>0</v>
      </c>
      <c r="AL2640">
        <v>0</v>
      </c>
      <c r="AM2640" t="s">
        <v>764</v>
      </c>
      <c r="AN2640" t="s">
        <v>764</v>
      </c>
      <c r="AO2640" t="s">
        <v>764</v>
      </c>
    </row>
    <row r="2641" spans="1:41" x14ac:dyDescent="0.35">
      <c r="A2641">
        <v>1024996</v>
      </c>
      <c r="B2641" t="s">
        <v>740</v>
      </c>
      <c r="C2641" t="s">
        <v>741</v>
      </c>
      <c r="D2641" t="s">
        <v>375</v>
      </c>
      <c r="E2641" t="s">
        <v>391</v>
      </c>
      <c r="F2641" t="s">
        <v>834</v>
      </c>
      <c r="G2641">
        <v>2021</v>
      </c>
      <c r="H2641">
        <v>4</v>
      </c>
      <c r="I2641" t="s">
        <v>743</v>
      </c>
      <c r="J2641" s="29">
        <v>44316</v>
      </c>
      <c r="K2641" t="s">
        <v>744</v>
      </c>
      <c r="L2641" t="s">
        <v>745</v>
      </c>
      <c r="M2641" t="s">
        <v>852</v>
      </c>
      <c r="N2641" t="s">
        <v>853</v>
      </c>
      <c r="O2641" t="s">
        <v>837</v>
      </c>
      <c r="P2641" t="s">
        <v>673</v>
      </c>
      <c r="Q2641" t="s">
        <v>749</v>
      </c>
      <c r="R2641" t="s">
        <v>376</v>
      </c>
      <c r="S2641" t="s">
        <v>1042</v>
      </c>
      <c r="T2641" t="s">
        <v>751</v>
      </c>
      <c r="U2641" t="s">
        <v>752</v>
      </c>
      <c r="V2641" t="s">
        <v>753</v>
      </c>
      <c r="W2641" t="s">
        <v>392</v>
      </c>
      <c r="X2641" t="s">
        <v>881</v>
      </c>
      <c r="Y2641" t="s">
        <v>755</v>
      </c>
      <c r="Z2641" t="s">
        <v>380</v>
      </c>
      <c r="AA2641" t="s">
        <v>1128</v>
      </c>
      <c r="AB2641" t="s">
        <v>1129</v>
      </c>
      <c r="AC2641" t="s">
        <v>758</v>
      </c>
      <c r="AD2641" t="s">
        <v>1049</v>
      </c>
      <c r="AE2641" t="s">
        <v>768</v>
      </c>
      <c r="AF2641" t="s">
        <v>882</v>
      </c>
      <c r="AG2641" t="s">
        <v>761</v>
      </c>
      <c r="AH2641" t="s">
        <v>762</v>
      </c>
      <c r="AI2641" t="s">
        <v>883</v>
      </c>
      <c r="AJ2641">
        <v>2572.67</v>
      </c>
      <c r="AK2641">
        <v>0</v>
      </c>
      <c r="AL2641">
        <v>0</v>
      </c>
      <c r="AM2641" t="s">
        <v>764</v>
      </c>
      <c r="AN2641" t="s">
        <v>764</v>
      </c>
      <c r="AO2641" t="s">
        <v>764</v>
      </c>
    </row>
    <row r="2642" spans="1:41" x14ac:dyDescent="0.35">
      <c r="A2642">
        <v>1024997</v>
      </c>
      <c r="B2642" t="s">
        <v>740</v>
      </c>
      <c r="C2642" t="s">
        <v>741</v>
      </c>
      <c r="D2642" t="s">
        <v>375</v>
      </c>
      <c r="E2642" t="s">
        <v>61</v>
      </c>
      <c r="F2642" t="s">
        <v>834</v>
      </c>
      <c r="G2642">
        <v>2021</v>
      </c>
      <c r="H2642">
        <v>4</v>
      </c>
      <c r="I2642" t="s">
        <v>743</v>
      </c>
      <c r="J2642" s="29">
        <v>44316</v>
      </c>
      <c r="K2642" t="s">
        <v>744</v>
      </c>
      <c r="L2642" t="s">
        <v>745</v>
      </c>
      <c r="M2642" t="s">
        <v>852</v>
      </c>
      <c r="N2642" t="s">
        <v>853</v>
      </c>
      <c r="O2642" t="s">
        <v>837</v>
      </c>
      <c r="P2642" t="s">
        <v>673</v>
      </c>
      <c r="Q2642" t="s">
        <v>749</v>
      </c>
      <c r="R2642" t="s">
        <v>376</v>
      </c>
      <c r="S2642" t="s">
        <v>1042</v>
      </c>
      <c r="T2642" t="s">
        <v>751</v>
      </c>
      <c r="U2642" t="s">
        <v>752</v>
      </c>
      <c r="V2642" t="s">
        <v>753</v>
      </c>
      <c r="W2642" t="s">
        <v>393</v>
      </c>
      <c r="X2642" t="s">
        <v>1130</v>
      </c>
      <c r="Y2642" t="s">
        <v>755</v>
      </c>
      <c r="Z2642" t="s">
        <v>380</v>
      </c>
      <c r="AA2642" t="s">
        <v>1128</v>
      </c>
      <c r="AB2642" t="s">
        <v>1129</v>
      </c>
      <c r="AC2642" t="s">
        <v>758</v>
      </c>
      <c r="AD2642" t="s">
        <v>1049</v>
      </c>
      <c r="AE2642" t="s">
        <v>768</v>
      </c>
      <c r="AF2642" t="s">
        <v>882</v>
      </c>
      <c r="AG2642" t="s">
        <v>761</v>
      </c>
      <c r="AH2642" t="s">
        <v>762</v>
      </c>
      <c r="AI2642" t="s">
        <v>883</v>
      </c>
      <c r="AJ2642">
        <v>8321.68</v>
      </c>
      <c r="AK2642">
        <v>0</v>
      </c>
      <c r="AL2642">
        <v>0</v>
      </c>
      <c r="AM2642" t="s">
        <v>764</v>
      </c>
      <c r="AN2642" t="s">
        <v>764</v>
      </c>
      <c r="AO2642" t="s">
        <v>764</v>
      </c>
    </row>
    <row r="2643" spans="1:41" x14ac:dyDescent="0.35">
      <c r="A2643">
        <v>1024998</v>
      </c>
      <c r="B2643" t="s">
        <v>740</v>
      </c>
      <c r="C2643" t="s">
        <v>741</v>
      </c>
      <c r="D2643" t="s">
        <v>375</v>
      </c>
      <c r="E2643" t="s">
        <v>394</v>
      </c>
      <c r="F2643" t="s">
        <v>834</v>
      </c>
      <c r="G2643">
        <v>2021</v>
      </c>
      <c r="H2643">
        <v>4</v>
      </c>
      <c r="I2643" t="s">
        <v>743</v>
      </c>
      <c r="J2643" s="29">
        <v>44316</v>
      </c>
      <c r="K2643" t="s">
        <v>744</v>
      </c>
      <c r="L2643" t="s">
        <v>745</v>
      </c>
      <c r="M2643" t="s">
        <v>852</v>
      </c>
      <c r="N2643" t="s">
        <v>853</v>
      </c>
      <c r="O2643" t="s">
        <v>837</v>
      </c>
      <c r="P2643" t="s">
        <v>673</v>
      </c>
      <c r="Q2643" t="s">
        <v>749</v>
      </c>
      <c r="R2643" t="s">
        <v>376</v>
      </c>
      <c r="S2643" t="s">
        <v>1042</v>
      </c>
      <c r="T2643" t="s">
        <v>751</v>
      </c>
      <c r="U2643" t="s">
        <v>752</v>
      </c>
      <c r="V2643" t="s">
        <v>753</v>
      </c>
      <c r="W2643" t="s">
        <v>395</v>
      </c>
      <c r="X2643" t="s">
        <v>1132</v>
      </c>
      <c r="Y2643" t="s">
        <v>755</v>
      </c>
      <c r="Z2643" t="s">
        <v>380</v>
      </c>
      <c r="AA2643" t="s">
        <v>1128</v>
      </c>
      <c r="AB2643" t="s">
        <v>1129</v>
      </c>
      <c r="AC2643" t="s">
        <v>758</v>
      </c>
      <c r="AD2643" t="s">
        <v>1049</v>
      </c>
      <c r="AE2643" t="s">
        <v>768</v>
      </c>
      <c r="AF2643" t="s">
        <v>882</v>
      </c>
      <c r="AG2643" t="s">
        <v>761</v>
      </c>
      <c r="AH2643" t="s">
        <v>762</v>
      </c>
      <c r="AI2643" t="s">
        <v>883</v>
      </c>
      <c r="AJ2643">
        <v>463.44</v>
      </c>
      <c r="AK2643">
        <v>0</v>
      </c>
      <c r="AL2643">
        <v>0</v>
      </c>
      <c r="AM2643" t="s">
        <v>764</v>
      </c>
      <c r="AN2643" t="s">
        <v>764</v>
      </c>
      <c r="AO2643" t="s">
        <v>764</v>
      </c>
    </row>
    <row r="2644" spans="1:41" x14ac:dyDescent="0.35">
      <c r="A2644">
        <v>1024999</v>
      </c>
      <c r="B2644" t="s">
        <v>740</v>
      </c>
      <c r="C2644" t="s">
        <v>741</v>
      </c>
      <c r="D2644" t="s">
        <v>375</v>
      </c>
      <c r="E2644" t="s">
        <v>402</v>
      </c>
      <c r="F2644" t="s">
        <v>834</v>
      </c>
      <c r="G2644">
        <v>2021</v>
      </c>
      <c r="H2644">
        <v>4</v>
      </c>
      <c r="I2644" t="s">
        <v>743</v>
      </c>
      <c r="J2644" s="29">
        <v>44316</v>
      </c>
      <c r="K2644" t="s">
        <v>744</v>
      </c>
      <c r="L2644" t="s">
        <v>745</v>
      </c>
      <c r="M2644" t="s">
        <v>852</v>
      </c>
      <c r="N2644" t="s">
        <v>853</v>
      </c>
      <c r="O2644" t="s">
        <v>837</v>
      </c>
      <c r="P2644" t="s">
        <v>673</v>
      </c>
      <c r="Q2644" t="s">
        <v>749</v>
      </c>
      <c r="R2644" t="s">
        <v>376</v>
      </c>
      <c r="S2644" t="s">
        <v>1042</v>
      </c>
      <c r="T2644" t="s">
        <v>751</v>
      </c>
      <c r="U2644" t="s">
        <v>752</v>
      </c>
      <c r="V2644" t="s">
        <v>753</v>
      </c>
      <c r="W2644" t="s">
        <v>403</v>
      </c>
      <c r="X2644" t="s">
        <v>1127</v>
      </c>
      <c r="Y2644" t="s">
        <v>755</v>
      </c>
      <c r="Z2644" t="s">
        <v>380</v>
      </c>
      <c r="AA2644" t="s">
        <v>1128</v>
      </c>
      <c r="AB2644" t="s">
        <v>1129</v>
      </c>
      <c r="AC2644" t="s">
        <v>758</v>
      </c>
      <c r="AD2644" t="s">
        <v>1049</v>
      </c>
      <c r="AE2644" t="s">
        <v>768</v>
      </c>
      <c r="AF2644" t="s">
        <v>882</v>
      </c>
      <c r="AG2644" t="s">
        <v>761</v>
      </c>
      <c r="AH2644" t="s">
        <v>762</v>
      </c>
      <c r="AI2644" t="s">
        <v>883</v>
      </c>
      <c r="AJ2644">
        <v>14113.47</v>
      </c>
      <c r="AK2644">
        <v>0</v>
      </c>
      <c r="AL2644">
        <v>0</v>
      </c>
      <c r="AM2644" t="s">
        <v>764</v>
      </c>
      <c r="AN2644" t="s">
        <v>764</v>
      </c>
      <c r="AO2644" t="s">
        <v>764</v>
      </c>
    </row>
    <row r="2645" spans="1:41" x14ac:dyDescent="0.35">
      <c r="A2645">
        <v>1024999</v>
      </c>
      <c r="B2645" t="s">
        <v>740</v>
      </c>
      <c r="C2645" t="s">
        <v>741</v>
      </c>
      <c r="D2645" t="s">
        <v>375</v>
      </c>
      <c r="E2645" t="s">
        <v>402</v>
      </c>
      <c r="F2645" t="s">
        <v>834</v>
      </c>
      <c r="G2645">
        <v>2021</v>
      </c>
      <c r="H2645">
        <v>4</v>
      </c>
      <c r="I2645" t="s">
        <v>743</v>
      </c>
      <c r="J2645" s="29">
        <v>44316</v>
      </c>
      <c r="K2645" t="s">
        <v>744</v>
      </c>
      <c r="L2645" t="s">
        <v>745</v>
      </c>
      <c r="M2645" t="s">
        <v>852</v>
      </c>
      <c r="N2645" t="s">
        <v>853</v>
      </c>
      <c r="O2645" t="s">
        <v>837</v>
      </c>
      <c r="P2645" t="s">
        <v>673</v>
      </c>
      <c r="Q2645" t="s">
        <v>749</v>
      </c>
      <c r="R2645" t="s">
        <v>376</v>
      </c>
      <c r="S2645" t="s">
        <v>1042</v>
      </c>
      <c r="T2645" t="s">
        <v>751</v>
      </c>
      <c r="U2645" t="s">
        <v>752</v>
      </c>
      <c r="V2645" t="s">
        <v>753</v>
      </c>
      <c r="W2645" t="s">
        <v>403</v>
      </c>
      <c r="X2645" t="s">
        <v>1127</v>
      </c>
      <c r="Y2645" t="s">
        <v>755</v>
      </c>
      <c r="Z2645" t="s">
        <v>380</v>
      </c>
      <c r="AA2645" t="s">
        <v>1128</v>
      </c>
      <c r="AB2645" t="s">
        <v>1129</v>
      </c>
      <c r="AC2645" t="s">
        <v>758</v>
      </c>
      <c r="AD2645" t="s">
        <v>1049</v>
      </c>
      <c r="AE2645" t="s">
        <v>768</v>
      </c>
      <c r="AF2645" t="s">
        <v>882</v>
      </c>
      <c r="AG2645" t="s">
        <v>761</v>
      </c>
      <c r="AH2645" t="s">
        <v>762</v>
      </c>
      <c r="AI2645" t="s">
        <v>883</v>
      </c>
      <c r="AJ2645">
        <v>-235.05</v>
      </c>
      <c r="AK2645">
        <v>0</v>
      </c>
      <c r="AL2645">
        <v>0</v>
      </c>
      <c r="AM2645" t="s">
        <v>764</v>
      </c>
      <c r="AN2645" t="s">
        <v>764</v>
      </c>
      <c r="AO2645" t="s">
        <v>764</v>
      </c>
    </row>
    <row r="2646" spans="1:41" x14ac:dyDescent="0.35">
      <c r="A2646">
        <v>1027259</v>
      </c>
      <c r="B2646" t="s">
        <v>740</v>
      </c>
      <c r="C2646" t="s">
        <v>741</v>
      </c>
      <c r="D2646" t="s">
        <v>375</v>
      </c>
      <c r="E2646" t="s">
        <v>560</v>
      </c>
      <c r="F2646" t="s">
        <v>834</v>
      </c>
      <c r="G2646">
        <v>2021</v>
      </c>
      <c r="H2646">
        <v>4</v>
      </c>
      <c r="I2646" t="s">
        <v>743</v>
      </c>
      <c r="J2646" s="29">
        <v>44316</v>
      </c>
      <c r="K2646" t="s">
        <v>744</v>
      </c>
      <c r="L2646" t="s">
        <v>745</v>
      </c>
      <c r="M2646" t="s">
        <v>852</v>
      </c>
      <c r="N2646" t="s">
        <v>853</v>
      </c>
      <c r="O2646" t="s">
        <v>837</v>
      </c>
      <c r="P2646" t="s">
        <v>673</v>
      </c>
      <c r="Q2646" t="s">
        <v>749</v>
      </c>
      <c r="R2646" t="s">
        <v>561</v>
      </c>
      <c r="S2646" t="s">
        <v>1037</v>
      </c>
      <c r="T2646" t="s">
        <v>751</v>
      </c>
      <c r="U2646" t="s">
        <v>752</v>
      </c>
      <c r="V2646" t="s">
        <v>753</v>
      </c>
      <c r="W2646" t="s">
        <v>378</v>
      </c>
      <c r="X2646" t="s">
        <v>1131</v>
      </c>
      <c r="Y2646" t="s">
        <v>755</v>
      </c>
      <c r="Z2646" t="s">
        <v>380</v>
      </c>
      <c r="AA2646" t="s">
        <v>1128</v>
      </c>
      <c r="AB2646" t="s">
        <v>1129</v>
      </c>
      <c r="AC2646" t="s">
        <v>758</v>
      </c>
      <c r="AD2646" t="s">
        <v>1049</v>
      </c>
      <c r="AE2646" t="s">
        <v>562</v>
      </c>
      <c r="AF2646" t="s">
        <v>882</v>
      </c>
      <c r="AG2646" t="s">
        <v>761</v>
      </c>
      <c r="AH2646" t="s">
        <v>762</v>
      </c>
      <c r="AI2646" t="s">
        <v>883</v>
      </c>
      <c r="AJ2646">
        <v>2439.85</v>
      </c>
      <c r="AK2646">
        <v>0</v>
      </c>
      <c r="AL2646">
        <v>0</v>
      </c>
      <c r="AM2646" t="s">
        <v>764</v>
      </c>
      <c r="AN2646" t="s">
        <v>764</v>
      </c>
      <c r="AO2646" t="s">
        <v>764</v>
      </c>
    </row>
    <row r="2647" spans="1:41" x14ac:dyDescent="0.35">
      <c r="A2647">
        <v>1060739</v>
      </c>
      <c r="B2647" t="s">
        <v>740</v>
      </c>
      <c r="C2647" t="s">
        <v>741</v>
      </c>
      <c r="D2647" t="s">
        <v>375</v>
      </c>
      <c r="E2647" t="s">
        <v>494</v>
      </c>
      <c r="F2647" t="s">
        <v>834</v>
      </c>
      <c r="G2647">
        <v>2021</v>
      </c>
      <c r="H2647">
        <v>4</v>
      </c>
      <c r="I2647" t="s">
        <v>743</v>
      </c>
      <c r="J2647" s="29">
        <v>44316</v>
      </c>
      <c r="K2647" t="s">
        <v>744</v>
      </c>
      <c r="L2647" t="s">
        <v>745</v>
      </c>
      <c r="M2647" t="s">
        <v>852</v>
      </c>
      <c r="N2647" t="s">
        <v>853</v>
      </c>
      <c r="O2647" t="s">
        <v>837</v>
      </c>
      <c r="P2647" t="s">
        <v>673</v>
      </c>
      <c r="Q2647" t="s">
        <v>749</v>
      </c>
      <c r="R2647" t="s">
        <v>490</v>
      </c>
      <c r="S2647" t="s">
        <v>1040</v>
      </c>
      <c r="T2647" t="s">
        <v>751</v>
      </c>
      <c r="U2647" t="s">
        <v>752</v>
      </c>
      <c r="V2647" t="s">
        <v>753</v>
      </c>
      <c r="W2647" t="s">
        <v>395</v>
      </c>
      <c r="X2647" t="s">
        <v>1132</v>
      </c>
      <c r="Y2647" t="s">
        <v>755</v>
      </c>
      <c r="Z2647" t="s">
        <v>380</v>
      </c>
      <c r="AA2647" t="s">
        <v>1128</v>
      </c>
      <c r="AB2647" t="s">
        <v>1129</v>
      </c>
      <c r="AC2647" t="s">
        <v>758</v>
      </c>
      <c r="AD2647" t="s">
        <v>1049</v>
      </c>
      <c r="AE2647" t="s">
        <v>766</v>
      </c>
      <c r="AF2647" t="s">
        <v>882</v>
      </c>
      <c r="AG2647" t="s">
        <v>761</v>
      </c>
      <c r="AH2647" t="s">
        <v>762</v>
      </c>
      <c r="AI2647" t="s">
        <v>883</v>
      </c>
      <c r="AJ2647">
        <v>633.52</v>
      </c>
      <c r="AK2647">
        <v>0</v>
      </c>
      <c r="AL2647">
        <v>0</v>
      </c>
      <c r="AM2647" t="s">
        <v>764</v>
      </c>
      <c r="AN2647" t="s">
        <v>764</v>
      </c>
      <c r="AO2647" t="s">
        <v>764</v>
      </c>
    </row>
    <row r="2648" spans="1:41" x14ac:dyDescent="0.35">
      <c r="A2648">
        <v>1399956</v>
      </c>
      <c r="B2648" t="s">
        <v>740</v>
      </c>
      <c r="C2648" t="s">
        <v>741</v>
      </c>
      <c r="D2648" t="s">
        <v>375</v>
      </c>
      <c r="E2648" t="s">
        <v>496</v>
      </c>
      <c r="F2648" t="s">
        <v>834</v>
      </c>
      <c r="G2648">
        <v>2021</v>
      </c>
      <c r="H2648">
        <v>4</v>
      </c>
      <c r="I2648" t="s">
        <v>743</v>
      </c>
      <c r="J2648" s="29">
        <v>44316</v>
      </c>
      <c r="K2648" t="s">
        <v>744</v>
      </c>
      <c r="L2648" t="s">
        <v>745</v>
      </c>
      <c r="M2648" t="s">
        <v>852</v>
      </c>
      <c r="N2648" t="s">
        <v>853</v>
      </c>
      <c r="O2648" t="s">
        <v>837</v>
      </c>
      <c r="P2648" t="s">
        <v>673</v>
      </c>
      <c r="Q2648" t="s">
        <v>749</v>
      </c>
      <c r="R2648" t="s">
        <v>490</v>
      </c>
      <c r="S2648" t="s">
        <v>1040</v>
      </c>
      <c r="T2648" t="s">
        <v>751</v>
      </c>
      <c r="U2648" t="s">
        <v>752</v>
      </c>
      <c r="V2648" t="s">
        <v>753</v>
      </c>
      <c r="W2648" t="s">
        <v>401</v>
      </c>
      <c r="X2648" t="s">
        <v>1113</v>
      </c>
      <c r="Y2648" t="s">
        <v>755</v>
      </c>
      <c r="Z2648" t="s">
        <v>380</v>
      </c>
      <c r="AA2648" t="s">
        <v>1128</v>
      </c>
      <c r="AB2648" t="s">
        <v>1129</v>
      </c>
      <c r="AC2648" t="s">
        <v>758</v>
      </c>
      <c r="AD2648" t="s">
        <v>1049</v>
      </c>
      <c r="AE2648" t="s">
        <v>766</v>
      </c>
      <c r="AF2648" t="s">
        <v>1056</v>
      </c>
      <c r="AG2648" t="s">
        <v>761</v>
      </c>
      <c r="AH2648" t="s">
        <v>762</v>
      </c>
      <c r="AI2648" t="s">
        <v>1057</v>
      </c>
      <c r="AJ2648">
        <v>260.57</v>
      </c>
      <c r="AK2648">
        <v>0</v>
      </c>
      <c r="AL2648">
        <v>0</v>
      </c>
      <c r="AM2648" t="s">
        <v>764</v>
      </c>
      <c r="AN2648" t="s">
        <v>764</v>
      </c>
      <c r="AO2648" t="s">
        <v>764</v>
      </c>
    </row>
    <row r="2649" spans="1:41" x14ac:dyDescent="0.35">
      <c r="A2649">
        <v>1027525</v>
      </c>
      <c r="B2649" t="s">
        <v>740</v>
      </c>
      <c r="C2649" t="s">
        <v>741</v>
      </c>
      <c r="D2649" t="s">
        <v>375</v>
      </c>
      <c r="E2649" t="s">
        <v>566</v>
      </c>
      <c r="F2649" t="s">
        <v>857</v>
      </c>
      <c r="G2649">
        <v>2021</v>
      </c>
      <c r="H2649">
        <v>3</v>
      </c>
      <c r="I2649" t="s">
        <v>858</v>
      </c>
      <c r="J2649" s="29">
        <v>44286</v>
      </c>
      <c r="K2649" t="s">
        <v>744</v>
      </c>
      <c r="L2649" t="s">
        <v>745</v>
      </c>
      <c r="M2649" t="s">
        <v>859</v>
      </c>
      <c r="N2649" t="s">
        <v>860</v>
      </c>
      <c r="O2649" t="s">
        <v>861</v>
      </c>
      <c r="P2649" t="s">
        <v>673</v>
      </c>
      <c r="Q2649" t="s">
        <v>749</v>
      </c>
      <c r="R2649" t="s">
        <v>561</v>
      </c>
      <c r="S2649" t="s">
        <v>1037</v>
      </c>
      <c r="T2649" t="s">
        <v>751</v>
      </c>
      <c r="U2649" t="s">
        <v>752</v>
      </c>
      <c r="V2649" t="s">
        <v>753</v>
      </c>
      <c r="W2649" t="s">
        <v>403</v>
      </c>
      <c r="X2649" t="s">
        <v>1127</v>
      </c>
      <c r="Y2649" t="s">
        <v>755</v>
      </c>
      <c r="Z2649" t="s">
        <v>380</v>
      </c>
      <c r="AA2649" t="s">
        <v>1128</v>
      </c>
      <c r="AB2649" t="s">
        <v>1129</v>
      </c>
      <c r="AC2649" t="s">
        <v>758</v>
      </c>
      <c r="AD2649" t="s">
        <v>1049</v>
      </c>
      <c r="AE2649" t="s">
        <v>562</v>
      </c>
      <c r="AF2649" t="s">
        <v>882</v>
      </c>
      <c r="AG2649" t="s">
        <v>761</v>
      </c>
      <c r="AH2649" t="s">
        <v>762</v>
      </c>
      <c r="AI2649" t="s">
        <v>883</v>
      </c>
      <c r="AJ2649">
        <v>856.74</v>
      </c>
      <c r="AK2649">
        <v>0</v>
      </c>
      <c r="AL2649">
        <v>0</v>
      </c>
      <c r="AM2649" t="s">
        <v>764</v>
      </c>
      <c r="AN2649" t="s">
        <v>764</v>
      </c>
      <c r="AO2649" t="s">
        <v>764</v>
      </c>
    </row>
    <row r="2650" spans="1:41" x14ac:dyDescent="0.35">
      <c r="A2650">
        <v>1027260</v>
      </c>
      <c r="B2650" t="s">
        <v>740</v>
      </c>
      <c r="C2650" t="s">
        <v>741</v>
      </c>
      <c r="D2650" t="s">
        <v>375</v>
      </c>
      <c r="E2650" t="s">
        <v>78</v>
      </c>
      <c r="F2650" t="s">
        <v>857</v>
      </c>
      <c r="G2650">
        <v>2021</v>
      </c>
      <c r="H2650">
        <v>3</v>
      </c>
      <c r="I2650" t="s">
        <v>858</v>
      </c>
      <c r="J2650" s="29">
        <v>44286</v>
      </c>
      <c r="K2650" t="s">
        <v>744</v>
      </c>
      <c r="L2650" t="s">
        <v>745</v>
      </c>
      <c r="M2650" t="s">
        <v>859</v>
      </c>
      <c r="N2650" t="s">
        <v>860</v>
      </c>
      <c r="O2650" t="s">
        <v>861</v>
      </c>
      <c r="P2650" t="s">
        <v>673</v>
      </c>
      <c r="Q2650" t="s">
        <v>749</v>
      </c>
      <c r="R2650" t="s">
        <v>561</v>
      </c>
      <c r="S2650" t="s">
        <v>1037</v>
      </c>
      <c r="T2650" t="s">
        <v>751</v>
      </c>
      <c r="U2650" t="s">
        <v>752</v>
      </c>
      <c r="V2650" t="s">
        <v>753</v>
      </c>
      <c r="W2650" t="s">
        <v>393</v>
      </c>
      <c r="X2650" t="s">
        <v>1130</v>
      </c>
      <c r="Y2650" t="s">
        <v>755</v>
      </c>
      <c r="Z2650" t="s">
        <v>380</v>
      </c>
      <c r="AA2650" t="s">
        <v>1128</v>
      </c>
      <c r="AB2650" t="s">
        <v>1129</v>
      </c>
      <c r="AC2650" t="s">
        <v>758</v>
      </c>
      <c r="AD2650" t="s">
        <v>1049</v>
      </c>
      <c r="AE2650" t="s">
        <v>562</v>
      </c>
      <c r="AF2650" t="s">
        <v>882</v>
      </c>
      <c r="AG2650" t="s">
        <v>761</v>
      </c>
      <c r="AH2650" t="s">
        <v>762</v>
      </c>
      <c r="AI2650" t="s">
        <v>883</v>
      </c>
      <c r="AJ2650">
        <v>748.96</v>
      </c>
      <c r="AK2650">
        <v>0</v>
      </c>
      <c r="AL2650">
        <v>0</v>
      </c>
      <c r="AM2650" t="s">
        <v>764</v>
      </c>
      <c r="AN2650" t="s">
        <v>764</v>
      </c>
      <c r="AO2650" t="s">
        <v>764</v>
      </c>
    </row>
    <row r="2651" spans="1:41" x14ac:dyDescent="0.35">
      <c r="A2651">
        <v>1060744</v>
      </c>
      <c r="B2651" t="s">
        <v>740</v>
      </c>
      <c r="C2651" t="s">
        <v>741</v>
      </c>
      <c r="D2651" t="s">
        <v>375</v>
      </c>
      <c r="E2651" t="s">
        <v>564</v>
      </c>
      <c r="F2651" t="s">
        <v>857</v>
      </c>
      <c r="G2651">
        <v>2021</v>
      </c>
      <c r="H2651">
        <v>3</v>
      </c>
      <c r="I2651" t="s">
        <v>858</v>
      </c>
      <c r="J2651" s="29">
        <v>44286</v>
      </c>
      <c r="K2651" t="s">
        <v>744</v>
      </c>
      <c r="L2651" t="s">
        <v>745</v>
      </c>
      <c r="M2651" t="s">
        <v>859</v>
      </c>
      <c r="N2651" t="s">
        <v>860</v>
      </c>
      <c r="O2651" t="s">
        <v>861</v>
      </c>
      <c r="P2651" t="s">
        <v>673</v>
      </c>
      <c r="Q2651" t="s">
        <v>749</v>
      </c>
      <c r="R2651" t="s">
        <v>561</v>
      </c>
      <c r="S2651" t="s">
        <v>1037</v>
      </c>
      <c r="T2651" t="s">
        <v>751</v>
      </c>
      <c r="U2651" t="s">
        <v>752</v>
      </c>
      <c r="V2651" t="s">
        <v>753</v>
      </c>
      <c r="W2651" t="s">
        <v>392</v>
      </c>
      <c r="X2651" t="s">
        <v>881</v>
      </c>
      <c r="Y2651" t="s">
        <v>755</v>
      </c>
      <c r="Z2651" t="s">
        <v>380</v>
      </c>
      <c r="AA2651" t="s">
        <v>1128</v>
      </c>
      <c r="AB2651" t="s">
        <v>1129</v>
      </c>
      <c r="AC2651" t="s">
        <v>758</v>
      </c>
      <c r="AD2651" t="s">
        <v>1049</v>
      </c>
      <c r="AE2651" t="s">
        <v>562</v>
      </c>
      <c r="AF2651" t="s">
        <v>882</v>
      </c>
      <c r="AG2651" t="s">
        <v>761</v>
      </c>
      <c r="AH2651" t="s">
        <v>762</v>
      </c>
      <c r="AI2651" t="s">
        <v>883</v>
      </c>
      <c r="AJ2651">
        <v>331.49</v>
      </c>
      <c r="AK2651">
        <v>0</v>
      </c>
      <c r="AL2651">
        <v>0</v>
      </c>
      <c r="AM2651" t="s">
        <v>764</v>
      </c>
      <c r="AN2651" t="s">
        <v>764</v>
      </c>
      <c r="AO2651" t="s">
        <v>764</v>
      </c>
    </row>
    <row r="2652" spans="1:41" x14ac:dyDescent="0.35">
      <c r="A2652">
        <v>1027259</v>
      </c>
      <c r="B2652" t="s">
        <v>740</v>
      </c>
      <c r="C2652" t="s">
        <v>741</v>
      </c>
      <c r="D2652" t="s">
        <v>375</v>
      </c>
      <c r="E2652" t="s">
        <v>560</v>
      </c>
      <c r="F2652" t="s">
        <v>857</v>
      </c>
      <c r="G2652">
        <v>2021</v>
      </c>
      <c r="H2652">
        <v>3</v>
      </c>
      <c r="I2652" t="s">
        <v>858</v>
      </c>
      <c r="J2652" s="29">
        <v>44286</v>
      </c>
      <c r="K2652" t="s">
        <v>744</v>
      </c>
      <c r="L2652" t="s">
        <v>745</v>
      </c>
      <c r="M2652" t="s">
        <v>859</v>
      </c>
      <c r="N2652" t="s">
        <v>860</v>
      </c>
      <c r="O2652" t="s">
        <v>861</v>
      </c>
      <c r="P2652" t="s">
        <v>673</v>
      </c>
      <c r="Q2652" t="s">
        <v>749</v>
      </c>
      <c r="R2652" t="s">
        <v>561</v>
      </c>
      <c r="S2652" t="s">
        <v>1037</v>
      </c>
      <c r="T2652" t="s">
        <v>751</v>
      </c>
      <c r="U2652" t="s">
        <v>752</v>
      </c>
      <c r="V2652" t="s">
        <v>753</v>
      </c>
      <c r="W2652" t="s">
        <v>378</v>
      </c>
      <c r="X2652" t="s">
        <v>1131</v>
      </c>
      <c r="Y2652" t="s">
        <v>755</v>
      </c>
      <c r="Z2652" t="s">
        <v>380</v>
      </c>
      <c r="AA2652" t="s">
        <v>1128</v>
      </c>
      <c r="AB2652" t="s">
        <v>1129</v>
      </c>
      <c r="AC2652" t="s">
        <v>758</v>
      </c>
      <c r="AD2652" t="s">
        <v>1049</v>
      </c>
      <c r="AE2652" t="s">
        <v>562</v>
      </c>
      <c r="AF2652" t="s">
        <v>882</v>
      </c>
      <c r="AG2652" t="s">
        <v>761</v>
      </c>
      <c r="AH2652" t="s">
        <v>762</v>
      </c>
      <c r="AI2652" t="s">
        <v>883</v>
      </c>
      <c r="AJ2652">
        <v>460.21</v>
      </c>
      <c r="AK2652">
        <v>0</v>
      </c>
      <c r="AL2652">
        <v>0</v>
      </c>
      <c r="AM2652" t="s">
        <v>764</v>
      </c>
      <c r="AN2652" t="s">
        <v>764</v>
      </c>
      <c r="AO2652" t="s">
        <v>764</v>
      </c>
    </row>
    <row r="2653" spans="1:41" x14ac:dyDescent="0.35">
      <c r="A2653">
        <v>1023872</v>
      </c>
      <c r="B2653" t="s">
        <v>740</v>
      </c>
      <c r="C2653" t="s">
        <v>741</v>
      </c>
      <c r="D2653" t="s">
        <v>375</v>
      </c>
      <c r="E2653" t="s">
        <v>550</v>
      </c>
      <c r="F2653" t="s">
        <v>857</v>
      </c>
      <c r="G2653">
        <v>2021</v>
      </c>
      <c r="H2653">
        <v>3</v>
      </c>
      <c r="I2653" t="s">
        <v>858</v>
      </c>
      <c r="J2653" s="29">
        <v>44286</v>
      </c>
      <c r="K2653" t="s">
        <v>744</v>
      </c>
      <c r="L2653" t="s">
        <v>745</v>
      </c>
      <c r="M2653" t="s">
        <v>862</v>
      </c>
      <c r="N2653" t="s">
        <v>863</v>
      </c>
      <c r="O2653" t="s">
        <v>844</v>
      </c>
      <c r="P2653" t="s">
        <v>673</v>
      </c>
      <c r="Q2653" t="s">
        <v>749</v>
      </c>
      <c r="R2653" t="s">
        <v>544</v>
      </c>
      <c r="S2653" t="s">
        <v>1038</v>
      </c>
      <c r="T2653" t="s">
        <v>751</v>
      </c>
      <c r="U2653" t="s">
        <v>752</v>
      </c>
      <c r="V2653" t="s">
        <v>753</v>
      </c>
      <c r="W2653" t="s">
        <v>403</v>
      </c>
      <c r="X2653" t="s">
        <v>1127</v>
      </c>
      <c r="Y2653" t="s">
        <v>755</v>
      </c>
      <c r="Z2653" t="s">
        <v>380</v>
      </c>
      <c r="AA2653" t="s">
        <v>1128</v>
      </c>
      <c r="AB2653" t="s">
        <v>1129</v>
      </c>
      <c r="AC2653" t="s">
        <v>758</v>
      </c>
      <c r="AD2653" t="s">
        <v>1049</v>
      </c>
      <c r="AE2653" t="s">
        <v>768</v>
      </c>
      <c r="AF2653" t="s">
        <v>882</v>
      </c>
      <c r="AG2653" t="s">
        <v>761</v>
      </c>
      <c r="AH2653" t="s">
        <v>762</v>
      </c>
      <c r="AI2653" t="s">
        <v>883</v>
      </c>
      <c r="AJ2653">
        <v>3081.79</v>
      </c>
      <c r="AK2653">
        <v>0</v>
      </c>
      <c r="AL2653">
        <v>0</v>
      </c>
      <c r="AM2653" t="s">
        <v>764</v>
      </c>
      <c r="AN2653" t="s">
        <v>764</v>
      </c>
      <c r="AO2653" t="s">
        <v>764</v>
      </c>
    </row>
    <row r="2654" spans="1:41" x14ac:dyDescent="0.35">
      <c r="A2654">
        <v>1023872</v>
      </c>
      <c r="B2654" t="s">
        <v>740</v>
      </c>
      <c r="C2654" t="s">
        <v>741</v>
      </c>
      <c r="D2654" t="s">
        <v>375</v>
      </c>
      <c r="E2654" t="s">
        <v>550</v>
      </c>
      <c r="F2654" t="s">
        <v>857</v>
      </c>
      <c r="G2654">
        <v>2021</v>
      </c>
      <c r="H2654">
        <v>3</v>
      </c>
      <c r="I2654" t="s">
        <v>858</v>
      </c>
      <c r="J2654" s="29">
        <v>44286</v>
      </c>
      <c r="K2654" t="s">
        <v>744</v>
      </c>
      <c r="L2654" t="s">
        <v>745</v>
      </c>
      <c r="M2654" t="s">
        <v>859</v>
      </c>
      <c r="N2654" t="s">
        <v>860</v>
      </c>
      <c r="O2654" t="s">
        <v>861</v>
      </c>
      <c r="P2654" t="s">
        <v>673</v>
      </c>
      <c r="Q2654" t="s">
        <v>749</v>
      </c>
      <c r="R2654" t="s">
        <v>544</v>
      </c>
      <c r="S2654" t="s">
        <v>1038</v>
      </c>
      <c r="T2654" t="s">
        <v>751</v>
      </c>
      <c r="U2654" t="s">
        <v>752</v>
      </c>
      <c r="V2654" t="s">
        <v>753</v>
      </c>
      <c r="W2654" t="s">
        <v>403</v>
      </c>
      <c r="X2654" t="s">
        <v>1127</v>
      </c>
      <c r="Y2654" t="s">
        <v>755</v>
      </c>
      <c r="Z2654" t="s">
        <v>380</v>
      </c>
      <c r="AA2654" t="s">
        <v>1128</v>
      </c>
      <c r="AB2654" t="s">
        <v>1129</v>
      </c>
      <c r="AC2654" t="s">
        <v>758</v>
      </c>
      <c r="AD2654" t="s">
        <v>1049</v>
      </c>
      <c r="AE2654" t="s">
        <v>768</v>
      </c>
      <c r="AF2654" t="s">
        <v>882</v>
      </c>
      <c r="AG2654" t="s">
        <v>761</v>
      </c>
      <c r="AH2654" t="s">
        <v>762</v>
      </c>
      <c r="AI2654" t="s">
        <v>883</v>
      </c>
      <c r="AJ2654">
        <v>11654.97</v>
      </c>
      <c r="AK2654">
        <v>0</v>
      </c>
      <c r="AL2654">
        <v>0</v>
      </c>
      <c r="AM2654" t="s">
        <v>764</v>
      </c>
      <c r="AN2654" t="s">
        <v>764</v>
      </c>
      <c r="AO2654" t="s">
        <v>764</v>
      </c>
    </row>
    <row r="2655" spans="1:41" x14ac:dyDescent="0.35">
      <c r="A2655">
        <v>1023870</v>
      </c>
      <c r="B2655" t="s">
        <v>740</v>
      </c>
      <c r="C2655" t="s">
        <v>741</v>
      </c>
      <c r="D2655" t="s">
        <v>375</v>
      </c>
      <c r="E2655" t="s">
        <v>548</v>
      </c>
      <c r="F2655" t="s">
        <v>857</v>
      </c>
      <c r="G2655">
        <v>2021</v>
      </c>
      <c r="H2655">
        <v>3</v>
      </c>
      <c r="I2655" t="s">
        <v>858</v>
      </c>
      <c r="J2655" s="29">
        <v>44286</v>
      </c>
      <c r="K2655" t="s">
        <v>744</v>
      </c>
      <c r="L2655" t="s">
        <v>745</v>
      </c>
      <c r="M2655" t="s">
        <v>862</v>
      </c>
      <c r="N2655" t="s">
        <v>863</v>
      </c>
      <c r="O2655" t="s">
        <v>844</v>
      </c>
      <c r="P2655" t="s">
        <v>673</v>
      </c>
      <c r="Q2655" t="s">
        <v>749</v>
      </c>
      <c r="R2655" t="s">
        <v>544</v>
      </c>
      <c r="S2655" t="s">
        <v>1038</v>
      </c>
      <c r="T2655" t="s">
        <v>751</v>
      </c>
      <c r="U2655" t="s">
        <v>752</v>
      </c>
      <c r="V2655" t="s">
        <v>753</v>
      </c>
      <c r="W2655" t="s">
        <v>395</v>
      </c>
      <c r="X2655" t="s">
        <v>1132</v>
      </c>
      <c r="Y2655" t="s">
        <v>755</v>
      </c>
      <c r="Z2655" t="s">
        <v>380</v>
      </c>
      <c r="AA2655" t="s">
        <v>1128</v>
      </c>
      <c r="AB2655" t="s">
        <v>1129</v>
      </c>
      <c r="AC2655" t="s">
        <v>758</v>
      </c>
      <c r="AD2655" t="s">
        <v>1049</v>
      </c>
      <c r="AE2655" t="s">
        <v>768</v>
      </c>
      <c r="AF2655" t="s">
        <v>882</v>
      </c>
      <c r="AG2655" t="s">
        <v>761</v>
      </c>
      <c r="AH2655" t="s">
        <v>762</v>
      </c>
      <c r="AI2655" t="s">
        <v>883</v>
      </c>
      <c r="AJ2655">
        <v>749.39</v>
      </c>
      <c r="AK2655">
        <v>0</v>
      </c>
      <c r="AL2655">
        <v>0</v>
      </c>
      <c r="AM2655" t="s">
        <v>764</v>
      </c>
      <c r="AN2655" t="s">
        <v>764</v>
      </c>
      <c r="AO2655" t="s">
        <v>764</v>
      </c>
    </row>
    <row r="2656" spans="1:41" x14ac:dyDescent="0.35">
      <c r="A2656">
        <v>1023869</v>
      </c>
      <c r="B2656" t="s">
        <v>740</v>
      </c>
      <c r="C2656" t="s">
        <v>741</v>
      </c>
      <c r="D2656" t="s">
        <v>375</v>
      </c>
      <c r="E2656" t="s">
        <v>74</v>
      </c>
      <c r="F2656" t="s">
        <v>857</v>
      </c>
      <c r="G2656">
        <v>2021</v>
      </c>
      <c r="H2656">
        <v>3</v>
      </c>
      <c r="I2656" t="s">
        <v>858</v>
      </c>
      <c r="J2656" s="29">
        <v>44286</v>
      </c>
      <c r="K2656" t="s">
        <v>744</v>
      </c>
      <c r="L2656" t="s">
        <v>745</v>
      </c>
      <c r="M2656" t="s">
        <v>859</v>
      </c>
      <c r="N2656" t="s">
        <v>860</v>
      </c>
      <c r="O2656" t="s">
        <v>861</v>
      </c>
      <c r="P2656" t="s">
        <v>673</v>
      </c>
      <c r="Q2656" t="s">
        <v>749</v>
      </c>
      <c r="R2656" t="s">
        <v>544</v>
      </c>
      <c r="S2656" t="s">
        <v>1038</v>
      </c>
      <c r="T2656" t="s">
        <v>751</v>
      </c>
      <c r="U2656" t="s">
        <v>752</v>
      </c>
      <c r="V2656" t="s">
        <v>753</v>
      </c>
      <c r="W2656" t="s">
        <v>393</v>
      </c>
      <c r="X2656" t="s">
        <v>1130</v>
      </c>
      <c r="Y2656" t="s">
        <v>755</v>
      </c>
      <c r="Z2656" t="s">
        <v>380</v>
      </c>
      <c r="AA2656" t="s">
        <v>1128</v>
      </c>
      <c r="AB2656" t="s">
        <v>1129</v>
      </c>
      <c r="AC2656" t="s">
        <v>758</v>
      </c>
      <c r="AD2656" t="s">
        <v>1049</v>
      </c>
      <c r="AE2656" t="s">
        <v>768</v>
      </c>
      <c r="AF2656" t="s">
        <v>882</v>
      </c>
      <c r="AG2656" t="s">
        <v>761</v>
      </c>
      <c r="AH2656" t="s">
        <v>762</v>
      </c>
      <c r="AI2656" t="s">
        <v>883</v>
      </c>
      <c r="AJ2656">
        <v>3632.79</v>
      </c>
      <c r="AK2656">
        <v>0</v>
      </c>
      <c r="AL2656">
        <v>0</v>
      </c>
      <c r="AM2656" t="s">
        <v>764</v>
      </c>
      <c r="AN2656" t="s">
        <v>764</v>
      </c>
      <c r="AO2656" t="s">
        <v>764</v>
      </c>
    </row>
    <row r="2657" spans="1:41" x14ac:dyDescent="0.35">
      <c r="A2657">
        <v>1023868</v>
      </c>
      <c r="B2657" t="s">
        <v>740</v>
      </c>
      <c r="C2657" t="s">
        <v>741</v>
      </c>
      <c r="D2657" t="s">
        <v>375</v>
      </c>
      <c r="E2657" t="s">
        <v>547</v>
      </c>
      <c r="F2657" t="s">
        <v>857</v>
      </c>
      <c r="G2657">
        <v>2021</v>
      </c>
      <c r="H2657">
        <v>3</v>
      </c>
      <c r="I2657" t="s">
        <v>858</v>
      </c>
      <c r="J2657" s="29">
        <v>44286</v>
      </c>
      <c r="K2657" t="s">
        <v>744</v>
      </c>
      <c r="L2657" t="s">
        <v>745</v>
      </c>
      <c r="M2657" t="s">
        <v>859</v>
      </c>
      <c r="N2657" t="s">
        <v>860</v>
      </c>
      <c r="O2657" t="s">
        <v>861</v>
      </c>
      <c r="P2657" t="s">
        <v>673</v>
      </c>
      <c r="Q2657" t="s">
        <v>749</v>
      </c>
      <c r="R2657" t="s">
        <v>544</v>
      </c>
      <c r="S2657" t="s">
        <v>1038</v>
      </c>
      <c r="T2657" t="s">
        <v>751</v>
      </c>
      <c r="U2657" t="s">
        <v>752</v>
      </c>
      <c r="V2657" t="s">
        <v>753</v>
      </c>
      <c r="W2657" t="s">
        <v>392</v>
      </c>
      <c r="X2657" t="s">
        <v>881</v>
      </c>
      <c r="Y2657" t="s">
        <v>755</v>
      </c>
      <c r="Z2657" t="s">
        <v>380</v>
      </c>
      <c r="AA2657" t="s">
        <v>1128</v>
      </c>
      <c r="AB2657" t="s">
        <v>1129</v>
      </c>
      <c r="AC2657" t="s">
        <v>758</v>
      </c>
      <c r="AD2657" t="s">
        <v>1049</v>
      </c>
      <c r="AE2657" t="s">
        <v>768</v>
      </c>
      <c r="AF2657" t="s">
        <v>882</v>
      </c>
      <c r="AG2657" t="s">
        <v>761</v>
      </c>
      <c r="AH2657" t="s">
        <v>762</v>
      </c>
      <c r="AI2657" t="s">
        <v>883</v>
      </c>
      <c r="AJ2657">
        <v>361.77</v>
      </c>
      <c r="AK2657">
        <v>0</v>
      </c>
      <c r="AL2657">
        <v>0</v>
      </c>
      <c r="AM2657" t="s">
        <v>764</v>
      </c>
      <c r="AN2657" t="s">
        <v>764</v>
      </c>
      <c r="AO2657" t="s">
        <v>764</v>
      </c>
    </row>
    <row r="2658" spans="1:41" x14ac:dyDescent="0.35">
      <c r="A2658">
        <v>1023867</v>
      </c>
      <c r="B2658" t="s">
        <v>740</v>
      </c>
      <c r="C2658" t="s">
        <v>741</v>
      </c>
      <c r="D2658" t="s">
        <v>375</v>
      </c>
      <c r="E2658" t="s">
        <v>543</v>
      </c>
      <c r="F2658" t="s">
        <v>857</v>
      </c>
      <c r="G2658">
        <v>2021</v>
      </c>
      <c r="H2658">
        <v>3</v>
      </c>
      <c r="I2658" t="s">
        <v>858</v>
      </c>
      <c r="J2658" s="29">
        <v>44286</v>
      </c>
      <c r="K2658" t="s">
        <v>744</v>
      </c>
      <c r="L2658" t="s">
        <v>745</v>
      </c>
      <c r="M2658" t="s">
        <v>862</v>
      </c>
      <c r="N2658" t="s">
        <v>863</v>
      </c>
      <c r="O2658" t="s">
        <v>844</v>
      </c>
      <c r="P2658" t="s">
        <v>673</v>
      </c>
      <c r="Q2658" t="s">
        <v>749</v>
      </c>
      <c r="R2658" t="s">
        <v>544</v>
      </c>
      <c r="S2658" t="s">
        <v>1038</v>
      </c>
      <c r="T2658" t="s">
        <v>751</v>
      </c>
      <c r="U2658" t="s">
        <v>752</v>
      </c>
      <c r="V2658" t="s">
        <v>753</v>
      </c>
      <c r="W2658" t="s">
        <v>378</v>
      </c>
      <c r="X2658" t="s">
        <v>1131</v>
      </c>
      <c r="Y2658" t="s">
        <v>755</v>
      </c>
      <c r="Z2658" t="s">
        <v>380</v>
      </c>
      <c r="AA2658" t="s">
        <v>1128</v>
      </c>
      <c r="AB2658" t="s">
        <v>1129</v>
      </c>
      <c r="AC2658" t="s">
        <v>758</v>
      </c>
      <c r="AD2658" t="s">
        <v>1049</v>
      </c>
      <c r="AE2658" t="s">
        <v>768</v>
      </c>
      <c r="AF2658" t="s">
        <v>882</v>
      </c>
      <c r="AG2658" t="s">
        <v>761</v>
      </c>
      <c r="AH2658" t="s">
        <v>762</v>
      </c>
      <c r="AI2658" t="s">
        <v>883</v>
      </c>
      <c r="AJ2658">
        <v>911.17</v>
      </c>
      <c r="AK2658">
        <v>0</v>
      </c>
      <c r="AL2658">
        <v>0</v>
      </c>
      <c r="AM2658" t="s">
        <v>764</v>
      </c>
      <c r="AN2658" t="s">
        <v>764</v>
      </c>
      <c r="AO2658" t="s">
        <v>764</v>
      </c>
    </row>
    <row r="2659" spans="1:41" x14ac:dyDescent="0.35">
      <c r="A2659">
        <v>1023867</v>
      </c>
      <c r="B2659" t="s">
        <v>740</v>
      </c>
      <c r="C2659" t="s">
        <v>741</v>
      </c>
      <c r="D2659" t="s">
        <v>375</v>
      </c>
      <c r="E2659" t="s">
        <v>543</v>
      </c>
      <c r="F2659" t="s">
        <v>857</v>
      </c>
      <c r="G2659">
        <v>2021</v>
      </c>
      <c r="H2659">
        <v>3</v>
      </c>
      <c r="I2659" t="s">
        <v>858</v>
      </c>
      <c r="J2659" s="29">
        <v>44286</v>
      </c>
      <c r="K2659" t="s">
        <v>744</v>
      </c>
      <c r="L2659" t="s">
        <v>745</v>
      </c>
      <c r="M2659" t="s">
        <v>859</v>
      </c>
      <c r="N2659" t="s">
        <v>860</v>
      </c>
      <c r="O2659" t="s">
        <v>861</v>
      </c>
      <c r="P2659" t="s">
        <v>673</v>
      </c>
      <c r="Q2659" t="s">
        <v>749</v>
      </c>
      <c r="R2659" t="s">
        <v>544</v>
      </c>
      <c r="S2659" t="s">
        <v>1038</v>
      </c>
      <c r="T2659" t="s">
        <v>751</v>
      </c>
      <c r="U2659" t="s">
        <v>752</v>
      </c>
      <c r="V2659" t="s">
        <v>753</v>
      </c>
      <c r="W2659" t="s">
        <v>378</v>
      </c>
      <c r="X2659" t="s">
        <v>1131</v>
      </c>
      <c r="Y2659" t="s">
        <v>755</v>
      </c>
      <c r="Z2659" t="s">
        <v>380</v>
      </c>
      <c r="AA2659" t="s">
        <v>1128</v>
      </c>
      <c r="AB2659" t="s">
        <v>1129</v>
      </c>
      <c r="AC2659" t="s">
        <v>758</v>
      </c>
      <c r="AD2659" t="s">
        <v>1049</v>
      </c>
      <c r="AE2659" t="s">
        <v>768</v>
      </c>
      <c r="AF2659" t="s">
        <v>882</v>
      </c>
      <c r="AG2659" t="s">
        <v>761</v>
      </c>
      <c r="AH2659" t="s">
        <v>762</v>
      </c>
      <c r="AI2659" t="s">
        <v>883</v>
      </c>
      <c r="AJ2659">
        <v>291.67</v>
      </c>
      <c r="AK2659">
        <v>0</v>
      </c>
      <c r="AL2659">
        <v>0</v>
      </c>
      <c r="AM2659" t="s">
        <v>764</v>
      </c>
      <c r="AN2659" t="s">
        <v>764</v>
      </c>
      <c r="AO2659" t="s">
        <v>764</v>
      </c>
    </row>
    <row r="2660" spans="1:41" x14ac:dyDescent="0.35">
      <c r="A2660">
        <v>1021417</v>
      </c>
      <c r="B2660" t="s">
        <v>740</v>
      </c>
      <c r="C2660" t="s">
        <v>741</v>
      </c>
      <c r="D2660" t="s">
        <v>375</v>
      </c>
      <c r="E2660" t="s">
        <v>520</v>
      </c>
      <c r="F2660" t="s">
        <v>857</v>
      </c>
      <c r="G2660">
        <v>2021</v>
      </c>
      <c r="H2660">
        <v>3</v>
      </c>
      <c r="I2660" t="s">
        <v>858</v>
      </c>
      <c r="J2660" s="29">
        <v>44286</v>
      </c>
      <c r="K2660" t="s">
        <v>744</v>
      </c>
      <c r="L2660" t="s">
        <v>745</v>
      </c>
      <c r="M2660" t="s">
        <v>859</v>
      </c>
      <c r="N2660" t="s">
        <v>860</v>
      </c>
      <c r="O2660" t="s">
        <v>861</v>
      </c>
      <c r="P2660" t="s">
        <v>673</v>
      </c>
      <c r="Q2660" t="s">
        <v>749</v>
      </c>
      <c r="R2660" t="s">
        <v>514</v>
      </c>
      <c r="S2660" t="s">
        <v>1039</v>
      </c>
      <c r="T2660" t="s">
        <v>751</v>
      </c>
      <c r="U2660" t="s">
        <v>752</v>
      </c>
      <c r="V2660" t="s">
        <v>753</v>
      </c>
      <c r="W2660" t="s">
        <v>403</v>
      </c>
      <c r="X2660" t="s">
        <v>1127</v>
      </c>
      <c r="Y2660" t="s">
        <v>755</v>
      </c>
      <c r="Z2660" t="s">
        <v>380</v>
      </c>
      <c r="AA2660" t="s">
        <v>1128</v>
      </c>
      <c r="AB2660" t="s">
        <v>1129</v>
      </c>
      <c r="AC2660" t="s">
        <v>758</v>
      </c>
      <c r="AD2660" t="s">
        <v>1049</v>
      </c>
      <c r="AE2660" t="s">
        <v>247</v>
      </c>
      <c r="AF2660" t="s">
        <v>882</v>
      </c>
      <c r="AG2660" t="s">
        <v>761</v>
      </c>
      <c r="AH2660" t="s">
        <v>762</v>
      </c>
      <c r="AI2660" t="s">
        <v>883</v>
      </c>
      <c r="AJ2660">
        <v>1372.37</v>
      </c>
      <c r="AK2660">
        <v>0</v>
      </c>
      <c r="AL2660">
        <v>0</v>
      </c>
      <c r="AM2660" t="s">
        <v>764</v>
      </c>
      <c r="AN2660" t="s">
        <v>764</v>
      </c>
      <c r="AO2660" t="s">
        <v>764</v>
      </c>
    </row>
    <row r="2661" spans="1:41" x14ac:dyDescent="0.35">
      <c r="A2661">
        <v>1021416</v>
      </c>
      <c r="B2661" t="s">
        <v>740</v>
      </c>
      <c r="C2661" t="s">
        <v>741</v>
      </c>
      <c r="D2661" t="s">
        <v>375</v>
      </c>
      <c r="E2661" t="s">
        <v>518</v>
      </c>
      <c r="F2661" t="s">
        <v>857</v>
      </c>
      <c r="G2661">
        <v>2021</v>
      </c>
      <c r="H2661">
        <v>3</v>
      </c>
      <c r="I2661" t="s">
        <v>858</v>
      </c>
      <c r="J2661" s="29">
        <v>44286</v>
      </c>
      <c r="K2661" t="s">
        <v>744</v>
      </c>
      <c r="L2661" t="s">
        <v>745</v>
      </c>
      <c r="M2661" t="s">
        <v>862</v>
      </c>
      <c r="N2661" t="s">
        <v>863</v>
      </c>
      <c r="O2661" t="s">
        <v>844</v>
      </c>
      <c r="P2661" t="s">
        <v>673</v>
      </c>
      <c r="Q2661" t="s">
        <v>749</v>
      </c>
      <c r="R2661" t="s">
        <v>514</v>
      </c>
      <c r="S2661" t="s">
        <v>1039</v>
      </c>
      <c r="T2661" t="s">
        <v>751</v>
      </c>
      <c r="U2661" t="s">
        <v>752</v>
      </c>
      <c r="V2661" t="s">
        <v>753</v>
      </c>
      <c r="W2661" t="s">
        <v>395</v>
      </c>
      <c r="X2661" t="s">
        <v>1132</v>
      </c>
      <c r="Y2661" t="s">
        <v>755</v>
      </c>
      <c r="Z2661" t="s">
        <v>380</v>
      </c>
      <c r="AA2661" t="s">
        <v>1128</v>
      </c>
      <c r="AB2661" t="s">
        <v>1129</v>
      </c>
      <c r="AC2661" t="s">
        <v>758</v>
      </c>
      <c r="AD2661" t="s">
        <v>1049</v>
      </c>
      <c r="AE2661" t="s">
        <v>247</v>
      </c>
      <c r="AF2661" t="s">
        <v>882</v>
      </c>
      <c r="AG2661" t="s">
        <v>761</v>
      </c>
      <c r="AH2661" t="s">
        <v>762</v>
      </c>
      <c r="AI2661" t="s">
        <v>883</v>
      </c>
      <c r="AJ2661">
        <v>139.47</v>
      </c>
      <c r="AK2661">
        <v>0</v>
      </c>
      <c r="AL2661">
        <v>0</v>
      </c>
      <c r="AM2661" t="s">
        <v>764</v>
      </c>
      <c r="AN2661" t="s">
        <v>764</v>
      </c>
      <c r="AO2661" t="s">
        <v>764</v>
      </c>
    </row>
    <row r="2662" spans="1:41" x14ac:dyDescent="0.35">
      <c r="A2662">
        <v>1021415</v>
      </c>
      <c r="B2662" t="s">
        <v>740</v>
      </c>
      <c r="C2662" t="s">
        <v>741</v>
      </c>
      <c r="D2662" t="s">
        <v>375</v>
      </c>
      <c r="E2662" t="s">
        <v>71</v>
      </c>
      <c r="F2662" t="s">
        <v>857</v>
      </c>
      <c r="G2662">
        <v>2021</v>
      </c>
      <c r="H2662">
        <v>3</v>
      </c>
      <c r="I2662" t="s">
        <v>858</v>
      </c>
      <c r="J2662" s="29">
        <v>44286</v>
      </c>
      <c r="K2662" t="s">
        <v>744</v>
      </c>
      <c r="L2662" t="s">
        <v>745</v>
      </c>
      <c r="M2662" t="s">
        <v>862</v>
      </c>
      <c r="N2662" t="s">
        <v>863</v>
      </c>
      <c r="O2662" t="s">
        <v>844</v>
      </c>
      <c r="P2662" t="s">
        <v>673</v>
      </c>
      <c r="Q2662" t="s">
        <v>749</v>
      </c>
      <c r="R2662" t="s">
        <v>514</v>
      </c>
      <c r="S2662" t="s">
        <v>1039</v>
      </c>
      <c r="T2662" t="s">
        <v>751</v>
      </c>
      <c r="U2662" t="s">
        <v>752</v>
      </c>
      <c r="V2662" t="s">
        <v>753</v>
      </c>
      <c r="W2662" t="s">
        <v>393</v>
      </c>
      <c r="X2662" t="s">
        <v>1130</v>
      </c>
      <c r="Y2662" t="s">
        <v>755</v>
      </c>
      <c r="Z2662" t="s">
        <v>380</v>
      </c>
      <c r="AA2662" t="s">
        <v>1128</v>
      </c>
      <c r="AB2662" t="s">
        <v>1129</v>
      </c>
      <c r="AC2662" t="s">
        <v>758</v>
      </c>
      <c r="AD2662" t="s">
        <v>1049</v>
      </c>
      <c r="AE2662" t="s">
        <v>247</v>
      </c>
      <c r="AF2662" t="s">
        <v>882</v>
      </c>
      <c r="AG2662" t="s">
        <v>761</v>
      </c>
      <c r="AH2662" t="s">
        <v>762</v>
      </c>
      <c r="AI2662" t="s">
        <v>883</v>
      </c>
      <c r="AJ2662">
        <v>436.94</v>
      </c>
      <c r="AK2662">
        <v>0</v>
      </c>
      <c r="AL2662">
        <v>0</v>
      </c>
      <c r="AM2662" t="s">
        <v>764</v>
      </c>
      <c r="AN2662" t="s">
        <v>764</v>
      </c>
      <c r="AO2662" t="s">
        <v>764</v>
      </c>
    </row>
    <row r="2663" spans="1:41" x14ac:dyDescent="0.35">
      <c r="A2663">
        <v>1021415</v>
      </c>
      <c r="B2663" t="s">
        <v>740</v>
      </c>
      <c r="C2663" t="s">
        <v>741</v>
      </c>
      <c r="D2663" t="s">
        <v>375</v>
      </c>
      <c r="E2663" t="s">
        <v>71</v>
      </c>
      <c r="F2663" t="s">
        <v>857</v>
      </c>
      <c r="G2663">
        <v>2021</v>
      </c>
      <c r="H2663">
        <v>3</v>
      </c>
      <c r="I2663" t="s">
        <v>858</v>
      </c>
      <c r="J2663" s="29">
        <v>44286</v>
      </c>
      <c r="K2663" t="s">
        <v>744</v>
      </c>
      <c r="L2663" t="s">
        <v>745</v>
      </c>
      <c r="M2663" t="s">
        <v>859</v>
      </c>
      <c r="N2663" t="s">
        <v>860</v>
      </c>
      <c r="O2663" t="s">
        <v>861</v>
      </c>
      <c r="P2663" t="s">
        <v>673</v>
      </c>
      <c r="Q2663" t="s">
        <v>749</v>
      </c>
      <c r="R2663" t="s">
        <v>514</v>
      </c>
      <c r="S2663" t="s">
        <v>1039</v>
      </c>
      <c r="T2663" t="s">
        <v>751</v>
      </c>
      <c r="U2663" t="s">
        <v>752</v>
      </c>
      <c r="V2663" t="s">
        <v>753</v>
      </c>
      <c r="W2663" t="s">
        <v>393</v>
      </c>
      <c r="X2663" t="s">
        <v>1130</v>
      </c>
      <c r="Y2663" t="s">
        <v>755</v>
      </c>
      <c r="Z2663" t="s">
        <v>380</v>
      </c>
      <c r="AA2663" t="s">
        <v>1128</v>
      </c>
      <c r="AB2663" t="s">
        <v>1129</v>
      </c>
      <c r="AC2663" t="s">
        <v>758</v>
      </c>
      <c r="AD2663" t="s">
        <v>1049</v>
      </c>
      <c r="AE2663" t="s">
        <v>247</v>
      </c>
      <c r="AF2663" t="s">
        <v>882</v>
      </c>
      <c r="AG2663" t="s">
        <v>761</v>
      </c>
      <c r="AH2663" t="s">
        <v>762</v>
      </c>
      <c r="AI2663" t="s">
        <v>883</v>
      </c>
      <c r="AJ2663">
        <v>1965.61</v>
      </c>
      <c r="AK2663">
        <v>0</v>
      </c>
      <c r="AL2663">
        <v>0</v>
      </c>
      <c r="AM2663" t="s">
        <v>764</v>
      </c>
      <c r="AN2663" t="s">
        <v>764</v>
      </c>
      <c r="AO2663" t="s">
        <v>764</v>
      </c>
    </row>
    <row r="2664" spans="1:41" x14ac:dyDescent="0.35">
      <c r="A2664">
        <v>1021414</v>
      </c>
      <c r="B2664" t="s">
        <v>740</v>
      </c>
      <c r="C2664" t="s">
        <v>741</v>
      </c>
      <c r="D2664" t="s">
        <v>375</v>
      </c>
      <c r="E2664" t="s">
        <v>517</v>
      </c>
      <c r="F2664" t="s">
        <v>857</v>
      </c>
      <c r="G2664">
        <v>2021</v>
      </c>
      <c r="H2664">
        <v>3</v>
      </c>
      <c r="I2664" t="s">
        <v>858</v>
      </c>
      <c r="J2664" s="29">
        <v>44286</v>
      </c>
      <c r="K2664" t="s">
        <v>744</v>
      </c>
      <c r="L2664" t="s">
        <v>745</v>
      </c>
      <c r="M2664" t="s">
        <v>862</v>
      </c>
      <c r="N2664" t="s">
        <v>863</v>
      </c>
      <c r="O2664" t="s">
        <v>844</v>
      </c>
      <c r="P2664" t="s">
        <v>673</v>
      </c>
      <c r="Q2664" t="s">
        <v>749</v>
      </c>
      <c r="R2664" t="s">
        <v>514</v>
      </c>
      <c r="S2664" t="s">
        <v>1039</v>
      </c>
      <c r="T2664" t="s">
        <v>751</v>
      </c>
      <c r="U2664" t="s">
        <v>752</v>
      </c>
      <c r="V2664" t="s">
        <v>753</v>
      </c>
      <c r="W2664" t="s">
        <v>392</v>
      </c>
      <c r="X2664" t="s">
        <v>881</v>
      </c>
      <c r="Y2664" t="s">
        <v>755</v>
      </c>
      <c r="Z2664" t="s">
        <v>380</v>
      </c>
      <c r="AA2664" t="s">
        <v>1128</v>
      </c>
      <c r="AB2664" t="s">
        <v>1129</v>
      </c>
      <c r="AC2664" t="s">
        <v>758</v>
      </c>
      <c r="AD2664" t="s">
        <v>1049</v>
      </c>
      <c r="AE2664" t="s">
        <v>247</v>
      </c>
      <c r="AF2664" t="s">
        <v>882</v>
      </c>
      <c r="AG2664" t="s">
        <v>761</v>
      </c>
      <c r="AH2664" t="s">
        <v>762</v>
      </c>
      <c r="AI2664" t="s">
        <v>883</v>
      </c>
      <c r="AJ2664">
        <v>135.29</v>
      </c>
      <c r="AK2664">
        <v>0</v>
      </c>
      <c r="AL2664">
        <v>0</v>
      </c>
      <c r="AM2664" t="s">
        <v>764</v>
      </c>
      <c r="AN2664" t="s">
        <v>764</v>
      </c>
      <c r="AO2664" t="s">
        <v>764</v>
      </c>
    </row>
    <row r="2665" spans="1:41" x14ac:dyDescent="0.35">
      <c r="A2665">
        <v>1021414</v>
      </c>
      <c r="B2665" t="s">
        <v>740</v>
      </c>
      <c r="C2665" t="s">
        <v>741</v>
      </c>
      <c r="D2665" t="s">
        <v>375</v>
      </c>
      <c r="E2665" t="s">
        <v>517</v>
      </c>
      <c r="F2665" t="s">
        <v>857</v>
      </c>
      <c r="G2665">
        <v>2021</v>
      </c>
      <c r="H2665">
        <v>3</v>
      </c>
      <c r="I2665" t="s">
        <v>858</v>
      </c>
      <c r="J2665" s="29">
        <v>44286</v>
      </c>
      <c r="K2665" t="s">
        <v>744</v>
      </c>
      <c r="L2665" t="s">
        <v>745</v>
      </c>
      <c r="M2665" t="s">
        <v>859</v>
      </c>
      <c r="N2665" t="s">
        <v>860</v>
      </c>
      <c r="O2665" t="s">
        <v>861</v>
      </c>
      <c r="P2665" t="s">
        <v>673</v>
      </c>
      <c r="Q2665" t="s">
        <v>749</v>
      </c>
      <c r="R2665" t="s">
        <v>514</v>
      </c>
      <c r="S2665" t="s">
        <v>1039</v>
      </c>
      <c r="T2665" t="s">
        <v>751</v>
      </c>
      <c r="U2665" t="s">
        <v>752</v>
      </c>
      <c r="V2665" t="s">
        <v>753</v>
      </c>
      <c r="W2665" t="s">
        <v>392</v>
      </c>
      <c r="X2665" t="s">
        <v>881</v>
      </c>
      <c r="Y2665" t="s">
        <v>755</v>
      </c>
      <c r="Z2665" t="s">
        <v>380</v>
      </c>
      <c r="AA2665" t="s">
        <v>1128</v>
      </c>
      <c r="AB2665" t="s">
        <v>1129</v>
      </c>
      <c r="AC2665" t="s">
        <v>758</v>
      </c>
      <c r="AD2665" t="s">
        <v>1049</v>
      </c>
      <c r="AE2665" t="s">
        <v>247</v>
      </c>
      <c r="AF2665" t="s">
        <v>882</v>
      </c>
      <c r="AG2665" t="s">
        <v>761</v>
      </c>
      <c r="AH2665" t="s">
        <v>762</v>
      </c>
      <c r="AI2665" t="s">
        <v>883</v>
      </c>
      <c r="AJ2665">
        <v>381.28</v>
      </c>
      <c r="AK2665">
        <v>0</v>
      </c>
      <c r="AL2665">
        <v>0</v>
      </c>
      <c r="AM2665" t="s">
        <v>764</v>
      </c>
      <c r="AN2665" t="s">
        <v>764</v>
      </c>
      <c r="AO2665" t="s">
        <v>764</v>
      </c>
    </row>
    <row r="2666" spans="1:41" x14ac:dyDescent="0.35">
      <c r="A2666">
        <v>1021413</v>
      </c>
      <c r="B2666" t="s">
        <v>740</v>
      </c>
      <c r="C2666" t="s">
        <v>741</v>
      </c>
      <c r="D2666" t="s">
        <v>375</v>
      </c>
      <c r="E2666" t="s">
        <v>513</v>
      </c>
      <c r="F2666" t="s">
        <v>857</v>
      </c>
      <c r="G2666">
        <v>2021</v>
      </c>
      <c r="H2666">
        <v>3</v>
      </c>
      <c r="I2666" t="s">
        <v>858</v>
      </c>
      <c r="J2666" s="29">
        <v>44286</v>
      </c>
      <c r="K2666" t="s">
        <v>744</v>
      </c>
      <c r="L2666" t="s">
        <v>745</v>
      </c>
      <c r="M2666" t="s">
        <v>862</v>
      </c>
      <c r="N2666" t="s">
        <v>863</v>
      </c>
      <c r="O2666" t="s">
        <v>844</v>
      </c>
      <c r="P2666" t="s">
        <v>673</v>
      </c>
      <c r="Q2666" t="s">
        <v>749</v>
      </c>
      <c r="R2666" t="s">
        <v>514</v>
      </c>
      <c r="S2666" t="s">
        <v>1039</v>
      </c>
      <c r="T2666" t="s">
        <v>751</v>
      </c>
      <c r="U2666" t="s">
        <v>752</v>
      </c>
      <c r="V2666" t="s">
        <v>753</v>
      </c>
      <c r="W2666" t="s">
        <v>378</v>
      </c>
      <c r="X2666" t="s">
        <v>1131</v>
      </c>
      <c r="Y2666" t="s">
        <v>755</v>
      </c>
      <c r="Z2666" t="s">
        <v>380</v>
      </c>
      <c r="AA2666" t="s">
        <v>1128</v>
      </c>
      <c r="AB2666" t="s">
        <v>1129</v>
      </c>
      <c r="AC2666" t="s">
        <v>758</v>
      </c>
      <c r="AD2666" t="s">
        <v>1049</v>
      </c>
      <c r="AE2666" t="s">
        <v>247</v>
      </c>
      <c r="AF2666" t="s">
        <v>882</v>
      </c>
      <c r="AG2666" t="s">
        <v>761</v>
      </c>
      <c r="AH2666" t="s">
        <v>762</v>
      </c>
      <c r="AI2666" t="s">
        <v>883</v>
      </c>
      <c r="AJ2666">
        <v>1494.84</v>
      </c>
      <c r="AK2666">
        <v>0</v>
      </c>
      <c r="AL2666">
        <v>0</v>
      </c>
      <c r="AM2666" t="s">
        <v>764</v>
      </c>
      <c r="AN2666" t="s">
        <v>764</v>
      </c>
      <c r="AO2666" t="s">
        <v>764</v>
      </c>
    </row>
    <row r="2667" spans="1:41" x14ac:dyDescent="0.35">
      <c r="A2667">
        <v>1022704</v>
      </c>
      <c r="B2667" t="s">
        <v>740</v>
      </c>
      <c r="C2667" t="s">
        <v>741</v>
      </c>
      <c r="D2667" t="s">
        <v>375</v>
      </c>
      <c r="E2667" t="s">
        <v>497</v>
      </c>
      <c r="F2667" t="s">
        <v>857</v>
      </c>
      <c r="G2667">
        <v>2021</v>
      </c>
      <c r="H2667">
        <v>3</v>
      </c>
      <c r="I2667" t="s">
        <v>858</v>
      </c>
      <c r="J2667" s="29">
        <v>44286</v>
      </c>
      <c r="K2667" t="s">
        <v>744</v>
      </c>
      <c r="L2667" t="s">
        <v>745</v>
      </c>
      <c r="M2667" t="s">
        <v>862</v>
      </c>
      <c r="N2667" t="s">
        <v>863</v>
      </c>
      <c r="O2667" t="s">
        <v>844</v>
      </c>
      <c r="P2667" t="s">
        <v>673</v>
      </c>
      <c r="Q2667" t="s">
        <v>749</v>
      </c>
      <c r="R2667" t="s">
        <v>490</v>
      </c>
      <c r="S2667" t="s">
        <v>1040</v>
      </c>
      <c r="T2667" t="s">
        <v>751</v>
      </c>
      <c r="U2667" t="s">
        <v>752</v>
      </c>
      <c r="V2667" t="s">
        <v>753</v>
      </c>
      <c r="W2667" t="s">
        <v>403</v>
      </c>
      <c r="X2667" t="s">
        <v>1127</v>
      </c>
      <c r="Y2667" t="s">
        <v>755</v>
      </c>
      <c r="Z2667" t="s">
        <v>380</v>
      </c>
      <c r="AA2667" t="s">
        <v>1128</v>
      </c>
      <c r="AB2667" t="s">
        <v>1129</v>
      </c>
      <c r="AC2667" t="s">
        <v>758</v>
      </c>
      <c r="AD2667" t="s">
        <v>1049</v>
      </c>
      <c r="AE2667" t="s">
        <v>766</v>
      </c>
      <c r="AF2667" t="s">
        <v>882</v>
      </c>
      <c r="AG2667" t="s">
        <v>761</v>
      </c>
      <c r="AH2667" t="s">
        <v>762</v>
      </c>
      <c r="AI2667" t="s">
        <v>883</v>
      </c>
      <c r="AJ2667">
        <v>3017.66</v>
      </c>
      <c r="AK2667">
        <v>0</v>
      </c>
      <c r="AL2667">
        <v>0</v>
      </c>
      <c r="AM2667" t="s">
        <v>764</v>
      </c>
      <c r="AN2667" t="s">
        <v>764</v>
      </c>
      <c r="AO2667" t="s">
        <v>764</v>
      </c>
    </row>
    <row r="2668" spans="1:41" x14ac:dyDescent="0.35">
      <c r="A2668">
        <v>1022704</v>
      </c>
      <c r="B2668" t="s">
        <v>740</v>
      </c>
      <c r="C2668" t="s">
        <v>741</v>
      </c>
      <c r="D2668" t="s">
        <v>375</v>
      </c>
      <c r="E2668" t="s">
        <v>497</v>
      </c>
      <c r="F2668" t="s">
        <v>857</v>
      </c>
      <c r="G2668">
        <v>2021</v>
      </c>
      <c r="H2668">
        <v>3</v>
      </c>
      <c r="I2668" t="s">
        <v>858</v>
      </c>
      <c r="J2668" s="29">
        <v>44286</v>
      </c>
      <c r="K2668" t="s">
        <v>744</v>
      </c>
      <c r="L2668" t="s">
        <v>745</v>
      </c>
      <c r="M2668" t="s">
        <v>859</v>
      </c>
      <c r="N2668" t="s">
        <v>860</v>
      </c>
      <c r="O2668" t="s">
        <v>861</v>
      </c>
      <c r="P2668" t="s">
        <v>673</v>
      </c>
      <c r="Q2668" t="s">
        <v>749</v>
      </c>
      <c r="R2668" t="s">
        <v>490</v>
      </c>
      <c r="S2668" t="s">
        <v>1040</v>
      </c>
      <c r="T2668" t="s">
        <v>751</v>
      </c>
      <c r="U2668" t="s">
        <v>752</v>
      </c>
      <c r="V2668" t="s">
        <v>753</v>
      </c>
      <c r="W2668" t="s">
        <v>403</v>
      </c>
      <c r="X2668" t="s">
        <v>1127</v>
      </c>
      <c r="Y2668" t="s">
        <v>755</v>
      </c>
      <c r="Z2668" t="s">
        <v>380</v>
      </c>
      <c r="AA2668" t="s">
        <v>1128</v>
      </c>
      <c r="AB2668" t="s">
        <v>1129</v>
      </c>
      <c r="AC2668" t="s">
        <v>758</v>
      </c>
      <c r="AD2668" t="s">
        <v>1049</v>
      </c>
      <c r="AE2668" t="s">
        <v>766</v>
      </c>
      <c r="AF2668" t="s">
        <v>882</v>
      </c>
      <c r="AG2668" t="s">
        <v>761</v>
      </c>
      <c r="AH2668" t="s">
        <v>762</v>
      </c>
      <c r="AI2668" t="s">
        <v>883</v>
      </c>
      <c r="AJ2668">
        <v>4645.03</v>
      </c>
      <c r="AK2668">
        <v>0</v>
      </c>
      <c r="AL2668">
        <v>0</v>
      </c>
      <c r="AM2668" t="s">
        <v>764</v>
      </c>
      <c r="AN2668" t="s">
        <v>764</v>
      </c>
      <c r="AO2668" t="s">
        <v>764</v>
      </c>
    </row>
    <row r="2669" spans="1:41" x14ac:dyDescent="0.35">
      <c r="A2669">
        <v>1399956</v>
      </c>
      <c r="B2669" t="s">
        <v>740</v>
      </c>
      <c r="C2669" t="s">
        <v>741</v>
      </c>
      <c r="D2669" t="s">
        <v>375</v>
      </c>
      <c r="E2669" t="s">
        <v>496</v>
      </c>
      <c r="F2669" t="s">
        <v>857</v>
      </c>
      <c r="G2669">
        <v>2021</v>
      </c>
      <c r="H2669">
        <v>3</v>
      </c>
      <c r="I2669" t="s">
        <v>858</v>
      </c>
      <c r="J2669" s="29">
        <v>44286</v>
      </c>
      <c r="K2669" t="s">
        <v>744</v>
      </c>
      <c r="L2669" t="s">
        <v>745</v>
      </c>
      <c r="M2669" t="s">
        <v>859</v>
      </c>
      <c r="N2669" t="s">
        <v>860</v>
      </c>
      <c r="O2669" t="s">
        <v>861</v>
      </c>
      <c r="P2669" t="s">
        <v>673</v>
      </c>
      <c r="Q2669" t="s">
        <v>749</v>
      </c>
      <c r="R2669" t="s">
        <v>490</v>
      </c>
      <c r="S2669" t="s">
        <v>1040</v>
      </c>
      <c r="T2669" t="s">
        <v>751</v>
      </c>
      <c r="U2669" t="s">
        <v>752</v>
      </c>
      <c r="V2669" t="s">
        <v>753</v>
      </c>
      <c r="W2669" t="s">
        <v>401</v>
      </c>
      <c r="X2669" t="s">
        <v>1113</v>
      </c>
      <c r="Y2669" t="s">
        <v>755</v>
      </c>
      <c r="Z2669" t="s">
        <v>380</v>
      </c>
      <c r="AA2669" t="s">
        <v>1128</v>
      </c>
      <c r="AB2669" t="s">
        <v>1129</v>
      </c>
      <c r="AC2669" t="s">
        <v>758</v>
      </c>
      <c r="AD2669" t="s">
        <v>1049</v>
      </c>
      <c r="AE2669" t="s">
        <v>766</v>
      </c>
      <c r="AF2669" t="s">
        <v>1056</v>
      </c>
      <c r="AG2669" t="s">
        <v>761</v>
      </c>
      <c r="AH2669" t="s">
        <v>762</v>
      </c>
      <c r="AI2669" t="s">
        <v>1057</v>
      </c>
      <c r="AJ2669">
        <v>220.92</v>
      </c>
      <c r="AK2669">
        <v>0</v>
      </c>
      <c r="AL2669">
        <v>0</v>
      </c>
      <c r="AM2669" t="s">
        <v>764</v>
      </c>
      <c r="AN2669" t="s">
        <v>764</v>
      </c>
      <c r="AO2669" t="s">
        <v>764</v>
      </c>
    </row>
    <row r="2670" spans="1:41" x14ac:dyDescent="0.35">
      <c r="A2670">
        <v>1060739</v>
      </c>
      <c r="B2670" t="s">
        <v>740</v>
      </c>
      <c r="C2670" t="s">
        <v>741</v>
      </c>
      <c r="D2670" t="s">
        <v>375</v>
      </c>
      <c r="E2670" t="s">
        <v>494</v>
      </c>
      <c r="F2670" t="s">
        <v>857</v>
      </c>
      <c r="G2670">
        <v>2021</v>
      </c>
      <c r="H2670">
        <v>3</v>
      </c>
      <c r="I2670" t="s">
        <v>858</v>
      </c>
      <c r="J2670" s="29">
        <v>44286</v>
      </c>
      <c r="K2670" t="s">
        <v>744</v>
      </c>
      <c r="L2670" t="s">
        <v>745</v>
      </c>
      <c r="M2670" t="s">
        <v>862</v>
      </c>
      <c r="N2670" t="s">
        <v>863</v>
      </c>
      <c r="O2670" t="s">
        <v>844</v>
      </c>
      <c r="P2670" t="s">
        <v>673</v>
      </c>
      <c r="Q2670" t="s">
        <v>749</v>
      </c>
      <c r="R2670" t="s">
        <v>490</v>
      </c>
      <c r="S2670" t="s">
        <v>1040</v>
      </c>
      <c r="T2670" t="s">
        <v>751</v>
      </c>
      <c r="U2670" t="s">
        <v>752</v>
      </c>
      <c r="V2670" t="s">
        <v>753</v>
      </c>
      <c r="W2670" t="s">
        <v>395</v>
      </c>
      <c r="X2670" t="s">
        <v>1132</v>
      </c>
      <c r="Y2670" t="s">
        <v>755</v>
      </c>
      <c r="Z2670" t="s">
        <v>380</v>
      </c>
      <c r="AA2670" t="s">
        <v>1128</v>
      </c>
      <c r="AB2670" t="s">
        <v>1129</v>
      </c>
      <c r="AC2670" t="s">
        <v>758</v>
      </c>
      <c r="AD2670" t="s">
        <v>1049</v>
      </c>
      <c r="AE2670" t="s">
        <v>766</v>
      </c>
      <c r="AF2670" t="s">
        <v>882</v>
      </c>
      <c r="AG2670" t="s">
        <v>761</v>
      </c>
      <c r="AH2670" t="s">
        <v>762</v>
      </c>
      <c r="AI2670" t="s">
        <v>883</v>
      </c>
      <c r="AJ2670">
        <v>144.88</v>
      </c>
      <c r="AK2670">
        <v>0</v>
      </c>
      <c r="AL2670">
        <v>0</v>
      </c>
      <c r="AM2670" t="s">
        <v>764</v>
      </c>
      <c r="AN2670" t="s">
        <v>764</v>
      </c>
      <c r="AO2670" t="s">
        <v>764</v>
      </c>
    </row>
    <row r="2671" spans="1:41" x14ac:dyDescent="0.35">
      <c r="A2671">
        <v>1060739</v>
      </c>
      <c r="B2671" t="s">
        <v>740</v>
      </c>
      <c r="C2671" t="s">
        <v>741</v>
      </c>
      <c r="D2671" t="s">
        <v>375</v>
      </c>
      <c r="E2671" t="s">
        <v>494</v>
      </c>
      <c r="F2671" t="s">
        <v>857</v>
      </c>
      <c r="G2671">
        <v>2021</v>
      </c>
      <c r="H2671">
        <v>3</v>
      </c>
      <c r="I2671" t="s">
        <v>858</v>
      </c>
      <c r="J2671" s="29">
        <v>44286</v>
      </c>
      <c r="K2671" t="s">
        <v>744</v>
      </c>
      <c r="L2671" t="s">
        <v>745</v>
      </c>
      <c r="M2671" t="s">
        <v>859</v>
      </c>
      <c r="N2671" t="s">
        <v>860</v>
      </c>
      <c r="O2671" t="s">
        <v>861</v>
      </c>
      <c r="P2671" t="s">
        <v>673</v>
      </c>
      <c r="Q2671" t="s">
        <v>749</v>
      </c>
      <c r="R2671" t="s">
        <v>490</v>
      </c>
      <c r="S2671" t="s">
        <v>1040</v>
      </c>
      <c r="T2671" t="s">
        <v>751</v>
      </c>
      <c r="U2671" t="s">
        <v>752</v>
      </c>
      <c r="V2671" t="s">
        <v>753</v>
      </c>
      <c r="W2671" t="s">
        <v>395</v>
      </c>
      <c r="X2671" t="s">
        <v>1132</v>
      </c>
      <c r="Y2671" t="s">
        <v>755</v>
      </c>
      <c r="Z2671" t="s">
        <v>380</v>
      </c>
      <c r="AA2671" t="s">
        <v>1128</v>
      </c>
      <c r="AB2671" t="s">
        <v>1129</v>
      </c>
      <c r="AC2671" t="s">
        <v>758</v>
      </c>
      <c r="AD2671" t="s">
        <v>1049</v>
      </c>
      <c r="AE2671" t="s">
        <v>766</v>
      </c>
      <c r="AF2671" t="s">
        <v>882</v>
      </c>
      <c r="AG2671" t="s">
        <v>761</v>
      </c>
      <c r="AH2671" t="s">
        <v>762</v>
      </c>
      <c r="AI2671" t="s">
        <v>883</v>
      </c>
      <c r="AJ2671">
        <v>1048.01</v>
      </c>
      <c r="AK2671">
        <v>0</v>
      </c>
      <c r="AL2671">
        <v>0</v>
      </c>
      <c r="AM2671" t="s">
        <v>764</v>
      </c>
      <c r="AN2671" t="s">
        <v>764</v>
      </c>
      <c r="AO2671" t="s">
        <v>764</v>
      </c>
    </row>
    <row r="2672" spans="1:41" x14ac:dyDescent="0.35">
      <c r="A2672">
        <v>1022703</v>
      </c>
      <c r="B2672" t="s">
        <v>740</v>
      </c>
      <c r="C2672" t="s">
        <v>741</v>
      </c>
      <c r="D2672" t="s">
        <v>375</v>
      </c>
      <c r="E2672" t="s">
        <v>68</v>
      </c>
      <c r="F2672" t="s">
        <v>857</v>
      </c>
      <c r="G2672">
        <v>2021</v>
      </c>
      <c r="H2672">
        <v>3</v>
      </c>
      <c r="I2672" t="s">
        <v>858</v>
      </c>
      <c r="J2672" s="29">
        <v>44286</v>
      </c>
      <c r="K2672" t="s">
        <v>744</v>
      </c>
      <c r="L2672" t="s">
        <v>745</v>
      </c>
      <c r="M2672" t="s">
        <v>862</v>
      </c>
      <c r="N2672" t="s">
        <v>863</v>
      </c>
      <c r="O2672" t="s">
        <v>844</v>
      </c>
      <c r="P2672" t="s">
        <v>673</v>
      </c>
      <c r="Q2672" t="s">
        <v>749</v>
      </c>
      <c r="R2672" t="s">
        <v>490</v>
      </c>
      <c r="S2672" t="s">
        <v>1040</v>
      </c>
      <c r="T2672" t="s">
        <v>751</v>
      </c>
      <c r="U2672" t="s">
        <v>752</v>
      </c>
      <c r="V2672" t="s">
        <v>753</v>
      </c>
      <c r="W2672" t="s">
        <v>393</v>
      </c>
      <c r="X2672" t="s">
        <v>1130</v>
      </c>
      <c r="Y2672" t="s">
        <v>755</v>
      </c>
      <c r="Z2672" t="s">
        <v>380</v>
      </c>
      <c r="AA2672" t="s">
        <v>1128</v>
      </c>
      <c r="AB2672" t="s">
        <v>1129</v>
      </c>
      <c r="AC2672" t="s">
        <v>758</v>
      </c>
      <c r="AD2672" t="s">
        <v>1049</v>
      </c>
      <c r="AE2672" t="s">
        <v>766</v>
      </c>
      <c r="AF2672" t="s">
        <v>882</v>
      </c>
      <c r="AG2672" t="s">
        <v>761</v>
      </c>
      <c r="AH2672" t="s">
        <v>762</v>
      </c>
      <c r="AI2672" t="s">
        <v>883</v>
      </c>
      <c r="AJ2672">
        <v>646.42999999999995</v>
      </c>
      <c r="AK2672">
        <v>0</v>
      </c>
      <c r="AL2672">
        <v>0</v>
      </c>
      <c r="AM2672" t="s">
        <v>764</v>
      </c>
      <c r="AN2672" t="s">
        <v>764</v>
      </c>
      <c r="AO2672" t="s">
        <v>764</v>
      </c>
    </row>
    <row r="2673" spans="1:41" x14ac:dyDescent="0.35">
      <c r="A2673">
        <v>1022703</v>
      </c>
      <c r="B2673" t="s">
        <v>740</v>
      </c>
      <c r="C2673" t="s">
        <v>741</v>
      </c>
      <c r="D2673" t="s">
        <v>375</v>
      </c>
      <c r="E2673" t="s">
        <v>68</v>
      </c>
      <c r="F2673" t="s">
        <v>857</v>
      </c>
      <c r="G2673">
        <v>2021</v>
      </c>
      <c r="H2673">
        <v>3</v>
      </c>
      <c r="I2673" t="s">
        <v>858</v>
      </c>
      <c r="J2673" s="29">
        <v>44286</v>
      </c>
      <c r="K2673" t="s">
        <v>744</v>
      </c>
      <c r="L2673" t="s">
        <v>745</v>
      </c>
      <c r="M2673" t="s">
        <v>859</v>
      </c>
      <c r="N2673" t="s">
        <v>860</v>
      </c>
      <c r="O2673" t="s">
        <v>861</v>
      </c>
      <c r="P2673" t="s">
        <v>673</v>
      </c>
      <c r="Q2673" t="s">
        <v>749</v>
      </c>
      <c r="R2673" t="s">
        <v>490</v>
      </c>
      <c r="S2673" t="s">
        <v>1040</v>
      </c>
      <c r="T2673" t="s">
        <v>751</v>
      </c>
      <c r="U2673" t="s">
        <v>752</v>
      </c>
      <c r="V2673" t="s">
        <v>753</v>
      </c>
      <c r="W2673" t="s">
        <v>393</v>
      </c>
      <c r="X2673" t="s">
        <v>1130</v>
      </c>
      <c r="Y2673" t="s">
        <v>755</v>
      </c>
      <c r="Z2673" t="s">
        <v>380</v>
      </c>
      <c r="AA2673" t="s">
        <v>1128</v>
      </c>
      <c r="AB2673" t="s">
        <v>1129</v>
      </c>
      <c r="AC2673" t="s">
        <v>758</v>
      </c>
      <c r="AD2673" t="s">
        <v>1049</v>
      </c>
      <c r="AE2673" t="s">
        <v>766</v>
      </c>
      <c r="AF2673" t="s">
        <v>882</v>
      </c>
      <c r="AG2673" t="s">
        <v>761</v>
      </c>
      <c r="AH2673" t="s">
        <v>762</v>
      </c>
      <c r="AI2673" t="s">
        <v>883</v>
      </c>
      <c r="AJ2673">
        <v>205.92</v>
      </c>
      <c r="AK2673">
        <v>0</v>
      </c>
      <c r="AL2673">
        <v>0</v>
      </c>
      <c r="AM2673" t="s">
        <v>764</v>
      </c>
      <c r="AN2673" t="s">
        <v>764</v>
      </c>
      <c r="AO2673" t="s">
        <v>764</v>
      </c>
    </row>
    <row r="2674" spans="1:41" x14ac:dyDescent="0.35">
      <c r="A2674">
        <v>1022702</v>
      </c>
      <c r="B2674" t="s">
        <v>740</v>
      </c>
      <c r="C2674" t="s">
        <v>741</v>
      </c>
      <c r="D2674" t="s">
        <v>375</v>
      </c>
      <c r="E2674" t="s">
        <v>493</v>
      </c>
      <c r="F2674" t="s">
        <v>857</v>
      </c>
      <c r="G2674">
        <v>2021</v>
      </c>
      <c r="H2674">
        <v>3</v>
      </c>
      <c r="I2674" t="s">
        <v>858</v>
      </c>
      <c r="J2674" s="29">
        <v>44286</v>
      </c>
      <c r="K2674" t="s">
        <v>744</v>
      </c>
      <c r="L2674" t="s">
        <v>745</v>
      </c>
      <c r="M2674" t="s">
        <v>862</v>
      </c>
      <c r="N2674" t="s">
        <v>863</v>
      </c>
      <c r="O2674" t="s">
        <v>844</v>
      </c>
      <c r="P2674" t="s">
        <v>673</v>
      </c>
      <c r="Q2674" t="s">
        <v>749</v>
      </c>
      <c r="R2674" t="s">
        <v>490</v>
      </c>
      <c r="S2674" t="s">
        <v>1040</v>
      </c>
      <c r="T2674" t="s">
        <v>751</v>
      </c>
      <c r="U2674" t="s">
        <v>752</v>
      </c>
      <c r="V2674" t="s">
        <v>753</v>
      </c>
      <c r="W2674" t="s">
        <v>392</v>
      </c>
      <c r="X2674" t="s">
        <v>881</v>
      </c>
      <c r="Y2674" t="s">
        <v>755</v>
      </c>
      <c r="Z2674" t="s">
        <v>380</v>
      </c>
      <c r="AA2674" t="s">
        <v>1128</v>
      </c>
      <c r="AB2674" t="s">
        <v>1129</v>
      </c>
      <c r="AC2674" t="s">
        <v>758</v>
      </c>
      <c r="AD2674" t="s">
        <v>1049</v>
      </c>
      <c r="AE2674" t="s">
        <v>766</v>
      </c>
      <c r="AF2674" t="s">
        <v>882</v>
      </c>
      <c r="AG2674" t="s">
        <v>761</v>
      </c>
      <c r="AH2674" t="s">
        <v>762</v>
      </c>
      <c r="AI2674" t="s">
        <v>883</v>
      </c>
      <c r="AJ2674">
        <v>208.27</v>
      </c>
      <c r="AK2674">
        <v>0</v>
      </c>
      <c r="AL2674">
        <v>0</v>
      </c>
      <c r="AM2674" t="s">
        <v>764</v>
      </c>
      <c r="AN2674" t="s">
        <v>764</v>
      </c>
      <c r="AO2674" t="s">
        <v>764</v>
      </c>
    </row>
    <row r="2675" spans="1:41" x14ac:dyDescent="0.35">
      <c r="A2675">
        <v>1022702</v>
      </c>
      <c r="B2675" t="s">
        <v>740</v>
      </c>
      <c r="C2675" t="s">
        <v>741</v>
      </c>
      <c r="D2675" t="s">
        <v>375</v>
      </c>
      <c r="E2675" t="s">
        <v>493</v>
      </c>
      <c r="F2675" t="s">
        <v>857</v>
      </c>
      <c r="G2675">
        <v>2021</v>
      </c>
      <c r="H2675">
        <v>3</v>
      </c>
      <c r="I2675" t="s">
        <v>858</v>
      </c>
      <c r="J2675" s="29">
        <v>44286</v>
      </c>
      <c r="K2675" t="s">
        <v>744</v>
      </c>
      <c r="L2675" t="s">
        <v>745</v>
      </c>
      <c r="M2675" t="s">
        <v>859</v>
      </c>
      <c r="N2675" t="s">
        <v>860</v>
      </c>
      <c r="O2675" t="s">
        <v>861</v>
      </c>
      <c r="P2675" t="s">
        <v>673</v>
      </c>
      <c r="Q2675" t="s">
        <v>749</v>
      </c>
      <c r="R2675" t="s">
        <v>490</v>
      </c>
      <c r="S2675" t="s">
        <v>1040</v>
      </c>
      <c r="T2675" t="s">
        <v>751</v>
      </c>
      <c r="U2675" t="s">
        <v>752</v>
      </c>
      <c r="V2675" t="s">
        <v>753</v>
      </c>
      <c r="W2675" t="s">
        <v>392</v>
      </c>
      <c r="X2675" t="s">
        <v>881</v>
      </c>
      <c r="Y2675" t="s">
        <v>755</v>
      </c>
      <c r="Z2675" t="s">
        <v>380</v>
      </c>
      <c r="AA2675" t="s">
        <v>1128</v>
      </c>
      <c r="AB2675" t="s">
        <v>1129</v>
      </c>
      <c r="AC2675" t="s">
        <v>758</v>
      </c>
      <c r="AD2675" t="s">
        <v>1049</v>
      </c>
      <c r="AE2675" t="s">
        <v>766</v>
      </c>
      <c r="AF2675" t="s">
        <v>882</v>
      </c>
      <c r="AG2675" t="s">
        <v>761</v>
      </c>
      <c r="AH2675" t="s">
        <v>762</v>
      </c>
      <c r="AI2675" t="s">
        <v>883</v>
      </c>
      <c r="AJ2675">
        <v>1100.8800000000001</v>
      </c>
      <c r="AK2675">
        <v>0</v>
      </c>
      <c r="AL2675">
        <v>0</v>
      </c>
      <c r="AM2675" t="s">
        <v>764</v>
      </c>
      <c r="AN2675" t="s">
        <v>764</v>
      </c>
      <c r="AO2675" t="s">
        <v>764</v>
      </c>
    </row>
    <row r="2676" spans="1:41" x14ac:dyDescent="0.35">
      <c r="A2676">
        <v>1022701</v>
      </c>
      <c r="B2676" t="s">
        <v>740</v>
      </c>
      <c r="C2676" t="s">
        <v>741</v>
      </c>
      <c r="D2676" t="s">
        <v>375</v>
      </c>
      <c r="E2676" t="s">
        <v>489</v>
      </c>
      <c r="F2676" t="s">
        <v>857</v>
      </c>
      <c r="G2676">
        <v>2021</v>
      </c>
      <c r="H2676">
        <v>3</v>
      </c>
      <c r="I2676" t="s">
        <v>858</v>
      </c>
      <c r="J2676" s="29">
        <v>44286</v>
      </c>
      <c r="K2676" t="s">
        <v>744</v>
      </c>
      <c r="L2676" t="s">
        <v>745</v>
      </c>
      <c r="M2676" t="s">
        <v>862</v>
      </c>
      <c r="N2676" t="s">
        <v>863</v>
      </c>
      <c r="O2676" t="s">
        <v>844</v>
      </c>
      <c r="P2676" t="s">
        <v>673</v>
      </c>
      <c r="Q2676" t="s">
        <v>749</v>
      </c>
      <c r="R2676" t="s">
        <v>490</v>
      </c>
      <c r="S2676" t="s">
        <v>1040</v>
      </c>
      <c r="T2676" t="s">
        <v>751</v>
      </c>
      <c r="U2676" t="s">
        <v>752</v>
      </c>
      <c r="V2676" t="s">
        <v>753</v>
      </c>
      <c r="W2676" t="s">
        <v>378</v>
      </c>
      <c r="X2676" t="s">
        <v>1131</v>
      </c>
      <c r="Y2676" t="s">
        <v>755</v>
      </c>
      <c r="Z2676" t="s">
        <v>380</v>
      </c>
      <c r="AA2676" t="s">
        <v>1128</v>
      </c>
      <c r="AB2676" t="s">
        <v>1129</v>
      </c>
      <c r="AC2676" t="s">
        <v>758</v>
      </c>
      <c r="AD2676" t="s">
        <v>1049</v>
      </c>
      <c r="AE2676" t="s">
        <v>766</v>
      </c>
      <c r="AF2676" t="s">
        <v>882</v>
      </c>
      <c r="AG2676" t="s">
        <v>761</v>
      </c>
      <c r="AH2676" t="s">
        <v>762</v>
      </c>
      <c r="AI2676" t="s">
        <v>883</v>
      </c>
      <c r="AJ2676">
        <v>98.14</v>
      </c>
      <c r="AK2676">
        <v>0</v>
      </c>
      <c r="AL2676">
        <v>0</v>
      </c>
      <c r="AM2676" t="s">
        <v>764</v>
      </c>
      <c r="AN2676" t="s">
        <v>764</v>
      </c>
      <c r="AO2676" t="s">
        <v>764</v>
      </c>
    </row>
    <row r="2677" spans="1:41" x14ac:dyDescent="0.35">
      <c r="A2677">
        <v>1022701</v>
      </c>
      <c r="B2677" t="s">
        <v>740</v>
      </c>
      <c r="C2677" t="s">
        <v>741</v>
      </c>
      <c r="D2677" t="s">
        <v>375</v>
      </c>
      <c r="E2677" t="s">
        <v>489</v>
      </c>
      <c r="F2677" t="s">
        <v>857</v>
      </c>
      <c r="G2677">
        <v>2021</v>
      </c>
      <c r="H2677">
        <v>3</v>
      </c>
      <c r="I2677" t="s">
        <v>858</v>
      </c>
      <c r="J2677" s="29">
        <v>44286</v>
      </c>
      <c r="K2677" t="s">
        <v>744</v>
      </c>
      <c r="L2677" t="s">
        <v>745</v>
      </c>
      <c r="M2677" t="s">
        <v>859</v>
      </c>
      <c r="N2677" t="s">
        <v>860</v>
      </c>
      <c r="O2677" t="s">
        <v>861</v>
      </c>
      <c r="P2677" t="s">
        <v>673</v>
      </c>
      <c r="Q2677" t="s">
        <v>749</v>
      </c>
      <c r="R2677" t="s">
        <v>490</v>
      </c>
      <c r="S2677" t="s">
        <v>1040</v>
      </c>
      <c r="T2677" t="s">
        <v>751</v>
      </c>
      <c r="U2677" t="s">
        <v>752</v>
      </c>
      <c r="V2677" t="s">
        <v>753</v>
      </c>
      <c r="W2677" t="s">
        <v>378</v>
      </c>
      <c r="X2677" t="s">
        <v>1131</v>
      </c>
      <c r="Y2677" t="s">
        <v>755</v>
      </c>
      <c r="Z2677" t="s">
        <v>380</v>
      </c>
      <c r="AA2677" t="s">
        <v>1128</v>
      </c>
      <c r="AB2677" t="s">
        <v>1129</v>
      </c>
      <c r="AC2677" t="s">
        <v>758</v>
      </c>
      <c r="AD2677" t="s">
        <v>1049</v>
      </c>
      <c r="AE2677" t="s">
        <v>766</v>
      </c>
      <c r="AF2677" t="s">
        <v>882</v>
      </c>
      <c r="AG2677" t="s">
        <v>761</v>
      </c>
      <c r="AH2677" t="s">
        <v>762</v>
      </c>
      <c r="AI2677" t="s">
        <v>883</v>
      </c>
      <c r="AJ2677">
        <v>1196.97</v>
      </c>
      <c r="AK2677">
        <v>0</v>
      </c>
      <c r="AL2677">
        <v>0</v>
      </c>
      <c r="AM2677" t="s">
        <v>764</v>
      </c>
      <c r="AN2677" t="s">
        <v>764</v>
      </c>
      <c r="AO2677" t="s">
        <v>764</v>
      </c>
    </row>
    <row r="2678" spans="1:41" x14ac:dyDescent="0.35">
      <c r="A2678">
        <v>1024737</v>
      </c>
      <c r="B2678" t="s">
        <v>740</v>
      </c>
      <c r="C2678" t="s">
        <v>741</v>
      </c>
      <c r="D2678" t="s">
        <v>375</v>
      </c>
      <c r="E2678" t="s">
        <v>470</v>
      </c>
      <c r="F2678" t="s">
        <v>857</v>
      </c>
      <c r="G2678">
        <v>2021</v>
      </c>
      <c r="H2678">
        <v>3</v>
      </c>
      <c r="I2678" t="s">
        <v>858</v>
      </c>
      <c r="J2678" s="29">
        <v>44286</v>
      </c>
      <c r="K2678" t="s">
        <v>744</v>
      </c>
      <c r="L2678" t="s">
        <v>745</v>
      </c>
      <c r="M2678" t="s">
        <v>859</v>
      </c>
      <c r="N2678" t="s">
        <v>860</v>
      </c>
      <c r="O2678" t="s">
        <v>861</v>
      </c>
      <c r="P2678" t="s">
        <v>673</v>
      </c>
      <c r="Q2678" t="s">
        <v>749</v>
      </c>
      <c r="R2678" t="s">
        <v>471</v>
      </c>
      <c r="S2678" t="s">
        <v>1041</v>
      </c>
      <c r="T2678" t="s">
        <v>751</v>
      </c>
      <c r="U2678" t="s">
        <v>752</v>
      </c>
      <c r="V2678" t="s">
        <v>753</v>
      </c>
      <c r="W2678" t="s">
        <v>378</v>
      </c>
      <c r="X2678" t="s">
        <v>1131</v>
      </c>
      <c r="Y2678" t="s">
        <v>755</v>
      </c>
      <c r="Z2678" t="s">
        <v>380</v>
      </c>
      <c r="AA2678" t="s">
        <v>1128</v>
      </c>
      <c r="AB2678" t="s">
        <v>1129</v>
      </c>
      <c r="AC2678" t="s">
        <v>758</v>
      </c>
      <c r="AD2678" t="s">
        <v>1049</v>
      </c>
      <c r="AE2678" t="s">
        <v>472</v>
      </c>
      <c r="AF2678" t="s">
        <v>882</v>
      </c>
      <c r="AG2678" t="s">
        <v>761</v>
      </c>
      <c r="AH2678" t="s">
        <v>762</v>
      </c>
      <c r="AI2678" t="s">
        <v>883</v>
      </c>
      <c r="AJ2678">
        <v>5198.68</v>
      </c>
      <c r="AK2678">
        <v>0</v>
      </c>
      <c r="AL2678">
        <v>0</v>
      </c>
      <c r="AM2678" t="s">
        <v>764</v>
      </c>
      <c r="AN2678" t="s">
        <v>764</v>
      </c>
      <c r="AO2678" t="s">
        <v>764</v>
      </c>
    </row>
    <row r="2679" spans="1:41" x14ac:dyDescent="0.35">
      <c r="A2679">
        <v>1024999</v>
      </c>
      <c r="B2679" t="s">
        <v>740</v>
      </c>
      <c r="C2679" t="s">
        <v>741</v>
      </c>
      <c r="D2679" t="s">
        <v>375</v>
      </c>
      <c r="E2679" t="s">
        <v>402</v>
      </c>
      <c r="F2679" t="s">
        <v>857</v>
      </c>
      <c r="G2679">
        <v>2021</v>
      </c>
      <c r="H2679">
        <v>3</v>
      </c>
      <c r="I2679" t="s">
        <v>858</v>
      </c>
      <c r="J2679" s="29">
        <v>44286</v>
      </c>
      <c r="K2679" t="s">
        <v>744</v>
      </c>
      <c r="L2679" t="s">
        <v>745</v>
      </c>
      <c r="M2679" t="s">
        <v>859</v>
      </c>
      <c r="N2679" t="s">
        <v>860</v>
      </c>
      <c r="O2679" t="s">
        <v>861</v>
      </c>
      <c r="P2679" t="s">
        <v>673</v>
      </c>
      <c r="Q2679" t="s">
        <v>749</v>
      </c>
      <c r="R2679" t="s">
        <v>376</v>
      </c>
      <c r="S2679" t="s">
        <v>1042</v>
      </c>
      <c r="T2679" t="s">
        <v>751</v>
      </c>
      <c r="U2679" t="s">
        <v>752</v>
      </c>
      <c r="V2679" t="s">
        <v>753</v>
      </c>
      <c r="W2679" t="s">
        <v>403</v>
      </c>
      <c r="X2679" t="s">
        <v>1127</v>
      </c>
      <c r="Y2679" t="s">
        <v>755</v>
      </c>
      <c r="Z2679" t="s">
        <v>380</v>
      </c>
      <c r="AA2679" t="s">
        <v>1128</v>
      </c>
      <c r="AB2679" t="s">
        <v>1129</v>
      </c>
      <c r="AC2679" t="s">
        <v>758</v>
      </c>
      <c r="AD2679" t="s">
        <v>1049</v>
      </c>
      <c r="AE2679" t="s">
        <v>768</v>
      </c>
      <c r="AF2679" t="s">
        <v>882</v>
      </c>
      <c r="AG2679" t="s">
        <v>761</v>
      </c>
      <c r="AH2679" t="s">
        <v>762</v>
      </c>
      <c r="AI2679" t="s">
        <v>883</v>
      </c>
      <c r="AJ2679">
        <v>7054.96</v>
      </c>
      <c r="AK2679">
        <v>0</v>
      </c>
      <c r="AL2679">
        <v>0</v>
      </c>
      <c r="AM2679" t="s">
        <v>764</v>
      </c>
      <c r="AN2679" t="s">
        <v>764</v>
      </c>
      <c r="AO2679" t="s">
        <v>764</v>
      </c>
    </row>
    <row r="2680" spans="1:41" x14ac:dyDescent="0.35">
      <c r="A2680">
        <v>1024998</v>
      </c>
      <c r="B2680" t="s">
        <v>740</v>
      </c>
      <c r="C2680" t="s">
        <v>741</v>
      </c>
      <c r="D2680" t="s">
        <v>375</v>
      </c>
      <c r="E2680" t="s">
        <v>394</v>
      </c>
      <c r="F2680" t="s">
        <v>857</v>
      </c>
      <c r="G2680">
        <v>2021</v>
      </c>
      <c r="H2680">
        <v>3</v>
      </c>
      <c r="I2680" t="s">
        <v>858</v>
      </c>
      <c r="J2680" s="29">
        <v>44286</v>
      </c>
      <c r="K2680" t="s">
        <v>744</v>
      </c>
      <c r="L2680" t="s">
        <v>745</v>
      </c>
      <c r="M2680" t="s">
        <v>862</v>
      </c>
      <c r="N2680" t="s">
        <v>863</v>
      </c>
      <c r="O2680" t="s">
        <v>844</v>
      </c>
      <c r="P2680" t="s">
        <v>673</v>
      </c>
      <c r="Q2680" t="s">
        <v>749</v>
      </c>
      <c r="R2680" t="s">
        <v>376</v>
      </c>
      <c r="S2680" t="s">
        <v>1042</v>
      </c>
      <c r="T2680" t="s">
        <v>751</v>
      </c>
      <c r="U2680" t="s">
        <v>752</v>
      </c>
      <c r="V2680" t="s">
        <v>753</v>
      </c>
      <c r="W2680" t="s">
        <v>395</v>
      </c>
      <c r="X2680" t="s">
        <v>1132</v>
      </c>
      <c r="Y2680" t="s">
        <v>755</v>
      </c>
      <c r="Z2680" t="s">
        <v>380</v>
      </c>
      <c r="AA2680" t="s">
        <v>1128</v>
      </c>
      <c r="AB2680" t="s">
        <v>1129</v>
      </c>
      <c r="AC2680" t="s">
        <v>758</v>
      </c>
      <c r="AD2680" t="s">
        <v>1049</v>
      </c>
      <c r="AE2680" t="s">
        <v>768</v>
      </c>
      <c r="AF2680" t="s">
        <v>882</v>
      </c>
      <c r="AG2680" t="s">
        <v>761</v>
      </c>
      <c r="AH2680" t="s">
        <v>762</v>
      </c>
      <c r="AI2680" t="s">
        <v>883</v>
      </c>
      <c r="AJ2680">
        <v>20.18</v>
      </c>
      <c r="AK2680">
        <v>0</v>
      </c>
      <c r="AL2680">
        <v>0</v>
      </c>
      <c r="AM2680" t="s">
        <v>764</v>
      </c>
      <c r="AN2680" t="s">
        <v>764</v>
      </c>
      <c r="AO2680" t="s">
        <v>764</v>
      </c>
    </row>
    <row r="2681" spans="1:41" x14ac:dyDescent="0.35">
      <c r="A2681">
        <v>1024998</v>
      </c>
      <c r="B2681" t="s">
        <v>740</v>
      </c>
      <c r="C2681" t="s">
        <v>741</v>
      </c>
      <c r="D2681" t="s">
        <v>375</v>
      </c>
      <c r="E2681" t="s">
        <v>394</v>
      </c>
      <c r="F2681" t="s">
        <v>857</v>
      </c>
      <c r="G2681">
        <v>2021</v>
      </c>
      <c r="H2681">
        <v>3</v>
      </c>
      <c r="I2681" t="s">
        <v>858</v>
      </c>
      <c r="J2681" s="29">
        <v>44286</v>
      </c>
      <c r="K2681" t="s">
        <v>744</v>
      </c>
      <c r="L2681" t="s">
        <v>745</v>
      </c>
      <c r="M2681" t="s">
        <v>859</v>
      </c>
      <c r="N2681" t="s">
        <v>860</v>
      </c>
      <c r="O2681" t="s">
        <v>861</v>
      </c>
      <c r="P2681" t="s">
        <v>673</v>
      </c>
      <c r="Q2681" t="s">
        <v>749</v>
      </c>
      <c r="R2681" t="s">
        <v>376</v>
      </c>
      <c r="S2681" t="s">
        <v>1042</v>
      </c>
      <c r="T2681" t="s">
        <v>751</v>
      </c>
      <c r="U2681" t="s">
        <v>752</v>
      </c>
      <c r="V2681" t="s">
        <v>753</v>
      </c>
      <c r="W2681" t="s">
        <v>395</v>
      </c>
      <c r="X2681" t="s">
        <v>1132</v>
      </c>
      <c r="Y2681" t="s">
        <v>755</v>
      </c>
      <c r="Z2681" t="s">
        <v>380</v>
      </c>
      <c r="AA2681" t="s">
        <v>1128</v>
      </c>
      <c r="AB2681" t="s">
        <v>1129</v>
      </c>
      <c r="AC2681" t="s">
        <v>758</v>
      </c>
      <c r="AD2681" t="s">
        <v>1049</v>
      </c>
      <c r="AE2681" t="s">
        <v>768</v>
      </c>
      <c r="AF2681" t="s">
        <v>882</v>
      </c>
      <c r="AG2681" t="s">
        <v>761</v>
      </c>
      <c r="AH2681" t="s">
        <v>762</v>
      </c>
      <c r="AI2681" t="s">
        <v>883</v>
      </c>
      <c r="AJ2681">
        <v>17.5</v>
      </c>
      <c r="AK2681">
        <v>0</v>
      </c>
      <c r="AL2681">
        <v>0</v>
      </c>
      <c r="AM2681" t="s">
        <v>764</v>
      </c>
      <c r="AN2681" t="s">
        <v>764</v>
      </c>
      <c r="AO2681" t="s">
        <v>764</v>
      </c>
    </row>
    <row r="2682" spans="1:41" x14ac:dyDescent="0.35">
      <c r="A2682">
        <v>1024997</v>
      </c>
      <c r="B2682" t="s">
        <v>740</v>
      </c>
      <c r="C2682" t="s">
        <v>741</v>
      </c>
      <c r="D2682" t="s">
        <v>375</v>
      </c>
      <c r="E2682" t="s">
        <v>61</v>
      </c>
      <c r="F2682" t="s">
        <v>857</v>
      </c>
      <c r="G2682">
        <v>2021</v>
      </c>
      <c r="H2682">
        <v>3</v>
      </c>
      <c r="I2682" t="s">
        <v>858</v>
      </c>
      <c r="J2682" s="29">
        <v>44286</v>
      </c>
      <c r="K2682" t="s">
        <v>744</v>
      </c>
      <c r="L2682" t="s">
        <v>745</v>
      </c>
      <c r="M2682" t="s">
        <v>862</v>
      </c>
      <c r="N2682" t="s">
        <v>863</v>
      </c>
      <c r="O2682" t="s">
        <v>844</v>
      </c>
      <c r="P2682" t="s">
        <v>673</v>
      </c>
      <c r="Q2682" t="s">
        <v>749</v>
      </c>
      <c r="R2682" t="s">
        <v>376</v>
      </c>
      <c r="S2682" t="s">
        <v>1042</v>
      </c>
      <c r="T2682" t="s">
        <v>751</v>
      </c>
      <c r="U2682" t="s">
        <v>752</v>
      </c>
      <c r="V2682" t="s">
        <v>753</v>
      </c>
      <c r="W2682" t="s">
        <v>393</v>
      </c>
      <c r="X2682" t="s">
        <v>1130</v>
      </c>
      <c r="Y2682" t="s">
        <v>755</v>
      </c>
      <c r="Z2682" t="s">
        <v>380</v>
      </c>
      <c r="AA2682" t="s">
        <v>1128</v>
      </c>
      <c r="AB2682" t="s">
        <v>1129</v>
      </c>
      <c r="AC2682" t="s">
        <v>758</v>
      </c>
      <c r="AD2682" t="s">
        <v>1049</v>
      </c>
      <c r="AE2682" t="s">
        <v>768</v>
      </c>
      <c r="AF2682" t="s">
        <v>882</v>
      </c>
      <c r="AG2682" t="s">
        <v>761</v>
      </c>
      <c r="AH2682" t="s">
        <v>762</v>
      </c>
      <c r="AI2682" t="s">
        <v>883</v>
      </c>
      <c r="AJ2682">
        <v>4822.54</v>
      </c>
      <c r="AK2682">
        <v>0</v>
      </c>
      <c r="AL2682">
        <v>0</v>
      </c>
      <c r="AM2682" t="s">
        <v>764</v>
      </c>
      <c r="AN2682" t="s">
        <v>764</v>
      </c>
      <c r="AO2682" t="s">
        <v>764</v>
      </c>
    </row>
    <row r="2683" spans="1:41" x14ac:dyDescent="0.35">
      <c r="A2683">
        <v>1024997</v>
      </c>
      <c r="B2683" t="s">
        <v>740</v>
      </c>
      <c r="C2683" t="s">
        <v>741</v>
      </c>
      <c r="D2683" t="s">
        <v>375</v>
      </c>
      <c r="E2683" t="s">
        <v>61</v>
      </c>
      <c r="F2683" t="s">
        <v>857</v>
      </c>
      <c r="G2683">
        <v>2021</v>
      </c>
      <c r="H2683">
        <v>3</v>
      </c>
      <c r="I2683" t="s">
        <v>858</v>
      </c>
      <c r="J2683" s="29">
        <v>44286</v>
      </c>
      <c r="K2683" t="s">
        <v>744</v>
      </c>
      <c r="L2683" t="s">
        <v>745</v>
      </c>
      <c r="M2683" t="s">
        <v>859</v>
      </c>
      <c r="N2683" t="s">
        <v>860</v>
      </c>
      <c r="O2683" t="s">
        <v>861</v>
      </c>
      <c r="P2683" t="s">
        <v>673</v>
      </c>
      <c r="Q2683" t="s">
        <v>749</v>
      </c>
      <c r="R2683" t="s">
        <v>376</v>
      </c>
      <c r="S2683" t="s">
        <v>1042</v>
      </c>
      <c r="T2683" t="s">
        <v>751</v>
      </c>
      <c r="U2683" t="s">
        <v>752</v>
      </c>
      <c r="V2683" t="s">
        <v>753</v>
      </c>
      <c r="W2683" t="s">
        <v>393</v>
      </c>
      <c r="X2683" t="s">
        <v>1130</v>
      </c>
      <c r="Y2683" t="s">
        <v>755</v>
      </c>
      <c r="Z2683" t="s">
        <v>380</v>
      </c>
      <c r="AA2683" t="s">
        <v>1128</v>
      </c>
      <c r="AB2683" t="s">
        <v>1129</v>
      </c>
      <c r="AC2683" t="s">
        <v>758</v>
      </c>
      <c r="AD2683" t="s">
        <v>1049</v>
      </c>
      <c r="AE2683" t="s">
        <v>768</v>
      </c>
      <c r="AF2683" t="s">
        <v>882</v>
      </c>
      <c r="AG2683" t="s">
        <v>761</v>
      </c>
      <c r="AH2683" t="s">
        <v>762</v>
      </c>
      <c r="AI2683" t="s">
        <v>883</v>
      </c>
      <c r="AJ2683">
        <v>5394.35</v>
      </c>
      <c r="AK2683">
        <v>0</v>
      </c>
      <c r="AL2683">
        <v>0</v>
      </c>
      <c r="AM2683" t="s">
        <v>764</v>
      </c>
      <c r="AN2683" t="s">
        <v>764</v>
      </c>
      <c r="AO2683" t="s">
        <v>764</v>
      </c>
    </row>
    <row r="2684" spans="1:41" x14ac:dyDescent="0.35">
      <c r="A2684">
        <v>1024996</v>
      </c>
      <c r="B2684" t="s">
        <v>740</v>
      </c>
      <c r="C2684" t="s">
        <v>741</v>
      </c>
      <c r="D2684" t="s">
        <v>375</v>
      </c>
      <c r="E2684" t="s">
        <v>391</v>
      </c>
      <c r="F2684" t="s">
        <v>857</v>
      </c>
      <c r="G2684">
        <v>2021</v>
      </c>
      <c r="H2684">
        <v>3</v>
      </c>
      <c r="I2684" t="s">
        <v>858</v>
      </c>
      <c r="J2684" s="29">
        <v>44286</v>
      </c>
      <c r="K2684" t="s">
        <v>744</v>
      </c>
      <c r="L2684" t="s">
        <v>745</v>
      </c>
      <c r="M2684" t="s">
        <v>862</v>
      </c>
      <c r="N2684" t="s">
        <v>863</v>
      </c>
      <c r="O2684" t="s">
        <v>844</v>
      </c>
      <c r="P2684" t="s">
        <v>673</v>
      </c>
      <c r="Q2684" t="s">
        <v>749</v>
      </c>
      <c r="R2684" t="s">
        <v>376</v>
      </c>
      <c r="S2684" t="s">
        <v>1042</v>
      </c>
      <c r="T2684" t="s">
        <v>751</v>
      </c>
      <c r="U2684" t="s">
        <v>752</v>
      </c>
      <c r="V2684" t="s">
        <v>753</v>
      </c>
      <c r="W2684" t="s">
        <v>392</v>
      </c>
      <c r="X2684" t="s">
        <v>881</v>
      </c>
      <c r="Y2684" t="s">
        <v>755</v>
      </c>
      <c r="Z2684" t="s">
        <v>380</v>
      </c>
      <c r="AA2684" t="s">
        <v>1128</v>
      </c>
      <c r="AB2684" t="s">
        <v>1129</v>
      </c>
      <c r="AC2684" t="s">
        <v>758</v>
      </c>
      <c r="AD2684" t="s">
        <v>1049</v>
      </c>
      <c r="AE2684" t="s">
        <v>768</v>
      </c>
      <c r="AF2684" t="s">
        <v>882</v>
      </c>
      <c r="AG2684" t="s">
        <v>761</v>
      </c>
      <c r="AH2684" t="s">
        <v>762</v>
      </c>
      <c r="AI2684" t="s">
        <v>883</v>
      </c>
      <c r="AJ2684">
        <v>565.32000000000005</v>
      </c>
      <c r="AK2684">
        <v>0</v>
      </c>
      <c r="AL2684">
        <v>0</v>
      </c>
      <c r="AM2684" t="s">
        <v>764</v>
      </c>
      <c r="AN2684" t="s">
        <v>764</v>
      </c>
      <c r="AO2684" t="s">
        <v>764</v>
      </c>
    </row>
    <row r="2685" spans="1:41" x14ac:dyDescent="0.35">
      <c r="A2685">
        <v>1024996</v>
      </c>
      <c r="B2685" t="s">
        <v>740</v>
      </c>
      <c r="C2685" t="s">
        <v>741</v>
      </c>
      <c r="D2685" t="s">
        <v>375</v>
      </c>
      <c r="E2685" t="s">
        <v>391</v>
      </c>
      <c r="F2685" t="s">
        <v>857</v>
      </c>
      <c r="G2685">
        <v>2021</v>
      </c>
      <c r="H2685">
        <v>3</v>
      </c>
      <c r="I2685" t="s">
        <v>858</v>
      </c>
      <c r="J2685" s="29">
        <v>44286</v>
      </c>
      <c r="K2685" t="s">
        <v>744</v>
      </c>
      <c r="L2685" t="s">
        <v>745</v>
      </c>
      <c r="M2685" t="s">
        <v>859</v>
      </c>
      <c r="N2685" t="s">
        <v>860</v>
      </c>
      <c r="O2685" t="s">
        <v>861</v>
      </c>
      <c r="P2685" t="s">
        <v>673</v>
      </c>
      <c r="Q2685" t="s">
        <v>749</v>
      </c>
      <c r="R2685" t="s">
        <v>376</v>
      </c>
      <c r="S2685" t="s">
        <v>1042</v>
      </c>
      <c r="T2685" t="s">
        <v>751</v>
      </c>
      <c r="U2685" t="s">
        <v>752</v>
      </c>
      <c r="V2685" t="s">
        <v>753</v>
      </c>
      <c r="W2685" t="s">
        <v>392</v>
      </c>
      <c r="X2685" t="s">
        <v>881</v>
      </c>
      <c r="Y2685" t="s">
        <v>755</v>
      </c>
      <c r="Z2685" t="s">
        <v>380</v>
      </c>
      <c r="AA2685" t="s">
        <v>1128</v>
      </c>
      <c r="AB2685" t="s">
        <v>1129</v>
      </c>
      <c r="AC2685" t="s">
        <v>758</v>
      </c>
      <c r="AD2685" t="s">
        <v>1049</v>
      </c>
      <c r="AE2685" t="s">
        <v>768</v>
      </c>
      <c r="AF2685" t="s">
        <v>882</v>
      </c>
      <c r="AG2685" t="s">
        <v>761</v>
      </c>
      <c r="AH2685" t="s">
        <v>762</v>
      </c>
      <c r="AI2685" t="s">
        <v>883</v>
      </c>
      <c r="AJ2685">
        <v>628.11</v>
      </c>
      <c r="AK2685">
        <v>0</v>
      </c>
      <c r="AL2685">
        <v>0</v>
      </c>
      <c r="AM2685" t="s">
        <v>764</v>
      </c>
      <c r="AN2685" t="s">
        <v>764</v>
      </c>
      <c r="AO2685" t="s">
        <v>764</v>
      </c>
    </row>
    <row r="2686" spans="1:41" x14ac:dyDescent="0.35">
      <c r="A2686">
        <v>1024995</v>
      </c>
      <c r="B2686" t="s">
        <v>740</v>
      </c>
      <c r="C2686" t="s">
        <v>741</v>
      </c>
      <c r="D2686" t="s">
        <v>375</v>
      </c>
      <c r="E2686" t="s">
        <v>374</v>
      </c>
      <c r="F2686" t="s">
        <v>857</v>
      </c>
      <c r="G2686">
        <v>2021</v>
      </c>
      <c r="H2686">
        <v>3</v>
      </c>
      <c r="I2686" t="s">
        <v>858</v>
      </c>
      <c r="J2686" s="29">
        <v>44286</v>
      </c>
      <c r="K2686" t="s">
        <v>744</v>
      </c>
      <c r="L2686" t="s">
        <v>745</v>
      </c>
      <c r="M2686" t="s">
        <v>862</v>
      </c>
      <c r="N2686" t="s">
        <v>863</v>
      </c>
      <c r="O2686" t="s">
        <v>844</v>
      </c>
      <c r="P2686" t="s">
        <v>673</v>
      </c>
      <c r="Q2686" t="s">
        <v>749</v>
      </c>
      <c r="R2686" t="s">
        <v>376</v>
      </c>
      <c r="S2686" t="s">
        <v>1042</v>
      </c>
      <c r="T2686" t="s">
        <v>751</v>
      </c>
      <c r="U2686" t="s">
        <v>752</v>
      </c>
      <c r="V2686" t="s">
        <v>753</v>
      </c>
      <c r="W2686" t="s">
        <v>378</v>
      </c>
      <c r="X2686" t="s">
        <v>1131</v>
      </c>
      <c r="Y2686" t="s">
        <v>755</v>
      </c>
      <c r="Z2686" t="s">
        <v>380</v>
      </c>
      <c r="AA2686" t="s">
        <v>1128</v>
      </c>
      <c r="AB2686" t="s">
        <v>1129</v>
      </c>
      <c r="AC2686" t="s">
        <v>758</v>
      </c>
      <c r="AD2686" t="s">
        <v>1049</v>
      </c>
      <c r="AE2686" t="s">
        <v>768</v>
      </c>
      <c r="AF2686" t="s">
        <v>882</v>
      </c>
      <c r="AG2686" t="s">
        <v>761</v>
      </c>
      <c r="AH2686" t="s">
        <v>762</v>
      </c>
      <c r="AI2686" t="s">
        <v>883</v>
      </c>
      <c r="AJ2686">
        <v>2731.46</v>
      </c>
      <c r="AK2686">
        <v>0</v>
      </c>
      <c r="AL2686">
        <v>0</v>
      </c>
      <c r="AM2686" t="s">
        <v>764</v>
      </c>
      <c r="AN2686" t="s">
        <v>764</v>
      </c>
      <c r="AO2686" t="s">
        <v>764</v>
      </c>
    </row>
    <row r="2687" spans="1:41" x14ac:dyDescent="0.35">
      <c r="A2687">
        <v>1022702</v>
      </c>
      <c r="B2687" t="s">
        <v>740</v>
      </c>
      <c r="C2687" t="s">
        <v>741</v>
      </c>
      <c r="D2687" t="s">
        <v>375</v>
      </c>
      <c r="E2687" t="s">
        <v>493</v>
      </c>
      <c r="F2687" t="s">
        <v>869</v>
      </c>
      <c r="G2687">
        <v>2021</v>
      </c>
      <c r="H2687">
        <v>2</v>
      </c>
      <c r="I2687" t="s">
        <v>858</v>
      </c>
      <c r="J2687" s="29">
        <v>44255</v>
      </c>
      <c r="K2687" t="s">
        <v>744</v>
      </c>
      <c r="L2687" t="s">
        <v>847</v>
      </c>
      <c r="M2687" t="s">
        <v>870</v>
      </c>
      <c r="N2687" t="s">
        <v>871</v>
      </c>
      <c r="O2687" t="s">
        <v>872</v>
      </c>
      <c r="P2687" t="s">
        <v>673</v>
      </c>
      <c r="Q2687" t="s">
        <v>749</v>
      </c>
      <c r="R2687" t="s">
        <v>490</v>
      </c>
      <c r="S2687" t="s">
        <v>1040</v>
      </c>
      <c r="T2687" t="s">
        <v>751</v>
      </c>
      <c r="U2687" t="s">
        <v>752</v>
      </c>
      <c r="V2687" t="s">
        <v>753</v>
      </c>
      <c r="W2687" t="s">
        <v>392</v>
      </c>
      <c r="X2687" t="s">
        <v>881</v>
      </c>
      <c r="Y2687" t="s">
        <v>755</v>
      </c>
      <c r="Z2687" t="s">
        <v>380</v>
      </c>
      <c r="AA2687" t="s">
        <v>1128</v>
      </c>
      <c r="AB2687" t="s">
        <v>1129</v>
      </c>
      <c r="AC2687" t="s">
        <v>758</v>
      </c>
      <c r="AD2687" t="s">
        <v>1049</v>
      </c>
      <c r="AE2687" t="s">
        <v>766</v>
      </c>
      <c r="AF2687" t="s">
        <v>882</v>
      </c>
      <c r="AG2687" t="s">
        <v>761</v>
      </c>
      <c r="AH2687" t="s">
        <v>762</v>
      </c>
      <c r="AI2687" t="s">
        <v>883</v>
      </c>
      <c r="AJ2687">
        <v>-733.64</v>
      </c>
      <c r="AK2687">
        <v>0</v>
      </c>
      <c r="AL2687">
        <v>0</v>
      </c>
      <c r="AM2687" t="s">
        <v>764</v>
      </c>
      <c r="AN2687" t="s">
        <v>764</v>
      </c>
      <c r="AO2687" t="s">
        <v>764</v>
      </c>
    </row>
    <row r="2688" spans="1:41" x14ac:dyDescent="0.35">
      <c r="A2688">
        <v>1022703</v>
      </c>
      <c r="B2688" t="s">
        <v>740</v>
      </c>
      <c r="C2688" t="s">
        <v>741</v>
      </c>
      <c r="D2688" t="s">
        <v>375</v>
      </c>
      <c r="E2688" t="s">
        <v>68</v>
      </c>
      <c r="F2688" t="s">
        <v>869</v>
      </c>
      <c r="G2688">
        <v>2021</v>
      </c>
      <c r="H2688">
        <v>2</v>
      </c>
      <c r="I2688" t="s">
        <v>858</v>
      </c>
      <c r="J2688" s="29">
        <v>44255</v>
      </c>
      <c r="K2688" t="s">
        <v>744</v>
      </c>
      <c r="L2688" t="s">
        <v>847</v>
      </c>
      <c r="M2688" t="s">
        <v>870</v>
      </c>
      <c r="N2688" t="s">
        <v>871</v>
      </c>
      <c r="O2688" t="s">
        <v>872</v>
      </c>
      <c r="P2688" t="s">
        <v>673</v>
      </c>
      <c r="Q2688" t="s">
        <v>749</v>
      </c>
      <c r="R2688" t="s">
        <v>490</v>
      </c>
      <c r="S2688" t="s">
        <v>1040</v>
      </c>
      <c r="T2688" t="s">
        <v>751</v>
      </c>
      <c r="U2688" t="s">
        <v>752</v>
      </c>
      <c r="V2688" t="s">
        <v>753</v>
      </c>
      <c r="W2688" t="s">
        <v>393</v>
      </c>
      <c r="X2688" t="s">
        <v>1130</v>
      </c>
      <c r="Y2688" t="s">
        <v>755</v>
      </c>
      <c r="Z2688" t="s">
        <v>380</v>
      </c>
      <c r="AA2688" t="s">
        <v>1128</v>
      </c>
      <c r="AB2688" t="s">
        <v>1129</v>
      </c>
      <c r="AC2688" t="s">
        <v>758</v>
      </c>
      <c r="AD2688" t="s">
        <v>1049</v>
      </c>
      <c r="AE2688" t="s">
        <v>766</v>
      </c>
      <c r="AF2688" t="s">
        <v>882</v>
      </c>
      <c r="AG2688" t="s">
        <v>761</v>
      </c>
      <c r="AH2688" t="s">
        <v>762</v>
      </c>
      <c r="AI2688" t="s">
        <v>883</v>
      </c>
      <c r="AJ2688">
        <v>-915.28</v>
      </c>
      <c r="AK2688">
        <v>0</v>
      </c>
      <c r="AL2688">
        <v>0</v>
      </c>
      <c r="AM2688" t="s">
        <v>764</v>
      </c>
      <c r="AN2688" t="s">
        <v>764</v>
      </c>
      <c r="AO2688" t="s">
        <v>764</v>
      </c>
    </row>
    <row r="2689" spans="1:41" x14ac:dyDescent="0.35">
      <c r="A2689">
        <v>1022704</v>
      </c>
      <c r="B2689" t="s">
        <v>740</v>
      </c>
      <c r="C2689" t="s">
        <v>741</v>
      </c>
      <c r="D2689" t="s">
        <v>375</v>
      </c>
      <c r="E2689" t="s">
        <v>497</v>
      </c>
      <c r="F2689" t="s">
        <v>869</v>
      </c>
      <c r="G2689">
        <v>2021</v>
      </c>
      <c r="H2689">
        <v>2</v>
      </c>
      <c r="I2689" t="s">
        <v>858</v>
      </c>
      <c r="J2689" s="29">
        <v>44255</v>
      </c>
      <c r="K2689" t="s">
        <v>744</v>
      </c>
      <c r="L2689" t="s">
        <v>847</v>
      </c>
      <c r="M2689" t="s">
        <v>870</v>
      </c>
      <c r="N2689" t="s">
        <v>871</v>
      </c>
      <c r="O2689" t="s">
        <v>872</v>
      </c>
      <c r="P2689" t="s">
        <v>673</v>
      </c>
      <c r="Q2689" t="s">
        <v>749</v>
      </c>
      <c r="R2689" t="s">
        <v>490</v>
      </c>
      <c r="S2689" t="s">
        <v>1040</v>
      </c>
      <c r="T2689" t="s">
        <v>751</v>
      </c>
      <c r="U2689" t="s">
        <v>752</v>
      </c>
      <c r="V2689" t="s">
        <v>753</v>
      </c>
      <c r="W2689" t="s">
        <v>403</v>
      </c>
      <c r="X2689" t="s">
        <v>1127</v>
      </c>
      <c r="Y2689" t="s">
        <v>755</v>
      </c>
      <c r="Z2689" t="s">
        <v>380</v>
      </c>
      <c r="AA2689" t="s">
        <v>1128</v>
      </c>
      <c r="AB2689" t="s">
        <v>1129</v>
      </c>
      <c r="AC2689" t="s">
        <v>758</v>
      </c>
      <c r="AD2689" t="s">
        <v>1049</v>
      </c>
      <c r="AE2689" t="s">
        <v>766</v>
      </c>
      <c r="AF2689" t="s">
        <v>882</v>
      </c>
      <c r="AG2689" t="s">
        <v>761</v>
      </c>
      <c r="AH2689" t="s">
        <v>762</v>
      </c>
      <c r="AI2689" t="s">
        <v>883</v>
      </c>
      <c r="AJ2689">
        <v>-224.02</v>
      </c>
      <c r="AK2689">
        <v>0</v>
      </c>
      <c r="AL2689">
        <v>0</v>
      </c>
      <c r="AM2689" t="s">
        <v>764</v>
      </c>
      <c r="AN2689" t="s">
        <v>764</v>
      </c>
      <c r="AO2689" t="s">
        <v>764</v>
      </c>
    </row>
    <row r="2690" spans="1:41" x14ac:dyDescent="0.35">
      <c r="A2690">
        <v>1022704</v>
      </c>
      <c r="B2690" t="s">
        <v>740</v>
      </c>
      <c r="C2690" t="s">
        <v>741</v>
      </c>
      <c r="D2690" t="s">
        <v>375</v>
      </c>
      <c r="E2690" t="s">
        <v>497</v>
      </c>
      <c r="F2690" t="s">
        <v>869</v>
      </c>
      <c r="G2690">
        <v>2021</v>
      </c>
      <c r="H2690">
        <v>2</v>
      </c>
      <c r="I2690" t="s">
        <v>858</v>
      </c>
      <c r="J2690" s="29">
        <v>44255</v>
      </c>
      <c r="K2690" t="s">
        <v>744</v>
      </c>
      <c r="L2690" t="s">
        <v>847</v>
      </c>
      <c r="M2690" t="s">
        <v>870</v>
      </c>
      <c r="N2690" t="s">
        <v>871</v>
      </c>
      <c r="O2690" t="s">
        <v>872</v>
      </c>
      <c r="P2690" t="s">
        <v>673</v>
      </c>
      <c r="Q2690" t="s">
        <v>749</v>
      </c>
      <c r="R2690" t="s">
        <v>490</v>
      </c>
      <c r="S2690" t="s">
        <v>1040</v>
      </c>
      <c r="T2690" t="s">
        <v>751</v>
      </c>
      <c r="U2690" t="s">
        <v>752</v>
      </c>
      <c r="V2690" t="s">
        <v>753</v>
      </c>
      <c r="W2690" t="s">
        <v>403</v>
      </c>
      <c r="X2690" t="s">
        <v>1127</v>
      </c>
      <c r="Y2690" t="s">
        <v>755</v>
      </c>
      <c r="Z2690" t="s">
        <v>380</v>
      </c>
      <c r="AA2690" t="s">
        <v>1128</v>
      </c>
      <c r="AB2690" t="s">
        <v>1129</v>
      </c>
      <c r="AC2690" t="s">
        <v>758</v>
      </c>
      <c r="AD2690" t="s">
        <v>1049</v>
      </c>
      <c r="AE2690" t="s">
        <v>766</v>
      </c>
      <c r="AF2690" t="s">
        <v>882</v>
      </c>
      <c r="AG2690" t="s">
        <v>761</v>
      </c>
      <c r="AH2690" t="s">
        <v>762</v>
      </c>
      <c r="AI2690" t="s">
        <v>883</v>
      </c>
      <c r="AJ2690">
        <v>-1080.8399999999999</v>
      </c>
      <c r="AK2690">
        <v>0</v>
      </c>
      <c r="AL2690">
        <v>0</v>
      </c>
      <c r="AM2690" t="s">
        <v>764</v>
      </c>
      <c r="AN2690" t="s">
        <v>764</v>
      </c>
      <c r="AO2690" t="s">
        <v>764</v>
      </c>
    </row>
    <row r="2691" spans="1:41" x14ac:dyDescent="0.35">
      <c r="A2691">
        <v>1023867</v>
      </c>
      <c r="B2691" t="s">
        <v>740</v>
      </c>
      <c r="C2691" t="s">
        <v>741</v>
      </c>
      <c r="D2691" t="s">
        <v>375</v>
      </c>
      <c r="E2691" t="s">
        <v>543</v>
      </c>
      <c r="F2691" t="s">
        <v>869</v>
      </c>
      <c r="G2691">
        <v>2021</v>
      </c>
      <c r="H2691">
        <v>2</v>
      </c>
      <c r="I2691" t="s">
        <v>858</v>
      </c>
      <c r="J2691" s="29">
        <v>44255</v>
      </c>
      <c r="K2691" t="s">
        <v>744</v>
      </c>
      <c r="L2691" t="s">
        <v>847</v>
      </c>
      <c r="M2691" t="s">
        <v>870</v>
      </c>
      <c r="N2691" t="s">
        <v>871</v>
      </c>
      <c r="O2691" t="s">
        <v>872</v>
      </c>
      <c r="P2691" t="s">
        <v>673</v>
      </c>
      <c r="Q2691" t="s">
        <v>749</v>
      </c>
      <c r="R2691" t="s">
        <v>544</v>
      </c>
      <c r="S2691" t="s">
        <v>1038</v>
      </c>
      <c r="T2691" t="s">
        <v>751</v>
      </c>
      <c r="U2691" t="s">
        <v>752</v>
      </c>
      <c r="V2691" t="s">
        <v>753</v>
      </c>
      <c r="W2691" t="s">
        <v>378</v>
      </c>
      <c r="X2691" t="s">
        <v>1131</v>
      </c>
      <c r="Y2691" t="s">
        <v>755</v>
      </c>
      <c r="Z2691" t="s">
        <v>380</v>
      </c>
      <c r="AA2691" t="s">
        <v>1128</v>
      </c>
      <c r="AB2691" t="s">
        <v>1129</v>
      </c>
      <c r="AC2691" t="s">
        <v>758</v>
      </c>
      <c r="AD2691" t="s">
        <v>1049</v>
      </c>
      <c r="AE2691" t="s">
        <v>768</v>
      </c>
      <c r="AF2691" t="s">
        <v>882</v>
      </c>
      <c r="AG2691" t="s">
        <v>761</v>
      </c>
      <c r="AH2691" t="s">
        <v>762</v>
      </c>
      <c r="AI2691" t="s">
        <v>883</v>
      </c>
      <c r="AJ2691">
        <v>-4951.07</v>
      </c>
      <c r="AK2691">
        <v>0</v>
      </c>
      <c r="AL2691">
        <v>0</v>
      </c>
      <c r="AM2691" t="s">
        <v>764</v>
      </c>
      <c r="AN2691" t="s">
        <v>764</v>
      </c>
      <c r="AO2691" t="s">
        <v>764</v>
      </c>
    </row>
    <row r="2692" spans="1:41" x14ac:dyDescent="0.35">
      <c r="A2692">
        <v>1023869</v>
      </c>
      <c r="B2692" t="s">
        <v>740</v>
      </c>
      <c r="C2692" t="s">
        <v>741</v>
      </c>
      <c r="D2692" t="s">
        <v>375</v>
      </c>
      <c r="E2692" t="s">
        <v>74</v>
      </c>
      <c r="F2692" t="s">
        <v>869</v>
      </c>
      <c r="G2692">
        <v>2021</v>
      </c>
      <c r="H2692">
        <v>2</v>
      </c>
      <c r="I2692" t="s">
        <v>858</v>
      </c>
      <c r="J2692" s="29">
        <v>44255</v>
      </c>
      <c r="K2692" t="s">
        <v>744</v>
      </c>
      <c r="L2692" t="s">
        <v>847</v>
      </c>
      <c r="M2692" t="s">
        <v>870</v>
      </c>
      <c r="N2692" t="s">
        <v>871</v>
      </c>
      <c r="O2692" t="s">
        <v>872</v>
      </c>
      <c r="P2692" t="s">
        <v>673</v>
      </c>
      <c r="Q2692" t="s">
        <v>749</v>
      </c>
      <c r="R2692" t="s">
        <v>544</v>
      </c>
      <c r="S2692" t="s">
        <v>1038</v>
      </c>
      <c r="T2692" t="s">
        <v>751</v>
      </c>
      <c r="U2692" t="s">
        <v>752</v>
      </c>
      <c r="V2692" t="s">
        <v>753</v>
      </c>
      <c r="W2692" t="s">
        <v>393</v>
      </c>
      <c r="X2692" t="s">
        <v>1130</v>
      </c>
      <c r="Y2692" t="s">
        <v>755</v>
      </c>
      <c r="Z2692" t="s">
        <v>380</v>
      </c>
      <c r="AA2692" t="s">
        <v>1128</v>
      </c>
      <c r="AB2692" t="s">
        <v>1129</v>
      </c>
      <c r="AC2692" t="s">
        <v>758</v>
      </c>
      <c r="AD2692" t="s">
        <v>1049</v>
      </c>
      <c r="AE2692" t="s">
        <v>768</v>
      </c>
      <c r="AF2692" t="s">
        <v>882</v>
      </c>
      <c r="AG2692" t="s">
        <v>761</v>
      </c>
      <c r="AH2692" t="s">
        <v>762</v>
      </c>
      <c r="AI2692" t="s">
        <v>883</v>
      </c>
      <c r="AJ2692">
        <v>-1007.76</v>
      </c>
      <c r="AK2692">
        <v>0</v>
      </c>
      <c r="AL2692">
        <v>0</v>
      </c>
      <c r="AM2692" t="s">
        <v>764</v>
      </c>
      <c r="AN2692" t="s">
        <v>764</v>
      </c>
      <c r="AO2692" t="s">
        <v>764</v>
      </c>
    </row>
    <row r="2693" spans="1:41" x14ac:dyDescent="0.35">
      <c r="A2693">
        <v>1023870</v>
      </c>
      <c r="B2693" t="s">
        <v>740</v>
      </c>
      <c r="C2693" t="s">
        <v>741</v>
      </c>
      <c r="D2693" t="s">
        <v>375</v>
      </c>
      <c r="E2693" t="s">
        <v>548</v>
      </c>
      <c r="F2693" t="s">
        <v>869</v>
      </c>
      <c r="G2693">
        <v>2021</v>
      </c>
      <c r="H2693">
        <v>2</v>
      </c>
      <c r="I2693" t="s">
        <v>858</v>
      </c>
      <c r="J2693" s="29">
        <v>44255</v>
      </c>
      <c r="K2693" t="s">
        <v>744</v>
      </c>
      <c r="L2693" t="s">
        <v>847</v>
      </c>
      <c r="M2693" t="s">
        <v>870</v>
      </c>
      <c r="N2693" t="s">
        <v>871</v>
      </c>
      <c r="O2693" t="s">
        <v>872</v>
      </c>
      <c r="P2693" t="s">
        <v>673</v>
      </c>
      <c r="Q2693" t="s">
        <v>749</v>
      </c>
      <c r="R2693" t="s">
        <v>544</v>
      </c>
      <c r="S2693" t="s">
        <v>1038</v>
      </c>
      <c r="T2693" t="s">
        <v>751</v>
      </c>
      <c r="U2693" t="s">
        <v>752</v>
      </c>
      <c r="V2693" t="s">
        <v>753</v>
      </c>
      <c r="W2693" t="s">
        <v>395</v>
      </c>
      <c r="X2693" t="s">
        <v>1132</v>
      </c>
      <c r="Y2693" t="s">
        <v>755</v>
      </c>
      <c r="Z2693" t="s">
        <v>380</v>
      </c>
      <c r="AA2693" t="s">
        <v>1128</v>
      </c>
      <c r="AB2693" t="s">
        <v>1129</v>
      </c>
      <c r="AC2693" t="s">
        <v>758</v>
      </c>
      <c r="AD2693" t="s">
        <v>1049</v>
      </c>
      <c r="AE2693" t="s">
        <v>768</v>
      </c>
      <c r="AF2693" t="s">
        <v>882</v>
      </c>
      <c r="AG2693" t="s">
        <v>761</v>
      </c>
      <c r="AH2693" t="s">
        <v>762</v>
      </c>
      <c r="AI2693" t="s">
        <v>883</v>
      </c>
      <c r="AJ2693">
        <v>-211.28</v>
      </c>
      <c r="AK2693">
        <v>0</v>
      </c>
      <c r="AL2693">
        <v>0</v>
      </c>
      <c r="AM2693" t="s">
        <v>764</v>
      </c>
      <c r="AN2693" t="s">
        <v>764</v>
      </c>
      <c r="AO2693" t="s">
        <v>764</v>
      </c>
    </row>
    <row r="2694" spans="1:41" x14ac:dyDescent="0.35">
      <c r="A2694">
        <v>1023872</v>
      </c>
      <c r="B2694" t="s">
        <v>740</v>
      </c>
      <c r="C2694" t="s">
        <v>741</v>
      </c>
      <c r="D2694" t="s">
        <v>375</v>
      </c>
      <c r="E2694" t="s">
        <v>550</v>
      </c>
      <c r="F2694" t="s">
        <v>869</v>
      </c>
      <c r="G2694">
        <v>2021</v>
      </c>
      <c r="H2694">
        <v>2</v>
      </c>
      <c r="I2694" t="s">
        <v>858</v>
      </c>
      <c r="J2694" s="29">
        <v>44255</v>
      </c>
      <c r="K2694" t="s">
        <v>744</v>
      </c>
      <c r="L2694" t="s">
        <v>847</v>
      </c>
      <c r="M2694" t="s">
        <v>870</v>
      </c>
      <c r="N2694" t="s">
        <v>871</v>
      </c>
      <c r="O2694" t="s">
        <v>872</v>
      </c>
      <c r="P2694" t="s">
        <v>673</v>
      </c>
      <c r="Q2694" t="s">
        <v>749</v>
      </c>
      <c r="R2694" t="s">
        <v>544</v>
      </c>
      <c r="S2694" t="s">
        <v>1038</v>
      </c>
      <c r="T2694" t="s">
        <v>751</v>
      </c>
      <c r="U2694" t="s">
        <v>752</v>
      </c>
      <c r="V2694" t="s">
        <v>753</v>
      </c>
      <c r="W2694" t="s">
        <v>403</v>
      </c>
      <c r="X2694" t="s">
        <v>1127</v>
      </c>
      <c r="Y2694" t="s">
        <v>755</v>
      </c>
      <c r="Z2694" t="s">
        <v>380</v>
      </c>
      <c r="AA2694" t="s">
        <v>1128</v>
      </c>
      <c r="AB2694" t="s">
        <v>1129</v>
      </c>
      <c r="AC2694" t="s">
        <v>758</v>
      </c>
      <c r="AD2694" t="s">
        <v>1049</v>
      </c>
      <c r="AE2694" t="s">
        <v>768</v>
      </c>
      <c r="AF2694" t="s">
        <v>882</v>
      </c>
      <c r="AG2694" t="s">
        <v>761</v>
      </c>
      <c r="AH2694" t="s">
        <v>762</v>
      </c>
      <c r="AI2694" t="s">
        <v>883</v>
      </c>
      <c r="AJ2694">
        <v>-1953</v>
      </c>
      <c r="AK2694">
        <v>0</v>
      </c>
      <c r="AL2694">
        <v>0</v>
      </c>
      <c r="AM2694" t="s">
        <v>764</v>
      </c>
      <c r="AN2694" t="s">
        <v>764</v>
      </c>
      <c r="AO2694" t="s">
        <v>764</v>
      </c>
    </row>
    <row r="2695" spans="1:41" x14ac:dyDescent="0.35">
      <c r="A2695">
        <v>1024737</v>
      </c>
      <c r="B2695" t="s">
        <v>740</v>
      </c>
      <c r="C2695" t="s">
        <v>741</v>
      </c>
      <c r="D2695" t="s">
        <v>375</v>
      </c>
      <c r="E2695" t="s">
        <v>470</v>
      </c>
      <c r="F2695" t="s">
        <v>869</v>
      </c>
      <c r="G2695">
        <v>2021</v>
      </c>
      <c r="H2695">
        <v>2</v>
      </c>
      <c r="I2695" t="s">
        <v>858</v>
      </c>
      <c r="J2695" s="29">
        <v>44255</v>
      </c>
      <c r="K2695" t="s">
        <v>744</v>
      </c>
      <c r="L2695" t="s">
        <v>847</v>
      </c>
      <c r="M2695" t="s">
        <v>870</v>
      </c>
      <c r="N2695" t="s">
        <v>871</v>
      </c>
      <c r="O2695" t="s">
        <v>872</v>
      </c>
      <c r="P2695" t="s">
        <v>673</v>
      </c>
      <c r="Q2695" t="s">
        <v>749</v>
      </c>
      <c r="R2695" t="s">
        <v>471</v>
      </c>
      <c r="S2695" t="s">
        <v>1041</v>
      </c>
      <c r="T2695" t="s">
        <v>751</v>
      </c>
      <c r="U2695" t="s">
        <v>752</v>
      </c>
      <c r="V2695" t="s">
        <v>753</v>
      </c>
      <c r="W2695" t="s">
        <v>378</v>
      </c>
      <c r="X2695" t="s">
        <v>1131</v>
      </c>
      <c r="Y2695" t="s">
        <v>755</v>
      </c>
      <c r="Z2695" t="s">
        <v>380</v>
      </c>
      <c r="AA2695" t="s">
        <v>1128</v>
      </c>
      <c r="AB2695" t="s">
        <v>1129</v>
      </c>
      <c r="AC2695" t="s">
        <v>758</v>
      </c>
      <c r="AD2695" t="s">
        <v>1049</v>
      </c>
      <c r="AE2695" t="s">
        <v>472</v>
      </c>
      <c r="AF2695" t="s">
        <v>882</v>
      </c>
      <c r="AG2695" t="s">
        <v>761</v>
      </c>
      <c r="AH2695" t="s">
        <v>762</v>
      </c>
      <c r="AI2695" t="s">
        <v>883</v>
      </c>
      <c r="AJ2695">
        <v>-1249.81</v>
      </c>
      <c r="AK2695">
        <v>0</v>
      </c>
      <c r="AL2695">
        <v>0</v>
      </c>
      <c r="AM2695" t="s">
        <v>764</v>
      </c>
      <c r="AN2695" t="s">
        <v>764</v>
      </c>
      <c r="AO2695" t="s">
        <v>764</v>
      </c>
    </row>
    <row r="2696" spans="1:41" x14ac:dyDescent="0.35">
      <c r="A2696">
        <v>1024737</v>
      </c>
      <c r="B2696" t="s">
        <v>740</v>
      </c>
      <c r="C2696" t="s">
        <v>741</v>
      </c>
      <c r="D2696" t="s">
        <v>375</v>
      </c>
      <c r="E2696" t="s">
        <v>470</v>
      </c>
      <c r="F2696" t="s">
        <v>869</v>
      </c>
      <c r="G2696">
        <v>2021</v>
      </c>
      <c r="H2696">
        <v>2</v>
      </c>
      <c r="I2696" t="s">
        <v>858</v>
      </c>
      <c r="J2696" s="29">
        <v>44255</v>
      </c>
      <c r="K2696" t="s">
        <v>744</v>
      </c>
      <c r="L2696" t="s">
        <v>847</v>
      </c>
      <c r="M2696" t="s">
        <v>870</v>
      </c>
      <c r="N2696" t="s">
        <v>871</v>
      </c>
      <c r="O2696" t="s">
        <v>872</v>
      </c>
      <c r="P2696" t="s">
        <v>673</v>
      </c>
      <c r="Q2696" t="s">
        <v>749</v>
      </c>
      <c r="R2696" t="s">
        <v>471</v>
      </c>
      <c r="S2696" t="s">
        <v>1041</v>
      </c>
      <c r="T2696" t="s">
        <v>751</v>
      </c>
      <c r="U2696" t="s">
        <v>752</v>
      </c>
      <c r="V2696" t="s">
        <v>753</v>
      </c>
      <c r="W2696" t="s">
        <v>378</v>
      </c>
      <c r="X2696" t="s">
        <v>1131</v>
      </c>
      <c r="Y2696" t="s">
        <v>755</v>
      </c>
      <c r="Z2696" t="s">
        <v>380</v>
      </c>
      <c r="AA2696" t="s">
        <v>1128</v>
      </c>
      <c r="AB2696" t="s">
        <v>1129</v>
      </c>
      <c r="AC2696" t="s">
        <v>758</v>
      </c>
      <c r="AD2696" t="s">
        <v>1049</v>
      </c>
      <c r="AE2696" t="s">
        <v>472</v>
      </c>
      <c r="AF2696" t="s">
        <v>882</v>
      </c>
      <c r="AG2696" t="s">
        <v>761</v>
      </c>
      <c r="AH2696" t="s">
        <v>762</v>
      </c>
      <c r="AI2696" t="s">
        <v>883</v>
      </c>
      <c r="AJ2696">
        <v>-2507.4699999999998</v>
      </c>
      <c r="AK2696">
        <v>0</v>
      </c>
      <c r="AL2696">
        <v>0</v>
      </c>
      <c r="AM2696" t="s">
        <v>764</v>
      </c>
      <c r="AN2696" t="s">
        <v>764</v>
      </c>
      <c r="AO2696" t="s">
        <v>764</v>
      </c>
    </row>
    <row r="2697" spans="1:41" x14ac:dyDescent="0.35">
      <c r="A2697">
        <v>1024740</v>
      </c>
      <c r="B2697" t="s">
        <v>740</v>
      </c>
      <c r="C2697" t="s">
        <v>741</v>
      </c>
      <c r="D2697" t="s">
        <v>375</v>
      </c>
      <c r="E2697" t="s">
        <v>478</v>
      </c>
      <c r="F2697" t="s">
        <v>869</v>
      </c>
      <c r="G2697">
        <v>2021</v>
      </c>
      <c r="H2697">
        <v>2</v>
      </c>
      <c r="I2697" t="s">
        <v>858</v>
      </c>
      <c r="J2697" s="29">
        <v>44255</v>
      </c>
      <c r="K2697" t="s">
        <v>744</v>
      </c>
      <c r="L2697" t="s">
        <v>847</v>
      </c>
      <c r="M2697" t="s">
        <v>870</v>
      </c>
      <c r="N2697" t="s">
        <v>871</v>
      </c>
      <c r="O2697" t="s">
        <v>872</v>
      </c>
      <c r="P2697" t="s">
        <v>673</v>
      </c>
      <c r="Q2697" t="s">
        <v>749</v>
      </c>
      <c r="R2697" t="s">
        <v>471</v>
      </c>
      <c r="S2697" t="s">
        <v>1041</v>
      </c>
      <c r="T2697" t="s">
        <v>751</v>
      </c>
      <c r="U2697" t="s">
        <v>752</v>
      </c>
      <c r="V2697" t="s">
        <v>753</v>
      </c>
      <c r="W2697" t="s">
        <v>403</v>
      </c>
      <c r="X2697" t="s">
        <v>1127</v>
      </c>
      <c r="Y2697" t="s">
        <v>755</v>
      </c>
      <c r="Z2697" t="s">
        <v>380</v>
      </c>
      <c r="AA2697" t="s">
        <v>1128</v>
      </c>
      <c r="AB2697" t="s">
        <v>1129</v>
      </c>
      <c r="AC2697" t="s">
        <v>758</v>
      </c>
      <c r="AD2697" t="s">
        <v>1049</v>
      </c>
      <c r="AE2697" t="s">
        <v>472</v>
      </c>
      <c r="AF2697" t="s">
        <v>882</v>
      </c>
      <c r="AG2697" t="s">
        <v>761</v>
      </c>
      <c r="AH2697" t="s">
        <v>762</v>
      </c>
      <c r="AI2697" t="s">
        <v>883</v>
      </c>
      <c r="AJ2697">
        <v>-8392.77</v>
      </c>
      <c r="AK2697">
        <v>0</v>
      </c>
      <c r="AL2697">
        <v>0</v>
      </c>
      <c r="AM2697" t="s">
        <v>764</v>
      </c>
      <c r="AN2697" t="s">
        <v>764</v>
      </c>
      <c r="AO2697" t="s">
        <v>764</v>
      </c>
    </row>
    <row r="2698" spans="1:41" x14ac:dyDescent="0.35">
      <c r="A2698">
        <v>1024995</v>
      </c>
      <c r="B2698" t="s">
        <v>740</v>
      </c>
      <c r="C2698" t="s">
        <v>741</v>
      </c>
      <c r="D2698" t="s">
        <v>375</v>
      </c>
      <c r="E2698" t="s">
        <v>374</v>
      </c>
      <c r="F2698" t="s">
        <v>869</v>
      </c>
      <c r="G2698">
        <v>2021</v>
      </c>
      <c r="H2698">
        <v>2</v>
      </c>
      <c r="I2698" t="s">
        <v>858</v>
      </c>
      <c r="J2698" s="29">
        <v>44255</v>
      </c>
      <c r="K2698" t="s">
        <v>744</v>
      </c>
      <c r="L2698" t="s">
        <v>847</v>
      </c>
      <c r="M2698" t="s">
        <v>870</v>
      </c>
      <c r="N2698" t="s">
        <v>871</v>
      </c>
      <c r="O2698" t="s">
        <v>872</v>
      </c>
      <c r="P2698" t="s">
        <v>673</v>
      </c>
      <c r="Q2698" t="s">
        <v>749</v>
      </c>
      <c r="R2698" t="s">
        <v>376</v>
      </c>
      <c r="S2698" t="s">
        <v>1042</v>
      </c>
      <c r="T2698" t="s">
        <v>751</v>
      </c>
      <c r="U2698" t="s">
        <v>752</v>
      </c>
      <c r="V2698" t="s">
        <v>753</v>
      </c>
      <c r="W2698" t="s">
        <v>378</v>
      </c>
      <c r="X2698" t="s">
        <v>1131</v>
      </c>
      <c r="Y2698" t="s">
        <v>755</v>
      </c>
      <c r="Z2698" t="s">
        <v>380</v>
      </c>
      <c r="AA2698" t="s">
        <v>1128</v>
      </c>
      <c r="AB2698" t="s">
        <v>1129</v>
      </c>
      <c r="AC2698" t="s">
        <v>758</v>
      </c>
      <c r="AD2698" t="s">
        <v>1049</v>
      </c>
      <c r="AE2698" t="s">
        <v>768</v>
      </c>
      <c r="AF2698" t="s">
        <v>882</v>
      </c>
      <c r="AG2698" t="s">
        <v>761</v>
      </c>
      <c r="AH2698" t="s">
        <v>762</v>
      </c>
      <c r="AI2698" t="s">
        <v>883</v>
      </c>
      <c r="AJ2698">
        <v>-290.60000000000002</v>
      </c>
      <c r="AK2698">
        <v>0</v>
      </c>
      <c r="AL2698">
        <v>0</v>
      </c>
      <c r="AM2698" t="s">
        <v>764</v>
      </c>
      <c r="AN2698" t="s">
        <v>764</v>
      </c>
      <c r="AO2698" t="s">
        <v>764</v>
      </c>
    </row>
    <row r="2699" spans="1:41" x14ac:dyDescent="0.35">
      <c r="A2699">
        <v>1024995</v>
      </c>
      <c r="B2699" t="s">
        <v>740</v>
      </c>
      <c r="C2699" t="s">
        <v>741</v>
      </c>
      <c r="D2699" t="s">
        <v>375</v>
      </c>
      <c r="E2699" t="s">
        <v>374</v>
      </c>
      <c r="F2699" t="s">
        <v>869</v>
      </c>
      <c r="G2699">
        <v>2021</v>
      </c>
      <c r="H2699">
        <v>2</v>
      </c>
      <c r="I2699" t="s">
        <v>858</v>
      </c>
      <c r="J2699" s="29">
        <v>44255</v>
      </c>
      <c r="K2699" t="s">
        <v>744</v>
      </c>
      <c r="L2699" t="s">
        <v>847</v>
      </c>
      <c r="M2699" t="s">
        <v>870</v>
      </c>
      <c r="N2699" t="s">
        <v>871</v>
      </c>
      <c r="O2699" t="s">
        <v>872</v>
      </c>
      <c r="P2699" t="s">
        <v>673</v>
      </c>
      <c r="Q2699" t="s">
        <v>749</v>
      </c>
      <c r="R2699" t="s">
        <v>376</v>
      </c>
      <c r="S2699" t="s">
        <v>1042</v>
      </c>
      <c r="T2699" t="s">
        <v>751</v>
      </c>
      <c r="U2699" t="s">
        <v>752</v>
      </c>
      <c r="V2699" t="s">
        <v>753</v>
      </c>
      <c r="W2699" t="s">
        <v>378</v>
      </c>
      <c r="X2699" t="s">
        <v>1131</v>
      </c>
      <c r="Y2699" t="s">
        <v>755</v>
      </c>
      <c r="Z2699" t="s">
        <v>380</v>
      </c>
      <c r="AA2699" t="s">
        <v>1128</v>
      </c>
      <c r="AB2699" t="s">
        <v>1129</v>
      </c>
      <c r="AC2699" t="s">
        <v>758</v>
      </c>
      <c r="AD2699" t="s">
        <v>1049</v>
      </c>
      <c r="AE2699" t="s">
        <v>768</v>
      </c>
      <c r="AF2699" t="s">
        <v>882</v>
      </c>
      <c r="AG2699" t="s">
        <v>761</v>
      </c>
      <c r="AH2699" t="s">
        <v>762</v>
      </c>
      <c r="AI2699" t="s">
        <v>883</v>
      </c>
      <c r="AJ2699">
        <v>-376.88</v>
      </c>
      <c r="AK2699">
        <v>0</v>
      </c>
      <c r="AL2699">
        <v>0</v>
      </c>
      <c r="AM2699" t="s">
        <v>764</v>
      </c>
      <c r="AN2699" t="s">
        <v>764</v>
      </c>
      <c r="AO2699" t="s">
        <v>764</v>
      </c>
    </row>
    <row r="2700" spans="1:41" x14ac:dyDescent="0.35">
      <c r="A2700">
        <v>1024995</v>
      </c>
      <c r="B2700" t="s">
        <v>740</v>
      </c>
      <c r="C2700" t="s">
        <v>741</v>
      </c>
      <c r="D2700" t="s">
        <v>375</v>
      </c>
      <c r="E2700" t="s">
        <v>374</v>
      </c>
      <c r="F2700" t="s">
        <v>869</v>
      </c>
      <c r="G2700">
        <v>2021</v>
      </c>
      <c r="H2700">
        <v>2</v>
      </c>
      <c r="I2700" t="s">
        <v>858</v>
      </c>
      <c r="J2700" s="29">
        <v>44255</v>
      </c>
      <c r="K2700" t="s">
        <v>744</v>
      </c>
      <c r="L2700" t="s">
        <v>847</v>
      </c>
      <c r="M2700" t="s">
        <v>870</v>
      </c>
      <c r="N2700" t="s">
        <v>871</v>
      </c>
      <c r="O2700" t="s">
        <v>872</v>
      </c>
      <c r="P2700" t="s">
        <v>673</v>
      </c>
      <c r="Q2700" t="s">
        <v>749</v>
      </c>
      <c r="R2700" t="s">
        <v>376</v>
      </c>
      <c r="S2700" t="s">
        <v>1042</v>
      </c>
      <c r="T2700" t="s">
        <v>751</v>
      </c>
      <c r="U2700" t="s">
        <v>752</v>
      </c>
      <c r="V2700" t="s">
        <v>753</v>
      </c>
      <c r="W2700" t="s">
        <v>378</v>
      </c>
      <c r="X2700" t="s">
        <v>1131</v>
      </c>
      <c r="Y2700" t="s">
        <v>755</v>
      </c>
      <c r="Z2700" t="s">
        <v>380</v>
      </c>
      <c r="AA2700" t="s">
        <v>1128</v>
      </c>
      <c r="AB2700" t="s">
        <v>1129</v>
      </c>
      <c r="AC2700" t="s">
        <v>758</v>
      </c>
      <c r="AD2700" t="s">
        <v>1049</v>
      </c>
      <c r="AE2700" t="s">
        <v>768</v>
      </c>
      <c r="AF2700" t="s">
        <v>882</v>
      </c>
      <c r="AG2700" t="s">
        <v>761</v>
      </c>
      <c r="AH2700" t="s">
        <v>762</v>
      </c>
      <c r="AI2700" t="s">
        <v>883</v>
      </c>
      <c r="AJ2700">
        <v>-783.18</v>
      </c>
      <c r="AK2700">
        <v>0</v>
      </c>
      <c r="AL2700">
        <v>0</v>
      </c>
      <c r="AM2700" t="s">
        <v>764</v>
      </c>
      <c r="AN2700" t="s">
        <v>764</v>
      </c>
      <c r="AO2700" t="s">
        <v>764</v>
      </c>
    </row>
    <row r="2701" spans="1:41" x14ac:dyDescent="0.35">
      <c r="A2701">
        <v>1024995</v>
      </c>
      <c r="B2701" t="s">
        <v>740</v>
      </c>
      <c r="C2701" t="s">
        <v>741</v>
      </c>
      <c r="D2701" t="s">
        <v>375</v>
      </c>
      <c r="E2701" t="s">
        <v>374</v>
      </c>
      <c r="F2701" t="s">
        <v>869</v>
      </c>
      <c r="G2701">
        <v>2021</v>
      </c>
      <c r="H2701">
        <v>2</v>
      </c>
      <c r="I2701" t="s">
        <v>858</v>
      </c>
      <c r="J2701" s="29">
        <v>44255</v>
      </c>
      <c r="K2701" t="s">
        <v>744</v>
      </c>
      <c r="L2701" t="s">
        <v>847</v>
      </c>
      <c r="M2701" t="s">
        <v>870</v>
      </c>
      <c r="N2701" t="s">
        <v>871</v>
      </c>
      <c r="O2701" t="s">
        <v>872</v>
      </c>
      <c r="P2701" t="s">
        <v>673</v>
      </c>
      <c r="Q2701" t="s">
        <v>749</v>
      </c>
      <c r="R2701" t="s">
        <v>376</v>
      </c>
      <c r="S2701" t="s">
        <v>1042</v>
      </c>
      <c r="T2701" t="s">
        <v>751</v>
      </c>
      <c r="U2701" t="s">
        <v>752</v>
      </c>
      <c r="V2701" t="s">
        <v>753</v>
      </c>
      <c r="W2701" t="s">
        <v>378</v>
      </c>
      <c r="X2701" t="s">
        <v>1131</v>
      </c>
      <c r="Y2701" t="s">
        <v>755</v>
      </c>
      <c r="Z2701" t="s">
        <v>380</v>
      </c>
      <c r="AA2701" t="s">
        <v>1128</v>
      </c>
      <c r="AB2701" t="s">
        <v>1129</v>
      </c>
      <c r="AC2701" t="s">
        <v>758</v>
      </c>
      <c r="AD2701" t="s">
        <v>1049</v>
      </c>
      <c r="AE2701" t="s">
        <v>768</v>
      </c>
      <c r="AF2701" t="s">
        <v>882</v>
      </c>
      <c r="AG2701" t="s">
        <v>761</v>
      </c>
      <c r="AH2701" t="s">
        <v>762</v>
      </c>
      <c r="AI2701" t="s">
        <v>883</v>
      </c>
      <c r="AJ2701">
        <v>-839.26</v>
      </c>
      <c r="AK2701">
        <v>0</v>
      </c>
      <c r="AL2701">
        <v>0</v>
      </c>
      <c r="AM2701" t="s">
        <v>764</v>
      </c>
      <c r="AN2701" t="s">
        <v>764</v>
      </c>
      <c r="AO2701" t="s">
        <v>764</v>
      </c>
    </row>
    <row r="2702" spans="1:41" x14ac:dyDescent="0.35">
      <c r="A2702">
        <v>1024995</v>
      </c>
      <c r="B2702" t="s">
        <v>740</v>
      </c>
      <c r="C2702" t="s">
        <v>741</v>
      </c>
      <c r="D2702" t="s">
        <v>375</v>
      </c>
      <c r="E2702" t="s">
        <v>374</v>
      </c>
      <c r="F2702" t="s">
        <v>869</v>
      </c>
      <c r="G2702">
        <v>2021</v>
      </c>
      <c r="H2702">
        <v>2</v>
      </c>
      <c r="I2702" t="s">
        <v>858</v>
      </c>
      <c r="J2702" s="29">
        <v>44255</v>
      </c>
      <c r="K2702" t="s">
        <v>744</v>
      </c>
      <c r="L2702" t="s">
        <v>847</v>
      </c>
      <c r="M2702" t="s">
        <v>870</v>
      </c>
      <c r="N2702" t="s">
        <v>871</v>
      </c>
      <c r="O2702" t="s">
        <v>872</v>
      </c>
      <c r="P2702" t="s">
        <v>673</v>
      </c>
      <c r="Q2702" t="s">
        <v>749</v>
      </c>
      <c r="R2702" t="s">
        <v>376</v>
      </c>
      <c r="S2702" t="s">
        <v>1042</v>
      </c>
      <c r="T2702" t="s">
        <v>751</v>
      </c>
      <c r="U2702" t="s">
        <v>752</v>
      </c>
      <c r="V2702" t="s">
        <v>753</v>
      </c>
      <c r="W2702" t="s">
        <v>378</v>
      </c>
      <c r="X2702" t="s">
        <v>1131</v>
      </c>
      <c r="Y2702" t="s">
        <v>755</v>
      </c>
      <c r="Z2702" t="s">
        <v>380</v>
      </c>
      <c r="AA2702" t="s">
        <v>1128</v>
      </c>
      <c r="AB2702" t="s">
        <v>1129</v>
      </c>
      <c r="AC2702" t="s">
        <v>758</v>
      </c>
      <c r="AD2702" t="s">
        <v>1049</v>
      </c>
      <c r="AE2702" t="s">
        <v>768</v>
      </c>
      <c r="AF2702" t="s">
        <v>882</v>
      </c>
      <c r="AG2702" t="s">
        <v>761</v>
      </c>
      <c r="AH2702" t="s">
        <v>762</v>
      </c>
      <c r="AI2702" t="s">
        <v>883</v>
      </c>
      <c r="AJ2702">
        <v>-3519.26</v>
      </c>
      <c r="AK2702">
        <v>0</v>
      </c>
      <c r="AL2702">
        <v>0</v>
      </c>
      <c r="AM2702" t="s">
        <v>764</v>
      </c>
      <c r="AN2702" t="s">
        <v>764</v>
      </c>
      <c r="AO2702" t="s">
        <v>764</v>
      </c>
    </row>
    <row r="2703" spans="1:41" x14ac:dyDescent="0.35">
      <c r="A2703">
        <v>1024995</v>
      </c>
      <c r="B2703" t="s">
        <v>740</v>
      </c>
      <c r="C2703" t="s">
        <v>741</v>
      </c>
      <c r="D2703" t="s">
        <v>375</v>
      </c>
      <c r="E2703" t="s">
        <v>374</v>
      </c>
      <c r="F2703" t="s">
        <v>869</v>
      </c>
      <c r="G2703">
        <v>2021</v>
      </c>
      <c r="H2703">
        <v>2</v>
      </c>
      <c r="I2703" t="s">
        <v>858</v>
      </c>
      <c r="J2703" s="29">
        <v>44255</v>
      </c>
      <c r="K2703" t="s">
        <v>744</v>
      </c>
      <c r="L2703" t="s">
        <v>847</v>
      </c>
      <c r="M2703" t="s">
        <v>870</v>
      </c>
      <c r="N2703" t="s">
        <v>871</v>
      </c>
      <c r="O2703" t="s">
        <v>872</v>
      </c>
      <c r="P2703" t="s">
        <v>673</v>
      </c>
      <c r="Q2703" t="s">
        <v>749</v>
      </c>
      <c r="R2703" t="s">
        <v>376</v>
      </c>
      <c r="S2703" t="s">
        <v>1042</v>
      </c>
      <c r="T2703" t="s">
        <v>751</v>
      </c>
      <c r="U2703" t="s">
        <v>752</v>
      </c>
      <c r="V2703" t="s">
        <v>753</v>
      </c>
      <c r="W2703" t="s">
        <v>378</v>
      </c>
      <c r="X2703" t="s">
        <v>1131</v>
      </c>
      <c r="Y2703" t="s">
        <v>755</v>
      </c>
      <c r="Z2703" t="s">
        <v>380</v>
      </c>
      <c r="AA2703" t="s">
        <v>1128</v>
      </c>
      <c r="AB2703" t="s">
        <v>1129</v>
      </c>
      <c r="AC2703" t="s">
        <v>758</v>
      </c>
      <c r="AD2703" t="s">
        <v>1049</v>
      </c>
      <c r="AE2703" t="s">
        <v>768</v>
      </c>
      <c r="AF2703" t="s">
        <v>882</v>
      </c>
      <c r="AG2703" t="s">
        <v>761</v>
      </c>
      <c r="AH2703" t="s">
        <v>762</v>
      </c>
      <c r="AI2703" t="s">
        <v>883</v>
      </c>
      <c r="AJ2703">
        <v>-4059.23</v>
      </c>
      <c r="AK2703">
        <v>0</v>
      </c>
      <c r="AL2703">
        <v>0</v>
      </c>
      <c r="AM2703" t="s">
        <v>764</v>
      </c>
      <c r="AN2703" t="s">
        <v>764</v>
      </c>
      <c r="AO2703" t="s">
        <v>764</v>
      </c>
    </row>
    <row r="2704" spans="1:41" x14ac:dyDescent="0.35">
      <c r="A2704">
        <v>1024995</v>
      </c>
      <c r="B2704" t="s">
        <v>740</v>
      </c>
      <c r="C2704" t="s">
        <v>741</v>
      </c>
      <c r="D2704" t="s">
        <v>375</v>
      </c>
      <c r="E2704" t="s">
        <v>374</v>
      </c>
      <c r="F2704" t="s">
        <v>869</v>
      </c>
      <c r="G2704">
        <v>2021</v>
      </c>
      <c r="H2704">
        <v>2</v>
      </c>
      <c r="I2704" t="s">
        <v>858</v>
      </c>
      <c r="J2704" s="29">
        <v>44255</v>
      </c>
      <c r="K2704" t="s">
        <v>744</v>
      </c>
      <c r="L2704" t="s">
        <v>847</v>
      </c>
      <c r="M2704" t="s">
        <v>870</v>
      </c>
      <c r="N2704" t="s">
        <v>871</v>
      </c>
      <c r="O2704" t="s">
        <v>872</v>
      </c>
      <c r="P2704" t="s">
        <v>673</v>
      </c>
      <c r="Q2704" t="s">
        <v>749</v>
      </c>
      <c r="R2704" t="s">
        <v>376</v>
      </c>
      <c r="S2704" t="s">
        <v>1042</v>
      </c>
      <c r="T2704" t="s">
        <v>751</v>
      </c>
      <c r="U2704" t="s">
        <v>752</v>
      </c>
      <c r="V2704" t="s">
        <v>753</v>
      </c>
      <c r="W2704" t="s">
        <v>378</v>
      </c>
      <c r="X2704" t="s">
        <v>1131</v>
      </c>
      <c r="Y2704" t="s">
        <v>755</v>
      </c>
      <c r="Z2704" t="s">
        <v>380</v>
      </c>
      <c r="AA2704" t="s">
        <v>1128</v>
      </c>
      <c r="AB2704" t="s">
        <v>1129</v>
      </c>
      <c r="AC2704" t="s">
        <v>758</v>
      </c>
      <c r="AD2704" t="s">
        <v>1049</v>
      </c>
      <c r="AE2704" t="s">
        <v>768</v>
      </c>
      <c r="AF2704" t="s">
        <v>882</v>
      </c>
      <c r="AG2704" t="s">
        <v>761</v>
      </c>
      <c r="AH2704" t="s">
        <v>762</v>
      </c>
      <c r="AI2704" t="s">
        <v>883</v>
      </c>
      <c r="AJ2704">
        <v>-7760.55</v>
      </c>
      <c r="AK2704">
        <v>0</v>
      </c>
      <c r="AL2704">
        <v>0</v>
      </c>
      <c r="AM2704" t="s">
        <v>764</v>
      </c>
      <c r="AN2704" t="s">
        <v>764</v>
      </c>
      <c r="AO2704" t="s">
        <v>764</v>
      </c>
    </row>
    <row r="2705" spans="1:41" x14ac:dyDescent="0.35">
      <c r="A2705">
        <v>1024997</v>
      </c>
      <c r="B2705" t="s">
        <v>740</v>
      </c>
      <c r="C2705" t="s">
        <v>741</v>
      </c>
      <c r="D2705" t="s">
        <v>375</v>
      </c>
      <c r="E2705" t="s">
        <v>61</v>
      </c>
      <c r="F2705" t="s">
        <v>869</v>
      </c>
      <c r="G2705">
        <v>2021</v>
      </c>
      <c r="H2705">
        <v>2</v>
      </c>
      <c r="I2705" t="s">
        <v>858</v>
      </c>
      <c r="J2705" s="29">
        <v>44255</v>
      </c>
      <c r="K2705" t="s">
        <v>744</v>
      </c>
      <c r="L2705" t="s">
        <v>847</v>
      </c>
      <c r="M2705" t="s">
        <v>870</v>
      </c>
      <c r="N2705" t="s">
        <v>871</v>
      </c>
      <c r="O2705" t="s">
        <v>872</v>
      </c>
      <c r="P2705" t="s">
        <v>673</v>
      </c>
      <c r="Q2705" t="s">
        <v>749</v>
      </c>
      <c r="R2705" t="s">
        <v>376</v>
      </c>
      <c r="S2705" t="s">
        <v>1042</v>
      </c>
      <c r="T2705" t="s">
        <v>751</v>
      </c>
      <c r="U2705" t="s">
        <v>752</v>
      </c>
      <c r="V2705" t="s">
        <v>753</v>
      </c>
      <c r="W2705" t="s">
        <v>393</v>
      </c>
      <c r="X2705" t="s">
        <v>1130</v>
      </c>
      <c r="Y2705" t="s">
        <v>755</v>
      </c>
      <c r="Z2705" t="s">
        <v>380</v>
      </c>
      <c r="AA2705" t="s">
        <v>1128</v>
      </c>
      <c r="AB2705" t="s">
        <v>1129</v>
      </c>
      <c r="AC2705" t="s">
        <v>758</v>
      </c>
      <c r="AD2705" t="s">
        <v>1049</v>
      </c>
      <c r="AE2705" t="s">
        <v>768</v>
      </c>
      <c r="AF2705" t="s">
        <v>882</v>
      </c>
      <c r="AG2705" t="s">
        <v>761</v>
      </c>
      <c r="AH2705" t="s">
        <v>762</v>
      </c>
      <c r="AI2705" t="s">
        <v>883</v>
      </c>
      <c r="AJ2705">
        <v>-651.91</v>
      </c>
      <c r="AK2705">
        <v>0</v>
      </c>
      <c r="AL2705">
        <v>0</v>
      </c>
      <c r="AM2705" t="s">
        <v>764</v>
      </c>
      <c r="AN2705" t="s">
        <v>764</v>
      </c>
      <c r="AO2705" t="s">
        <v>764</v>
      </c>
    </row>
    <row r="2706" spans="1:41" x14ac:dyDescent="0.35">
      <c r="A2706">
        <v>1024997</v>
      </c>
      <c r="B2706" t="s">
        <v>740</v>
      </c>
      <c r="C2706" t="s">
        <v>741</v>
      </c>
      <c r="D2706" t="s">
        <v>375</v>
      </c>
      <c r="E2706" t="s">
        <v>61</v>
      </c>
      <c r="F2706" t="s">
        <v>869</v>
      </c>
      <c r="G2706">
        <v>2021</v>
      </c>
      <c r="H2706">
        <v>2</v>
      </c>
      <c r="I2706" t="s">
        <v>858</v>
      </c>
      <c r="J2706" s="29">
        <v>44255</v>
      </c>
      <c r="K2706" t="s">
        <v>744</v>
      </c>
      <c r="L2706" t="s">
        <v>847</v>
      </c>
      <c r="M2706" t="s">
        <v>870</v>
      </c>
      <c r="N2706" t="s">
        <v>871</v>
      </c>
      <c r="O2706" t="s">
        <v>872</v>
      </c>
      <c r="P2706" t="s">
        <v>673</v>
      </c>
      <c r="Q2706" t="s">
        <v>749</v>
      </c>
      <c r="R2706" t="s">
        <v>376</v>
      </c>
      <c r="S2706" t="s">
        <v>1042</v>
      </c>
      <c r="T2706" t="s">
        <v>751</v>
      </c>
      <c r="U2706" t="s">
        <v>752</v>
      </c>
      <c r="V2706" t="s">
        <v>753</v>
      </c>
      <c r="W2706" t="s">
        <v>393</v>
      </c>
      <c r="X2706" t="s">
        <v>1130</v>
      </c>
      <c r="Y2706" t="s">
        <v>755</v>
      </c>
      <c r="Z2706" t="s">
        <v>380</v>
      </c>
      <c r="AA2706" t="s">
        <v>1128</v>
      </c>
      <c r="AB2706" t="s">
        <v>1129</v>
      </c>
      <c r="AC2706" t="s">
        <v>758</v>
      </c>
      <c r="AD2706" t="s">
        <v>1049</v>
      </c>
      <c r="AE2706" t="s">
        <v>768</v>
      </c>
      <c r="AF2706" t="s">
        <v>882</v>
      </c>
      <c r="AG2706" t="s">
        <v>761</v>
      </c>
      <c r="AH2706" t="s">
        <v>762</v>
      </c>
      <c r="AI2706" t="s">
        <v>883</v>
      </c>
      <c r="AJ2706">
        <v>-1831.49</v>
      </c>
      <c r="AK2706">
        <v>0</v>
      </c>
      <c r="AL2706">
        <v>0</v>
      </c>
      <c r="AM2706" t="s">
        <v>764</v>
      </c>
      <c r="AN2706" t="s">
        <v>764</v>
      </c>
      <c r="AO2706" t="s">
        <v>764</v>
      </c>
    </row>
    <row r="2707" spans="1:41" x14ac:dyDescent="0.35">
      <c r="A2707">
        <v>1024997</v>
      </c>
      <c r="B2707" t="s">
        <v>740</v>
      </c>
      <c r="C2707" t="s">
        <v>741</v>
      </c>
      <c r="D2707" t="s">
        <v>375</v>
      </c>
      <c r="E2707" t="s">
        <v>61</v>
      </c>
      <c r="F2707" t="s">
        <v>869</v>
      </c>
      <c r="G2707">
        <v>2021</v>
      </c>
      <c r="H2707">
        <v>2</v>
      </c>
      <c r="I2707" t="s">
        <v>858</v>
      </c>
      <c r="J2707" s="29">
        <v>44255</v>
      </c>
      <c r="K2707" t="s">
        <v>744</v>
      </c>
      <c r="L2707" t="s">
        <v>847</v>
      </c>
      <c r="M2707" t="s">
        <v>870</v>
      </c>
      <c r="N2707" t="s">
        <v>871</v>
      </c>
      <c r="O2707" t="s">
        <v>872</v>
      </c>
      <c r="P2707" t="s">
        <v>673</v>
      </c>
      <c r="Q2707" t="s">
        <v>749</v>
      </c>
      <c r="R2707" t="s">
        <v>376</v>
      </c>
      <c r="S2707" t="s">
        <v>1042</v>
      </c>
      <c r="T2707" t="s">
        <v>751</v>
      </c>
      <c r="U2707" t="s">
        <v>752</v>
      </c>
      <c r="V2707" t="s">
        <v>753</v>
      </c>
      <c r="W2707" t="s">
        <v>393</v>
      </c>
      <c r="X2707" t="s">
        <v>1130</v>
      </c>
      <c r="Y2707" t="s">
        <v>755</v>
      </c>
      <c r="Z2707" t="s">
        <v>380</v>
      </c>
      <c r="AA2707" t="s">
        <v>1128</v>
      </c>
      <c r="AB2707" t="s">
        <v>1129</v>
      </c>
      <c r="AC2707" t="s">
        <v>758</v>
      </c>
      <c r="AD2707" t="s">
        <v>1049</v>
      </c>
      <c r="AE2707" t="s">
        <v>768</v>
      </c>
      <c r="AF2707" t="s">
        <v>882</v>
      </c>
      <c r="AG2707" t="s">
        <v>761</v>
      </c>
      <c r="AH2707" t="s">
        <v>762</v>
      </c>
      <c r="AI2707" t="s">
        <v>883</v>
      </c>
      <c r="AJ2707">
        <v>-4551.8900000000003</v>
      </c>
      <c r="AK2707">
        <v>0</v>
      </c>
      <c r="AL2707">
        <v>0</v>
      </c>
      <c r="AM2707" t="s">
        <v>764</v>
      </c>
      <c r="AN2707" t="s">
        <v>764</v>
      </c>
      <c r="AO2707" t="s">
        <v>764</v>
      </c>
    </row>
    <row r="2708" spans="1:41" x14ac:dyDescent="0.35">
      <c r="A2708">
        <v>1024997</v>
      </c>
      <c r="B2708" t="s">
        <v>740</v>
      </c>
      <c r="C2708" t="s">
        <v>741</v>
      </c>
      <c r="D2708" t="s">
        <v>375</v>
      </c>
      <c r="E2708" t="s">
        <v>61</v>
      </c>
      <c r="F2708" t="s">
        <v>869</v>
      </c>
      <c r="G2708">
        <v>2021</v>
      </c>
      <c r="H2708">
        <v>2</v>
      </c>
      <c r="I2708" t="s">
        <v>858</v>
      </c>
      <c r="J2708" s="29">
        <v>44255</v>
      </c>
      <c r="K2708" t="s">
        <v>744</v>
      </c>
      <c r="L2708" t="s">
        <v>847</v>
      </c>
      <c r="M2708" t="s">
        <v>870</v>
      </c>
      <c r="N2708" t="s">
        <v>871</v>
      </c>
      <c r="O2708" t="s">
        <v>872</v>
      </c>
      <c r="P2708" t="s">
        <v>673</v>
      </c>
      <c r="Q2708" t="s">
        <v>749</v>
      </c>
      <c r="R2708" t="s">
        <v>376</v>
      </c>
      <c r="S2708" t="s">
        <v>1042</v>
      </c>
      <c r="T2708" t="s">
        <v>751</v>
      </c>
      <c r="U2708" t="s">
        <v>752</v>
      </c>
      <c r="V2708" t="s">
        <v>753</v>
      </c>
      <c r="W2708" t="s">
        <v>393</v>
      </c>
      <c r="X2708" t="s">
        <v>1130</v>
      </c>
      <c r="Y2708" t="s">
        <v>755</v>
      </c>
      <c r="Z2708" t="s">
        <v>380</v>
      </c>
      <c r="AA2708" t="s">
        <v>1128</v>
      </c>
      <c r="AB2708" t="s">
        <v>1129</v>
      </c>
      <c r="AC2708" t="s">
        <v>758</v>
      </c>
      <c r="AD2708" t="s">
        <v>1049</v>
      </c>
      <c r="AE2708" t="s">
        <v>768</v>
      </c>
      <c r="AF2708" t="s">
        <v>882</v>
      </c>
      <c r="AG2708" t="s">
        <v>761</v>
      </c>
      <c r="AH2708" t="s">
        <v>762</v>
      </c>
      <c r="AI2708" t="s">
        <v>883</v>
      </c>
      <c r="AJ2708">
        <v>-5569.02</v>
      </c>
      <c r="AK2708">
        <v>0</v>
      </c>
      <c r="AL2708">
        <v>0</v>
      </c>
      <c r="AM2708" t="s">
        <v>764</v>
      </c>
      <c r="AN2708" t="s">
        <v>764</v>
      </c>
      <c r="AO2708" t="s">
        <v>764</v>
      </c>
    </row>
    <row r="2709" spans="1:41" x14ac:dyDescent="0.35">
      <c r="A2709">
        <v>1024997</v>
      </c>
      <c r="B2709" t="s">
        <v>740</v>
      </c>
      <c r="C2709" t="s">
        <v>741</v>
      </c>
      <c r="D2709" t="s">
        <v>375</v>
      </c>
      <c r="E2709" t="s">
        <v>61</v>
      </c>
      <c r="F2709" t="s">
        <v>869</v>
      </c>
      <c r="G2709">
        <v>2021</v>
      </c>
      <c r="H2709">
        <v>2</v>
      </c>
      <c r="I2709" t="s">
        <v>858</v>
      </c>
      <c r="J2709" s="29">
        <v>44255</v>
      </c>
      <c r="K2709" t="s">
        <v>744</v>
      </c>
      <c r="L2709" t="s">
        <v>847</v>
      </c>
      <c r="M2709" t="s">
        <v>870</v>
      </c>
      <c r="N2709" t="s">
        <v>871</v>
      </c>
      <c r="O2709" t="s">
        <v>872</v>
      </c>
      <c r="P2709" t="s">
        <v>673</v>
      </c>
      <c r="Q2709" t="s">
        <v>749</v>
      </c>
      <c r="R2709" t="s">
        <v>376</v>
      </c>
      <c r="S2709" t="s">
        <v>1042</v>
      </c>
      <c r="T2709" t="s">
        <v>751</v>
      </c>
      <c r="U2709" t="s">
        <v>752</v>
      </c>
      <c r="V2709" t="s">
        <v>753</v>
      </c>
      <c r="W2709" t="s">
        <v>393</v>
      </c>
      <c r="X2709" t="s">
        <v>1130</v>
      </c>
      <c r="Y2709" t="s">
        <v>755</v>
      </c>
      <c r="Z2709" t="s">
        <v>380</v>
      </c>
      <c r="AA2709" t="s">
        <v>1128</v>
      </c>
      <c r="AB2709" t="s">
        <v>1129</v>
      </c>
      <c r="AC2709" t="s">
        <v>758</v>
      </c>
      <c r="AD2709" t="s">
        <v>1049</v>
      </c>
      <c r="AE2709" t="s">
        <v>768</v>
      </c>
      <c r="AF2709" t="s">
        <v>882</v>
      </c>
      <c r="AG2709" t="s">
        <v>761</v>
      </c>
      <c r="AH2709" t="s">
        <v>762</v>
      </c>
      <c r="AI2709" t="s">
        <v>883</v>
      </c>
      <c r="AJ2709">
        <v>-13453.68</v>
      </c>
      <c r="AK2709">
        <v>0</v>
      </c>
      <c r="AL2709">
        <v>0</v>
      </c>
      <c r="AM2709" t="s">
        <v>764</v>
      </c>
      <c r="AN2709" t="s">
        <v>764</v>
      </c>
      <c r="AO2709" t="s">
        <v>764</v>
      </c>
    </row>
    <row r="2710" spans="1:41" x14ac:dyDescent="0.35">
      <c r="A2710">
        <v>1024998</v>
      </c>
      <c r="B2710" t="s">
        <v>740</v>
      </c>
      <c r="C2710" t="s">
        <v>741</v>
      </c>
      <c r="D2710" t="s">
        <v>375</v>
      </c>
      <c r="E2710" t="s">
        <v>394</v>
      </c>
      <c r="F2710" t="s">
        <v>869</v>
      </c>
      <c r="G2710">
        <v>2021</v>
      </c>
      <c r="H2710">
        <v>2</v>
      </c>
      <c r="I2710" t="s">
        <v>858</v>
      </c>
      <c r="J2710" s="29">
        <v>44255</v>
      </c>
      <c r="K2710" t="s">
        <v>744</v>
      </c>
      <c r="L2710" t="s">
        <v>847</v>
      </c>
      <c r="M2710" t="s">
        <v>870</v>
      </c>
      <c r="N2710" t="s">
        <v>871</v>
      </c>
      <c r="O2710" t="s">
        <v>872</v>
      </c>
      <c r="P2710" t="s">
        <v>673</v>
      </c>
      <c r="Q2710" t="s">
        <v>749</v>
      </c>
      <c r="R2710" t="s">
        <v>376</v>
      </c>
      <c r="S2710" t="s">
        <v>1042</v>
      </c>
      <c r="T2710" t="s">
        <v>751</v>
      </c>
      <c r="U2710" t="s">
        <v>752</v>
      </c>
      <c r="V2710" t="s">
        <v>753</v>
      </c>
      <c r="W2710" t="s">
        <v>395</v>
      </c>
      <c r="X2710" t="s">
        <v>1132</v>
      </c>
      <c r="Y2710" t="s">
        <v>755</v>
      </c>
      <c r="Z2710" t="s">
        <v>380</v>
      </c>
      <c r="AA2710" t="s">
        <v>1128</v>
      </c>
      <c r="AB2710" t="s">
        <v>1129</v>
      </c>
      <c r="AC2710" t="s">
        <v>758</v>
      </c>
      <c r="AD2710" t="s">
        <v>1049</v>
      </c>
      <c r="AE2710" t="s">
        <v>768</v>
      </c>
      <c r="AF2710" t="s">
        <v>882</v>
      </c>
      <c r="AG2710" t="s">
        <v>761</v>
      </c>
      <c r="AH2710" t="s">
        <v>762</v>
      </c>
      <c r="AI2710" t="s">
        <v>883</v>
      </c>
      <c r="AJ2710">
        <v>-1554.45</v>
      </c>
      <c r="AK2710">
        <v>0</v>
      </c>
      <c r="AL2710">
        <v>0</v>
      </c>
      <c r="AM2710" t="s">
        <v>764</v>
      </c>
      <c r="AN2710" t="s">
        <v>764</v>
      </c>
      <c r="AO2710" t="s">
        <v>764</v>
      </c>
    </row>
    <row r="2711" spans="1:41" x14ac:dyDescent="0.35">
      <c r="A2711">
        <v>1024998</v>
      </c>
      <c r="B2711" t="s">
        <v>740</v>
      </c>
      <c r="C2711" t="s">
        <v>741</v>
      </c>
      <c r="D2711" t="s">
        <v>375</v>
      </c>
      <c r="E2711" t="s">
        <v>394</v>
      </c>
      <c r="F2711" t="s">
        <v>869</v>
      </c>
      <c r="G2711">
        <v>2021</v>
      </c>
      <c r="H2711">
        <v>2</v>
      </c>
      <c r="I2711" t="s">
        <v>858</v>
      </c>
      <c r="J2711" s="29">
        <v>44255</v>
      </c>
      <c r="K2711" t="s">
        <v>744</v>
      </c>
      <c r="L2711" t="s">
        <v>847</v>
      </c>
      <c r="M2711" t="s">
        <v>870</v>
      </c>
      <c r="N2711" t="s">
        <v>871</v>
      </c>
      <c r="O2711" t="s">
        <v>872</v>
      </c>
      <c r="P2711" t="s">
        <v>673</v>
      </c>
      <c r="Q2711" t="s">
        <v>749</v>
      </c>
      <c r="R2711" t="s">
        <v>376</v>
      </c>
      <c r="S2711" t="s">
        <v>1042</v>
      </c>
      <c r="T2711" t="s">
        <v>751</v>
      </c>
      <c r="U2711" t="s">
        <v>752</v>
      </c>
      <c r="V2711" t="s">
        <v>753</v>
      </c>
      <c r="W2711" t="s">
        <v>395</v>
      </c>
      <c r="X2711" t="s">
        <v>1132</v>
      </c>
      <c r="Y2711" t="s">
        <v>755</v>
      </c>
      <c r="Z2711" t="s">
        <v>380</v>
      </c>
      <c r="AA2711" t="s">
        <v>1128</v>
      </c>
      <c r="AB2711" t="s">
        <v>1129</v>
      </c>
      <c r="AC2711" t="s">
        <v>758</v>
      </c>
      <c r="AD2711" t="s">
        <v>1049</v>
      </c>
      <c r="AE2711" t="s">
        <v>768</v>
      </c>
      <c r="AF2711" t="s">
        <v>882</v>
      </c>
      <c r="AG2711" t="s">
        <v>761</v>
      </c>
      <c r="AH2711" t="s">
        <v>762</v>
      </c>
      <c r="AI2711" t="s">
        <v>883</v>
      </c>
      <c r="AJ2711">
        <v>-3564.87</v>
      </c>
      <c r="AK2711">
        <v>0</v>
      </c>
      <c r="AL2711">
        <v>0</v>
      </c>
      <c r="AM2711" t="s">
        <v>764</v>
      </c>
      <c r="AN2711" t="s">
        <v>764</v>
      </c>
      <c r="AO2711" t="s">
        <v>764</v>
      </c>
    </row>
    <row r="2712" spans="1:41" x14ac:dyDescent="0.35">
      <c r="A2712">
        <v>1024998</v>
      </c>
      <c r="B2712" t="s">
        <v>740</v>
      </c>
      <c r="C2712" t="s">
        <v>741</v>
      </c>
      <c r="D2712" t="s">
        <v>375</v>
      </c>
      <c r="E2712" t="s">
        <v>394</v>
      </c>
      <c r="F2712" t="s">
        <v>869</v>
      </c>
      <c r="G2712">
        <v>2021</v>
      </c>
      <c r="H2712">
        <v>2</v>
      </c>
      <c r="I2712" t="s">
        <v>858</v>
      </c>
      <c r="J2712" s="29">
        <v>44255</v>
      </c>
      <c r="K2712" t="s">
        <v>744</v>
      </c>
      <c r="L2712" t="s">
        <v>847</v>
      </c>
      <c r="M2712" t="s">
        <v>870</v>
      </c>
      <c r="N2712" t="s">
        <v>871</v>
      </c>
      <c r="O2712" t="s">
        <v>872</v>
      </c>
      <c r="P2712" t="s">
        <v>673</v>
      </c>
      <c r="Q2712" t="s">
        <v>749</v>
      </c>
      <c r="R2712" t="s">
        <v>376</v>
      </c>
      <c r="S2712" t="s">
        <v>1042</v>
      </c>
      <c r="T2712" t="s">
        <v>751</v>
      </c>
      <c r="U2712" t="s">
        <v>752</v>
      </c>
      <c r="V2712" t="s">
        <v>753</v>
      </c>
      <c r="W2712" t="s">
        <v>395</v>
      </c>
      <c r="X2712" t="s">
        <v>1132</v>
      </c>
      <c r="Y2712" t="s">
        <v>755</v>
      </c>
      <c r="Z2712" t="s">
        <v>380</v>
      </c>
      <c r="AA2712" t="s">
        <v>1128</v>
      </c>
      <c r="AB2712" t="s">
        <v>1129</v>
      </c>
      <c r="AC2712" t="s">
        <v>758</v>
      </c>
      <c r="AD2712" t="s">
        <v>1049</v>
      </c>
      <c r="AE2712" t="s">
        <v>768</v>
      </c>
      <c r="AF2712" t="s">
        <v>882</v>
      </c>
      <c r="AG2712" t="s">
        <v>761</v>
      </c>
      <c r="AH2712" t="s">
        <v>762</v>
      </c>
      <c r="AI2712" t="s">
        <v>883</v>
      </c>
      <c r="AJ2712">
        <v>-5613.52</v>
      </c>
      <c r="AK2712">
        <v>0</v>
      </c>
      <c r="AL2712">
        <v>0</v>
      </c>
      <c r="AM2712" t="s">
        <v>764</v>
      </c>
      <c r="AN2712" t="s">
        <v>764</v>
      </c>
      <c r="AO2712" t="s">
        <v>764</v>
      </c>
    </row>
    <row r="2713" spans="1:41" x14ac:dyDescent="0.35">
      <c r="A2713">
        <v>1024998</v>
      </c>
      <c r="B2713" t="s">
        <v>740</v>
      </c>
      <c r="C2713" t="s">
        <v>741</v>
      </c>
      <c r="D2713" t="s">
        <v>375</v>
      </c>
      <c r="E2713" t="s">
        <v>394</v>
      </c>
      <c r="F2713" t="s">
        <v>869</v>
      </c>
      <c r="G2713">
        <v>2021</v>
      </c>
      <c r="H2713">
        <v>2</v>
      </c>
      <c r="I2713" t="s">
        <v>858</v>
      </c>
      <c r="J2713" s="29">
        <v>44255</v>
      </c>
      <c r="K2713" t="s">
        <v>744</v>
      </c>
      <c r="L2713" t="s">
        <v>847</v>
      </c>
      <c r="M2713" t="s">
        <v>870</v>
      </c>
      <c r="N2713" t="s">
        <v>871</v>
      </c>
      <c r="O2713" t="s">
        <v>872</v>
      </c>
      <c r="P2713" t="s">
        <v>673</v>
      </c>
      <c r="Q2713" t="s">
        <v>749</v>
      </c>
      <c r="R2713" t="s">
        <v>376</v>
      </c>
      <c r="S2713" t="s">
        <v>1042</v>
      </c>
      <c r="T2713" t="s">
        <v>751</v>
      </c>
      <c r="U2713" t="s">
        <v>752</v>
      </c>
      <c r="V2713" t="s">
        <v>753</v>
      </c>
      <c r="W2713" t="s">
        <v>395</v>
      </c>
      <c r="X2713" t="s">
        <v>1132</v>
      </c>
      <c r="Y2713" t="s">
        <v>755</v>
      </c>
      <c r="Z2713" t="s">
        <v>380</v>
      </c>
      <c r="AA2713" t="s">
        <v>1128</v>
      </c>
      <c r="AB2713" t="s">
        <v>1129</v>
      </c>
      <c r="AC2713" t="s">
        <v>758</v>
      </c>
      <c r="AD2713" t="s">
        <v>1049</v>
      </c>
      <c r="AE2713" t="s">
        <v>768</v>
      </c>
      <c r="AF2713" t="s">
        <v>882</v>
      </c>
      <c r="AG2713" t="s">
        <v>761</v>
      </c>
      <c r="AH2713" t="s">
        <v>762</v>
      </c>
      <c r="AI2713" t="s">
        <v>883</v>
      </c>
      <c r="AJ2713">
        <v>-9283.2800000000007</v>
      </c>
      <c r="AK2713">
        <v>0</v>
      </c>
      <c r="AL2713">
        <v>0</v>
      </c>
      <c r="AM2713" t="s">
        <v>764</v>
      </c>
      <c r="AN2713" t="s">
        <v>764</v>
      </c>
      <c r="AO2713" t="s">
        <v>764</v>
      </c>
    </row>
    <row r="2714" spans="1:41" x14ac:dyDescent="0.35">
      <c r="A2714">
        <v>1024998</v>
      </c>
      <c r="B2714" t="s">
        <v>740</v>
      </c>
      <c r="C2714" t="s">
        <v>741</v>
      </c>
      <c r="D2714" t="s">
        <v>375</v>
      </c>
      <c r="E2714" t="s">
        <v>394</v>
      </c>
      <c r="F2714" t="s">
        <v>869</v>
      </c>
      <c r="G2714">
        <v>2021</v>
      </c>
      <c r="H2714">
        <v>2</v>
      </c>
      <c r="I2714" t="s">
        <v>858</v>
      </c>
      <c r="J2714" s="29">
        <v>44255</v>
      </c>
      <c r="K2714" t="s">
        <v>744</v>
      </c>
      <c r="L2714" t="s">
        <v>847</v>
      </c>
      <c r="M2714" t="s">
        <v>870</v>
      </c>
      <c r="N2714" t="s">
        <v>871</v>
      </c>
      <c r="O2714" t="s">
        <v>872</v>
      </c>
      <c r="P2714" t="s">
        <v>673</v>
      </c>
      <c r="Q2714" t="s">
        <v>749</v>
      </c>
      <c r="R2714" t="s">
        <v>376</v>
      </c>
      <c r="S2714" t="s">
        <v>1042</v>
      </c>
      <c r="T2714" t="s">
        <v>751</v>
      </c>
      <c r="U2714" t="s">
        <v>752</v>
      </c>
      <c r="V2714" t="s">
        <v>753</v>
      </c>
      <c r="W2714" t="s">
        <v>395</v>
      </c>
      <c r="X2714" t="s">
        <v>1132</v>
      </c>
      <c r="Y2714" t="s">
        <v>755</v>
      </c>
      <c r="Z2714" t="s">
        <v>380</v>
      </c>
      <c r="AA2714" t="s">
        <v>1128</v>
      </c>
      <c r="AB2714" t="s">
        <v>1129</v>
      </c>
      <c r="AC2714" t="s">
        <v>758</v>
      </c>
      <c r="AD2714" t="s">
        <v>1049</v>
      </c>
      <c r="AE2714" t="s">
        <v>768</v>
      </c>
      <c r="AF2714" t="s">
        <v>882</v>
      </c>
      <c r="AG2714" t="s">
        <v>761</v>
      </c>
      <c r="AH2714" t="s">
        <v>762</v>
      </c>
      <c r="AI2714" t="s">
        <v>883</v>
      </c>
      <c r="AJ2714">
        <v>-1291.8699999999999</v>
      </c>
      <c r="AK2714">
        <v>0</v>
      </c>
      <c r="AL2714">
        <v>0</v>
      </c>
      <c r="AM2714" t="s">
        <v>764</v>
      </c>
      <c r="AN2714" t="s">
        <v>764</v>
      </c>
      <c r="AO2714" t="s">
        <v>764</v>
      </c>
    </row>
    <row r="2715" spans="1:41" x14ac:dyDescent="0.35">
      <c r="A2715">
        <v>1024999</v>
      </c>
      <c r="B2715" t="s">
        <v>740</v>
      </c>
      <c r="C2715" t="s">
        <v>741</v>
      </c>
      <c r="D2715" t="s">
        <v>375</v>
      </c>
      <c r="E2715" t="s">
        <v>402</v>
      </c>
      <c r="F2715" t="s">
        <v>869</v>
      </c>
      <c r="G2715">
        <v>2021</v>
      </c>
      <c r="H2715">
        <v>2</v>
      </c>
      <c r="I2715" t="s">
        <v>858</v>
      </c>
      <c r="J2715" s="29">
        <v>44255</v>
      </c>
      <c r="K2715" t="s">
        <v>744</v>
      </c>
      <c r="L2715" t="s">
        <v>847</v>
      </c>
      <c r="M2715" t="s">
        <v>870</v>
      </c>
      <c r="N2715" t="s">
        <v>871</v>
      </c>
      <c r="O2715" t="s">
        <v>872</v>
      </c>
      <c r="P2715" t="s">
        <v>673</v>
      </c>
      <c r="Q2715" t="s">
        <v>749</v>
      </c>
      <c r="R2715" t="s">
        <v>376</v>
      </c>
      <c r="S2715" t="s">
        <v>1042</v>
      </c>
      <c r="T2715" t="s">
        <v>751</v>
      </c>
      <c r="U2715" t="s">
        <v>752</v>
      </c>
      <c r="V2715" t="s">
        <v>753</v>
      </c>
      <c r="W2715" t="s">
        <v>403</v>
      </c>
      <c r="X2715" t="s">
        <v>1127</v>
      </c>
      <c r="Y2715" t="s">
        <v>755</v>
      </c>
      <c r="Z2715" t="s">
        <v>380</v>
      </c>
      <c r="AA2715" t="s">
        <v>1128</v>
      </c>
      <c r="AB2715" t="s">
        <v>1129</v>
      </c>
      <c r="AC2715" t="s">
        <v>758</v>
      </c>
      <c r="AD2715" t="s">
        <v>1049</v>
      </c>
      <c r="AE2715" t="s">
        <v>768</v>
      </c>
      <c r="AF2715" t="s">
        <v>882</v>
      </c>
      <c r="AG2715" t="s">
        <v>761</v>
      </c>
      <c r="AH2715" t="s">
        <v>762</v>
      </c>
      <c r="AI2715" t="s">
        <v>883</v>
      </c>
      <c r="AJ2715">
        <v>-1213.1600000000001</v>
      </c>
      <c r="AK2715">
        <v>0</v>
      </c>
      <c r="AL2715">
        <v>0</v>
      </c>
      <c r="AM2715" t="s">
        <v>764</v>
      </c>
      <c r="AN2715" t="s">
        <v>764</v>
      </c>
      <c r="AO2715" t="s">
        <v>764</v>
      </c>
    </row>
    <row r="2716" spans="1:41" x14ac:dyDescent="0.35">
      <c r="A2716">
        <v>1024999</v>
      </c>
      <c r="B2716" t="s">
        <v>740</v>
      </c>
      <c r="C2716" t="s">
        <v>741</v>
      </c>
      <c r="D2716" t="s">
        <v>375</v>
      </c>
      <c r="E2716" t="s">
        <v>402</v>
      </c>
      <c r="F2716" t="s">
        <v>869</v>
      </c>
      <c r="G2716">
        <v>2021</v>
      </c>
      <c r="H2716">
        <v>2</v>
      </c>
      <c r="I2716" t="s">
        <v>858</v>
      </c>
      <c r="J2716" s="29">
        <v>44255</v>
      </c>
      <c r="K2716" t="s">
        <v>744</v>
      </c>
      <c r="L2716" t="s">
        <v>847</v>
      </c>
      <c r="M2716" t="s">
        <v>870</v>
      </c>
      <c r="N2716" t="s">
        <v>871</v>
      </c>
      <c r="O2716" t="s">
        <v>872</v>
      </c>
      <c r="P2716" t="s">
        <v>673</v>
      </c>
      <c r="Q2716" t="s">
        <v>749</v>
      </c>
      <c r="R2716" t="s">
        <v>376</v>
      </c>
      <c r="S2716" t="s">
        <v>1042</v>
      </c>
      <c r="T2716" t="s">
        <v>751</v>
      </c>
      <c r="U2716" t="s">
        <v>752</v>
      </c>
      <c r="V2716" t="s">
        <v>753</v>
      </c>
      <c r="W2716" t="s">
        <v>403</v>
      </c>
      <c r="X2716" t="s">
        <v>1127</v>
      </c>
      <c r="Y2716" t="s">
        <v>755</v>
      </c>
      <c r="Z2716" t="s">
        <v>380</v>
      </c>
      <c r="AA2716" t="s">
        <v>1128</v>
      </c>
      <c r="AB2716" t="s">
        <v>1129</v>
      </c>
      <c r="AC2716" t="s">
        <v>758</v>
      </c>
      <c r="AD2716" t="s">
        <v>1049</v>
      </c>
      <c r="AE2716" t="s">
        <v>768</v>
      </c>
      <c r="AF2716" t="s">
        <v>882</v>
      </c>
      <c r="AG2716" t="s">
        <v>761</v>
      </c>
      <c r="AH2716" t="s">
        <v>762</v>
      </c>
      <c r="AI2716" t="s">
        <v>883</v>
      </c>
      <c r="AJ2716">
        <v>-1551.54</v>
      </c>
      <c r="AK2716">
        <v>0</v>
      </c>
      <c r="AL2716">
        <v>0</v>
      </c>
      <c r="AM2716" t="s">
        <v>764</v>
      </c>
      <c r="AN2716" t="s">
        <v>764</v>
      </c>
      <c r="AO2716" t="s">
        <v>764</v>
      </c>
    </row>
    <row r="2717" spans="1:41" x14ac:dyDescent="0.35">
      <c r="A2717">
        <v>1024999</v>
      </c>
      <c r="B2717" t="s">
        <v>740</v>
      </c>
      <c r="C2717" t="s">
        <v>741</v>
      </c>
      <c r="D2717" t="s">
        <v>375</v>
      </c>
      <c r="E2717" t="s">
        <v>402</v>
      </c>
      <c r="F2717" t="s">
        <v>869</v>
      </c>
      <c r="G2717">
        <v>2021</v>
      </c>
      <c r="H2717">
        <v>2</v>
      </c>
      <c r="I2717" t="s">
        <v>858</v>
      </c>
      <c r="J2717" s="29">
        <v>44255</v>
      </c>
      <c r="K2717" t="s">
        <v>744</v>
      </c>
      <c r="L2717" t="s">
        <v>847</v>
      </c>
      <c r="M2717" t="s">
        <v>870</v>
      </c>
      <c r="N2717" t="s">
        <v>871</v>
      </c>
      <c r="O2717" t="s">
        <v>872</v>
      </c>
      <c r="P2717" t="s">
        <v>673</v>
      </c>
      <c r="Q2717" t="s">
        <v>749</v>
      </c>
      <c r="R2717" t="s">
        <v>376</v>
      </c>
      <c r="S2717" t="s">
        <v>1042</v>
      </c>
      <c r="T2717" t="s">
        <v>751</v>
      </c>
      <c r="U2717" t="s">
        <v>752</v>
      </c>
      <c r="V2717" t="s">
        <v>753</v>
      </c>
      <c r="W2717" t="s">
        <v>403</v>
      </c>
      <c r="X2717" t="s">
        <v>1127</v>
      </c>
      <c r="Y2717" t="s">
        <v>755</v>
      </c>
      <c r="Z2717" t="s">
        <v>380</v>
      </c>
      <c r="AA2717" t="s">
        <v>1128</v>
      </c>
      <c r="AB2717" t="s">
        <v>1129</v>
      </c>
      <c r="AC2717" t="s">
        <v>758</v>
      </c>
      <c r="AD2717" t="s">
        <v>1049</v>
      </c>
      <c r="AE2717" t="s">
        <v>768</v>
      </c>
      <c r="AF2717" t="s">
        <v>882</v>
      </c>
      <c r="AG2717" t="s">
        <v>761</v>
      </c>
      <c r="AH2717" t="s">
        <v>762</v>
      </c>
      <c r="AI2717" t="s">
        <v>883</v>
      </c>
      <c r="AJ2717">
        <v>-1934.75</v>
      </c>
      <c r="AK2717">
        <v>0</v>
      </c>
      <c r="AL2717">
        <v>0</v>
      </c>
      <c r="AM2717" t="s">
        <v>764</v>
      </c>
      <c r="AN2717" t="s">
        <v>764</v>
      </c>
      <c r="AO2717" t="s">
        <v>764</v>
      </c>
    </row>
    <row r="2718" spans="1:41" x14ac:dyDescent="0.35">
      <c r="A2718">
        <v>1024999</v>
      </c>
      <c r="B2718" t="s">
        <v>740</v>
      </c>
      <c r="C2718" t="s">
        <v>741</v>
      </c>
      <c r="D2718" t="s">
        <v>375</v>
      </c>
      <c r="E2718" t="s">
        <v>402</v>
      </c>
      <c r="F2718" t="s">
        <v>869</v>
      </c>
      <c r="G2718">
        <v>2021</v>
      </c>
      <c r="H2718">
        <v>2</v>
      </c>
      <c r="I2718" t="s">
        <v>858</v>
      </c>
      <c r="J2718" s="29">
        <v>44255</v>
      </c>
      <c r="K2718" t="s">
        <v>744</v>
      </c>
      <c r="L2718" t="s">
        <v>847</v>
      </c>
      <c r="M2718" t="s">
        <v>870</v>
      </c>
      <c r="N2718" t="s">
        <v>871</v>
      </c>
      <c r="O2718" t="s">
        <v>872</v>
      </c>
      <c r="P2718" t="s">
        <v>673</v>
      </c>
      <c r="Q2718" t="s">
        <v>749</v>
      </c>
      <c r="R2718" t="s">
        <v>376</v>
      </c>
      <c r="S2718" t="s">
        <v>1042</v>
      </c>
      <c r="T2718" t="s">
        <v>751</v>
      </c>
      <c r="U2718" t="s">
        <v>752</v>
      </c>
      <c r="V2718" t="s">
        <v>753</v>
      </c>
      <c r="W2718" t="s">
        <v>403</v>
      </c>
      <c r="X2718" t="s">
        <v>1127</v>
      </c>
      <c r="Y2718" t="s">
        <v>755</v>
      </c>
      <c r="Z2718" t="s">
        <v>380</v>
      </c>
      <c r="AA2718" t="s">
        <v>1128</v>
      </c>
      <c r="AB2718" t="s">
        <v>1129</v>
      </c>
      <c r="AC2718" t="s">
        <v>758</v>
      </c>
      <c r="AD2718" t="s">
        <v>1049</v>
      </c>
      <c r="AE2718" t="s">
        <v>768</v>
      </c>
      <c r="AF2718" t="s">
        <v>882</v>
      </c>
      <c r="AG2718" t="s">
        <v>761</v>
      </c>
      <c r="AH2718" t="s">
        <v>762</v>
      </c>
      <c r="AI2718" t="s">
        <v>883</v>
      </c>
      <c r="AJ2718">
        <v>-2149.92</v>
      </c>
      <c r="AK2718">
        <v>0</v>
      </c>
      <c r="AL2718">
        <v>0</v>
      </c>
      <c r="AM2718" t="s">
        <v>764</v>
      </c>
      <c r="AN2718" t="s">
        <v>764</v>
      </c>
      <c r="AO2718" t="s">
        <v>764</v>
      </c>
    </row>
    <row r="2719" spans="1:41" x14ac:dyDescent="0.35">
      <c r="A2719">
        <v>1024999</v>
      </c>
      <c r="B2719" t="s">
        <v>740</v>
      </c>
      <c r="C2719" t="s">
        <v>741</v>
      </c>
      <c r="D2719" t="s">
        <v>375</v>
      </c>
      <c r="E2719" t="s">
        <v>402</v>
      </c>
      <c r="F2719" t="s">
        <v>869</v>
      </c>
      <c r="G2719">
        <v>2021</v>
      </c>
      <c r="H2719">
        <v>2</v>
      </c>
      <c r="I2719" t="s">
        <v>858</v>
      </c>
      <c r="J2719" s="29">
        <v>44255</v>
      </c>
      <c r="K2719" t="s">
        <v>744</v>
      </c>
      <c r="L2719" t="s">
        <v>847</v>
      </c>
      <c r="M2719" t="s">
        <v>870</v>
      </c>
      <c r="N2719" t="s">
        <v>871</v>
      </c>
      <c r="O2719" t="s">
        <v>872</v>
      </c>
      <c r="P2719" t="s">
        <v>673</v>
      </c>
      <c r="Q2719" t="s">
        <v>749</v>
      </c>
      <c r="R2719" t="s">
        <v>376</v>
      </c>
      <c r="S2719" t="s">
        <v>1042</v>
      </c>
      <c r="T2719" t="s">
        <v>751</v>
      </c>
      <c r="U2719" t="s">
        <v>752</v>
      </c>
      <c r="V2719" t="s">
        <v>753</v>
      </c>
      <c r="W2719" t="s">
        <v>403</v>
      </c>
      <c r="X2719" t="s">
        <v>1127</v>
      </c>
      <c r="Y2719" t="s">
        <v>755</v>
      </c>
      <c r="Z2719" t="s">
        <v>380</v>
      </c>
      <c r="AA2719" t="s">
        <v>1128</v>
      </c>
      <c r="AB2719" t="s">
        <v>1129</v>
      </c>
      <c r="AC2719" t="s">
        <v>758</v>
      </c>
      <c r="AD2719" t="s">
        <v>1049</v>
      </c>
      <c r="AE2719" t="s">
        <v>768</v>
      </c>
      <c r="AF2719" t="s">
        <v>882</v>
      </c>
      <c r="AG2719" t="s">
        <v>761</v>
      </c>
      <c r="AH2719" t="s">
        <v>762</v>
      </c>
      <c r="AI2719" t="s">
        <v>883</v>
      </c>
      <c r="AJ2719">
        <v>-4206.67</v>
      </c>
      <c r="AK2719">
        <v>0</v>
      </c>
      <c r="AL2719">
        <v>0</v>
      </c>
      <c r="AM2719" t="s">
        <v>764</v>
      </c>
      <c r="AN2719" t="s">
        <v>764</v>
      </c>
      <c r="AO2719" t="s">
        <v>764</v>
      </c>
    </row>
    <row r="2720" spans="1:41" x14ac:dyDescent="0.35">
      <c r="A2720">
        <v>1024999</v>
      </c>
      <c r="B2720" t="s">
        <v>740</v>
      </c>
      <c r="C2720" t="s">
        <v>741</v>
      </c>
      <c r="D2720" t="s">
        <v>375</v>
      </c>
      <c r="E2720" t="s">
        <v>402</v>
      </c>
      <c r="F2720" t="s">
        <v>869</v>
      </c>
      <c r="G2720">
        <v>2021</v>
      </c>
      <c r="H2720">
        <v>2</v>
      </c>
      <c r="I2720" t="s">
        <v>858</v>
      </c>
      <c r="J2720" s="29">
        <v>44255</v>
      </c>
      <c r="K2720" t="s">
        <v>744</v>
      </c>
      <c r="L2720" t="s">
        <v>847</v>
      </c>
      <c r="M2720" t="s">
        <v>870</v>
      </c>
      <c r="N2720" t="s">
        <v>871</v>
      </c>
      <c r="O2720" t="s">
        <v>872</v>
      </c>
      <c r="P2720" t="s">
        <v>673</v>
      </c>
      <c r="Q2720" t="s">
        <v>749</v>
      </c>
      <c r="R2720" t="s">
        <v>376</v>
      </c>
      <c r="S2720" t="s">
        <v>1042</v>
      </c>
      <c r="T2720" t="s">
        <v>751</v>
      </c>
      <c r="U2720" t="s">
        <v>752</v>
      </c>
      <c r="V2720" t="s">
        <v>753</v>
      </c>
      <c r="W2720" t="s">
        <v>403</v>
      </c>
      <c r="X2720" t="s">
        <v>1127</v>
      </c>
      <c r="Y2720" t="s">
        <v>755</v>
      </c>
      <c r="Z2720" t="s">
        <v>380</v>
      </c>
      <c r="AA2720" t="s">
        <v>1128</v>
      </c>
      <c r="AB2720" t="s">
        <v>1129</v>
      </c>
      <c r="AC2720" t="s">
        <v>758</v>
      </c>
      <c r="AD2720" t="s">
        <v>1049</v>
      </c>
      <c r="AE2720" t="s">
        <v>768</v>
      </c>
      <c r="AF2720" t="s">
        <v>882</v>
      </c>
      <c r="AG2720" t="s">
        <v>761</v>
      </c>
      <c r="AH2720" t="s">
        <v>762</v>
      </c>
      <c r="AI2720" t="s">
        <v>883</v>
      </c>
      <c r="AJ2720">
        <v>-10597.26</v>
      </c>
      <c r="AK2720">
        <v>0</v>
      </c>
      <c r="AL2720">
        <v>0</v>
      </c>
      <c r="AM2720" t="s">
        <v>764</v>
      </c>
      <c r="AN2720" t="s">
        <v>764</v>
      </c>
      <c r="AO2720" t="s">
        <v>764</v>
      </c>
    </row>
    <row r="2721" spans="1:41" x14ac:dyDescent="0.35">
      <c r="A2721">
        <v>1027259</v>
      </c>
      <c r="B2721" t="s">
        <v>740</v>
      </c>
      <c r="C2721" t="s">
        <v>741</v>
      </c>
      <c r="D2721" t="s">
        <v>375</v>
      </c>
      <c r="E2721" t="s">
        <v>560</v>
      </c>
      <c r="F2721" t="s">
        <v>869</v>
      </c>
      <c r="G2721">
        <v>2021</v>
      </c>
      <c r="H2721">
        <v>2</v>
      </c>
      <c r="I2721" t="s">
        <v>858</v>
      </c>
      <c r="J2721" s="29">
        <v>44255</v>
      </c>
      <c r="K2721" t="s">
        <v>744</v>
      </c>
      <c r="L2721" t="s">
        <v>847</v>
      </c>
      <c r="M2721" t="s">
        <v>870</v>
      </c>
      <c r="N2721" t="s">
        <v>871</v>
      </c>
      <c r="O2721" t="s">
        <v>872</v>
      </c>
      <c r="P2721" t="s">
        <v>673</v>
      </c>
      <c r="Q2721" t="s">
        <v>749</v>
      </c>
      <c r="R2721" t="s">
        <v>561</v>
      </c>
      <c r="S2721" t="s">
        <v>1037</v>
      </c>
      <c r="T2721" t="s">
        <v>751</v>
      </c>
      <c r="U2721" t="s">
        <v>752</v>
      </c>
      <c r="V2721" t="s">
        <v>753</v>
      </c>
      <c r="W2721" t="s">
        <v>378</v>
      </c>
      <c r="X2721" t="s">
        <v>1131</v>
      </c>
      <c r="Y2721" t="s">
        <v>755</v>
      </c>
      <c r="Z2721" t="s">
        <v>380</v>
      </c>
      <c r="AA2721" t="s">
        <v>1128</v>
      </c>
      <c r="AB2721" t="s">
        <v>1129</v>
      </c>
      <c r="AC2721" t="s">
        <v>758</v>
      </c>
      <c r="AD2721" t="s">
        <v>1049</v>
      </c>
      <c r="AE2721" t="s">
        <v>562</v>
      </c>
      <c r="AF2721" t="s">
        <v>882</v>
      </c>
      <c r="AG2721" t="s">
        <v>761</v>
      </c>
      <c r="AH2721" t="s">
        <v>762</v>
      </c>
      <c r="AI2721" t="s">
        <v>883</v>
      </c>
      <c r="AJ2721">
        <v>-215.17</v>
      </c>
      <c r="AK2721">
        <v>0</v>
      </c>
      <c r="AL2721">
        <v>0</v>
      </c>
      <c r="AM2721" t="s">
        <v>764</v>
      </c>
      <c r="AN2721" t="s">
        <v>764</v>
      </c>
      <c r="AO2721" t="s">
        <v>764</v>
      </c>
    </row>
    <row r="2722" spans="1:41" x14ac:dyDescent="0.35">
      <c r="A2722">
        <v>1027260</v>
      </c>
      <c r="B2722" t="s">
        <v>740</v>
      </c>
      <c r="C2722" t="s">
        <v>741</v>
      </c>
      <c r="D2722" t="s">
        <v>375</v>
      </c>
      <c r="E2722" t="s">
        <v>78</v>
      </c>
      <c r="F2722" t="s">
        <v>869</v>
      </c>
      <c r="G2722">
        <v>2021</v>
      </c>
      <c r="H2722">
        <v>2</v>
      </c>
      <c r="I2722" t="s">
        <v>858</v>
      </c>
      <c r="J2722" s="29">
        <v>44255</v>
      </c>
      <c r="K2722" t="s">
        <v>744</v>
      </c>
      <c r="L2722" t="s">
        <v>847</v>
      </c>
      <c r="M2722" t="s">
        <v>870</v>
      </c>
      <c r="N2722" t="s">
        <v>871</v>
      </c>
      <c r="O2722" t="s">
        <v>872</v>
      </c>
      <c r="P2722" t="s">
        <v>673</v>
      </c>
      <c r="Q2722" t="s">
        <v>749</v>
      </c>
      <c r="R2722" t="s">
        <v>561</v>
      </c>
      <c r="S2722" t="s">
        <v>1037</v>
      </c>
      <c r="T2722" t="s">
        <v>751</v>
      </c>
      <c r="U2722" t="s">
        <v>752</v>
      </c>
      <c r="V2722" t="s">
        <v>753</v>
      </c>
      <c r="W2722" t="s">
        <v>393</v>
      </c>
      <c r="X2722" t="s">
        <v>1130</v>
      </c>
      <c r="Y2722" t="s">
        <v>755</v>
      </c>
      <c r="Z2722" t="s">
        <v>380</v>
      </c>
      <c r="AA2722" t="s">
        <v>1128</v>
      </c>
      <c r="AB2722" t="s">
        <v>1129</v>
      </c>
      <c r="AC2722" t="s">
        <v>758</v>
      </c>
      <c r="AD2722" t="s">
        <v>1049</v>
      </c>
      <c r="AE2722" t="s">
        <v>562</v>
      </c>
      <c r="AF2722" t="s">
        <v>882</v>
      </c>
      <c r="AG2722" t="s">
        <v>761</v>
      </c>
      <c r="AH2722" t="s">
        <v>762</v>
      </c>
      <c r="AI2722" t="s">
        <v>883</v>
      </c>
      <c r="AJ2722">
        <v>-41.36</v>
      </c>
      <c r="AK2722">
        <v>0</v>
      </c>
      <c r="AL2722">
        <v>0</v>
      </c>
      <c r="AM2722" t="s">
        <v>764</v>
      </c>
      <c r="AN2722" t="s">
        <v>764</v>
      </c>
      <c r="AO2722" t="s">
        <v>764</v>
      </c>
    </row>
    <row r="2723" spans="1:41" x14ac:dyDescent="0.35">
      <c r="A2723">
        <v>1027260</v>
      </c>
      <c r="B2723" t="s">
        <v>740</v>
      </c>
      <c r="C2723" t="s">
        <v>741</v>
      </c>
      <c r="D2723" t="s">
        <v>375</v>
      </c>
      <c r="E2723" t="s">
        <v>78</v>
      </c>
      <c r="F2723" t="s">
        <v>869</v>
      </c>
      <c r="G2723">
        <v>2021</v>
      </c>
      <c r="H2723">
        <v>2</v>
      </c>
      <c r="I2723" t="s">
        <v>858</v>
      </c>
      <c r="J2723" s="29">
        <v>44255</v>
      </c>
      <c r="K2723" t="s">
        <v>744</v>
      </c>
      <c r="L2723" t="s">
        <v>847</v>
      </c>
      <c r="M2723" t="s">
        <v>870</v>
      </c>
      <c r="N2723" t="s">
        <v>871</v>
      </c>
      <c r="O2723" t="s">
        <v>872</v>
      </c>
      <c r="P2723" t="s">
        <v>673</v>
      </c>
      <c r="Q2723" t="s">
        <v>749</v>
      </c>
      <c r="R2723" t="s">
        <v>561</v>
      </c>
      <c r="S2723" t="s">
        <v>1037</v>
      </c>
      <c r="T2723" t="s">
        <v>751</v>
      </c>
      <c r="U2723" t="s">
        <v>752</v>
      </c>
      <c r="V2723" t="s">
        <v>753</v>
      </c>
      <c r="W2723" t="s">
        <v>393</v>
      </c>
      <c r="X2723" t="s">
        <v>1130</v>
      </c>
      <c r="Y2723" t="s">
        <v>755</v>
      </c>
      <c r="Z2723" t="s">
        <v>380</v>
      </c>
      <c r="AA2723" t="s">
        <v>1128</v>
      </c>
      <c r="AB2723" t="s">
        <v>1129</v>
      </c>
      <c r="AC2723" t="s">
        <v>758</v>
      </c>
      <c r="AD2723" t="s">
        <v>1049</v>
      </c>
      <c r="AE2723" t="s">
        <v>562</v>
      </c>
      <c r="AF2723" t="s">
        <v>882</v>
      </c>
      <c r="AG2723" t="s">
        <v>761</v>
      </c>
      <c r="AH2723" t="s">
        <v>762</v>
      </c>
      <c r="AI2723" t="s">
        <v>883</v>
      </c>
      <c r="AJ2723">
        <v>-255.89</v>
      </c>
      <c r="AK2723">
        <v>0</v>
      </c>
      <c r="AL2723">
        <v>0</v>
      </c>
      <c r="AM2723" t="s">
        <v>764</v>
      </c>
      <c r="AN2723" t="s">
        <v>764</v>
      </c>
      <c r="AO2723" t="s">
        <v>764</v>
      </c>
    </row>
    <row r="2724" spans="1:41" x14ac:dyDescent="0.35">
      <c r="A2724">
        <v>1027525</v>
      </c>
      <c r="B2724" t="s">
        <v>740</v>
      </c>
      <c r="C2724" t="s">
        <v>741</v>
      </c>
      <c r="D2724" t="s">
        <v>375</v>
      </c>
      <c r="E2724" t="s">
        <v>566</v>
      </c>
      <c r="F2724" t="s">
        <v>869</v>
      </c>
      <c r="G2724">
        <v>2021</v>
      </c>
      <c r="H2724">
        <v>2</v>
      </c>
      <c r="I2724" t="s">
        <v>858</v>
      </c>
      <c r="J2724" s="29">
        <v>44255</v>
      </c>
      <c r="K2724" t="s">
        <v>744</v>
      </c>
      <c r="L2724" t="s">
        <v>847</v>
      </c>
      <c r="M2724" t="s">
        <v>870</v>
      </c>
      <c r="N2724" t="s">
        <v>871</v>
      </c>
      <c r="O2724" t="s">
        <v>872</v>
      </c>
      <c r="P2724" t="s">
        <v>673</v>
      </c>
      <c r="Q2724" t="s">
        <v>749</v>
      </c>
      <c r="R2724" t="s">
        <v>561</v>
      </c>
      <c r="S2724" t="s">
        <v>1037</v>
      </c>
      <c r="T2724" t="s">
        <v>751</v>
      </c>
      <c r="U2724" t="s">
        <v>752</v>
      </c>
      <c r="V2724" t="s">
        <v>753</v>
      </c>
      <c r="W2724" t="s">
        <v>403</v>
      </c>
      <c r="X2724" t="s">
        <v>1127</v>
      </c>
      <c r="Y2724" t="s">
        <v>755</v>
      </c>
      <c r="Z2724" t="s">
        <v>380</v>
      </c>
      <c r="AA2724" t="s">
        <v>1128</v>
      </c>
      <c r="AB2724" t="s">
        <v>1129</v>
      </c>
      <c r="AC2724" t="s">
        <v>758</v>
      </c>
      <c r="AD2724" t="s">
        <v>1049</v>
      </c>
      <c r="AE2724" t="s">
        <v>562</v>
      </c>
      <c r="AF2724" t="s">
        <v>882</v>
      </c>
      <c r="AG2724" t="s">
        <v>761</v>
      </c>
      <c r="AH2724" t="s">
        <v>762</v>
      </c>
      <c r="AI2724" t="s">
        <v>883</v>
      </c>
      <c r="AJ2724">
        <v>-236.2</v>
      </c>
      <c r="AK2724">
        <v>0</v>
      </c>
      <c r="AL2724">
        <v>0</v>
      </c>
      <c r="AM2724" t="s">
        <v>764</v>
      </c>
      <c r="AN2724" t="s">
        <v>764</v>
      </c>
      <c r="AO2724" t="s">
        <v>764</v>
      </c>
    </row>
    <row r="2725" spans="1:41" x14ac:dyDescent="0.35">
      <c r="A2725">
        <v>1028272</v>
      </c>
      <c r="B2725" t="s">
        <v>740</v>
      </c>
      <c r="C2725" t="s">
        <v>741</v>
      </c>
      <c r="D2725" t="s">
        <v>375</v>
      </c>
      <c r="E2725" t="s">
        <v>579</v>
      </c>
      <c r="F2725" t="s">
        <v>869</v>
      </c>
      <c r="G2725">
        <v>2021</v>
      </c>
      <c r="H2725">
        <v>2</v>
      </c>
      <c r="I2725" t="s">
        <v>858</v>
      </c>
      <c r="J2725" s="29">
        <v>44255</v>
      </c>
      <c r="K2725" t="s">
        <v>744</v>
      </c>
      <c r="L2725" t="s">
        <v>847</v>
      </c>
      <c r="M2725" t="s">
        <v>870</v>
      </c>
      <c r="N2725" t="s">
        <v>871</v>
      </c>
      <c r="O2725" t="s">
        <v>872</v>
      </c>
      <c r="P2725" t="s">
        <v>673</v>
      </c>
      <c r="Q2725" t="s">
        <v>749</v>
      </c>
      <c r="R2725" t="s">
        <v>574</v>
      </c>
      <c r="S2725" t="s">
        <v>1033</v>
      </c>
      <c r="T2725" t="s">
        <v>751</v>
      </c>
      <c r="U2725" t="s">
        <v>752</v>
      </c>
      <c r="V2725" t="s">
        <v>753</v>
      </c>
      <c r="W2725" t="s">
        <v>403</v>
      </c>
      <c r="X2725" t="s">
        <v>1127</v>
      </c>
      <c r="Y2725" t="s">
        <v>755</v>
      </c>
      <c r="Z2725" t="s">
        <v>380</v>
      </c>
      <c r="AA2725" t="s">
        <v>1128</v>
      </c>
      <c r="AB2725" t="s">
        <v>1129</v>
      </c>
      <c r="AC2725" t="s">
        <v>758</v>
      </c>
      <c r="AD2725" t="s">
        <v>1049</v>
      </c>
      <c r="AE2725" t="s">
        <v>575</v>
      </c>
      <c r="AF2725" t="s">
        <v>882</v>
      </c>
      <c r="AG2725" t="s">
        <v>761</v>
      </c>
      <c r="AH2725" t="s">
        <v>762</v>
      </c>
      <c r="AI2725" t="s">
        <v>883</v>
      </c>
      <c r="AJ2725">
        <v>-1448.55</v>
      </c>
      <c r="AK2725">
        <v>0</v>
      </c>
      <c r="AL2725">
        <v>0</v>
      </c>
      <c r="AM2725" t="s">
        <v>764</v>
      </c>
      <c r="AN2725" t="s">
        <v>764</v>
      </c>
      <c r="AO2725" t="s">
        <v>764</v>
      </c>
    </row>
    <row r="2726" spans="1:41" x14ac:dyDescent="0.35">
      <c r="A2726">
        <v>1060734</v>
      </c>
      <c r="B2726" t="s">
        <v>740</v>
      </c>
      <c r="C2726" t="s">
        <v>741</v>
      </c>
      <c r="D2726" t="s">
        <v>375</v>
      </c>
      <c r="E2726" t="s">
        <v>396</v>
      </c>
      <c r="F2726" t="s">
        <v>869</v>
      </c>
      <c r="G2726">
        <v>2021</v>
      </c>
      <c r="H2726">
        <v>2</v>
      </c>
      <c r="I2726" t="s">
        <v>858</v>
      </c>
      <c r="J2726" s="29">
        <v>44255</v>
      </c>
      <c r="K2726" t="s">
        <v>744</v>
      </c>
      <c r="L2726" t="s">
        <v>847</v>
      </c>
      <c r="M2726" t="s">
        <v>870</v>
      </c>
      <c r="N2726" t="s">
        <v>871</v>
      </c>
      <c r="O2726" t="s">
        <v>872</v>
      </c>
      <c r="P2726" t="s">
        <v>673</v>
      </c>
      <c r="Q2726" t="s">
        <v>749</v>
      </c>
      <c r="R2726" t="s">
        <v>376</v>
      </c>
      <c r="S2726" t="s">
        <v>1042</v>
      </c>
      <c r="T2726" t="s">
        <v>751</v>
      </c>
      <c r="U2726" t="s">
        <v>752</v>
      </c>
      <c r="V2726" t="s">
        <v>753</v>
      </c>
      <c r="W2726" t="s">
        <v>397</v>
      </c>
      <c r="X2726" t="s">
        <v>1133</v>
      </c>
      <c r="Y2726" t="s">
        <v>755</v>
      </c>
      <c r="Z2726" t="s">
        <v>380</v>
      </c>
      <c r="AA2726" t="s">
        <v>1128</v>
      </c>
      <c r="AB2726" t="s">
        <v>1129</v>
      </c>
      <c r="AC2726" t="s">
        <v>758</v>
      </c>
      <c r="AD2726" t="s">
        <v>1049</v>
      </c>
      <c r="AE2726" t="s">
        <v>768</v>
      </c>
      <c r="AF2726" t="s">
        <v>882</v>
      </c>
      <c r="AG2726" t="s">
        <v>761</v>
      </c>
      <c r="AH2726" t="s">
        <v>762</v>
      </c>
      <c r="AI2726" t="s">
        <v>883</v>
      </c>
      <c r="AJ2726">
        <v>-705.96</v>
      </c>
      <c r="AK2726">
        <v>0</v>
      </c>
      <c r="AL2726">
        <v>0</v>
      </c>
      <c r="AM2726" t="s">
        <v>764</v>
      </c>
      <c r="AN2726" t="s">
        <v>764</v>
      </c>
      <c r="AO2726" t="s">
        <v>764</v>
      </c>
    </row>
    <row r="2727" spans="1:41" x14ac:dyDescent="0.35">
      <c r="A2727">
        <v>1060739</v>
      </c>
      <c r="B2727" t="s">
        <v>740</v>
      </c>
      <c r="C2727" t="s">
        <v>741</v>
      </c>
      <c r="D2727" t="s">
        <v>375</v>
      </c>
      <c r="E2727" t="s">
        <v>494</v>
      </c>
      <c r="F2727" t="s">
        <v>869</v>
      </c>
      <c r="G2727">
        <v>2021</v>
      </c>
      <c r="H2727">
        <v>2</v>
      </c>
      <c r="I2727" t="s">
        <v>858</v>
      </c>
      <c r="J2727" s="29">
        <v>44255</v>
      </c>
      <c r="K2727" t="s">
        <v>744</v>
      </c>
      <c r="L2727" t="s">
        <v>847</v>
      </c>
      <c r="M2727" t="s">
        <v>870</v>
      </c>
      <c r="N2727" t="s">
        <v>871</v>
      </c>
      <c r="O2727" t="s">
        <v>872</v>
      </c>
      <c r="P2727" t="s">
        <v>673</v>
      </c>
      <c r="Q2727" t="s">
        <v>749</v>
      </c>
      <c r="R2727" t="s">
        <v>490</v>
      </c>
      <c r="S2727" t="s">
        <v>1040</v>
      </c>
      <c r="T2727" t="s">
        <v>751</v>
      </c>
      <c r="U2727" t="s">
        <v>752</v>
      </c>
      <c r="V2727" t="s">
        <v>753</v>
      </c>
      <c r="W2727" t="s">
        <v>395</v>
      </c>
      <c r="X2727" t="s">
        <v>1132</v>
      </c>
      <c r="Y2727" t="s">
        <v>755</v>
      </c>
      <c r="Z2727" t="s">
        <v>380</v>
      </c>
      <c r="AA2727" t="s">
        <v>1128</v>
      </c>
      <c r="AB2727" t="s">
        <v>1129</v>
      </c>
      <c r="AC2727" t="s">
        <v>758</v>
      </c>
      <c r="AD2727" t="s">
        <v>1049</v>
      </c>
      <c r="AE2727" t="s">
        <v>766</v>
      </c>
      <c r="AF2727" t="s">
        <v>882</v>
      </c>
      <c r="AG2727" t="s">
        <v>761</v>
      </c>
      <c r="AH2727" t="s">
        <v>762</v>
      </c>
      <c r="AI2727" t="s">
        <v>883</v>
      </c>
      <c r="AJ2727">
        <v>-380.92</v>
      </c>
      <c r="AK2727">
        <v>0</v>
      </c>
      <c r="AL2727">
        <v>0</v>
      </c>
      <c r="AM2727" t="s">
        <v>764</v>
      </c>
      <c r="AN2727" t="s">
        <v>764</v>
      </c>
      <c r="AO2727" t="s">
        <v>764</v>
      </c>
    </row>
    <row r="2728" spans="1:41" x14ac:dyDescent="0.35">
      <c r="A2728">
        <v>1060740</v>
      </c>
      <c r="B2728" t="s">
        <v>740</v>
      </c>
      <c r="C2728" t="s">
        <v>741</v>
      </c>
      <c r="D2728" t="s">
        <v>375</v>
      </c>
      <c r="E2728" t="s">
        <v>495</v>
      </c>
      <c r="F2728" t="s">
        <v>869</v>
      </c>
      <c r="G2728">
        <v>2021</v>
      </c>
      <c r="H2728">
        <v>2</v>
      </c>
      <c r="I2728" t="s">
        <v>858</v>
      </c>
      <c r="J2728" s="29">
        <v>44255</v>
      </c>
      <c r="K2728" t="s">
        <v>744</v>
      </c>
      <c r="L2728" t="s">
        <v>847</v>
      </c>
      <c r="M2728" t="s">
        <v>870</v>
      </c>
      <c r="N2728" t="s">
        <v>871</v>
      </c>
      <c r="O2728" t="s">
        <v>872</v>
      </c>
      <c r="P2728" t="s">
        <v>673</v>
      </c>
      <c r="Q2728" t="s">
        <v>749</v>
      </c>
      <c r="R2728" t="s">
        <v>490</v>
      </c>
      <c r="S2728" t="s">
        <v>1040</v>
      </c>
      <c r="T2728" t="s">
        <v>751</v>
      </c>
      <c r="U2728" t="s">
        <v>752</v>
      </c>
      <c r="V2728" t="s">
        <v>753</v>
      </c>
      <c r="W2728" t="s">
        <v>397</v>
      </c>
      <c r="X2728" t="s">
        <v>1133</v>
      </c>
      <c r="Y2728" t="s">
        <v>755</v>
      </c>
      <c r="Z2728" t="s">
        <v>380</v>
      </c>
      <c r="AA2728" t="s">
        <v>1128</v>
      </c>
      <c r="AB2728" t="s">
        <v>1129</v>
      </c>
      <c r="AC2728" t="s">
        <v>758</v>
      </c>
      <c r="AD2728" t="s">
        <v>1049</v>
      </c>
      <c r="AE2728" t="s">
        <v>766</v>
      </c>
      <c r="AF2728" t="s">
        <v>882</v>
      </c>
      <c r="AG2728" t="s">
        <v>761</v>
      </c>
      <c r="AH2728" t="s">
        <v>762</v>
      </c>
      <c r="AI2728" t="s">
        <v>883</v>
      </c>
      <c r="AJ2728">
        <v>-5908.95</v>
      </c>
      <c r="AK2728">
        <v>0</v>
      </c>
      <c r="AL2728">
        <v>0</v>
      </c>
      <c r="AM2728" t="s">
        <v>764</v>
      </c>
      <c r="AN2728" t="s">
        <v>764</v>
      </c>
      <c r="AO2728" t="s">
        <v>764</v>
      </c>
    </row>
    <row r="2729" spans="1:41" x14ac:dyDescent="0.35">
      <c r="A2729">
        <v>1060744</v>
      </c>
      <c r="B2729" t="s">
        <v>740</v>
      </c>
      <c r="C2729" t="s">
        <v>741</v>
      </c>
      <c r="D2729" t="s">
        <v>375</v>
      </c>
      <c r="E2729" t="s">
        <v>564</v>
      </c>
      <c r="F2729" t="s">
        <v>869</v>
      </c>
      <c r="G2729">
        <v>2021</v>
      </c>
      <c r="H2729">
        <v>2</v>
      </c>
      <c r="I2729" t="s">
        <v>858</v>
      </c>
      <c r="J2729" s="29">
        <v>44255</v>
      </c>
      <c r="K2729" t="s">
        <v>744</v>
      </c>
      <c r="L2729" t="s">
        <v>847</v>
      </c>
      <c r="M2729" t="s">
        <v>870</v>
      </c>
      <c r="N2729" t="s">
        <v>871</v>
      </c>
      <c r="O2729" t="s">
        <v>872</v>
      </c>
      <c r="P2729" t="s">
        <v>673</v>
      </c>
      <c r="Q2729" t="s">
        <v>749</v>
      </c>
      <c r="R2729" t="s">
        <v>561</v>
      </c>
      <c r="S2729" t="s">
        <v>1037</v>
      </c>
      <c r="T2729" t="s">
        <v>751</v>
      </c>
      <c r="U2729" t="s">
        <v>752</v>
      </c>
      <c r="V2729" t="s">
        <v>753</v>
      </c>
      <c r="W2729" t="s">
        <v>392</v>
      </c>
      <c r="X2729" t="s">
        <v>881</v>
      </c>
      <c r="Y2729" t="s">
        <v>755</v>
      </c>
      <c r="Z2729" t="s">
        <v>380</v>
      </c>
      <c r="AA2729" t="s">
        <v>1128</v>
      </c>
      <c r="AB2729" t="s">
        <v>1129</v>
      </c>
      <c r="AC2729" t="s">
        <v>758</v>
      </c>
      <c r="AD2729" t="s">
        <v>1049</v>
      </c>
      <c r="AE2729" t="s">
        <v>562</v>
      </c>
      <c r="AF2729" t="s">
        <v>882</v>
      </c>
      <c r="AG2729" t="s">
        <v>761</v>
      </c>
      <c r="AH2729" t="s">
        <v>762</v>
      </c>
      <c r="AI2729" t="s">
        <v>883</v>
      </c>
      <c r="AJ2729">
        <v>-258.60000000000002</v>
      </c>
      <c r="AK2729">
        <v>0</v>
      </c>
      <c r="AL2729">
        <v>0</v>
      </c>
      <c r="AM2729" t="s">
        <v>764</v>
      </c>
      <c r="AN2729" t="s">
        <v>764</v>
      </c>
      <c r="AO2729" t="s">
        <v>764</v>
      </c>
    </row>
    <row r="2730" spans="1:41" x14ac:dyDescent="0.35">
      <c r="A2730">
        <v>1102881</v>
      </c>
      <c r="B2730" t="s">
        <v>740</v>
      </c>
      <c r="C2730" t="s">
        <v>741</v>
      </c>
      <c r="D2730" t="s">
        <v>375</v>
      </c>
      <c r="E2730" t="s">
        <v>577</v>
      </c>
      <c r="F2730" t="s">
        <v>869</v>
      </c>
      <c r="G2730">
        <v>2021</v>
      </c>
      <c r="H2730">
        <v>2</v>
      </c>
      <c r="I2730" t="s">
        <v>858</v>
      </c>
      <c r="J2730" s="29">
        <v>44255</v>
      </c>
      <c r="K2730" t="s">
        <v>744</v>
      </c>
      <c r="L2730" t="s">
        <v>847</v>
      </c>
      <c r="M2730" t="s">
        <v>870</v>
      </c>
      <c r="N2730" t="s">
        <v>871</v>
      </c>
      <c r="O2730" t="s">
        <v>872</v>
      </c>
      <c r="P2730" t="s">
        <v>673</v>
      </c>
      <c r="Q2730" t="s">
        <v>749</v>
      </c>
      <c r="R2730" t="s">
        <v>574</v>
      </c>
      <c r="S2730" t="s">
        <v>1033</v>
      </c>
      <c r="T2730" t="s">
        <v>751</v>
      </c>
      <c r="U2730" t="s">
        <v>752</v>
      </c>
      <c r="V2730" t="s">
        <v>753</v>
      </c>
      <c r="W2730" t="s">
        <v>395</v>
      </c>
      <c r="X2730" t="s">
        <v>1132</v>
      </c>
      <c r="Y2730" t="s">
        <v>755</v>
      </c>
      <c r="Z2730" t="s">
        <v>380</v>
      </c>
      <c r="AA2730" t="s">
        <v>1128</v>
      </c>
      <c r="AB2730" t="s">
        <v>1129</v>
      </c>
      <c r="AC2730" t="s">
        <v>758</v>
      </c>
      <c r="AD2730" t="s">
        <v>1049</v>
      </c>
      <c r="AE2730" t="s">
        <v>575</v>
      </c>
      <c r="AF2730" t="s">
        <v>882</v>
      </c>
      <c r="AG2730" t="s">
        <v>761</v>
      </c>
      <c r="AH2730" t="s">
        <v>762</v>
      </c>
      <c r="AI2730" t="s">
        <v>883</v>
      </c>
      <c r="AJ2730">
        <v>-819.9</v>
      </c>
      <c r="AK2730">
        <v>0</v>
      </c>
      <c r="AL2730">
        <v>0</v>
      </c>
      <c r="AM2730" t="s">
        <v>764</v>
      </c>
      <c r="AN2730" t="s">
        <v>764</v>
      </c>
      <c r="AO2730" t="s">
        <v>764</v>
      </c>
    </row>
    <row r="2731" spans="1:41" x14ac:dyDescent="0.35">
      <c r="A2731">
        <v>1399917</v>
      </c>
      <c r="B2731" t="s">
        <v>740</v>
      </c>
      <c r="C2731" t="s">
        <v>741</v>
      </c>
      <c r="D2731" t="s">
        <v>375</v>
      </c>
      <c r="E2731" t="s">
        <v>549</v>
      </c>
      <c r="F2731" t="s">
        <v>869</v>
      </c>
      <c r="G2731">
        <v>2021</v>
      </c>
      <c r="H2731">
        <v>2</v>
      </c>
      <c r="I2731" t="s">
        <v>858</v>
      </c>
      <c r="J2731" s="29">
        <v>44255</v>
      </c>
      <c r="K2731" t="s">
        <v>744</v>
      </c>
      <c r="L2731" t="s">
        <v>847</v>
      </c>
      <c r="M2731" t="s">
        <v>870</v>
      </c>
      <c r="N2731" t="s">
        <v>871</v>
      </c>
      <c r="O2731" t="s">
        <v>872</v>
      </c>
      <c r="P2731" t="s">
        <v>673</v>
      </c>
      <c r="Q2731" t="s">
        <v>749</v>
      </c>
      <c r="R2731" t="s">
        <v>544</v>
      </c>
      <c r="S2731" t="s">
        <v>1038</v>
      </c>
      <c r="T2731" t="s">
        <v>751</v>
      </c>
      <c r="U2731" t="s">
        <v>752</v>
      </c>
      <c r="V2731" t="s">
        <v>753</v>
      </c>
      <c r="W2731" t="s">
        <v>401</v>
      </c>
      <c r="X2731" t="s">
        <v>1113</v>
      </c>
      <c r="Y2731" t="s">
        <v>755</v>
      </c>
      <c r="Z2731" t="s">
        <v>380</v>
      </c>
      <c r="AA2731" t="s">
        <v>1128</v>
      </c>
      <c r="AB2731" t="s">
        <v>1129</v>
      </c>
      <c r="AC2731" t="s">
        <v>758</v>
      </c>
      <c r="AD2731" t="s">
        <v>1049</v>
      </c>
      <c r="AE2731" t="s">
        <v>768</v>
      </c>
      <c r="AF2731" t="s">
        <v>1056</v>
      </c>
      <c r="AG2731" t="s">
        <v>761</v>
      </c>
      <c r="AH2731" t="s">
        <v>762</v>
      </c>
      <c r="AI2731" t="s">
        <v>1057</v>
      </c>
      <c r="AJ2731">
        <v>-2855.13</v>
      </c>
      <c r="AK2731">
        <v>0</v>
      </c>
      <c r="AL2731">
        <v>0</v>
      </c>
      <c r="AM2731" t="s">
        <v>764</v>
      </c>
      <c r="AN2731" t="s">
        <v>764</v>
      </c>
      <c r="AO2731" t="s">
        <v>764</v>
      </c>
    </row>
    <row r="2732" spans="1:41" x14ac:dyDescent="0.35">
      <c r="A2732">
        <v>1399939</v>
      </c>
      <c r="B2732" t="s">
        <v>740</v>
      </c>
      <c r="C2732" t="s">
        <v>741</v>
      </c>
      <c r="D2732" t="s">
        <v>375</v>
      </c>
      <c r="E2732" t="s">
        <v>400</v>
      </c>
      <c r="F2732" t="s">
        <v>869</v>
      </c>
      <c r="G2732">
        <v>2021</v>
      </c>
      <c r="H2732">
        <v>2</v>
      </c>
      <c r="I2732" t="s">
        <v>858</v>
      </c>
      <c r="J2732" s="29">
        <v>44255</v>
      </c>
      <c r="K2732" t="s">
        <v>744</v>
      </c>
      <c r="L2732" t="s">
        <v>847</v>
      </c>
      <c r="M2732" t="s">
        <v>870</v>
      </c>
      <c r="N2732" t="s">
        <v>871</v>
      </c>
      <c r="O2732" t="s">
        <v>872</v>
      </c>
      <c r="P2732" t="s">
        <v>673</v>
      </c>
      <c r="Q2732" t="s">
        <v>749</v>
      </c>
      <c r="R2732" t="s">
        <v>376</v>
      </c>
      <c r="S2732" t="s">
        <v>1042</v>
      </c>
      <c r="T2732" t="s">
        <v>751</v>
      </c>
      <c r="U2732" t="s">
        <v>752</v>
      </c>
      <c r="V2732" t="s">
        <v>753</v>
      </c>
      <c r="W2732" t="s">
        <v>401</v>
      </c>
      <c r="X2732" t="s">
        <v>1113</v>
      </c>
      <c r="Y2732" t="s">
        <v>755</v>
      </c>
      <c r="Z2732" t="s">
        <v>380</v>
      </c>
      <c r="AA2732" t="s">
        <v>1128</v>
      </c>
      <c r="AB2732" t="s">
        <v>1129</v>
      </c>
      <c r="AC2732" t="s">
        <v>758</v>
      </c>
      <c r="AD2732" t="s">
        <v>1049</v>
      </c>
      <c r="AE2732" t="s">
        <v>768</v>
      </c>
      <c r="AF2732" t="s">
        <v>1056</v>
      </c>
      <c r="AG2732" t="s">
        <v>761</v>
      </c>
      <c r="AH2732" t="s">
        <v>762</v>
      </c>
      <c r="AI2732" t="s">
        <v>1057</v>
      </c>
      <c r="AJ2732">
        <v>-9.3000000000000007</v>
      </c>
      <c r="AK2732">
        <v>0</v>
      </c>
      <c r="AL2732">
        <v>0</v>
      </c>
      <c r="AM2732" t="s">
        <v>764</v>
      </c>
      <c r="AN2732" t="s">
        <v>764</v>
      </c>
      <c r="AO2732" t="s">
        <v>764</v>
      </c>
    </row>
    <row r="2733" spans="1:41" x14ac:dyDescent="0.35">
      <c r="A2733">
        <v>1399939</v>
      </c>
      <c r="B2733" t="s">
        <v>740</v>
      </c>
      <c r="C2733" t="s">
        <v>741</v>
      </c>
      <c r="D2733" t="s">
        <v>375</v>
      </c>
      <c r="E2733" t="s">
        <v>400</v>
      </c>
      <c r="F2733" t="s">
        <v>869</v>
      </c>
      <c r="G2733">
        <v>2021</v>
      </c>
      <c r="H2733">
        <v>2</v>
      </c>
      <c r="I2733" t="s">
        <v>858</v>
      </c>
      <c r="J2733" s="29">
        <v>44255</v>
      </c>
      <c r="K2733" t="s">
        <v>744</v>
      </c>
      <c r="L2733" t="s">
        <v>847</v>
      </c>
      <c r="M2733" t="s">
        <v>870</v>
      </c>
      <c r="N2733" t="s">
        <v>871</v>
      </c>
      <c r="O2733" t="s">
        <v>872</v>
      </c>
      <c r="P2733" t="s">
        <v>673</v>
      </c>
      <c r="Q2733" t="s">
        <v>749</v>
      </c>
      <c r="R2733" t="s">
        <v>376</v>
      </c>
      <c r="S2733" t="s">
        <v>1042</v>
      </c>
      <c r="T2733" t="s">
        <v>751</v>
      </c>
      <c r="U2733" t="s">
        <v>752</v>
      </c>
      <c r="V2733" t="s">
        <v>753</v>
      </c>
      <c r="W2733" t="s">
        <v>401</v>
      </c>
      <c r="X2733" t="s">
        <v>1113</v>
      </c>
      <c r="Y2733" t="s">
        <v>755</v>
      </c>
      <c r="Z2733" t="s">
        <v>380</v>
      </c>
      <c r="AA2733" t="s">
        <v>1128</v>
      </c>
      <c r="AB2733" t="s">
        <v>1129</v>
      </c>
      <c r="AC2733" t="s">
        <v>758</v>
      </c>
      <c r="AD2733" t="s">
        <v>1049</v>
      </c>
      <c r="AE2733" t="s">
        <v>768</v>
      </c>
      <c r="AF2733" t="s">
        <v>1056</v>
      </c>
      <c r="AG2733" t="s">
        <v>761</v>
      </c>
      <c r="AH2733" t="s">
        <v>762</v>
      </c>
      <c r="AI2733" t="s">
        <v>1057</v>
      </c>
      <c r="AJ2733">
        <v>-167.61</v>
      </c>
      <c r="AK2733">
        <v>0</v>
      </c>
      <c r="AL2733">
        <v>0</v>
      </c>
      <c r="AM2733" t="s">
        <v>764</v>
      </c>
      <c r="AN2733" t="s">
        <v>764</v>
      </c>
      <c r="AO2733" t="s">
        <v>764</v>
      </c>
    </row>
    <row r="2734" spans="1:41" x14ac:dyDescent="0.35">
      <c r="A2734">
        <v>1399939</v>
      </c>
      <c r="B2734" t="s">
        <v>740</v>
      </c>
      <c r="C2734" t="s">
        <v>741</v>
      </c>
      <c r="D2734" t="s">
        <v>375</v>
      </c>
      <c r="E2734" t="s">
        <v>400</v>
      </c>
      <c r="F2734" t="s">
        <v>869</v>
      </c>
      <c r="G2734">
        <v>2021</v>
      </c>
      <c r="H2734">
        <v>2</v>
      </c>
      <c r="I2734" t="s">
        <v>858</v>
      </c>
      <c r="J2734" s="29">
        <v>44255</v>
      </c>
      <c r="K2734" t="s">
        <v>744</v>
      </c>
      <c r="L2734" t="s">
        <v>847</v>
      </c>
      <c r="M2734" t="s">
        <v>870</v>
      </c>
      <c r="N2734" t="s">
        <v>871</v>
      </c>
      <c r="O2734" t="s">
        <v>872</v>
      </c>
      <c r="P2734" t="s">
        <v>673</v>
      </c>
      <c r="Q2734" t="s">
        <v>749</v>
      </c>
      <c r="R2734" t="s">
        <v>376</v>
      </c>
      <c r="S2734" t="s">
        <v>1042</v>
      </c>
      <c r="T2734" t="s">
        <v>751</v>
      </c>
      <c r="U2734" t="s">
        <v>752</v>
      </c>
      <c r="V2734" t="s">
        <v>753</v>
      </c>
      <c r="W2734" t="s">
        <v>401</v>
      </c>
      <c r="X2734" t="s">
        <v>1113</v>
      </c>
      <c r="Y2734" t="s">
        <v>755</v>
      </c>
      <c r="Z2734" t="s">
        <v>380</v>
      </c>
      <c r="AA2734" t="s">
        <v>1128</v>
      </c>
      <c r="AB2734" t="s">
        <v>1129</v>
      </c>
      <c r="AC2734" t="s">
        <v>758</v>
      </c>
      <c r="AD2734" t="s">
        <v>1049</v>
      </c>
      <c r="AE2734" t="s">
        <v>768</v>
      </c>
      <c r="AF2734" t="s">
        <v>1056</v>
      </c>
      <c r="AG2734" t="s">
        <v>761</v>
      </c>
      <c r="AH2734" t="s">
        <v>762</v>
      </c>
      <c r="AI2734" t="s">
        <v>1057</v>
      </c>
      <c r="AJ2734">
        <v>-641.1</v>
      </c>
      <c r="AK2734">
        <v>0</v>
      </c>
      <c r="AL2734">
        <v>0</v>
      </c>
      <c r="AM2734" t="s">
        <v>764</v>
      </c>
      <c r="AN2734" t="s">
        <v>764</v>
      </c>
      <c r="AO2734" t="s">
        <v>764</v>
      </c>
    </row>
    <row r="2735" spans="1:41" x14ac:dyDescent="0.35">
      <c r="A2735">
        <v>1399939</v>
      </c>
      <c r="B2735" t="s">
        <v>740</v>
      </c>
      <c r="C2735" t="s">
        <v>741</v>
      </c>
      <c r="D2735" t="s">
        <v>375</v>
      </c>
      <c r="E2735" t="s">
        <v>400</v>
      </c>
      <c r="F2735" t="s">
        <v>869</v>
      </c>
      <c r="G2735">
        <v>2021</v>
      </c>
      <c r="H2735">
        <v>2</v>
      </c>
      <c r="I2735" t="s">
        <v>858</v>
      </c>
      <c r="J2735" s="29">
        <v>44255</v>
      </c>
      <c r="K2735" t="s">
        <v>744</v>
      </c>
      <c r="L2735" t="s">
        <v>847</v>
      </c>
      <c r="M2735" t="s">
        <v>870</v>
      </c>
      <c r="N2735" t="s">
        <v>871</v>
      </c>
      <c r="O2735" t="s">
        <v>872</v>
      </c>
      <c r="P2735" t="s">
        <v>673</v>
      </c>
      <c r="Q2735" t="s">
        <v>749</v>
      </c>
      <c r="R2735" t="s">
        <v>376</v>
      </c>
      <c r="S2735" t="s">
        <v>1042</v>
      </c>
      <c r="T2735" t="s">
        <v>751</v>
      </c>
      <c r="U2735" t="s">
        <v>752</v>
      </c>
      <c r="V2735" t="s">
        <v>753</v>
      </c>
      <c r="W2735" t="s">
        <v>401</v>
      </c>
      <c r="X2735" t="s">
        <v>1113</v>
      </c>
      <c r="Y2735" t="s">
        <v>755</v>
      </c>
      <c r="Z2735" t="s">
        <v>380</v>
      </c>
      <c r="AA2735" t="s">
        <v>1128</v>
      </c>
      <c r="AB2735" t="s">
        <v>1129</v>
      </c>
      <c r="AC2735" t="s">
        <v>758</v>
      </c>
      <c r="AD2735" t="s">
        <v>1049</v>
      </c>
      <c r="AE2735" t="s">
        <v>768</v>
      </c>
      <c r="AF2735" t="s">
        <v>1056</v>
      </c>
      <c r="AG2735" t="s">
        <v>761</v>
      </c>
      <c r="AH2735" t="s">
        <v>762</v>
      </c>
      <c r="AI2735" t="s">
        <v>1057</v>
      </c>
      <c r="AJ2735">
        <v>-773.34</v>
      </c>
      <c r="AK2735">
        <v>0</v>
      </c>
      <c r="AL2735">
        <v>0</v>
      </c>
      <c r="AM2735" t="s">
        <v>764</v>
      </c>
      <c r="AN2735" t="s">
        <v>764</v>
      </c>
      <c r="AO2735" t="s">
        <v>764</v>
      </c>
    </row>
    <row r="2736" spans="1:41" x14ac:dyDescent="0.35">
      <c r="A2736">
        <v>1399939</v>
      </c>
      <c r="B2736" t="s">
        <v>740</v>
      </c>
      <c r="C2736" t="s">
        <v>741</v>
      </c>
      <c r="D2736" t="s">
        <v>375</v>
      </c>
      <c r="E2736" t="s">
        <v>400</v>
      </c>
      <c r="F2736" t="s">
        <v>869</v>
      </c>
      <c r="G2736">
        <v>2021</v>
      </c>
      <c r="H2736">
        <v>2</v>
      </c>
      <c r="I2736" t="s">
        <v>858</v>
      </c>
      <c r="J2736" s="29">
        <v>44255</v>
      </c>
      <c r="K2736" t="s">
        <v>744</v>
      </c>
      <c r="L2736" t="s">
        <v>847</v>
      </c>
      <c r="M2736" t="s">
        <v>870</v>
      </c>
      <c r="N2736" t="s">
        <v>871</v>
      </c>
      <c r="O2736" t="s">
        <v>872</v>
      </c>
      <c r="P2736" t="s">
        <v>673</v>
      </c>
      <c r="Q2736" t="s">
        <v>749</v>
      </c>
      <c r="R2736" t="s">
        <v>376</v>
      </c>
      <c r="S2736" t="s">
        <v>1042</v>
      </c>
      <c r="T2736" t="s">
        <v>751</v>
      </c>
      <c r="U2736" t="s">
        <v>752</v>
      </c>
      <c r="V2736" t="s">
        <v>753</v>
      </c>
      <c r="W2736" t="s">
        <v>401</v>
      </c>
      <c r="X2736" t="s">
        <v>1113</v>
      </c>
      <c r="Y2736" t="s">
        <v>755</v>
      </c>
      <c r="Z2736" t="s">
        <v>380</v>
      </c>
      <c r="AA2736" t="s">
        <v>1128</v>
      </c>
      <c r="AB2736" t="s">
        <v>1129</v>
      </c>
      <c r="AC2736" t="s">
        <v>758</v>
      </c>
      <c r="AD2736" t="s">
        <v>1049</v>
      </c>
      <c r="AE2736" t="s">
        <v>768</v>
      </c>
      <c r="AF2736" t="s">
        <v>1056</v>
      </c>
      <c r="AG2736" t="s">
        <v>761</v>
      </c>
      <c r="AH2736" t="s">
        <v>762</v>
      </c>
      <c r="AI2736" t="s">
        <v>1057</v>
      </c>
      <c r="AJ2736">
        <v>-775.24</v>
      </c>
      <c r="AK2736">
        <v>0</v>
      </c>
      <c r="AL2736">
        <v>0</v>
      </c>
      <c r="AM2736" t="s">
        <v>764</v>
      </c>
      <c r="AN2736" t="s">
        <v>764</v>
      </c>
      <c r="AO2736" t="s">
        <v>764</v>
      </c>
    </row>
    <row r="2737" spans="1:41" x14ac:dyDescent="0.35">
      <c r="A2737">
        <v>1399939</v>
      </c>
      <c r="B2737" t="s">
        <v>740</v>
      </c>
      <c r="C2737" t="s">
        <v>741</v>
      </c>
      <c r="D2737" t="s">
        <v>375</v>
      </c>
      <c r="E2737" t="s">
        <v>400</v>
      </c>
      <c r="F2737" t="s">
        <v>869</v>
      </c>
      <c r="G2737">
        <v>2021</v>
      </c>
      <c r="H2737">
        <v>2</v>
      </c>
      <c r="I2737" t="s">
        <v>858</v>
      </c>
      <c r="J2737" s="29">
        <v>44255</v>
      </c>
      <c r="K2737" t="s">
        <v>744</v>
      </c>
      <c r="L2737" t="s">
        <v>847</v>
      </c>
      <c r="M2737" t="s">
        <v>870</v>
      </c>
      <c r="N2737" t="s">
        <v>871</v>
      </c>
      <c r="O2737" t="s">
        <v>872</v>
      </c>
      <c r="P2737" t="s">
        <v>673</v>
      </c>
      <c r="Q2737" t="s">
        <v>749</v>
      </c>
      <c r="R2737" t="s">
        <v>376</v>
      </c>
      <c r="S2737" t="s">
        <v>1042</v>
      </c>
      <c r="T2737" t="s">
        <v>751</v>
      </c>
      <c r="U2737" t="s">
        <v>752</v>
      </c>
      <c r="V2737" t="s">
        <v>753</v>
      </c>
      <c r="W2737" t="s">
        <v>401</v>
      </c>
      <c r="X2737" t="s">
        <v>1113</v>
      </c>
      <c r="Y2737" t="s">
        <v>755</v>
      </c>
      <c r="Z2737" t="s">
        <v>380</v>
      </c>
      <c r="AA2737" t="s">
        <v>1128</v>
      </c>
      <c r="AB2737" t="s">
        <v>1129</v>
      </c>
      <c r="AC2737" t="s">
        <v>758</v>
      </c>
      <c r="AD2737" t="s">
        <v>1049</v>
      </c>
      <c r="AE2737" t="s">
        <v>768</v>
      </c>
      <c r="AF2737" t="s">
        <v>1056</v>
      </c>
      <c r="AG2737" t="s">
        <v>761</v>
      </c>
      <c r="AH2737" t="s">
        <v>762</v>
      </c>
      <c r="AI2737" t="s">
        <v>1057</v>
      </c>
      <c r="AJ2737">
        <v>-1052.68</v>
      </c>
      <c r="AK2737">
        <v>0</v>
      </c>
      <c r="AL2737">
        <v>0</v>
      </c>
      <c r="AM2737" t="s">
        <v>764</v>
      </c>
      <c r="AN2737" t="s">
        <v>764</v>
      </c>
      <c r="AO2737" t="s">
        <v>764</v>
      </c>
    </row>
    <row r="2738" spans="1:41" x14ac:dyDescent="0.35">
      <c r="A2738">
        <v>1399939</v>
      </c>
      <c r="B2738" t="s">
        <v>740</v>
      </c>
      <c r="C2738" t="s">
        <v>741</v>
      </c>
      <c r="D2738" t="s">
        <v>375</v>
      </c>
      <c r="E2738" t="s">
        <v>400</v>
      </c>
      <c r="F2738" t="s">
        <v>869</v>
      </c>
      <c r="G2738">
        <v>2021</v>
      </c>
      <c r="H2738">
        <v>2</v>
      </c>
      <c r="I2738" t="s">
        <v>858</v>
      </c>
      <c r="J2738" s="29">
        <v>44255</v>
      </c>
      <c r="K2738" t="s">
        <v>744</v>
      </c>
      <c r="L2738" t="s">
        <v>847</v>
      </c>
      <c r="M2738" t="s">
        <v>870</v>
      </c>
      <c r="N2738" t="s">
        <v>871</v>
      </c>
      <c r="O2738" t="s">
        <v>872</v>
      </c>
      <c r="P2738" t="s">
        <v>673</v>
      </c>
      <c r="Q2738" t="s">
        <v>749</v>
      </c>
      <c r="R2738" t="s">
        <v>376</v>
      </c>
      <c r="S2738" t="s">
        <v>1042</v>
      </c>
      <c r="T2738" t="s">
        <v>751</v>
      </c>
      <c r="U2738" t="s">
        <v>752</v>
      </c>
      <c r="V2738" t="s">
        <v>753</v>
      </c>
      <c r="W2738" t="s">
        <v>401</v>
      </c>
      <c r="X2738" t="s">
        <v>1113</v>
      </c>
      <c r="Y2738" t="s">
        <v>755</v>
      </c>
      <c r="Z2738" t="s">
        <v>380</v>
      </c>
      <c r="AA2738" t="s">
        <v>1128</v>
      </c>
      <c r="AB2738" t="s">
        <v>1129</v>
      </c>
      <c r="AC2738" t="s">
        <v>758</v>
      </c>
      <c r="AD2738" t="s">
        <v>1049</v>
      </c>
      <c r="AE2738" t="s">
        <v>768</v>
      </c>
      <c r="AF2738" t="s">
        <v>1056</v>
      </c>
      <c r="AG2738" t="s">
        <v>761</v>
      </c>
      <c r="AH2738" t="s">
        <v>762</v>
      </c>
      <c r="AI2738" t="s">
        <v>1057</v>
      </c>
      <c r="AJ2738">
        <v>-2710.32</v>
      </c>
      <c r="AK2738">
        <v>0</v>
      </c>
      <c r="AL2738">
        <v>0</v>
      </c>
      <c r="AM2738" t="s">
        <v>764</v>
      </c>
      <c r="AN2738" t="s">
        <v>764</v>
      </c>
      <c r="AO2738" t="s">
        <v>764</v>
      </c>
    </row>
    <row r="2739" spans="1:41" x14ac:dyDescent="0.35">
      <c r="A2739">
        <v>1399939</v>
      </c>
      <c r="B2739" t="s">
        <v>740</v>
      </c>
      <c r="C2739" t="s">
        <v>741</v>
      </c>
      <c r="D2739" t="s">
        <v>375</v>
      </c>
      <c r="E2739" t="s">
        <v>400</v>
      </c>
      <c r="F2739" t="s">
        <v>869</v>
      </c>
      <c r="G2739">
        <v>2021</v>
      </c>
      <c r="H2739">
        <v>2</v>
      </c>
      <c r="I2739" t="s">
        <v>858</v>
      </c>
      <c r="J2739" s="29">
        <v>44255</v>
      </c>
      <c r="K2739" t="s">
        <v>744</v>
      </c>
      <c r="L2739" t="s">
        <v>847</v>
      </c>
      <c r="M2739" t="s">
        <v>870</v>
      </c>
      <c r="N2739" t="s">
        <v>871</v>
      </c>
      <c r="O2739" t="s">
        <v>872</v>
      </c>
      <c r="P2739" t="s">
        <v>673</v>
      </c>
      <c r="Q2739" t="s">
        <v>749</v>
      </c>
      <c r="R2739" t="s">
        <v>376</v>
      </c>
      <c r="S2739" t="s">
        <v>1042</v>
      </c>
      <c r="T2739" t="s">
        <v>751</v>
      </c>
      <c r="U2739" t="s">
        <v>752</v>
      </c>
      <c r="V2739" t="s">
        <v>753</v>
      </c>
      <c r="W2739" t="s">
        <v>401</v>
      </c>
      <c r="X2739" t="s">
        <v>1113</v>
      </c>
      <c r="Y2739" t="s">
        <v>755</v>
      </c>
      <c r="Z2739" t="s">
        <v>380</v>
      </c>
      <c r="AA2739" t="s">
        <v>1128</v>
      </c>
      <c r="AB2739" t="s">
        <v>1129</v>
      </c>
      <c r="AC2739" t="s">
        <v>758</v>
      </c>
      <c r="AD2739" t="s">
        <v>1049</v>
      </c>
      <c r="AE2739" t="s">
        <v>768</v>
      </c>
      <c r="AF2739" t="s">
        <v>1056</v>
      </c>
      <c r="AG2739" t="s">
        <v>761</v>
      </c>
      <c r="AH2739" t="s">
        <v>762</v>
      </c>
      <c r="AI2739" t="s">
        <v>1057</v>
      </c>
      <c r="AJ2739">
        <v>-5332.42</v>
      </c>
      <c r="AK2739">
        <v>0</v>
      </c>
      <c r="AL2739">
        <v>0</v>
      </c>
      <c r="AM2739" t="s">
        <v>764</v>
      </c>
      <c r="AN2739" t="s">
        <v>764</v>
      </c>
      <c r="AO2739" t="s">
        <v>764</v>
      </c>
    </row>
    <row r="2740" spans="1:41" x14ac:dyDescent="0.35">
      <c r="A2740">
        <v>1399956</v>
      </c>
      <c r="B2740" t="s">
        <v>740</v>
      </c>
      <c r="C2740" t="s">
        <v>741</v>
      </c>
      <c r="D2740" t="s">
        <v>375</v>
      </c>
      <c r="E2740" t="s">
        <v>496</v>
      </c>
      <c r="F2740" t="s">
        <v>869</v>
      </c>
      <c r="G2740">
        <v>2021</v>
      </c>
      <c r="H2740">
        <v>2</v>
      </c>
      <c r="I2740" t="s">
        <v>858</v>
      </c>
      <c r="J2740" s="29">
        <v>44255</v>
      </c>
      <c r="K2740" t="s">
        <v>744</v>
      </c>
      <c r="L2740" t="s">
        <v>847</v>
      </c>
      <c r="M2740" t="s">
        <v>870</v>
      </c>
      <c r="N2740" t="s">
        <v>871</v>
      </c>
      <c r="O2740" t="s">
        <v>872</v>
      </c>
      <c r="P2740" t="s">
        <v>673</v>
      </c>
      <c r="Q2740" t="s">
        <v>749</v>
      </c>
      <c r="R2740" t="s">
        <v>490</v>
      </c>
      <c r="S2740" t="s">
        <v>1040</v>
      </c>
      <c r="T2740" t="s">
        <v>751</v>
      </c>
      <c r="U2740" t="s">
        <v>752</v>
      </c>
      <c r="V2740" t="s">
        <v>753</v>
      </c>
      <c r="W2740" t="s">
        <v>401</v>
      </c>
      <c r="X2740" t="s">
        <v>1113</v>
      </c>
      <c r="Y2740" t="s">
        <v>755</v>
      </c>
      <c r="Z2740" t="s">
        <v>380</v>
      </c>
      <c r="AA2740" t="s">
        <v>1128</v>
      </c>
      <c r="AB2740" t="s">
        <v>1129</v>
      </c>
      <c r="AC2740" t="s">
        <v>758</v>
      </c>
      <c r="AD2740" t="s">
        <v>1049</v>
      </c>
      <c r="AE2740" t="s">
        <v>766</v>
      </c>
      <c r="AF2740" t="s">
        <v>1056</v>
      </c>
      <c r="AG2740" t="s">
        <v>761</v>
      </c>
      <c r="AH2740" t="s">
        <v>762</v>
      </c>
      <c r="AI2740" t="s">
        <v>1057</v>
      </c>
      <c r="AJ2740">
        <v>-189.53</v>
      </c>
      <c r="AK2740">
        <v>0</v>
      </c>
      <c r="AL2740">
        <v>0</v>
      </c>
      <c r="AM2740" t="s">
        <v>764</v>
      </c>
      <c r="AN2740" t="s">
        <v>764</v>
      </c>
      <c r="AO2740" t="s">
        <v>764</v>
      </c>
    </row>
    <row r="2741" spans="1:41" x14ac:dyDescent="0.35">
      <c r="A2741">
        <v>1399960</v>
      </c>
      <c r="B2741" t="s">
        <v>740</v>
      </c>
      <c r="C2741" t="s">
        <v>741</v>
      </c>
      <c r="D2741" t="s">
        <v>375</v>
      </c>
      <c r="E2741" t="s">
        <v>477</v>
      </c>
      <c r="F2741" t="s">
        <v>869</v>
      </c>
      <c r="G2741">
        <v>2021</v>
      </c>
      <c r="H2741">
        <v>2</v>
      </c>
      <c r="I2741" t="s">
        <v>858</v>
      </c>
      <c r="J2741" s="29">
        <v>44255</v>
      </c>
      <c r="K2741" t="s">
        <v>744</v>
      </c>
      <c r="L2741" t="s">
        <v>847</v>
      </c>
      <c r="M2741" t="s">
        <v>870</v>
      </c>
      <c r="N2741" t="s">
        <v>871</v>
      </c>
      <c r="O2741" t="s">
        <v>872</v>
      </c>
      <c r="P2741" t="s">
        <v>673</v>
      </c>
      <c r="Q2741" t="s">
        <v>749</v>
      </c>
      <c r="R2741" t="s">
        <v>471</v>
      </c>
      <c r="S2741" t="s">
        <v>1041</v>
      </c>
      <c r="T2741" t="s">
        <v>751</v>
      </c>
      <c r="U2741" t="s">
        <v>752</v>
      </c>
      <c r="V2741" t="s">
        <v>753</v>
      </c>
      <c r="W2741" t="s">
        <v>401</v>
      </c>
      <c r="X2741" t="s">
        <v>1113</v>
      </c>
      <c r="Y2741" t="s">
        <v>755</v>
      </c>
      <c r="Z2741" t="s">
        <v>380</v>
      </c>
      <c r="AA2741" t="s">
        <v>1128</v>
      </c>
      <c r="AB2741" t="s">
        <v>1129</v>
      </c>
      <c r="AC2741" t="s">
        <v>758</v>
      </c>
      <c r="AD2741" t="s">
        <v>1049</v>
      </c>
      <c r="AE2741" t="s">
        <v>472</v>
      </c>
      <c r="AF2741" t="s">
        <v>1056</v>
      </c>
      <c r="AG2741" t="s">
        <v>761</v>
      </c>
      <c r="AH2741" t="s">
        <v>762</v>
      </c>
      <c r="AI2741" t="s">
        <v>1057</v>
      </c>
      <c r="AJ2741">
        <v>-763.71</v>
      </c>
      <c r="AK2741">
        <v>0</v>
      </c>
      <c r="AL2741">
        <v>0</v>
      </c>
      <c r="AM2741" t="s">
        <v>764</v>
      </c>
      <c r="AN2741" t="s">
        <v>764</v>
      </c>
      <c r="AO2741" t="s">
        <v>764</v>
      </c>
    </row>
    <row r="2742" spans="1:41" x14ac:dyDescent="0.35">
      <c r="A2742">
        <v>1399960</v>
      </c>
      <c r="B2742" t="s">
        <v>740</v>
      </c>
      <c r="C2742" t="s">
        <v>741</v>
      </c>
      <c r="D2742" t="s">
        <v>375</v>
      </c>
      <c r="E2742" t="s">
        <v>477</v>
      </c>
      <c r="F2742" t="s">
        <v>869</v>
      </c>
      <c r="G2742">
        <v>2021</v>
      </c>
      <c r="H2742">
        <v>2</v>
      </c>
      <c r="I2742" t="s">
        <v>858</v>
      </c>
      <c r="J2742" s="29">
        <v>44255</v>
      </c>
      <c r="K2742" t="s">
        <v>744</v>
      </c>
      <c r="L2742" t="s">
        <v>847</v>
      </c>
      <c r="M2742" t="s">
        <v>870</v>
      </c>
      <c r="N2742" t="s">
        <v>871</v>
      </c>
      <c r="O2742" t="s">
        <v>872</v>
      </c>
      <c r="P2742" t="s">
        <v>673</v>
      </c>
      <c r="Q2742" t="s">
        <v>749</v>
      </c>
      <c r="R2742" t="s">
        <v>471</v>
      </c>
      <c r="S2742" t="s">
        <v>1041</v>
      </c>
      <c r="T2742" t="s">
        <v>751</v>
      </c>
      <c r="U2742" t="s">
        <v>752</v>
      </c>
      <c r="V2742" t="s">
        <v>753</v>
      </c>
      <c r="W2742" t="s">
        <v>401</v>
      </c>
      <c r="X2742" t="s">
        <v>1113</v>
      </c>
      <c r="Y2742" t="s">
        <v>755</v>
      </c>
      <c r="Z2742" t="s">
        <v>380</v>
      </c>
      <c r="AA2742" t="s">
        <v>1128</v>
      </c>
      <c r="AB2742" t="s">
        <v>1129</v>
      </c>
      <c r="AC2742" t="s">
        <v>758</v>
      </c>
      <c r="AD2742" t="s">
        <v>1049</v>
      </c>
      <c r="AE2742" t="s">
        <v>472</v>
      </c>
      <c r="AF2742" t="s">
        <v>1056</v>
      </c>
      <c r="AG2742" t="s">
        <v>761</v>
      </c>
      <c r="AH2742" t="s">
        <v>762</v>
      </c>
      <c r="AI2742" t="s">
        <v>1057</v>
      </c>
      <c r="AJ2742">
        <v>-863.5</v>
      </c>
      <c r="AK2742">
        <v>0</v>
      </c>
      <c r="AL2742">
        <v>0</v>
      </c>
      <c r="AM2742" t="s">
        <v>764</v>
      </c>
      <c r="AN2742" t="s">
        <v>764</v>
      </c>
      <c r="AO2742" t="s">
        <v>764</v>
      </c>
    </row>
    <row r="2743" spans="1:41" x14ac:dyDescent="0.35">
      <c r="A2743">
        <v>1720206</v>
      </c>
      <c r="B2743" t="s">
        <v>740</v>
      </c>
      <c r="C2743" t="s">
        <v>741</v>
      </c>
      <c r="D2743" t="s">
        <v>375</v>
      </c>
      <c r="E2743" t="s">
        <v>398</v>
      </c>
      <c r="F2743" t="s">
        <v>869</v>
      </c>
      <c r="G2743">
        <v>2021</v>
      </c>
      <c r="H2743">
        <v>2</v>
      </c>
      <c r="I2743" t="s">
        <v>858</v>
      </c>
      <c r="J2743" s="29">
        <v>44255</v>
      </c>
      <c r="K2743" t="s">
        <v>744</v>
      </c>
      <c r="L2743" t="s">
        <v>847</v>
      </c>
      <c r="M2743" t="s">
        <v>870</v>
      </c>
      <c r="N2743" t="s">
        <v>871</v>
      </c>
      <c r="O2743" t="s">
        <v>872</v>
      </c>
      <c r="P2743" t="s">
        <v>673</v>
      </c>
      <c r="Q2743" t="s">
        <v>749</v>
      </c>
      <c r="R2743" t="s">
        <v>376</v>
      </c>
      <c r="S2743" t="s">
        <v>1042</v>
      </c>
      <c r="T2743" t="s">
        <v>751</v>
      </c>
      <c r="U2743" t="s">
        <v>752</v>
      </c>
      <c r="V2743" t="s">
        <v>753</v>
      </c>
      <c r="W2743" t="s">
        <v>399</v>
      </c>
      <c r="X2743" t="s">
        <v>1115</v>
      </c>
      <c r="Y2743" t="s">
        <v>755</v>
      </c>
      <c r="Z2743" t="s">
        <v>380</v>
      </c>
      <c r="AA2743" t="s">
        <v>1128</v>
      </c>
      <c r="AB2743" t="s">
        <v>1129</v>
      </c>
      <c r="AC2743" t="s">
        <v>758</v>
      </c>
      <c r="AD2743" t="s">
        <v>1049</v>
      </c>
      <c r="AE2743" t="s">
        <v>768</v>
      </c>
      <c r="AF2743" t="s">
        <v>882</v>
      </c>
      <c r="AG2743" t="s">
        <v>761</v>
      </c>
      <c r="AH2743" t="s">
        <v>762</v>
      </c>
      <c r="AI2743" t="s">
        <v>883</v>
      </c>
      <c r="AJ2743">
        <v>-3310.27</v>
      </c>
      <c r="AK2743">
        <v>0</v>
      </c>
      <c r="AL2743">
        <v>0</v>
      </c>
      <c r="AM2743" t="s">
        <v>764</v>
      </c>
      <c r="AN2743" t="s">
        <v>764</v>
      </c>
      <c r="AO2743" t="s">
        <v>764</v>
      </c>
    </row>
    <row r="2744" spans="1:41" x14ac:dyDescent="0.35">
      <c r="A2744">
        <v>1720211</v>
      </c>
      <c r="B2744" t="s">
        <v>740</v>
      </c>
      <c r="C2744" t="s">
        <v>741</v>
      </c>
      <c r="D2744" t="s">
        <v>375</v>
      </c>
      <c r="E2744" t="s">
        <v>476</v>
      </c>
      <c r="F2744" t="s">
        <v>869</v>
      </c>
      <c r="G2744">
        <v>2021</v>
      </c>
      <c r="H2744">
        <v>2</v>
      </c>
      <c r="I2744" t="s">
        <v>858</v>
      </c>
      <c r="J2744" s="29">
        <v>44255</v>
      </c>
      <c r="K2744" t="s">
        <v>744</v>
      </c>
      <c r="L2744" t="s">
        <v>847</v>
      </c>
      <c r="M2744" t="s">
        <v>870</v>
      </c>
      <c r="N2744" t="s">
        <v>871</v>
      </c>
      <c r="O2744" t="s">
        <v>872</v>
      </c>
      <c r="P2744" t="s">
        <v>673</v>
      </c>
      <c r="Q2744" t="s">
        <v>749</v>
      </c>
      <c r="R2744" t="s">
        <v>471</v>
      </c>
      <c r="S2744" t="s">
        <v>1041</v>
      </c>
      <c r="T2744" t="s">
        <v>751</v>
      </c>
      <c r="U2744" t="s">
        <v>752</v>
      </c>
      <c r="V2744" t="s">
        <v>753</v>
      </c>
      <c r="W2744" t="s">
        <v>399</v>
      </c>
      <c r="X2744" t="s">
        <v>1115</v>
      </c>
      <c r="Y2744" t="s">
        <v>755</v>
      </c>
      <c r="Z2744" t="s">
        <v>380</v>
      </c>
      <c r="AA2744" t="s">
        <v>1128</v>
      </c>
      <c r="AB2744" t="s">
        <v>1129</v>
      </c>
      <c r="AC2744" t="s">
        <v>758</v>
      </c>
      <c r="AD2744" t="s">
        <v>1049</v>
      </c>
      <c r="AE2744" t="s">
        <v>472</v>
      </c>
      <c r="AF2744" t="s">
        <v>882</v>
      </c>
      <c r="AG2744" t="s">
        <v>761</v>
      </c>
      <c r="AH2744" t="s">
        <v>762</v>
      </c>
      <c r="AI2744" t="s">
        <v>883</v>
      </c>
      <c r="AJ2744">
        <v>-952.77</v>
      </c>
      <c r="AK2744">
        <v>0</v>
      </c>
      <c r="AL2744">
        <v>0</v>
      </c>
      <c r="AM2744" t="s">
        <v>764</v>
      </c>
      <c r="AN2744" t="s">
        <v>764</v>
      </c>
      <c r="AO2744" t="s">
        <v>764</v>
      </c>
    </row>
    <row r="2745" spans="1:41" x14ac:dyDescent="0.35">
      <c r="A2745">
        <v>1022702</v>
      </c>
      <c r="B2745" t="s">
        <v>740</v>
      </c>
      <c r="C2745" t="s">
        <v>741</v>
      </c>
      <c r="D2745" t="s">
        <v>375</v>
      </c>
      <c r="E2745" t="s">
        <v>493</v>
      </c>
      <c r="F2745" t="s">
        <v>869</v>
      </c>
      <c r="G2745">
        <v>2021</v>
      </c>
      <c r="H2745">
        <v>2</v>
      </c>
      <c r="I2745" t="s">
        <v>858</v>
      </c>
      <c r="J2745" s="29">
        <v>44255</v>
      </c>
      <c r="K2745" t="s">
        <v>744</v>
      </c>
      <c r="L2745" t="s">
        <v>769</v>
      </c>
      <c r="M2745" t="s">
        <v>896</v>
      </c>
      <c r="N2745" t="s">
        <v>897</v>
      </c>
      <c r="O2745" t="s">
        <v>850</v>
      </c>
      <c r="P2745" t="s">
        <v>673</v>
      </c>
      <c r="Q2745" t="s">
        <v>749</v>
      </c>
      <c r="R2745" t="s">
        <v>490</v>
      </c>
      <c r="S2745" t="s">
        <v>1040</v>
      </c>
      <c r="T2745" t="s">
        <v>751</v>
      </c>
      <c r="U2745" t="s">
        <v>752</v>
      </c>
      <c r="V2745" t="s">
        <v>753</v>
      </c>
      <c r="W2745" t="s">
        <v>392</v>
      </c>
      <c r="X2745" t="s">
        <v>881</v>
      </c>
      <c r="Y2745" t="s">
        <v>755</v>
      </c>
      <c r="Z2745" t="s">
        <v>380</v>
      </c>
      <c r="AA2745" t="s">
        <v>1128</v>
      </c>
      <c r="AB2745" t="s">
        <v>1129</v>
      </c>
      <c r="AC2745" t="s">
        <v>758</v>
      </c>
      <c r="AD2745" t="s">
        <v>1049</v>
      </c>
      <c r="AE2745" t="s">
        <v>766</v>
      </c>
      <c r="AF2745" t="s">
        <v>882</v>
      </c>
      <c r="AG2745" t="s">
        <v>761</v>
      </c>
      <c r="AH2745" t="s">
        <v>762</v>
      </c>
      <c r="AI2745" t="s">
        <v>883</v>
      </c>
      <c r="AJ2745">
        <v>-592.05999999999995</v>
      </c>
      <c r="AK2745">
        <v>0</v>
      </c>
      <c r="AL2745">
        <v>0</v>
      </c>
      <c r="AM2745" t="s">
        <v>764</v>
      </c>
      <c r="AN2745" t="s">
        <v>764</v>
      </c>
      <c r="AO2745" t="s">
        <v>764</v>
      </c>
    </row>
    <row r="2746" spans="1:41" x14ac:dyDescent="0.35">
      <c r="A2746">
        <v>1022703</v>
      </c>
      <c r="B2746" t="s">
        <v>740</v>
      </c>
      <c r="C2746" t="s">
        <v>741</v>
      </c>
      <c r="D2746" t="s">
        <v>375</v>
      </c>
      <c r="E2746" t="s">
        <v>68</v>
      </c>
      <c r="F2746" t="s">
        <v>869</v>
      </c>
      <c r="G2746">
        <v>2021</v>
      </c>
      <c r="H2746">
        <v>2</v>
      </c>
      <c r="I2746" t="s">
        <v>858</v>
      </c>
      <c r="J2746" s="29">
        <v>44255</v>
      </c>
      <c r="K2746" t="s">
        <v>744</v>
      </c>
      <c r="L2746" t="s">
        <v>769</v>
      </c>
      <c r="M2746" t="s">
        <v>896</v>
      </c>
      <c r="N2746" t="s">
        <v>897</v>
      </c>
      <c r="O2746" t="s">
        <v>850</v>
      </c>
      <c r="P2746" t="s">
        <v>673</v>
      </c>
      <c r="Q2746" t="s">
        <v>749</v>
      </c>
      <c r="R2746" t="s">
        <v>490</v>
      </c>
      <c r="S2746" t="s">
        <v>1040</v>
      </c>
      <c r="T2746" t="s">
        <v>751</v>
      </c>
      <c r="U2746" t="s">
        <v>752</v>
      </c>
      <c r="V2746" t="s">
        <v>753</v>
      </c>
      <c r="W2746" t="s">
        <v>393</v>
      </c>
      <c r="X2746" t="s">
        <v>1130</v>
      </c>
      <c r="Y2746" t="s">
        <v>755</v>
      </c>
      <c r="Z2746" t="s">
        <v>380</v>
      </c>
      <c r="AA2746" t="s">
        <v>1128</v>
      </c>
      <c r="AB2746" t="s">
        <v>1129</v>
      </c>
      <c r="AC2746" t="s">
        <v>758</v>
      </c>
      <c r="AD2746" t="s">
        <v>1049</v>
      </c>
      <c r="AE2746" t="s">
        <v>766</v>
      </c>
      <c r="AF2746" t="s">
        <v>882</v>
      </c>
      <c r="AG2746" t="s">
        <v>761</v>
      </c>
      <c r="AH2746" t="s">
        <v>762</v>
      </c>
      <c r="AI2746" t="s">
        <v>883</v>
      </c>
      <c r="AJ2746">
        <v>-738.64</v>
      </c>
      <c r="AK2746">
        <v>0</v>
      </c>
      <c r="AL2746">
        <v>0</v>
      </c>
      <c r="AM2746" t="s">
        <v>764</v>
      </c>
      <c r="AN2746" t="s">
        <v>764</v>
      </c>
      <c r="AO2746" t="s">
        <v>764</v>
      </c>
    </row>
    <row r="2747" spans="1:41" x14ac:dyDescent="0.35">
      <c r="A2747">
        <v>1022704</v>
      </c>
      <c r="B2747" t="s">
        <v>740</v>
      </c>
      <c r="C2747" t="s">
        <v>741</v>
      </c>
      <c r="D2747" t="s">
        <v>375</v>
      </c>
      <c r="E2747" t="s">
        <v>497</v>
      </c>
      <c r="F2747" t="s">
        <v>869</v>
      </c>
      <c r="G2747">
        <v>2021</v>
      </c>
      <c r="H2747">
        <v>2</v>
      </c>
      <c r="I2747" t="s">
        <v>858</v>
      </c>
      <c r="J2747" s="29">
        <v>44255</v>
      </c>
      <c r="K2747" t="s">
        <v>744</v>
      </c>
      <c r="L2747" t="s">
        <v>769</v>
      </c>
      <c r="M2747" t="s">
        <v>896</v>
      </c>
      <c r="N2747" t="s">
        <v>897</v>
      </c>
      <c r="O2747" t="s">
        <v>850</v>
      </c>
      <c r="P2747" t="s">
        <v>673</v>
      </c>
      <c r="Q2747" t="s">
        <v>749</v>
      </c>
      <c r="R2747" t="s">
        <v>490</v>
      </c>
      <c r="S2747" t="s">
        <v>1040</v>
      </c>
      <c r="T2747" t="s">
        <v>751</v>
      </c>
      <c r="U2747" t="s">
        <v>752</v>
      </c>
      <c r="V2747" t="s">
        <v>753</v>
      </c>
      <c r="W2747" t="s">
        <v>403</v>
      </c>
      <c r="X2747" t="s">
        <v>1127</v>
      </c>
      <c r="Y2747" t="s">
        <v>755</v>
      </c>
      <c r="Z2747" t="s">
        <v>380</v>
      </c>
      <c r="AA2747" t="s">
        <v>1128</v>
      </c>
      <c r="AB2747" t="s">
        <v>1129</v>
      </c>
      <c r="AC2747" t="s">
        <v>758</v>
      </c>
      <c r="AD2747" t="s">
        <v>1049</v>
      </c>
      <c r="AE2747" t="s">
        <v>766</v>
      </c>
      <c r="AF2747" t="s">
        <v>882</v>
      </c>
      <c r="AG2747" t="s">
        <v>761</v>
      </c>
      <c r="AH2747" t="s">
        <v>762</v>
      </c>
      <c r="AI2747" t="s">
        <v>883</v>
      </c>
      <c r="AJ2747">
        <v>-180.79</v>
      </c>
      <c r="AK2747">
        <v>0</v>
      </c>
      <c r="AL2747">
        <v>0</v>
      </c>
      <c r="AM2747" t="s">
        <v>764</v>
      </c>
      <c r="AN2747" t="s">
        <v>764</v>
      </c>
      <c r="AO2747" t="s">
        <v>764</v>
      </c>
    </row>
    <row r="2748" spans="1:41" x14ac:dyDescent="0.35">
      <c r="A2748">
        <v>1022704</v>
      </c>
      <c r="B2748" t="s">
        <v>740</v>
      </c>
      <c r="C2748" t="s">
        <v>741</v>
      </c>
      <c r="D2748" t="s">
        <v>375</v>
      </c>
      <c r="E2748" t="s">
        <v>497</v>
      </c>
      <c r="F2748" t="s">
        <v>869</v>
      </c>
      <c r="G2748">
        <v>2021</v>
      </c>
      <c r="H2748">
        <v>2</v>
      </c>
      <c r="I2748" t="s">
        <v>858</v>
      </c>
      <c r="J2748" s="29">
        <v>44255</v>
      </c>
      <c r="K2748" t="s">
        <v>744</v>
      </c>
      <c r="L2748" t="s">
        <v>769</v>
      </c>
      <c r="M2748" t="s">
        <v>896</v>
      </c>
      <c r="N2748" t="s">
        <v>897</v>
      </c>
      <c r="O2748" t="s">
        <v>850</v>
      </c>
      <c r="P2748" t="s">
        <v>673</v>
      </c>
      <c r="Q2748" t="s">
        <v>749</v>
      </c>
      <c r="R2748" t="s">
        <v>490</v>
      </c>
      <c r="S2748" t="s">
        <v>1040</v>
      </c>
      <c r="T2748" t="s">
        <v>751</v>
      </c>
      <c r="U2748" t="s">
        <v>752</v>
      </c>
      <c r="V2748" t="s">
        <v>753</v>
      </c>
      <c r="W2748" t="s">
        <v>403</v>
      </c>
      <c r="X2748" t="s">
        <v>1127</v>
      </c>
      <c r="Y2748" t="s">
        <v>755</v>
      </c>
      <c r="Z2748" t="s">
        <v>380</v>
      </c>
      <c r="AA2748" t="s">
        <v>1128</v>
      </c>
      <c r="AB2748" t="s">
        <v>1129</v>
      </c>
      <c r="AC2748" t="s">
        <v>758</v>
      </c>
      <c r="AD2748" t="s">
        <v>1049</v>
      </c>
      <c r="AE2748" t="s">
        <v>766</v>
      </c>
      <c r="AF2748" t="s">
        <v>882</v>
      </c>
      <c r="AG2748" t="s">
        <v>761</v>
      </c>
      <c r="AH2748" t="s">
        <v>762</v>
      </c>
      <c r="AI2748" t="s">
        <v>883</v>
      </c>
      <c r="AJ2748">
        <v>-872.25</v>
      </c>
      <c r="AK2748">
        <v>0</v>
      </c>
      <c r="AL2748">
        <v>0</v>
      </c>
      <c r="AM2748" t="s">
        <v>764</v>
      </c>
      <c r="AN2748" t="s">
        <v>764</v>
      </c>
      <c r="AO2748" t="s">
        <v>764</v>
      </c>
    </row>
    <row r="2749" spans="1:41" x14ac:dyDescent="0.35">
      <c r="A2749">
        <v>1023867</v>
      </c>
      <c r="B2749" t="s">
        <v>740</v>
      </c>
      <c r="C2749" t="s">
        <v>741</v>
      </c>
      <c r="D2749" t="s">
        <v>375</v>
      </c>
      <c r="E2749" t="s">
        <v>543</v>
      </c>
      <c r="F2749" t="s">
        <v>869</v>
      </c>
      <c r="G2749">
        <v>2021</v>
      </c>
      <c r="H2749">
        <v>2</v>
      </c>
      <c r="I2749" t="s">
        <v>858</v>
      </c>
      <c r="J2749" s="29">
        <v>44255</v>
      </c>
      <c r="K2749" t="s">
        <v>744</v>
      </c>
      <c r="L2749" t="s">
        <v>769</v>
      </c>
      <c r="M2749" t="s">
        <v>896</v>
      </c>
      <c r="N2749" t="s">
        <v>897</v>
      </c>
      <c r="O2749" t="s">
        <v>850</v>
      </c>
      <c r="P2749" t="s">
        <v>673</v>
      </c>
      <c r="Q2749" t="s">
        <v>749</v>
      </c>
      <c r="R2749" t="s">
        <v>544</v>
      </c>
      <c r="S2749" t="s">
        <v>1038</v>
      </c>
      <c r="T2749" t="s">
        <v>751</v>
      </c>
      <c r="U2749" t="s">
        <v>752</v>
      </c>
      <c r="V2749" t="s">
        <v>753</v>
      </c>
      <c r="W2749" t="s">
        <v>378</v>
      </c>
      <c r="X2749" t="s">
        <v>1131</v>
      </c>
      <c r="Y2749" t="s">
        <v>755</v>
      </c>
      <c r="Z2749" t="s">
        <v>380</v>
      </c>
      <c r="AA2749" t="s">
        <v>1128</v>
      </c>
      <c r="AB2749" t="s">
        <v>1129</v>
      </c>
      <c r="AC2749" t="s">
        <v>758</v>
      </c>
      <c r="AD2749" t="s">
        <v>1049</v>
      </c>
      <c r="AE2749" t="s">
        <v>768</v>
      </c>
      <c r="AF2749" t="s">
        <v>882</v>
      </c>
      <c r="AG2749" t="s">
        <v>761</v>
      </c>
      <c r="AH2749" t="s">
        <v>762</v>
      </c>
      <c r="AI2749" t="s">
        <v>883</v>
      </c>
      <c r="AJ2749">
        <v>-3995.58</v>
      </c>
      <c r="AK2749">
        <v>0</v>
      </c>
      <c r="AL2749">
        <v>0</v>
      </c>
      <c r="AM2749" t="s">
        <v>764</v>
      </c>
      <c r="AN2749" t="s">
        <v>764</v>
      </c>
      <c r="AO2749" t="s">
        <v>764</v>
      </c>
    </row>
    <row r="2750" spans="1:41" x14ac:dyDescent="0.35">
      <c r="A2750">
        <v>1023869</v>
      </c>
      <c r="B2750" t="s">
        <v>740</v>
      </c>
      <c r="C2750" t="s">
        <v>741</v>
      </c>
      <c r="D2750" t="s">
        <v>375</v>
      </c>
      <c r="E2750" t="s">
        <v>74</v>
      </c>
      <c r="F2750" t="s">
        <v>869</v>
      </c>
      <c r="G2750">
        <v>2021</v>
      </c>
      <c r="H2750">
        <v>2</v>
      </c>
      <c r="I2750" t="s">
        <v>858</v>
      </c>
      <c r="J2750" s="29">
        <v>44255</v>
      </c>
      <c r="K2750" t="s">
        <v>744</v>
      </c>
      <c r="L2750" t="s">
        <v>769</v>
      </c>
      <c r="M2750" t="s">
        <v>896</v>
      </c>
      <c r="N2750" t="s">
        <v>897</v>
      </c>
      <c r="O2750" t="s">
        <v>850</v>
      </c>
      <c r="P2750" t="s">
        <v>673</v>
      </c>
      <c r="Q2750" t="s">
        <v>749</v>
      </c>
      <c r="R2750" t="s">
        <v>544</v>
      </c>
      <c r="S2750" t="s">
        <v>1038</v>
      </c>
      <c r="T2750" t="s">
        <v>751</v>
      </c>
      <c r="U2750" t="s">
        <v>752</v>
      </c>
      <c r="V2750" t="s">
        <v>753</v>
      </c>
      <c r="W2750" t="s">
        <v>393</v>
      </c>
      <c r="X2750" t="s">
        <v>1130</v>
      </c>
      <c r="Y2750" t="s">
        <v>755</v>
      </c>
      <c r="Z2750" t="s">
        <v>380</v>
      </c>
      <c r="AA2750" t="s">
        <v>1128</v>
      </c>
      <c r="AB2750" t="s">
        <v>1129</v>
      </c>
      <c r="AC2750" t="s">
        <v>758</v>
      </c>
      <c r="AD2750" t="s">
        <v>1049</v>
      </c>
      <c r="AE2750" t="s">
        <v>768</v>
      </c>
      <c r="AF2750" t="s">
        <v>882</v>
      </c>
      <c r="AG2750" t="s">
        <v>761</v>
      </c>
      <c r="AH2750" t="s">
        <v>762</v>
      </c>
      <c r="AI2750" t="s">
        <v>883</v>
      </c>
      <c r="AJ2750">
        <v>-813.28</v>
      </c>
      <c r="AK2750">
        <v>0</v>
      </c>
      <c r="AL2750">
        <v>0</v>
      </c>
      <c r="AM2750" t="s">
        <v>764</v>
      </c>
      <c r="AN2750" t="s">
        <v>764</v>
      </c>
      <c r="AO2750" t="s">
        <v>764</v>
      </c>
    </row>
    <row r="2751" spans="1:41" x14ac:dyDescent="0.35">
      <c r="A2751">
        <v>1023870</v>
      </c>
      <c r="B2751" t="s">
        <v>740</v>
      </c>
      <c r="C2751" t="s">
        <v>741</v>
      </c>
      <c r="D2751" t="s">
        <v>375</v>
      </c>
      <c r="E2751" t="s">
        <v>548</v>
      </c>
      <c r="F2751" t="s">
        <v>869</v>
      </c>
      <c r="G2751">
        <v>2021</v>
      </c>
      <c r="H2751">
        <v>2</v>
      </c>
      <c r="I2751" t="s">
        <v>858</v>
      </c>
      <c r="J2751" s="29">
        <v>44255</v>
      </c>
      <c r="K2751" t="s">
        <v>744</v>
      </c>
      <c r="L2751" t="s">
        <v>769</v>
      </c>
      <c r="M2751" t="s">
        <v>896</v>
      </c>
      <c r="N2751" t="s">
        <v>897</v>
      </c>
      <c r="O2751" t="s">
        <v>850</v>
      </c>
      <c r="P2751" t="s">
        <v>673</v>
      </c>
      <c r="Q2751" t="s">
        <v>749</v>
      </c>
      <c r="R2751" t="s">
        <v>544</v>
      </c>
      <c r="S2751" t="s">
        <v>1038</v>
      </c>
      <c r="T2751" t="s">
        <v>751</v>
      </c>
      <c r="U2751" t="s">
        <v>752</v>
      </c>
      <c r="V2751" t="s">
        <v>753</v>
      </c>
      <c r="W2751" t="s">
        <v>395</v>
      </c>
      <c r="X2751" t="s">
        <v>1132</v>
      </c>
      <c r="Y2751" t="s">
        <v>755</v>
      </c>
      <c r="Z2751" t="s">
        <v>380</v>
      </c>
      <c r="AA2751" t="s">
        <v>1128</v>
      </c>
      <c r="AB2751" t="s">
        <v>1129</v>
      </c>
      <c r="AC2751" t="s">
        <v>758</v>
      </c>
      <c r="AD2751" t="s">
        <v>1049</v>
      </c>
      <c r="AE2751" t="s">
        <v>768</v>
      </c>
      <c r="AF2751" t="s">
        <v>882</v>
      </c>
      <c r="AG2751" t="s">
        <v>761</v>
      </c>
      <c r="AH2751" t="s">
        <v>762</v>
      </c>
      <c r="AI2751" t="s">
        <v>883</v>
      </c>
      <c r="AJ2751">
        <v>-170.51</v>
      </c>
      <c r="AK2751">
        <v>0</v>
      </c>
      <c r="AL2751">
        <v>0</v>
      </c>
      <c r="AM2751" t="s">
        <v>764</v>
      </c>
      <c r="AN2751" t="s">
        <v>764</v>
      </c>
      <c r="AO2751" t="s">
        <v>764</v>
      </c>
    </row>
    <row r="2752" spans="1:41" x14ac:dyDescent="0.35">
      <c r="A2752">
        <v>1023872</v>
      </c>
      <c r="B2752" t="s">
        <v>740</v>
      </c>
      <c r="C2752" t="s">
        <v>741</v>
      </c>
      <c r="D2752" t="s">
        <v>375</v>
      </c>
      <c r="E2752" t="s">
        <v>550</v>
      </c>
      <c r="F2752" t="s">
        <v>869</v>
      </c>
      <c r="G2752">
        <v>2021</v>
      </c>
      <c r="H2752">
        <v>2</v>
      </c>
      <c r="I2752" t="s">
        <v>858</v>
      </c>
      <c r="J2752" s="29">
        <v>44255</v>
      </c>
      <c r="K2752" t="s">
        <v>744</v>
      </c>
      <c r="L2752" t="s">
        <v>769</v>
      </c>
      <c r="M2752" t="s">
        <v>896</v>
      </c>
      <c r="N2752" t="s">
        <v>897</v>
      </c>
      <c r="O2752" t="s">
        <v>850</v>
      </c>
      <c r="P2752" t="s">
        <v>673</v>
      </c>
      <c r="Q2752" t="s">
        <v>749</v>
      </c>
      <c r="R2752" t="s">
        <v>544</v>
      </c>
      <c r="S2752" t="s">
        <v>1038</v>
      </c>
      <c r="T2752" t="s">
        <v>751</v>
      </c>
      <c r="U2752" t="s">
        <v>752</v>
      </c>
      <c r="V2752" t="s">
        <v>753</v>
      </c>
      <c r="W2752" t="s">
        <v>403</v>
      </c>
      <c r="X2752" t="s">
        <v>1127</v>
      </c>
      <c r="Y2752" t="s">
        <v>755</v>
      </c>
      <c r="Z2752" t="s">
        <v>380</v>
      </c>
      <c r="AA2752" t="s">
        <v>1128</v>
      </c>
      <c r="AB2752" t="s">
        <v>1129</v>
      </c>
      <c r="AC2752" t="s">
        <v>758</v>
      </c>
      <c r="AD2752" t="s">
        <v>1049</v>
      </c>
      <c r="AE2752" t="s">
        <v>768</v>
      </c>
      <c r="AF2752" t="s">
        <v>882</v>
      </c>
      <c r="AG2752" t="s">
        <v>761</v>
      </c>
      <c r="AH2752" t="s">
        <v>762</v>
      </c>
      <c r="AI2752" t="s">
        <v>883</v>
      </c>
      <c r="AJ2752">
        <v>-1576.1</v>
      </c>
      <c r="AK2752">
        <v>0</v>
      </c>
      <c r="AL2752">
        <v>0</v>
      </c>
      <c r="AM2752" t="s">
        <v>764</v>
      </c>
      <c r="AN2752" t="s">
        <v>764</v>
      </c>
      <c r="AO2752" t="s">
        <v>764</v>
      </c>
    </row>
    <row r="2753" spans="1:41" x14ac:dyDescent="0.35">
      <c r="A2753">
        <v>1024737</v>
      </c>
      <c r="B2753" t="s">
        <v>740</v>
      </c>
      <c r="C2753" t="s">
        <v>741</v>
      </c>
      <c r="D2753" t="s">
        <v>375</v>
      </c>
      <c r="E2753" t="s">
        <v>470</v>
      </c>
      <c r="F2753" t="s">
        <v>869</v>
      </c>
      <c r="G2753">
        <v>2021</v>
      </c>
      <c r="H2753">
        <v>2</v>
      </c>
      <c r="I2753" t="s">
        <v>858</v>
      </c>
      <c r="J2753" s="29">
        <v>44255</v>
      </c>
      <c r="K2753" t="s">
        <v>744</v>
      </c>
      <c r="L2753" t="s">
        <v>769</v>
      </c>
      <c r="M2753" t="s">
        <v>896</v>
      </c>
      <c r="N2753" t="s">
        <v>897</v>
      </c>
      <c r="O2753" t="s">
        <v>850</v>
      </c>
      <c r="P2753" t="s">
        <v>673</v>
      </c>
      <c r="Q2753" t="s">
        <v>749</v>
      </c>
      <c r="R2753" t="s">
        <v>471</v>
      </c>
      <c r="S2753" t="s">
        <v>1041</v>
      </c>
      <c r="T2753" t="s">
        <v>751</v>
      </c>
      <c r="U2753" t="s">
        <v>752</v>
      </c>
      <c r="V2753" t="s">
        <v>753</v>
      </c>
      <c r="W2753" t="s">
        <v>378</v>
      </c>
      <c r="X2753" t="s">
        <v>1131</v>
      </c>
      <c r="Y2753" t="s">
        <v>755</v>
      </c>
      <c r="Z2753" t="s">
        <v>380</v>
      </c>
      <c r="AA2753" t="s">
        <v>1128</v>
      </c>
      <c r="AB2753" t="s">
        <v>1129</v>
      </c>
      <c r="AC2753" t="s">
        <v>758</v>
      </c>
      <c r="AD2753" t="s">
        <v>1049</v>
      </c>
      <c r="AE2753" t="s">
        <v>472</v>
      </c>
      <c r="AF2753" t="s">
        <v>882</v>
      </c>
      <c r="AG2753" t="s">
        <v>761</v>
      </c>
      <c r="AH2753" t="s">
        <v>762</v>
      </c>
      <c r="AI2753" t="s">
        <v>883</v>
      </c>
      <c r="AJ2753">
        <v>-1008.61</v>
      </c>
      <c r="AK2753">
        <v>0</v>
      </c>
      <c r="AL2753">
        <v>0</v>
      </c>
      <c r="AM2753" t="s">
        <v>764</v>
      </c>
      <c r="AN2753" t="s">
        <v>764</v>
      </c>
      <c r="AO2753" t="s">
        <v>764</v>
      </c>
    </row>
    <row r="2754" spans="1:41" x14ac:dyDescent="0.35">
      <c r="A2754">
        <v>1024737</v>
      </c>
      <c r="B2754" t="s">
        <v>740</v>
      </c>
      <c r="C2754" t="s">
        <v>741</v>
      </c>
      <c r="D2754" t="s">
        <v>375</v>
      </c>
      <c r="E2754" t="s">
        <v>470</v>
      </c>
      <c r="F2754" t="s">
        <v>869</v>
      </c>
      <c r="G2754">
        <v>2021</v>
      </c>
      <c r="H2754">
        <v>2</v>
      </c>
      <c r="I2754" t="s">
        <v>858</v>
      </c>
      <c r="J2754" s="29">
        <v>44255</v>
      </c>
      <c r="K2754" t="s">
        <v>744</v>
      </c>
      <c r="L2754" t="s">
        <v>769</v>
      </c>
      <c r="M2754" t="s">
        <v>896</v>
      </c>
      <c r="N2754" t="s">
        <v>897</v>
      </c>
      <c r="O2754" t="s">
        <v>850</v>
      </c>
      <c r="P2754" t="s">
        <v>673</v>
      </c>
      <c r="Q2754" t="s">
        <v>749</v>
      </c>
      <c r="R2754" t="s">
        <v>471</v>
      </c>
      <c r="S2754" t="s">
        <v>1041</v>
      </c>
      <c r="T2754" t="s">
        <v>751</v>
      </c>
      <c r="U2754" t="s">
        <v>752</v>
      </c>
      <c r="V2754" t="s">
        <v>753</v>
      </c>
      <c r="W2754" t="s">
        <v>378</v>
      </c>
      <c r="X2754" t="s">
        <v>1131</v>
      </c>
      <c r="Y2754" t="s">
        <v>755</v>
      </c>
      <c r="Z2754" t="s">
        <v>380</v>
      </c>
      <c r="AA2754" t="s">
        <v>1128</v>
      </c>
      <c r="AB2754" t="s">
        <v>1129</v>
      </c>
      <c r="AC2754" t="s">
        <v>758</v>
      </c>
      <c r="AD2754" t="s">
        <v>1049</v>
      </c>
      <c r="AE2754" t="s">
        <v>472</v>
      </c>
      <c r="AF2754" t="s">
        <v>882</v>
      </c>
      <c r="AG2754" t="s">
        <v>761</v>
      </c>
      <c r="AH2754" t="s">
        <v>762</v>
      </c>
      <c r="AI2754" t="s">
        <v>883</v>
      </c>
      <c r="AJ2754">
        <v>-2023.56</v>
      </c>
      <c r="AK2754">
        <v>0</v>
      </c>
      <c r="AL2754">
        <v>0</v>
      </c>
      <c r="AM2754" t="s">
        <v>764</v>
      </c>
      <c r="AN2754" t="s">
        <v>764</v>
      </c>
      <c r="AO2754" t="s">
        <v>764</v>
      </c>
    </row>
    <row r="2755" spans="1:41" x14ac:dyDescent="0.35">
      <c r="A2755">
        <v>1024740</v>
      </c>
      <c r="B2755" t="s">
        <v>740</v>
      </c>
      <c r="C2755" t="s">
        <v>741</v>
      </c>
      <c r="D2755" t="s">
        <v>375</v>
      </c>
      <c r="E2755" t="s">
        <v>478</v>
      </c>
      <c r="F2755" t="s">
        <v>869</v>
      </c>
      <c r="G2755">
        <v>2021</v>
      </c>
      <c r="H2755">
        <v>2</v>
      </c>
      <c r="I2755" t="s">
        <v>858</v>
      </c>
      <c r="J2755" s="29">
        <v>44255</v>
      </c>
      <c r="K2755" t="s">
        <v>744</v>
      </c>
      <c r="L2755" t="s">
        <v>769</v>
      </c>
      <c r="M2755" t="s">
        <v>896</v>
      </c>
      <c r="N2755" t="s">
        <v>897</v>
      </c>
      <c r="O2755" t="s">
        <v>850</v>
      </c>
      <c r="P2755" t="s">
        <v>673</v>
      </c>
      <c r="Q2755" t="s">
        <v>749</v>
      </c>
      <c r="R2755" t="s">
        <v>471</v>
      </c>
      <c r="S2755" t="s">
        <v>1041</v>
      </c>
      <c r="T2755" t="s">
        <v>751</v>
      </c>
      <c r="U2755" t="s">
        <v>752</v>
      </c>
      <c r="V2755" t="s">
        <v>753</v>
      </c>
      <c r="W2755" t="s">
        <v>403</v>
      </c>
      <c r="X2755" t="s">
        <v>1127</v>
      </c>
      <c r="Y2755" t="s">
        <v>755</v>
      </c>
      <c r="Z2755" t="s">
        <v>380</v>
      </c>
      <c r="AA2755" t="s">
        <v>1128</v>
      </c>
      <c r="AB2755" t="s">
        <v>1129</v>
      </c>
      <c r="AC2755" t="s">
        <v>758</v>
      </c>
      <c r="AD2755" t="s">
        <v>1049</v>
      </c>
      <c r="AE2755" t="s">
        <v>472</v>
      </c>
      <c r="AF2755" t="s">
        <v>882</v>
      </c>
      <c r="AG2755" t="s">
        <v>761</v>
      </c>
      <c r="AH2755" t="s">
        <v>762</v>
      </c>
      <c r="AI2755" t="s">
        <v>883</v>
      </c>
      <c r="AJ2755">
        <v>-6773.08</v>
      </c>
      <c r="AK2755">
        <v>0</v>
      </c>
      <c r="AL2755">
        <v>0</v>
      </c>
      <c r="AM2755" t="s">
        <v>764</v>
      </c>
      <c r="AN2755" t="s">
        <v>764</v>
      </c>
      <c r="AO2755" t="s">
        <v>764</v>
      </c>
    </row>
    <row r="2756" spans="1:41" x14ac:dyDescent="0.35">
      <c r="A2756">
        <v>1024995</v>
      </c>
      <c r="B2756" t="s">
        <v>740</v>
      </c>
      <c r="C2756" t="s">
        <v>741</v>
      </c>
      <c r="D2756" t="s">
        <v>375</v>
      </c>
      <c r="E2756" t="s">
        <v>374</v>
      </c>
      <c r="F2756" t="s">
        <v>869</v>
      </c>
      <c r="G2756">
        <v>2021</v>
      </c>
      <c r="H2756">
        <v>2</v>
      </c>
      <c r="I2756" t="s">
        <v>858</v>
      </c>
      <c r="J2756" s="29">
        <v>44255</v>
      </c>
      <c r="K2756" t="s">
        <v>744</v>
      </c>
      <c r="L2756" t="s">
        <v>769</v>
      </c>
      <c r="M2756" t="s">
        <v>896</v>
      </c>
      <c r="N2756" t="s">
        <v>897</v>
      </c>
      <c r="O2756" t="s">
        <v>850</v>
      </c>
      <c r="P2756" t="s">
        <v>673</v>
      </c>
      <c r="Q2756" t="s">
        <v>749</v>
      </c>
      <c r="R2756" t="s">
        <v>376</v>
      </c>
      <c r="S2756" t="s">
        <v>1042</v>
      </c>
      <c r="T2756" t="s">
        <v>751</v>
      </c>
      <c r="U2756" t="s">
        <v>752</v>
      </c>
      <c r="V2756" t="s">
        <v>753</v>
      </c>
      <c r="W2756" t="s">
        <v>378</v>
      </c>
      <c r="X2756" t="s">
        <v>1131</v>
      </c>
      <c r="Y2756" t="s">
        <v>755</v>
      </c>
      <c r="Z2756" t="s">
        <v>380</v>
      </c>
      <c r="AA2756" t="s">
        <v>1128</v>
      </c>
      <c r="AB2756" t="s">
        <v>1129</v>
      </c>
      <c r="AC2756" t="s">
        <v>758</v>
      </c>
      <c r="AD2756" t="s">
        <v>1049</v>
      </c>
      <c r="AE2756" t="s">
        <v>768</v>
      </c>
      <c r="AF2756" t="s">
        <v>882</v>
      </c>
      <c r="AG2756" t="s">
        <v>761</v>
      </c>
      <c r="AH2756" t="s">
        <v>762</v>
      </c>
      <c r="AI2756" t="s">
        <v>883</v>
      </c>
      <c r="AJ2756">
        <v>-234.52</v>
      </c>
      <c r="AK2756">
        <v>0</v>
      </c>
      <c r="AL2756">
        <v>0</v>
      </c>
      <c r="AM2756" t="s">
        <v>764</v>
      </c>
      <c r="AN2756" t="s">
        <v>764</v>
      </c>
      <c r="AO2756" t="s">
        <v>764</v>
      </c>
    </row>
    <row r="2757" spans="1:41" x14ac:dyDescent="0.35">
      <c r="A2757">
        <v>1024995</v>
      </c>
      <c r="B2757" t="s">
        <v>740</v>
      </c>
      <c r="C2757" t="s">
        <v>741</v>
      </c>
      <c r="D2757" t="s">
        <v>375</v>
      </c>
      <c r="E2757" t="s">
        <v>374</v>
      </c>
      <c r="F2757" t="s">
        <v>869</v>
      </c>
      <c r="G2757">
        <v>2021</v>
      </c>
      <c r="H2757">
        <v>2</v>
      </c>
      <c r="I2757" t="s">
        <v>858</v>
      </c>
      <c r="J2757" s="29">
        <v>44255</v>
      </c>
      <c r="K2757" t="s">
        <v>744</v>
      </c>
      <c r="L2757" t="s">
        <v>769</v>
      </c>
      <c r="M2757" t="s">
        <v>896</v>
      </c>
      <c r="N2757" t="s">
        <v>897</v>
      </c>
      <c r="O2757" t="s">
        <v>850</v>
      </c>
      <c r="P2757" t="s">
        <v>673</v>
      </c>
      <c r="Q2757" t="s">
        <v>749</v>
      </c>
      <c r="R2757" t="s">
        <v>376</v>
      </c>
      <c r="S2757" t="s">
        <v>1042</v>
      </c>
      <c r="T2757" t="s">
        <v>751</v>
      </c>
      <c r="U2757" t="s">
        <v>752</v>
      </c>
      <c r="V2757" t="s">
        <v>753</v>
      </c>
      <c r="W2757" t="s">
        <v>378</v>
      </c>
      <c r="X2757" t="s">
        <v>1131</v>
      </c>
      <c r="Y2757" t="s">
        <v>755</v>
      </c>
      <c r="Z2757" t="s">
        <v>380</v>
      </c>
      <c r="AA2757" t="s">
        <v>1128</v>
      </c>
      <c r="AB2757" t="s">
        <v>1129</v>
      </c>
      <c r="AC2757" t="s">
        <v>758</v>
      </c>
      <c r="AD2757" t="s">
        <v>1049</v>
      </c>
      <c r="AE2757" t="s">
        <v>768</v>
      </c>
      <c r="AF2757" t="s">
        <v>882</v>
      </c>
      <c r="AG2757" t="s">
        <v>761</v>
      </c>
      <c r="AH2757" t="s">
        <v>762</v>
      </c>
      <c r="AI2757" t="s">
        <v>883</v>
      </c>
      <c r="AJ2757">
        <v>-304.14999999999998</v>
      </c>
      <c r="AK2757">
        <v>0</v>
      </c>
      <c r="AL2757">
        <v>0</v>
      </c>
      <c r="AM2757" t="s">
        <v>764</v>
      </c>
      <c r="AN2757" t="s">
        <v>764</v>
      </c>
      <c r="AO2757" t="s">
        <v>764</v>
      </c>
    </row>
    <row r="2758" spans="1:41" x14ac:dyDescent="0.35">
      <c r="A2758">
        <v>1024995</v>
      </c>
      <c r="B2758" t="s">
        <v>740</v>
      </c>
      <c r="C2758" t="s">
        <v>741</v>
      </c>
      <c r="D2758" t="s">
        <v>375</v>
      </c>
      <c r="E2758" t="s">
        <v>374</v>
      </c>
      <c r="F2758" t="s">
        <v>869</v>
      </c>
      <c r="G2758">
        <v>2021</v>
      </c>
      <c r="H2758">
        <v>2</v>
      </c>
      <c r="I2758" t="s">
        <v>858</v>
      </c>
      <c r="J2758" s="29">
        <v>44255</v>
      </c>
      <c r="K2758" t="s">
        <v>744</v>
      </c>
      <c r="L2758" t="s">
        <v>769</v>
      </c>
      <c r="M2758" t="s">
        <v>896</v>
      </c>
      <c r="N2758" t="s">
        <v>897</v>
      </c>
      <c r="O2758" t="s">
        <v>850</v>
      </c>
      <c r="P2758" t="s">
        <v>673</v>
      </c>
      <c r="Q2758" t="s">
        <v>749</v>
      </c>
      <c r="R2758" t="s">
        <v>376</v>
      </c>
      <c r="S2758" t="s">
        <v>1042</v>
      </c>
      <c r="T2758" t="s">
        <v>751</v>
      </c>
      <c r="U2758" t="s">
        <v>752</v>
      </c>
      <c r="V2758" t="s">
        <v>753</v>
      </c>
      <c r="W2758" t="s">
        <v>378</v>
      </c>
      <c r="X2758" t="s">
        <v>1131</v>
      </c>
      <c r="Y2758" t="s">
        <v>755</v>
      </c>
      <c r="Z2758" t="s">
        <v>380</v>
      </c>
      <c r="AA2758" t="s">
        <v>1128</v>
      </c>
      <c r="AB2758" t="s">
        <v>1129</v>
      </c>
      <c r="AC2758" t="s">
        <v>758</v>
      </c>
      <c r="AD2758" t="s">
        <v>1049</v>
      </c>
      <c r="AE2758" t="s">
        <v>768</v>
      </c>
      <c r="AF2758" t="s">
        <v>882</v>
      </c>
      <c r="AG2758" t="s">
        <v>761</v>
      </c>
      <c r="AH2758" t="s">
        <v>762</v>
      </c>
      <c r="AI2758" t="s">
        <v>883</v>
      </c>
      <c r="AJ2758">
        <v>-632.04</v>
      </c>
      <c r="AK2758">
        <v>0</v>
      </c>
      <c r="AL2758">
        <v>0</v>
      </c>
      <c r="AM2758" t="s">
        <v>764</v>
      </c>
      <c r="AN2758" t="s">
        <v>764</v>
      </c>
      <c r="AO2758" t="s">
        <v>764</v>
      </c>
    </row>
    <row r="2759" spans="1:41" x14ac:dyDescent="0.35">
      <c r="A2759">
        <v>1024995</v>
      </c>
      <c r="B2759" t="s">
        <v>740</v>
      </c>
      <c r="C2759" t="s">
        <v>741</v>
      </c>
      <c r="D2759" t="s">
        <v>375</v>
      </c>
      <c r="E2759" t="s">
        <v>374</v>
      </c>
      <c r="F2759" t="s">
        <v>869</v>
      </c>
      <c r="G2759">
        <v>2021</v>
      </c>
      <c r="H2759">
        <v>2</v>
      </c>
      <c r="I2759" t="s">
        <v>858</v>
      </c>
      <c r="J2759" s="29">
        <v>44255</v>
      </c>
      <c r="K2759" t="s">
        <v>744</v>
      </c>
      <c r="L2759" t="s">
        <v>769</v>
      </c>
      <c r="M2759" t="s">
        <v>896</v>
      </c>
      <c r="N2759" t="s">
        <v>897</v>
      </c>
      <c r="O2759" t="s">
        <v>850</v>
      </c>
      <c r="P2759" t="s">
        <v>673</v>
      </c>
      <c r="Q2759" t="s">
        <v>749</v>
      </c>
      <c r="R2759" t="s">
        <v>376</v>
      </c>
      <c r="S2759" t="s">
        <v>1042</v>
      </c>
      <c r="T2759" t="s">
        <v>751</v>
      </c>
      <c r="U2759" t="s">
        <v>752</v>
      </c>
      <c r="V2759" t="s">
        <v>753</v>
      </c>
      <c r="W2759" t="s">
        <v>378</v>
      </c>
      <c r="X2759" t="s">
        <v>1131</v>
      </c>
      <c r="Y2759" t="s">
        <v>755</v>
      </c>
      <c r="Z2759" t="s">
        <v>380</v>
      </c>
      <c r="AA2759" t="s">
        <v>1128</v>
      </c>
      <c r="AB2759" t="s">
        <v>1129</v>
      </c>
      <c r="AC2759" t="s">
        <v>758</v>
      </c>
      <c r="AD2759" t="s">
        <v>1049</v>
      </c>
      <c r="AE2759" t="s">
        <v>768</v>
      </c>
      <c r="AF2759" t="s">
        <v>882</v>
      </c>
      <c r="AG2759" t="s">
        <v>761</v>
      </c>
      <c r="AH2759" t="s">
        <v>762</v>
      </c>
      <c r="AI2759" t="s">
        <v>883</v>
      </c>
      <c r="AJ2759">
        <v>-677.29</v>
      </c>
      <c r="AK2759">
        <v>0</v>
      </c>
      <c r="AL2759">
        <v>0</v>
      </c>
      <c r="AM2759" t="s">
        <v>764</v>
      </c>
      <c r="AN2759" t="s">
        <v>764</v>
      </c>
      <c r="AO2759" t="s">
        <v>764</v>
      </c>
    </row>
    <row r="2760" spans="1:41" x14ac:dyDescent="0.35">
      <c r="A2760">
        <v>1024995</v>
      </c>
      <c r="B2760" t="s">
        <v>740</v>
      </c>
      <c r="C2760" t="s">
        <v>741</v>
      </c>
      <c r="D2760" t="s">
        <v>375</v>
      </c>
      <c r="E2760" t="s">
        <v>374</v>
      </c>
      <c r="F2760" t="s">
        <v>869</v>
      </c>
      <c r="G2760">
        <v>2021</v>
      </c>
      <c r="H2760">
        <v>2</v>
      </c>
      <c r="I2760" t="s">
        <v>858</v>
      </c>
      <c r="J2760" s="29">
        <v>44255</v>
      </c>
      <c r="K2760" t="s">
        <v>744</v>
      </c>
      <c r="L2760" t="s">
        <v>769</v>
      </c>
      <c r="M2760" t="s">
        <v>896</v>
      </c>
      <c r="N2760" t="s">
        <v>897</v>
      </c>
      <c r="O2760" t="s">
        <v>850</v>
      </c>
      <c r="P2760" t="s">
        <v>673</v>
      </c>
      <c r="Q2760" t="s">
        <v>749</v>
      </c>
      <c r="R2760" t="s">
        <v>376</v>
      </c>
      <c r="S2760" t="s">
        <v>1042</v>
      </c>
      <c r="T2760" t="s">
        <v>751</v>
      </c>
      <c r="U2760" t="s">
        <v>752</v>
      </c>
      <c r="V2760" t="s">
        <v>753</v>
      </c>
      <c r="W2760" t="s">
        <v>378</v>
      </c>
      <c r="X2760" t="s">
        <v>1131</v>
      </c>
      <c r="Y2760" t="s">
        <v>755</v>
      </c>
      <c r="Z2760" t="s">
        <v>380</v>
      </c>
      <c r="AA2760" t="s">
        <v>1128</v>
      </c>
      <c r="AB2760" t="s">
        <v>1129</v>
      </c>
      <c r="AC2760" t="s">
        <v>758</v>
      </c>
      <c r="AD2760" t="s">
        <v>1049</v>
      </c>
      <c r="AE2760" t="s">
        <v>768</v>
      </c>
      <c r="AF2760" t="s">
        <v>882</v>
      </c>
      <c r="AG2760" t="s">
        <v>761</v>
      </c>
      <c r="AH2760" t="s">
        <v>762</v>
      </c>
      <c r="AI2760" t="s">
        <v>883</v>
      </c>
      <c r="AJ2760">
        <v>-2840.09</v>
      </c>
      <c r="AK2760">
        <v>0</v>
      </c>
      <c r="AL2760">
        <v>0</v>
      </c>
      <c r="AM2760" t="s">
        <v>764</v>
      </c>
      <c r="AN2760" t="s">
        <v>764</v>
      </c>
      <c r="AO2760" t="s">
        <v>764</v>
      </c>
    </row>
    <row r="2761" spans="1:41" x14ac:dyDescent="0.35">
      <c r="A2761">
        <v>1024995</v>
      </c>
      <c r="B2761" t="s">
        <v>740</v>
      </c>
      <c r="C2761" t="s">
        <v>741</v>
      </c>
      <c r="D2761" t="s">
        <v>375</v>
      </c>
      <c r="E2761" t="s">
        <v>374</v>
      </c>
      <c r="F2761" t="s">
        <v>869</v>
      </c>
      <c r="G2761">
        <v>2021</v>
      </c>
      <c r="H2761">
        <v>2</v>
      </c>
      <c r="I2761" t="s">
        <v>858</v>
      </c>
      <c r="J2761" s="29">
        <v>44255</v>
      </c>
      <c r="K2761" t="s">
        <v>744</v>
      </c>
      <c r="L2761" t="s">
        <v>769</v>
      </c>
      <c r="M2761" t="s">
        <v>896</v>
      </c>
      <c r="N2761" t="s">
        <v>897</v>
      </c>
      <c r="O2761" t="s">
        <v>850</v>
      </c>
      <c r="P2761" t="s">
        <v>673</v>
      </c>
      <c r="Q2761" t="s">
        <v>749</v>
      </c>
      <c r="R2761" t="s">
        <v>376</v>
      </c>
      <c r="S2761" t="s">
        <v>1042</v>
      </c>
      <c r="T2761" t="s">
        <v>751</v>
      </c>
      <c r="U2761" t="s">
        <v>752</v>
      </c>
      <c r="V2761" t="s">
        <v>753</v>
      </c>
      <c r="W2761" t="s">
        <v>378</v>
      </c>
      <c r="X2761" t="s">
        <v>1131</v>
      </c>
      <c r="Y2761" t="s">
        <v>755</v>
      </c>
      <c r="Z2761" t="s">
        <v>380</v>
      </c>
      <c r="AA2761" t="s">
        <v>1128</v>
      </c>
      <c r="AB2761" t="s">
        <v>1129</v>
      </c>
      <c r="AC2761" t="s">
        <v>758</v>
      </c>
      <c r="AD2761" t="s">
        <v>1049</v>
      </c>
      <c r="AE2761" t="s">
        <v>768</v>
      </c>
      <c r="AF2761" t="s">
        <v>882</v>
      </c>
      <c r="AG2761" t="s">
        <v>761</v>
      </c>
      <c r="AH2761" t="s">
        <v>762</v>
      </c>
      <c r="AI2761" t="s">
        <v>883</v>
      </c>
      <c r="AJ2761">
        <v>-3275.85</v>
      </c>
      <c r="AK2761">
        <v>0</v>
      </c>
      <c r="AL2761">
        <v>0</v>
      </c>
      <c r="AM2761" t="s">
        <v>764</v>
      </c>
      <c r="AN2761" t="s">
        <v>764</v>
      </c>
      <c r="AO2761" t="s">
        <v>764</v>
      </c>
    </row>
    <row r="2762" spans="1:41" x14ac:dyDescent="0.35">
      <c r="A2762">
        <v>1024995</v>
      </c>
      <c r="B2762" t="s">
        <v>740</v>
      </c>
      <c r="C2762" t="s">
        <v>741</v>
      </c>
      <c r="D2762" t="s">
        <v>375</v>
      </c>
      <c r="E2762" t="s">
        <v>374</v>
      </c>
      <c r="F2762" t="s">
        <v>869</v>
      </c>
      <c r="G2762">
        <v>2021</v>
      </c>
      <c r="H2762">
        <v>2</v>
      </c>
      <c r="I2762" t="s">
        <v>858</v>
      </c>
      <c r="J2762" s="29">
        <v>44255</v>
      </c>
      <c r="K2762" t="s">
        <v>744</v>
      </c>
      <c r="L2762" t="s">
        <v>769</v>
      </c>
      <c r="M2762" t="s">
        <v>896</v>
      </c>
      <c r="N2762" t="s">
        <v>897</v>
      </c>
      <c r="O2762" t="s">
        <v>850</v>
      </c>
      <c r="P2762" t="s">
        <v>673</v>
      </c>
      <c r="Q2762" t="s">
        <v>749</v>
      </c>
      <c r="R2762" t="s">
        <v>376</v>
      </c>
      <c r="S2762" t="s">
        <v>1042</v>
      </c>
      <c r="T2762" t="s">
        <v>751</v>
      </c>
      <c r="U2762" t="s">
        <v>752</v>
      </c>
      <c r="V2762" t="s">
        <v>753</v>
      </c>
      <c r="W2762" t="s">
        <v>378</v>
      </c>
      <c r="X2762" t="s">
        <v>1131</v>
      </c>
      <c r="Y2762" t="s">
        <v>755</v>
      </c>
      <c r="Z2762" t="s">
        <v>380</v>
      </c>
      <c r="AA2762" t="s">
        <v>1128</v>
      </c>
      <c r="AB2762" t="s">
        <v>1129</v>
      </c>
      <c r="AC2762" t="s">
        <v>758</v>
      </c>
      <c r="AD2762" t="s">
        <v>1049</v>
      </c>
      <c r="AE2762" t="s">
        <v>768</v>
      </c>
      <c r="AF2762" t="s">
        <v>882</v>
      </c>
      <c r="AG2762" t="s">
        <v>761</v>
      </c>
      <c r="AH2762" t="s">
        <v>762</v>
      </c>
      <c r="AI2762" t="s">
        <v>883</v>
      </c>
      <c r="AJ2762">
        <v>-6262.87</v>
      </c>
      <c r="AK2762">
        <v>0</v>
      </c>
      <c r="AL2762">
        <v>0</v>
      </c>
      <c r="AM2762" t="s">
        <v>764</v>
      </c>
      <c r="AN2762" t="s">
        <v>764</v>
      </c>
      <c r="AO2762" t="s">
        <v>764</v>
      </c>
    </row>
    <row r="2763" spans="1:41" x14ac:dyDescent="0.35">
      <c r="A2763">
        <v>1024997</v>
      </c>
      <c r="B2763" t="s">
        <v>740</v>
      </c>
      <c r="C2763" t="s">
        <v>741</v>
      </c>
      <c r="D2763" t="s">
        <v>375</v>
      </c>
      <c r="E2763" t="s">
        <v>61</v>
      </c>
      <c r="F2763" t="s">
        <v>869</v>
      </c>
      <c r="G2763">
        <v>2021</v>
      </c>
      <c r="H2763">
        <v>2</v>
      </c>
      <c r="I2763" t="s">
        <v>858</v>
      </c>
      <c r="J2763" s="29">
        <v>44255</v>
      </c>
      <c r="K2763" t="s">
        <v>744</v>
      </c>
      <c r="L2763" t="s">
        <v>769</v>
      </c>
      <c r="M2763" t="s">
        <v>896</v>
      </c>
      <c r="N2763" t="s">
        <v>897</v>
      </c>
      <c r="O2763" t="s">
        <v>850</v>
      </c>
      <c r="P2763" t="s">
        <v>673</v>
      </c>
      <c r="Q2763" t="s">
        <v>749</v>
      </c>
      <c r="R2763" t="s">
        <v>376</v>
      </c>
      <c r="S2763" t="s">
        <v>1042</v>
      </c>
      <c r="T2763" t="s">
        <v>751</v>
      </c>
      <c r="U2763" t="s">
        <v>752</v>
      </c>
      <c r="V2763" t="s">
        <v>753</v>
      </c>
      <c r="W2763" t="s">
        <v>393</v>
      </c>
      <c r="X2763" t="s">
        <v>1130</v>
      </c>
      <c r="Y2763" t="s">
        <v>755</v>
      </c>
      <c r="Z2763" t="s">
        <v>380</v>
      </c>
      <c r="AA2763" t="s">
        <v>1128</v>
      </c>
      <c r="AB2763" t="s">
        <v>1129</v>
      </c>
      <c r="AC2763" t="s">
        <v>758</v>
      </c>
      <c r="AD2763" t="s">
        <v>1049</v>
      </c>
      <c r="AE2763" t="s">
        <v>768</v>
      </c>
      <c r="AF2763" t="s">
        <v>882</v>
      </c>
      <c r="AG2763" t="s">
        <v>761</v>
      </c>
      <c r="AH2763" t="s">
        <v>762</v>
      </c>
      <c r="AI2763" t="s">
        <v>883</v>
      </c>
      <c r="AJ2763">
        <v>-526.1</v>
      </c>
      <c r="AK2763">
        <v>0</v>
      </c>
      <c r="AL2763">
        <v>0</v>
      </c>
      <c r="AM2763" t="s">
        <v>764</v>
      </c>
      <c r="AN2763" t="s">
        <v>764</v>
      </c>
      <c r="AO2763" t="s">
        <v>764</v>
      </c>
    </row>
    <row r="2764" spans="1:41" x14ac:dyDescent="0.35">
      <c r="A2764">
        <v>1024997</v>
      </c>
      <c r="B2764" t="s">
        <v>740</v>
      </c>
      <c r="C2764" t="s">
        <v>741</v>
      </c>
      <c r="D2764" t="s">
        <v>375</v>
      </c>
      <c r="E2764" t="s">
        <v>61</v>
      </c>
      <c r="F2764" t="s">
        <v>869</v>
      </c>
      <c r="G2764">
        <v>2021</v>
      </c>
      <c r="H2764">
        <v>2</v>
      </c>
      <c r="I2764" t="s">
        <v>858</v>
      </c>
      <c r="J2764" s="29">
        <v>44255</v>
      </c>
      <c r="K2764" t="s">
        <v>744</v>
      </c>
      <c r="L2764" t="s">
        <v>769</v>
      </c>
      <c r="M2764" t="s">
        <v>896</v>
      </c>
      <c r="N2764" t="s">
        <v>897</v>
      </c>
      <c r="O2764" t="s">
        <v>850</v>
      </c>
      <c r="P2764" t="s">
        <v>673</v>
      </c>
      <c r="Q2764" t="s">
        <v>749</v>
      </c>
      <c r="R2764" t="s">
        <v>376</v>
      </c>
      <c r="S2764" t="s">
        <v>1042</v>
      </c>
      <c r="T2764" t="s">
        <v>751</v>
      </c>
      <c r="U2764" t="s">
        <v>752</v>
      </c>
      <c r="V2764" t="s">
        <v>753</v>
      </c>
      <c r="W2764" t="s">
        <v>393</v>
      </c>
      <c r="X2764" t="s">
        <v>1130</v>
      </c>
      <c r="Y2764" t="s">
        <v>755</v>
      </c>
      <c r="Z2764" t="s">
        <v>380</v>
      </c>
      <c r="AA2764" t="s">
        <v>1128</v>
      </c>
      <c r="AB2764" t="s">
        <v>1129</v>
      </c>
      <c r="AC2764" t="s">
        <v>758</v>
      </c>
      <c r="AD2764" t="s">
        <v>1049</v>
      </c>
      <c r="AE2764" t="s">
        <v>768</v>
      </c>
      <c r="AF2764" t="s">
        <v>882</v>
      </c>
      <c r="AG2764" t="s">
        <v>761</v>
      </c>
      <c r="AH2764" t="s">
        <v>762</v>
      </c>
      <c r="AI2764" t="s">
        <v>883</v>
      </c>
      <c r="AJ2764">
        <v>-1478.04</v>
      </c>
      <c r="AK2764">
        <v>0</v>
      </c>
      <c r="AL2764">
        <v>0</v>
      </c>
      <c r="AM2764" t="s">
        <v>764</v>
      </c>
      <c r="AN2764" t="s">
        <v>764</v>
      </c>
      <c r="AO2764" t="s">
        <v>764</v>
      </c>
    </row>
    <row r="2765" spans="1:41" x14ac:dyDescent="0.35">
      <c r="A2765">
        <v>1024997</v>
      </c>
      <c r="B2765" t="s">
        <v>740</v>
      </c>
      <c r="C2765" t="s">
        <v>741</v>
      </c>
      <c r="D2765" t="s">
        <v>375</v>
      </c>
      <c r="E2765" t="s">
        <v>61</v>
      </c>
      <c r="F2765" t="s">
        <v>869</v>
      </c>
      <c r="G2765">
        <v>2021</v>
      </c>
      <c r="H2765">
        <v>2</v>
      </c>
      <c r="I2765" t="s">
        <v>858</v>
      </c>
      <c r="J2765" s="29">
        <v>44255</v>
      </c>
      <c r="K2765" t="s">
        <v>744</v>
      </c>
      <c r="L2765" t="s">
        <v>769</v>
      </c>
      <c r="M2765" t="s">
        <v>896</v>
      </c>
      <c r="N2765" t="s">
        <v>897</v>
      </c>
      <c r="O2765" t="s">
        <v>850</v>
      </c>
      <c r="P2765" t="s">
        <v>673</v>
      </c>
      <c r="Q2765" t="s">
        <v>749</v>
      </c>
      <c r="R2765" t="s">
        <v>376</v>
      </c>
      <c r="S2765" t="s">
        <v>1042</v>
      </c>
      <c r="T2765" t="s">
        <v>751</v>
      </c>
      <c r="U2765" t="s">
        <v>752</v>
      </c>
      <c r="V2765" t="s">
        <v>753</v>
      </c>
      <c r="W2765" t="s">
        <v>393</v>
      </c>
      <c r="X2765" t="s">
        <v>1130</v>
      </c>
      <c r="Y2765" t="s">
        <v>755</v>
      </c>
      <c r="Z2765" t="s">
        <v>380</v>
      </c>
      <c r="AA2765" t="s">
        <v>1128</v>
      </c>
      <c r="AB2765" t="s">
        <v>1129</v>
      </c>
      <c r="AC2765" t="s">
        <v>758</v>
      </c>
      <c r="AD2765" t="s">
        <v>1049</v>
      </c>
      <c r="AE2765" t="s">
        <v>768</v>
      </c>
      <c r="AF2765" t="s">
        <v>882</v>
      </c>
      <c r="AG2765" t="s">
        <v>761</v>
      </c>
      <c r="AH2765" t="s">
        <v>762</v>
      </c>
      <c r="AI2765" t="s">
        <v>883</v>
      </c>
      <c r="AJ2765">
        <v>-3673.44</v>
      </c>
      <c r="AK2765">
        <v>0</v>
      </c>
      <c r="AL2765">
        <v>0</v>
      </c>
      <c r="AM2765" t="s">
        <v>764</v>
      </c>
      <c r="AN2765" t="s">
        <v>764</v>
      </c>
      <c r="AO2765" t="s">
        <v>764</v>
      </c>
    </row>
    <row r="2766" spans="1:41" x14ac:dyDescent="0.35">
      <c r="A2766">
        <v>1024997</v>
      </c>
      <c r="B2766" t="s">
        <v>740</v>
      </c>
      <c r="C2766" t="s">
        <v>741</v>
      </c>
      <c r="D2766" t="s">
        <v>375</v>
      </c>
      <c r="E2766" t="s">
        <v>61</v>
      </c>
      <c r="F2766" t="s">
        <v>869</v>
      </c>
      <c r="G2766">
        <v>2021</v>
      </c>
      <c r="H2766">
        <v>2</v>
      </c>
      <c r="I2766" t="s">
        <v>858</v>
      </c>
      <c r="J2766" s="29">
        <v>44255</v>
      </c>
      <c r="K2766" t="s">
        <v>744</v>
      </c>
      <c r="L2766" t="s">
        <v>769</v>
      </c>
      <c r="M2766" t="s">
        <v>896</v>
      </c>
      <c r="N2766" t="s">
        <v>897</v>
      </c>
      <c r="O2766" t="s">
        <v>850</v>
      </c>
      <c r="P2766" t="s">
        <v>673</v>
      </c>
      <c r="Q2766" t="s">
        <v>749</v>
      </c>
      <c r="R2766" t="s">
        <v>376</v>
      </c>
      <c r="S2766" t="s">
        <v>1042</v>
      </c>
      <c r="T2766" t="s">
        <v>751</v>
      </c>
      <c r="U2766" t="s">
        <v>752</v>
      </c>
      <c r="V2766" t="s">
        <v>753</v>
      </c>
      <c r="W2766" t="s">
        <v>393</v>
      </c>
      <c r="X2766" t="s">
        <v>1130</v>
      </c>
      <c r="Y2766" t="s">
        <v>755</v>
      </c>
      <c r="Z2766" t="s">
        <v>380</v>
      </c>
      <c r="AA2766" t="s">
        <v>1128</v>
      </c>
      <c r="AB2766" t="s">
        <v>1129</v>
      </c>
      <c r="AC2766" t="s">
        <v>758</v>
      </c>
      <c r="AD2766" t="s">
        <v>1049</v>
      </c>
      <c r="AE2766" t="s">
        <v>768</v>
      </c>
      <c r="AF2766" t="s">
        <v>882</v>
      </c>
      <c r="AG2766" t="s">
        <v>761</v>
      </c>
      <c r="AH2766" t="s">
        <v>762</v>
      </c>
      <c r="AI2766" t="s">
        <v>883</v>
      </c>
      <c r="AJ2766">
        <v>-4494.2700000000004</v>
      </c>
      <c r="AK2766">
        <v>0</v>
      </c>
      <c r="AL2766">
        <v>0</v>
      </c>
      <c r="AM2766" t="s">
        <v>764</v>
      </c>
      <c r="AN2766" t="s">
        <v>764</v>
      </c>
      <c r="AO2766" t="s">
        <v>764</v>
      </c>
    </row>
    <row r="2767" spans="1:41" x14ac:dyDescent="0.35">
      <c r="A2767">
        <v>1024997</v>
      </c>
      <c r="B2767" t="s">
        <v>740</v>
      </c>
      <c r="C2767" t="s">
        <v>741</v>
      </c>
      <c r="D2767" t="s">
        <v>375</v>
      </c>
      <c r="E2767" t="s">
        <v>61</v>
      </c>
      <c r="F2767" t="s">
        <v>869</v>
      </c>
      <c r="G2767">
        <v>2021</v>
      </c>
      <c r="H2767">
        <v>2</v>
      </c>
      <c r="I2767" t="s">
        <v>858</v>
      </c>
      <c r="J2767" s="29">
        <v>44255</v>
      </c>
      <c r="K2767" t="s">
        <v>744</v>
      </c>
      <c r="L2767" t="s">
        <v>769</v>
      </c>
      <c r="M2767" t="s">
        <v>896</v>
      </c>
      <c r="N2767" t="s">
        <v>897</v>
      </c>
      <c r="O2767" t="s">
        <v>850</v>
      </c>
      <c r="P2767" t="s">
        <v>673</v>
      </c>
      <c r="Q2767" t="s">
        <v>749</v>
      </c>
      <c r="R2767" t="s">
        <v>376</v>
      </c>
      <c r="S2767" t="s">
        <v>1042</v>
      </c>
      <c r="T2767" t="s">
        <v>751</v>
      </c>
      <c r="U2767" t="s">
        <v>752</v>
      </c>
      <c r="V2767" t="s">
        <v>753</v>
      </c>
      <c r="W2767" t="s">
        <v>393</v>
      </c>
      <c r="X2767" t="s">
        <v>1130</v>
      </c>
      <c r="Y2767" t="s">
        <v>755</v>
      </c>
      <c r="Z2767" t="s">
        <v>380</v>
      </c>
      <c r="AA2767" t="s">
        <v>1128</v>
      </c>
      <c r="AB2767" t="s">
        <v>1129</v>
      </c>
      <c r="AC2767" t="s">
        <v>758</v>
      </c>
      <c r="AD2767" t="s">
        <v>1049</v>
      </c>
      <c r="AE2767" t="s">
        <v>768</v>
      </c>
      <c r="AF2767" t="s">
        <v>882</v>
      </c>
      <c r="AG2767" t="s">
        <v>761</v>
      </c>
      <c r="AH2767" t="s">
        <v>762</v>
      </c>
      <c r="AI2767" t="s">
        <v>883</v>
      </c>
      <c r="AJ2767">
        <v>-10857.3</v>
      </c>
      <c r="AK2767">
        <v>0</v>
      </c>
      <c r="AL2767">
        <v>0</v>
      </c>
      <c r="AM2767" t="s">
        <v>764</v>
      </c>
      <c r="AN2767" t="s">
        <v>764</v>
      </c>
      <c r="AO2767" t="s">
        <v>764</v>
      </c>
    </row>
    <row r="2768" spans="1:41" x14ac:dyDescent="0.35">
      <c r="A2768">
        <v>1024998</v>
      </c>
      <c r="B2768" t="s">
        <v>740</v>
      </c>
      <c r="C2768" t="s">
        <v>741</v>
      </c>
      <c r="D2768" t="s">
        <v>375</v>
      </c>
      <c r="E2768" t="s">
        <v>394</v>
      </c>
      <c r="F2768" t="s">
        <v>869</v>
      </c>
      <c r="G2768">
        <v>2021</v>
      </c>
      <c r="H2768">
        <v>2</v>
      </c>
      <c r="I2768" t="s">
        <v>858</v>
      </c>
      <c r="J2768" s="29">
        <v>44255</v>
      </c>
      <c r="K2768" t="s">
        <v>744</v>
      </c>
      <c r="L2768" t="s">
        <v>769</v>
      </c>
      <c r="M2768" t="s">
        <v>896</v>
      </c>
      <c r="N2768" t="s">
        <v>897</v>
      </c>
      <c r="O2768" t="s">
        <v>850</v>
      </c>
      <c r="P2768" t="s">
        <v>673</v>
      </c>
      <c r="Q2768" t="s">
        <v>749</v>
      </c>
      <c r="R2768" t="s">
        <v>376</v>
      </c>
      <c r="S2768" t="s">
        <v>1042</v>
      </c>
      <c r="T2768" t="s">
        <v>751</v>
      </c>
      <c r="U2768" t="s">
        <v>752</v>
      </c>
      <c r="V2768" t="s">
        <v>753</v>
      </c>
      <c r="W2768" t="s">
        <v>395</v>
      </c>
      <c r="X2768" t="s">
        <v>1132</v>
      </c>
      <c r="Y2768" t="s">
        <v>755</v>
      </c>
      <c r="Z2768" t="s">
        <v>380</v>
      </c>
      <c r="AA2768" t="s">
        <v>1128</v>
      </c>
      <c r="AB2768" t="s">
        <v>1129</v>
      </c>
      <c r="AC2768" t="s">
        <v>758</v>
      </c>
      <c r="AD2768" t="s">
        <v>1049</v>
      </c>
      <c r="AE2768" t="s">
        <v>768</v>
      </c>
      <c r="AF2768" t="s">
        <v>882</v>
      </c>
      <c r="AG2768" t="s">
        <v>761</v>
      </c>
      <c r="AH2768" t="s">
        <v>762</v>
      </c>
      <c r="AI2768" t="s">
        <v>883</v>
      </c>
      <c r="AJ2768">
        <v>-1042.56</v>
      </c>
      <c r="AK2768">
        <v>0</v>
      </c>
      <c r="AL2768">
        <v>0</v>
      </c>
      <c r="AM2768" t="s">
        <v>764</v>
      </c>
      <c r="AN2768" t="s">
        <v>764</v>
      </c>
      <c r="AO2768" t="s">
        <v>764</v>
      </c>
    </row>
    <row r="2769" spans="1:41" x14ac:dyDescent="0.35">
      <c r="A2769">
        <v>1024998</v>
      </c>
      <c r="B2769" t="s">
        <v>740</v>
      </c>
      <c r="C2769" t="s">
        <v>741</v>
      </c>
      <c r="D2769" t="s">
        <v>375</v>
      </c>
      <c r="E2769" t="s">
        <v>394</v>
      </c>
      <c r="F2769" t="s">
        <v>869</v>
      </c>
      <c r="G2769">
        <v>2021</v>
      </c>
      <c r="H2769">
        <v>2</v>
      </c>
      <c r="I2769" t="s">
        <v>858</v>
      </c>
      <c r="J2769" s="29">
        <v>44255</v>
      </c>
      <c r="K2769" t="s">
        <v>744</v>
      </c>
      <c r="L2769" t="s">
        <v>769</v>
      </c>
      <c r="M2769" t="s">
        <v>896</v>
      </c>
      <c r="N2769" t="s">
        <v>897</v>
      </c>
      <c r="O2769" t="s">
        <v>850</v>
      </c>
      <c r="P2769" t="s">
        <v>673</v>
      </c>
      <c r="Q2769" t="s">
        <v>749</v>
      </c>
      <c r="R2769" t="s">
        <v>376</v>
      </c>
      <c r="S2769" t="s">
        <v>1042</v>
      </c>
      <c r="T2769" t="s">
        <v>751</v>
      </c>
      <c r="U2769" t="s">
        <v>752</v>
      </c>
      <c r="V2769" t="s">
        <v>753</v>
      </c>
      <c r="W2769" t="s">
        <v>395</v>
      </c>
      <c r="X2769" t="s">
        <v>1132</v>
      </c>
      <c r="Y2769" t="s">
        <v>755</v>
      </c>
      <c r="Z2769" t="s">
        <v>380</v>
      </c>
      <c r="AA2769" t="s">
        <v>1128</v>
      </c>
      <c r="AB2769" t="s">
        <v>1129</v>
      </c>
      <c r="AC2769" t="s">
        <v>758</v>
      </c>
      <c r="AD2769" t="s">
        <v>1049</v>
      </c>
      <c r="AE2769" t="s">
        <v>768</v>
      </c>
      <c r="AF2769" t="s">
        <v>882</v>
      </c>
      <c r="AG2769" t="s">
        <v>761</v>
      </c>
      <c r="AH2769" t="s">
        <v>762</v>
      </c>
      <c r="AI2769" t="s">
        <v>883</v>
      </c>
      <c r="AJ2769">
        <v>-1254.46</v>
      </c>
      <c r="AK2769">
        <v>0</v>
      </c>
      <c r="AL2769">
        <v>0</v>
      </c>
      <c r="AM2769" t="s">
        <v>764</v>
      </c>
      <c r="AN2769" t="s">
        <v>764</v>
      </c>
      <c r="AO2769" t="s">
        <v>764</v>
      </c>
    </row>
    <row r="2770" spans="1:41" x14ac:dyDescent="0.35">
      <c r="A2770">
        <v>1024998</v>
      </c>
      <c r="B2770" t="s">
        <v>740</v>
      </c>
      <c r="C2770" t="s">
        <v>741</v>
      </c>
      <c r="D2770" t="s">
        <v>375</v>
      </c>
      <c r="E2770" t="s">
        <v>394</v>
      </c>
      <c r="F2770" t="s">
        <v>869</v>
      </c>
      <c r="G2770">
        <v>2021</v>
      </c>
      <c r="H2770">
        <v>2</v>
      </c>
      <c r="I2770" t="s">
        <v>858</v>
      </c>
      <c r="J2770" s="29">
        <v>44255</v>
      </c>
      <c r="K2770" t="s">
        <v>744</v>
      </c>
      <c r="L2770" t="s">
        <v>769</v>
      </c>
      <c r="M2770" t="s">
        <v>896</v>
      </c>
      <c r="N2770" t="s">
        <v>897</v>
      </c>
      <c r="O2770" t="s">
        <v>850</v>
      </c>
      <c r="P2770" t="s">
        <v>673</v>
      </c>
      <c r="Q2770" t="s">
        <v>749</v>
      </c>
      <c r="R2770" t="s">
        <v>376</v>
      </c>
      <c r="S2770" t="s">
        <v>1042</v>
      </c>
      <c r="T2770" t="s">
        <v>751</v>
      </c>
      <c r="U2770" t="s">
        <v>752</v>
      </c>
      <c r="V2770" t="s">
        <v>753</v>
      </c>
      <c r="W2770" t="s">
        <v>395</v>
      </c>
      <c r="X2770" t="s">
        <v>1132</v>
      </c>
      <c r="Y2770" t="s">
        <v>755</v>
      </c>
      <c r="Z2770" t="s">
        <v>380</v>
      </c>
      <c r="AA2770" t="s">
        <v>1128</v>
      </c>
      <c r="AB2770" t="s">
        <v>1129</v>
      </c>
      <c r="AC2770" t="s">
        <v>758</v>
      </c>
      <c r="AD2770" t="s">
        <v>1049</v>
      </c>
      <c r="AE2770" t="s">
        <v>768</v>
      </c>
      <c r="AF2770" t="s">
        <v>882</v>
      </c>
      <c r="AG2770" t="s">
        <v>761</v>
      </c>
      <c r="AH2770" t="s">
        <v>762</v>
      </c>
      <c r="AI2770" t="s">
        <v>883</v>
      </c>
      <c r="AJ2770">
        <v>-2876.9</v>
      </c>
      <c r="AK2770">
        <v>0</v>
      </c>
      <c r="AL2770">
        <v>0</v>
      </c>
      <c r="AM2770" t="s">
        <v>764</v>
      </c>
      <c r="AN2770" t="s">
        <v>764</v>
      </c>
      <c r="AO2770" t="s">
        <v>764</v>
      </c>
    </row>
    <row r="2771" spans="1:41" x14ac:dyDescent="0.35">
      <c r="A2771">
        <v>1024998</v>
      </c>
      <c r="B2771" t="s">
        <v>740</v>
      </c>
      <c r="C2771" t="s">
        <v>741</v>
      </c>
      <c r="D2771" t="s">
        <v>375</v>
      </c>
      <c r="E2771" t="s">
        <v>394</v>
      </c>
      <c r="F2771" t="s">
        <v>869</v>
      </c>
      <c r="G2771">
        <v>2021</v>
      </c>
      <c r="H2771">
        <v>2</v>
      </c>
      <c r="I2771" t="s">
        <v>858</v>
      </c>
      <c r="J2771" s="29">
        <v>44255</v>
      </c>
      <c r="K2771" t="s">
        <v>744</v>
      </c>
      <c r="L2771" t="s">
        <v>769</v>
      </c>
      <c r="M2771" t="s">
        <v>896</v>
      </c>
      <c r="N2771" t="s">
        <v>897</v>
      </c>
      <c r="O2771" t="s">
        <v>850</v>
      </c>
      <c r="P2771" t="s">
        <v>673</v>
      </c>
      <c r="Q2771" t="s">
        <v>749</v>
      </c>
      <c r="R2771" t="s">
        <v>376</v>
      </c>
      <c r="S2771" t="s">
        <v>1042</v>
      </c>
      <c r="T2771" t="s">
        <v>751</v>
      </c>
      <c r="U2771" t="s">
        <v>752</v>
      </c>
      <c r="V2771" t="s">
        <v>753</v>
      </c>
      <c r="W2771" t="s">
        <v>395</v>
      </c>
      <c r="X2771" t="s">
        <v>1132</v>
      </c>
      <c r="Y2771" t="s">
        <v>755</v>
      </c>
      <c r="Z2771" t="s">
        <v>380</v>
      </c>
      <c r="AA2771" t="s">
        <v>1128</v>
      </c>
      <c r="AB2771" t="s">
        <v>1129</v>
      </c>
      <c r="AC2771" t="s">
        <v>758</v>
      </c>
      <c r="AD2771" t="s">
        <v>1049</v>
      </c>
      <c r="AE2771" t="s">
        <v>768</v>
      </c>
      <c r="AF2771" t="s">
        <v>882</v>
      </c>
      <c r="AG2771" t="s">
        <v>761</v>
      </c>
      <c r="AH2771" t="s">
        <v>762</v>
      </c>
      <c r="AI2771" t="s">
        <v>883</v>
      </c>
      <c r="AJ2771">
        <v>-4530.1899999999996</v>
      </c>
      <c r="AK2771">
        <v>0</v>
      </c>
      <c r="AL2771">
        <v>0</v>
      </c>
      <c r="AM2771" t="s">
        <v>764</v>
      </c>
      <c r="AN2771" t="s">
        <v>764</v>
      </c>
      <c r="AO2771" t="s">
        <v>764</v>
      </c>
    </row>
    <row r="2772" spans="1:41" x14ac:dyDescent="0.35">
      <c r="A2772">
        <v>1024998</v>
      </c>
      <c r="B2772" t="s">
        <v>740</v>
      </c>
      <c r="C2772" t="s">
        <v>741</v>
      </c>
      <c r="D2772" t="s">
        <v>375</v>
      </c>
      <c r="E2772" t="s">
        <v>394</v>
      </c>
      <c r="F2772" t="s">
        <v>869</v>
      </c>
      <c r="G2772">
        <v>2021</v>
      </c>
      <c r="H2772">
        <v>2</v>
      </c>
      <c r="I2772" t="s">
        <v>858</v>
      </c>
      <c r="J2772" s="29">
        <v>44255</v>
      </c>
      <c r="K2772" t="s">
        <v>744</v>
      </c>
      <c r="L2772" t="s">
        <v>769</v>
      </c>
      <c r="M2772" t="s">
        <v>896</v>
      </c>
      <c r="N2772" t="s">
        <v>897</v>
      </c>
      <c r="O2772" t="s">
        <v>850</v>
      </c>
      <c r="P2772" t="s">
        <v>673</v>
      </c>
      <c r="Q2772" t="s">
        <v>749</v>
      </c>
      <c r="R2772" t="s">
        <v>376</v>
      </c>
      <c r="S2772" t="s">
        <v>1042</v>
      </c>
      <c r="T2772" t="s">
        <v>751</v>
      </c>
      <c r="U2772" t="s">
        <v>752</v>
      </c>
      <c r="V2772" t="s">
        <v>753</v>
      </c>
      <c r="W2772" t="s">
        <v>395</v>
      </c>
      <c r="X2772" t="s">
        <v>1132</v>
      </c>
      <c r="Y2772" t="s">
        <v>755</v>
      </c>
      <c r="Z2772" t="s">
        <v>380</v>
      </c>
      <c r="AA2772" t="s">
        <v>1128</v>
      </c>
      <c r="AB2772" t="s">
        <v>1129</v>
      </c>
      <c r="AC2772" t="s">
        <v>758</v>
      </c>
      <c r="AD2772" t="s">
        <v>1049</v>
      </c>
      <c r="AE2772" t="s">
        <v>768</v>
      </c>
      <c r="AF2772" t="s">
        <v>882</v>
      </c>
      <c r="AG2772" t="s">
        <v>761</v>
      </c>
      <c r="AH2772" t="s">
        <v>762</v>
      </c>
      <c r="AI2772" t="s">
        <v>883</v>
      </c>
      <c r="AJ2772">
        <v>-7491.73</v>
      </c>
      <c r="AK2772">
        <v>0</v>
      </c>
      <c r="AL2772">
        <v>0</v>
      </c>
      <c r="AM2772" t="s">
        <v>764</v>
      </c>
      <c r="AN2772" t="s">
        <v>764</v>
      </c>
      <c r="AO2772" t="s">
        <v>764</v>
      </c>
    </row>
    <row r="2773" spans="1:41" x14ac:dyDescent="0.35">
      <c r="A2773">
        <v>1024999</v>
      </c>
      <c r="B2773" t="s">
        <v>740</v>
      </c>
      <c r="C2773" t="s">
        <v>741</v>
      </c>
      <c r="D2773" t="s">
        <v>375</v>
      </c>
      <c r="E2773" t="s">
        <v>402</v>
      </c>
      <c r="F2773" t="s">
        <v>869</v>
      </c>
      <c r="G2773">
        <v>2021</v>
      </c>
      <c r="H2773">
        <v>2</v>
      </c>
      <c r="I2773" t="s">
        <v>858</v>
      </c>
      <c r="J2773" s="29">
        <v>44255</v>
      </c>
      <c r="K2773" t="s">
        <v>744</v>
      </c>
      <c r="L2773" t="s">
        <v>769</v>
      </c>
      <c r="M2773" t="s">
        <v>896</v>
      </c>
      <c r="N2773" t="s">
        <v>897</v>
      </c>
      <c r="O2773" t="s">
        <v>850</v>
      </c>
      <c r="P2773" t="s">
        <v>673</v>
      </c>
      <c r="Q2773" t="s">
        <v>749</v>
      </c>
      <c r="R2773" t="s">
        <v>376</v>
      </c>
      <c r="S2773" t="s">
        <v>1042</v>
      </c>
      <c r="T2773" t="s">
        <v>751</v>
      </c>
      <c r="U2773" t="s">
        <v>752</v>
      </c>
      <c r="V2773" t="s">
        <v>753</v>
      </c>
      <c r="W2773" t="s">
        <v>403</v>
      </c>
      <c r="X2773" t="s">
        <v>1127</v>
      </c>
      <c r="Y2773" t="s">
        <v>755</v>
      </c>
      <c r="Z2773" t="s">
        <v>380</v>
      </c>
      <c r="AA2773" t="s">
        <v>1128</v>
      </c>
      <c r="AB2773" t="s">
        <v>1129</v>
      </c>
      <c r="AC2773" t="s">
        <v>758</v>
      </c>
      <c r="AD2773" t="s">
        <v>1049</v>
      </c>
      <c r="AE2773" t="s">
        <v>768</v>
      </c>
      <c r="AF2773" t="s">
        <v>882</v>
      </c>
      <c r="AG2773" t="s">
        <v>761</v>
      </c>
      <c r="AH2773" t="s">
        <v>762</v>
      </c>
      <c r="AI2773" t="s">
        <v>883</v>
      </c>
      <c r="AJ2773">
        <v>-979.04</v>
      </c>
      <c r="AK2773">
        <v>0</v>
      </c>
      <c r="AL2773">
        <v>0</v>
      </c>
      <c r="AM2773" t="s">
        <v>764</v>
      </c>
      <c r="AN2773" t="s">
        <v>764</v>
      </c>
      <c r="AO2773" t="s">
        <v>764</v>
      </c>
    </row>
    <row r="2774" spans="1:41" x14ac:dyDescent="0.35">
      <c r="A2774">
        <v>1024999</v>
      </c>
      <c r="B2774" t="s">
        <v>740</v>
      </c>
      <c r="C2774" t="s">
        <v>741</v>
      </c>
      <c r="D2774" t="s">
        <v>375</v>
      </c>
      <c r="E2774" t="s">
        <v>402</v>
      </c>
      <c r="F2774" t="s">
        <v>869</v>
      </c>
      <c r="G2774">
        <v>2021</v>
      </c>
      <c r="H2774">
        <v>2</v>
      </c>
      <c r="I2774" t="s">
        <v>858</v>
      </c>
      <c r="J2774" s="29">
        <v>44255</v>
      </c>
      <c r="K2774" t="s">
        <v>744</v>
      </c>
      <c r="L2774" t="s">
        <v>769</v>
      </c>
      <c r="M2774" t="s">
        <v>896</v>
      </c>
      <c r="N2774" t="s">
        <v>897</v>
      </c>
      <c r="O2774" t="s">
        <v>850</v>
      </c>
      <c r="P2774" t="s">
        <v>673</v>
      </c>
      <c r="Q2774" t="s">
        <v>749</v>
      </c>
      <c r="R2774" t="s">
        <v>376</v>
      </c>
      <c r="S2774" t="s">
        <v>1042</v>
      </c>
      <c r="T2774" t="s">
        <v>751</v>
      </c>
      <c r="U2774" t="s">
        <v>752</v>
      </c>
      <c r="V2774" t="s">
        <v>753</v>
      </c>
      <c r="W2774" t="s">
        <v>403</v>
      </c>
      <c r="X2774" t="s">
        <v>1127</v>
      </c>
      <c r="Y2774" t="s">
        <v>755</v>
      </c>
      <c r="Z2774" t="s">
        <v>380</v>
      </c>
      <c r="AA2774" t="s">
        <v>1128</v>
      </c>
      <c r="AB2774" t="s">
        <v>1129</v>
      </c>
      <c r="AC2774" t="s">
        <v>758</v>
      </c>
      <c r="AD2774" t="s">
        <v>1049</v>
      </c>
      <c r="AE2774" t="s">
        <v>768</v>
      </c>
      <c r="AF2774" t="s">
        <v>882</v>
      </c>
      <c r="AG2774" t="s">
        <v>761</v>
      </c>
      <c r="AH2774" t="s">
        <v>762</v>
      </c>
      <c r="AI2774" t="s">
        <v>883</v>
      </c>
      <c r="AJ2774">
        <v>-1252.1099999999999</v>
      </c>
      <c r="AK2774">
        <v>0</v>
      </c>
      <c r="AL2774">
        <v>0</v>
      </c>
      <c r="AM2774" t="s">
        <v>764</v>
      </c>
      <c r="AN2774" t="s">
        <v>764</v>
      </c>
      <c r="AO2774" t="s">
        <v>764</v>
      </c>
    </row>
    <row r="2775" spans="1:41" x14ac:dyDescent="0.35">
      <c r="A2775">
        <v>1024999</v>
      </c>
      <c r="B2775" t="s">
        <v>740</v>
      </c>
      <c r="C2775" t="s">
        <v>741</v>
      </c>
      <c r="D2775" t="s">
        <v>375</v>
      </c>
      <c r="E2775" t="s">
        <v>402</v>
      </c>
      <c r="F2775" t="s">
        <v>869</v>
      </c>
      <c r="G2775">
        <v>2021</v>
      </c>
      <c r="H2775">
        <v>2</v>
      </c>
      <c r="I2775" t="s">
        <v>858</v>
      </c>
      <c r="J2775" s="29">
        <v>44255</v>
      </c>
      <c r="K2775" t="s">
        <v>744</v>
      </c>
      <c r="L2775" t="s">
        <v>769</v>
      </c>
      <c r="M2775" t="s">
        <v>896</v>
      </c>
      <c r="N2775" t="s">
        <v>897</v>
      </c>
      <c r="O2775" t="s">
        <v>850</v>
      </c>
      <c r="P2775" t="s">
        <v>673</v>
      </c>
      <c r="Q2775" t="s">
        <v>749</v>
      </c>
      <c r="R2775" t="s">
        <v>376</v>
      </c>
      <c r="S2775" t="s">
        <v>1042</v>
      </c>
      <c r="T2775" t="s">
        <v>751</v>
      </c>
      <c r="U2775" t="s">
        <v>752</v>
      </c>
      <c r="V2775" t="s">
        <v>753</v>
      </c>
      <c r="W2775" t="s">
        <v>403</v>
      </c>
      <c r="X2775" t="s">
        <v>1127</v>
      </c>
      <c r="Y2775" t="s">
        <v>755</v>
      </c>
      <c r="Z2775" t="s">
        <v>380</v>
      </c>
      <c r="AA2775" t="s">
        <v>1128</v>
      </c>
      <c r="AB2775" t="s">
        <v>1129</v>
      </c>
      <c r="AC2775" t="s">
        <v>758</v>
      </c>
      <c r="AD2775" t="s">
        <v>1049</v>
      </c>
      <c r="AE2775" t="s">
        <v>768</v>
      </c>
      <c r="AF2775" t="s">
        <v>882</v>
      </c>
      <c r="AG2775" t="s">
        <v>761</v>
      </c>
      <c r="AH2775" t="s">
        <v>762</v>
      </c>
      <c r="AI2775" t="s">
        <v>883</v>
      </c>
      <c r="AJ2775">
        <v>-1561.37</v>
      </c>
      <c r="AK2775">
        <v>0</v>
      </c>
      <c r="AL2775">
        <v>0</v>
      </c>
      <c r="AM2775" t="s">
        <v>764</v>
      </c>
      <c r="AN2775" t="s">
        <v>764</v>
      </c>
      <c r="AO2775" t="s">
        <v>764</v>
      </c>
    </row>
    <row r="2776" spans="1:41" x14ac:dyDescent="0.35">
      <c r="A2776">
        <v>1024999</v>
      </c>
      <c r="B2776" t="s">
        <v>740</v>
      </c>
      <c r="C2776" t="s">
        <v>741</v>
      </c>
      <c r="D2776" t="s">
        <v>375</v>
      </c>
      <c r="E2776" t="s">
        <v>402</v>
      </c>
      <c r="F2776" t="s">
        <v>869</v>
      </c>
      <c r="G2776">
        <v>2021</v>
      </c>
      <c r="H2776">
        <v>2</v>
      </c>
      <c r="I2776" t="s">
        <v>858</v>
      </c>
      <c r="J2776" s="29">
        <v>44255</v>
      </c>
      <c r="K2776" t="s">
        <v>744</v>
      </c>
      <c r="L2776" t="s">
        <v>769</v>
      </c>
      <c r="M2776" t="s">
        <v>896</v>
      </c>
      <c r="N2776" t="s">
        <v>897</v>
      </c>
      <c r="O2776" t="s">
        <v>850</v>
      </c>
      <c r="P2776" t="s">
        <v>673</v>
      </c>
      <c r="Q2776" t="s">
        <v>749</v>
      </c>
      <c r="R2776" t="s">
        <v>376</v>
      </c>
      <c r="S2776" t="s">
        <v>1042</v>
      </c>
      <c r="T2776" t="s">
        <v>751</v>
      </c>
      <c r="U2776" t="s">
        <v>752</v>
      </c>
      <c r="V2776" t="s">
        <v>753</v>
      </c>
      <c r="W2776" t="s">
        <v>403</v>
      </c>
      <c r="X2776" t="s">
        <v>1127</v>
      </c>
      <c r="Y2776" t="s">
        <v>755</v>
      </c>
      <c r="Z2776" t="s">
        <v>380</v>
      </c>
      <c r="AA2776" t="s">
        <v>1128</v>
      </c>
      <c r="AB2776" t="s">
        <v>1129</v>
      </c>
      <c r="AC2776" t="s">
        <v>758</v>
      </c>
      <c r="AD2776" t="s">
        <v>1049</v>
      </c>
      <c r="AE2776" t="s">
        <v>768</v>
      </c>
      <c r="AF2776" t="s">
        <v>882</v>
      </c>
      <c r="AG2776" t="s">
        <v>761</v>
      </c>
      <c r="AH2776" t="s">
        <v>762</v>
      </c>
      <c r="AI2776" t="s">
        <v>883</v>
      </c>
      <c r="AJ2776">
        <v>-1735.01</v>
      </c>
      <c r="AK2776">
        <v>0</v>
      </c>
      <c r="AL2776">
        <v>0</v>
      </c>
      <c r="AM2776" t="s">
        <v>764</v>
      </c>
      <c r="AN2776" t="s">
        <v>764</v>
      </c>
      <c r="AO2776" t="s">
        <v>764</v>
      </c>
    </row>
    <row r="2777" spans="1:41" x14ac:dyDescent="0.35">
      <c r="A2777">
        <v>1024999</v>
      </c>
      <c r="B2777" t="s">
        <v>740</v>
      </c>
      <c r="C2777" t="s">
        <v>741</v>
      </c>
      <c r="D2777" t="s">
        <v>375</v>
      </c>
      <c r="E2777" t="s">
        <v>402</v>
      </c>
      <c r="F2777" t="s">
        <v>869</v>
      </c>
      <c r="G2777">
        <v>2021</v>
      </c>
      <c r="H2777">
        <v>2</v>
      </c>
      <c r="I2777" t="s">
        <v>858</v>
      </c>
      <c r="J2777" s="29">
        <v>44255</v>
      </c>
      <c r="K2777" t="s">
        <v>744</v>
      </c>
      <c r="L2777" t="s">
        <v>769</v>
      </c>
      <c r="M2777" t="s">
        <v>896</v>
      </c>
      <c r="N2777" t="s">
        <v>897</v>
      </c>
      <c r="O2777" t="s">
        <v>850</v>
      </c>
      <c r="P2777" t="s">
        <v>673</v>
      </c>
      <c r="Q2777" t="s">
        <v>749</v>
      </c>
      <c r="R2777" t="s">
        <v>376</v>
      </c>
      <c r="S2777" t="s">
        <v>1042</v>
      </c>
      <c r="T2777" t="s">
        <v>751</v>
      </c>
      <c r="U2777" t="s">
        <v>752</v>
      </c>
      <c r="V2777" t="s">
        <v>753</v>
      </c>
      <c r="W2777" t="s">
        <v>403</v>
      </c>
      <c r="X2777" t="s">
        <v>1127</v>
      </c>
      <c r="Y2777" t="s">
        <v>755</v>
      </c>
      <c r="Z2777" t="s">
        <v>380</v>
      </c>
      <c r="AA2777" t="s">
        <v>1128</v>
      </c>
      <c r="AB2777" t="s">
        <v>1129</v>
      </c>
      <c r="AC2777" t="s">
        <v>758</v>
      </c>
      <c r="AD2777" t="s">
        <v>1049</v>
      </c>
      <c r="AE2777" t="s">
        <v>768</v>
      </c>
      <c r="AF2777" t="s">
        <v>882</v>
      </c>
      <c r="AG2777" t="s">
        <v>761</v>
      </c>
      <c r="AH2777" t="s">
        <v>762</v>
      </c>
      <c r="AI2777" t="s">
        <v>883</v>
      </c>
      <c r="AJ2777">
        <v>-3394.84</v>
      </c>
      <c r="AK2777">
        <v>0</v>
      </c>
      <c r="AL2777">
        <v>0</v>
      </c>
      <c r="AM2777" t="s">
        <v>764</v>
      </c>
      <c r="AN2777" t="s">
        <v>764</v>
      </c>
      <c r="AO2777" t="s">
        <v>764</v>
      </c>
    </row>
    <row r="2778" spans="1:41" x14ac:dyDescent="0.35">
      <c r="A2778">
        <v>1024999</v>
      </c>
      <c r="B2778" t="s">
        <v>740</v>
      </c>
      <c r="C2778" t="s">
        <v>741</v>
      </c>
      <c r="D2778" t="s">
        <v>375</v>
      </c>
      <c r="E2778" t="s">
        <v>402</v>
      </c>
      <c r="F2778" t="s">
        <v>869</v>
      </c>
      <c r="G2778">
        <v>2021</v>
      </c>
      <c r="H2778">
        <v>2</v>
      </c>
      <c r="I2778" t="s">
        <v>858</v>
      </c>
      <c r="J2778" s="29">
        <v>44255</v>
      </c>
      <c r="K2778" t="s">
        <v>744</v>
      </c>
      <c r="L2778" t="s">
        <v>769</v>
      </c>
      <c r="M2778" t="s">
        <v>896</v>
      </c>
      <c r="N2778" t="s">
        <v>897</v>
      </c>
      <c r="O2778" t="s">
        <v>850</v>
      </c>
      <c r="P2778" t="s">
        <v>673</v>
      </c>
      <c r="Q2778" t="s">
        <v>749</v>
      </c>
      <c r="R2778" t="s">
        <v>376</v>
      </c>
      <c r="S2778" t="s">
        <v>1042</v>
      </c>
      <c r="T2778" t="s">
        <v>751</v>
      </c>
      <c r="U2778" t="s">
        <v>752</v>
      </c>
      <c r="V2778" t="s">
        <v>753</v>
      </c>
      <c r="W2778" t="s">
        <v>403</v>
      </c>
      <c r="X2778" t="s">
        <v>1127</v>
      </c>
      <c r="Y2778" t="s">
        <v>755</v>
      </c>
      <c r="Z2778" t="s">
        <v>380</v>
      </c>
      <c r="AA2778" t="s">
        <v>1128</v>
      </c>
      <c r="AB2778" t="s">
        <v>1129</v>
      </c>
      <c r="AC2778" t="s">
        <v>758</v>
      </c>
      <c r="AD2778" t="s">
        <v>1049</v>
      </c>
      <c r="AE2778" t="s">
        <v>768</v>
      </c>
      <c r="AF2778" t="s">
        <v>882</v>
      </c>
      <c r="AG2778" t="s">
        <v>761</v>
      </c>
      <c r="AH2778" t="s">
        <v>762</v>
      </c>
      <c r="AI2778" t="s">
        <v>883</v>
      </c>
      <c r="AJ2778">
        <v>-8552.1299999999992</v>
      </c>
      <c r="AK2778">
        <v>0</v>
      </c>
      <c r="AL2778">
        <v>0</v>
      </c>
      <c r="AM2778" t="s">
        <v>764</v>
      </c>
      <c r="AN2778" t="s">
        <v>764</v>
      </c>
      <c r="AO2778" t="s">
        <v>764</v>
      </c>
    </row>
    <row r="2779" spans="1:41" x14ac:dyDescent="0.35">
      <c r="A2779">
        <v>1027259</v>
      </c>
      <c r="B2779" t="s">
        <v>740</v>
      </c>
      <c r="C2779" t="s">
        <v>741</v>
      </c>
      <c r="D2779" t="s">
        <v>375</v>
      </c>
      <c r="E2779" t="s">
        <v>560</v>
      </c>
      <c r="F2779" t="s">
        <v>869</v>
      </c>
      <c r="G2779">
        <v>2021</v>
      </c>
      <c r="H2779">
        <v>2</v>
      </c>
      <c r="I2779" t="s">
        <v>858</v>
      </c>
      <c r="J2779" s="29">
        <v>44255</v>
      </c>
      <c r="K2779" t="s">
        <v>744</v>
      </c>
      <c r="L2779" t="s">
        <v>769</v>
      </c>
      <c r="M2779" t="s">
        <v>896</v>
      </c>
      <c r="N2779" t="s">
        <v>897</v>
      </c>
      <c r="O2779" t="s">
        <v>850</v>
      </c>
      <c r="P2779" t="s">
        <v>673</v>
      </c>
      <c r="Q2779" t="s">
        <v>749</v>
      </c>
      <c r="R2779" t="s">
        <v>561</v>
      </c>
      <c r="S2779" t="s">
        <v>1037</v>
      </c>
      <c r="T2779" t="s">
        <v>751</v>
      </c>
      <c r="U2779" t="s">
        <v>752</v>
      </c>
      <c r="V2779" t="s">
        <v>753</v>
      </c>
      <c r="W2779" t="s">
        <v>378</v>
      </c>
      <c r="X2779" t="s">
        <v>1131</v>
      </c>
      <c r="Y2779" t="s">
        <v>755</v>
      </c>
      <c r="Z2779" t="s">
        <v>380</v>
      </c>
      <c r="AA2779" t="s">
        <v>1128</v>
      </c>
      <c r="AB2779" t="s">
        <v>1129</v>
      </c>
      <c r="AC2779" t="s">
        <v>758</v>
      </c>
      <c r="AD2779" t="s">
        <v>1049</v>
      </c>
      <c r="AE2779" t="s">
        <v>562</v>
      </c>
      <c r="AF2779" t="s">
        <v>882</v>
      </c>
      <c r="AG2779" t="s">
        <v>761</v>
      </c>
      <c r="AH2779" t="s">
        <v>762</v>
      </c>
      <c r="AI2779" t="s">
        <v>883</v>
      </c>
      <c r="AJ2779">
        <v>-173.65</v>
      </c>
      <c r="AK2779">
        <v>0</v>
      </c>
      <c r="AL2779">
        <v>0</v>
      </c>
      <c r="AM2779" t="s">
        <v>764</v>
      </c>
      <c r="AN2779" t="s">
        <v>764</v>
      </c>
      <c r="AO2779" t="s">
        <v>764</v>
      </c>
    </row>
    <row r="2780" spans="1:41" x14ac:dyDescent="0.35">
      <c r="A2780">
        <v>1027260</v>
      </c>
      <c r="B2780" t="s">
        <v>740</v>
      </c>
      <c r="C2780" t="s">
        <v>741</v>
      </c>
      <c r="D2780" t="s">
        <v>375</v>
      </c>
      <c r="E2780" t="s">
        <v>78</v>
      </c>
      <c r="F2780" t="s">
        <v>869</v>
      </c>
      <c r="G2780">
        <v>2021</v>
      </c>
      <c r="H2780">
        <v>2</v>
      </c>
      <c r="I2780" t="s">
        <v>858</v>
      </c>
      <c r="J2780" s="29">
        <v>44255</v>
      </c>
      <c r="K2780" t="s">
        <v>744</v>
      </c>
      <c r="L2780" t="s">
        <v>769</v>
      </c>
      <c r="M2780" t="s">
        <v>896</v>
      </c>
      <c r="N2780" t="s">
        <v>897</v>
      </c>
      <c r="O2780" t="s">
        <v>850</v>
      </c>
      <c r="P2780" t="s">
        <v>673</v>
      </c>
      <c r="Q2780" t="s">
        <v>749</v>
      </c>
      <c r="R2780" t="s">
        <v>561</v>
      </c>
      <c r="S2780" t="s">
        <v>1037</v>
      </c>
      <c r="T2780" t="s">
        <v>751</v>
      </c>
      <c r="U2780" t="s">
        <v>752</v>
      </c>
      <c r="V2780" t="s">
        <v>753</v>
      </c>
      <c r="W2780" t="s">
        <v>393</v>
      </c>
      <c r="X2780" t="s">
        <v>1130</v>
      </c>
      <c r="Y2780" t="s">
        <v>755</v>
      </c>
      <c r="Z2780" t="s">
        <v>380</v>
      </c>
      <c r="AA2780" t="s">
        <v>1128</v>
      </c>
      <c r="AB2780" t="s">
        <v>1129</v>
      </c>
      <c r="AC2780" t="s">
        <v>758</v>
      </c>
      <c r="AD2780" t="s">
        <v>1049</v>
      </c>
      <c r="AE2780" t="s">
        <v>562</v>
      </c>
      <c r="AF2780" t="s">
        <v>882</v>
      </c>
      <c r="AG2780" t="s">
        <v>761</v>
      </c>
      <c r="AH2780" t="s">
        <v>762</v>
      </c>
      <c r="AI2780" t="s">
        <v>883</v>
      </c>
      <c r="AJ2780">
        <v>-33.380000000000003</v>
      </c>
      <c r="AK2780">
        <v>0</v>
      </c>
      <c r="AL2780">
        <v>0</v>
      </c>
      <c r="AM2780" t="s">
        <v>764</v>
      </c>
      <c r="AN2780" t="s">
        <v>764</v>
      </c>
      <c r="AO2780" t="s">
        <v>764</v>
      </c>
    </row>
    <row r="2781" spans="1:41" x14ac:dyDescent="0.35">
      <c r="A2781">
        <v>1027260</v>
      </c>
      <c r="B2781" t="s">
        <v>740</v>
      </c>
      <c r="C2781" t="s">
        <v>741</v>
      </c>
      <c r="D2781" t="s">
        <v>375</v>
      </c>
      <c r="E2781" t="s">
        <v>78</v>
      </c>
      <c r="F2781" t="s">
        <v>869</v>
      </c>
      <c r="G2781">
        <v>2021</v>
      </c>
      <c r="H2781">
        <v>2</v>
      </c>
      <c r="I2781" t="s">
        <v>858</v>
      </c>
      <c r="J2781" s="29">
        <v>44255</v>
      </c>
      <c r="K2781" t="s">
        <v>744</v>
      </c>
      <c r="L2781" t="s">
        <v>769</v>
      </c>
      <c r="M2781" t="s">
        <v>896</v>
      </c>
      <c r="N2781" t="s">
        <v>897</v>
      </c>
      <c r="O2781" t="s">
        <v>850</v>
      </c>
      <c r="P2781" t="s">
        <v>673</v>
      </c>
      <c r="Q2781" t="s">
        <v>749</v>
      </c>
      <c r="R2781" t="s">
        <v>561</v>
      </c>
      <c r="S2781" t="s">
        <v>1037</v>
      </c>
      <c r="T2781" t="s">
        <v>751</v>
      </c>
      <c r="U2781" t="s">
        <v>752</v>
      </c>
      <c r="V2781" t="s">
        <v>753</v>
      </c>
      <c r="W2781" t="s">
        <v>393</v>
      </c>
      <c r="X2781" t="s">
        <v>1130</v>
      </c>
      <c r="Y2781" t="s">
        <v>755</v>
      </c>
      <c r="Z2781" t="s">
        <v>380</v>
      </c>
      <c r="AA2781" t="s">
        <v>1128</v>
      </c>
      <c r="AB2781" t="s">
        <v>1129</v>
      </c>
      <c r="AC2781" t="s">
        <v>758</v>
      </c>
      <c r="AD2781" t="s">
        <v>1049</v>
      </c>
      <c r="AE2781" t="s">
        <v>562</v>
      </c>
      <c r="AF2781" t="s">
        <v>882</v>
      </c>
      <c r="AG2781" t="s">
        <v>761</v>
      </c>
      <c r="AH2781" t="s">
        <v>762</v>
      </c>
      <c r="AI2781" t="s">
        <v>883</v>
      </c>
      <c r="AJ2781">
        <v>-206.51</v>
      </c>
      <c r="AK2781">
        <v>0</v>
      </c>
      <c r="AL2781">
        <v>0</v>
      </c>
      <c r="AM2781" t="s">
        <v>764</v>
      </c>
      <c r="AN2781" t="s">
        <v>764</v>
      </c>
      <c r="AO2781" t="s">
        <v>764</v>
      </c>
    </row>
    <row r="2782" spans="1:41" x14ac:dyDescent="0.35">
      <c r="A2782">
        <v>1027525</v>
      </c>
      <c r="B2782" t="s">
        <v>740</v>
      </c>
      <c r="C2782" t="s">
        <v>741</v>
      </c>
      <c r="D2782" t="s">
        <v>375</v>
      </c>
      <c r="E2782" t="s">
        <v>566</v>
      </c>
      <c r="F2782" t="s">
        <v>869</v>
      </c>
      <c r="G2782">
        <v>2021</v>
      </c>
      <c r="H2782">
        <v>2</v>
      </c>
      <c r="I2782" t="s">
        <v>858</v>
      </c>
      <c r="J2782" s="29">
        <v>44255</v>
      </c>
      <c r="K2782" t="s">
        <v>744</v>
      </c>
      <c r="L2782" t="s">
        <v>769</v>
      </c>
      <c r="M2782" t="s">
        <v>896</v>
      </c>
      <c r="N2782" t="s">
        <v>897</v>
      </c>
      <c r="O2782" t="s">
        <v>850</v>
      </c>
      <c r="P2782" t="s">
        <v>673</v>
      </c>
      <c r="Q2782" t="s">
        <v>749</v>
      </c>
      <c r="R2782" t="s">
        <v>561</v>
      </c>
      <c r="S2782" t="s">
        <v>1037</v>
      </c>
      <c r="T2782" t="s">
        <v>751</v>
      </c>
      <c r="U2782" t="s">
        <v>752</v>
      </c>
      <c r="V2782" t="s">
        <v>753</v>
      </c>
      <c r="W2782" t="s">
        <v>403</v>
      </c>
      <c r="X2782" t="s">
        <v>1127</v>
      </c>
      <c r="Y2782" t="s">
        <v>755</v>
      </c>
      <c r="Z2782" t="s">
        <v>380</v>
      </c>
      <c r="AA2782" t="s">
        <v>1128</v>
      </c>
      <c r="AB2782" t="s">
        <v>1129</v>
      </c>
      <c r="AC2782" t="s">
        <v>758</v>
      </c>
      <c r="AD2782" t="s">
        <v>1049</v>
      </c>
      <c r="AE2782" t="s">
        <v>562</v>
      </c>
      <c r="AF2782" t="s">
        <v>882</v>
      </c>
      <c r="AG2782" t="s">
        <v>761</v>
      </c>
      <c r="AH2782" t="s">
        <v>762</v>
      </c>
      <c r="AI2782" t="s">
        <v>883</v>
      </c>
      <c r="AJ2782">
        <v>-190.62</v>
      </c>
      <c r="AK2782">
        <v>0</v>
      </c>
      <c r="AL2782">
        <v>0</v>
      </c>
      <c r="AM2782" t="s">
        <v>764</v>
      </c>
      <c r="AN2782" t="s">
        <v>764</v>
      </c>
      <c r="AO2782" t="s">
        <v>764</v>
      </c>
    </row>
    <row r="2783" spans="1:41" x14ac:dyDescent="0.35">
      <c r="A2783">
        <v>1028272</v>
      </c>
      <c r="B2783" t="s">
        <v>740</v>
      </c>
      <c r="C2783" t="s">
        <v>741</v>
      </c>
      <c r="D2783" t="s">
        <v>375</v>
      </c>
      <c r="E2783" t="s">
        <v>579</v>
      </c>
      <c r="F2783" t="s">
        <v>869</v>
      </c>
      <c r="G2783">
        <v>2021</v>
      </c>
      <c r="H2783">
        <v>2</v>
      </c>
      <c r="I2783" t="s">
        <v>858</v>
      </c>
      <c r="J2783" s="29">
        <v>44255</v>
      </c>
      <c r="K2783" t="s">
        <v>744</v>
      </c>
      <c r="L2783" t="s">
        <v>769</v>
      </c>
      <c r="M2783" t="s">
        <v>896</v>
      </c>
      <c r="N2783" t="s">
        <v>897</v>
      </c>
      <c r="O2783" t="s">
        <v>850</v>
      </c>
      <c r="P2783" t="s">
        <v>673</v>
      </c>
      <c r="Q2783" t="s">
        <v>749</v>
      </c>
      <c r="R2783" t="s">
        <v>574</v>
      </c>
      <c r="S2783" t="s">
        <v>1033</v>
      </c>
      <c r="T2783" t="s">
        <v>751</v>
      </c>
      <c r="U2783" t="s">
        <v>752</v>
      </c>
      <c r="V2783" t="s">
        <v>753</v>
      </c>
      <c r="W2783" t="s">
        <v>403</v>
      </c>
      <c r="X2783" t="s">
        <v>1127</v>
      </c>
      <c r="Y2783" t="s">
        <v>755</v>
      </c>
      <c r="Z2783" t="s">
        <v>380</v>
      </c>
      <c r="AA2783" t="s">
        <v>1128</v>
      </c>
      <c r="AB2783" t="s">
        <v>1129</v>
      </c>
      <c r="AC2783" t="s">
        <v>758</v>
      </c>
      <c r="AD2783" t="s">
        <v>1049</v>
      </c>
      <c r="AE2783" t="s">
        <v>575</v>
      </c>
      <c r="AF2783" t="s">
        <v>882</v>
      </c>
      <c r="AG2783" t="s">
        <v>761</v>
      </c>
      <c r="AH2783" t="s">
        <v>762</v>
      </c>
      <c r="AI2783" t="s">
        <v>883</v>
      </c>
      <c r="AJ2783">
        <v>-1169</v>
      </c>
      <c r="AK2783">
        <v>0</v>
      </c>
      <c r="AL2783">
        <v>0</v>
      </c>
      <c r="AM2783" t="s">
        <v>764</v>
      </c>
      <c r="AN2783" t="s">
        <v>764</v>
      </c>
      <c r="AO2783" t="s">
        <v>764</v>
      </c>
    </row>
    <row r="2784" spans="1:41" x14ac:dyDescent="0.35">
      <c r="A2784">
        <v>1060734</v>
      </c>
      <c r="B2784" t="s">
        <v>740</v>
      </c>
      <c r="C2784" t="s">
        <v>741</v>
      </c>
      <c r="D2784" t="s">
        <v>375</v>
      </c>
      <c r="E2784" t="s">
        <v>396</v>
      </c>
      <c r="F2784" t="s">
        <v>869</v>
      </c>
      <c r="G2784">
        <v>2021</v>
      </c>
      <c r="H2784">
        <v>2</v>
      </c>
      <c r="I2784" t="s">
        <v>858</v>
      </c>
      <c r="J2784" s="29">
        <v>44255</v>
      </c>
      <c r="K2784" t="s">
        <v>744</v>
      </c>
      <c r="L2784" t="s">
        <v>769</v>
      </c>
      <c r="M2784" t="s">
        <v>896</v>
      </c>
      <c r="N2784" t="s">
        <v>897</v>
      </c>
      <c r="O2784" t="s">
        <v>850</v>
      </c>
      <c r="P2784" t="s">
        <v>673</v>
      </c>
      <c r="Q2784" t="s">
        <v>749</v>
      </c>
      <c r="R2784" t="s">
        <v>376</v>
      </c>
      <c r="S2784" t="s">
        <v>1042</v>
      </c>
      <c r="T2784" t="s">
        <v>751</v>
      </c>
      <c r="U2784" t="s">
        <v>752</v>
      </c>
      <c r="V2784" t="s">
        <v>753</v>
      </c>
      <c r="W2784" t="s">
        <v>397</v>
      </c>
      <c r="X2784" t="s">
        <v>1133</v>
      </c>
      <c r="Y2784" t="s">
        <v>755</v>
      </c>
      <c r="Z2784" t="s">
        <v>380</v>
      </c>
      <c r="AA2784" t="s">
        <v>1128</v>
      </c>
      <c r="AB2784" t="s">
        <v>1129</v>
      </c>
      <c r="AC2784" t="s">
        <v>758</v>
      </c>
      <c r="AD2784" t="s">
        <v>1049</v>
      </c>
      <c r="AE2784" t="s">
        <v>768</v>
      </c>
      <c r="AF2784" t="s">
        <v>882</v>
      </c>
      <c r="AG2784" t="s">
        <v>761</v>
      </c>
      <c r="AH2784" t="s">
        <v>762</v>
      </c>
      <c r="AI2784" t="s">
        <v>883</v>
      </c>
      <c r="AJ2784">
        <v>-569.72</v>
      </c>
      <c r="AK2784">
        <v>0</v>
      </c>
      <c r="AL2784">
        <v>0</v>
      </c>
      <c r="AM2784" t="s">
        <v>764</v>
      </c>
      <c r="AN2784" t="s">
        <v>764</v>
      </c>
      <c r="AO2784" t="s">
        <v>764</v>
      </c>
    </row>
    <row r="2785" spans="1:41" x14ac:dyDescent="0.35">
      <c r="A2785">
        <v>1060739</v>
      </c>
      <c r="B2785" t="s">
        <v>740</v>
      </c>
      <c r="C2785" t="s">
        <v>741</v>
      </c>
      <c r="D2785" t="s">
        <v>375</v>
      </c>
      <c r="E2785" t="s">
        <v>494</v>
      </c>
      <c r="F2785" t="s">
        <v>869</v>
      </c>
      <c r="G2785">
        <v>2021</v>
      </c>
      <c r="H2785">
        <v>2</v>
      </c>
      <c r="I2785" t="s">
        <v>858</v>
      </c>
      <c r="J2785" s="29">
        <v>44255</v>
      </c>
      <c r="K2785" t="s">
        <v>744</v>
      </c>
      <c r="L2785" t="s">
        <v>769</v>
      </c>
      <c r="M2785" t="s">
        <v>896</v>
      </c>
      <c r="N2785" t="s">
        <v>897</v>
      </c>
      <c r="O2785" t="s">
        <v>850</v>
      </c>
      <c r="P2785" t="s">
        <v>673</v>
      </c>
      <c r="Q2785" t="s">
        <v>749</v>
      </c>
      <c r="R2785" t="s">
        <v>490</v>
      </c>
      <c r="S2785" t="s">
        <v>1040</v>
      </c>
      <c r="T2785" t="s">
        <v>751</v>
      </c>
      <c r="U2785" t="s">
        <v>752</v>
      </c>
      <c r="V2785" t="s">
        <v>753</v>
      </c>
      <c r="W2785" t="s">
        <v>395</v>
      </c>
      <c r="X2785" t="s">
        <v>1132</v>
      </c>
      <c r="Y2785" t="s">
        <v>755</v>
      </c>
      <c r="Z2785" t="s">
        <v>380</v>
      </c>
      <c r="AA2785" t="s">
        <v>1128</v>
      </c>
      <c r="AB2785" t="s">
        <v>1129</v>
      </c>
      <c r="AC2785" t="s">
        <v>758</v>
      </c>
      <c r="AD2785" t="s">
        <v>1049</v>
      </c>
      <c r="AE2785" t="s">
        <v>766</v>
      </c>
      <c r="AF2785" t="s">
        <v>882</v>
      </c>
      <c r="AG2785" t="s">
        <v>761</v>
      </c>
      <c r="AH2785" t="s">
        <v>762</v>
      </c>
      <c r="AI2785" t="s">
        <v>883</v>
      </c>
      <c r="AJ2785">
        <v>-307.41000000000003</v>
      </c>
      <c r="AK2785">
        <v>0</v>
      </c>
      <c r="AL2785">
        <v>0</v>
      </c>
      <c r="AM2785" t="s">
        <v>764</v>
      </c>
      <c r="AN2785" t="s">
        <v>764</v>
      </c>
      <c r="AO2785" t="s">
        <v>764</v>
      </c>
    </row>
    <row r="2786" spans="1:41" x14ac:dyDescent="0.35">
      <c r="A2786">
        <v>1060740</v>
      </c>
      <c r="B2786" t="s">
        <v>740</v>
      </c>
      <c r="C2786" t="s">
        <v>741</v>
      </c>
      <c r="D2786" t="s">
        <v>375</v>
      </c>
      <c r="E2786" t="s">
        <v>495</v>
      </c>
      <c r="F2786" t="s">
        <v>869</v>
      </c>
      <c r="G2786">
        <v>2021</v>
      </c>
      <c r="H2786">
        <v>2</v>
      </c>
      <c r="I2786" t="s">
        <v>858</v>
      </c>
      <c r="J2786" s="29">
        <v>44255</v>
      </c>
      <c r="K2786" t="s">
        <v>744</v>
      </c>
      <c r="L2786" t="s">
        <v>769</v>
      </c>
      <c r="M2786" t="s">
        <v>896</v>
      </c>
      <c r="N2786" t="s">
        <v>897</v>
      </c>
      <c r="O2786" t="s">
        <v>850</v>
      </c>
      <c r="P2786" t="s">
        <v>673</v>
      </c>
      <c r="Q2786" t="s">
        <v>749</v>
      </c>
      <c r="R2786" t="s">
        <v>490</v>
      </c>
      <c r="S2786" t="s">
        <v>1040</v>
      </c>
      <c r="T2786" t="s">
        <v>751</v>
      </c>
      <c r="U2786" t="s">
        <v>752</v>
      </c>
      <c r="V2786" t="s">
        <v>753</v>
      </c>
      <c r="W2786" t="s">
        <v>397</v>
      </c>
      <c r="X2786" t="s">
        <v>1133</v>
      </c>
      <c r="Y2786" t="s">
        <v>755</v>
      </c>
      <c r="Z2786" t="s">
        <v>380</v>
      </c>
      <c r="AA2786" t="s">
        <v>1128</v>
      </c>
      <c r="AB2786" t="s">
        <v>1129</v>
      </c>
      <c r="AC2786" t="s">
        <v>758</v>
      </c>
      <c r="AD2786" t="s">
        <v>1049</v>
      </c>
      <c r="AE2786" t="s">
        <v>766</v>
      </c>
      <c r="AF2786" t="s">
        <v>882</v>
      </c>
      <c r="AG2786" t="s">
        <v>761</v>
      </c>
      <c r="AH2786" t="s">
        <v>762</v>
      </c>
      <c r="AI2786" t="s">
        <v>883</v>
      </c>
      <c r="AJ2786">
        <v>-4768.6000000000004</v>
      </c>
      <c r="AK2786">
        <v>0</v>
      </c>
      <c r="AL2786">
        <v>0</v>
      </c>
      <c r="AM2786" t="s">
        <v>764</v>
      </c>
      <c r="AN2786" t="s">
        <v>764</v>
      </c>
      <c r="AO2786" t="s">
        <v>764</v>
      </c>
    </row>
    <row r="2787" spans="1:41" x14ac:dyDescent="0.35">
      <c r="A2787">
        <v>1060744</v>
      </c>
      <c r="B2787" t="s">
        <v>740</v>
      </c>
      <c r="C2787" t="s">
        <v>741</v>
      </c>
      <c r="D2787" t="s">
        <v>375</v>
      </c>
      <c r="E2787" t="s">
        <v>564</v>
      </c>
      <c r="F2787" t="s">
        <v>869</v>
      </c>
      <c r="G2787">
        <v>2021</v>
      </c>
      <c r="H2787">
        <v>2</v>
      </c>
      <c r="I2787" t="s">
        <v>858</v>
      </c>
      <c r="J2787" s="29">
        <v>44255</v>
      </c>
      <c r="K2787" t="s">
        <v>744</v>
      </c>
      <c r="L2787" t="s">
        <v>769</v>
      </c>
      <c r="M2787" t="s">
        <v>896</v>
      </c>
      <c r="N2787" t="s">
        <v>897</v>
      </c>
      <c r="O2787" t="s">
        <v>850</v>
      </c>
      <c r="P2787" t="s">
        <v>673</v>
      </c>
      <c r="Q2787" t="s">
        <v>749</v>
      </c>
      <c r="R2787" t="s">
        <v>561</v>
      </c>
      <c r="S2787" t="s">
        <v>1037</v>
      </c>
      <c r="T2787" t="s">
        <v>751</v>
      </c>
      <c r="U2787" t="s">
        <v>752</v>
      </c>
      <c r="V2787" t="s">
        <v>753</v>
      </c>
      <c r="W2787" t="s">
        <v>392</v>
      </c>
      <c r="X2787" t="s">
        <v>881</v>
      </c>
      <c r="Y2787" t="s">
        <v>755</v>
      </c>
      <c r="Z2787" t="s">
        <v>380</v>
      </c>
      <c r="AA2787" t="s">
        <v>1128</v>
      </c>
      <c r="AB2787" t="s">
        <v>1129</v>
      </c>
      <c r="AC2787" t="s">
        <v>758</v>
      </c>
      <c r="AD2787" t="s">
        <v>1049</v>
      </c>
      <c r="AE2787" t="s">
        <v>562</v>
      </c>
      <c r="AF2787" t="s">
        <v>882</v>
      </c>
      <c r="AG2787" t="s">
        <v>761</v>
      </c>
      <c r="AH2787" t="s">
        <v>762</v>
      </c>
      <c r="AI2787" t="s">
        <v>883</v>
      </c>
      <c r="AJ2787">
        <v>-208.69</v>
      </c>
      <c r="AK2787">
        <v>0</v>
      </c>
      <c r="AL2787">
        <v>0</v>
      </c>
      <c r="AM2787" t="s">
        <v>764</v>
      </c>
      <c r="AN2787" t="s">
        <v>764</v>
      </c>
      <c r="AO2787" t="s">
        <v>764</v>
      </c>
    </row>
    <row r="2788" spans="1:41" x14ac:dyDescent="0.35">
      <c r="A2788">
        <v>1102881</v>
      </c>
      <c r="B2788" t="s">
        <v>740</v>
      </c>
      <c r="C2788" t="s">
        <v>741</v>
      </c>
      <c r="D2788" t="s">
        <v>375</v>
      </c>
      <c r="E2788" t="s">
        <v>577</v>
      </c>
      <c r="F2788" t="s">
        <v>869</v>
      </c>
      <c r="G2788">
        <v>2021</v>
      </c>
      <c r="H2788">
        <v>2</v>
      </c>
      <c r="I2788" t="s">
        <v>858</v>
      </c>
      <c r="J2788" s="29">
        <v>44255</v>
      </c>
      <c r="K2788" t="s">
        <v>744</v>
      </c>
      <c r="L2788" t="s">
        <v>769</v>
      </c>
      <c r="M2788" t="s">
        <v>896</v>
      </c>
      <c r="N2788" t="s">
        <v>897</v>
      </c>
      <c r="O2788" t="s">
        <v>850</v>
      </c>
      <c r="P2788" t="s">
        <v>673</v>
      </c>
      <c r="Q2788" t="s">
        <v>749</v>
      </c>
      <c r="R2788" t="s">
        <v>574</v>
      </c>
      <c r="S2788" t="s">
        <v>1033</v>
      </c>
      <c r="T2788" t="s">
        <v>751</v>
      </c>
      <c r="U2788" t="s">
        <v>752</v>
      </c>
      <c r="V2788" t="s">
        <v>753</v>
      </c>
      <c r="W2788" t="s">
        <v>395</v>
      </c>
      <c r="X2788" t="s">
        <v>1132</v>
      </c>
      <c r="Y2788" t="s">
        <v>755</v>
      </c>
      <c r="Z2788" t="s">
        <v>380</v>
      </c>
      <c r="AA2788" t="s">
        <v>1128</v>
      </c>
      <c r="AB2788" t="s">
        <v>1129</v>
      </c>
      <c r="AC2788" t="s">
        <v>758</v>
      </c>
      <c r="AD2788" t="s">
        <v>1049</v>
      </c>
      <c r="AE2788" t="s">
        <v>575</v>
      </c>
      <c r="AF2788" t="s">
        <v>882</v>
      </c>
      <c r="AG2788" t="s">
        <v>761</v>
      </c>
      <c r="AH2788" t="s">
        <v>762</v>
      </c>
      <c r="AI2788" t="s">
        <v>883</v>
      </c>
      <c r="AJ2788">
        <v>-661.67</v>
      </c>
      <c r="AK2788">
        <v>0</v>
      </c>
      <c r="AL2788">
        <v>0</v>
      </c>
      <c r="AM2788" t="s">
        <v>764</v>
      </c>
      <c r="AN2788" t="s">
        <v>764</v>
      </c>
      <c r="AO2788" t="s">
        <v>764</v>
      </c>
    </row>
    <row r="2789" spans="1:41" x14ac:dyDescent="0.35">
      <c r="A2789">
        <v>1399917</v>
      </c>
      <c r="B2789" t="s">
        <v>740</v>
      </c>
      <c r="C2789" t="s">
        <v>741</v>
      </c>
      <c r="D2789" t="s">
        <v>375</v>
      </c>
      <c r="E2789" t="s">
        <v>549</v>
      </c>
      <c r="F2789" t="s">
        <v>869</v>
      </c>
      <c r="G2789">
        <v>2021</v>
      </c>
      <c r="H2789">
        <v>2</v>
      </c>
      <c r="I2789" t="s">
        <v>858</v>
      </c>
      <c r="J2789" s="29">
        <v>44255</v>
      </c>
      <c r="K2789" t="s">
        <v>744</v>
      </c>
      <c r="L2789" t="s">
        <v>769</v>
      </c>
      <c r="M2789" t="s">
        <v>896</v>
      </c>
      <c r="N2789" t="s">
        <v>897</v>
      </c>
      <c r="O2789" t="s">
        <v>850</v>
      </c>
      <c r="P2789" t="s">
        <v>673</v>
      </c>
      <c r="Q2789" t="s">
        <v>749</v>
      </c>
      <c r="R2789" t="s">
        <v>544</v>
      </c>
      <c r="S2789" t="s">
        <v>1038</v>
      </c>
      <c r="T2789" t="s">
        <v>751</v>
      </c>
      <c r="U2789" t="s">
        <v>752</v>
      </c>
      <c r="V2789" t="s">
        <v>753</v>
      </c>
      <c r="W2789" t="s">
        <v>401</v>
      </c>
      <c r="X2789" t="s">
        <v>1113</v>
      </c>
      <c r="Y2789" t="s">
        <v>755</v>
      </c>
      <c r="Z2789" t="s">
        <v>380</v>
      </c>
      <c r="AA2789" t="s">
        <v>1128</v>
      </c>
      <c r="AB2789" t="s">
        <v>1129</v>
      </c>
      <c r="AC2789" t="s">
        <v>758</v>
      </c>
      <c r="AD2789" t="s">
        <v>1049</v>
      </c>
      <c r="AE2789" t="s">
        <v>768</v>
      </c>
      <c r="AF2789" t="s">
        <v>1056</v>
      </c>
      <c r="AG2789" t="s">
        <v>761</v>
      </c>
      <c r="AH2789" t="s">
        <v>762</v>
      </c>
      <c r="AI2789" t="s">
        <v>1057</v>
      </c>
      <c r="AJ2789">
        <v>-2304.13</v>
      </c>
      <c r="AK2789">
        <v>0</v>
      </c>
      <c r="AL2789">
        <v>0</v>
      </c>
      <c r="AM2789" t="s">
        <v>764</v>
      </c>
      <c r="AN2789" t="s">
        <v>764</v>
      </c>
      <c r="AO2789" t="s">
        <v>764</v>
      </c>
    </row>
    <row r="2790" spans="1:41" x14ac:dyDescent="0.35">
      <c r="A2790">
        <v>1399939</v>
      </c>
      <c r="B2790" t="s">
        <v>740</v>
      </c>
      <c r="C2790" t="s">
        <v>741</v>
      </c>
      <c r="D2790" t="s">
        <v>375</v>
      </c>
      <c r="E2790" t="s">
        <v>400</v>
      </c>
      <c r="F2790" t="s">
        <v>869</v>
      </c>
      <c r="G2790">
        <v>2021</v>
      </c>
      <c r="H2790">
        <v>2</v>
      </c>
      <c r="I2790" t="s">
        <v>858</v>
      </c>
      <c r="J2790" s="29">
        <v>44255</v>
      </c>
      <c r="K2790" t="s">
        <v>744</v>
      </c>
      <c r="L2790" t="s">
        <v>769</v>
      </c>
      <c r="M2790" t="s">
        <v>896</v>
      </c>
      <c r="N2790" t="s">
        <v>897</v>
      </c>
      <c r="O2790" t="s">
        <v>850</v>
      </c>
      <c r="P2790" t="s">
        <v>673</v>
      </c>
      <c r="Q2790" t="s">
        <v>749</v>
      </c>
      <c r="R2790" t="s">
        <v>376</v>
      </c>
      <c r="S2790" t="s">
        <v>1042</v>
      </c>
      <c r="T2790" t="s">
        <v>751</v>
      </c>
      <c r="U2790" t="s">
        <v>752</v>
      </c>
      <c r="V2790" t="s">
        <v>753</v>
      </c>
      <c r="W2790" t="s">
        <v>401</v>
      </c>
      <c r="X2790" t="s">
        <v>1113</v>
      </c>
      <c r="Y2790" t="s">
        <v>755</v>
      </c>
      <c r="Z2790" t="s">
        <v>380</v>
      </c>
      <c r="AA2790" t="s">
        <v>1128</v>
      </c>
      <c r="AB2790" t="s">
        <v>1129</v>
      </c>
      <c r="AC2790" t="s">
        <v>758</v>
      </c>
      <c r="AD2790" t="s">
        <v>1049</v>
      </c>
      <c r="AE2790" t="s">
        <v>768</v>
      </c>
      <c r="AF2790" t="s">
        <v>1056</v>
      </c>
      <c r="AG2790" t="s">
        <v>761</v>
      </c>
      <c r="AH2790" t="s">
        <v>762</v>
      </c>
      <c r="AI2790" t="s">
        <v>1057</v>
      </c>
      <c r="AJ2790">
        <v>-7.51</v>
      </c>
      <c r="AK2790">
        <v>0</v>
      </c>
      <c r="AL2790">
        <v>0</v>
      </c>
      <c r="AM2790" t="s">
        <v>764</v>
      </c>
      <c r="AN2790" t="s">
        <v>764</v>
      </c>
      <c r="AO2790" t="s">
        <v>764</v>
      </c>
    </row>
    <row r="2791" spans="1:41" x14ac:dyDescent="0.35">
      <c r="A2791">
        <v>1399939</v>
      </c>
      <c r="B2791" t="s">
        <v>740</v>
      </c>
      <c r="C2791" t="s">
        <v>741</v>
      </c>
      <c r="D2791" t="s">
        <v>375</v>
      </c>
      <c r="E2791" t="s">
        <v>400</v>
      </c>
      <c r="F2791" t="s">
        <v>869</v>
      </c>
      <c r="G2791">
        <v>2021</v>
      </c>
      <c r="H2791">
        <v>2</v>
      </c>
      <c r="I2791" t="s">
        <v>858</v>
      </c>
      <c r="J2791" s="29">
        <v>44255</v>
      </c>
      <c r="K2791" t="s">
        <v>744</v>
      </c>
      <c r="L2791" t="s">
        <v>769</v>
      </c>
      <c r="M2791" t="s">
        <v>896</v>
      </c>
      <c r="N2791" t="s">
        <v>897</v>
      </c>
      <c r="O2791" t="s">
        <v>850</v>
      </c>
      <c r="P2791" t="s">
        <v>673</v>
      </c>
      <c r="Q2791" t="s">
        <v>749</v>
      </c>
      <c r="R2791" t="s">
        <v>376</v>
      </c>
      <c r="S2791" t="s">
        <v>1042</v>
      </c>
      <c r="T2791" t="s">
        <v>751</v>
      </c>
      <c r="U2791" t="s">
        <v>752</v>
      </c>
      <c r="V2791" t="s">
        <v>753</v>
      </c>
      <c r="W2791" t="s">
        <v>401</v>
      </c>
      <c r="X2791" t="s">
        <v>1113</v>
      </c>
      <c r="Y2791" t="s">
        <v>755</v>
      </c>
      <c r="Z2791" t="s">
        <v>380</v>
      </c>
      <c r="AA2791" t="s">
        <v>1128</v>
      </c>
      <c r="AB2791" t="s">
        <v>1129</v>
      </c>
      <c r="AC2791" t="s">
        <v>758</v>
      </c>
      <c r="AD2791" t="s">
        <v>1049</v>
      </c>
      <c r="AE2791" t="s">
        <v>768</v>
      </c>
      <c r="AF2791" t="s">
        <v>1056</v>
      </c>
      <c r="AG2791" t="s">
        <v>761</v>
      </c>
      <c r="AH2791" t="s">
        <v>762</v>
      </c>
      <c r="AI2791" t="s">
        <v>1057</v>
      </c>
      <c r="AJ2791">
        <v>-135.26</v>
      </c>
      <c r="AK2791">
        <v>0</v>
      </c>
      <c r="AL2791">
        <v>0</v>
      </c>
      <c r="AM2791" t="s">
        <v>764</v>
      </c>
      <c r="AN2791" t="s">
        <v>764</v>
      </c>
      <c r="AO2791" t="s">
        <v>764</v>
      </c>
    </row>
    <row r="2792" spans="1:41" x14ac:dyDescent="0.35">
      <c r="A2792">
        <v>1399939</v>
      </c>
      <c r="B2792" t="s">
        <v>740</v>
      </c>
      <c r="C2792" t="s">
        <v>741</v>
      </c>
      <c r="D2792" t="s">
        <v>375</v>
      </c>
      <c r="E2792" t="s">
        <v>400</v>
      </c>
      <c r="F2792" t="s">
        <v>869</v>
      </c>
      <c r="G2792">
        <v>2021</v>
      </c>
      <c r="H2792">
        <v>2</v>
      </c>
      <c r="I2792" t="s">
        <v>858</v>
      </c>
      <c r="J2792" s="29">
        <v>44255</v>
      </c>
      <c r="K2792" t="s">
        <v>744</v>
      </c>
      <c r="L2792" t="s">
        <v>769</v>
      </c>
      <c r="M2792" t="s">
        <v>896</v>
      </c>
      <c r="N2792" t="s">
        <v>897</v>
      </c>
      <c r="O2792" t="s">
        <v>850</v>
      </c>
      <c r="P2792" t="s">
        <v>673</v>
      </c>
      <c r="Q2792" t="s">
        <v>749</v>
      </c>
      <c r="R2792" t="s">
        <v>376</v>
      </c>
      <c r="S2792" t="s">
        <v>1042</v>
      </c>
      <c r="T2792" t="s">
        <v>751</v>
      </c>
      <c r="U2792" t="s">
        <v>752</v>
      </c>
      <c r="V2792" t="s">
        <v>753</v>
      </c>
      <c r="W2792" t="s">
        <v>401</v>
      </c>
      <c r="X2792" t="s">
        <v>1113</v>
      </c>
      <c r="Y2792" t="s">
        <v>755</v>
      </c>
      <c r="Z2792" t="s">
        <v>380</v>
      </c>
      <c r="AA2792" t="s">
        <v>1128</v>
      </c>
      <c r="AB2792" t="s">
        <v>1129</v>
      </c>
      <c r="AC2792" t="s">
        <v>758</v>
      </c>
      <c r="AD2792" t="s">
        <v>1049</v>
      </c>
      <c r="AE2792" t="s">
        <v>768</v>
      </c>
      <c r="AF2792" t="s">
        <v>1056</v>
      </c>
      <c r="AG2792" t="s">
        <v>761</v>
      </c>
      <c r="AH2792" t="s">
        <v>762</v>
      </c>
      <c r="AI2792" t="s">
        <v>1057</v>
      </c>
      <c r="AJ2792">
        <v>-517.38</v>
      </c>
      <c r="AK2792">
        <v>0</v>
      </c>
      <c r="AL2792">
        <v>0</v>
      </c>
      <c r="AM2792" t="s">
        <v>764</v>
      </c>
      <c r="AN2792" t="s">
        <v>764</v>
      </c>
      <c r="AO2792" t="s">
        <v>764</v>
      </c>
    </row>
    <row r="2793" spans="1:41" x14ac:dyDescent="0.35">
      <c r="A2793">
        <v>1399939</v>
      </c>
      <c r="B2793" t="s">
        <v>740</v>
      </c>
      <c r="C2793" t="s">
        <v>741</v>
      </c>
      <c r="D2793" t="s">
        <v>375</v>
      </c>
      <c r="E2793" t="s">
        <v>400</v>
      </c>
      <c r="F2793" t="s">
        <v>869</v>
      </c>
      <c r="G2793">
        <v>2021</v>
      </c>
      <c r="H2793">
        <v>2</v>
      </c>
      <c r="I2793" t="s">
        <v>858</v>
      </c>
      <c r="J2793" s="29">
        <v>44255</v>
      </c>
      <c r="K2793" t="s">
        <v>744</v>
      </c>
      <c r="L2793" t="s">
        <v>769</v>
      </c>
      <c r="M2793" t="s">
        <v>896</v>
      </c>
      <c r="N2793" t="s">
        <v>897</v>
      </c>
      <c r="O2793" t="s">
        <v>850</v>
      </c>
      <c r="P2793" t="s">
        <v>673</v>
      </c>
      <c r="Q2793" t="s">
        <v>749</v>
      </c>
      <c r="R2793" t="s">
        <v>376</v>
      </c>
      <c r="S2793" t="s">
        <v>1042</v>
      </c>
      <c r="T2793" t="s">
        <v>751</v>
      </c>
      <c r="U2793" t="s">
        <v>752</v>
      </c>
      <c r="V2793" t="s">
        <v>753</v>
      </c>
      <c r="W2793" t="s">
        <v>401</v>
      </c>
      <c r="X2793" t="s">
        <v>1113</v>
      </c>
      <c r="Y2793" t="s">
        <v>755</v>
      </c>
      <c r="Z2793" t="s">
        <v>380</v>
      </c>
      <c r="AA2793" t="s">
        <v>1128</v>
      </c>
      <c r="AB2793" t="s">
        <v>1129</v>
      </c>
      <c r="AC2793" t="s">
        <v>758</v>
      </c>
      <c r="AD2793" t="s">
        <v>1049</v>
      </c>
      <c r="AE2793" t="s">
        <v>768</v>
      </c>
      <c r="AF2793" t="s">
        <v>1056</v>
      </c>
      <c r="AG2793" t="s">
        <v>761</v>
      </c>
      <c r="AH2793" t="s">
        <v>762</v>
      </c>
      <c r="AI2793" t="s">
        <v>1057</v>
      </c>
      <c r="AJ2793">
        <v>-624.1</v>
      </c>
      <c r="AK2793">
        <v>0</v>
      </c>
      <c r="AL2793">
        <v>0</v>
      </c>
      <c r="AM2793" t="s">
        <v>764</v>
      </c>
      <c r="AN2793" t="s">
        <v>764</v>
      </c>
      <c r="AO2793" t="s">
        <v>764</v>
      </c>
    </row>
    <row r="2794" spans="1:41" x14ac:dyDescent="0.35">
      <c r="A2794">
        <v>1399939</v>
      </c>
      <c r="B2794" t="s">
        <v>740</v>
      </c>
      <c r="C2794" t="s">
        <v>741</v>
      </c>
      <c r="D2794" t="s">
        <v>375</v>
      </c>
      <c r="E2794" t="s">
        <v>400</v>
      </c>
      <c r="F2794" t="s">
        <v>869</v>
      </c>
      <c r="G2794">
        <v>2021</v>
      </c>
      <c r="H2794">
        <v>2</v>
      </c>
      <c r="I2794" t="s">
        <v>858</v>
      </c>
      <c r="J2794" s="29">
        <v>44255</v>
      </c>
      <c r="K2794" t="s">
        <v>744</v>
      </c>
      <c r="L2794" t="s">
        <v>769</v>
      </c>
      <c r="M2794" t="s">
        <v>896</v>
      </c>
      <c r="N2794" t="s">
        <v>897</v>
      </c>
      <c r="O2794" t="s">
        <v>850</v>
      </c>
      <c r="P2794" t="s">
        <v>673</v>
      </c>
      <c r="Q2794" t="s">
        <v>749</v>
      </c>
      <c r="R2794" t="s">
        <v>376</v>
      </c>
      <c r="S2794" t="s">
        <v>1042</v>
      </c>
      <c r="T2794" t="s">
        <v>751</v>
      </c>
      <c r="U2794" t="s">
        <v>752</v>
      </c>
      <c r="V2794" t="s">
        <v>753</v>
      </c>
      <c r="W2794" t="s">
        <v>401</v>
      </c>
      <c r="X2794" t="s">
        <v>1113</v>
      </c>
      <c r="Y2794" t="s">
        <v>755</v>
      </c>
      <c r="Z2794" t="s">
        <v>380</v>
      </c>
      <c r="AA2794" t="s">
        <v>1128</v>
      </c>
      <c r="AB2794" t="s">
        <v>1129</v>
      </c>
      <c r="AC2794" t="s">
        <v>758</v>
      </c>
      <c r="AD2794" t="s">
        <v>1049</v>
      </c>
      <c r="AE2794" t="s">
        <v>768</v>
      </c>
      <c r="AF2794" t="s">
        <v>1056</v>
      </c>
      <c r="AG2794" t="s">
        <v>761</v>
      </c>
      <c r="AH2794" t="s">
        <v>762</v>
      </c>
      <c r="AI2794" t="s">
        <v>1057</v>
      </c>
      <c r="AJ2794">
        <v>-625.63</v>
      </c>
      <c r="AK2794">
        <v>0</v>
      </c>
      <c r="AL2794">
        <v>0</v>
      </c>
      <c r="AM2794" t="s">
        <v>764</v>
      </c>
      <c r="AN2794" t="s">
        <v>764</v>
      </c>
      <c r="AO2794" t="s">
        <v>764</v>
      </c>
    </row>
    <row r="2795" spans="1:41" x14ac:dyDescent="0.35">
      <c r="A2795">
        <v>1399939</v>
      </c>
      <c r="B2795" t="s">
        <v>740</v>
      </c>
      <c r="C2795" t="s">
        <v>741</v>
      </c>
      <c r="D2795" t="s">
        <v>375</v>
      </c>
      <c r="E2795" t="s">
        <v>400</v>
      </c>
      <c r="F2795" t="s">
        <v>869</v>
      </c>
      <c r="G2795">
        <v>2021</v>
      </c>
      <c r="H2795">
        <v>2</v>
      </c>
      <c r="I2795" t="s">
        <v>858</v>
      </c>
      <c r="J2795" s="29">
        <v>44255</v>
      </c>
      <c r="K2795" t="s">
        <v>744</v>
      </c>
      <c r="L2795" t="s">
        <v>769</v>
      </c>
      <c r="M2795" t="s">
        <v>896</v>
      </c>
      <c r="N2795" t="s">
        <v>897</v>
      </c>
      <c r="O2795" t="s">
        <v>850</v>
      </c>
      <c r="P2795" t="s">
        <v>673</v>
      </c>
      <c r="Q2795" t="s">
        <v>749</v>
      </c>
      <c r="R2795" t="s">
        <v>376</v>
      </c>
      <c r="S2795" t="s">
        <v>1042</v>
      </c>
      <c r="T2795" t="s">
        <v>751</v>
      </c>
      <c r="U2795" t="s">
        <v>752</v>
      </c>
      <c r="V2795" t="s">
        <v>753</v>
      </c>
      <c r="W2795" t="s">
        <v>401</v>
      </c>
      <c r="X2795" t="s">
        <v>1113</v>
      </c>
      <c r="Y2795" t="s">
        <v>755</v>
      </c>
      <c r="Z2795" t="s">
        <v>380</v>
      </c>
      <c r="AA2795" t="s">
        <v>1128</v>
      </c>
      <c r="AB2795" t="s">
        <v>1129</v>
      </c>
      <c r="AC2795" t="s">
        <v>758</v>
      </c>
      <c r="AD2795" t="s">
        <v>1049</v>
      </c>
      <c r="AE2795" t="s">
        <v>768</v>
      </c>
      <c r="AF2795" t="s">
        <v>1056</v>
      </c>
      <c r="AG2795" t="s">
        <v>761</v>
      </c>
      <c r="AH2795" t="s">
        <v>762</v>
      </c>
      <c r="AI2795" t="s">
        <v>1057</v>
      </c>
      <c r="AJ2795">
        <v>-849.53</v>
      </c>
      <c r="AK2795">
        <v>0</v>
      </c>
      <c r="AL2795">
        <v>0</v>
      </c>
      <c r="AM2795" t="s">
        <v>764</v>
      </c>
      <c r="AN2795" t="s">
        <v>764</v>
      </c>
      <c r="AO2795" t="s">
        <v>764</v>
      </c>
    </row>
    <row r="2796" spans="1:41" x14ac:dyDescent="0.35">
      <c r="A2796">
        <v>1399939</v>
      </c>
      <c r="B2796" t="s">
        <v>740</v>
      </c>
      <c r="C2796" t="s">
        <v>741</v>
      </c>
      <c r="D2796" t="s">
        <v>375</v>
      </c>
      <c r="E2796" t="s">
        <v>400</v>
      </c>
      <c r="F2796" t="s">
        <v>869</v>
      </c>
      <c r="G2796">
        <v>2021</v>
      </c>
      <c r="H2796">
        <v>2</v>
      </c>
      <c r="I2796" t="s">
        <v>858</v>
      </c>
      <c r="J2796" s="29">
        <v>44255</v>
      </c>
      <c r="K2796" t="s">
        <v>744</v>
      </c>
      <c r="L2796" t="s">
        <v>769</v>
      </c>
      <c r="M2796" t="s">
        <v>896</v>
      </c>
      <c r="N2796" t="s">
        <v>897</v>
      </c>
      <c r="O2796" t="s">
        <v>850</v>
      </c>
      <c r="P2796" t="s">
        <v>673</v>
      </c>
      <c r="Q2796" t="s">
        <v>749</v>
      </c>
      <c r="R2796" t="s">
        <v>376</v>
      </c>
      <c r="S2796" t="s">
        <v>1042</v>
      </c>
      <c r="T2796" t="s">
        <v>751</v>
      </c>
      <c r="U2796" t="s">
        <v>752</v>
      </c>
      <c r="V2796" t="s">
        <v>753</v>
      </c>
      <c r="W2796" t="s">
        <v>401</v>
      </c>
      <c r="X2796" t="s">
        <v>1113</v>
      </c>
      <c r="Y2796" t="s">
        <v>755</v>
      </c>
      <c r="Z2796" t="s">
        <v>380</v>
      </c>
      <c r="AA2796" t="s">
        <v>1128</v>
      </c>
      <c r="AB2796" t="s">
        <v>1129</v>
      </c>
      <c r="AC2796" t="s">
        <v>758</v>
      </c>
      <c r="AD2796" t="s">
        <v>1049</v>
      </c>
      <c r="AE2796" t="s">
        <v>768</v>
      </c>
      <c r="AF2796" t="s">
        <v>1056</v>
      </c>
      <c r="AG2796" t="s">
        <v>761</v>
      </c>
      <c r="AH2796" t="s">
        <v>762</v>
      </c>
      <c r="AI2796" t="s">
        <v>1057</v>
      </c>
      <c r="AJ2796">
        <v>-2187.2600000000002</v>
      </c>
      <c r="AK2796">
        <v>0</v>
      </c>
      <c r="AL2796">
        <v>0</v>
      </c>
      <c r="AM2796" t="s">
        <v>764</v>
      </c>
      <c r="AN2796" t="s">
        <v>764</v>
      </c>
      <c r="AO2796" t="s">
        <v>764</v>
      </c>
    </row>
    <row r="2797" spans="1:41" x14ac:dyDescent="0.35">
      <c r="A2797">
        <v>1399939</v>
      </c>
      <c r="B2797" t="s">
        <v>740</v>
      </c>
      <c r="C2797" t="s">
        <v>741</v>
      </c>
      <c r="D2797" t="s">
        <v>375</v>
      </c>
      <c r="E2797" t="s">
        <v>400</v>
      </c>
      <c r="F2797" t="s">
        <v>869</v>
      </c>
      <c r="G2797">
        <v>2021</v>
      </c>
      <c r="H2797">
        <v>2</v>
      </c>
      <c r="I2797" t="s">
        <v>858</v>
      </c>
      <c r="J2797" s="29">
        <v>44255</v>
      </c>
      <c r="K2797" t="s">
        <v>744</v>
      </c>
      <c r="L2797" t="s">
        <v>769</v>
      </c>
      <c r="M2797" t="s">
        <v>896</v>
      </c>
      <c r="N2797" t="s">
        <v>897</v>
      </c>
      <c r="O2797" t="s">
        <v>850</v>
      </c>
      <c r="P2797" t="s">
        <v>673</v>
      </c>
      <c r="Q2797" t="s">
        <v>749</v>
      </c>
      <c r="R2797" t="s">
        <v>376</v>
      </c>
      <c r="S2797" t="s">
        <v>1042</v>
      </c>
      <c r="T2797" t="s">
        <v>751</v>
      </c>
      <c r="U2797" t="s">
        <v>752</v>
      </c>
      <c r="V2797" t="s">
        <v>753</v>
      </c>
      <c r="W2797" t="s">
        <v>401</v>
      </c>
      <c r="X2797" t="s">
        <v>1113</v>
      </c>
      <c r="Y2797" t="s">
        <v>755</v>
      </c>
      <c r="Z2797" t="s">
        <v>380</v>
      </c>
      <c r="AA2797" t="s">
        <v>1128</v>
      </c>
      <c r="AB2797" t="s">
        <v>1129</v>
      </c>
      <c r="AC2797" t="s">
        <v>758</v>
      </c>
      <c r="AD2797" t="s">
        <v>1049</v>
      </c>
      <c r="AE2797" t="s">
        <v>768</v>
      </c>
      <c r="AF2797" t="s">
        <v>1056</v>
      </c>
      <c r="AG2797" t="s">
        <v>761</v>
      </c>
      <c r="AH2797" t="s">
        <v>762</v>
      </c>
      <c r="AI2797" t="s">
        <v>1057</v>
      </c>
      <c r="AJ2797">
        <v>-4303.33</v>
      </c>
      <c r="AK2797">
        <v>0</v>
      </c>
      <c r="AL2797">
        <v>0</v>
      </c>
      <c r="AM2797" t="s">
        <v>764</v>
      </c>
      <c r="AN2797" t="s">
        <v>764</v>
      </c>
      <c r="AO2797" t="s">
        <v>764</v>
      </c>
    </row>
    <row r="2798" spans="1:41" x14ac:dyDescent="0.35">
      <c r="A2798">
        <v>1399956</v>
      </c>
      <c r="B2798" t="s">
        <v>740</v>
      </c>
      <c r="C2798" t="s">
        <v>741</v>
      </c>
      <c r="D2798" t="s">
        <v>375</v>
      </c>
      <c r="E2798" t="s">
        <v>496</v>
      </c>
      <c r="F2798" t="s">
        <v>869</v>
      </c>
      <c r="G2798">
        <v>2021</v>
      </c>
      <c r="H2798">
        <v>2</v>
      </c>
      <c r="I2798" t="s">
        <v>858</v>
      </c>
      <c r="J2798" s="29">
        <v>44255</v>
      </c>
      <c r="K2798" t="s">
        <v>744</v>
      </c>
      <c r="L2798" t="s">
        <v>769</v>
      </c>
      <c r="M2798" t="s">
        <v>896</v>
      </c>
      <c r="N2798" t="s">
        <v>897</v>
      </c>
      <c r="O2798" t="s">
        <v>850</v>
      </c>
      <c r="P2798" t="s">
        <v>673</v>
      </c>
      <c r="Q2798" t="s">
        <v>749</v>
      </c>
      <c r="R2798" t="s">
        <v>490</v>
      </c>
      <c r="S2798" t="s">
        <v>1040</v>
      </c>
      <c r="T2798" t="s">
        <v>751</v>
      </c>
      <c r="U2798" t="s">
        <v>752</v>
      </c>
      <c r="V2798" t="s">
        <v>753</v>
      </c>
      <c r="W2798" t="s">
        <v>401</v>
      </c>
      <c r="X2798" t="s">
        <v>1113</v>
      </c>
      <c r="Y2798" t="s">
        <v>755</v>
      </c>
      <c r="Z2798" t="s">
        <v>380</v>
      </c>
      <c r="AA2798" t="s">
        <v>1128</v>
      </c>
      <c r="AB2798" t="s">
        <v>1129</v>
      </c>
      <c r="AC2798" t="s">
        <v>758</v>
      </c>
      <c r="AD2798" t="s">
        <v>1049</v>
      </c>
      <c r="AE2798" t="s">
        <v>766</v>
      </c>
      <c r="AF2798" t="s">
        <v>1056</v>
      </c>
      <c r="AG2798" t="s">
        <v>761</v>
      </c>
      <c r="AH2798" t="s">
        <v>762</v>
      </c>
      <c r="AI2798" t="s">
        <v>1057</v>
      </c>
      <c r="AJ2798">
        <v>-152.94999999999999</v>
      </c>
      <c r="AK2798">
        <v>0</v>
      </c>
      <c r="AL2798">
        <v>0</v>
      </c>
      <c r="AM2798" t="s">
        <v>764</v>
      </c>
      <c r="AN2798" t="s">
        <v>764</v>
      </c>
      <c r="AO2798" t="s">
        <v>764</v>
      </c>
    </row>
    <row r="2799" spans="1:41" x14ac:dyDescent="0.35">
      <c r="A2799">
        <v>1399960</v>
      </c>
      <c r="B2799" t="s">
        <v>740</v>
      </c>
      <c r="C2799" t="s">
        <v>741</v>
      </c>
      <c r="D2799" t="s">
        <v>375</v>
      </c>
      <c r="E2799" t="s">
        <v>477</v>
      </c>
      <c r="F2799" t="s">
        <v>869</v>
      </c>
      <c r="G2799">
        <v>2021</v>
      </c>
      <c r="H2799">
        <v>2</v>
      </c>
      <c r="I2799" t="s">
        <v>858</v>
      </c>
      <c r="J2799" s="29">
        <v>44255</v>
      </c>
      <c r="K2799" t="s">
        <v>744</v>
      </c>
      <c r="L2799" t="s">
        <v>769</v>
      </c>
      <c r="M2799" t="s">
        <v>896</v>
      </c>
      <c r="N2799" t="s">
        <v>897</v>
      </c>
      <c r="O2799" t="s">
        <v>850</v>
      </c>
      <c r="P2799" t="s">
        <v>673</v>
      </c>
      <c r="Q2799" t="s">
        <v>749</v>
      </c>
      <c r="R2799" t="s">
        <v>471</v>
      </c>
      <c r="S2799" t="s">
        <v>1041</v>
      </c>
      <c r="T2799" t="s">
        <v>751</v>
      </c>
      <c r="U2799" t="s">
        <v>752</v>
      </c>
      <c r="V2799" t="s">
        <v>753</v>
      </c>
      <c r="W2799" t="s">
        <v>401</v>
      </c>
      <c r="X2799" t="s">
        <v>1113</v>
      </c>
      <c r="Y2799" t="s">
        <v>755</v>
      </c>
      <c r="Z2799" t="s">
        <v>380</v>
      </c>
      <c r="AA2799" t="s">
        <v>1128</v>
      </c>
      <c r="AB2799" t="s">
        <v>1129</v>
      </c>
      <c r="AC2799" t="s">
        <v>758</v>
      </c>
      <c r="AD2799" t="s">
        <v>1049</v>
      </c>
      <c r="AE2799" t="s">
        <v>472</v>
      </c>
      <c r="AF2799" t="s">
        <v>1056</v>
      </c>
      <c r="AG2799" t="s">
        <v>761</v>
      </c>
      <c r="AH2799" t="s">
        <v>762</v>
      </c>
      <c r="AI2799" t="s">
        <v>1057</v>
      </c>
      <c r="AJ2799">
        <v>-616.32000000000005</v>
      </c>
      <c r="AK2799">
        <v>0</v>
      </c>
      <c r="AL2799">
        <v>0</v>
      </c>
      <c r="AM2799" t="s">
        <v>764</v>
      </c>
      <c r="AN2799" t="s">
        <v>764</v>
      </c>
      <c r="AO2799" t="s">
        <v>764</v>
      </c>
    </row>
    <row r="2800" spans="1:41" x14ac:dyDescent="0.35">
      <c r="A2800">
        <v>1399960</v>
      </c>
      <c r="B2800" t="s">
        <v>740</v>
      </c>
      <c r="C2800" t="s">
        <v>741</v>
      </c>
      <c r="D2800" t="s">
        <v>375</v>
      </c>
      <c r="E2800" t="s">
        <v>477</v>
      </c>
      <c r="F2800" t="s">
        <v>869</v>
      </c>
      <c r="G2800">
        <v>2021</v>
      </c>
      <c r="H2800">
        <v>2</v>
      </c>
      <c r="I2800" t="s">
        <v>858</v>
      </c>
      <c r="J2800" s="29">
        <v>44255</v>
      </c>
      <c r="K2800" t="s">
        <v>744</v>
      </c>
      <c r="L2800" t="s">
        <v>769</v>
      </c>
      <c r="M2800" t="s">
        <v>896</v>
      </c>
      <c r="N2800" t="s">
        <v>897</v>
      </c>
      <c r="O2800" t="s">
        <v>850</v>
      </c>
      <c r="P2800" t="s">
        <v>673</v>
      </c>
      <c r="Q2800" t="s">
        <v>749</v>
      </c>
      <c r="R2800" t="s">
        <v>471</v>
      </c>
      <c r="S2800" t="s">
        <v>1041</v>
      </c>
      <c r="T2800" t="s">
        <v>751</v>
      </c>
      <c r="U2800" t="s">
        <v>752</v>
      </c>
      <c r="V2800" t="s">
        <v>753</v>
      </c>
      <c r="W2800" t="s">
        <v>401</v>
      </c>
      <c r="X2800" t="s">
        <v>1113</v>
      </c>
      <c r="Y2800" t="s">
        <v>755</v>
      </c>
      <c r="Z2800" t="s">
        <v>380</v>
      </c>
      <c r="AA2800" t="s">
        <v>1128</v>
      </c>
      <c r="AB2800" t="s">
        <v>1129</v>
      </c>
      <c r="AC2800" t="s">
        <v>758</v>
      </c>
      <c r="AD2800" t="s">
        <v>1049</v>
      </c>
      <c r="AE2800" t="s">
        <v>472</v>
      </c>
      <c r="AF2800" t="s">
        <v>1056</v>
      </c>
      <c r="AG2800" t="s">
        <v>761</v>
      </c>
      <c r="AH2800" t="s">
        <v>762</v>
      </c>
      <c r="AI2800" t="s">
        <v>1057</v>
      </c>
      <c r="AJ2800">
        <v>-696.86</v>
      </c>
      <c r="AK2800">
        <v>0</v>
      </c>
      <c r="AL2800">
        <v>0</v>
      </c>
      <c r="AM2800" t="s">
        <v>764</v>
      </c>
      <c r="AN2800" t="s">
        <v>764</v>
      </c>
      <c r="AO2800" t="s">
        <v>764</v>
      </c>
    </row>
    <row r="2801" spans="1:41" x14ac:dyDescent="0.35">
      <c r="A2801">
        <v>1720206</v>
      </c>
      <c r="B2801" t="s">
        <v>740</v>
      </c>
      <c r="C2801" t="s">
        <v>741</v>
      </c>
      <c r="D2801" t="s">
        <v>375</v>
      </c>
      <c r="E2801" t="s">
        <v>398</v>
      </c>
      <c r="F2801" t="s">
        <v>869</v>
      </c>
      <c r="G2801">
        <v>2021</v>
      </c>
      <c r="H2801">
        <v>2</v>
      </c>
      <c r="I2801" t="s">
        <v>858</v>
      </c>
      <c r="J2801" s="29">
        <v>44255</v>
      </c>
      <c r="K2801" t="s">
        <v>744</v>
      </c>
      <c r="L2801" t="s">
        <v>769</v>
      </c>
      <c r="M2801" t="s">
        <v>896</v>
      </c>
      <c r="N2801" t="s">
        <v>897</v>
      </c>
      <c r="O2801" t="s">
        <v>850</v>
      </c>
      <c r="P2801" t="s">
        <v>673</v>
      </c>
      <c r="Q2801" t="s">
        <v>749</v>
      </c>
      <c r="R2801" t="s">
        <v>376</v>
      </c>
      <c r="S2801" t="s">
        <v>1042</v>
      </c>
      <c r="T2801" t="s">
        <v>751</v>
      </c>
      <c r="U2801" t="s">
        <v>752</v>
      </c>
      <c r="V2801" t="s">
        <v>753</v>
      </c>
      <c r="W2801" t="s">
        <v>399</v>
      </c>
      <c r="X2801" t="s">
        <v>1115</v>
      </c>
      <c r="Y2801" t="s">
        <v>755</v>
      </c>
      <c r="Z2801" t="s">
        <v>380</v>
      </c>
      <c r="AA2801" t="s">
        <v>1128</v>
      </c>
      <c r="AB2801" t="s">
        <v>1129</v>
      </c>
      <c r="AC2801" t="s">
        <v>758</v>
      </c>
      <c r="AD2801" t="s">
        <v>1049</v>
      </c>
      <c r="AE2801" t="s">
        <v>768</v>
      </c>
      <c r="AF2801" t="s">
        <v>882</v>
      </c>
      <c r="AG2801" t="s">
        <v>761</v>
      </c>
      <c r="AH2801" t="s">
        <v>762</v>
      </c>
      <c r="AI2801" t="s">
        <v>883</v>
      </c>
      <c r="AJ2801">
        <v>-2671.43</v>
      </c>
      <c r="AK2801">
        <v>0</v>
      </c>
      <c r="AL2801">
        <v>0</v>
      </c>
      <c r="AM2801" t="s">
        <v>764</v>
      </c>
      <c r="AN2801" t="s">
        <v>764</v>
      </c>
      <c r="AO2801" t="s">
        <v>764</v>
      </c>
    </row>
    <row r="2802" spans="1:41" x14ac:dyDescent="0.35">
      <c r="A2802">
        <v>1720211</v>
      </c>
      <c r="B2802" t="s">
        <v>740</v>
      </c>
      <c r="C2802" t="s">
        <v>741</v>
      </c>
      <c r="D2802" t="s">
        <v>375</v>
      </c>
      <c r="E2802" t="s">
        <v>476</v>
      </c>
      <c r="F2802" t="s">
        <v>869</v>
      </c>
      <c r="G2802">
        <v>2021</v>
      </c>
      <c r="H2802">
        <v>2</v>
      </c>
      <c r="I2802" t="s">
        <v>858</v>
      </c>
      <c r="J2802" s="29">
        <v>44255</v>
      </c>
      <c r="K2802" t="s">
        <v>744</v>
      </c>
      <c r="L2802" t="s">
        <v>769</v>
      </c>
      <c r="M2802" t="s">
        <v>896</v>
      </c>
      <c r="N2802" t="s">
        <v>897</v>
      </c>
      <c r="O2802" t="s">
        <v>850</v>
      </c>
      <c r="P2802" t="s">
        <v>673</v>
      </c>
      <c r="Q2802" t="s">
        <v>749</v>
      </c>
      <c r="R2802" t="s">
        <v>471</v>
      </c>
      <c r="S2802" t="s">
        <v>1041</v>
      </c>
      <c r="T2802" t="s">
        <v>751</v>
      </c>
      <c r="U2802" t="s">
        <v>752</v>
      </c>
      <c r="V2802" t="s">
        <v>753</v>
      </c>
      <c r="W2802" t="s">
        <v>399</v>
      </c>
      <c r="X2802" t="s">
        <v>1115</v>
      </c>
      <c r="Y2802" t="s">
        <v>755</v>
      </c>
      <c r="Z2802" t="s">
        <v>380</v>
      </c>
      <c r="AA2802" t="s">
        <v>1128</v>
      </c>
      <c r="AB2802" t="s">
        <v>1129</v>
      </c>
      <c r="AC2802" t="s">
        <v>758</v>
      </c>
      <c r="AD2802" t="s">
        <v>1049</v>
      </c>
      <c r="AE2802" t="s">
        <v>472</v>
      </c>
      <c r="AF2802" t="s">
        <v>882</v>
      </c>
      <c r="AG2802" t="s">
        <v>761</v>
      </c>
      <c r="AH2802" t="s">
        <v>762</v>
      </c>
      <c r="AI2802" t="s">
        <v>883</v>
      </c>
      <c r="AJ2802">
        <v>-768.9</v>
      </c>
      <c r="AK2802">
        <v>0</v>
      </c>
      <c r="AL2802">
        <v>0</v>
      </c>
      <c r="AM2802" t="s">
        <v>764</v>
      </c>
      <c r="AN2802" t="s">
        <v>764</v>
      </c>
      <c r="AO2802" t="s">
        <v>764</v>
      </c>
    </row>
    <row r="2803" spans="1:41" x14ac:dyDescent="0.35">
      <c r="A2803">
        <v>1022702</v>
      </c>
      <c r="B2803" t="s">
        <v>740</v>
      </c>
      <c r="C2803" t="s">
        <v>741</v>
      </c>
      <c r="D2803" t="s">
        <v>375</v>
      </c>
      <c r="E2803" t="s">
        <v>493</v>
      </c>
      <c r="F2803" t="s">
        <v>869</v>
      </c>
      <c r="G2803">
        <v>2021</v>
      </c>
      <c r="H2803">
        <v>2</v>
      </c>
      <c r="I2803" t="s">
        <v>858</v>
      </c>
      <c r="J2803" s="29">
        <v>44255</v>
      </c>
      <c r="K2803" t="s">
        <v>744</v>
      </c>
      <c r="L2803" t="s">
        <v>769</v>
      </c>
      <c r="M2803" t="s">
        <v>898</v>
      </c>
      <c r="N2803" t="s">
        <v>899</v>
      </c>
      <c r="O2803" t="s">
        <v>850</v>
      </c>
      <c r="P2803" t="s">
        <v>673</v>
      </c>
      <c r="Q2803" t="s">
        <v>749</v>
      </c>
      <c r="R2803" t="s">
        <v>490</v>
      </c>
      <c r="S2803" t="s">
        <v>1040</v>
      </c>
      <c r="T2803" t="s">
        <v>751</v>
      </c>
      <c r="U2803" t="s">
        <v>752</v>
      </c>
      <c r="V2803" t="s">
        <v>753</v>
      </c>
      <c r="W2803" t="s">
        <v>392</v>
      </c>
      <c r="X2803" t="s">
        <v>881</v>
      </c>
      <c r="Y2803" t="s">
        <v>755</v>
      </c>
      <c r="Z2803" t="s">
        <v>380</v>
      </c>
      <c r="AA2803" t="s">
        <v>1128</v>
      </c>
      <c r="AB2803" t="s">
        <v>1129</v>
      </c>
      <c r="AC2803" t="s">
        <v>758</v>
      </c>
      <c r="AD2803" t="s">
        <v>1049</v>
      </c>
      <c r="AE2803" t="s">
        <v>766</v>
      </c>
      <c r="AF2803" t="s">
        <v>882</v>
      </c>
      <c r="AG2803" t="s">
        <v>761</v>
      </c>
      <c r="AH2803" t="s">
        <v>762</v>
      </c>
      <c r="AI2803" t="s">
        <v>883</v>
      </c>
      <c r="AJ2803">
        <v>592.05999999999995</v>
      </c>
      <c r="AK2803">
        <v>0</v>
      </c>
      <c r="AL2803">
        <v>0</v>
      </c>
      <c r="AM2803" t="s">
        <v>764</v>
      </c>
      <c r="AN2803" t="s">
        <v>764</v>
      </c>
      <c r="AO2803" t="s">
        <v>764</v>
      </c>
    </row>
    <row r="2804" spans="1:41" x14ac:dyDescent="0.35">
      <c r="A2804">
        <v>1022703</v>
      </c>
      <c r="B2804" t="s">
        <v>740</v>
      </c>
      <c r="C2804" t="s">
        <v>741</v>
      </c>
      <c r="D2804" t="s">
        <v>375</v>
      </c>
      <c r="E2804" t="s">
        <v>68</v>
      </c>
      <c r="F2804" t="s">
        <v>869</v>
      </c>
      <c r="G2804">
        <v>2021</v>
      </c>
      <c r="H2804">
        <v>2</v>
      </c>
      <c r="I2804" t="s">
        <v>858</v>
      </c>
      <c r="J2804" s="29">
        <v>44255</v>
      </c>
      <c r="K2804" t="s">
        <v>744</v>
      </c>
      <c r="L2804" t="s">
        <v>769</v>
      </c>
      <c r="M2804" t="s">
        <v>898</v>
      </c>
      <c r="N2804" t="s">
        <v>899</v>
      </c>
      <c r="O2804" t="s">
        <v>850</v>
      </c>
      <c r="P2804" t="s">
        <v>673</v>
      </c>
      <c r="Q2804" t="s">
        <v>749</v>
      </c>
      <c r="R2804" t="s">
        <v>490</v>
      </c>
      <c r="S2804" t="s">
        <v>1040</v>
      </c>
      <c r="T2804" t="s">
        <v>751</v>
      </c>
      <c r="U2804" t="s">
        <v>752</v>
      </c>
      <c r="V2804" t="s">
        <v>753</v>
      </c>
      <c r="W2804" t="s">
        <v>393</v>
      </c>
      <c r="X2804" t="s">
        <v>1130</v>
      </c>
      <c r="Y2804" t="s">
        <v>755</v>
      </c>
      <c r="Z2804" t="s">
        <v>380</v>
      </c>
      <c r="AA2804" t="s">
        <v>1128</v>
      </c>
      <c r="AB2804" t="s">
        <v>1129</v>
      </c>
      <c r="AC2804" t="s">
        <v>758</v>
      </c>
      <c r="AD2804" t="s">
        <v>1049</v>
      </c>
      <c r="AE2804" t="s">
        <v>766</v>
      </c>
      <c r="AF2804" t="s">
        <v>882</v>
      </c>
      <c r="AG2804" t="s">
        <v>761</v>
      </c>
      <c r="AH2804" t="s">
        <v>762</v>
      </c>
      <c r="AI2804" t="s">
        <v>883</v>
      </c>
      <c r="AJ2804">
        <v>738.64</v>
      </c>
      <c r="AK2804">
        <v>0</v>
      </c>
      <c r="AL2804">
        <v>0</v>
      </c>
      <c r="AM2804" t="s">
        <v>764</v>
      </c>
      <c r="AN2804" t="s">
        <v>764</v>
      </c>
      <c r="AO2804" t="s">
        <v>764</v>
      </c>
    </row>
    <row r="2805" spans="1:41" x14ac:dyDescent="0.35">
      <c r="A2805">
        <v>1022704</v>
      </c>
      <c r="B2805" t="s">
        <v>740</v>
      </c>
      <c r="C2805" t="s">
        <v>741</v>
      </c>
      <c r="D2805" t="s">
        <v>375</v>
      </c>
      <c r="E2805" t="s">
        <v>497</v>
      </c>
      <c r="F2805" t="s">
        <v>869</v>
      </c>
      <c r="G2805">
        <v>2021</v>
      </c>
      <c r="H2805">
        <v>2</v>
      </c>
      <c r="I2805" t="s">
        <v>858</v>
      </c>
      <c r="J2805" s="29">
        <v>44255</v>
      </c>
      <c r="K2805" t="s">
        <v>744</v>
      </c>
      <c r="L2805" t="s">
        <v>769</v>
      </c>
      <c r="M2805" t="s">
        <v>898</v>
      </c>
      <c r="N2805" t="s">
        <v>899</v>
      </c>
      <c r="O2805" t="s">
        <v>850</v>
      </c>
      <c r="P2805" t="s">
        <v>673</v>
      </c>
      <c r="Q2805" t="s">
        <v>749</v>
      </c>
      <c r="R2805" t="s">
        <v>490</v>
      </c>
      <c r="S2805" t="s">
        <v>1040</v>
      </c>
      <c r="T2805" t="s">
        <v>751</v>
      </c>
      <c r="U2805" t="s">
        <v>752</v>
      </c>
      <c r="V2805" t="s">
        <v>753</v>
      </c>
      <c r="W2805" t="s">
        <v>403</v>
      </c>
      <c r="X2805" t="s">
        <v>1127</v>
      </c>
      <c r="Y2805" t="s">
        <v>755</v>
      </c>
      <c r="Z2805" t="s">
        <v>380</v>
      </c>
      <c r="AA2805" t="s">
        <v>1128</v>
      </c>
      <c r="AB2805" t="s">
        <v>1129</v>
      </c>
      <c r="AC2805" t="s">
        <v>758</v>
      </c>
      <c r="AD2805" t="s">
        <v>1049</v>
      </c>
      <c r="AE2805" t="s">
        <v>766</v>
      </c>
      <c r="AF2805" t="s">
        <v>882</v>
      </c>
      <c r="AG2805" t="s">
        <v>761</v>
      </c>
      <c r="AH2805" t="s">
        <v>762</v>
      </c>
      <c r="AI2805" t="s">
        <v>883</v>
      </c>
      <c r="AJ2805">
        <v>180.79</v>
      </c>
      <c r="AK2805">
        <v>0</v>
      </c>
      <c r="AL2805">
        <v>0</v>
      </c>
      <c r="AM2805" t="s">
        <v>764</v>
      </c>
      <c r="AN2805" t="s">
        <v>764</v>
      </c>
      <c r="AO2805" t="s">
        <v>764</v>
      </c>
    </row>
    <row r="2806" spans="1:41" x14ac:dyDescent="0.35">
      <c r="A2806">
        <v>1022704</v>
      </c>
      <c r="B2806" t="s">
        <v>740</v>
      </c>
      <c r="C2806" t="s">
        <v>741</v>
      </c>
      <c r="D2806" t="s">
        <v>375</v>
      </c>
      <c r="E2806" t="s">
        <v>497</v>
      </c>
      <c r="F2806" t="s">
        <v>869</v>
      </c>
      <c r="G2806">
        <v>2021</v>
      </c>
      <c r="H2806">
        <v>2</v>
      </c>
      <c r="I2806" t="s">
        <v>858</v>
      </c>
      <c r="J2806" s="29">
        <v>44255</v>
      </c>
      <c r="K2806" t="s">
        <v>744</v>
      </c>
      <c r="L2806" t="s">
        <v>769</v>
      </c>
      <c r="M2806" t="s">
        <v>898</v>
      </c>
      <c r="N2806" t="s">
        <v>899</v>
      </c>
      <c r="O2806" t="s">
        <v>850</v>
      </c>
      <c r="P2806" t="s">
        <v>673</v>
      </c>
      <c r="Q2806" t="s">
        <v>749</v>
      </c>
      <c r="R2806" t="s">
        <v>490</v>
      </c>
      <c r="S2806" t="s">
        <v>1040</v>
      </c>
      <c r="T2806" t="s">
        <v>751</v>
      </c>
      <c r="U2806" t="s">
        <v>752</v>
      </c>
      <c r="V2806" t="s">
        <v>753</v>
      </c>
      <c r="W2806" t="s">
        <v>403</v>
      </c>
      <c r="X2806" t="s">
        <v>1127</v>
      </c>
      <c r="Y2806" t="s">
        <v>755</v>
      </c>
      <c r="Z2806" t="s">
        <v>380</v>
      </c>
      <c r="AA2806" t="s">
        <v>1128</v>
      </c>
      <c r="AB2806" t="s">
        <v>1129</v>
      </c>
      <c r="AC2806" t="s">
        <v>758</v>
      </c>
      <c r="AD2806" t="s">
        <v>1049</v>
      </c>
      <c r="AE2806" t="s">
        <v>766</v>
      </c>
      <c r="AF2806" t="s">
        <v>882</v>
      </c>
      <c r="AG2806" t="s">
        <v>761</v>
      </c>
      <c r="AH2806" t="s">
        <v>762</v>
      </c>
      <c r="AI2806" t="s">
        <v>883</v>
      </c>
      <c r="AJ2806">
        <v>872.25</v>
      </c>
      <c r="AK2806">
        <v>0</v>
      </c>
      <c r="AL2806">
        <v>0</v>
      </c>
      <c r="AM2806" t="s">
        <v>764</v>
      </c>
      <c r="AN2806" t="s">
        <v>764</v>
      </c>
      <c r="AO2806" t="s">
        <v>764</v>
      </c>
    </row>
    <row r="2807" spans="1:41" x14ac:dyDescent="0.35">
      <c r="A2807">
        <v>1023867</v>
      </c>
      <c r="B2807" t="s">
        <v>740</v>
      </c>
      <c r="C2807" t="s">
        <v>741</v>
      </c>
      <c r="D2807" t="s">
        <v>375</v>
      </c>
      <c r="E2807" t="s">
        <v>543</v>
      </c>
      <c r="F2807" t="s">
        <v>869</v>
      </c>
      <c r="G2807">
        <v>2021</v>
      </c>
      <c r="H2807">
        <v>2</v>
      </c>
      <c r="I2807" t="s">
        <v>858</v>
      </c>
      <c r="J2807" s="29">
        <v>44255</v>
      </c>
      <c r="K2807" t="s">
        <v>744</v>
      </c>
      <c r="L2807" t="s">
        <v>769</v>
      </c>
      <c r="M2807" t="s">
        <v>898</v>
      </c>
      <c r="N2807" t="s">
        <v>899</v>
      </c>
      <c r="O2807" t="s">
        <v>850</v>
      </c>
      <c r="P2807" t="s">
        <v>673</v>
      </c>
      <c r="Q2807" t="s">
        <v>749</v>
      </c>
      <c r="R2807" t="s">
        <v>544</v>
      </c>
      <c r="S2807" t="s">
        <v>1038</v>
      </c>
      <c r="T2807" t="s">
        <v>751</v>
      </c>
      <c r="U2807" t="s">
        <v>752</v>
      </c>
      <c r="V2807" t="s">
        <v>753</v>
      </c>
      <c r="W2807" t="s">
        <v>378</v>
      </c>
      <c r="X2807" t="s">
        <v>1131</v>
      </c>
      <c r="Y2807" t="s">
        <v>755</v>
      </c>
      <c r="Z2807" t="s">
        <v>380</v>
      </c>
      <c r="AA2807" t="s">
        <v>1128</v>
      </c>
      <c r="AB2807" t="s">
        <v>1129</v>
      </c>
      <c r="AC2807" t="s">
        <v>758</v>
      </c>
      <c r="AD2807" t="s">
        <v>1049</v>
      </c>
      <c r="AE2807" t="s">
        <v>768</v>
      </c>
      <c r="AF2807" t="s">
        <v>882</v>
      </c>
      <c r="AG2807" t="s">
        <v>761</v>
      </c>
      <c r="AH2807" t="s">
        <v>762</v>
      </c>
      <c r="AI2807" t="s">
        <v>883</v>
      </c>
      <c r="AJ2807">
        <v>3995.58</v>
      </c>
      <c r="AK2807">
        <v>0</v>
      </c>
      <c r="AL2807">
        <v>0</v>
      </c>
      <c r="AM2807" t="s">
        <v>764</v>
      </c>
      <c r="AN2807" t="s">
        <v>764</v>
      </c>
      <c r="AO2807" t="s">
        <v>764</v>
      </c>
    </row>
    <row r="2808" spans="1:41" x14ac:dyDescent="0.35">
      <c r="A2808">
        <v>1023869</v>
      </c>
      <c r="B2808" t="s">
        <v>740</v>
      </c>
      <c r="C2808" t="s">
        <v>741</v>
      </c>
      <c r="D2808" t="s">
        <v>375</v>
      </c>
      <c r="E2808" t="s">
        <v>74</v>
      </c>
      <c r="F2808" t="s">
        <v>869</v>
      </c>
      <c r="G2808">
        <v>2021</v>
      </c>
      <c r="H2808">
        <v>2</v>
      </c>
      <c r="I2808" t="s">
        <v>858</v>
      </c>
      <c r="J2808" s="29">
        <v>44255</v>
      </c>
      <c r="K2808" t="s">
        <v>744</v>
      </c>
      <c r="L2808" t="s">
        <v>769</v>
      </c>
      <c r="M2808" t="s">
        <v>898</v>
      </c>
      <c r="N2808" t="s">
        <v>899</v>
      </c>
      <c r="O2808" t="s">
        <v>850</v>
      </c>
      <c r="P2808" t="s">
        <v>673</v>
      </c>
      <c r="Q2808" t="s">
        <v>749</v>
      </c>
      <c r="R2808" t="s">
        <v>544</v>
      </c>
      <c r="S2808" t="s">
        <v>1038</v>
      </c>
      <c r="T2808" t="s">
        <v>751</v>
      </c>
      <c r="U2808" t="s">
        <v>752</v>
      </c>
      <c r="V2808" t="s">
        <v>753</v>
      </c>
      <c r="W2808" t="s">
        <v>393</v>
      </c>
      <c r="X2808" t="s">
        <v>1130</v>
      </c>
      <c r="Y2808" t="s">
        <v>755</v>
      </c>
      <c r="Z2808" t="s">
        <v>380</v>
      </c>
      <c r="AA2808" t="s">
        <v>1128</v>
      </c>
      <c r="AB2808" t="s">
        <v>1129</v>
      </c>
      <c r="AC2808" t="s">
        <v>758</v>
      </c>
      <c r="AD2808" t="s">
        <v>1049</v>
      </c>
      <c r="AE2808" t="s">
        <v>768</v>
      </c>
      <c r="AF2808" t="s">
        <v>882</v>
      </c>
      <c r="AG2808" t="s">
        <v>761</v>
      </c>
      <c r="AH2808" t="s">
        <v>762</v>
      </c>
      <c r="AI2808" t="s">
        <v>883</v>
      </c>
      <c r="AJ2808">
        <v>813.28</v>
      </c>
      <c r="AK2808">
        <v>0</v>
      </c>
      <c r="AL2808">
        <v>0</v>
      </c>
      <c r="AM2808" t="s">
        <v>764</v>
      </c>
      <c r="AN2808" t="s">
        <v>764</v>
      </c>
      <c r="AO2808" t="s">
        <v>764</v>
      </c>
    </row>
    <row r="2809" spans="1:41" x14ac:dyDescent="0.35">
      <c r="A2809">
        <v>1023870</v>
      </c>
      <c r="B2809" t="s">
        <v>740</v>
      </c>
      <c r="C2809" t="s">
        <v>741</v>
      </c>
      <c r="D2809" t="s">
        <v>375</v>
      </c>
      <c r="E2809" t="s">
        <v>548</v>
      </c>
      <c r="F2809" t="s">
        <v>869</v>
      </c>
      <c r="G2809">
        <v>2021</v>
      </c>
      <c r="H2809">
        <v>2</v>
      </c>
      <c r="I2809" t="s">
        <v>858</v>
      </c>
      <c r="J2809" s="29">
        <v>44255</v>
      </c>
      <c r="K2809" t="s">
        <v>744</v>
      </c>
      <c r="L2809" t="s">
        <v>769</v>
      </c>
      <c r="M2809" t="s">
        <v>898</v>
      </c>
      <c r="N2809" t="s">
        <v>899</v>
      </c>
      <c r="O2809" t="s">
        <v>850</v>
      </c>
      <c r="P2809" t="s">
        <v>673</v>
      </c>
      <c r="Q2809" t="s">
        <v>749</v>
      </c>
      <c r="R2809" t="s">
        <v>544</v>
      </c>
      <c r="S2809" t="s">
        <v>1038</v>
      </c>
      <c r="T2809" t="s">
        <v>751</v>
      </c>
      <c r="U2809" t="s">
        <v>752</v>
      </c>
      <c r="V2809" t="s">
        <v>753</v>
      </c>
      <c r="W2809" t="s">
        <v>395</v>
      </c>
      <c r="X2809" t="s">
        <v>1132</v>
      </c>
      <c r="Y2809" t="s">
        <v>755</v>
      </c>
      <c r="Z2809" t="s">
        <v>380</v>
      </c>
      <c r="AA2809" t="s">
        <v>1128</v>
      </c>
      <c r="AB2809" t="s">
        <v>1129</v>
      </c>
      <c r="AC2809" t="s">
        <v>758</v>
      </c>
      <c r="AD2809" t="s">
        <v>1049</v>
      </c>
      <c r="AE2809" t="s">
        <v>768</v>
      </c>
      <c r="AF2809" t="s">
        <v>882</v>
      </c>
      <c r="AG2809" t="s">
        <v>761</v>
      </c>
      <c r="AH2809" t="s">
        <v>762</v>
      </c>
      <c r="AI2809" t="s">
        <v>883</v>
      </c>
      <c r="AJ2809">
        <v>170.51</v>
      </c>
      <c r="AK2809">
        <v>0</v>
      </c>
      <c r="AL2809">
        <v>0</v>
      </c>
      <c r="AM2809" t="s">
        <v>764</v>
      </c>
      <c r="AN2809" t="s">
        <v>764</v>
      </c>
      <c r="AO2809" t="s">
        <v>764</v>
      </c>
    </row>
    <row r="2810" spans="1:41" x14ac:dyDescent="0.35">
      <c r="A2810">
        <v>1023872</v>
      </c>
      <c r="B2810" t="s">
        <v>740</v>
      </c>
      <c r="C2810" t="s">
        <v>741</v>
      </c>
      <c r="D2810" t="s">
        <v>375</v>
      </c>
      <c r="E2810" t="s">
        <v>550</v>
      </c>
      <c r="F2810" t="s">
        <v>869</v>
      </c>
      <c r="G2810">
        <v>2021</v>
      </c>
      <c r="H2810">
        <v>2</v>
      </c>
      <c r="I2810" t="s">
        <v>858</v>
      </c>
      <c r="J2810" s="29">
        <v>44255</v>
      </c>
      <c r="K2810" t="s">
        <v>744</v>
      </c>
      <c r="L2810" t="s">
        <v>769</v>
      </c>
      <c r="M2810" t="s">
        <v>898</v>
      </c>
      <c r="N2810" t="s">
        <v>899</v>
      </c>
      <c r="O2810" t="s">
        <v>850</v>
      </c>
      <c r="P2810" t="s">
        <v>673</v>
      </c>
      <c r="Q2810" t="s">
        <v>749</v>
      </c>
      <c r="R2810" t="s">
        <v>544</v>
      </c>
      <c r="S2810" t="s">
        <v>1038</v>
      </c>
      <c r="T2810" t="s">
        <v>751</v>
      </c>
      <c r="U2810" t="s">
        <v>752</v>
      </c>
      <c r="V2810" t="s">
        <v>753</v>
      </c>
      <c r="W2810" t="s">
        <v>403</v>
      </c>
      <c r="X2810" t="s">
        <v>1127</v>
      </c>
      <c r="Y2810" t="s">
        <v>755</v>
      </c>
      <c r="Z2810" t="s">
        <v>380</v>
      </c>
      <c r="AA2810" t="s">
        <v>1128</v>
      </c>
      <c r="AB2810" t="s">
        <v>1129</v>
      </c>
      <c r="AC2810" t="s">
        <v>758</v>
      </c>
      <c r="AD2810" t="s">
        <v>1049</v>
      </c>
      <c r="AE2810" t="s">
        <v>768</v>
      </c>
      <c r="AF2810" t="s">
        <v>882</v>
      </c>
      <c r="AG2810" t="s">
        <v>761</v>
      </c>
      <c r="AH2810" t="s">
        <v>762</v>
      </c>
      <c r="AI2810" t="s">
        <v>883</v>
      </c>
      <c r="AJ2810">
        <v>1576.1</v>
      </c>
      <c r="AK2810">
        <v>0</v>
      </c>
      <c r="AL2810">
        <v>0</v>
      </c>
      <c r="AM2810" t="s">
        <v>764</v>
      </c>
      <c r="AN2810" t="s">
        <v>764</v>
      </c>
      <c r="AO2810" t="s">
        <v>764</v>
      </c>
    </row>
    <row r="2811" spans="1:41" x14ac:dyDescent="0.35">
      <c r="A2811">
        <v>1024737</v>
      </c>
      <c r="B2811" t="s">
        <v>740</v>
      </c>
      <c r="C2811" t="s">
        <v>741</v>
      </c>
      <c r="D2811" t="s">
        <v>375</v>
      </c>
      <c r="E2811" t="s">
        <v>470</v>
      </c>
      <c r="F2811" t="s">
        <v>869</v>
      </c>
      <c r="G2811">
        <v>2021</v>
      </c>
      <c r="H2811">
        <v>2</v>
      </c>
      <c r="I2811" t="s">
        <v>858</v>
      </c>
      <c r="J2811" s="29">
        <v>44255</v>
      </c>
      <c r="K2811" t="s">
        <v>744</v>
      </c>
      <c r="L2811" t="s">
        <v>769</v>
      </c>
      <c r="M2811" t="s">
        <v>898</v>
      </c>
      <c r="N2811" t="s">
        <v>899</v>
      </c>
      <c r="O2811" t="s">
        <v>850</v>
      </c>
      <c r="P2811" t="s">
        <v>673</v>
      </c>
      <c r="Q2811" t="s">
        <v>749</v>
      </c>
      <c r="R2811" t="s">
        <v>471</v>
      </c>
      <c r="S2811" t="s">
        <v>1041</v>
      </c>
      <c r="T2811" t="s">
        <v>751</v>
      </c>
      <c r="U2811" t="s">
        <v>752</v>
      </c>
      <c r="V2811" t="s">
        <v>753</v>
      </c>
      <c r="W2811" t="s">
        <v>378</v>
      </c>
      <c r="X2811" t="s">
        <v>1131</v>
      </c>
      <c r="Y2811" t="s">
        <v>755</v>
      </c>
      <c r="Z2811" t="s">
        <v>380</v>
      </c>
      <c r="AA2811" t="s">
        <v>1128</v>
      </c>
      <c r="AB2811" t="s">
        <v>1129</v>
      </c>
      <c r="AC2811" t="s">
        <v>758</v>
      </c>
      <c r="AD2811" t="s">
        <v>1049</v>
      </c>
      <c r="AE2811" t="s">
        <v>472</v>
      </c>
      <c r="AF2811" t="s">
        <v>882</v>
      </c>
      <c r="AG2811" t="s">
        <v>761</v>
      </c>
      <c r="AH2811" t="s">
        <v>762</v>
      </c>
      <c r="AI2811" t="s">
        <v>883</v>
      </c>
      <c r="AJ2811">
        <v>1008.61</v>
      </c>
      <c r="AK2811">
        <v>0</v>
      </c>
      <c r="AL2811">
        <v>0</v>
      </c>
      <c r="AM2811" t="s">
        <v>764</v>
      </c>
      <c r="AN2811" t="s">
        <v>764</v>
      </c>
      <c r="AO2811" t="s">
        <v>764</v>
      </c>
    </row>
    <row r="2812" spans="1:41" x14ac:dyDescent="0.35">
      <c r="A2812">
        <v>1024737</v>
      </c>
      <c r="B2812" t="s">
        <v>740</v>
      </c>
      <c r="C2812" t="s">
        <v>741</v>
      </c>
      <c r="D2812" t="s">
        <v>375</v>
      </c>
      <c r="E2812" t="s">
        <v>470</v>
      </c>
      <c r="F2812" t="s">
        <v>869</v>
      </c>
      <c r="G2812">
        <v>2021</v>
      </c>
      <c r="H2812">
        <v>2</v>
      </c>
      <c r="I2812" t="s">
        <v>858</v>
      </c>
      <c r="J2812" s="29">
        <v>44255</v>
      </c>
      <c r="K2812" t="s">
        <v>744</v>
      </c>
      <c r="L2812" t="s">
        <v>769</v>
      </c>
      <c r="M2812" t="s">
        <v>898</v>
      </c>
      <c r="N2812" t="s">
        <v>899</v>
      </c>
      <c r="O2812" t="s">
        <v>850</v>
      </c>
      <c r="P2812" t="s">
        <v>673</v>
      </c>
      <c r="Q2812" t="s">
        <v>749</v>
      </c>
      <c r="R2812" t="s">
        <v>471</v>
      </c>
      <c r="S2812" t="s">
        <v>1041</v>
      </c>
      <c r="T2812" t="s">
        <v>751</v>
      </c>
      <c r="U2812" t="s">
        <v>752</v>
      </c>
      <c r="V2812" t="s">
        <v>753</v>
      </c>
      <c r="W2812" t="s">
        <v>378</v>
      </c>
      <c r="X2812" t="s">
        <v>1131</v>
      </c>
      <c r="Y2812" t="s">
        <v>755</v>
      </c>
      <c r="Z2812" t="s">
        <v>380</v>
      </c>
      <c r="AA2812" t="s">
        <v>1128</v>
      </c>
      <c r="AB2812" t="s">
        <v>1129</v>
      </c>
      <c r="AC2812" t="s">
        <v>758</v>
      </c>
      <c r="AD2812" t="s">
        <v>1049</v>
      </c>
      <c r="AE2812" t="s">
        <v>472</v>
      </c>
      <c r="AF2812" t="s">
        <v>882</v>
      </c>
      <c r="AG2812" t="s">
        <v>761</v>
      </c>
      <c r="AH2812" t="s">
        <v>762</v>
      </c>
      <c r="AI2812" t="s">
        <v>883</v>
      </c>
      <c r="AJ2812">
        <v>2023.56</v>
      </c>
      <c r="AK2812">
        <v>0</v>
      </c>
      <c r="AL2812">
        <v>0</v>
      </c>
      <c r="AM2812" t="s">
        <v>764</v>
      </c>
      <c r="AN2812" t="s">
        <v>764</v>
      </c>
      <c r="AO2812" t="s">
        <v>764</v>
      </c>
    </row>
    <row r="2813" spans="1:41" x14ac:dyDescent="0.35">
      <c r="A2813">
        <v>1024740</v>
      </c>
      <c r="B2813" t="s">
        <v>740</v>
      </c>
      <c r="C2813" t="s">
        <v>741</v>
      </c>
      <c r="D2813" t="s">
        <v>375</v>
      </c>
      <c r="E2813" t="s">
        <v>478</v>
      </c>
      <c r="F2813" t="s">
        <v>869</v>
      </c>
      <c r="G2813">
        <v>2021</v>
      </c>
      <c r="H2813">
        <v>2</v>
      </c>
      <c r="I2813" t="s">
        <v>858</v>
      </c>
      <c r="J2813" s="29">
        <v>44255</v>
      </c>
      <c r="K2813" t="s">
        <v>744</v>
      </c>
      <c r="L2813" t="s">
        <v>769</v>
      </c>
      <c r="M2813" t="s">
        <v>898</v>
      </c>
      <c r="N2813" t="s">
        <v>899</v>
      </c>
      <c r="O2813" t="s">
        <v>850</v>
      </c>
      <c r="P2813" t="s">
        <v>673</v>
      </c>
      <c r="Q2813" t="s">
        <v>749</v>
      </c>
      <c r="R2813" t="s">
        <v>471</v>
      </c>
      <c r="S2813" t="s">
        <v>1041</v>
      </c>
      <c r="T2813" t="s">
        <v>751</v>
      </c>
      <c r="U2813" t="s">
        <v>752</v>
      </c>
      <c r="V2813" t="s">
        <v>753</v>
      </c>
      <c r="W2813" t="s">
        <v>403</v>
      </c>
      <c r="X2813" t="s">
        <v>1127</v>
      </c>
      <c r="Y2813" t="s">
        <v>755</v>
      </c>
      <c r="Z2813" t="s">
        <v>380</v>
      </c>
      <c r="AA2813" t="s">
        <v>1128</v>
      </c>
      <c r="AB2813" t="s">
        <v>1129</v>
      </c>
      <c r="AC2813" t="s">
        <v>758</v>
      </c>
      <c r="AD2813" t="s">
        <v>1049</v>
      </c>
      <c r="AE2813" t="s">
        <v>472</v>
      </c>
      <c r="AF2813" t="s">
        <v>882</v>
      </c>
      <c r="AG2813" t="s">
        <v>761</v>
      </c>
      <c r="AH2813" t="s">
        <v>762</v>
      </c>
      <c r="AI2813" t="s">
        <v>883</v>
      </c>
      <c r="AJ2813">
        <v>6773.08</v>
      </c>
      <c r="AK2813">
        <v>0</v>
      </c>
      <c r="AL2813">
        <v>0</v>
      </c>
      <c r="AM2813" t="s">
        <v>764</v>
      </c>
      <c r="AN2813" t="s">
        <v>764</v>
      </c>
      <c r="AO2813" t="s">
        <v>764</v>
      </c>
    </row>
    <row r="2814" spans="1:41" x14ac:dyDescent="0.35">
      <c r="A2814">
        <v>1024995</v>
      </c>
      <c r="B2814" t="s">
        <v>740</v>
      </c>
      <c r="C2814" t="s">
        <v>741</v>
      </c>
      <c r="D2814" t="s">
        <v>375</v>
      </c>
      <c r="E2814" t="s">
        <v>374</v>
      </c>
      <c r="F2814" t="s">
        <v>869</v>
      </c>
      <c r="G2814">
        <v>2021</v>
      </c>
      <c r="H2814">
        <v>2</v>
      </c>
      <c r="I2814" t="s">
        <v>858</v>
      </c>
      <c r="J2814" s="29">
        <v>44255</v>
      </c>
      <c r="K2814" t="s">
        <v>744</v>
      </c>
      <c r="L2814" t="s">
        <v>769</v>
      </c>
      <c r="M2814" t="s">
        <v>898</v>
      </c>
      <c r="N2814" t="s">
        <v>899</v>
      </c>
      <c r="O2814" t="s">
        <v>850</v>
      </c>
      <c r="P2814" t="s">
        <v>673</v>
      </c>
      <c r="Q2814" t="s">
        <v>749</v>
      </c>
      <c r="R2814" t="s">
        <v>376</v>
      </c>
      <c r="S2814" t="s">
        <v>1042</v>
      </c>
      <c r="T2814" t="s">
        <v>751</v>
      </c>
      <c r="U2814" t="s">
        <v>752</v>
      </c>
      <c r="V2814" t="s">
        <v>753</v>
      </c>
      <c r="W2814" t="s">
        <v>378</v>
      </c>
      <c r="X2814" t="s">
        <v>1131</v>
      </c>
      <c r="Y2814" t="s">
        <v>755</v>
      </c>
      <c r="Z2814" t="s">
        <v>380</v>
      </c>
      <c r="AA2814" t="s">
        <v>1128</v>
      </c>
      <c r="AB2814" t="s">
        <v>1129</v>
      </c>
      <c r="AC2814" t="s">
        <v>758</v>
      </c>
      <c r="AD2814" t="s">
        <v>1049</v>
      </c>
      <c r="AE2814" t="s">
        <v>768</v>
      </c>
      <c r="AF2814" t="s">
        <v>882</v>
      </c>
      <c r="AG2814" t="s">
        <v>761</v>
      </c>
      <c r="AH2814" t="s">
        <v>762</v>
      </c>
      <c r="AI2814" t="s">
        <v>883</v>
      </c>
      <c r="AJ2814">
        <v>234.52</v>
      </c>
      <c r="AK2814">
        <v>0</v>
      </c>
      <c r="AL2814">
        <v>0</v>
      </c>
      <c r="AM2814" t="s">
        <v>764</v>
      </c>
      <c r="AN2814" t="s">
        <v>764</v>
      </c>
      <c r="AO2814" t="s">
        <v>764</v>
      </c>
    </row>
    <row r="2815" spans="1:41" x14ac:dyDescent="0.35">
      <c r="A2815">
        <v>1024995</v>
      </c>
      <c r="B2815" t="s">
        <v>740</v>
      </c>
      <c r="C2815" t="s">
        <v>741</v>
      </c>
      <c r="D2815" t="s">
        <v>375</v>
      </c>
      <c r="E2815" t="s">
        <v>374</v>
      </c>
      <c r="F2815" t="s">
        <v>869</v>
      </c>
      <c r="G2815">
        <v>2021</v>
      </c>
      <c r="H2815">
        <v>2</v>
      </c>
      <c r="I2815" t="s">
        <v>858</v>
      </c>
      <c r="J2815" s="29">
        <v>44255</v>
      </c>
      <c r="K2815" t="s">
        <v>744</v>
      </c>
      <c r="L2815" t="s">
        <v>769</v>
      </c>
      <c r="M2815" t="s">
        <v>898</v>
      </c>
      <c r="N2815" t="s">
        <v>899</v>
      </c>
      <c r="O2815" t="s">
        <v>850</v>
      </c>
      <c r="P2815" t="s">
        <v>673</v>
      </c>
      <c r="Q2815" t="s">
        <v>749</v>
      </c>
      <c r="R2815" t="s">
        <v>376</v>
      </c>
      <c r="S2815" t="s">
        <v>1042</v>
      </c>
      <c r="T2815" t="s">
        <v>751</v>
      </c>
      <c r="U2815" t="s">
        <v>752</v>
      </c>
      <c r="V2815" t="s">
        <v>753</v>
      </c>
      <c r="W2815" t="s">
        <v>378</v>
      </c>
      <c r="X2815" t="s">
        <v>1131</v>
      </c>
      <c r="Y2815" t="s">
        <v>755</v>
      </c>
      <c r="Z2815" t="s">
        <v>380</v>
      </c>
      <c r="AA2815" t="s">
        <v>1128</v>
      </c>
      <c r="AB2815" t="s">
        <v>1129</v>
      </c>
      <c r="AC2815" t="s">
        <v>758</v>
      </c>
      <c r="AD2815" t="s">
        <v>1049</v>
      </c>
      <c r="AE2815" t="s">
        <v>768</v>
      </c>
      <c r="AF2815" t="s">
        <v>882</v>
      </c>
      <c r="AG2815" t="s">
        <v>761</v>
      </c>
      <c r="AH2815" t="s">
        <v>762</v>
      </c>
      <c r="AI2815" t="s">
        <v>883</v>
      </c>
      <c r="AJ2815">
        <v>304.14999999999998</v>
      </c>
      <c r="AK2815">
        <v>0</v>
      </c>
      <c r="AL2815">
        <v>0</v>
      </c>
      <c r="AM2815" t="s">
        <v>764</v>
      </c>
      <c r="AN2815" t="s">
        <v>764</v>
      </c>
      <c r="AO2815" t="s">
        <v>764</v>
      </c>
    </row>
    <row r="2816" spans="1:41" x14ac:dyDescent="0.35">
      <c r="A2816">
        <v>1024995</v>
      </c>
      <c r="B2816" t="s">
        <v>740</v>
      </c>
      <c r="C2816" t="s">
        <v>741</v>
      </c>
      <c r="D2816" t="s">
        <v>375</v>
      </c>
      <c r="E2816" t="s">
        <v>374</v>
      </c>
      <c r="F2816" t="s">
        <v>869</v>
      </c>
      <c r="G2816">
        <v>2021</v>
      </c>
      <c r="H2816">
        <v>2</v>
      </c>
      <c r="I2816" t="s">
        <v>858</v>
      </c>
      <c r="J2816" s="29">
        <v>44255</v>
      </c>
      <c r="K2816" t="s">
        <v>744</v>
      </c>
      <c r="L2816" t="s">
        <v>769</v>
      </c>
      <c r="M2816" t="s">
        <v>898</v>
      </c>
      <c r="N2816" t="s">
        <v>899</v>
      </c>
      <c r="O2816" t="s">
        <v>850</v>
      </c>
      <c r="P2816" t="s">
        <v>673</v>
      </c>
      <c r="Q2816" t="s">
        <v>749</v>
      </c>
      <c r="R2816" t="s">
        <v>376</v>
      </c>
      <c r="S2816" t="s">
        <v>1042</v>
      </c>
      <c r="T2816" t="s">
        <v>751</v>
      </c>
      <c r="U2816" t="s">
        <v>752</v>
      </c>
      <c r="V2816" t="s">
        <v>753</v>
      </c>
      <c r="W2816" t="s">
        <v>378</v>
      </c>
      <c r="X2816" t="s">
        <v>1131</v>
      </c>
      <c r="Y2816" t="s">
        <v>755</v>
      </c>
      <c r="Z2816" t="s">
        <v>380</v>
      </c>
      <c r="AA2816" t="s">
        <v>1128</v>
      </c>
      <c r="AB2816" t="s">
        <v>1129</v>
      </c>
      <c r="AC2816" t="s">
        <v>758</v>
      </c>
      <c r="AD2816" t="s">
        <v>1049</v>
      </c>
      <c r="AE2816" t="s">
        <v>768</v>
      </c>
      <c r="AF2816" t="s">
        <v>882</v>
      </c>
      <c r="AG2816" t="s">
        <v>761</v>
      </c>
      <c r="AH2816" t="s">
        <v>762</v>
      </c>
      <c r="AI2816" t="s">
        <v>883</v>
      </c>
      <c r="AJ2816">
        <v>632.04</v>
      </c>
      <c r="AK2816">
        <v>0</v>
      </c>
      <c r="AL2816">
        <v>0</v>
      </c>
      <c r="AM2816" t="s">
        <v>764</v>
      </c>
      <c r="AN2816" t="s">
        <v>764</v>
      </c>
      <c r="AO2816" t="s">
        <v>764</v>
      </c>
    </row>
    <row r="2817" spans="1:41" x14ac:dyDescent="0.35">
      <c r="A2817">
        <v>1024995</v>
      </c>
      <c r="B2817" t="s">
        <v>740</v>
      </c>
      <c r="C2817" t="s">
        <v>741</v>
      </c>
      <c r="D2817" t="s">
        <v>375</v>
      </c>
      <c r="E2817" t="s">
        <v>374</v>
      </c>
      <c r="F2817" t="s">
        <v>869</v>
      </c>
      <c r="G2817">
        <v>2021</v>
      </c>
      <c r="H2817">
        <v>2</v>
      </c>
      <c r="I2817" t="s">
        <v>858</v>
      </c>
      <c r="J2817" s="29">
        <v>44255</v>
      </c>
      <c r="K2817" t="s">
        <v>744</v>
      </c>
      <c r="L2817" t="s">
        <v>769</v>
      </c>
      <c r="M2817" t="s">
        <v>898</v>
      </c>
      <c r="N2817" t="s">
        <v>899</v>
      </c>
      <c r="O2817" t="s">
        <v>850</v>
      </c>
      <c r="P2817" t="s">
        <v>673</v>
      </c>
      <c r="Q2817" t="s">
        <v>749</v>
      </c>
      <c r="R2817" t="s">
        <v>376</v>
      </c>
      <c r="S2817" t="s">
        <v>1042</v>
      </c>
      <c r="T2817" t="s">
        <v>751</v>
      </c>
      <c r="U2817" t="s">
        <v>752</v>
      </c>
      <c r="V2817" t="s">
        <v>753</v>
      </c>
      <c r="W2817" t="s">
        <v>378</v>
      </c>
      <c r="X2817" t="s">
        <v>1131</v>
      </c>
      <c r="Y2817" t="s">
        <v>755</v>
      </c>
      <c r="Z2817" t="s">
        <v>380</v>
      </c>
      <c r="AA2817" t="s">
        <v>1128</v>
      </c>
      <c r="AB2817" t="s">
        <v>1129</v>
      </c>
      <c r="AC2817" t="s">
        <v>758</v>
      </c>
      <c r="AD2817" t="s">
        <v>1049</v>
      </c>
      <c r="AE2817" t="s">
        <v>768</v>
      </c>
      <c r="AF2817" t="s">
        <v>882</v>
      </c>
      <c r="AG2817" t="s">
        <v>761</v>
      </c>
      <c r="AH2817" t="s">
        <v>762</v>
      </c>
      <c r="AI2817" t="s">
        <v>883</v>
      </c>
      <c r="AJ2817">
        <v>677.29</v>
      </c>
      <c r="AK2817">
        <v>0</v>
      </c>
      <c r="AL2817">
        <v>0</v>
      </c>
      <c r="AM2817" t="s">
        <v>764</v>
      </c>
      <c r="AN2817" t="s">
        <v>764</v>
      </c>
      <c r="AO2817" t="s">
        <v>764</v>
      </c>
    </row>
    <row r="2818" spans="1:41" x14ac:dyDescent="0.35">
      <c r="A2818">
        <v>1024995</v>
      </c>
      <c r="B2818" t="s">
        <v>740</v>
      </c>
      <c r="C2818" t="s">
        <v>741</v>
      </c>
      <c r="D2818" t="s">
        <v>375</v>
      </c>
      <c r="E2818" t="s">
        <v>374</v>
      </c>
      <c r="F2818" t="s">
        <v>869</v>
      </c>
      <c r="G2818">
        <v>2021</v>
      </c>
      <c r="H2818">
        <v>2</v>
      </c>
      <c r="I2818" t="s">
        <v>858</v>
      </c>
      <c r="J2818" s="29">
        <v>44255</v>
      </c>
      <c r="K2818" t="s">
        <v>744</v>
      </c>
      <c r="L2818" t="s">
        <v>769</v>
      </c>
      <c r="M2818" t="s">
        <v>898</v>
      </c>
      <c r="N2818" t="s">
        <v>899</v>
      </c>
      <c r="O2818" t="s">
        <v>850</v>
      </c>
      <c r="P2818" t="s">
        <v>673</v>
      </c>
      <c r="Q2818" t="s">
        <v>749</v>
      </c>
      <c r="R2818" t="s">
        <v>376</v>
      </c>
      <c r="S2818" t="s">
        <v>1042</v>
      </c>
      <c r="T2818" t="s">
        <v>751</v>
      </c>
      <c r="U2818" t="s">
        <v>752</v>
      </c>
      <c r="V2818" t="s">
        <v>753</v>
      </c>
      <c r="W2818" t="s">
        <v>378</v>
      </c>
      <c r="X2818" t="s">
        <v>1131</v>
      </c>
      <c r="Y2818" t="s">
        <v>755</v>
      </c>
      <c r="Z2818" t="s">
        <v>380</v>
      </c>
      <c r="AA2818" t="s">
        <v>1128</v>
      </c>
      <c r="AB2818" t="s">
        <v>1129</v>
      </c>
      <c r="AC2818" t="s">
        <v>758</v>
      </c>
      <c r="AD2818" t="s">
        <v>1049</v>
      </c>
      <c r="AE2818" t="s">
        <v>768</v>
      </c>
      <c r="AF2818" t="s">
        <v>882</v>
      </c>
      <c r="AG2818" t="s">
        <v>761</v>
      </c>
      <c r="AH2818" t="s">
        <v>762</v>
      </c>
      <c r="AI2818" t="s">
        <v>883</v>
      </c>
      <c r="AJ2818">
        <v>2840.09</v>
      </c>
      <c r="AK2818">
        <v>0</v>
      </c>
      <c r="AL2818">
        <v>0</v>
      </c>
      <c r="AM2818" t="s">
        <v>764</v>
      </c>
      <c r="AN2818" t="s">
        <v>764</v>
      </c>
      <c r="AO2818" t="s">
        <v>764</v>
      </c>
    </row>
    <row r="2819" spans="1:41" x14ac:dyDescent="0.35">
      <c r="A2819">
        <v>1024995</v>
      </c>
      <c r="B2819" t="s">
        <v>740</v>
      </c>
      <c r="C2819" t="s">
        <v>741</v>
      </c>
      <c r="D2819" t="s">
        <v>375</v>
      </c>
      <c r="E2819" t="s">
        <v>374</v>
      </c>
      <c r="F2819" t="s">
        <v>869</v>
      </c>
      <c r="G2819">
        <v>2021</v>
      </c>
      <c r="H2819">
        <v>2</v>
      </c>
      <c r="I2819" t="s">
        <v>858</v>
      </c>
      <c r="J2819" s="29">
        <v>44255</v>
      </c>
      <c r="K2819" t="s">
        <v>744</v>
      </c>
      <c r="L2819" t="s">
        <v>769</v>
      </c>
      <c r="M2819" t="s">
        <v>898</v>
      </c>
      <c r="N2819" t="s">
        <v>899</v>
      </c>
      <c r="O2819" t="s">
        <v>850</v>
      </c>
      <c r="P2819" t="s">
        <v>673</v>
      </c>
      <c r="Q2819" t="s">
        <v>749</v>
      </c>
      <c r="R2819" t="s">
        <v>376</v>
      </c>
      <c r="S2819" t="s">
        <v>1042</v>
      </c>
      <c r="T2819" t="s">
        <v>751</v>
      </c>
      <c r="U2819" t="s">
        <v>752</v>
      </c>
      <c r="V2819" t="s">
        <v>753</v>
      </c>
      <c r="W2819" t="s">
        <v>378</v>
      </c>
      <c r="X2819" t="s">
        <v>1131</v>
      </c>
      <c r="Y2819" t="s">
        <v>755</v>
      </c>
      <c r="Z2819" t="s">
        <v>380</v>
      </c>
      <c r="AA2819" t="s">
        <v>1128</v>
      </c>
      <c r="AB2819" t="s">
        <v>1129</v>
      </c>
      <c r="AC2819" t="s">
        <v>758</v>
      </c>
      <c r="AD2819" t="s">
        <v>1049</v>
      </c>
      <c r="AE2819" t="s">
        <v>768</v>
      </c>
      <c r="AF2819" t="s">
        <v>882</v>
      </c>
      <c r="AG2819" t="s">
        <v>761</v>
      </c>
      <c r="AH2819" t="s">
        <v>762</v>
      </c>
      <c r="AI2819" t="s">
        <v>883</v>
      </c>
      <c r="AJ2819">
        <v>3275.85</v>
      </c>
      <c r="AK2819">
        <v>0</v>
      </c>
      <c r="AL2819">
        <v>0</v>
      </c>
      <c r="AM2819" t="s">
        <v>764</v>
      </c>
      <c r="AN2819" t="s">
        <v>764</v>
      </c>
      <c r="AO2819" t="s">
        <v>764</v>
      </c>
    </row>
    <row r="2820" spans="1:41" x14ac:dyDescent="0.35">
      <c r="A2820">
        <v>1024995</v>
      </c>
      <c r="B2820" t="s">
        <v>740</v>
      </c>
      <c r="C2820" t="s">
        <v>741</v>
      </c>
      <c r="D2820" t="s">
        <v>375</v>
      </c>
      <c r="E2820" t="s">
        <v>374</v>
      </c>
      <c r="F2820" t="s">
        <v>869</v>
      </c>
      <c r="G2820">
        <v>2021</v>
      </c>
      <c r="H2820">
        <v>2</v>
      </c>
      <c r="I2820" t="s">
        <v>858</v>
      </c>
      <c r="J2820" s="29">
        <v>44255</v>
      </c>
      <c r="K2820" t="s">
        <v>744</v>
      </c>
      <c r="L2820" t="s">
        <v>769</v>
      </c>
      <c r="M2820" t="s">
        <v>898</v>
      </c>
      <c r="N2820" t="s">
        <v>899</v>
      </c>
      <c r="O2820" t="s">
        <v>850</v>
      </c>
      <c r="P2820" t="s">
        <v>673</v>
      </c>
      <c r="Q2820" t="s">
        <v>749</v>
      </c>
      <c r="R2820" t="s">
        <v>376</v>
      </c>
      <c r="S2820" t="s">
        <v>1042</v>
      </c>
      <c r="T2820" t="s">
        <v>751</v>
      </c>
      <c r="U2820" t="s">
        <v>752</v>
      </c>
      <c r="V2820" t="s">
        <v>753</v>
      </c>
      <c r="W2820" t="s">
        <v>378</v>
      </c>
      <c r="X2820" t="s">
        <v>1131</v>
      </c>
      <c r="Y2820" t="s">
        <v>755</v>
      </c>
      <c r="Z2820" t="s">
        <v>380</v>
      </c>
      <c r="AA2820" t="s">
        <v>1128</v>
      </c>
      <c r="AB2820" t="s">
        <v>1129</v>
      </c>
      <c r="AC2820" t="s">
        <v>758</v>
      </c>
      <c r="AD2820" t="s">
        <v>1049</v>
      </c>
      <c r="AE2820" t="s">
        <v>768</v>
      </c>
      <c r="AF2820" t="s">
        <v>882</v>
      </c>
      <c r="AG2820" t="s">
        <v>761</v>
      </c>
      <c r="AH2820" t="s">
        <v>762</v>
      </c>
      <c r="AI2820" t="s">
        <v>883</v>
      </c>
      <c r="AJ2820">
        <v>6262.87</v>
      </c>
      <c r="AK2820">
        <v>0</v>
      </c>
      <c r="AL2820">
        <v>0</v>
      </c>
      <c r="AM2820" t="s">
        <v>764</v>
      </c>
      <c r="AN2820" t="s">
        <v>764</v>
      </c>
      <c r="AO2820" t="s">
        <v>764</v>
      </c>
    </row>
    <row r="2821" spans="1:41" x14ac:dyDescent="0.35">
      <c r="A2821">
        <v>1024997</v>
      </c>
      <c r="B2821" t="s">
        <v>740</v>
      </c>
      <c r="C2821" t="s">
        <v>741</v>
      </c>
      <c r="D2821" t="s">
        <v>375</v>
      </c>
      <c r="E2821" t="s">
        <v>61</v>
      </c>
      <c r="F2821" t="s">
        <v>869</v>
      </c>
      <c r="G2821">
        <v>2021</v>
      </c>
      <c r="H2821">
        <v>2</v>
      </c>
      <c r="I2821" t="s">
        <v>858</v>
      </c>
      <c r="J2821" s="29">
        <v>44255</v>
      </c>
      <c r="K2821" t="s">
        <v>744</v>
      </c>
      <c r="L2821" t="s">
        <v>769</v>
      </c>
      <c r="M2821" t="s">
        <v>898</v>
      </c>
      <c r="N2821" t="s">
        <v>899</v>
      </c>
      <c r="O2821" t="s">
        <v>850</v>
      </c>
      <c r="P2821" t="s">
        <v>673</v>
      </c>
      <c r="Q2821" t="s">
        <v>749</v>
      </c>
      <c r="R2821" t="s">
        <v>376</v>
      </c>
      <c r="S2821" t="s">
        <v>1042</v>
      </c>
      <c r="T2821" t="s">
        <v>751</v>
      </c>
      <c r="U2821" t="s">
        <v>752</v>
      </c>
      <c r="V2821" t="s">
        <v>753</v>
      </c>
      <c r="W2821" t="s">
        <v>393</v>
      </c>
      <c r="X2821" t="s">
        <v>1130</v>
      </c>
      <c r="Y2821" t="s">
        <v>755</v>
      </c>
      <c r="Z2821" t="s">
        <v>380</v>
      </c>
      <c r="AA2821" t="s">
        <v>1128</v>
      </c>
      <c r="AB2821" t="s">
        <v>1129</v>
      </c>
      <c r="AC2821" t="s">
        <v>758</v>
      </c>
      <c r="AD2821" t="s">
        <v>1049</v>
      </c>
      <c r="AE2821" t="s">
        <v>768</v>
      </c>
      <c r="AF2821" t="s">
        <v>882</v>
      </c>
      <c r="AG2821" t="s">
        <v>761</v>
      </c>
      <c r="AH2821" t="s">
        <v>762</v>
      </c>
      <c r="AI2821" t="s">
        <v>883</v>
      </c>
      <c r="AJ2821">
        <v>526.1</v>
      </c>
      <c r="AK2821">
        <v>0</v>
      </c>
      <c r="AL2821">
        <v>0</v>
      </c>
      <c r="AM2821" t="s">
        <v>764</v>
      </c>
      <c r="AN2821" t="s">
        <v>764</v>
      </c>
      <c r="AO2821" t="s">
        <v>764</v>
      </c>
    </row>
    <row r="2822" spans="1:41" x14ac:dyDescent="0.35">
      <c r="A2822">
        <v>1024997</v>
      </c>
      <c r="B2822" t="s">
        <v>740</v>
      </c>
      <c r="C2822" t="s">
        <v>741</v>
      </c>
      <c r="D2822" t="s">
        <v>375</v>
      </c>
      <c r="E2822" t="s">
        <v>61</v>
      </c>
      <c r="F2822" t="s">
        <v>869</v>
      </c>
      <c r="G2822">
        <v>2021</v>
      </c>
      <c r="H2822">
        <v>2</v>
      </c>
      <c r="I2822" t="s">
        <v>858</v>
      </c>
      <c r="J2822" s="29">
        <v>44255</v>
      </c>
      <c r="K2822" t="s">
        <v>744</v>
      </c>
      <c r="L2822" t="s">
        <v>769</v>
      </c>
      <c r="M2822" t="s">
        <v>898</v>
      </c>
      <c r="N2822" t="s">
        <v>899</v>
      </c>
      <c r="O2822" t="s">
        <v>850</v>
      </c>
      <c r="P2822" t="s">
        <v>673</v>
      </c>
      <c r="Q2822" t="s">
        <v>749</v>
      </c>
      <c r="R2822" t="s">
        <v>376</v>
      </c>
      <c r="S2822" t="s">
        <v>1042</v>
      </c>
      <c r="T2822" t="s">
        <v>751</v>
      </c>
      <c r="U2822" t="s">
        <v>752</v>
      </c>
      <c r="V2822" t="s">
        <v>753</v>
      </c>
      <c r="W2822" t="s">
        <v>393</v>
      </c>
      <c r="X2822" t="s">
        <v>1130</v>
      </c>
      <c r="Y2822" t="s">
        <v>755</v>
      </c>
      <c r="Z2822" t="s">
        <v>380</v>
      </c>
      <c r="AA2822" t="s">
        <v>1128</v>
      </c>
      <c r="AB2822" t="s">
        <v>1129</v>
      </c>
      <c r="AC2822" t="s">
        <v>758</v>
      </c>
      <c r="AD2822" t="s">
        <v>1049</v>
      </c>
      <c r="AE2822" t="s">
        <v>768</v>
      </c>
      <c r="AF2822" t="s">
        <v>882</v>
      </c>
      <c r="AG2822" t="s">
        <v>761</v>
      </c>
      <c r="AH2822" t="s">
        <v>762</v>
      </c>
      <c r="AI2822" t="s">
        <v>883</v>
      </c>
      <c r="AJ2822">
        <v>1478.04</v>
      </c>
      <c r="AK2822">
        <v>0</v>
      </c>
      <c r="AL2822">
        <v>0</v>
      </c>
      <c r="AM2822" t="s">
        <v>764</v>
      </c>
      <c r="AN2822" t="s">
        <v>764</v>
      </c>
      <c r="AO2822" t="s">
        <v>764</v>
      </c>
    </row>
    <row r="2823" spans="1:41" x14ac:dyDescent="0.35">
      <c r="A2823">
        <v>1024997</v>
      </c>
      <c r="B2823" t="s">
        <v>740</v>
      </c>
      <c r="C2823" t="s">
        <v>741</v>
      </c>
      <c r="D2823" t="s">
        <v>375</v>
      </c>
      <c r="E2823" t="s">
        <v>61</v>
      </c>
      <c r="F2823" t="s">
        <v>869</v>
      </c>
      <c r="G2823">
        <v>2021</v>
      </c>
      <c r="H2823">
        <v>2</v>
      </c>
      <c r="I2823" t="s">
        <v>858</v>
      </c>
      <c r="J2823" s="29">
        <v>44255</v>
      </c>
      <c r="K2823" t="s">
        <v>744</v>
      </c>
      <c r="L2823" t="s">
        <v>769</v>
      </c>
      <c r="M2823" t="s">
        <v>898</v>
      </c>
      <c r="N2823" t="s">
        <v>899</v>
      </c>
      <c r="O2823" t="s">
        <v>850</v>
      </c>
      <c r="P2823" t="s">
        <v>673</v>
      </c>
      <c r="Q2823" t="s">
        <v>749</v>
      </c>
      <c r="R2823" t="s">
        <v>376</v>
      </c>
      <c r="S2823" t="s">
        <v>1042</v>
      </c>
      <c r="T2823" t="s">
        <v>751</v>
      </c>
      <c r="U2823" t="s">
        <v>752</v>
      </c>
      <c r="V2823" t="s">
        <v>753</v>
      </c>
      <c r="W2823" t="s">
        <v>393</v>
      </c>
      <c r="X2823" t="s">
        <v>1130</v>
      </c>
      <c r="Y2823" t="s">
        <v>755</v>
      </c>
      <c r="Z2823" t="s">
        <v>380</v>
      </c>
      <c r="AA2823" t="s">
        <v>1128</v>
      </c>
      <c r="AB2823" t="s">
        <v>1129</v>
      </c>
      <c r="AC2823" t="s">
        <v>758</v>
      </c>
      <c r="AD2823" t="s">
        <v>1049</v>
      </c>
      <c r="AE2823" t="s">
        <v>768</v>
      </c>
      <c r="AF2823" t="s">
        <v>882</v>
      </c>
      <c r="AG2823" t="s">
        <v>761</v>
      </c>
      <c r="AH2823" t="s">
        <v>762</v>
      </c>
      <c r="AI2823" t="s">
        <v>883</v>
      </c>
      <c r="AJ2823">
        <v>3673.44</v>
      </c>
      <c r="AK2823">
        <v>0</v>
      </c>
      <c r="AL2823">
        <v>0</v>
      </c>
      <c r="AM2823" t="s">
        <v>764</v>
      </c>
      <c r="AN2823" t="s">
        <v>764</v>
      </c>
      <c r="AO2823" t="s">
        <v>764</v>
      </c>
    </row>
    <row r="2824" spans="1:41" x14ac:dyDescent="0.35">
      <c r="A2824">
        <v>1024997</v>
      </c>
      <c r="B2824" t="s">
        <v>740</v>
      </c>
      <c r="C2824" t="s">
        <v>741</v>
      </c>
      <c r="D2824" t="s">
        <v>375</v>
      </c>
      <c r="E2824" t="s">
        <v>61</v>
      </c>
      <c r="F2824" t="s">
        <v>869</v>
      </c>
      <c r="G2824">
        <v>2021</v>
      </c>
      <c r="H2824">
        <v>2</v>
      </c>
      <c r="I2824" t="s">
        <v>858</v>
      </c>
      <c r="J2824" s="29">
        <v>44255</v>
      </c>
      <c r="K2824" t="s">
        <v>744</v>
      </c>
      <c r="L2824" t="s">
        <v>769</v>
      </c>
      <c r="M2824" t="s">
        <v>898</v>
      </c>
      <c r="N2824" t="s">
        <v>899</v>
      </c>
      <c r="O2824" t="s">
        <v>850</v>
      </c>
      <c r="P2824" t="s">
        <v>673</v>
      </c>
      <c r="Q2824" t="s">
        <v>749</v>
      </c>
      <c r="R2824" t="s">
        <v>376</v>
      </c>
      <c r="S2824" t="s">
        <v>1042</v>
      </c>
      <c r="T2824" t="s">
        <v>751</v>
      </c>
      <c r="U2824" t="s">
        <v>752</v>
      </c>
      <c r="V2824" t="s">
        <v>753</v>
      </c>
      <c r="W2824" t="s">
        <v>393</v>
      </c>
      <c r="X2824" t="s">
        <v>1130</v>
      </c>
      <c r="Y2824" t="s">
        <v>755</v>
      </c>
      <c r="Z2824" t="s">
        <v>380</v>
      </c>
      <c r="AA2824" t="s">
        <v>1128</v>
      </c>
      <c r="AB2824" t="s">
        <v>1129</v>
      </c>
      <c r="AC2824" t="s">
        <v>758</v>
      </c>
      <c r="AD2824" t="s">
        <v>1049</v>
      </c>
      <c r="AE2824" t="s">
        <v>768</v>
      </c>
      <c r="AF2824" t="s">
        <v>882</v>
      </c>
      <c r="AG2824" t="s">
        <v>761</v>
      </c>
      <c r="AH2824" t="s">
        <v>762</v>
      </c>
      <c r="AI2824" t="s">
        <v>883</v>
      </c>
      <c r="AJ2824">
        <v>4494.2700000000004</v>
      </c>
      <c r="AK2824">
        <v>0</v>
      </c>
      <c r="AL2824">
        <v>0</v>
      </c>
      <c r="AM2824" t="s">
        <v>764</v>
      </c>
      <c r="AN2824" t="s">
        <v>764</v>
      </c>
      <c r="AO2824" t="s">
        <v>764</v>
      </c>
    </row>
    <row r="2825" spans="1:41" x14ac:dyDescent="0.35">
      <c r="A2825">
        <v>1024997</v>
      </c>
      <c r="B2825" t="s">
        <v>740</v>
      </c>
      <c r="C2825" t="s">
        <v>741</v>
      </c>
      <c r="D2825" t="s">
        <v>375</v>
      </c>
      <c r="E2825" t="s">
        <v>61</v>
      </c>
      <c r="F2825" t="s">
        <v>869</v>
      </c>
      <c r="G2825">
        <v>2021</v>
      </c>
      <c r="H2825">
        <v>2</v>
      </c>
      <c r="I2825" t="s">
        <v>858</v>
      </c>
      <c r="J2825" s="29">
        <v>44255</v>
      </c>
      <c r="K2825" t="s">
        <v>744</v>
      </c>
      <c r="L2825" t="s">
        <v>769</v>
      </c>
      <c r="M2825" t="s">
        <v>898</v>
      </c>
      <c r="N2825" t="s">
        <v>899</v>
      </c>
      <c r="O2825" t="s">
        <v>850</v>
      </c>
      <c r="P2825" t="s">
        <v>673</v>
      </c>
      <c r="Q2825" t="s">
        <v>749</v>
      </c>
      <c r="R2825" t="s">
        <v>376</v>
      </c>
      <c r="S2825" t="s">
        <v>1042</v>
      </c>
      <c r="T2825" t="s">
        <v>751</v>
      </c>
      <c r="U2825" t="s">
        <v>752</v>
      </c>
      <c r="V2825" t="s">
        <v>753</v>
      </c>
      <c r="W2825" t="s">
        <v>393</v>
      </c>
      <c r="X2825" t="s">
        <v>1130</v>
      </c>
      <c r="Y2825" t="s">
        <v>755</v>
      </c>
      <c r="Z2825" t="s">
        <v>380</v>
      </c>
      <c r="AA2825" t="s">
        <v>1128</v>
      </c>
      <c r="AB2825" t="s">
        <v>1129</v>
      </c>
      <c r="AC2825" t="s">
        <v>758</v>
      </c>
      <c r="AD2825" t="s">
        <v>1049</v>
      </c>
      <c r="AE2825" t="s">
        <v>768</v>
      </c>
      <c r="AF2825" t="s">
        <v>882</v>
      </c>
      <c r="AG2825" t="s">
        <v>761</v>
      </c>
      <c r="AH2825" t="s">
        <v>762</v>
      </c>
      <c r="AI2825" t="s">
        <v>883</v>
      </c>
      <c r="AJ2825">
        <v>10857.3</v>
      </c>
      <c r="AK2825">
        <v>0</v>
      </c>
      <c r="AL2825">
        <v>0</v>
      </c>
      <c r="AM2825" t="s">
        <v>764</v>
      </c>
      <c r="AN2825" t="s">
        <v>764</v>
      </c>
      <c r="AO2825" t="s">
        <v>764</v>
      </c>
    </row>
    <row r="2826" spans="1:41" x14ac:dyDescent="0.35">
      <c r="A2826">
        <v>1024998</v>
      </c>
      <c r="B2826" t="s">
        <v>740</v>
      </c>
      <c r="C2826" t="s">
        <v>741</v>
      </c>
      <c r="D2826" t="s">
        <v>375</v>
      </c>
      <c r="E2826" t="s">
        <v>394</v>
      </c>
      <c r="F2826" t="s">
        <v>869</v>
      </c>
      <c r="G2826">
        <v>2021</v>
      </c>
      <c r="H2826">
        <v>2</v>
      </c>
      <c r="I2826" t="s">
        <v>858</v>
      </c>
      <c r="J2826" s="29">
        <v>44255</v>
      </c>
      <c r="K2826" t="s">
        <v>744</v>
      </c>
      <c r="L2826" t="s">
        <v>769</v>
      </c>
      <c r="M2826" t="s">
        <v>898</v>
      </c>
      <c r="N2826" t="s">
        <v>899</v>
      </c>
      <c r="O2826" t="s">
        <v>850</v>
      </c>
      <c r="P2826" t="s">
        <v>673</v>
      </c>
      <c r="Q2826" t="s">
        <v>749</v>
      </c>
      <c r="R2826" t="s">
        <v>376</v>
      </c>
      <c r="S2826" t="s">
        <v>1042</v>
      </c>
      <c r="T2826" t="s">
        <v>751</v>
      </c>
      <c r="U2826" t="s">
        <v>752</v>
      </c>
      <c r="V2826" t="s">
        <v>753</v>
      </c>
      <c r="W2826" t="s">
        <v>395</v>
      </c>
      <c r="X2826" t="s">
        <v>1132</v>
      </c>
      <c r="Y2826" t="s">
        <v>755</v>
      </c>
      <c r="Z2826" t="s">
        <v>380</v>
      </c>
      <c r="AA2826" t="s">
        <v>1128</v>
      </c>
      <c r="AB2826" t="s">
        <v>1129</v>
      </c>
      <c r="AC2826" t="s">
        <v>758</v>
      </c>
      <c r="AD2826" t="s">
        <v>1049</v>
      </c>
      <c r="AE2826" t="s">
        <v>768</v>
      </c>
      <c r="AF2826" t="s">
        <v>882</v>
      </c>
      <c r="AG2826" t="s">
        <v>761</v>
      </c>
      <c r="AH2826" t="s">
        <v>762</v>
      </c>
      <c r="AI2826" t="s">
        <v>883</v>
      </c>
      <c r="AJ2826">
        <v>1042.56</v>
      </c>
      <c r="AK2826">
        <v>0</v>
      </c>
      <c r="AL2826">
        <v>0</v>
      </c>
      <c r="AM2826" t="s">
        <v>764</v>
      </c>
      <c r="AN2826" t="s">
        <v>764</v>
      </c>
      <c r="AO2826" t="s">
        <v>764</v>
      </c>
    </row>
    <row r="2827" spans="1:41" x14ac:dyDescent="0.35">
      <c r="A2827">
        <v>1024998</v>
      </c>
      <c r="B2827" t="s">
        <v>740</v>
      </c>
      <c r="C2827" t="s">
        <v>741</v>
      </c>
      <c r="D2827" t="s">
        <v>375</v>
      </c>
      <c r="E2827" t="s">
        <v>394</v>
      </c>
      <c r="F2827" t="s">
        <v>869</v>
      </c>
      <c r="G2827">
        <v>2021</v>
      </c>
      <c r="H2827">
        <v>2</v>
      </c>
      <c r="I2827" t="s">
        <v>858</v>
      </c>
      <c r="J2827" s="29">
        <v>44255</v>
      </c>
      <c r="K2827" t="s">
        <v>744</v>
      </c>
      <c r="L2827" t="s">
        <v>769</v>
      </c>
      <c r="M2827" t="s">
        <v>898</v>
      </c>
      <c r="N2827" t="s">
        <v>899</v>
      </c>
      <c r="O2827" t="s">
        <v>850</v>
      </c>
      <c r="P2827" t="s">
        <v>673</v>
      </c>
      <c r="Q2827" t="s">
        <v>749</v>
      </c>
      <c r="R2827" t="s">
        <v>376</v>
      </c>
      <c r="S2827" t="s">
        <v>1042</v>
      </c>
      <c r="T2827" t="s">
        <v>751</v>
      </c>
      <c r="U2827" t="s">
        <v>752</v>
      </c>
      <c r="V2827" t="s">
        <v>753</v>
      </c>
      <c r="W2827" t="s">
        <v>395</v>
      </c>
      <c r="X2827" t="s">
        <v>1132</v>
      </c>
      <c r="Y2827" t="s">
        <v>755</v>
      </c>
      <c r="Z2827" t="s">
        <v>380</v>
      </c>
      <c r="AA2827" t="s">
        <v>1128</v>
      </c>
      <c r="AB2827" t="s">
        <v>1129</v>
      </c>
      <c r="AC2827" t="s">
        <v>758</v>
      </c>
      <c r="AD2827" t="s">
        <v>1049</v>
      </c>
      <c r="AE2827" t="s">
        <v>768</v>
      </c>
      <c r="AF2827" t="s">
        <v>882</v>
      </c>
      <c r="AG2827" t="s">
        <v>761</v>
      </c>
      <c r="AH2827" t="s">
        <v>762</v>
      </c>
      <c r="AI2827" t="s">
        <v>883</v>
      </c>
      <c r="AJ2827">
        <v>1254.46</v>
      </c>
      <c r="AK2827">
        <v>0</v>
      </c>
      <c r="AL2827">
        <v>0</v>
      </c>
      <c r="AM2827" t="s">
        <v>764</v>
      </c>
      <c r="AN2827" t="s">
        <v>764</v>
      </c>
      <c r="AO2827" t="s">
        <v>764</v>
      </c>
    </row>
    <row r="2828" spans="1:41" x14ac:dyDescent="0.35">
      <c r="A2828">
        <v>1024998</v>
      </c>
      <c r="B2828" t="s">
        <v>740</v>
      </c>
      <c r="C2828" t="s">
        <v>741</v>
      </c>
      <c r="D2828" t="s">
        <v>375</v>
      </c>
      <c r="E2828" t="s">
        <v>394</v>
      </c>
      <c r="F2828" t="s">
        <v>869</v>
      </c>
      <c r="G2828">
        <v>2021</v>
      </c>
      <c r="H2828">
        <v>2</v>
      </c>
      <c r="I2828" t="s">
        <v>858</v>
      </c>
      <c r="J2828" s="29">
        <v>44255</v>
      </c>
      <c r="K2828" t="s">
        <v>744</v>
      </c>
      <c r="L2828" t="s">
        <v>769</v>
      </c>
      <c r="M2828" t="s">
        <v>898</v>
      </c>
      <c r="N2828" t="s">
        <v>899</v>
      </c>
      <c r="O2828" t="s">
        <v>850</v>
      </c>
      <c r="P2828" t="s">
        <v>673</v>
      </c>
      <c r="Q2828" t="s">
        <v>749</v>
      </c>
      <c r="R2828" t="s">
        <v>376</v>
      </c>
      <c r="S2828" t="s">
        <v>1042</v>
      </c>
      <c r="T2828" t="s">
        <v>751</v>
      </c>
      <c r="U2828" t="s">
        <v>752</v>
      </c>
      <c r="V2828" t="s">
        <v>753</v>
      </c>
      <c r="W2828" t="s">
        <v>395</v>
      </c>
      <c r="X2828" t="s">
        <v>1132</v>
      </c>
      <c r="Y2828" t="s">
        <v>755</v>
      </c>
      <c r="Z2828" t="s">
        <v>380</v>
      </c>
      <c r="AA2828" t="s">
        <v>1128</v>
      </c>
      <c r="AB2828" t="s">
        <v>1129</v>
      </c>
      <c r="AC2828" t="s">
        <v>758</v>
      </c>
      <c r="AD2828" t="s">
        <v>1049</v>
      </c>
      <c r="AE2828" t="s">
        <v>768</v>
      </c>
      <c r="AF2828" t="s">
        <v>882</v>
      </c>
      <c r="AG2828" t="s">
        <v>761</v>
      </c>
      <c r="AH2828" t="s">
        <v>762</v>
      </c>
      <c r="AI2828" t="s">
        <v>883</v>
      </c>
      <c r="AJ2828">
        <v>2876.9</v>
      </c>
      <c r="AK2828">
        <v>0</v>
      </c>
      <c r="AL2828">
        <v>0</v>
      </c>
      <c r="AM2828" t="s">
        <v>764</v>
      </c>
      <c r="AN2828" t="s">
        <v>764</v>
      </c>
      <c r="AO2828" t="s">
        <v>764</v>
      </c>
    </row>
    <row r="2829" spans="1:41" x14ac:dyDescent="0.35">
      <c r="A2829">
        <v>1024998</v>
      </c>
      <c r="B2829" t="s">
        <v>740</v>
      </c>
      <c r="C2829" t="s">
        <v>741</v>
      </c>
      <c r="D2829" t="s">
        <v>375</v>
      </c>
      <c r="E2829" t="s">
        <v>394</v>
      </c>
      <c r="F2829" t="s">
        <v>869</v>
      </c>
      <c r="G2829">
        <v>2021</v>
      </c>
      <c r="H2829">
        <v>2</v>
      </c>
      <c r="I2829" t="s">
        <v>858</v>
      </c>
      <c r="J2829" s="29">
        <v>44255</v>
      </c>
      <c r="K2829" t="s">
        <v>744</v>
      </c>
      <c r="L2829" t="s">
        <v>769</v>
      </c>
      <c r="M2829" t="s">
        <v>898</v>
      </c>
      <c r="N2829" t="s">
        <v>899</v>
      </c>
      <c r="O2829" t="s">
        <v>850</v>
      </c>
      <c r="P2829" t="s">
        <v>673</v>
      </c>
      <c r="Q2829" t="s">
        <v>749</v>
      </c>
      <c r="R2829" t="s">
        <v>376</v>
      </c>
      <c r="S2829" t="s">
        <v>1042</v>
      </c>
      <c r="T2829" t="s">
        <v>751</v>
      </c>
      <c r="U2829" t="s">
        <v>752</v>
      </c>
      <c r="V2829" t="s">
        <v>753</v>
      </c>
      <c r="W2829" t="s">
        <v>395</v>
      </c>
      <c r="X2829" t="s">
        <v>1132</v>
      </c>
      <c r="Y2829" t="s">
        <v>755</v>
      </c>
      <c r="Z2829" t="s">
        <v>380</v>
      </c>
      <c r="AA2829" t="s">
        <v>1128</v>
      </c>
      <c r="AB2829" t="s">
        <v>1129</v>
      </c>
      <c r="AC2829" t="s">
        <v>758</v>
      </c>
      <c r="AD2829" t="s">
        <v>1049</v>
      </c>
      <c r="AE2829" t="s">
        <v>768</v>
      </c>
      <c r="AF2829" t="s">
        <v>882</v>
      </c>
      <c r="AG2829" t="s">
        <v>761</v>
      </c>
      <c r="AH2829" t="s">
        <v>762</v>
      </c>
      <c r="AI2829" t="s">
        <v>883</v>
      </c>
      <c r="AJ2829">
        <v>4530.1899999999996</v>
      </c>
      <c r="AK2829">
        <v>0</v>
      </c>
      <c r="AL2829">
        <v>0</v>
      </c>
      <c r="AM2829" t="s">
        <v>764</v>
      </c>
      <c r="AN2829" t="s">
        <v>764</v>
      </c>
      <c r="AO2829" t="s">
        <v>764</v>
      </c>
    </row>
    <row r="2830" spans="1:41" x14ac:dyDescent="0.35">
      <c r="A2830">
        <v>1024998</v>
      </c>
      <c r="B2830" t="s">
        <v>740</v>
      </c>
      <c r="C2830" t="s">
        <v>741</v>
      </c>
      <c r="D2830" t="s">
        <v>375</v>
      </c>
      <c r="E2830" t="s">
        <v>394</v>
      </c>
      <c r="F2830" t="s">
        <v>869</v>
      </c>
      <c r="G2830">
        <v>2021</v>
      </c>
      <c r="H2830">
        <v>2</v>
      </c>
      <c r="I2830" t="s">
        <v>858</v>
      </c>
      <c r="J2830" s="29">
        <v>44255</v>
      </c>
      <c r="K2830" t="s">
        <v>744</v>
      </c>
      <c r="L2830" t="s">
        <v>769</v>
      </c>
      <c r="M2830" t="s">
        <v>898</v>
      </c>
      <c r="N2830" t="s">
        <v>899</v>
      </c>
      <c r="O2830" t="s">
        <v>850</v>
      </c>
      <c r="P2830" t="s">
        <v>673</v>
      </c>
      <c r="Q2830" t="s">
        <v>749</v>
      </c>
      <c r="R2830" t="s">
        <v>376</v>
      </c>
      <c r="S2830" t="s">
        <v>1042</v>
      </c>
      <c r="T2830" t="s">
        <v>751</v>
      </c>
      <c r="U2830" t="s">
        <v>752</v>
      </c>
      <c r="V2830" t="s">
        <v>753</v>
      </c>
      <c r="W2830" t="s">
        <v>395</v>
      </c>
      <c r="X2830" t="s">
        <v>1132</v>
      </c>
      <c r="Y2830" t="s">
        <v>755</v>
      </c>
      <c r="Z2830" t="s">
        <v>380</v>
      </c>
      <c r="AA2830" t="s">
        <v>1128</v>
      </c>
      <c r="AB2830" t="s">
        <v>1129</v>
      </c>
      <c r="AC2830" t="s">
        <v>758</v>
      </c>
      <c r="AD2830" t="s">
        <v>1049</v>
      </c>
      <c r="AE2830" t="s">
        <v>768</v>
      </c>
      <c r="AF2830" t="s">
        <v>882</v>
      </c>
      <c r="AG2830" t="s">
        <v>761</v>
      </c>
      <c r="AH2830" t="s">
        <v>762</v>
      </c>
      <c r="AI2830" t="s">
        <v>883</v>
      </c>
      <c r="AJ2830">
        <v>7491.73</v>
      </c>
      <c r="AK2830">
        <v>0</v>
      </c>
      <c r="AL2830">
        <v>0</v>
      </c>
      <c r="AM2830" t="s">
        <v>764</v>
      </c>
      <c r="AN2830" t="s">
        <v>764</v>
      </c>
      <c r="AO2830" t="s">
        <v>764</v>
      </c>
    </row>
    <row r="2831" spans="1:41" x14ac:dyDescent="0.35">
      <c r="A2831">
        <v>1024999</v>
      </c>
      <c r="B2831" t="s">
        <v>740</v>
      </c>
      <c r="C2831" t="s">
        <v>741</v>
      </c>
      <c r="D2831" t="s">
        <v>375</v>
      </c>
      <c r="E2831" t="s">
        <v>402</v>
      </c>
      <c r="F2831" t="s">
        <v>869</v>
      </c>
      <c r="G2831">
        <v>2021</v>
      </c>
      <c r="H2831">
        <v>2</v>
      </c>
      <c r="I2831" t="s">
        <v>858</v>
      </c>
      <c r="J2831" s="29">
        <v>44255</v>
      </c>
      <c r="K2831" t="s">
        <v>744</v>
      </c>
      <c r="L2831" t="s">
        <v>769</v>
      </c>
      <c r="M2831" t="s">
        <v>898</v>
      </c>
      <c r="N2831" t="s">
        <v>899</v>
      </c>
      <c r="O2831" t="s">
        <v>850</v>
      </c>
      <c r="P2831" t="s">
        <v>673</v>
      </c>
      <c r="Q2831" t="s">
        <v>749</v>
      </c>
      <c r="R2831" t="s">
        <v>376</v>
      </c>
      <c r="S2831" t="s">
        <v>1042</v>
      </c>
      <c r="T2831" t="s">
        <v>751</v>
      </c>
      <c r="U2831" t="s">
        <v>752</v>
      </c>
      <c r="V2831" t="s">
        <v>753</v>
      </c>
      <c r="W2831" t="s">
        <v>403</v>
      </c>
      <c r="X2831" t="s">
        <v>1127</v>
      </c>
      <c r="Y2831" t="s">
        <v>755</v>
      </c>
      <c r="Z2831" t="s">
        <v>380</v>
      </c>
      <c r="AA2831" t="s">
        <v>1128</v>
      </c>
      <c r="AB2831" t="s">
        <v>1129</v>
      </c>
      <c r="AC2831" t="s">
        <v>758</v>
      </c>
      <c r="AD2831" t="s">
        <v>1049</v>
      </c>
      <c r="AE2831" t="s">
        <v>768</v>
      </c>
      <c r="AF2831" t="s">
        <v>882</v>
      </c>
      <c r="AG2831" t="s">
        <v>761</v>
      </c>
      <c r="AH2831" t="s">
        <v>762</v>
      </c>
      <c r="AI2831" t="s">
        <v>883</v>
      </c>
      <c r="AJ2831">
        <v>979.04</v>
      </c>
      <c r="AK2831">
        <v>0</v>
      </c>
      <c r="AL2831">
        <v>0</v>
      </c>
      <c r="AM2831" t="s">
        <v>764</v>
      </c>
      <c r="AN2831" t="s">
        <v>764</v>
      </c>
      <c r="AO2831" t="s">
        <v>764</v>
      </c>
    </row>
    <row r="2832" spans="1:41" x14ac:dyDescent="0.35">
      <c r="A2832">
        <v>1024999</v>
      </c>
      <c r="B2832" t="s">
        <v>740</v>
      </c>
      <c r="C2832" t="s">
        <v>741</v>
      </c>
      <c r="D2832" t="s">
        <v>375</v>
      </c>
      <c r="E2832" t="s">
        <v>402</v>
      </c>
      <c r="F2832" t="s">
        <v>869</v>
      </c>
      <c r="G2832">
        <v>2021</v>
      </c>
      <c r="H2832">
        <v>2</v>
      </c>
      <c r="I2832" t="s">
        <v>858</v>
      </c>
      <c r="J2832" s="29">
        <v>44255</v>
      </c>
      <c r="K2832" t="s">
        <v>744</v>
      </c>
      <c r="L2832" t="s">
        <v>769</v>
      </c>
      <c r="M2832" t="s">
        <v>898</v>
      </c>
      <c r="N2832" t="s">
        <v>899</v>
      </c>
      <c r="O2832" t="s">
        <v>850</v>
      </c>
      <c r="P2832" t="s">
        <v>673</v>
      </c>
      <c r="Q2832" t="s">
        <v>749</v>
      </c>
      <c r="R2832" t="s">
        <v>376</v>
      </c>
      <c r="S2832" t="s">
        <v>1042</v>
      </c>
      <c r="T2832" t="s">
        <v>751</v>
      </c>
      <c r="U2832" t="s">
        <v>752</v>
      </c>
      <c r="V2832" t="s">
        <v>753</v>
      </c>
      <c r="W2832" t="s">
        <v>403</v>
      </c>
      <c r="X2832" t="s">
        <v>1127</v>
      </c>
      <c r="Y2832" t="s">
        <v>755</v>
      </c>
      <c r="Z2832" t="s">
        <v>380</v>
      </c>
      <c r="AA2832" t="s">
        <v>1128</v>
      </c>
      <c r="AB2832" t="s">
        <v>1129</v>
      </c>
      <c r="AC2832" t="s">
        <v>758</v>
      </c>
      <c r="AD2832" t="s">
        <v>1049</v>
      </c>
      <c r="AE2832" t="s">
        <v>768</v>
      </c>
      <c r="AF2832" t="s">
        <v>882</v>
      </c>
      <c r="AG2832" t="s">
        <v>761</v>
      </c>
      <c r="AH2832" t="s">
        <v>762</v>
      </c>
      <c r="AI2832" t="s">
        <v>883</v>
      </c>
      <c r="AJ2832">
        <v>1252.1099999999999</v>
      </c>
      <c r="AK2832">
        <v>0</v>
      </c>
      <c r="AL2832">
        <v>0</v>
      </c>
      <c r="AM2832" t="s">
        <v>764</v>
      </c>
      <c r="AN2832" t="s">
        <v>764</v>
      </c>
      <c r="AO2832" t="s">
        <v>764</v>
      </c>
    </row>
    <row r="2833" spans="1:41" x14ac:dyDescent="0.35">
      <c r="A2833">
        <v>1024999</v>
      </c>
      <c r="B2833" t="s">
        <v>740</v>
      </c>
      <c r="C2833" t="s">
        <v>741</v>
      </c>
      <c r="D2833" t="s">
        <v>375</v>
      </c>
      <c r="E2833" t="s">
        <v>402</v>
      </c>
      <c r="F2833" t="s">
        <v>869</v>
      </c>
      <c r="G2833">
        <v>2021</v>
      </c>
      <c r="H2833">
        <v>2</v>
      </c>
      <c r="I2833" t="s">
        <v>858</v>
      </c>
      <c r="J2833" s="29">
        <v>44255</v>
      </c>
      <c r="K2833" t="s">
        <v>744</v>
      </c>
      <c r="L2833" t="s">
        <v>769</v>
      </c>
      <c r="M2833" t="s">
        <v>898</v>
      </c>
      <c r="N2833" t="s">
        <v>899</v>
      </c>
      <c r="O2833" t="s">
        <v>850</v>
      </c>
      <c r="P2833" t="s">
        <v>673</v>
      </c>
      <c r="Q2833" t="s">
        <v>749</v>
      </c>
      <c r="R2833" t="s">
        <v>376</v>
      </c>
      <c r="S2833" t="s">
        <v>1042</v>
      </c>
      <c r="T2833" t="s">
        <v>751</v>
      </c>
      <c r="U2833" t="s">
        <v>752</v>
      </c>
      <c r="V2833" t="s">
        <v>753</v>
      </c>
      <c r="W2833" t="s">
        <v>403</v>
      </c>
      <c r="X2833" t="s">
        <v>1127</v>
      </c>
      <c r="Y2833" t="s">
        <v>755</v>
      </c>
      <c r="Z2833" t="s">
        <v>380</v>
      </c>
      <c r="AA2833" t="s">
        <v>1128</v>
      </c>
      <c r="AB2833" t="s">
        <v>1129</v>
      </c>
      <c r="AC2833" t="s">
        <v>758</v>
      </c>
      <c r="AD2833" t="s">
        <v>1049</v>
      </c>
      <c r="AE2833" t="s">
        <v>768</v>
      </c>
      <c r="AF2833" t="s">
        <v>882</v>
      </c>
      <c r="AG2833" t="s">
        <v>761</v>
      </c>
      <c r="AH2833" t="s">
        <v>762</v>
      </c>
      <c r="AI2833" t="s">
        <v>883</v>
      </c>
      <c r="AJ2833">
        <v>1561.37</v>
      </c>
      <c r="AK2833">
        <v>0</v>
      </c>
      <c r="AL2833">
        <v>0</v>
      </c>
      <c r="AM2833" t="s">
        <v>764</v>
      </c>
      <c r="AN2833" t="s">
        <v>764</v>
      </c>
      <c r="AO2833" t="s">
        <v>764</v>
      </c>
    </row>
    <row r="2834" spans="1:41" x14ac:dyDescent="0.35">
      <c r="A2834">
        <v>1024999</v>
      </c>
      <c r="B2834" t="s">
        <v>740</v>
      </c>
      <c r="C2834" t="s">
        <v>741</v>
      </c>
      <c r="D2834" t="s">
        <v>375</v>
      </c>
      <c r="E2834" t="s">
        <v>402</v>
      </c>
      <c r="F2834" t="s">
        <v>869</v>
      </c>
      <c r="G2834">
        <v>2021</v>
      </c>
      <c r="H2834">
        <v>2</v>
      </c>
      <c r="I2834" t="s">
        <v>858</v>
      </c>
      <c r="J2834" s="29">
        <v>44255</v>
      </c>
      <c r="K2834" t="s">
        <v>744</v>
      </c>
      <c r="L2834" t="s">
        <v>769</v>
      </c>
      <c r="M2834" t="s">
        <v>898</v>
      </c>
      <c r="N2834" t="s">
        <v>899</v>
      </c>
      <c r="O2834" t="s">
        <v>850</v>
      </c>
      <c r="P2834" t="s">
        <v>673</v>
      </c>
      <c r="Q2834" t="s">
        <v>749</v>
      </c>
      <c r="R2834" t="s">
        <v>376</v>
      </c>
      <c r="S2834" t="s">
        <v>1042</v>
      </c>
      <c r="T2834" t="s">
        <v>751</v>
      </c>
      <c r="U2834" t="s">
        <v>752</v>
      </c>
      <c r="V2834" t="s">
        <v>753</v>
      </c>
      <c r="W2834" t="s">
        <v>403</v>
      </c>
      <c r="X2834" t="s">
        <v>1127</v>
      </c>
      <c r="Y2834" t="s">
        <v>755</v>
      </c>
      <c r="Z2834" t="s">
        <v>380</v>
      </c>
      <c r="AA2834" t="s">
        <v>1128</v>
      </c>
      <c r="AB2834" t="s">
        <v>1129</v>
      </c>
      <c r="AC2834" t="s">
        <v>758</v>
      </c>
      <c r="AD2834" t="s">
        <v>1049</v>
      </c>
      <c r="AE2834" t="s">
        <v>768</v>
      </c>
      <c r="AF2834" t="s">
        <v>882</v>
      </c>
      <c r="AG2834" t="s">
        <v>761</v>
      </c>
      <c r="AH2834" t="s">
        <v>762</v>
      </c>
      <c r="AI2834" t="s">
        <v>883</v>
      </c>
      <c r="AJ2834">
        <v>1735.01</v>
      </c>
      <c r="AK2834">
        <v>0</v>
      </c>
      <c r="AL2834">
        <v>0</v>
      </c>
      <c r="AM2834" t="s">
        <v>764</v>
      </c>
      <c r="AN2834" t="s">
        <v>764</v>
      </c>
      <c r="AO2834" t="s">
        <v>764</v>
      </c>
    </row>
    <row r="2835" spans="1:41" x14ac:dyDescent="0.35">
      <c r="A2835">
        <v>1024999</v>
      </c>
      <c r="B2835" t="s">
        <v>740</v>
      </c>
      <c r="C2835" t="s">
        <v>741</v>
      </c>
      <c r="D2835" t="s">
        <v>375</v>
      </c>
      <c r="E2835" t="s">
        <v>402</v>
      </c>
      <c r="F2835" t="s">
        <v>869</v>
      </c>
      <c r="G2835">
        <v>2021</v>
      </c>
      <c r="H2835">
        <v>2</v>
      </c>
      <c r="I2835" t="s">
        <v>858</v>
      </c>
      <c r="J2835" s="29">
        <v>44255</v>
      </c>
      <c r="K2835" t="s">
        <v>744</v>
      </c>
      <c r="L2835" t="s">
        <v>769</v>
      </c>
      <c r="M2835" t="s">
        <v>898</v>
      </c>
      <c r="N2835" t="s">
        <v>899</v>
      </c>
      <c r="O2835" t="s">
        <v>850</v>
      </c>
      <c r="P2835" t="s">
        <v>673</v>
      </c>
      <c r="Q2835" t="s">
        <v>749</v>
      </c>
      <c r="R2835" t="s">
        <v>376</v>
      </c>
      <c r="S2835" t="s">
        <v>1042</v>
      </c>
      <c r="T2835" t="s">
        <v>751</v>
      </c>
      <c r="U2835" t="s">
        <v>752</v>
      </c>
      <c r="V2835" t="s">
        <v>753</v>
      </c>
      <c r="W2835" t="s">
        <v>403</v>
      </c>
      <c r="X2835" t="s">
        <v>1127</v>
      </c>
      <c r="Y2835" t="s">
        <v>755</v>
      </c>
      <c r="Z2835" t="s">
        <v>380</v>
      </c>
      <c r="AA2835" t="s">
        <v>1128</v>
      </c>
      <c r="AB2835" t="s">
        <v>1129</v>
      </c>
      <c r="AC2835" t="s">
        <v>758</v>
      </c>
      <c r="AD2835" t="s">
        <v>1049</v>
      </c>
      <c r="AE2835" t="s">
        <v>768</v>
      </c>
      <c r="AF2835" t="s">
        <v>882</v>
      </c>
      <c r="AG2835" t="s">
        <v>761</v>
      </c>
      <c r="AH2835" t="s">
        <v>762</v>
      </c>
      <c r="AI2835" t="s">
        <v>883</v>
      </c>
      <c r="AJ2835">
        <v>3394.84</v>
      </c>
      <c r="AK2835">
        <v>0</v>
      </c>
      <c r="AL2835">
        <v>0</v>
      </c>
      <c r="AM2835" t="s">
        <v>764</v>
      </c>
      <c r="AN2835" t="s">
        <v>764</v>
      </c>
      <c r="AO2835" t="s">
        <v>764</v>
      </c>
    </row>
    <row r="2836" spans="1:41" x14ac:dyDescent="0.35">
      <c r="A2836">
        <v>1024999</v>
      </c>
      <c r="B2836" t="s">
        <v>740</v>
      </c>
      <c r="C2836" t="s">
        <v>741</v>
      </c>
      <c r="D2836" t="s">
        <v>375</v>
      </c>
      <c r="E2836" t="s">
        <v>402</v>
      </c>
      <c r="F2836" t="s">
        <v>869</v>
      </c>
      <c r="G2836">
        <v>2021</v>
      </c>
      <c r="H2836">
        <v>2</v>
      </c>
      <c r="I2836" t="s">
        <v>858</v>
      </c>
      <c r="J2836" s="29">
        <v>44255</v>
      </c>
      <c r="K2836" t="s">
        <v>744</v>
      </c>
      <c r="L2836" t="s">
        <v>769</v>
      </c>
      <c r="M2836" t="s">
        <v>898</v>
      </c>
      <c r="N2836" t="s">
        <v>899</v>
      </c>
      <c r="O2836" t="s">
        <v>850</v>
      </c>
      <c r="P2836" t="s">
        <v>673</v>
      </c>
      <c r="Q2836" t="s">
        <v>749</v>
      </c>
      <c r="R2836" t="s">
        <v>376</v>
      </c>
      <c r="S2836" t="s">
        <v>1042</v>
      </c>
      <c r="T2836" t="s">
        <v>751</v>
      </c>
      <c r="U2836" t="s">
        <v>752</v>
      </c>
      <c r="V2836" t="s">
        <v>753</v>
      </c>
      <c r="W2836" t="s">
        <v>403</v>
      </c>
      <c r="X2836" t="s">
        <v>1127</v>
      </c>
      <c r="Y2836" t="s">
        <v>755</v>
      </c>
      <c r="Z2836" t="s">
        <v>380</v>
      </c>
      <c r="AA2836" t="s">
        <v>1128</v>
      </c>
      <c r="AB2836" t="s">
        <v>1129</v>
      </c>
      <c r="AC2836" t="s">
        <v>758</v>
      </c>
      <c r="AD2836" t="s">
        <v>1049</v>
      </c>
      <c r="AE2836" t="s">
        <v>768</v>
      </c>
      <c r="AF2836" t="s">
        <v>882</v>
      </c>
      <c r="AG2836" t="s">
        <v>761</v>
      </c>
      <c r="AH2836" t="s">
        <v>762</v>
      </c>
      <c r="AI2836" t="s">
        <v>883</v>
      </c>
      <c r="AJ2836">
        <v>8552.1299999999992</v>
      </c>
      <c r="AK2836">
        <v>0</v>
      </c>
      <c r="AL2836">
        <v>0</v>
      </c>
      <c r="AM2836" t="s">
        <v>764</v>
      </c>
      <c r="AN2836" t="s">
        <v>764</v>
      </c>
      <c r="AO2836" t="s">
        <v>764</v>
      </c>
    </row>
    <row r="2837" spans="1:41" x14ac:dyDescent="0.35">
      <c r="A2837">
        <v>1027259</v>
      </c>
      <c r="B2837" t="s">
        <v>740</v>
      </c>
      <c r="C2837" t="s">
        <v>741</v>
      </c>
      <c r="D2837" t="s">
        <v>375</v>
      </c>
      <c r="E2837" t="s">
        <v>560</v>
      </c>
      <c r="F2837" t="s">
        <v>869</v>
      </c>
      <c r="G2837">
        <v>2021</v>
      </c>
      <c r="H2837">
        <v>2</v>
      </c>
      <c r="I2837" t="s">
        <v>858</v>
      </c>
      <c r="J2837" s="29">
        <v>44255</v>
      </c>
      <c r="K2837" t="s">
        <v>744</v>
      </c>
      <c r="L2837" t="s">
        <v>769</v>
      </c>
      <c r="M2837" t="s">
        <v>898</v>
      </c>
      <c r="N2837" t="s">
        <v>899</v>
      </c>
      <c r="O2837" t="s">
        <v>850</v>
      </c>
      <c r="P2837" t="s">
        <v>673</v>
      </c>
      <c r="Q2837" t="s">
        <v>749</v>
      </c>
      <c r="R2837" t="s">
        <v>561</v>
      </c>
      <c r="S2837" t="s">
        <v>1037</v>
      </c>
      <c r="T2837" t="s">
        <v>751</v>
      </c>
      <c r="U2837" t="s">
        <v>752</v>
      </c>
      <c r="V2837" t="s">
        <v>753</v>
      </c>
      <c r="W2837" t="s">
        <v>378</v>
      </c>
      <c r="X2837" t="s">
        <v>1131</v>
      </c>
      <c r="Y2837" t="s">
        <v>755</v>
      </c>
      <c r="Z2837" t="s">
        <v>380</v>
      </c>
      <c r="AA2837" t="s">
        <v>1128</v>
      </c>
      <c r="AB2837" t="s">
        <v>1129</v>
      </c>
      <c r="AC2837" t="s">
        <v>758</v>
      </c>
      <c r="AD2837" t="s">
        <v>1049</v>
      </c>
      <c r="AE2837" t="s">
        <v>562</v>
      </c>
      <c r="AF2837" t="s">
        <v>882</v>
      </c>
      <c r="AG2837" t="s">
        <v>761</v>
      </c>
      <c r="AH2837" t="s">
        <v>762</v>
      </c>
      <c r="AI2837" t="s">
        <v>883</v>
      </c>
      <c r="AJ2837">
        <v>173.65</v>
      </c>
      <c r="AK2837">
        <v>0</v>
      </c>
      <c r="AL2837">
        <v>0</v>
      </c>
      <c r="AM2837" t="s">
        <v>764</v>
      </c>
      <c r="AN2837" t="s">
        <v>764</v>
      </c>
      <c r="AO2837" t="s">
        <v>764</v>
      </c>
    </row>
    <row r="2838" spans="1:41" x14ac:dyDescent="0.35">
      <c r="A2838">
        <v>1027260</v>
      </c>
      <c r="B2838" t="s">
        <v>740</v>
      </c>
      <c r="C2838" t="s">
        <v>741</v>
      </c>
      <c r="D2838" t="s">
        <v>375</v>
      </c>
      <c r="E2838" t="s">
        <v>78</v>
      </c>
      <c r="F2838" t="s">
        <v>869</v>
      </c>
      <c r="G2838">
        <v>2021</v>
      </c>
      <c r="H2838">
        <v>2</v>
      </c>
      <c r="I2838" t="s">
        <v>858</v>
      </c>
      <c r="J2838" s="29">
        <v>44255</v>
      </c>
      <c r="K2838" t="s">
        <v>744</v>
      </c>
      <c r="L2838" t="s">
        <v>769</v>
      </c>
      <c r="M2838" t="s">
        <v>898</v>
      </c>
      <c r="N2838" t="s">
        <v>899</v>
      </c>
      <c r="O2838" t="s">
        <v>850</v>
      </c>
      <c r="P2838" t="s">
        <v>673</v>
      </c>
      <c r="Q2838" t="s">
        <v>749</v>
      </c>
      <c r="R2838" t="s">
        <v>561</v>
      </c>
      <c r="S2838" t="s">
        <v>1037</v>
      </c>
      <c r="T2838" t="s">
        <v>751</v>
      </c>
      <c r="U2838" t="s">
        <v>752</v>
      </c>
      <c r="V2838" t="s">
        <v>753</v>
      </c>
      <c r="W2838" t="s">
        <v>393</v>
      </c>
      <c r="X2838" t="s">
        <v>1130</v>
      </c>
      <c r="Y2838" t="s">
        <v>755</v>
      </c>
      <c r="Z2838" t="s">
        <v>380</v>
      </c>
      <c r="AA2838" t="s">
        <v>1128</v>
      </c>
      <c r="AB2838" t="s">
        <v>1129</v>
      </c>
      <c r="AC2838" t="s">
        <v>758</v>
      </c>
      <c r="AD2838" t="s">
        <v>1049</v>
      </c>
      <c r="AE2838" t="s">
        <v>562</v>
      </c>
      <c r="AF2838" t="s">
        <v>882</v>
      </c>
      <c r="AG2838" t="s">
        <v>761</v>
      </c>
      <c r="AH2838" t="s">
        <v>762</v>
      </c>
      <c r="AI2838" t="s">
        <v>883</v>
      </c>
      <c r="AJ2838">
        <v>33.380000000000003</v>
      </c>
      <c r="AK2838">
        <v>0</v>
      </c>
      <c r="AL2838">
        <v>0</v>
      </c>
      <c r="AM2838" t="s">
        <v>764</v>
      </c>
      <c r="AN2838" t="s">
        <v>764</v>
      </c>
      <c r="AO2838" t="s">
        <v>764</v>
      </c>
    </row>
    <row r="2839" spans="1:41" x14ac:dyDescent="0.35">
      <c r="A2839">
        <v>1027260</v>
      </c>
      <c r="B2839" t="s">
        <v>740</v>
      </c>
      <c r="C2839" t="s">
        <v>741</v>
      </c>
      <c r="D2839" t="s">
        <v>375</v>
      </c>
      <c r="E2839" t="s">
        <v>78</v>
      </c>
      <c r="F2839" t="s">
        <v>869</v>
      </c>
      <c r="G2839">
        <v>2021</v>
      </c>
      <c r="H2839">
        <v>2</v>
      </c>
      <c r="I2839" t="s">
        <v>858</v>
      </c>
      <c r="J2839" s="29">
        <v>44255</v>
      </c>
      <c r="K2839" t="s">
        <v>744</v>
      </c>
      <c r="L2839" t="s">
        <v>769</v>
      </c>
      <c r="M2839" t="s">
        <v>898</v>
      </c>
      <c r="N2839" t="s">
        <v>899</v>
      </c>
      <c r="O2839" t="s">
        <v>850</v>
      </c>
      <c r="P2839" t="s">
        <v>673</v>
      </c>
      <c r="Q2839" t="s">
        <v>749</v>
      </c>
      <c r="R2839" t="s">
        <v>561</v>
      </c>
      <c r="S2839" t="s">
        <v>1037</v>
      </c>
      <c r="T2839" t="s">
        <v>751</v>
      </c>
      <c r="U2839" t="s">
        <v>752</v>
      </c>
      <c r="V2839" t="s">
        <v>753</v>
      </c>
      <c r="W2839" t="s">
        <v>393</v>
      </c>
      <c r="X2839" t="s">
        <v>1130</v>
      </c>
      <c r="Y2839" t="s">
        <v>755</v>
      </c>
      <c r="Z2839" t="s">
        <v>380</v>
      </c>
      <c r="AA2839" t="s">
        <v>1128</v>
      </c>
      <c r="AB2839" t="s">
        <v>1129</v>
      </c>
      <c r="AC2839" t="s">
        <v>758</v>
      </c>
      <c r="AD2839" t="s">
        <v>1049</v>
      </c>
      <c r="AE2839" t="s">
        <v>562</v>
      </c>
      <c r="AF2839" t="s">
        <v>882</v>
      </c>
      <c r="AG2839" t="s">
        <v>761</v>
      </c>
      <c r="AH2839" t="s">
        <v>762</v>
      </c>
      <c r="AI2839" t="s">
        <v>883</v>
      </c>
      <c r="AJ2839">
        <v>206.51</v>
      </c>
      <c r="AK2839">
        <v>0</v>
      </c>
      <c r="AL2839">
        <v>0</v>
      </c>
      <c r="AM2839" t="s">
        <v>764</v>
      </c>
      <c r="AN2839" t="s">
        <v>764</v>
      </c>
      <c r="AO2839" t="s">
        <v>764</v>
      </c>
    </row>
    <row r="2840" spans="1:41" x14ac:dyDescent="0.35">
      <c r="A2840">
        <v>1027525</v>
      </c>
      <c r="B2840" t="s">
        <v>740</v>
      </c>
      <c r="C2840" t="s">
        <v>741</v>
      </c>
      <c r="D2840" t="s">
        <v>375</v>
      </c>
      <c r="E2840" t="s">
        <v>566</v>
      </c>
      <c r="F2840" t="s">
        <v>869</v>
      </c>
      <c r="G2840">
        <v>2021</v>
      </c>
      <c r="H2840">
        <v>2</v>
      </c>
      <c r="I2840" t="s">
        <v>858</v>
      </c>
      <c r="J2840" s="29">
        <v>44255</v>
      </c>
      <c r="K2840" t="s">
        <v>744</v>
      </c>
      <c r="L2840" t="s">
        <v>769</v>
      </c>
      <c r="M2840" t="s">
        <v>898</v>
      </c>
      <c r="N2840" t="s">
        <v>899</v>
      </c>
      <c r="O2840" t="s">
        <v>850</v>
      </c>
      <c r="P2840" t="s">
        <v>673</v>
      </c>
      <c r="Q2840" t="s">
        <v>749</v>
      </c>
      <c r="R2840" t="s">
        <v>561</v>
      </c>
      <c r="S2840" t="s">
        <v>1037</v>
      </c>
      <c r="T2840" t="s">
        <v>751</v>
      </c>
      <c r="U2840" t="s">
        <v>752</v>
      </c>
      <c r="V2840" t="s">
        <v>753</v>
      </c>
      <c r="W2840" t="s">
        <v>403</v>
      </c>
      <c r="X2840" t="s">
        <v>1127</v>
      </c>
      <c r="Y2840" t="s">
        <v>755</v>
      </c>
      <c r="Z2840" t="s">
        <v>380</v>
      </c>
      <c r="AA2840" t="s">
        <v>1128</v>
      </c>
      <c r="AB2840" t="s">
        <v>1129</v>
      </c>
      <c r="AC2840" t="s">
        <v>758</v>
      </c>
      <c r="AD2840" t="s">
        <v>1049</v>
      </c>
      <c r="AE2840" t="s">
        <v>562</v>
      </c>
      <c r="AF2840" t="s">
        <v>882</v>
      </c>
      <c r="AG2840" t="s">
        <v>761</v>
      </c>
      <c r="AH2840" t="s">
        <v>762</v>
      </c>
      <c r="AI2840" t="s">
        <v>883</v>
      </c>
      <c r="AJ2840">
        <v>190.62</v>
      </c>
      <c r="AK2840">
        <v>0</v>
      </c>
      <c r="AL2840">
        <v>0</v>
      </c>
      <c r="AM2840" t="s">
        <v>764</v>
      </c>
      <c r="AN2840" t="s">
        <v>764</v>
      </c>
      <c r="AO2840" t="s">
        <v>764</v>
      </c>
    </row>
    <row r="2841" spans="1:41" x14ac:dyDescent="0.35">
      <c r="A2841">
        <v>1028272</v>
      </c>
      <c r="B2841" t="s">
        <v>740</v>
      </c>
      <c r="C2841" t="s">
        <v>741</v>
      </c>
      <c r="D2841" t="s">
        <v>375</v>
      </c>
      <c r="E2841" t="s">
        <v>579</v>
      </c>
      <c r="F2841" t="s">
        <v>869</v>
      </c>
      <c r="G2841">
        <v>2021</v>
      </c>
      <c r="H2841">
        <v>2</v>
      </c>
      <c r="I2841" t="s">
        <v>858</v>
      </c>
      <c r="J2841" s="29">
        <v>44255</v>
      </c>
      <c r="K2841" t="s">
        <v>744</v>
      </c>
      <c r="L2841" t="s">
        <v>769</v>
      </c>
      <c r="M2841" t="s">
        <v>898</v>
      </c>
      <c r="N2841" t="s">
        <v>899</v>
      </c>
      <c r="O2841" t="s">
        <v>850</v>
      </c>
      <c r="P2841" t="s">
        <v>673</v>
      </c>
      <c r="Q2841" t="s">
        <v>749</v>
      </c>
      <c r="R2841" t="s">
        <v>574</v>
      </c>
      <c r="S2841" t="s">
        <v>1033</v>
      </c>
      <c r="T2841" t="s">
        <v>751</v>
      </c>
      <c r="U2841" t="s">
        <v>752</v>
      </c>
      <c r="V2841" t="s">
        <v>753</v>
      </c>
      <c r="W2841" t="s">
        <v>403</v>
      </c>
      <c r="X2841" t="s">
        <v>1127</v>
      </c>
      <c r="Y2841" t="s">
        <v>755</v>
      </c>
      <c r="Z2841" t="s">
        <v>380</v>
      </c>
      <c r="AA2841" t="s">
        <v>1128</v>
      </c>
      <c r="AB2841" t="s">
        <v>1129</v>
      </c>
      <c r="AC2841" t="s">
        <v>758</v>
      </c>
      <c r="AD2841" t="s">
        <v>1049</v>
      </c>
      <c r="AE2841" t="s">
        <v>575</v>
      </c>
      <c r="AF2841" t="s">
        <v>882</v>
      </c>
      <c r="AG2841" t="s">
        <v>761</v>
      </c>
      <c r="AH2841" t="s">
        <v>762</v>
      </c>
      <c r="AI2841" t="s">
        <v>883</v>
      </c>
      <c r="AJ2841">
        <v>1169</v>
      </c>
      <c r="AK2841">
        <v>0</v>
      </c>
      <c r="AL2841">
        <v>0</v>
      </c>
      <c r="AM2841" t="s">
        <v>764</v>
      </c>
      <c r="AN2841" t="s">
        <v>764</v>
      </c>
      <c r="AO2841" t="s">
        <v>764</v>
      </c>
    </row>
    <row r="2842" spans="1:41" x14ac:dyDescent="0.35">
      <c r="A2842">
        <v>1060734</v>
      </c>
      <c r="B2842" t="s">
        <v>740</v>
      </c>
      <c r="C2842" t="s">
        <v>741</v>
      </c>
      <c r="D2842" t="s">
        <v>375</v>
      </c>
      <c r="E2842" t="s">
        <v>396</v>
      </c>
      <c r="F2842" t="s">
        <v>869</v>
      </c>
      <c r="G2842">
        <v>2021</v>
      </c>
      <c r="H2842">
        <v>2</v>
      </c>
      <c r="I2842" t="s">
        <v>858</v>
      </c>
      <c r="J2842" s="29">
        <v>44255</v>
      </c>
      <c r="K2842" t="s">
        <v>744</v>
      </c>
      <c r="L2842" t="s">
        <v>769</v>
      </c>
      <c r="M2842" t="s">
        <v>898</v>
      </c>
      <c r="N2842" t="s">
        <v>899</v>
      </c>
      <c r="O2842" t="s">
        <v>850</v>
      </c>
      <c r="P2842" t="s">
        <v>673</v>
      </c>
      <c r="Q2842" t="s">
        <v>749</v>
      </c>
      <c r="R2842" t="s">
        <v>376</v>
      </c>
      <c r="S2842" t="s">
        <v>1042</v>
      </c>
      <c r="T2842" t="s">
        <v>751</v>
      </c>
      <c r="U2842" t="s">
        <v>752</v>
      </c>
      <c r="V2842" t="s">
        <v>753</v>
      </c>
      <c r="W2842" t="s">
        <v>397</v>
      </c>
      <c r="X2842" t="s">
        <v>1133</v>
      </c>
      <c r="Y2842" t="s">
        <v>755</v>
      </c>
      <c r="Z2842" t="s">
        <v>380</v>
      </c>
      <c r="AA2842" t="s">
        <v>1128</v>
      </c>
      <c r="AB2842" t="s">
        <v>1129</v>
      </c>
      <c r="AC2842" t="s">
        <v>758</v>
      </c>
      <c r="AD2842" t="s">
        <v>1049</v>
      </c>
      <c r="AE2842" t="s">
        <v>768</v>
      </c>
      <c r="AF2842" t="s">
        <v>882</v>
      </c>
      <c r="AG2842" t="s">
        <v>761</v>
      </c>
      <c r="AH2842" t="s">
        <v>762</v>
      </c>
      <c r="AI2842" t="s">
        <v>883</v>
      </c>
      <c r="AJ2842">
        <v>569.72</v>
      </c>
      <c r="AK2842">
        <v>0</v>
      </c>
      <c r="AL2842">
        <v>0</v>
      </c>
      <c r="AM2842" t="s">
        <v>764</v>
      </c>
      <c r="AN2842" t="s">
        <v>764</v>
      </c>
      <c r="AO2842" t="s">
        <v>764</v>
      </c>
    </row>
    <row r="2843" spans="1:41" x14ac:dyDescent="0.35">
      <c r="A2843">
        <v>1060739</v>
      </c>
      <c r="B2843" t="s">
        <v>740</v>
      </c>
      <c r="C2843" t="s">
        <v>741</v>
      </c>
      <c r="D2843" t="s">
        <v>375</v>
      </c>
      <c r="E2843" t="s">
        <v>494</v>
      </c>
      <c r="F2843" t="s">
        <v>869</v>
      </c>
      <c r="G2843">
        <v>2021</v>
      </c>
      <c r="H2843">
        <v>2</v>
      </c>
      <c r="I2843" t="s">
        <v>858</v>
      </c>
      <c r="J2843" s="29">
        <v>44255</v>
      </c>
      <c r="K2843" t="s">
        <v>744</v>
      </c>
      <c r="L2843" t="s">
        <v>769</v>
      </c>
      <c r="M2843" t="s">
        <v>898</v>
      </c>
      <c r="N2843" t="s">
        <v>899</v>
      </c>
      <c r="O2843" t="s">
        <v>850</v>
      </c>
      <c r="P2843" t="s">
        <v>673</v>
      </c>
      <c r="Q2843" t="s">
        <v>749</v>
      </c>
      <c r="R2843" t="s">
        <v>490</v>
      </c>
      <c r="S2843" t="s">
        <v>1040</v>
      </c>
      <c r="T2843" t="s">
        <v>751</v>
      </c>
      <c r="U2843" t="s">
        <v>752</v>
      </c>
      <c r="V2843" t="s">
        <v>753</v>
      </c>
      <c r="W2843" t="s">
        <v>395</v>
      </c>
      <c r="X2843" t="s">
        <v>1132</v>
      </c>
      <c r="Y2843" t="s">
        <v>755</v>
      </c>
      <c r="Z2843" t="s">
        <v>380</v>
      </c>
      <c r="AA2843" t="s">
        <v>1128</v>
      </c>
      <c r="AB2843" t="s">
        <v>1129</v>
      </c>
      <c r="AC2843" t="s">
        <v>758</v>
      </c>
      <c r="AD2843" t="s">
        <v>1049</v>
      </c>
      <c r="AE2843" t="s">
        <v>766</v>
      </c>
      <c r="AF2843" t="s">
        <v>882</v>
      </c>
      <c r="AG2843" t="s">
        <v>761</v>
      </c>
      <c r="AH2843" t="s">
        <v>762</v>
      </c>
      <c r="AI2843" t="s">
        <v>883</v>
      </c>
      <c r="AJ2843">
        <v>307.41000000000003</v>
      </c>
      <c r="AK2843">
        <v>0</v>
      </c>
      <c r="AL2843">
        <v>0</v>
      </c>
      <c r="AM2843" t="s">
        <v>764</v>
      </c>
      <c r="AN2843" t="s">
        <v>764</v>
      </c>
      <c r="AO2843" t="s">
        <v>764</v>
      </c>
    </row>
    <row r="2844" spans="1:41" x14ac:dyDescent="0.35">
      <c r="A2844">
        <v>1060740</v>
      </c>
      <c r="B2844" t="s">
        <v>740</v>
      </c>
      <c r="C2844" t="s">
        <v>741</v>
      </c>
      <c r="D2844" t="s">
        <v>375</v>
      </c>
      <c r="E2844" t="s">
        <v>495</v>
      </c>
      <c r="F2844" t="s">
        <v>869</v>
      </c>
      <c r="G2844">
        <v>2021</v>
      </c>
      <c r="H2844">
        <v>2</v>
      </c>
      <c r="I2844" t="s">
        <v>858</v>
      </c>
      <c r="J2844" s="29">
        <v>44255</v>
      </c>
      <c r="K2844" t="s">
        <v>744</v>
      </c>
      <c r="L2844" t="s">
        <v>769</v>
      </c>
      <c r="M2844" t="s">
        <v>898</v>
      </c>
      <c r="N2844" t="s">
        <v>899</v>
      </c>
      <c r="O2844" t="s">
        <v>850</v>
      </c>
      <c r="P2844" t="s">
        <v>673</v>
      </c>
      <c r="Q2844" t="s">
        <v>749</v>
      </c>
      <c r="R2844" t="s">
        <v>490</v>
      </c>
      <c r="S2844" t="s">
        <v>1040</v>
      </c>
      <c r="T2844" t="s">
        <v>751</v>
      </c>
      <c r="U2844" t="s">
        <v>752</v>
      </c>
      <c r="V2844" t="s">
        <v>753</v>
      </c>
      <c r="W2844" t="s">
        <v>397</v>
      </c>
      <c r="X2844" t="s">
        <v>1133</v>
      </c>
      <c r="Y2844" t="s">
        <v>755</v>
      </c>
      <c r="Z2844" t="s">
        <v>380</v>
      </c>
      <c r="AA2844" t="s">
        <v>1128</v>
      </c>
      <c r="AB2844" t="s">
        <v>1129</v>
      </c>
      <c r="AC2844" t="s">
        <v>758</v>
      </c>
      <c r="AD2844" t="s">
        <v>1049</v>
      </c>
      <c r="AE2844" t="s">
        <v>766</v>
      </c>
      <c r="AF2844" t="s">
        <v>882</v>
      </c>
      <c r="AG2844" t="s">
        <v>761</v>
      </c>
      <c r="AH2844" t="s">
        <v>762</v>
      </c>
      <c r="AI2844" t="s">
        <v>883</v>
      </c>
      <c r="AJ2844">
        <v>4768.6000000000004</v>
      </c>
      <c r="AK2844">
        <v>0</v>
      </c>
      <c r="AL2844">
        <v>0</v>
      </c>
      <c r="AM2844" t="s">
        <v>764</v>
      </c>
      <c r="AN2844" t="s">
        <v>764</v>
      </c>
      <c r="AO2844" t="s">
        <v>764</v>
      </c>
    </row>
    <row r="2845" spans="1:41" x14ac:dyDescent="0.35">
      <c r="A2845">
        <v>1060744</v>
      </c>
      <c r="B2845" t="s">
        <v>740</v>
      </c>
      <c r="C2845" t="s">
        <v>741</v>
      </c>
      <c r="D2845" t="s">
        <v>375</v>
      </c>
      <c r="E2845" t="s">
        <v>564</v>
      </c>
      <c r="F2845" t="s">
        <v>869</v>
      </c>
      <c r="G2845">
        <v>2021</v>
      </c>
      <c r="H2845">
        <v>2</v>
      </c>
      <c r="I2845" t="s">
        <v>858</v>
      </c>
      <c r="J2845" s="29">
        <v>44255</v>
      </c>
      <c r="K2845" t="s">
        <v>744</v>
      </c>
      <c r="L2845" t="s">
        <v>769</v>
      </c>
      <c r="M2845" t="s">
        <v>898</v>
      </c>
      <c r="N2845" t="s">
        <v>899</v>
      </c>
      <c r="O2845" t="s">
        <v>850</v>
      </c>
      <c r="P2845" t="s">
        <v>673</v>
      </c>
      <c r="Q2845" t="s">
        <v>749</v>
      </c>
      <c r="R2845" t="s">
        <v>561</v>
      </c>
      <c r="S2845" t="s">
        <v>1037</v>
      </c>
      <c r="T2845" t="s">
        <v>751</v>
      </c>
      <c r="U2845" t="s">
        <v>752</v>
      </c>
      <c r="V2845" t="s">
        <v>753</v>
      </c>
      <c r="W2845" t="s">
        <v>392</v>
      </c>
      <c r="X2845" t="s">
        <v>881</v>
      </c>
      <c r="Y2845" t="s">
        <v>755</v>
      </c>
      <c r="Z2845" t="s">
        <v>380</v>
      </c>
      <c r="AA2845" t="s">
        <v>1128</v>
      </c>
      <c r="AB2845" t="s">
        <v>1129</v>
      </c>
      <c r="AC2845" t="s">
        <v>758</v>
      </c>
      <c r="AD2845" t="s">
        <v>1049</v>
      </c>
      <c r="AE2845" t="s">
        <v>562</v>
      </c>
      <c r="AF2845" t="s">
        <v>882</v>
      </c>
      <c r="AG2845" t="s">
        <v>761</v>
      </c>
      <c r="AH2845" t="s">
        <v>762</v>
      </c>
      <c r="AI2845" t="s">
        <v>883</v>
      </c>
      <c r="AJ2845">
        <v>208.69</v>
      </c>
      <c r="AK2845">
        <v>0</v>
      </c>
      <c r="AL2845">
        <v>0</v>
      </c>
      <c r="AM2845" t="s">
        <v>764</v>
      </c>
      <c r="AN2845" t="s">
        <v>764</v>
      </c>
      <c r="AO2845" t="s">
        <v>764</v>
      </c>
    </row>
    <row r="2846" spans="1:41" x14ac:dyDescent="0.35">
      <c r="A2846">
        <v>1102881</v>
      </c>
      <c r="B2846" t="s">
        <v>740</v>
      </c>
      <c r="C2846" t="s">
        <v>741</v>
      </c>
      <c r="D2846" t="s">
        <v>375</v>
      </c>
      <c r="E2846" t="s">
        <v>577</v>
      </c>
      <c r="F2846" t="s">
        <v>869</v>
      </c>
      <c r="G2846">
        <v>2021</v>
      </c>
      <c r="H2846">
        <v>2</v>
      </c>
      <c r="I2846" t="s">
        <v>858</v>
      </c>
      <c r="J2846" s="29">
        <v>44255</v>
      </c>
      <c r="K2846" t="s">
        <v>744</v>
      </c>
      <c r="L2846" t="s">
        <v>769</v>
      </c>
      <c r="M2846" t="s">
        <v>898</v>
      </c>
      <c r="N2846" t="s">
        <v>899</v>
      </c>
      <c r="O2846" t="s">
        <v>850</v>
      </c>
      <c r="P2846" t="s">
        <v>673</v>
      </c>
      <c r="Q2846" t="s">
        <v>749</v>
      </c>
      <c r="R2846" t="s">
        <v>574</v>
      </c>
      <c r="S2846" t="s">
        <v>1033</v>
      </c>
      <c r="T2846" t="s">
        <v>751</v>
      </c>
      <c r="U2846" t="s">
        <v>752</v>
      </c>
      <c r="V2846" t="s">
        <v>753</v>
      </c>
      <c r="W2846" t="s">
        <v>395</v>
      </c>
      <c r="X2846" t="s">
        <v>1132</v>
      </c>
      <c r="Y2846" t="s">
        <v>755</v>
      </c>
      <c r="Z2846" t="s">
        <v>380</v>
      </c>
      <c r="AA2846" t="s">
        <v>1128</v>
      </c>
      <c r="AB2846" t="s">
        <v>1129</v>
      </c>
      <c r="AC2846" t="s">
        <v>758</v>
      </c>
      <c r="AD2846" t="s">
        <v>1049</v>
      </c>
      <c r="AE2846" t="s">
        <v>575</v>
      </c>
      <c r="AF2846" t="s">
        <v>882</v>
      </c>
      <c r="AG2846" t="s">
        <v>761</v>
      </c>
      <c r="AH2846" t="s">
        <v>762</v>
      </c>
      <c r="AI2846" t="s">
        <v>883</v>
      </c>
      <c r="AJ2846">
        <v>661.67</v>
      </c>
      <c r="AK2846">
        <v>0</v>
      </c>
      <c r="AL2846">
        <v>0</v>
      </c>
      <c r="AM2846" t="s">
        <v>764</v>
      </c>
      <c r="AN2846" t="s">
        <v>764</v>
      </c>
      <c r="AO2846" t="s">
        <v>764</v>
      </c>
    </row>
    <row r="2847" spans="1:41" x14ac:dyDescent="0.35">
      <c r="A2847">
        <v>1399917</v>
      </c>
      <c r="B2847" t="s">
        <v>740</v>
      </c>
      <c r="C2847" t="s">
        <v>741</v>
      </c>
      <c r="D2847" t="s">
        <v>375</v>
      </c>
      <c r="E2847" t="s">
        <v>549</v>
      </c>
      <c r="F2847" t="s">
        <v>869</v>
      </c>
      <c r="G2847">
        <v>2021</v>
      </c>
      <c r="H2847">
        <v>2</v>
      </c>
      <c r="I2847" t="s">
        <v>858</v>
      </c>
      <c r="J2847" s="29">
        <v>44255</v>
      </c>
      <c r="K2847" t="s">
        <v>744</v>
      </c>
      <c r="L2847" t="s">
        <v>769</v>
      </c>
      <c r="M2847" t="s">
        <v>898</v>
      </c>
      <c r="N2847" t="s">
        <v>899</v>
      </c>
      <c r="O2847" t="s">
        <v>850</v>
      </c>
      <c r="P2847" t="s">
        <v>673</v>
      </c>
      <c r="Q2847" t="s">
        <v>749</v>
      </c>
      <c r="R2847" t="s">
        <v>544</v>
      </c>
      <c r="S2847" t="s">
        <v>1038</v>
      </c>
      <c r="T2847" t="s">
        <v>751</v>
      </c>
      <c r="U2847" t="s">
        <v>752</v>
      </c>
      <c r="V2847" t="s">
        <v>753</v>
      </c>
      <c r="W2847" t="s">
        <v>401</v>
      </c>
      <c r="X2847" t="s">
        <v>1113</v>
      </c>
      <c r="Y2847" t="s">
        <v>755</v>
      </c>
      <c r="Z2847" t="s">
        <v>380</v>
      </c>
      <c r="AA2847" t="s">
        <v>1128</v>
      </c>
      <c r="AB2847" t="s">
        <v>1129</v>
      </c>
      <c r="AC2847" t="s">
        <v>758</v>
      </c>
      <c r="AD2847" t="s">
        <v>1049</v>
      </c>
      <c r="AE2847" t="s">
        <v>768</v>
      </c>
      <c r="AF2847" t="s">
        <v>1056</v>
      </c>
      <c r="AG2847" t="s">
        <v>761</v>
      </c>
      <c r="AH2847" t="s">
        <v>762</v>
      </c>
      <c r="AI2847" t="s">
        <v>1057</v>
      </c>
      <c r="AJ2847">
        <v>2304.13</v>
      </c>
      <c r="AK2847">
        <v>0</v>
      </c>
      <c r="AL2847">
        <v>0</v>
      </c>
      <c r="AM2847" t="s">
        <v>764</v>
      </c>
      <c r="AN2847" t="s">
        <v>764</v>
      </c>
      <c r="AO2847" t="s">
        <v>764</v>
      </c>
    </row>
    <row r="2848" spans="1:41" x14ac:dyDescent="0.35">
      <c r="A2848">
        <v>1399939</v>
      </c>
      <c r="B2848" t="s">
        <v>740</v>
      </c>
      <c r="C2848" t="s">
        <v>741</v>
      </c>
      <c r="D2848" t="s">
        <v>375</v>
      </c>
      <c r="E2848" t="s">
        <v>400</v>
      </c>
      <c r="F2848" t="s">
        <v>869</v>
      </c>
      <c r="G2848">
        <v>2021</v>
      </c>
      <c r="H2848">
        <v>2</v>
      </c>
      <c r="I2848" t="s">
        <v>858</v>
      </c>
      <c r="J2848" s="29">
        <v>44255</v>
      </c>
      <c r="K2848" t="s">
        <v>744</v>
      </c>
      <c r="L2848" t="s">
        <v>769</v>
      </c>
      <c r="M2848" t="s">
        <v>898</v>
      </c>
      <c r="N2848" t="s">
        <v>899</v>
      </c>
      <c r="O2848" t="s">
        <v>850</v>
      </c>
      <c r="P2848" t="s">
        <v>673</v>
      </c>
      <c r="Q2848" t="s">
        <v>749</v>
      </c>
      <c r="R2848" t="s">
        <v>376</v>
      </c>
      <c r="S2848" t="s">
        <v>1042</v>
      </c>
      <c r="T2848" t="s">
        <v>751</v>
      </c>
      <c r="U2848" t="s">
        <v>752</v>
      </c>
      <c r="V2848" t="s">
        <v>753</v>
      </c>
      <c r="W2848" t="s">
        <v>401</v>
      </c>
      <c r="X2848" t="s">
        <v>1113</v>
      </c>
      <c r="Y2848" t="s">
        <v>755</v>
      </c>
      <c r="Z2848" t="s">
        <v>380</v>
      </c>
      <c r="AA2848" t="s">
        <v>1128</v>
      </c>
      <c r="AB2848" t="s">
        <v>1129</v>
      </c>
      <c r="AC2848" t="s">
        <v>758</v>
      </c>
      <c r="AD2848" t="s">
        <v>1049</v>
      </c>
      <c r="AE2848" t="s">
        <v>768</v>
      </c>
      <c r="AF2848" t="s">
        <v>1056</v>
      </c>
      <c r="AG2848" t="s">
        <v>761</v>
      </c>
      <c r="AH2848" t="s">
        <v>762</v>
      </c>
      <c r="AI2848" t="s">
        <v>1057</v>
      </c>
      <c r="AJ2848">
        <v>7.51</v>
      </c>
      <c r="AK2848">
        <v>0</v>
      </c>
      <c r="AL2848">
        <v>0</v>
      </c>
      <c r="AM2848" t="s">
        <v>764</v>
      </c>
      <c r="AN2848" t="s">
        <v>764</v>
      </c>
      <c r="AO2848" t="s">
        <v>764</v>
      </c>
    </row>
    <row r="2849" spans="1:41" x14ac:dyDescent="0.35">
      <c r="A2849">
        <v>1399939</v>
      </c>
      <c r="B2849" t="s">
        <v>740</v>
      </c>
      <c r="C2849" t="s">
        <v>741</v>
      </c>
      <c r="D2849" t="s">
        <v>375</v>
      </c>
      <c r="E2849" t="s">
        <v>400</v>
      </c>
      <c r="F2849" t="s">
        <v>869</v>
      </c>
      <c r="G2849">
        <v>2021</v>
      </c>
      <c r="H2849">
        <v>2</v>
      </c>
      <c r="I2849" t="s">
        <v>858</v>
      </c>
      <c r="J2849" s="29">
        <v>44255</v>
      </c>
      <c r="K2849" t="s">
        <v>744</v>
      </c>
      <c r="L2849" t="s">
        <v>769</v>
      </c>
      <c r="M2849" t="s">
        <v>898</v>
      </c>
      <c r="N2849" t="s">
        <v>899</v>
      </c>
      <c r="O2849" t="s">
        <v>850</v>
      </c>
      <c r="P2849" t="s">
        <v>673</v>
      </c>
      <c r="Q2849" t="s">
        <v>749</v>
      </c>
      <c r="R2849" t="s">
        <v>376</v>
      </c>
      <c r="S2849" t="s">
        <v>1042</v>
      </c>
      <c r="T2849" t="s">
        <v>751</v>
      </c>
      <c r="U2849" t="s">
        <v>752</v>
      </c>
      <c r="V2849" t="s">
        <v>753</v>
      </c>
      <c r="W2849" t="s">
        <v>401</v>
      </c>
      <c r="X2849" t="s">
        <v>1113</v>
      </c>
      <c r="Y2849" t="s">
        <v>755</v>
      </c>
      <c r="Z2849" t="s">
        <v>380</v>
      </c>
      <c r="AA2849" t="s">
        <v>1128</v>
      </c>
      <c r="AB2849" t="s">
        <v>1129</v>
      </c>
      <c r="AC2849" t="s">
        <v>758</v>
      </c>
      <c r="AD2849" t="s">
        <v>1049</v>
      </c>
      <c r="AE2849" t="s">
        <v>768</v>
      </c>
      <c r="AF2849" t="s">
        <v>1056</v>
      </c>
      <c r="AG2849" t="s">
        <v>761</v>
      </c>
      <c r="AH2849" t="s">
        <v>762</v>
      </c>
      <c r="AI2849" t="s">
        <v>1057</v>
      </c>
      <c r="AJ2849">
        <v>135.26</v>
      </c>
      <c r="AK2849">
        <v>0</v>
      </c>
      <c r="AL2849">
        <v>0</v>
      </c>
      <c r="AM2849" t="s">
        <v>764</v>
      </c>
      <c r="AN2849" t="s">
        <v>764</v>
      </c>
      <c r="AO2849" t="s">
        <v>764</v>
      </c>
    </row>
    <row r="2850" spans="1:41" x14ac:dyDescent="0.35">
      <c r="A2850">
        <v>1399939</v>
      </c>
      <c r="B2850" t="s">
        <v>740</v>
      </c>
      <c r="C2850" t="s">
        <v>741</v>
      </c>
      <c r="D2850" t="s">
        <v>375</v>
      </c>
      <c r="E2850" t="s">
        <v>400</v>
      </c>
      <c r="F2850" t="s">
        <v>869</v>
      </c>
      <c r="G2850">
        <v>2021</v>
      </c>
      <c r="H2850">
        <v>2</v>
      </c>
      <c r="I2850" t="s">
        <v>858</v>
      </c>
      <c r="J2850" s="29">
        <v>44255</v>
      </c>
      <c r="K2850" t="s">
        <v>744</v>
      </c>
      <c r="L2850" t="s">
        <v>769</v>
      </c>
      <c r="M2850" t="s">
        <v>898</v>
      </c>
      <c r="N2850" t="s">
        <v>899</v>
      </c>
      <c r="O2850" t="s">
        <v>850</v>
      </c>
      <c r="P2850" t="s">
        <v>673</v>
      </c>
      <c r="Q2850" t="s">
        <v>749</v>
      </c>
      <c r="R2850" t="s">
        <v>376</v>
      </c>
      <c r="S2850" t="s">
        <v>1042</v>
      </c>
      <c r="T2850" t="s">
        <v>751</v>
      </c>
      <c r="U2850" t="s">
        <v>752</v>
      </c>
      <c r="V2850" t="s">
        <v>753</v>
      </c>
      <c r="W2850" t="s">
        <v>401</v>
      </c>
      <c r="X2850" t="s">
        <v>1113</v>
      </c>
      <c r="Y2850" t="s">
        <v>755</v>
      </c>
      <c r="Z2850" t="s">
        <v>380</v>
      </c>
      <c r="AA2850" t="s">
        <v>1128</v>
      </c>
      <c r="AB2850" t="s">
        <v>1129</v>
      </c>
      <c r="AC2850" t="s">
        <v>758</v>
      </c>
      <c r="AD2850" t="s">
        <v>1049</v>
      </c>
      <c r="AE2850" t="s">
        <v>768</v>
      </c>
      <c r="AF2850" t="s">
        <v>1056</v>
      </c>
      <c r="AG2850" t="s">
        <v>761</v>
      </c>
      <c r="AH2850" t="s">
        <v>762</v>
      </c>
      <c r="AI2850" t="s">
        <v>1057</v>
      </c>
      <c r="AJ2850">
        <v>517.38</v>
      </c>
      <c r="AK2850">
        <v>0</v>
      </c>
      <c r="AL2850">
        <v>0</v>
      </c>
      <c r="AM2850" t="s">
        <v>764</v>
      </c>
      <c r="AN2850" t="s">
        <v>764</v>
      </c>
      <c r="AO2850" t="s">
        <v>764</v>
      </c>
    </row>
    <row r="2851" spans="1:41" x14ac:dyDescent="0.35">
      <c r="A2851">
        <v>1399939</v>
      </c>
      <c r="B2851" t="s">
        <v>740</v>
      </c>
      <c r="C2851" t="s">
        <v>741</v>
      </c>
      <c r="D2851" t="s">
        <v>375</v>
      </c>
      <c r="E2851" t="s">
        <v>400</v>
      </c>
      <c r="F2851" t="s">
        <v>869</v>
      </c>
      <c r="G2851">
        <v>2021</v>
      </c>
      <c r="H2851">
        <v>2</v>
      </c>
      <c r="I2851" t="s">
        <v>858</v>
      </c>
      <c r="J2851" s="29">
        <v>44255</v>
      </c>
      <c r="K2851" t="s">
        <v>744</v>
      </c>
      <c r="L2851" t="s">
        <v>769</v>
      </c>
      <c r="M2851" t="s">
        <v>898</v>
      </c>
      <c r="N2851" t="s">
        <v>899</v>
      </c>
      <c r="O2851" t="s">
        <v>850</v>
      </c>
      <c r="P2851" t="s">
        <v>673</v>
      </c>
      <c r="Q2851" t="s">
        <v>749</v>
      </c>
      <c r="R2851" t="s">
        <v>376</v>
      </c>
      <c r="S2851" t="s">
        <v>1042</v>
      </c>
      <c r="T2851" t="s">
        <v>751</v>
      </c>
      <c r="U2851" t="s">
        <v>752</v>
      </c>
      <c r="V2851" t="s">
        <v>753</v>
      </c>
      <c r="W2851" t="s">
        <v>401</v>
      </c>
      <c r="X2851" t="s">
        <v>1113</v>
      </c>
      <c r="Y2851" t="s">
        <v>755</v>
      </c>
      <c r="Z2851" t="s">
        <v>380</v>
      </c>
      <c r="AA2851" t="s">
        <v>1128</v>
      </c>
      <c r="AB2851" t="s">
        <v>1129</v>
      </c>
      <c r="AC2851" t="s">
        <v>758</v>
      </c>
      <c r="AD2851" t="s">
        <v>1049</v>
      </c>
      <c r="AE2851" t="s">
        <v>768</v>
      </c>
      <c r="AF2851" t="s">
        <v>1056</v>
      </c>
      <c r="AG2851" t="s">
        <v>761</v>
      </c>
      <c r="AH2851" t="s">
        <v>762</v>
      </c>
      <c r="AI2851" t="s">
        <v>1057</v>
      </c>
      <c r="AJ2851">
        <v>624.1</v>
      </c>
      <c r="AK2851">
        <v>0</v>
      </c>
      <c r="AL2851">
        <v>0</v>
      </c>
      <c r="AM2851" t="s">
        <v>764</v>
      </c>
      <c r="AN2851" t="s">
        <v>764</v>
      </c>
      <c r="AO2851" t="s">
        <v>764</v>
      </c>
    </row>
    <row r="2852" spans="1:41" x14ac:dyDescent="0.35">
      <c r="A2852">
        <v>1399939</v>
      </c>
      <c r="B2852" t="s">
        <v>740</v>
      </c>
      <c r="C2852" t="s">
        <v>741</v>
      </c>
      <c r="D2852" t="s">
        <v>375</v>
      </c>
      <c r="E2852" t="s">
        <v>400</v>
      </c>
      <c r="F2852" t="s">
        <v>869</v>
      </c>
      <c r="G2852">
        <v>2021</v>
      </c>
      <c r="H2852">
        <v>2</v>
      </c>
      <c r="I2852" t="s">
        <v>858</v>
      </c>
      <c r="J2852" s="29">
        <v>44255</v>
      </c>
      <c r="K2852" t="s">
        <v>744</v>
      </c>
      <c r="L2852" t="s">
        <v>769</v>
      </c>
      <c r="M2852" t="s">
        <v>898</v>
      </c>
      <c r="N2852" t="s">
        <v>899</v>
      </c>
      <c r="O2852" t="s">
        <v>850</v>
      </c>
      <c r="P2852" t="s">
        <v>673</v>
      </c>
      <c r="Q2852" t="s">
        <v>749</v>
      </c>
      <c r="R2852" t="s">
        <v>376</v>
      </c>
      <c r="S2852" t="s">
        <v>1042</v>
      </c>
      <c r="T2852" t="s">
        <v>751</v>
      </c>
      <c r="U2852" t="s">
        <v>752</v>
      </c>
      <c r="V2852" t="s">
        <v>753</v>
      </c>
      <c r="W2852" t="s">
        <v>401</v>
      </c>
      <c r="X2852" t="s">
        <v>1113</v>
      </c>
      <c r="Y2852" t="s">
        <v>755</v>
      </c>
      <c r="Z2852" t="s">
        <v>380</v>
      </c>
      <c r="AA2852" t="s">
        <v>1128</v>
      </c>
      <c r="AB2852" t="s">
        <v>1129</v>
      </c>
      <c r="AC2852" t="s">
        <v>758</v>
      </c>
      <c r="AD2852" t="s">
        <v>1049</v>
      </c>
      <c r="AE2852" t="s">
        <v>768</v>
      </c>
      <c r="AF2852" t="s">
        <v>1056</v>
      </c>
      <c r="AG2852" t="s">
        <v>761</v>
      </c>
      <c r="AH2852" t="s">
        <v>762</v>
      </c>
      <c r="AI2852" t="s">
        <v>1057</v>
      </c>
      <c r="AJ2852">
        <v>625.63</v>
      </c>
      <c r="AK2852">
        <v>0</v>
      </c>
      <c r="AL2852">
        <v>0</v>
      </c>
      <c r="AM2852" t="s">
        <v>764</v>
      </c>
      <c r="AN2852" t="s">
        <v>764</v>
      </c>
      <c r="AO2852" t="s">
        <v>764</v>
      </c>
    </row>
    <row r="2853" spans="1:41" x14ac:dyDescent="0.35">
      <c r="A2853">
        <v>1399939</v>
      </c>
      <c r="B2853" t="s">
        <v>740</v>
      </c>
      <c r="C2853" t="s">
        <v>741</v>
      </c>
      <c r="D2853" t="s">
        <v>375</v>
      </c>
      <c r="E2853" t="s">
        <v>400</v>
      </c>
      <c r="F2853" t="s">
        <v>869</v>
      </c>
      <c r="G2853">
        <v>2021</v>
      </c>
      <c r="H2853">
        <v>2</v>
      </c>
      <c r="I2853" t="s">
        <v>858</v>
      </c>
      <c r="J2853" s="29">
        <v>44255</v>
      </c>
      <c r="K2853" t="s">
        <v>744</v>
      </c>
      <c r="L2853" t="s">
        <v>769</v>
      </c>
      <c r="M2853" t="s">
        <v>898</v>
      </c>
      <c r="N2853" t="s">
        <v>899</v>
      </c>
      <c r="O2853" t="s">
        <v>850</v>
      </c>
      <c r="P2853" t="s">
        <v>673</v>
      </c>
      <c r="Q2853" t="s">
        <v>749</v>
      </c>
      <c r="R2853" t="s">
        <v>376</v>
      </c>
      <c r="S2853" t="s">
        <v>1042</v>
      </c>
      <c r="T2853" t="s">
        <v>751</v>
      </c>
      <c r="U2853" t="s">
        <v>752</v>
      </c>
      <c r="V2853" t="s">
        <v>753</v>
      </c>
      <c r="W2853" t="s">
        <v>401</v>
      </c>
      <c r="X2853" t="s">
        <v>1113</v>
      </c>
      <c r="Y2853" t="s">
        <v>755</v>
      </c>
      <c r="Z2853" t="s">
        <v>380</v>
      </c>
      <c r="AA2853" t="s">
        <v>1128</v>
      </c>
      <c r="AB2853" t="s">
        <v>1129</v>
      </c>
      <c r="AC2853" t="s">
        <v>758</v>
      </c>
      <c r="AD2853" t="s">
        <v>1049</v>
      </c>
      <c r="AE2853" t="s">
        <v>768</v>
      </c>
      <c r="AF2853" t="s">
        <v>1056</v>
      </c>
      <c r="AG2853" t="s">
        <v>761</v>
      </c>
      <c r="AH2853" t="s">
        <v>762</v>
      </c>
      <c r="AI2853" t="s">
        <v>1057</v>
      </c>
      <c r="AJ2853">
        <v>849.53</v>
      </c>
      <c r="AK2853">
        <v>0</v>
      </c>
      <c r="AL2853">
        <v>0</v>
      </c>
      <c r="AM2853" t="s">
        <v>764</v>
      </c>
      <c r="AN2853" t="s">
        <v>764</v>
      </c>
      <c r="AO2853" t="s">
        <v>764</v>
      </c>
    </row>
    <row r="2854" spans="1:41" x14ac:dyDescent="0.35">
      <c r="A2854">
        <v>1399939</v>
      </c>
      <c r="B2854" t="s">
        <v>740</v>
      </c>
      <c r="C2854" t="s">
        <v>741</v>
      </c>
      <c r="D2854" t="s">
        <v>375</v>
      </c>
      <c r="E2854" t="s">
        <v>400</v>
      </c>
      <c r="F2854" t="s">
        <v>869</v>
      </c>
      <c r="G2854">
        <v>2021</v>
      </c>
      <c r="H2854">
        <v>2</v>
      </c>
      <c r="I2854" t="s">
        <v>858</v>
      </c>
      <c r="J2854" s="29">
        <v>44255</v>
      </c>
      <c r="K2854" t="s">
        <v>744</v>
      </c>
      <c r="L2854" t="s">
        <v>769</v>
      </c>
      <c r="M2854" t="s">
        <v>898</v>
      </c>
      <c r="N2854" t="s">
        <v>899</v>
      </c>
      <c r="O2854" t="s">
        <v>850</v>
      </c>
      <c r="P2854" t="s">
        <v>673</v>
      </c>
      <c r="Q2854" t="s">
        <v>749</v>
      </c>
      <c r="R2854" t="s">
        <v>376</v>
      </c>
      <c r="S2854" t="s">
        <v>1042</v>
      </c>
      <c r="T2854" t="s">
        <v>751</v>
      </c>
      <c r="U2854" t="s">
        <v>752</v>
      </c>
      <c r="V2854" t="s">
        <v>753</v>
      </c>
      <c r="W2854" t="s">
        <v>401</v>
      </c>
      <c r="X2854" t="s">
        <v>1113</v>
      </c>
      <c r="Y2854" t="s">
        <v>755</v>
      </c>
      <c r="Z2854" t="s">
        <v>380</v>
      </c>
      <c r="AA2854" t="s">
        <v>1128</v>
      </c>
      <c r="AB2854" t="s">
        <v>1129</v>
      </c>
      <c r="AC2854" t="s">
        <v>758</v>
      </c>
      <c r="AD2854" t="s">
        <v>1049</v>
      </c>
      <c r="AE2854" t="s">
        <v>768</v>
      </c>
      <c r="AF2854" t="s">
        <v>1056</v>
      </c>
      <c r="AG2854" t="s">
        <v>761</v>
      </c>
      <c r="AH2854" t="s">
        <v>762</v>
      </c>
      <c r="AI2854" t="s">
        <v>1057</v>
      </c>
      <c r="AJ2854">
        <v>2187.2600000000002</v>
      </c>
      <c r="AK2854">
        <v>0</v>
      </c>
      <c r="AL2854">
        <v>0</v>
      </c>
      <c r="AM2854" t="s">
        <v>764</v>
      </c>
      <c r="AN2854" t="s">
        <v>764</v>
      </c>
      <c r="AO2854" t="s">
        <v>764</v>
      </c>
    </row>
    <row r="2855" spans="1:41" x14ac:dyDescent="0.35">
      <c r="A2855">
        <v>1399939</v>
      </c>
      <c r="B2855" t="s">
        <v>740</v>
      </c>
      <c r="C2855" t="s">
        <v>741</v>
      </c>
      <c r="D2855" t="s">
        <v>375</v>
      </c>
      <c r="E2855" t="s">
        <v>400</v>
      </c>
      <c r="F2855" t="s">
        <v>869</v>
      </c>
      <c r="G2855">
        <v>2021</v>
      </c>
      <c r="H2855">
        <v>2</v>
      </c>
      <c r="I2855" t="s">
        <v>858</v>
      </c>
      <c r="J2855" s="29">
        <v>44255</v>
      </c>
      <c r="K2855" t="s">
        <v>744</v>
      </c>
      <c r="L2855" t="s">
        <v>769</v>
      </c>
      <c r="M2855" t="s">
        <v>898</v>
      </c>
      <c r="N2855" t="s">
        <v>899</v>
      </c>
      <c r="O2855" t="s">
        <v>850</v>
      </c>
      <c r="P2855" t="s">
        <v>673</v>
      </c>
      <c r="Q2855" t="s">
        <v>749</v>
      </c>
      <c r="R2855" t="s">
        <v>376</v>
      </c>
      <c r="S2855" t="s">
        <v>1042</v>
      </c>
      <c r="T2855" t="s">
        <v>751</v>
      </c>
      <c r="U2855" t="s">
        <v>752</v>
      </c>
      <c r="V2855" t="s">
        <v>753</v>
      </c>
      <c r="W2855" t="s">
        <v>401</v>
      </c>
      <c r="X2855" t="s">
        <v>1113</v>
      </c>
      <c r="Y2855" t="s">
        <v>755</v>
      </c>
      <c r="Z2855" t="s">
        <v>380</v>
      </c>
      <c r="AA2855" t="s">
        <v>1128</v>
      </c>
      <c r="AB2855" t="s">
        <v>1129</v>
      </c>
      <c r="AC2855" t="s">
        <v>758</v>
      </c>
      <c r="AD2855" t="s">
        <v>1049</v>
      </c>
      <c r="AE2855" t="s">
        <v>768</v>
      </c>
      <c r="AF2855" t="s">
        <v>1056</v>
      </c>
      <c r="AG2855" t="s">
        <v>761</v>
      </c>
      <c r="AH2855" t="s">
        <v>762</v>
      </c>
      <c r="AI2855" t="s">
        <v>1057</v>
      </c>
      <c r="AJ2855">
        <v>4303.33</v>
      </c>
      <c r="AK2855">
        <v>0</v>
      </c>
      <c r="AL2855">
        <v>0</v>
      </c>
      <c r="AM2855" t="s">
        <v>764</v>
      </c>
      <c r="AN2855" t="s">
        <v>764</v>
      </c>
      <c r="AO2855" t="s">
        <v>764</v>
      </c>
    </row>
    <row r="2856" spans="1:41" x14ac:dyDescent="0.35">
      <c r="A2856">
        <v>1399956</v>
      </c>
      <c r="B2856" t="s">
        <v>740</v>
      </c>
      <c r="C2856" t="s">
        <v>741</v>
      </c>
      <c r="D2856" t="s">
        <v>375</v>
      </c>
      <c r="E2856" t="s">
        <v>496</v>
      </c>
      <c r="F2856" t="s">
        <v>869</v>
      </c>
      <c r="G2856">
        <v>2021</v>
      </c>
      <c r="H2856">
        <v>2</v>
      </c>
      <c r="I2856" t="s">
        <v>858</v>
      </c>
      <c r="J2856" s="29">
        <v>44255</v>
      </c>
      <c r="K2856" t="s">
        <v>744</v>
      </c>
      <c r="L2856" t="s">
        <v>769</v>
      </c>
      <c r="M2856" t="s">
        <v>898</v>
      </c>
      <c r="N2856" t="s">
        <v>899</v>
      </c>
      <c r="O2856" t="s">
        <v>850</v>
      </c>
      <c r="P2856" t="s">
        <v>673</v>
      </c>
      <c r="Q2856" t="s">
        <v>749</v>
      </c>
      <c r="R2856" t="s">
        <v>490</v>
      </c>
      <c r="S2856" t="s">
        <v>1040</v>
      </c>
      <c r="T2856" t="s">
        <v>751</v>
      </c>
      <c r="U2856" t="s">
        <v>752</v>
      </c>
      <c r="V2856" t="s">
        <v>753</v>
      </c>
      <c r="W2856" t="s">
        <v>401</v>
      </c>
      <c r="X2856" t="s">
        <v>1113</v>
      </c>
      <c r="Y2856" t="s">
        <v>755</v>
      </c>
      <c r="Z2856" t="s">
        <v>380</v>
      </c>
      <c r="AA2856" t="s">
        <v>1128</v>
      </c>
      <c r="AB2856" t="s">
        <v>1129</v>
      </c>
      <c r="AC2856" t="s">
        <v>758</v>
      </c>
      <c r="AD2856" t="s">
        <v>1049</v>
      </c>
      <c r="AE2856" t="s">
        <v>766</v>
      </c>
      <c r="AF2856" t="s">
        <v>1056</v>
      </c>
      <c r="AG2856" t="s">
        <v>761</v>
      </c>
      <c r="AH2856" t="s">
        <v>762</v>
      </c>
      <c r="AI2856" t="s">
        <v>1057</v>
      </c>
      <c r="AJ2856">
        <v>152.94999999999999</v>
      </c>
      <c r="AK2856">
        <v>0</v>
      </c>
      <c r="AL2856">
        <v>0</v>
      </c>
      <c r="AM2856" t="s">
        <v>764</v>
      </c>
      <c r="AN2856" t="s">
        <v>764</v>
      </c>
      <c r="AO2856" t="s">
        <v>764</v>
      </c>
    </row>
    <row r="2857" spans="1:41" x14ac:dyDescent="0.35">
      <c r="A2857">
        <v>1399960</v>
      </c>
      <c r="B2857" t="s">
        <v>740</v>
      </c>
      <c r="C2857" t="s">
        <v>741</v>
      </c>
      <c r="D2857" t="s">
        <v>375</v>
      </c>
      <c r="E2857" t="s">
        <v>477</v>
      </c>
      <c r="F2857" t="s">
        <v>869</v>
      </c>
      <c r="G2857">
        <v>2021</v>
      </c>
      <c r="H2857">
        <v>2</v>
      </c>
      <c r="I2857" t="s">
        <v>858</v>
      </c>
      <c r="J2857" s="29">
        <v>44255</v>
      </c>
      <c r="K2857" t="s">
        <v>744</v>
      </c>
      <c r="L2857" t="s">
        <v>769</v>
      </c>
      <c r="M2857" t="s">
        <v>898</v>
      </c>
      <c r="N2857" t="s">
        <v>899</v>
      </c>
      <c r="O2857" t="s">
        <v>850</v>
      </c>
      <c r="P2857" t="s">
        <v>673</v>
      </c>
      <c r="Q2857" t="s">
        <v>749</v>
      </c>
      <c r="R2857" t="s">
        <v>471</v>
      </c>
      <c r="S2857" t="s">
        <v>1041</v>
      </c>
      <c r="T2857" t="s">
        <v>751</v>
      </c>
      <c r="U2857" t="s">
        <v>752</v>
      </c>
      <c r="V2857" t="s">
        <v>753</v>
      </c>
      <c r="W2857" t="s">
        <v>401</v>
      </c>
      <c r="X2857" t="s">
        <v>1113</v>
      </c>
      <c r="Y2857" t="s">
        <v>755</v>
      </c>
      <c r="Z2857" t="s">
        <v>380</v>
      </c>
      <c r="AA2857" t="s">
        <v>1128</v>
      </c>
      <c r="AB2857" t="s">
        <v>1129</v>
      </c>
      <c r="AC2857" t="s">
        <v>758</v>
      </c>
      <c r="AD2857" t="s">
        <v>1049</v>
      </c>
      <c r="AE2857" t="s">
        <v>472</v>
      </c>
      <c r="AF2857" t="s">
        <v>1056</v>
      </c>
      <c r="AG2857" t="s">
        <v>761</v>
      </c>
      <c r="AH2857" t="s">
        <v>762</v>
      </c>
      <c r="AI2857" t="s">
        <v>1057</v>
      </c>
      <c r="AJ2857">
        <v>616.32000000000005</v>
      </c>
      <c r="AK2857">
        <v>0</v>
      </c>
      <c r="AL2857">
        <v>0</v>
      </c>
      <c r="AM2857" t="s">
        <v>764</v>
      </c>
      <c r="AN2857" t="s">
        <v>764</v>
      </c>
      <c r="AO2857" t="s">
        <v>764</v>
      </c>
    </row>
    <row r="2858" spans="1:41" x14ac:dyDescent="0.35">
      <c r="A2858">
        <v>1399960</v>
      </c>
      <c r="B2858" t="s">
        <v>740</v>
      </c>
      <c r="C2858" t="s">
        <v>741</v>
      </c>
      <c r="D2858" t="s">
        <v>375</v>
      </c>
      <c r="E2858" t="s">
        <v>477</v>
      </c>
      <c r="F2858" t="s">
        <v>869</v>
      </c>
      <c r="G2858">
        <v>2021</v>
      </c>
      <c r="H2858">
        <v>2</v>
      </c>
      <c r="I2858" t="s">
        <v>858</v>
      </c>
      <c r="J2858" s="29">
        <v>44255</v>
      </c>
      <c r="K2858" t="s">
        <v>744</v>
      </c>
      <c r="L2858" t="s">
        <v>769</v>
      </c>
      <c r="M2858" t="s">
        <v>898</v>
      </c>
      <c r="N2858" t="s">
        <v>899</v>
      </c>
      <c r="O2858" t="s">
        <v>850</v>
      </c>
      <c r="P2858" t="s">
        <v>673</v>
      </c>
      <c r="Q2858" t="s">
        <v>749</v>
      </c>
      <c r="R2858" t="s">
        <v>471</v>
      </c>
      <c r="S2858" t="s">
        <v>1041</v>
      </c>
      <c r="T2858" t="s">
        <v>751</v>
      </c>
      <c r="U2858" t="s">
        <v>752</v>
      </c>
      <c r="V2858" t="s">
        <v>753</v>
      </c>
      <c r="W2858" t="s">
        <v>401</v>
      </c>
      <c r="X2858" t="s">
        <v>1113</v>
      </c>
      <c r="Y2858" t="s">
        <v>755</v>
      </c>
      <c r="Z2858" t="s">
        <v>380</v>
      </c>
      <c r="AA2858" t="s">
        <v>1128</v>
      </c>
      <c r="AB2858" t="s">
        <v>1129</v>
      </c>
      <c r="AC2858" t="s">
        <v>758</v>
      </c>
      <c r="AD2858" t="s">
        <v>1049</v>
      </c>
      <c r="AE2858" t="s">
        <v>472</v>
      </c>
      <c r="AF2858" t="s">
        <v>1056</v>
      </c>
      <c r="AG2858" t="s">
        <v>761</v>
      </c>
      <c r="AH2858" t="s">
        <v>762</v>
      </c>
      <c r="AI2858" t="s">
        <v>1057</v>
      </c>
      <c r="AJ2858">
        <v>696.86</v>
      </c>
      <c r="AK2858">
        <v>0</v>
      </c>
      <c r="AL2858">
        <v>0</v>
      </c>
      <c r="AM2858" t="s">
        <v>764</v>
      </c>
      <c r="AN2858" t="s">
        <v>764</v>
      </c>
      <c r="AO2858" t="s">
        <v>764</v>
      </c>
    </row>
    <row r="2859" spans="1:41" x14ac:dyDescent="0.35">
      <c r="A2859">
        <v>1720206</v>
      </c>
      <c r="B2859" t="s">
        <v>740</v>
      </c>
      <c r="C2859" t="s">
        <v>741</v>
      </c>
      <c r="D2859" t="s">
        <v>375</v>
      </c>
      <c r="E2859" t="s">
        <v>398</v>
      </c>
      <c r="F2859" t="s">
        <v>869</v>
      </c>
      <c r="G2859">
        <v>2021</v>
      </c>
      <c r="H2859">
        <v>2</v>
      </c>
      <c r="I2859" t="s">
        <v>858</v>
      </c>
      <c r="J2859" s="29">
        <v>44255</v>
      </c>
      <c r="K2859" t="s">
        <v>744</v>
      </c>
      <c r="L2859" t="s">
        <v>769</v>
      </c>
      <c r="M2859" t="s">
        <v>898</v>
      </c>
      <c r="N2859" t="s">
        <v>899</v>
      </c>
      <c r="O2859" t="s">
        <v>850</v>
      </c>
      <c r="P2859" t="s">
        <v>673</v>
      </c>
      <c r="Q2859" t="s">
        <v>749</v>
      </c>
      <c r="R2859" t="s">
        <v>376</v>
      </c>
      <c r="S2859" t="s">
        <v>1042</v>
      </c>
      <c r="T2859" t="s">
        <v>751</v>
      </c>
      <c r="U2859" t="s">
        <v>752</v>
      </c>
      <c r="V2859" t="s">
        <v>753</v>
      </c>
      <c r="W2859" t="s">
        <v>399</v>
      </c>
      <c r="X2859" t="s">
        <v>1115</v>
      </c>
      <c r="Y2859" t="s">
        <v>755</v>
      </c>
      <c r="Z2859" t="s">
        <v>380</v>
      </c>
      <c r="AA2859" t="s">
        <v>1128</v>
      </c>
      <c r="AB2859" t="s">
        <v>1129</v>
      </c>
      <c r="AC2859" t="s">
        <v>758</v>
      </c>
      <c r="AD2859" t="s">
        <v>1049</v>
      </c>
      <c r="AE2859" t="s">
        <v>768</v>
      </c>
      <c r="AF2859" t="s">
        <v>882</v>
      </c>
      <c r="AG2859" t="s">
        <v>761</v>
      </c>
      <c r="AH2859" t="s">
        <v>762</v>
      </c>
      <c r="AI2859" t="s">
        <v>883</v>
      </c>
      <c r="AJ2859">
        <v>2671.43</v>
      </c>
      <c r="AK2859">
        <v>0</v>
      </c>
      <c r="AL2859">
        <v>0</v>
      </c>
      <c r="AM2859" t="s">
        <v>764</v>
      </c>
      <c r="AN2859" t="s">
        <v>764</v>
      </c>
      <c r="AO2859" t="s">
        <v>764</v>
      </c>
    </row>
    <row r="2860" spans="1:41" x14ac:dyDescent="0.35">
      <c r="A2860">
        <v>1720211</v>
      </c>
      <c r="B2860" t="s">
        <v>740</v>
      </c>
      <c r="C2860" t="s">
        <v>741</v>
      </c>
      <c r="D2860" t="s">
        <v>375</v>
      </c>
      <c r="E2860" t="s">
        <v>476</v>
      </c>
      <c r="F2860" t="s">
        <v>869</v>
      </c>
      <c r="G2860">
        <v>2021</v>
      </c>
      <c r="H2860">
        <v>2</v>
      </c>
      <c r="I2860" t="s">
        <v>858</v>
      </c>
      <c r="J2860" s="29">
        <v>44255</v>
      </c>
      <c r="K2860" t="s">
        <v>744</v>
      </c>
      <c r="L2860" t="s">
        <v>769</v>
      </c>
      <c r="M2860" t="s">
        <v>898</v>
      </c>
      <c r="N2860" t="s">
        <v>899</v>
      </c>
      <c r="O2860" t="s">
        <v>850</v>
      </c>
      <c r="P2860" t="s">
        <v>673</v>
      </c>
      <c r="Q2860" t="s">
        <v>749</v>
      </c>
      <c r="R2860" t="s">
        <v>471</v>
      </c>
      <c r="S2860" t="s">
        <v>1041</v>
      </c>
      <c r="T2860" t="s">
        <v>751</v>
      </c>
      <c r="U2860" t="s">
        <v>752</v>
      </c>
      <c r="V2860" t="s">
        <v>753</v>
      </c>
      <c r="W2860" t="s">
        <v>399</v>
      </c>
      <c r="X2860" t="s">
        <v>1115</v>
      </c>
      <c r="Y2860" t="s">
        <v>755</v>
      </c>
      <c r="Z2860" t="s">
        <v>380</v>
      </c>
      <c r="AA2860" t="s">
        <v>1128</v>
      </c>
      <c r="AB2860" t="s">
        <v>1129</v>
      </c>
      <c r="AC2860" t="s">
        <v>758</v>
      </c>
      <c r="AD2860" t="s">
        <v>1049</v>
      </c>
      <c r="AE2860" t="s">
        <v>472</v>
      </c>
      <c r="AF2860" t="s">
        <v>882</v>
      </c>
      <c r="AG2860" t="s">
        <v>761</v>
      </c>
      <c r="AH2860" t="s">
        <v>762</v>
      </c>
      <c r="AI2860" t="s">
        <v>883</v>
      </c>
      <c r="AJ2860">
        <v>768.9</v>
      </c>
      <c r="AK2860">
        <v>0</v>
      </c>
      <c r="AL2860">
        <v>0</v>
      </c>
      <c r="AM2860" t="s">
        <v>764</v>
      </c>
      <c r="AN2860" t="s">
        <v>764</v>
      </c>
      <c r="AO2860" t="s">
        <v>764</v>
      </c>
    </row>
    <row r="2861" spans="1:41" x14ac:dyDescent="0.35">
      <c r="A2861">
        <v>1021417</v>
      </c>
      <c r="B2861" t="s">
        <v>740</v>
      </c>
      <c r="C2861" t="s">
        <v>741</v>
      </c>
      <c r="D2861" t="s">
        <v>375</v>
      </c>
      <c r="E2861" t="s">
        <v>520</v>
      </c>
      <c r="F2861" t="s">
        <v>869</v>
      </c>
      <c r="G2861">
        <v>2021</v>
      </c>
      <c r="H2861">
        <v>2</v>
      </c>
      <c r="I2861" t="s">
        <v>858</v>
      </c>
      <c r="J2861" s="29">
        <v>44255</v>
      </c>
      <c r="K2861" t="s">
        <v>744</v>
      </c>
      <c r="L2861" t="s">
        <v>745</v>
      </c>
      <c r="M2861" t="s">
        <v>852</v>
      </c>
      <c r="N2861" t="s">
        <v>903</v>
      </c>
      <c r="O2861" t="s">
        <v>904</v>
      </c>
      <c r="P2861" t="s">
        <v>673</v>
      </c>
      <c r="Q2861" t="s">
        <v>749</v>
      </c>
      <c r="R2861" t="s">
        <v>514</v>
      </c>
      <c r="S2861" t="s">
        <v>1039</v>
      </c>
      <c r="T2861" t="s">
        <v>751</v>
      </c>
      <c r="U2861" t="s">
        <v>752</v>
      </c>
      <c r="V2861" t="s">
        <v>753</v>
      </c>
      <c r="W2861" t="s">
        <v>403</v>
      </c>
      <c r="X2861" t="s">
        <v>1127</v>
      </c>
      <c r="Y2861" t="s">
        <v>755</v>
      </c>
      <c r="Z2861" t="s">
        <v>380</v>
      </c>
      <c r="AA2861" t="s">
        <v>1128</v>
      </c>
      <c r="AB2861" t="s">
        <v>1129</v>
      </c>
      <c r="AC2861" t="s">
        <v>758</v>
      </c>
      <c r="AD2861" t="s">
        <v>1049</v>
      </c>
      <c r="AE2861" t="s">
        <v>247</v>
      </c>
      <c r="AF2861" t="s">
        <v>882</v>
      </c>
      <c r="AG2861" t="s">
        <v>761</v>
      </c>
      <c r="AH2861" t="s">
        <v>762</v>
      </c>
      <c r="AI2861" t="s">
        <v>883</v>
      </c>
      <c r="AJ2861">
        <v>164.54</v>
      </c>
      <c r="AK2861">
        <v>0</v>
      </c>
      <c r="AL2861">
        <v>0</v>
      </c>
      <c r="AM2861" t="s">
        <v>764</v>
      </c>
      <c r="AN2861" t="s">
        <v>764</v>
      </c>
      <c r="AO2861" t="s">
        <v>764</v>
      </c>
    </row>
    <row r="2862" spans="1:41" x14ac:dyDescent="0.35">
      <c r="A2862">
        <v>1022701</v>
      </c>
      <c r="B2862" t="s">
        <v>740</v>
      </c>
      <c r="C2862" t="s">
        <v>741</v>
      </c>
      <c r="D2862" t="s">
        <v>375</v>
      </c>
      <c r="E2862" t="s">
        <v>489</v>
      </c>
      <c r="F2862" t="s">
        <v>869</v>
      </c>
      <c r="G2862">
        <v>2021</v>
      </c>
      <c r="H2862">
        <v>2</v>
      </c>
      <c r="I2862" t="s">
        <v>858</v>
      </c>
      <c r="J2862" s="29">
        <v>44255</v>
      </c>
      <c r="K2862" t="s">
        <v>744</v>
      </c>
      <c r="L2862" t="s">
        <v>745</v>
      </c>
      <c r="M2862" t="s">
        <v>852</v>
      </c>
      <c r="N2862" t="s">
        <v>903</v>
      </c>
      <c r="O2862" t="s">
        <v>904</v>
      </c>
      <c r="P2862" t="s">
        <v>673</v>
      </c>
      <c r="Q2862" t="s">
        <v>749</v>
      </c>
      <c r="R2862" t="s">
        <v>490</v>
      </c>
      <c r="S2862" t="s">
        <v>1040</v>
      </c>
      <c r="T2862" t="s">
        <v>751</v>
      </c>
      <c r="U2862" t="s">
        <v>752</v>
      </c>
      <c r="V2862" t="s">
        <v>753</v>
      </c>
      <c r="W2862" t="s">
        <v>378</v>
      </c>
      <c r="X2862" t="s">
        <v>1131</v>
      </c>
      <c r="Y2862" t="s">
        <v>755</v>
      </c>
      <c r="Z2862" t="s">
        <v>380</v>
      </c>
      <c r="AA2862" t="s">
        <v>1128</v>
      </c>
      <c r="AB2862" t="s">
        <v>1129</v>
      </c>
      <c r="AC2862" t="s">
        <v>758</v>
      </c>
      <c r="AD2862" t="s">
        <v>1049</v>
      </c>
      <c r="AE2862" t="s">
        <v>766</v>
      </c>
      <c r="AF2862" t="s">
        <v>882</v>
      </c>
      <c r="AG2862" t="s">
        <v>761</v>
      </c>
      <c r="AH2862" t="s">
        <v>762</v>
      </c>
      <c r="AI2862" t="s">
        <v>883</v>
      </c>
      <c r="AJ2862">
        <v>580.28</v>
      </c>
      <c r="AK2862">
        <v>0</v>
      </c>
      <c r="AL2862">
        <v>0</v>
      </c>
      <c r="AM2862" t="s">
        <v>764</v>
      </c>
      <c r="AN2862" t="s">
        <v>764</v>
      </c>
      <c r="AO2862" t="s">
        <v>764</v>
      </c>
    </row>
    <row r="2863" spans="1:41" x14ac:dyDescent="0.35">
      <c r="A2863">
        <v>1022702</v>
      </c>
      <c r="B2863" t="s">
        <v>740</v>
      </c>
      <c r="C2863" t="s">
        <v>741</v>
      </c>
      <c r="D2863" t="s">
        <v>375</v>
      </c>
      <c r="E2863" t="s">
        <v>493</v>
      </c>
      <c r="F2863" t="s">
        <v>869</v>
      </c>
      <c r="G2863">
        <v>2021</v>
      </c>
      <c r="H2863">
        <v>2</v>
      </c>
      <c r="I2863" t="s">
        <v>858</v>
      </c>
      <c r="J2863" s="29">
        <v>44255</v>
      </c>
      <c r="K2863" t="s">
        <v>744</v>
      </c>
      <c r="L2863" t="s">
        <v>745</v>
      </c>
      <c r="M2863" t="s">
        <v>852</v>
      </c>
      <c r="N2863" t="s">
        <v>903</v>
      </c>
      <c r="O2863" t="s">
        <v>904</v>
      </c>
      <c r="P2863" t="s">
        <v>673</v>
      </c>
      <c r="Q2863" t="s">
        <v>749</v>
      </c>
      <c r="R2863" t="s">
        <v>490</v>
      </c>
      <c r="S2863" t="s">
        <v>1040</v>
      </c>
      <c r="T2863" t="s">
        <v>751</v>
      </c>
      <c r="U2863" t="s">
        <v>752</v>
      </c>
      <c r="V2863" t="s">
        <v>753</v>
      </c>
      <c r="W2863" t="s">
        <v>392</v>
      </c>
      <c r="X2863" t="s">
        <v>881</v>
      </c>
      <c r="Y2863" t="s">
        <v>755</v>
      </c>
      <c r="Z2863" t="s">
        <v>380</v>
      </c>
      <c r="AA2863" t="s">
        <v>1128</v>
      </c>
      <c r="AB2863" t="s">
        <v>1129</v>
      </c>
      <c r="AC2863" t="s">
        <v>758</v>
      </c>
      <c r="AD2863" t="s">
        <v>1049</v>
      </c>
      <c r="AE2863" t="s">
        <v>766</v>
      </c>
      <c r="AF2863" t="s">
        <v>882</v>
      </c>
      <c r="AG2863" t="s">
        <v>761</v>
      </c>
      <c r="AH2863" t="s">
        <v>762</v>
      </c>
      <c r="AI2863" t="s">
        <v>883</v>
      </c>
      <c r="AJ2863">
        <v>166.62</v>
      </c>
      <c r="AK2863">
        <v>0</v>
      </c>
      <c r="AL2863">
        <v>0</v>
      </c>
      <c r="AM2863" t="s">
        <v>764</v>
      </c>
      <c r="AN2863" t="s">
        <v>764</v>
      </c>
      <c r="AO2863" t="s">
        <v>764</v>
      </c>
    </row>
    <row r="2864" spans="1:41" x14ac:dyDescent="0.35">
      <c r="A2864">
        <v>1022703</v>
      </c>
      <c r="B2864" t="s">
        <v>740</v>
      </c>
      <c r="C2864" t="s">
        <v>741</v>
      </c>
      <c r="D2864" t="s">
        <v>375</v>
      </c>
      <c r="E2864" t="s">
        <v>68</v>
      </c>
      <c r="F2864" t="s">
        <v>869</v>
      </c>
      <c r="G2864">
        <v>2021</v>
      </c>
      <c r="H2864">
        <v>2</v>
      </c>
      <c r="I2864" t="s">
        <v>858</v>
      </c>
      <c r="J2864" s="29">
        <v>44255</v>
      </c>
      <c r="K2864" t="s">
        <v>744</v>
      </c>
      <c r="L2864" t="s">
        <v>745</v>
      </c>
      <c r="M2864" t="s">
        <v>852</v>
      </c>
      <c r="N2864" t="s">
        <v>903</v>
      </c>
      <c r="O2864" t="s">
        <v>904</v>
      </c>
      <c r="P2864" t="s">
        <v>673</v>
      </c>
      <c r="Q2864" t="s">
        <v>749</v>
      </c>
      <c r="R2864" t="s">
        <v>490</v>
      </c>
      <c r="S2864" t="s">
        <v>1040</v>
      </c>
      <c r="T2864" t="s">
        <v>751</v>
      </c>
      <c r="U2864" t="s">
        <v>752</v>
      </c>
      <c r="V2864" t="s">
        <v>753</v>
      </c>
      <c r="W2864" t="s">
        <v>393</v>
      </c>
      <c r="X2864" t="s">
        <v>1130</v>
      </c>
      <c r="Y2864" t="s">
        <v>755</v>
      </c>
      <c r="Z2864" t="s">
        <v>380</v>
      </c>
      <c r="AA2864" t="s">
        <v>1128</v>
      </c>
      <c r="AB2864" t="s">
        <v>1129</v>
      </c>
      <c r="AC2864" t="s">
        <v>758</v>
      </c>
      <c r="AD2864" t="s">
        <v>1049</v>
      </c>
      <c r="AE2864" t="s">
        <v>766</v>
      </c>
      <c r="AF2864" t="s">
        <v>882</v>
      </c>
      <c r="AG2864" t="s">
        <v>761</v>
      </c>
      <c r="AH2864" t="s">
        <v>762</v>
      </c>
      <c r="AI2864" t="s">
        <v>883</v>
      </c>
      <c r="AJ2864">
        <v>319.73</v>
      </c>
      <c r="AK2864">
        <v>0</v>
      </c>
      <c r="AL2864">
        <v>0</v>
      </c>
      <c r="AM2864" t="s">
        <v>764</v>
      </c>
      <c r="AN2864" t="s">
        <v>764</v>
      </c>
      <c r="AO2864" t="s">
        <v>764</v>
      </c>
    </row>
    <row r="2865" spans="1:41" x14ac:dyDescent="0.35">
      <c r="A2865">
        <v>1022704</v>
      </c>
      <c r="B2865" t="s">
        <v>740</v>
      </c>
      <c r="C2865" t="s">
        <v>741</v>
      </c>
      <c r="D2865" t="s">
        <v>375</v>
      </c>
      <c r="E2865" t="s">
        <v>497</v>
      </c>
      <c r="F2865" t="s">
        <v>869</v>
      </c>
      <c r="G2865">
        <v>2021</v>
      </c>
      <c r="H2865">
        <v>2</v>
      </c>
      <c r="I2865" t="s">
        <v>858</v>
      </c>
      <c r="J2865" s="29">
        <v>44255</v>
      </c>
      <c r="K2865" t="s">
        <v>744</v>
      </c>
      <c r="L2865" t="s">
        <v>745</v>
      </c>
      <c r="M2865" t="s">
        <v>852</v>
      </c>
      <c r="N2865" t="s">
        <v>903</v>
      </c>
      <c r="O2865" t="s">
        <v>904</v>
      </c>
      <c r="P2865" t="s">
        <v>673</v>
      </c>
      <c r="Q2865" t="s">
        <v>749</v>
      </c>
      <c r="R2865" t="s">
        <v>490</v>
      </c>
      <c r="S2865" t="s">
        <v>1040</v>
      </c>
      <c r="T2865" t="s">
        <v>751</v>
      </c>
      <c r="U2865" t="s">
        <v>752</v>
      </c>
      <c r="V2865" t="s">
        <v>753</v>
      </c>
      <c r="W2865" t="s">
        <v>403</v>
      </c>
      <c r="X2865" t="s">
        <v>1127</v>
      </c>
      <c r="Y2865" t="s">
        <v>755</v>
      </c>
      <c r="Z2865" t="s">
        <v>380</v>
      </c>
      <c r="AA2865" t="s">
        <v>1128</v>
      </c>
      <c r="AB2865" t="s">
        <v>1129</v>
      </c>
      <c r="AC2865" t="s">
        <v>758</v>
      </c>
      <c r="AD2865" t="s">
        <v>1049</v>
      </c>
      <c r="AE2865" t="s">
        <v>766</v>
      </c>
      <c r="AF2865" t="s">
        <v>882</v>
      </c>
      <c r="AG2865" t="s">
        <v>761</v>
      </c>
      <c r="AH2865" t="s">
        <v>762</v>
      </c>
      <c r="AI2865" t="s">
        <v>883</v>
      </c>
      <c r="AJ2865">
        <v>1919.63</v>
      </c>
      <c r="AK2865">
        <v>0</v>
      </c>
      <c r="AL2865">
        <v>0</v>
      </c>
      <c r="AM2865" t="s">
        <v>764</v>
      </c>
      <c r="AN2865" t="s">
        <v>764</v>
      </c>
      <c r="AO2865" t="s">
        <v>764</v>
      </c>
    </row>
    <row r="2866" spans="1:41" x14ac:dyDescent="0.35">
      <c r="A2866">
        <v>1023868</v>
      </c>
      <c r="B2866" t="s">
        <v>740</v>
      </c>
      <c r="C2866" t="s">
        <v>741</v>
      </c>
      <c r="D2866" t="s">
        <v>375</v>
      </c>
      <c r="E2866" t="s">
        <v>547</v>
      </c>
      <c r="F2866" t="s">
        <v>869</v>
      </c>
      <c r="G2866">
        <v>2021</v>
      </c>
      <c r="H2866">
        <v>2</v>
      </c>
      <c r="I2866" t="s">
        <v>858</v>
      </c>
      <c r="J2866" s="29">
        <v>44255</v>
      </c>
      <c r="K2866" t="s">
        <v>744</v>
      </c>
      <c r="L2866" t="s">
        <v>745</v>
      </c>
      <c r="M2866" t="s">
        <v>852</v>
      </c>
      <c r="N2866" t="s">
        <v>903</v>
      </c>
      <c r="O2866" t="s">
        <v>904</v>
      </c>
      <c r="P2866" t="s">
        <v>673</v>
      </c>
      <c r="Q2866" t="s">
        <v>749</v>
      </c>
      <c r="R2866" t="s">
        <v>544</v>
      </c>
      <c r="S2866" t="s">
        <v>1038</v>
      </c>
      <c r="T2866" t="s">
        <v>751</v>
      </c>
      <c r="U2866" t="s">
        <v>752</v>
      </c>
      <c r="V2866" t="s">
        <v>753</v>
      </c>
      <c r="W2866" t="s">
        <v>392</v>
      </c>
      <c r="X2866" t="s">
        <v>881</v>
      </c>
      <c r="Y2866" t="s">
        <v>755</v>
      </c>
      <c r="Z2866" t="s">
        <v>380</v>
      </c>
      <c r="AA2866" t="s">
        <v>1128</v>
      </c>
      <c r="AB2866" t="s">
        <v>1129</v>
      </c>
      <c r="AC2866" t="s">
        <v>758</v>
      </c>
      <c r="AD2866" t="s">
        <v>1049</v>
      </c>
      <c r="AE2866" t="s">
        <v>768</v>
      </c>
      <c r="AF2866" t="s">
        <v>882</v>
      </c>
      <c r="AG2866" t="s">
        <v>761</v>
      </c>
      <c r="AH2866" t="s">
        <v>762</v>
      </c>
      <c r="AI2866" t="s">
        <v>883</v>
      </c>
      <c r="AJ2866">
        <v>32.1</v>
      </c>
      <c r="AK2866">
        <v>0</v>
      </c>
      <c r="AL2866">
        <v>0</v>
      </c>
      <c r="AM2866" t="s">
        <v>764</v>
      </c>
      <c r="AN2866" t="s">
        <v>764</v>
      </c>
      <c r="AO2866" t="s">
        <v>764</v>
      </c>
    </row>
    <row r="2867" spans="1:41" x14ac:dyDescent="0.35">
      <c r="A2867">
        <v>1023869</v>
      </c>
      <c r="B2867" t="s">
        <v>740</v>
      </c>
      <c r="C2867" t="s">
        <v>741</v>
      </c>
      <c r="D2867" t="s">
        <v>375</v>
      </c>
      <c r="E2867" t="s">
        <v>74</v>
      </c>
      <c r="F2867" t="s">
        <v>869</v>
      </c>
      <c r="G2867">
        <v>2021</v>
      </c>
      <c r="H2867">
        <v>2</v>
      </c>
      <c r="I2867" t="s">
        <v>858</v>
      </c>
      <c r="J2867" s="29">
        <v>44255</v>
      </c>
      <c r="K2867" t="s">
        <v>744</v>
      </c>
      <c r="L2867" t="s">
        <v>745</v>
      </c>
      <c r="M2867" t="s">
        <v>852</v>
      </c>
      <c r="N2867" t="s">
        <v>903</v>
      </c>
      <c r="O2867" t="s">
        <v>904</v>
      </c>
      <c r="P2867" t="s">
        <v>673</v>
      </c>
      <c r="Q2867" t="s">
        <v>749</v>
      </c>
      <c r="R2867" t="s">
        <v>544</v>
      </c>
      <c r="S2867" t="s">
        <v>1038</v>
      </c>
      <c r="T2867" t="s">
        <v>751</v>
      </c>
      <c r="U2867" t="s">
        <v>752</v>
      </c>
      <c r="V2867" t="s">
        <v>753</v>
      </c>
      <c r="W2867" t="s">
        <v>393</v>
      </c>
      <c r="X2867" t="s">
        <v>1130</v>
      </c>
      <c r="Y2867" t="s">
        <v>755</v>
      </c>
      <c r="Z2867" t="s">
        <v>380</v>
      </c>
      <c r="AA2867" t="s">
        <v>1128</v>
      </c>
      <c r="AB2867" t="s">
        <v>1129</v>
      </c>
      <c r="AC2867" t="s">
        <v>758</v>
      </c>
      <c r="AD2867" t="s">
        <v>1049</v>
      </c>
      <c r="AE2867" t="s">
        <v>768</v>
      </c>
      <c r="AF2867" t="s">
        <v>882</v>
      </c>
      <c r="AG2867" t="s">
        <v>761</v>
      </c>
      <c r="AH2867" t="s">
        <v>762</v>
      </c>
      <c r="AI2867" t="s">
        <v>883</v>
      </c>
      <c r="AJ2867">
        <v>3464.2</v>
      </c>
      <c r="AK2867">
        <v>0</v>
      </c>
      <c r="AL2867">
        <v>0</v>
      </c>
      <c r="AM2867" t="s">
        <v>764</v>
      </c>
      <c r="AN2867" t="s">
        <v>764</v>
      </c>
      <c r="AO2867" t="s">
        <v>764</v>
      </c>
    </row>
    <row r="2868" spans="1:41" x14ac:dyDescent="0.35">
      <c r="A2868">
        <v>1023872</v>
      </c>
      <c r="B2868" t="s">
        <v>740</v>
      </c>
      <c r="C2868" t="s">
        <v>741</v>
      </c>
      <c r="D2868" t="s">
        <v>375</v>
      </c>
      <c r="E2868" t="s">
        <v>550</v>
      </c>
      <c r="F2868" t="s">
        <v>869</v>
      </c>
      <c r="G2868">
        <v>2021</v>
      </c>
      <c r="H2868">
        <v>2</v>
      </c>
      <c r="I2868" t="s">
        <v>858</v>
      </c>
      <c r="J2868" s="29">
        <v>44255</v>
      </c>
      <c r="K2868" t="s">
        <v>744</v>
      </c>
      <c r="L2868" t="s">
        <v>745</v>
      </c>
      <c r="M2868" t="s">
        <v>852</v>
      </c>
      <c r="N2868" t="s">
        <v>903</v>
      </c>
      <c r="O2868" t="s">
        <v>904</v>
      </c>
      <c r="P2868" t="s">
        <v>673</v>
      </c>
      <c r="Q2868" t="s">
        <v>749</v>
      </c>
      <c r="R2868" t="s">
        <v>544</v>
      </c>
      <c r="S2868" t="s">
        <v>1038</v>
      </c>
      <c r="T2868" t="s">
        <v>751</v>
      </c>
      <c r="U2868" t="s">
        <v>752</v>
      </c>
      <c r="V2868" t="s">
        <v>753</v>
      </c>
      <c r="W2868" t="s">
        <v>403</v>
      </c>
      <c r="X2868" t="s">
        <v>1127</v>
      </c>
      <c r="Y2868" t="s">
        <v>755</v>
      </c>
      <c r="Z2868" t="s">
        <v>380</v>
      </c>
      <c r="AA2868" t="s">
        <v>1128</v>
      </c>
      <c r="AB2868" t="s">
        <v>1129</v>
      </c>
      <c r="AC2868" t="s">
        <v>758</v>
      </c>
      <c r="AD2868" t="s">
        <v>1049</v>
      </c>
      <c r="AE2868" t="s">
        <v>768</v>
      </c>
      <c r="AF2868" t="s">
        <v>882</v>
      </c>
      <c r="AG2868" t="s">
        <v>761</v>
      </c>
      <c r="AH2868" t="s">
        <v>762</v>
      </c>
      <c r="AI2868" t="s">
        <v>883</v>
      </c>
      <c r="AJ2868">
        <v>9884.33</v>
      </c>
      <c r="AK2868">
        <v>0</v>
      </c>
      <c r="AL2868">
        <v>0</v>
      </c>
      <c r="AM2868" t="s">
        <v>764</v>
      </c>
      <c r="AN2868" t="s">
        <v>764</v>
      </c>
      <c r="AO2868" t="s">
        <v>764</v>
      </c>
    </row>
    <row r="2869" spans="1:41" x14ac:dyDescent="0.35">
      <c r="A2869">
        <v>1024737</v>
      </c>
      <c r="B2869" t="s">
        <v>740</v>
      </c>
      <c r="C2869" t="s">
        <v>741</v>
      </c>
      <c r="D2869" t="s">
        <v>375</v>
      </c>
      <c r="E2869" t="s">
        <v>470</v>
      </c>
      <c r="F2869" t="s">
        <v>869</v>
      </c>
      <c r="G2869">
        <v>2021</v>
      </c>
      <c r="H2869">
        <v>2</v>
      </c>
      <c r="I2869" t="s">
        <v>858</v>
      </c>
      <c r="J2869" s="29">
        <v>44255</v>
      </c>
      <c r="K2869" t="s">
        <v>744</v>
      </c>
      <c r="L2869" t="s">
        <v>745</v>
      </c>
      <c r="M2869" t="s">
        <v>852</v>
      </c>
      <c r="N2869" t="s">
        <v>903</v>
      </c>
      <c r="O2869" t="s">
        <v>904</v>
      </c>
      <c r="P2869" t="s">
        <v>673</v>
      </c>
      <c r="Q2869" t="s">
        <v>749</v>
      </c>
      <c r="R2869" t="s">
        <v>471</v>
      </c>
      <c r="S2869" t="s">
        <v>1041</v>
      </c>
      <c r="T2869" t="s">
        <v>751</v>
      </c>
      <c r="U2869" t="s">
        <v>752</v>
      </c>
      <c r="V2869" t="s">
        <v>753</v>
      </c>
      <c r="W2869" t="s">
        <v>378</v>
      </c>
      <c r="X2869" t="s">
        <v>1131</v>
      </c>
      <c r="Y2869" t="s">
        <v>755</v>
      </c>
      <c r="Z2869" t="s">
        <v>380</v>
      </c>
      <c r="AA2869" t="s">
        <v>1128</v>
      </c>
      <c r="AB2869" t="s">
        <v>1129</v>
      </c>
      <c r="AC2869" t="s">
        <v>758</v>
      </c>
      <c r="AD2869" t="s">
        <v>1049</v>
      </c>
      <c r="AE2869" t="s">
        <v>472</v>
      </c>
      <c r="AF2869" t="s">
        <v>882</v>
      </c>
      <c r="AG2869" t="s">
        <v>761</v>
      </c>
      <c r="AH2869" t="s">
        <v>762</v>
      </c>
      <c r="AI2869" t="s">
        <v>883</v>
      </c>
      <c r="AJ2869">
        <v>128.55000000000001</v>
      </c>
      <c r="AK2869">
        <v>0</v>
      </c>
      <c r="AL2869">
        <v>0</v>
      </c>
      <c r="AM2869" t="s">
        <v>764</v>
      </c>
      <c r="AN2869" t="s">
        <v>764</v>
      </c>
      <c r="AO2869" t="s">
        <v>764</v>
      </c>
    </row>
    <row r="2870" spans="1:41" x14ac:dyDescent="0.35">
      <c r="A2870">
        <v>1024738</v>
      </c>
      <c r="B2870" t="s">
        <v>740</v>
      </c>
      <c r="C2870" t="s">
        <v>741</v>
      </c>
      <c r="D2870" t="s">
        <v>375</v>
      </c>
      <c r="E2870" t="s">
        <v>474</v>
      </c>
      <c r="F2870" t="s">
        <v>869</v>
      </c>
      <c r="G2870">
        <v>2021</v>
      </c>
      <c r="H2870">
        <v>2</v>
      </c>
      <c r="I2870" t="s">
        <v>858</v>
      </c>
      <c r="J2870" s="29">
        <v>44255</v>
      </c>
      <c r="K2870" t="s">
        <v>744</v>
      </c>
      <c r="L2870" t="s">
        <v>745</v>
      </c>
      <c r="M2870" t="s">
        <v>852</v>
      </c>
      <c r="N2870" t="s">
        <v>903</v>
      </c>
      <c r="O2870" t="s">
        <v>904</v>
      </c>
      <c r="P2870" t="s">
        <v>673</v>
      </c>
      <c r="Q2870" t="s">
        <v>749</v>
      </c>
      <c r="R2870" t="s">
        <v>471</v>
      </c>
      <c r="S2870" t="s">
        <v>1041</v>
      </c>
      <c r="T2870" t="s">
        <v>751</v>
      </c>
      <c r="U2870" t="s">
        <v>752</v>
      </c>
      <c r="V2870" t="s">
        <v>753</v>
      </c>
      <c r="W2870" t="s">
        <v>392</v>
      </c>
      <c r="X2870" t="s">
        <v>881</v>
      </c>
      <c r="Y2870" t="s">
        <v>755</v>
      </c>
      <c r="Z2870" t="s">
        <v>380</v>
      </c>
      <c r="AA2870" t="s">
        <v>1128</v>
      </c>
      <c r="AB2870" t="s">
        <v>1129</v>
      </c>
      <c r="AC2870" t="s">
        <v>758</v>
      </c>
      <c r="AD2870" t="s">
        <v>1049</v>
      </c>
      <c r="AE2870" t="s">
        <v>472</v>
      </c>
      <c r="AF2870" t="s">
        <v>882</v>
      </c>
      <c r="AG2870" t="s">
        <v>761</v>
      </c>
      <c r="AH2870" t="s">
        <v>762</v>
      </c>
      <c r="AI2870" t="s">
        <v>883</v>
      </c>
      <c r="AJ2870">
        <v>47.35</v>
      </c>
      <c r="AK2870">
        <v>0</v>
      </c>
      <c r="AL2870">
        <v>0</v>
      </c>
      <c r="AM2870" t="s">
        <v>764</v>
      </c>
      <c r="AN2870" t="s">
        <v>764</v>
      </c>
      <c r="AO2870" t="s">
        <v>764</v>
      </c>
    </row>
    <row r="2871" spans="1:41" x14ac:dyDescent="0.35">
      <c r="A2871">
        <v>1024740</v>
      </c>
      <c r="B2871" t="s">
        <v>740</v>
      </c>
      <c r="C2871" t="s">
        <v>741</v>
      </c>
      <c r="D2871" t="s">
        <v>375</v>
      </c>
      <c r="E2871" t="s">
        <v>478</v>
      </c>
      <c r="F2871" t="s">
        <v>869</v>
      </c>
      <c r="G2871">
        <v>2021</v>
      </c>
      <c r="H2871">
        <v>2</v>
      </c>
      <c r="I2871" t="s">
        <v>858</v>
      </c>
      <c r="J2871" s="29">
        <v>44255</v>
      </c>
      <c r="K2871" t="s">
        <v>744</v>
      </c>
      <c r="L2871" t="s">
        <v>745</v>
      </c>
      <c r="M2871" t="s">
        <v>852</v>
      </c>
      <c r="N2871" t="s">
        <v>903</v>
      </c>
      <c r="O2871" t="s">
        <v>904</v>
      </c>
      <c r="P2871" t="s">
        <v>673</v>
      </c>
      <c r="Q2871" t="s">
        <v>749</v>
      </c>
      <c r="R2871" t="s">
        <v>471</v>
      </c>
      <c r="S2871" t="s">
        <v>1041</v>
      </c>
      <c r="T2871" t="s">
        <v>751</v>
      </c>
      <c r="U2871" t="s">
        <v>752</v>
      </c>
      <c r="V2871" t="s">
        <v>753</v>
      </c>
      <c r="W2871" t="s">
        <v>403</v>
      </c>
      <c r="X2871" t="s">
        <v>1127</v>
      </c>
      <c r="Y2871" t="s">
        <v>755</v>
      </c>
      <c r="Z2871" t="s">
        <v>380</v>
      </c>
      <c r="AA2871" t="s">
        <v>1128</v>
      </c>
      <c r="AB2871" t="s">
        <v>1129</v>
      </c>
      <c r="AC2871" t="s">
        <v>758</v>
      </c>
      <c r="AD2871" t="s">
        <v>1049</v>
      </c>
      <c r="AE2871" t="s">
        <v>472</v>
      </c>
      <c r="AF2871" t="s">
        <v>882</v>
      </c>
      <c r="AG2871" t="s">
        <v>761</v>
      </c>
      <c r="AH2871" t="s">
        <v>762</v>
      </c>
      <c r="AI2871" t="s">
        <v>883</v>
      </c>
      <c r="AJ2871">
        <v>105.46</v>
      </c>
      <c r="AK2871">
        <v>0</v>
      </c>
      <c r="AL2871">
        <v>0</v>
      </c>
      <c r="AM2871" t="s">
        <v>764</v>
      </c>
      <c r="AN2871" t="s">
        <v>764</v>
      </c>
      <c r="AO2871" t="s">
        <v>764</v>
      </c>
    </row>
    <row r="2872" spans="1:41" x14ac:dyDescent="0.35">
      <c r="A2872">
        <v>1024996</v>
      </c>
      <c r="B2872" t="s">
        <v>740</v>
      </c>
      <c r="C2872" t="s">
        <v>741</v>
      </c>
      <c r="D2872" t="s">
        <v>375</v>
      </c>
      <c r="E2872" t="s">
        <v>391</v>
      </c>
      <c r="F2872" t="s">
        <v>869</v>
      </c>
      <c r="G2872">
        <v>2021</v>
      </c>
      <c r="H2872">
        <v>2</v>
      </c>
      <c r="I2872" t="s">
        <v>858</v>
      </c>
      <c r="J2872" s="29">
        <v>44255</v>
      </c>
      <c r="K2872" t="s">
        <v>744</v>
      </c>
      <c r="L2872" t="s">
        <v>745</v>
      </c>
      <c r="M2872" t="s">
        <v>852</v>
      </c>
      <c r="N2872" t="s">
        <v>903</v>
      </c>
      <c r="O2872" t="s">
        <v>904</v>
      </c>
      <c r="P2872" t="s">
        <v>673</v>
      </c>
      <c r="Q2872" t="s">
        <v>749</v>
      </c>
      <c r="R2872" t="s">
        <v>376</v>
      </c>
      <c r="S2872" t="s">
        <v>1042</v>
      </c>
      <c r="T2872" t="s">
        <v>751</v>
      </c>
      <c r="U2872" t="s">
        <v>752</v>
      </c>
      <c r="V2872" t="s">
        <v>753</v>
      </c>
      <c r="W2872" t="s">
        <v>392</v>
      </c>
      <c r="X2872" t="s">
        <v>881</v>
      </c>
      <c r="Y2872" t="s">
        <v>755</v>
      </c>
      <c r="Z2872" t="s">
        <v>380</v>
      </c>
      <c r="AA2872" t="s">
        <v>1128</v>
      </c>
      <c r="AB2872" t="s">
        <v>1129</v>
      </c>
      <c r="AC2872" t="s">
        <v>758</v>
      </c>
      <c r="AD2872" t="s">
        <v>1049</v>
      </c>
      <c r="AE2872" t="s">
        <v>768</v>
      </c>
      <c r="AF2872" t="s">
        <v>882</v>
      </c>
      <c r="AG2872" t="s">
        <v>761</v>
      </c>
      <c r="AH2872" t="s">
        <v>762</v>
      </c>
      <c r="AI2872" t="s">
        <v>883</v>
      </c>
      <c r="AJ2872">
        <v>568.74</v>
      </c>
      <c r="AK2872">
        <v>0</v>
      </c>
      <c r="AL2872">
        <v>0</v>
      </c>
      <c r="AM2872" t="s">
        <v>764</v>
      </c>
      <c r="AN2872" t="s">
        <v>764</v>
      </c>
      <c r="AO2872" t="s">
        <v>764</v>
      </c>
    </row>
    <row r="2873" spans="1:41" x14ac:dyDescent="0.35">
      <c r="A2873">
        <v>1024997</v>
      </c>
      <c r="B2873" t="s">
        <v>740</v>
      </c>
      <c r="C2873" t="s">
        <v>741</v>
      </c>
      <c r="D2873" t="s">
        <v>375</v>
      </c>
      <c r="E2873" t="s">
        <v>61</v>
      </c>
      <c r="F2873" t="s">
        <v>869</v>
      </c>
      <c r="G2873">
        <v>2021</v>
      </c>
      <c r="H2873">
        <v>2</v>
      </c>
      <c r="I2873" t="s">
        <v>858</v>
      </c>
      <c r="J2873" s="29">
        <v>44255</v>
      </c>
      <c r="K2873" t="s">
        <v>744</v>
      </c>
      <c r="L2873" t="s">
        <v>745</v>
      </c>
      <c r="M2873" t="s">
        <v>852</v>
      </c>
      <c r="N2873" t="s">
        <v>903</v>
      </c>
      <c r="O2873" t="s">
        <v>904</v>
      </c>
      <c r="P2873" t="s">
        <v>673</v>
      </c>
      <c r="Q2873" t="s">
        <v>749</v>
      </c>
      <c r="R2873" t="s">
        <v>376</v>
      </c>
      <c r="S2873" t="s">
        <v>1042</v>
      </c>
      <c r="T2873" t="s">
        <v>751</v>
      </c>
      <c r="U2873" t="s">
        <v>752</v>
      </c>
      <c r="V2873" t="s">
        <v>753</v>
      </c>
      <c r="W2873" t="s">
        <v>393</v>
      </c>
      <c r="X2873" t="s">
        <v>1130</v>
      </c>
      <c r="Y2873" t="s">
        <v>755</v>
      </c>
      <c r="Z2873" t="s">
        <v>380</v>
      </c>
      <c r="AA2873" t="s">
        <v>1128</v>
      </c>
      <c r="AB2873" t="s">
        <v>1129</v>
      </c>
      <c r="AC2873" t="s">
        <v>758</v>
      </c>
      <c r="AD2873" t="s">
        <v>1049</v>
      </c>
      <c r="AE2873" t="s">
        <v>768</v>
      </c>
      <c r="AF2873" t="s">
        <v>882</v>
      </c>
      <c r="AG2873" t="s">
        <v>761</v>
      </c>
      <c r="AH2873" t="s">
        <v>762</v>
      </c>
      <c r="AI2873" t="s">
        <v>883</v>
      </c>
      <c r="AJ2873">
        <v>7995.35</v>
      </c>
      <c r="AK2873">
        <v>0</v>
      </c>
      <c r="AL2873">
        <v>0</v>
      </c>
      <c r="AM2873" t="s">
        <v>764</v>
      </c>
      <c r="AN2873" t="s">
        <v>764</v>
      </c>
      <c r="AO2873" t="s">
        <v>764</v>
      </c>
    </row>
    <row r="2874" spans="1:41" x14ac:dyDescent="0.35">
      <c r="A2874">
        <v>1024998</v>
      </c>
      <c r="B2874" t="s">
        <v>740</v>
      </c>
      <c r="C2874" t="s">
        <v>741</v>
      </c>
      <c r="D2874" t="s">
        <v>375</v>
      </c>
      <c r="E2874" t="s">
        <v>394</v>
      </c>
      <c r="F2874" t="s">
        <v>869</v>
      </c>
      <c r="G2874">
        <v>2021</v>
      </c>
      <c r="H2874">
        <v>2</v>
      </c>
      <c r="I2874" t="s">
        <v>858</v>
      </c>
      <c r="J2874" s="29">
        <v>44255</v>
      </c>
      <c r="K2874" t="s">
        <v>744</v>
      </c>
      <c r="L2874" t="s">
        <v>745</v>
      </c>
      <c r="M2874" t="s">
        <v>852</v>
      </c>
      <c r="N2874" t="s">
        <v>903</v>
      </c>
      <c r="O2874" t="s">
        <v>904</v>
      </c>
      <c r="P2874" t="s">
        <v>673</v>
      </c>
      <c r="Q2874" t="s">
        <v>749</v>
      </c>
      <c r="R2874" t="s">
        <v>376</v>
      </c>
      <c r="S2874" t="s">
        <v>1042</v>
      </c>
      <c r="T2874" t="s">
        <v>751</v>
      </c>
      <c r="U2874" t="s">
        <v>752</v>
      </c>
      <c r="V2874" t="s">
        <v>753</v>
      </c>
      <c r="W2874" t="s">
        <v>395</v>
      </c>
      <c r="X2874" t="s">
        <v>1132</v>
      </c>
      <c r="Y2874" t="s">
        <v>755</v>
      </c>
      <c r="Z2874" t="s">
        <v>380</v>
      </c>
      <c r="AA2874" t="s">
        <v>1128</v>
      </c>
      <c r="AB2874" t="s">
        <v>1129</v>
      </c>
      <c r="AC2874" t="s">
        <v>758</v>
      </c>
      <c r="AD2874" t="s">
        <v>1049</v>
      </c>
      <c r="AE2874" t="s">
        <v>768</v>
      </c>
      <c r="AF2874" t="s">
        <v>882</v>
      </c>
      <c r="AG2874" t="s">
        <v>761</v>
      </c>
      <c r="AH2874" t="s">
        <v>762</v>
      </c>
      <c r="AI2874" t="s">
        <v>883</v>
      </c>
      <c r="AJ2874">
        <v>197.85</v>
      </c>
      <c r="AK2874">
        <v>0</v>
      </c>
      <c r="AL2874">
        <v>0</v>
      </c>
      <c r="AM2874" t="s">
        <v>764</v>
      </c>
      <c r="AN2874" t="s">
        <v>764</v>
      </c>
      <c r="AO2874" t="s">
        <v>764</v>
      </c>
    </row>
    <row r="2875" spans="1:41" x14ac:dyDescent="0.35">
      <c r="A2875">
        <v>1024999</v>
      </c>
      <c r="B2875" t="s">
        <v>740</v>
      </c>
      <c r="C2875" t="s">
        <v>741</v>
      </c>
      <c r="D2875" t="s">
        <v>375</v>
      </c>
      <c r="E2875" t="s">
        <v>402</v>
      </c>
      <c r="F2875" t="s">
        <v>869</v>
      </c>
      <c r="G2875">
        <v>2021</v>
      </c>
      <c r="H2875">
        <v>2</v>
      </c>
      <c r="I2875" t="s">
        <v>858</v>
      </c>
      <c r="J2875" s="29">
        <v>44255</v>
      </c>
      <c r="K2875" t="s">
        <v>744</v>
      </c>
      <c r="L2875" t="s">
        <v>745</v>
      </c>
      <c r="M2875" t="s">
        <v>852</v>
      </c>
      <c r="N2875" t="s">
        <v>903</v>
      </c>
      <c r="O2875" t="s">
        <v>904</v>
      </c>
      <c r="P2875" t="s">
        <v>673</v>
      </c>
      <c r="Q2875" t="s">
        <v>749</v>
      </c>
      <c r="R2875" t="s">
        <v>376</v>
      </c>
      <c r="S2875" t="s">
        <v>1042</v>
      </c>
      <c r="T2875" t="s">
        <v>751</v>
      </c>
      <c r="U2875" t="s">
        <v>752</v>
      </c>
      <c r="V2875" t="s">
        <v>753</v>
      </c>
      <c r="W2875" t="s">
        <v>403</v>
      </c>
      <c r="X2875" t="s">
        <v>1127</v>
      </c>
      <c r="Y2875" t="s">
        <v>755</v>
      </c>
      <c r="Z2875" t="s">
        <v>380</v>
      </c>
      <c r="AA2875" t="s">
        <v>1128</v>
      </c>
      <c r="AB2875" t="s">
        <v>1129</v>
      </c>
      <c r="AC2875" t="s">
        <v>758</v>
      </c>
      <c r="AD2875" t="s">
        <v>1049</v>
      </c>
      <c r="AE2875" t="s">
        <v>768</v>
      </c>
      <c r="AF2875" t="s">
        <v>882</v>
      </c>
      <c r="AG2875" t="s">
        <v>761</v>
      </c>
      <c r="AH2875" t="s">
        <v>762</v>
      </c>
      <c r="AI2875" t="s">
        <v>883</v>
      </c>
      <c r="AJ2875">
        <v>13739.65</v>
      </c>
      <c r="AK2875">
        <v>0</v>
      </c>
      <c r="AL2875">
        <v>0</v>
      </c>
      <c r="AM2875" t="s">
        <v>764</v>
      </c>
      <c r="AN2875" t="s">
        <v>764</v>
      </c>
      <c r="AO2875" t="s">
        <v>764</v>
      </c>
    </row>
    <row r="2876" spans="1:41" x14ac:dyDescent="0.35">
      <c r="A2876">
        <v>1024999</v>
      </c>
      <c r="B2876" t="s">
        <v>740</v>
      </c>
      <c r="C2876" t="s">
        <v>741</v>
      </c>
      <c r="D2876" t="s">
        <v>375</v>
      </c>
      <c r="E2876" t="s">
        <v>402</v>
      </c>
      <c r="F2876" t="s">
        <v>869</v>
      </c>
      <c r="G2876">
        <v>2021</v>
      </c>
      <c r="H2876">
        <v>2</v>
      </c>
      <c r="I2876" t="s">
        <v>858</v>
      </c>
      <c r="J2876" s="29">
        <v>44255</v>
      </c>
      <c r="K2876" t="s">
        <v>744</v>
      </c>
      <c r="L2876" t="s">
        <v>745</v>
      </c>
      <c r="M2876" t="s">
        <v>852</v>
      </c>
      <c r="N2876" t="s">
        <v>903</v>
      </c>
      <c r="O2876" t="s">
        <v>904</v>
      </c>
      <c r="P2876" t="s">
        <v>673</v>
      </c>
      <c r="Q2876" t="s">
        <v>749</v>
      </c>
      <c r="R2876" t="s">
        <v>376</v>
      </c>
      <c r="S2876" t="s">
        <v>1042</v>
      </c>
      <c r="T2876" t="s">
        <v>751</v>
      </c>
      <c r="U2876" t="s">
        <v>752</v>
      </c>
      <c r="V2876" t="s">
        <v>753</v>
      </c>
      <c r="W2876" t="s">
        <v>403</v>
      </c>
      <c r="X2876" t="s">
        <v>1127</v>
      </c>
      <c r="Y2876" t="s">
        <v>755</v>
      </c>
      <c r="Z2876" t="s">
        <v>380</v>
      </c>
      <c r="AA2876" t="s">
        <v>1128</v>
      </c>
      <c r="AB2876" t="s">
        <v>1129</v>
      </c>
      <c r="AC2876" t="s">
        <v>758</v>
      </c>
      <c r="AD2876" t="s">
        <v>1049</v>
      </c>
      <c r="AE2876" t="s">
        <v>768</v>
      </c>
      <c r="AF2876" t="s">
        <v>882</v>
      </c>
      <c r="AG2876" t="s">
        <v>761</v>
      </c>
      <c r="AH2876" t="s">
        <v>762</v>
      </c>
      <c r="AI2876" t="s">
        <v>883</v>
      </c>
      <c r="AJ2876">
        <v>-516.01</v>
      </c>
      <c r="AK2876">
        <v>0</v>
      </c>
      <c r="AL2876">
        <v>0</v>
      </c>
      <c r="AM2876" t="s">
        <v>764</v>
      </c>
      <c r="AN2876" t="s">
        <v>764</v>
      </c>
      <c r="AO2876" t="s">
        <v>764</v>
      </c>
    </row>
    <row r="2877" spans="1:41" x14ac:dyDescent="0.35">
      <c r="A2877">
        <v>1027260</v>
      </c>
      <c r="B2877" t="s">
        <v>740</v>
      </c>
      <c r="C2877" t="s">
        <v>741</v>
      </c>
      <c r="D2877" t="s">
        <v>375</v>
      </c>
      <c r="E2877" t="s">
        <v>78</v>
      </c>
      <c r="F2877" t="s">
        <v>869</v>
      </c>
      <c r="G2877">
        <v>2021</v>
      </c>
      <c r="H2877">
        <v>2</v>
      </c>
      <c r="I2877" t="s">
        <v>858</v>
      </c>
      <c r="J2877" s="29">
        <v>44255</v>
      </c>
      <c r="K2877" t="s">
        <v>744</v>
      </c>
      <c r="L2877" t="s">
        <v>745</v>
      </c>
      <c r="M2877" t="s">
        <v>852</v>
      </c>
      <c r="N2877" t="s">
        <v>903</v>
      </c>
      <c r="O2877" t="s">
        <v>904</v>
      </c>
      <c r="P2877" t="s">
        <v>673</v>
      </c>
      <c r="Q2877" t="s">
        <v>749</v>
      </c>
      <c r="R2877" t="s">
        <v>561</v>
      </c>
      <c r="S2877" t="s">
        <v>1037</v>
      </c>
      <c r="T2877" t="s">
        <v>751</v>
      </c>
      <c r="U2877" t="s">
        <v>752</v>
      </c>
      <c r="V2877" t="s">
        <v>753</v>
      </c>
      <c r="W2877" t="s">
        <v>393</v>
      </c>
      <c r="X2877" t="s">
        <v>1130</v>
      </c>
      <c r="Y2877" t="s">
        <v>755</v>
      </c>
      <c r="Z2877" t="s">
        <v>380</v>
      </c>
      <c r="AA2877" t="s">
        <v>1128</v>
      </c>
      <c r="AB2877" t="s">
        <v>1129</v>
      </c>
      <c r="AC2877" t="s">
        <v>758</v>
      </c>
      <c r="AD2877" t="s">
        <v>1049</v>
      </c>
      <c r="AE2877" t="s">
        <v>562</v>
      </c>
      <c r="AF2877" t="s">
        <v>882</v>
      </c>
      <c r="AG2877" t="s">
        <v>761</v>
      </c>
      <c r="AH2877" t="s">
        <v>762</v>
      </c>
      <c r="AI2877" t="s">
        <v>883</v>
      </c>
      <c r="AJ2877">
        <v>1297.54</v>
      </c>
      <c r="AK2877">
        <v>0</v>
      </c>
      <c r="AL2877">
        <v>0</v>
      </c>
      <c r="AM2877" t="s">
        <v>764</v>
      </c>
      <c r="AN2877" t="s">
        <v>764</v>
      </c>
      <c r="AO2877" t="s">
        <v>764</v>
      </c>
    </row>
    <row r="2878" spans="1:41" x14ac:dyDescent="0.35">
      <c r="A2878">
        <v>1027525</v>
      </c>
      <c r="B2878" t="s">
        <v>740</v>
      </c>
      <c r="C2878" t="s">
        <v>741</v>
      </c>
      <c r="D2878" t="s">
        <v>375</v>
      </c>
      <c r="E2878" t="s">
        <v>566</v>
      </c>
      <c r="F2878" t="s">
        <v>869</v>
      </c>
      <c r="G2878">
        <v>2021</v>
      </c>
      <c r="H2878">
        <v>2</v>
      </c>
      <c r="I2878" t="s">
        <v>858</v>
      </c>
      <c r="J2878" s="29">
        <v>44255</v>
      </c>
      <c r="K2878" t="s">
        <v>744</v>
      </c>
      <c r="L2878" t="s">
        <v>745</v>
      </c>
      <c r="M2878" t="s">
        <v>852</v>
      </c>
      <c r="N2878" t="s">
        <v>903</v>
      </c>
      <c r="O2878" t="s">
        <v>904</v>
      </c>
      <c r="P2878" t="s">
        <v>673</v>
      </c>
      <c r="Q2878" t="s">
        <v>749</v>
      </c>
      <c r="R2878" t="s">
        <v>561</v>
      </c>
      <c r="S2878" t="s">
        <v>1037</v>
      </c>
      <c r="T2878" t="s">
        <v>751</v>
      </c>
      <c r="U2878" t="s">
        <v>752</v>
      </c>
      <c r="V2878" t="s">
        <v>753</v>
      </c>
      <c r="W2878" t="s">
        <v>403</v>
      </c>
      <c r="X2878" t="s">
        <v>1127</v>
      </c>
      <c r="Y2878" t="s">
        <v>755</v>
      </c>
      <c r="Z2878" t="s">
        <v>380</v>
      </c>
      <c r="AA2878" t="s">
        <v>1128</v>
      </c>
      <c r="AB2878" t="s">
        <v>1129</v>
      </c>
      <c r="AC2878" t="s">
        <v>758</v>
      </c>
      <c r="AD2878" t="s">
        <v>1049</v>
      </c>
      <c r="AE2878" t="s">
        <v>562</v>
      </c>
      <c r="AF2878" t="s">
        <v>882</v>
      </c>
      <c r="AG2878" t="s">
        <v>761</v>
      </c>
      <c r="AH2878" t="s">
        <v>762</v>
      </c>
      <c r="AI2878" t="s">
        <v>883</v>
      </c>
      <c r="AJ2878">
        <v>485.21</v>
      </c>
      <c r="AK2878">
        <v>0</v>
      </c>
      <c r="AL2878">
        <v>0</v>
      </c>
      <c r="AM2878" t="s">
        <v>764</v>
      </c>
      <c r="AN2878" t="s">
        <v>764</v>
      </c>
      <c r="AO2878" t="s">
        <v>764</v>
      </c>
    </row>
    <row r="2879" spans="1:41" x14ac:dyDescent="0.35">
      <c r="A2879">
        <v>1060744</v>
      </c>
      <c r="B2879" t="s">
        <v>740</v>
      </c>
      <c r="C2879" t="s">
        <v>741</v>
      </c>
      <c r="D2879" t="s">
        <v>375</v>
      </c>
      <c r="E2879" t="s">
        <v>564</v>
      </c>
      <c r="F2879" t="s">
        <v>869</v>
      </c>
      <c r="G2879">
        <v>2021</v>
      </c>
      <c r="H2879">
        <v>2</v>
      </c>
      <c r="I2879" t="s">
        <v>858</v>
      </c>
      <c r="J2879" s="29">
        <v>44255</v>
      </c>
      <c r="K2879" t="s">
        <v>744</v>
      </c>
      <c r="L2879" t="s">
        <v>745</v>
      </c>
      <c r="M2879" t="s">
        <v>852</v>
      </c>
      <c r="N2879" t="s">
        <v>903</v>
      </c>
      <c r="O2879" t="s">
        <v>904</v>
      </c>
      <c r="P2879" t="s">
        <v>673</v>
      </c>
      <c r="Q2879" t="s">
        <v>749</v>
      </c>
      <c r="R2879" t="s">
        <v>561</v>
      </c>
      <c r="S2879" t="s">
        <v>1037</v>
      </c>
      <c r="T2879" t="s">
        <v>751</v>
      </c>
      <c r="U2879" t="s">
        <v>752</v>
      </c>
      <c r="V2879" t="s">
        <v>753</v>
      </c>
      <c r="W2879" t="s">
        <v>392</v>
      </c>
      <c r="X2879" t="s">
        <v>881</v>
      </c>
      <c r="Y2879" t="s">
        <v>755</v>
      </c>
      <c r="Z2879" t="s">
        <v>380</v>
      </c>
      <c r="AA2879" t="s">
        <v>1128</v>
      </c>
      <c r="AB2879" t="s">
        <v>1129</v>
      </c>
      <c r="AC2879" t="s">
        <v>758</v>
      </c>
      <c r="AD2879" t="s">
        <v>1049</v>
      </c>
      <c r="AE2879" t="s">
        <v>562</v>
      </c>
      <c r="AF2879" t="s">
        <v>882</v>
      </c>
      <c r="AG2879" t="s">
        <v>761</v>
      </c>
      <c r="AH2879" t="s">
        <v>762</v>
      </c>
      <c r="AI2879" t="s">
        <v>883</v>
      </c>
      <c r="AJ2879">
        <v>121.46</v>
      </c>
      <c r="AK2879">
        <v>0</v>
      </c>
      <c r="AL2879">
        <v>0</v>
      </c>
      <c r="AM2879" t="s">
        <v>764</v>
      </c>
      <c r="AN2879" t="s">
        <v>764</v>
      </c>
      <c r="AO2879" t="s">
        <v>764</v>
      </c>
    </row>
    <row r="2880" spans="1:41" x14ac:dyDescent="0.35">
      <c r="A2880">
        <v>1021417</v>
      </c>
      <c r="B2880" t="s">
        <v>740</v>
      </c>
      <c r="C2880" t="s">
        <v>741</v>
      </c>
      <c r="D2880" t="s">
        <v>375</v>
      </c>
      <c r="E2880" t="s">
        <v>520</v>
      </c>
      <c r="F2880" t="s">
        <v>869</v>
      </c>
      <c r="G2880">
        <v>2021</v>
      </c>
      <c r="H2880">
        <v>2</v>
      </c>
      <c r="I2880" t="s">
        <v>858</v>
      </c>
      <c r="J2880" s="29">
        <v>44255</v>
      </c>
      <c r="K2880" t="s">
        <v>744</v>
      </c>
      <c r="L2880" t="s">
        <v>847</v>
      </c>
      <c r="M2880" t="s">
        <v>905</v>
      </c>
      <c r="N2880" t="s">
        <v>906</v>
      </c>
      <c r="O2880" t="s">
        <v>850</v>
      </c>
      <c r="P2880" t="s">
        <v>673</v>
      </c>
      <c r="Q2880" t="s">
        <v>749</v>
      </c>
      <c r="R2880" t="s">
        <v>514</v>
      </c>
      <c r="S2880" t="s">
        <v>1039</v>
      </c>
      <c r="T2880" t="s">
        <v>751</v>
      </c>
      <c r="U2880" t="s">
        <v>752</v>
      </c>
      <c r="V2880" t="s">
        <v>753</v>
      </c>
      <c r="W2880" t="s">
        <v>403</v>
      </c>
      <c r="X2880" t="s">
        <v>1127</v>
      </c>
      <c r="Y2880" t="s">
        <v>755</v>
      </c>
      <c r="Z2880" t="s">
        <v>380</v>
      </c>
      <c r="AA2880" t="s">
        <v>1128</v>
      </c>
      <c r="AB2880" t="s">
        <v>1129</v>
      </c>
      <c r="AC2880" t="s">
        <v>758</v>
      </c>
      <c r="AD2880" t="s">
        <v>1049</v>
      </c>
      <c r="AE2880" t="s">
        <v>247</v>
      </c>
      <c r="AF2880" t="s">
        <v>882</v>
      </c>
      <c r="AG2880" t="s">
        <v>761</v>
      </c>
      <c r="AH2880" t="s">
        <v>762</v>
      </c>
      <c r="AI2880" t="s">
        <v>883</v>
      </c>
      <c r="AJ2880">
        <v>197.84</v>
      </c>
      <c r="AK2880">
        <v>0</v>
      </c>
      <c r="AL2880">
        <v>0</v>
      </c>
      <c r="AM2880" t="s">
        <v>764</v>
      </c>
      <c r="AN2880" t="s">
        <v>764</v>
      </c>
      <c r="AO2880" t="s">
        <v>764</v>
      </c>
    </row>
    <row r="2881" spans="1:41" x14ac:dyDescent="0.35">
      <c r="A2881">
        <v>1022701</v>
      </c>
      <c r="B2881" t="s">
        <v>740</v>
      </c>
      <c r="C2881" t="s">
        <v>741</v>
      </c>
      <c r="D2881" t="s">
        <v>375</v>
      </c>
      <c r="E2881" t="s">
        <v>489</v>
      </c>
      <c r="F2881" t="s">
        <v>869</v>
      </c>
      <c r="G2881">
        <v>2021</v>
      </c>
      <c r="H2881">
        <v>2</v>
      </c>
      <c r="I2881" t="s">
        <v>858</v>
      </c>
      <c r="J2881" s="29">
        <v>44255</v>
      </c>
      <c r="K2881" t="s">
        <v>744</v>
      </c>
      <c r="L2881" t="s">
        <v>847</v>
      </c>
      <c r="M2881" t="s">
        <v>905</v>
      </c>
      <c r="N2881" t="s">
        <v>906</v>
      </c>
      <c r="O2881" t="s">
        <v>850</v>
      </c>
      <c r="P2881" t="s">
        <v>673</v>
      </c>
      <c r="Q2881" t="s">
        <v>749</v>
      </c>
      <c r="R2881" t="s">
        <v>490</v>
      </c>
      <c r="S2881" t="s">
        <v>1040</v>
      </c>
      <c r="T2881" t="s">
        <v>751</v>
      </c>
      <c r="U2881" t="s">
        <v>752</v>
      </c>
      <c r="V2881" t="s">
        <v>753</v>
      </c>
      <c r="W2881" t="s">
        <v>378</v>
      </c>
      <c r="X2881" t="s">
        <v>1131</v>
      </c>
      <c r="Y2881" t="s">
        <v>755</v>
      </c>
      <c r="Z2881" t="s">
        <v>380</v>
      </c>
      <c r="AA2881" t="s">
        <v>1128</v>
      </c>
      <c r="AB2881" t="s">
        <v>1129</v>
      </c>
      <c r="AC2881" t="s">
        <v>758</v>
      </c>
      <c r="AD2881" t="s">
        <v>1049</v>
      </c>
      <c r="AE2881" t="s">
        <v>766</v>
      </c>
      <c r="AF2881" t="s">
        <v>882</v>
      </c>
      <c r="AG2881" t="s">
        <v>761</v>
      </c>
      <c r="AH2881" t="s">
        <v>762</v>
      </c>
      <c r="AI2881" t="s">
        <v>883</v>
      </c>
      <c r="AJ2881">
        <v>697.7</v>
      </c>
      <c r="AK2881">
        <v>0</v>
      </c>
      <c r="AL2881">
        <v>0</v>
      </c>
      <c r="AM2881" t="s">
        <v>764</v>
      </c>
      <c r="AN2881" t="s">
        <v>764</v>
      </c>
      <c r="AO2881" t="s">
        <v>764</v>
      </c>
    </row>
    <row r="2882" spans="1:41" x14ac:dyDescent="0.35">
      <c r="A2882">
        <v>1022702</v>
      </c>
      <c r="B2882" t="s">
        <v>740</v>
      </c>
      <c r="C2882" t="s">
        <v>741</v>
      </c>
      <c r="D2882" t="s">
        <v>375</v>
      </c>
      <c r="E2882" t="s">
        <v>493</v>
      </c>
      <c r="F2882" t="s">
        <v>869</v>
      </c>
      <c r="G2882">
        <v>2021</v>
      </c>
      <c r="H2882">
        <v>2</v>
      </c>
      <c r="I2882" t="s">
        <v>858</v>
      </c>
      <c r="J2882" s="29">
        <v>44255</v>
      </c>
      <c r="K2882" t="s">
        <v>744</v>
      </c>
      <c r="L2882" t="s">
        <v>847</v>
      </c>
      <c r="M2882" t="s">
        <v>905</v>
      </c>
      <c r="N2882" t="s">
        <v>906</v>
      </c>
      <c r="O2882" t="s">
        <v>850</v>
      </c>
      <c r="P2882" t="s">
        <v>673</v>
      </c>
      <c r="Q2882" t="s">
        <v>749</v>
      </c>
      <c r="R2882" t="s">
        <v>490</v>
      </c>
      <c r="S2882" t="s">
        <v>1040</v>
      </c>
      <c r="T2882" t="s">
        <v>751</v>
      </c>
      <c r="U2882" t="s">
        <v>752</v>
      </c>
      <c r="V2882" t="s">
        <v>753</v>
      </c>
      <c r="W2882" t="s">
        <v>392</v>
      </c>
      <c r="X2882" t="s">
        <v>881</v>
      </c>
      <c r="Y2882" t="s">
        <v>755</v>
      </c>
      <c r="Z2882" t="s">
        <v>380</v>
      </c>
      <c r="AA2882" t="s">
        <v>1128</v>
      </c>
      <c r="AB2882" t="s">
        <v>1129</v>
      </c>
      <c r="AC2882" t="s">
        <v>758</v>
      </c>
      <c r="AD2882" t="s">
        <v>1049</v>
      </c>
      <c r="AE2882" t="s">
        <v>766</v>
      </c>
      <c r="AF2882" t="s">
        <v>882</v>
      </c>
      <c r="AG2882" t="s">
        <v>761</v>
      </c>
      <c r="AH2882" t="s">
        <v>762</v>
      </c>
      <c r="AI2882" t="s">
        <v>883</v>
      </c>
      <c r="AJ2882">
        <v>200.34</v>
      </c>
      <c r="AK2882">
        <v>0</v>
      </c>
      <c r="AL2882">
        <v>0</v>
      </c>
      <c r="AM2882" t="s">
        <v>764</v>
      </c>
      <c r="AN2882" t="s">
        <v>764</v>
      </c>
      <c r="AO2882" t="s">
        <v>764</v>
      </c>
    </row>
    <row r="2883" spans="1:41" x14ac:dyDescent="0.35">
      <c r="A2883">
        <v>1022703</v>
      </c>
      <c r="B2883" t="s">
        <v>740</v>
      </c>
      <c r="C2883" t="s">
        <v>741</v>
      </c>
      <c r="D2883" t="s">
        <v>375</v>
      </c>
      <c r="E2883" t="s">
        <v>68</v>
      </c>
      <c r="F2883" t="s">
        <v>869</v>
      </c>
      <c r="G2883">
        <v>2021</v>
      </c>
      <c r="H2883">
        <v>2</v>
      </c>
      <c r="I2883" t="s">
        <v>858</v>
      </c>
      <c r="J2883" s="29">
        <v>44255</v>
      </c>
      <c r="K2883" t="s">
        <v>744</v>
      </c>
      <c r="L2883" t="s">
        <v>847</v>
      </c>
      <c r="M2883" t="s">
        <v>905</v>
      </c>
      <c r="N2883" t="s">
        <v>906</v>
      </c>
      <c r="O2883" t="s">
        <v>850</v>
      </c>
      <c r="P2883" t="s">
        <v>673</v>
      </c>
      <c r="Q2883" t="s">
        <v>749</v>
      </c>
      <c r="R2883" t="s">
        <v>490</v>
      </c>
      <c r="S2883" t="s">
        <v>1040</v>
      </c>
      <c r="T2883" t="s">
        <v>751</v>
      </c>
      <c r="U2883" t="s">
        <v>752</v>
      </c>
      <c r="V2883" t="s">
        <v>753</v>
      </c>
      <c r="W2883" t="s">
        <v>393</v>
      </c>
      <c r="X2883" t="s">
        <v>1130</v>
      </c>
      <c r="Y2883" t="s">
        <v>755</v>
      </c>
      <c r="Z2883" t="s">
        <v>380</v>
      </c>
      <c r="AA2883" t="s">
        <v>1128</v>
      </c>
      <c r="AB2883" t="s">
        <v>1129</v>
      </c>
      <c r="AC2883" t="s">
        <v>758</v>
      </c>
      <c r="AD2883" t="s">
        <v>1049</v>
      </c>
      <c r="AE2883" t="s">
        <v>766</v>
      </c>
      <c r="AF2883" t="s">
        <v>882</v>
      </c>
      <c r="AG2883" t="s">
        <v>761</v>
      </c>
      <c r="AH2883" t="s">
        <v>762</v>
      </c>
      <c r="AI2883" t="s">
        <v>883</v>
      </c>
      <c r="AJ2883">
        <v>384.43</v>
      </c>
      <c r="AK2883">
        <v>0</v>
      </c>
      <c r="AL2883">
        <v>0</v>
      </c>
      <c r="AM2883" t="s">
        <v>764</v>
      </c>
      <c r="AN2883" t="s">
        <v>764</v>
      </c>
      <c r="AO2883" t="s">
        <v>764</v>
      </c>
    </row>
    <row r="2884" spans="1:41" x14ac:dyDescent="0.35">
      <c r="A2884">
        <v>1022704</v>
      </c>
      <c r="B2884" t="s">
        <v>740</v>
      </c>
      <c r="C2884" t="s">
        <v>741</v>
      </c>
      <c r="D2884" t="s">
        <v>375</v>
      </c>
      <c r="E2884" t="s">
        <v>497</v>
      </c>
      <c r="F2884" t="s">
        <v>869</v>
      </c>
      <c r="G2884">
        <v>2021</v>
      </c>
      <c r="H2884">
        <v>2</v>
      </c>
      <c r="I2884" t="s">
        <v>858</v>
      </c>
      <c r="J2884" s="29">
        <v>44255</v>
      </c>
      <c r="K2884" t="s">
        <v>744</v>
      </c>
      <c r="L2884" t="s">
        <v>847</v>
      </c>
      <c r="M2884" t="s">
        <v>905</v>
      </c>
      <c r="N2884" t="s">
        <v>906</v>
      </c>
      <c r="O2884" t="s">
        <v>850</v>
      </c>
      <c r="P2884" t="s">
        <v>673</v>
      </c>
      <c r="Q2884" t="s">
        <v>749</v>
      </c>
      <c r="R2884" t="s">
        <v>490</v>
      </c>
      <c r="S2884" t="s">
        <v>1040</v>
      </c>
      <c r="T2884" t="s">
        <v>751</v>
      </c>
      <c r="U2884" t="s">
        <v>752</v>
      </c>
      <c r="V2884" t="s">
        <v>753</v>
      </c>
      <c r="W2884" t="s">
        <v>403</v>
      </c>
      <c r="X2884" t="s">
        <v>1127</v>
      </c>
      <c r="Y2884" t="s">
        <v>755</v>
      </c>
      <c r="Z2884" t="s">
        <v>380</v>
      </c>
      <c r="AA2884" t="s">
        <v>1128</v>
      </c>
      <c r="AB2884" t="s">
        <v>1129</v>
      </c>
      <c r="AC2884" t="s">
        <v>758</v>
      </c>
      <c r="AD2884" t="s">
        <v>1049</v>
      </c>
      <c r="AE2884" t="s">
        <v>766</v>
      </c>
      <c r="AF2884" t="s">
        <v>882</v>
      </c>
      <c r="AG2884" t="s">
        <v>761</v>
      </c>
      <c r="AH2884" t="s">
        <v>762</v>
      </c>
      <c r="AI2884" t="s">
        <v>883</v>
      </c>
      <c r="AJ2884">
        <v>2308.0700000000002</v>
      </c>
      <c r="AK2884">
        <v>0</v>
      </c>
      <c r="AL2884">
        <v>0</v>
      </c>
      <c r="AM2884" t="s">
        <v>764</v>
      </c>
      <c r="AN2884" t="s">
        <v>764</v>
      </c>
      <c r="AO2884" t="s">
        <v>764</v>
      </c>
    </row>
    <row r="2885" spans="1:41" x14ac:dyDescent="0.35">
      <c r="A2885">
        <v>1023868</v>
      </c>
      <c r="B2885" t="s">
        <v>740</v>
      </c>
      <c r="C2885" t="s">
        <v>741</v>
      </c>
      <c r="D2885" t="s">
        <v>375</v>
      </c>
      <c r="E2885" t="s">
        <v>547</v>
      </c>
      <c r="F2885" t="s">
        <v>869</v>
      </c>
      <c r="G2885">
        <v>2021</v>
      </c>
      <c r="H2885">
        <v>2</v>
      </c>
      <c r="I2885" t="s">
        <v>858</v>
      </c>
      <c r="J2885" s="29">
        <v>44255</v>
      </c>
      <c r="K2885" t="s">
        <v>744</v>
      </c>
      <c r="L2885" t="s">
        <v>847</v>
      </c>
      <c r="M2885" t="s">
        <v>905</v>
      </c>
      <c r="N2885" t="s">
        <v>906</v>
      </c>
      <c r="O2885" t="s">
        <v>850</v>
      </c>
      <c r="P2885" t="s">
        <v>673</v>
      </c>
      <c r="Q2885" t="s">
        <v>749</v>
      </c>
      <c r="R2885" t="s">
        <v>544</v>
      </c>
      <c r="S2885" t="s">
        <v>1038</v>
      </c>
      <c r="T2885" t="s">
        <v>751</v>
      </c>
      <c r="U2885" t="s">
        <v>752</v>
      </c>
      <c r="V2885" t="s">
        <v>753</v>
      </c>
      <c r="W2885" t="s">
        <v>392</v>
      </c>
      <c r="X2885" t="s">
        <v>881</v>
      </c>
      <c r="Y2885" t="s">
        <v>755</v>
      </c>
      <c r="Z2885" t="s">
        <v>380</v>
      </c>
      <c r="AA2885" t="s">
        <v>1128</v>
      </c>
      <c r="AB2885" t="s">
        <v>1129</v>
      </c>
      <c r="AC2885" t="s">
        <v>758</v>
      </c>
      <c r="AD2885" t="s">
        <v>1049</v>
      </c>
      <c r="AE2885" t="s">
        <v>768</v>
      </c>
      <c r="AF2885" t="s">
        <v>882</v>
      </c>
      <c r="AG2885" t="s">
        <v>761</v>
      </c>
      <c r="AH2885" t="s">
        <v>762</v>
      </c>
      <c r="AI2885" t="s">
        <v>883</v>
      </c>
      <c r="AJ2885">
        <v>38.6</v>
      </c>
      <c r="AK2885">
        <v>0</v>
      </c>
      <c r="AL2885">
        <v>0</v>
      </c>
      <c r="AM2885" t="s">
        <v>764</v>
      </c>
      <c r="AN2885" t="s">
        <v>764</v>
      </c>
      <c r="AO2885" t="s">
        <v>764</v>
      </c>
    </row>
    <row r="2886" spans="1:41" x14ac:dyDescent="0.35">
      <c r="A2886">
        <v>1023869</v>
      </c>
      <c r="B2886" t="s">
        <v>740</v>
      </c>
      <c r="C2886" t="s">
        <v>741</v>
      </c>
      <c r="D2886" t="s">
        <v>375</v>
      </c>
      <c r="E2886" t="s">
        <v>74</v>
      </c>
      <c r="F2886" t="s">
        <v>869</v>
      </c>
      <c r="G2886">
        <v>2021</v>
      </c>
      <c r="H2886">
        <v>2</v>
      </c>
      <c r="I2886" t="s">
        <v>858</v>
      </c>
      <c r="J2886" s="29">
        <v>44255</v>
      </c>
      <c r="K2886" t="s">
        <v>744</v>
      </c>
      <c r="L2886" t="s">
        <v>847</v>
      </c>
      <c r="M2886" t="s">
        <v>905</v>
      </c>
      <c r="N2886" t="s">
        <v>906</v>
      </c>
      <c r="O2886" t="s">
        <v>850</v>
      </c>
      <c r="P2886" t="s">
        <v>673</v>
      </c>
      <c r="Q2886" t="s">
        <v>749</v>
      </c>
      <c r="R2886" t="s">
        <v>544</v>
      </c>
      <c r="S2886" t="s">
        <v>1038</v>
      </c>
      <c r="T2886" t="s">
        <v>751</v>
      </c>
      <c r="U2886" t="s">
        <v>752</v>
      </c>
      <c r="V2886" t="s">
        <v>753</v>
      </c>
      <c r="W2886" t="s">
        <v>393</v>
      </c>
      <c r="X2886" t="s">
        <v>1130</v>
      </c>
      <c r="Y2886" t="s">
        <v>755</v>
      </c>
      <c r="Z2886" t="s">
        <v>380</v>
      </c>
      <c r="AA2886" t="s">
        <v>1128</v>
      </c>
      <c r="AB2886" t="s">
        <v>1129</v>
      </c>
      <c r="AC2886" t="s">
        <v>758</v>
      </c>
      <c r="AD2886" t="s">
        <v>1049</v>
      </c>
      <c r="AE2886" t="s">
        <v>768</v>
      </c>
      <c r="AF2886" t="s">
        <v>882</v>
      </c>
      <c r="AG2886" t="s">
        <v>761</v>
      </c>
      <c r="AH2886" t="s">
        <v>762</v>
      </c>
      <c r="AI2886" t="s">
        <v>883</v>
      </c>
      <c r="AJ2886">
        <v>4165.1899999999996</v>
      </c>
      <c r="AK2886">
        <v>0</v>
      </c>
      <c r="AL2886">
        <v>0</v>
      </c>
      <c r="AM2886" t="s">
        <v>764</v>
      </c>
      <c r="AN2886" t="s">
        <v>764</v>
      </c>
      <c r="AO2886" t="s">
        <v>764</v>
      </c>
    </row>
    <row r="2887" spans="1:41" x14ac:dyDescent="0.35">
      <c r="A2887">
        <v>1023872</v>
      </c>
      <c r="B2887" t="s">
        <v>740</v>
      </c>
      <c r="C2887" t="s">
        <v>741</v>
      </c>
      <c r="D2887" t="s">
        <v>375</v>
      </c>
      <c r="E2887" t="s">
        <v>550</v>
      </c>
      <c r="F2887" t="s">
        <v>869</v>
      </c>
      <c r="G2887">
        <v>2021</v>
      </c>
      <c r="H2887">
        <v>2</v>
      </c>
      <c r="I2887" t="s">
        <v>858</v>
      </c>
      <c r="J2887" s="29">
        <v>44255</v>
      </c>
      <c r="K2887" t="s">
        <v>744</v>
      </c>
      <c r="L2887" t="s">
        <v>847</v>
      </c>
      <c r="M2887" t="s">
        <v>905</v>
      </c>
      <c r="N2887" t="s">
        <v>906</v>
      </c>
      <c r="O2887" t="s">
        <v>850</v>
      </c>
      <c r="P2887" t="s">
        <v>673</v>
      </c>
      <c r="Q2887" t="s">
        <v>749</v>
      </c>
      <c r="R2887" t="s">
        <v>544</v>
      </c>
      <c r="S2887" t="s">
        <v>1038</v>
      </c>
      <c r="T2887" t="s">
        <v>751</v>
      </c>
      <c r="U2887" t="s">
        <v>752</v>
      </c>
      <c r="V2887" t="s">
        <v>753</v>
      </c>
      <c r="W2887" t="s">
        <v>403</v>
      </c>
      <c r="X2887" t="s">
        <v>1127</v>
      </c>
      <c r="Y2887" t="s">
        <v>755</v>
      </c>
      <c r="Z2887" t="s">
        <v>380</v>
      </c>
      <c r="AA2887" t="s">
        <v>1128</v>
      </c>
      <c r="AB2887" t="s">
        <v>1129</v>
      </c>
      <c r="AC2887" t="s">
        <v>758</v>
      </c>
      <c r="AD2887" t="s">
        <v>1049</v>
      </c>
      <c r="AE2887" t="s">
        <v>768</v>
      </c>
      <c r="AF2887" t="s">
        <v>882</v>
      </c>
      <c r="AG2887" t="s">
        <v>761</v>
      </c>
      <c r="AH2887" t="s">
        <v>762</v>
      </c>
      <c r="AI2887" t="s">
        <v>883</v>
      </c>
      <c r="AJ2887">
        <v>11884.46</v>
      </c>
      <c r="AK2887">
        <v>0</v>
      </c>
      <c r="AL2887">
        <v>0</v>
      </c>
      <c r="AM2887" t="s">
        <v>764</v>
      </c>
      <c r="AN2887" t="s">
        <v>764</v>
      </c>
      <c r="AO2887" t="s">
        <v>764</v>
      </c>
    </row>
    <row r="2888" spans="1:41" x14ac:dyDescent="0.35">
      <c r="A2888">
        <v>1024737</v>
      </c>
      <c r="B2888" t="s">
        <v>740</v>
      </c>
      <c r="C2888" t="s">
        <v>741</v>
      </c>
      <c r="D2888" t="s">
        <v>375</v>
      </c>
      <c r="E2888" t="s">
        <v>470</v>
      </c>
      <c r="F2888" t="s">
        <v>869</v>
      </c>
      <c r="G2888">
        <v>2021</v>
      </c>
      <c r="H2888">
        <v>2</v>
      </c>
      <c r="I2888" t="s">
        <v>858</v>
      </c>
      <c r="J2888" s="29">
        <v>44255</v>
      </c>
      <c r="K2888" t="s">
        <v>744</v>
      </c>
      <c r="L2888" t="s">
        <v>847</v>
      </c>
      <c r="M2888" t="s">
        <v>905</v>
      </c>
      <c r="N2888" t="s">
        <v>906</v>
      </c>
      <c r="O2888" t="s">
        <v>850</v>
      </c>
      <c r="P2888" t="s">
        <v>673</v>
      </c>
      <c r="Q2888" t="s">
        <v>749</v>
      </c>
      <c r="R2888" t="s">
        <v>471</v>
      </c>
      <c r="S2888" t="s">
        <v>1041</v>
      </c>
      <c r="T2888" t="s">
        <v>751</v>
      </c>
      <c r="U2888" t="s">
        <v>752</v>
      </c>
      <c r="V2888" t="s">
        <v>753</v>
      </c>
      <c r="W2888" t="s">
        <v>378</v>
      </c>
      <c r="X2888" t="s">
        <v>1131</v>
      </c>
      <c r="Y2888" t="s">
        <v>755</v>
      </c>
      <c r="Z2888" t="s">
        <v>380</v>
      </c>
      <c r="AA2888" t="s">
        <v>1128</v>
      </c>
      <c r="AB2888" t="s">
        <v>1129</v>
      </c>
      <c r="AC2888" t="s">
        <v>758</v>
      </c>
      <c r="AD2888" t="s">
        <v>1049</v>
      </c>
      <c r="AE2888" t="s">
        <v>472</v>
      </c>
      <c r="AF2888" t="s">
        <v>882</v>
      </c>
      <c r="AG2888" t="s">
        <v>761</v>
      </c>
      <c r="AH2888" t="s">
        <v>762</v>
      </c>
      <c r="AI2888" t="s">
        <v>883</v>
      </c>
      <c r="AJ2888">
        <v>154.56</v>
      </c>
      <c r="AK2888">
        <v>0</v>
      </c>
      <c r="AL2888">
        <v>0</v>
      </c>
      <c r="AM2888" t="s">
        <v>764</v>
      </c>
      <c r="AN2888" t="s">
        <v>764</v>
      </c>
      <c r="AO2888" t="s">
        <v>764</v>
      </c>
    </row>
    <row r="2889" spans="1:41" x14ac:dyDescent="0.35">
      <c r="A2889">
        <v>1024738</v>
      </c>
      <c r="B2889" t="s">
        <v>740</v>
      </c>
      <c r="C2889" t="s">
        <v>741</v>
      </c>
      <c r="D2889" t="s">
        <v>375</v>
      </c>
      <c r="E2889" t="s">
        <v>474</v>
      </c>
      <c r="F2889" t="s">
        <v>869</v>
      </c>
      <c r="G2889">
        <v>2021</v>
      </c>
      <c r="H2889">
        <v>2</v>
      </c>
      <c r="I2889" t="s">
        <v>858</v>
      </c>
      <c r="J2889" s="29">
        <v>44255</v>
      </c>
      <c r="K2889" t="s">
        <v>744</v>
      </c>
      <c r="L2889" t="s">
        <v>847</v>
      </c>
      <c r="M2889" t="s">
        <v>905</v>
      </c>
      <c r="N2889" t="s">
        <v>906</v>
      </c>
      <c r="O2889" t="s">
        <v>850</v>
      </c>
      <c r="P2889" t="s">
        <v>673</v>
      </c>
      <c r="Q2889" t="s">
        <v>749</v>
      </c>
      <c r="R2889" t="s">
        <v>471</v>
      </c>
      <c r="S2889" t="s">
        <v>1041</v>
      </c>
      <c r="T2889" t="s">
        <v>751</v>
      </c>
      <c r="U2889" t="s">
        <v>752</v>
      </c>
      <c r="V2889" t="s">
        <v>753</v>
      </c>
      <c r="W2889" t="s">
        <v>392</v>
      </c>
      <c r="X2889" t="s">
        <v>881</v>
      </c>
      <c r="Y2889" t="s">
        <v>755</v>
      </c>
      <c r="Z2889" t="s">
        <v>380</v>
      </c>
      <c r="AA2889" t="s">
        <v>1128</v>
      </c>
      <c r="AB2889" t="s">
        <v>1129</v>
      </c>
      <c r="AC2889" t="s">
        <v>758</v>
      </c>
      <c r="AD2889" t="s">
        <v>1049</v>
      </c>
      <c r="AE2889" t="s">
        <v>472</v>
      </c>
      <c r="AF2889" t="s">
        <v>882</v>
      </c>
      <c r="AG2889" t="s">
        <v>761</v>
      </c>
      <c r="AH2889" t="s">
        <v>762</v>
      </c>
      <c r="AI2889" t="s">
        <v>883</v>
      </c>
      <c r="AJ2889">
        <v>56.93</v>
      </c>
      <c r="AK2889">
        <v>0</v>
      </c>
      <c r="AL2889">
        <v>0</v>
      </c>
      <c r="AM2889" t="s">
        <v>764</v>
      </c>
      <c r="AN2889" t="s">
        <v>764</v>
      </c>
      <c r="AO2889" t="s">
        <v>764</v>
      </c>
    </row>
    <row r="2890" spans="1:41" x14ac:dyDescent="0.35">
      <c r="A2890">
        <v>1024740</v>
      </c>
      <c r="B2890" t="s">
        <v>740</v>
      </c>
      <c r="C2890" t="s">
        <v>741</v>
      </c>
      <c r="D2890" t="s">
        <v>375</v>
      </c>
      <c r="E2890" t="s">
        <v>478</v>
      </c>
      <c r="F2890" t="s">
        <v>869</v>
      </c>
      <c r="G2890">
        <v>2021</v>
      </c>
      <c r="H2890">
        <v>2</v>
      </c>
      <c r="I2890" t="s">
        <v>858</v>
      </c>
      <c r="J2890" s="29">
        <v>44255</v>
      </c>
      <c r="K2890" t="s">
        <v>744</v>
      </c>
      <c r="L2890" t="s">
        <v>847</v>
      </c>
      <c r="M2890" t="s">
        <v>905</v>
      </c>
      <c r="N2890" t="s">
        <v>906</v>
      </c>
      <c r="O2890" t="s">
        <v>850</v>
      </c>
      <c r="P2890" t="s">
        <v>673</v>
      </c>
      <c r="Q2890" t="s">
        <v>749</v>
      </c>
      <c r="R2890" t="s">
        <v>471</v>
      </c>
      <c r="S2890" t="s">
        <v>1041</v>
      </c>
      <c r="T2890" t="s">
        <v>751</v>
      </c>
      <c r="U2890" t="s">
        <v>752</v>
      </c>
      <c r="V2890" t="s">
        <v>753</v>
      </c>
      <c r="W2890" t="s">
        <v>403</v>
      </c>
      <c r="X2890" t="s">
        <v>1127</v>
      </c>
      <c r="Y2890" t="s">
        <v>755</v>
      </c>
      <c r="Z2890" t="s">
        <v>380</v>
      </c>
      <c r="AA2890" t="s">
        <v>1128</v>
      </c>
      <c r="AB2890" t="s">
        <v>1129</v>
      </c>
      <c r="AC2890" t="s">
        <v>758</v>
      </c>
      <c r="AD2890" t="s">
        <v>1049</v>
      </c>
      <c r="AE2890" t="s">
        <v>472</v>
      </c>
      <c r="AF2890" t="s">
        <v>882</v>
      </c>
      <c r="AG2890" t="s">
        <v>761</v>
      </c>
      <c r="AH2890" t="s">
        <v>762</v>
      </c>
      <c r="AI2890" t="s">
        <v>883</v>
      </c>
      <c r="AJ2890">
        <v>126.8</v>
      </c>
      <c r="AK2890">
        <v>0</v>
      </c>
      <c r="AL2890">
        <v>0</v>
      </c>
      <c r="AM2890" t="s">
        <v>764</v>
      </c>
      <c r="AN2890" t="s">
        <v>764</v>
      </c>
      <c r="AO2890" t="s">
        <v>764</v>
      </c>
    </row>
    <row r="2891" spans="1:41" x14ac:dyDescent="0.35">
      <c r="A2891">
        <v>1024996</v>
      </c>
      <c r="B2891" t="s">
        <v>740</v>
      </c>
      <c r="C2891" t="s">
        <v>741</v>
      </c>
      <c r="D2891" t="s">
        <v>375</v>
      </c>
      <c r="E2891" t="s">
        <v>391</v>
      </c>
      <c r="F2891" t="s">
        <v>869</v>
      </c>
      <c r="G2891">
        <v>2021</v>
      </c>
      <c r="H2891">
        <v>2</v>
      </c>
      <c r="I2891" t="s">
        <v>858</v>
      </c>
      <c r="J2891" s="29">
        <v>44255</v>
      </c>
      <c r="K2891" t="s">
        <v>744</v>
      </c>
      <c r="L2891" t="s">
        <v>847</v>
      </c>
      <c r="M2891" t="s">
        <v>905</v>
      </c>
      <c r="N2891" t="s">
        <v>906</v>
      </c>
      <c r="O2891" t="s">
        <v>850</v>
      </c>
      <c r="P2891" t="s">
        <v>673</v>
      </c>
      <c r="Q2891" t="s">
        <v>749</v>
      </c>
      <c r="R2891" t="s">
        <v>376</v>
      </c>
      <c r="S2891" t="s">
        <v>1042</v>
      </c>
      <c r="T2891" t="s">
        <v>751</v>
      </c>
      <c r="U2891" t="s">
        <v>752</v>
      </c>
      <c r="V2891" t="s">
        <v>753</v>
      </c>
      <c r="W2891" t="s">
        <v>392</v>
      </c>
      <c r="X2891" t="s">
        <v>881</v>
      </c>
      <c r="Y2891" t="s">
        <v>755</v>
      </c>
      <c r="Z2891" t="s">
        <v>380</v>
      </c>
      <c r="AA2891" t="s">
        <v>1128</v>
      </c>
      <c r="AB2891" t="s">
        <v>1129</v>
      </c>
      <c r="AC2891" t="s">
        <v>758</v>
      </c>
      <c r="AD2891" t="s">
        <v>1049</v>
      </c>
      <c r="AE2891" t="s">
        <v>768</v>
      </c>
      <c r="AF2891" t="s">
        <v>882</v>
      </c>
      <c r="AG2891" t="s">
        <v>761</v>
      </c>
      <c r="AH2891" t="s">
        <v>762</v>
      </c>
      <c r="AI2891" t="s">
        <v>883</v>
      </c>
      <c r="AJ2891">
        <v>683.83</v>
      </c>
      <c r="AK2891">
        <v>0</v>
      </c>
      <c r="AL2891">
        <v>0</v>
      </c>
      <c r="AM2891" t="s">
        <v>764</v>
      </c>
      <c r="AN2891" t="s">
        <v>764</v>
      </c>
      <c r="AO2891" t="s">
        <v>764</v>
      </c>
    </row>
    <row r="2892" spans="1:41" x14ac:dyDescent="0.35">
      <c r="A2892">
        <v>1024997</v>
      </c>
      <c r="B2892" t="s">
        <v>740</v>
      </c>
      <c r="C2892" t="s">
        <v>741</v>
      </c>
      <c r="D2892" t="s">
        <v>375</v>
      </c>
      <c r="E2892" t="s">
        <v>61</v>
      </c>
      <c r="F2892" t="s">
        <v>869</v>
      </c>
      <c r="G2892">
        <v>2021</v>
      </c>
      <c r="H2892">
        <v>2</v>
      </c>
      <c r="I2892" t="s">
        <v>858</v>
      </c>
      <c r="J2892" s="29">
        <v>44255</v>
      </c>
      <c r="K2892" t="s">
        <v>744</v>
      </c>
      <c r="L2892" t="s">
        <v>847</v>
      </c>
      <c r="M2892" t="s">
        <v>905</v>
      </c>
      <c r="N2892" t="s">
        <v>906</v>
      </c>
      <c r="O2892" t="s">
        <v>850</v>
      </c>
      <c r="P2892" t="s">
        <v>673</v>
      </c>
      <c r="Q2892" t="s">
        <v>749</v>
      </c>
      <c r="R2892" t="s">
        <v>376</v>
      </c>
      <c r="S2892" t="s">
        <v>1042</v>
      </c>
      <c r="T2892" t="s">
        <v>751</v>
      </c>
      <c r="U2892" t="s">
        <v>752</v>
      </c>
      <c r="V2892" t="s">
        <v>753</v>
      </c>
      <c r="W2892" t="s">
        <v>393</v>
      </c>
      <c r="X2892" t="s">
        <v>1130</v>
      </c>
      <c r="Y2892" t="s">
        <v>755</v>
      </c>
      <c r="Z2892" t="s">
        <v>380</v>
      </c>
      <c r="AA2892" t="s">
        <v>1128</v>
      </c>
      <c r="AB2892" t="s">
        <v>1129</v>
      </c>
      <c r="AC2892" t="s">
        <v>758</v>
      </c>
      <c r="AD2892" t="s">
        <v>1049</v>
      </c>
      <c r="AE2892" t="s">
        <v>768</v>
      </c>
      <c r="AF2892" t="s">
        <v>882</v>
      </c>
      <c r="AG2892" t="s">
        <v>761</v>
      </c>
      <c r="AH2892" t="s">
        <v>762</v>
      </c>
      <c r="AI2892" t="s">
        <v>883</v>
      </c>
      <c r="AJ2892">
        <v>9613.24</v>
      </c>
      <c r="AK2892">
        <v>0</v>
      </c>
      <c r="AL2892">
        <v>0</v>
      </c>
      <c r="AM2892" t="s">
        <v>764</v>
      </c>
      <c r="AN2892" t="s">
        <v>764</v>
      </c>
      <c r="AO2892" t="s">
        <v>764</v>
      </c>
    </row>
    <row r="2893" spans="1:41" x14ac:dyDescent="0.35">
      <c r="A2893">
        <v>1024999</v>
      </c>
      <c r="B2893" t="s">
        <v>740</v>
      </c>
      <c r="C2893" t="s">
        <v>741</v>
      </c>
      <c r="D2893" t="s">
        <v>375</v>
      </c>
      <c r="E2893" t="s">
        <v>402</v>
      </c>
      <c r="F2893" t="s">
        <v>869</v>
      </c>
      <c r="G2893">
        <v>2021</v>
      </c>
      <c r="H2893">
        <v>2</v>
      </c>
      <c r="I2893" t="s">
        <v>858</v>
      </c>
      <c r="J2893" s="29">
        <v>44255</v>
      </c>
      <c r="K2893" t="s">
        <v>744</v>
      </c>
      <c r="L2893" t="s">
        <v>847</v>
      </c>
      <c r="M2893" t="s">
        <v>905</v>
      </c>
      <c r="N2893" t="s">
        <v>906</v>
      </c>
      <c r="O2893" t="s">
        <v>850</v>
      </c>
      <c r="P2893" t="s">
        <v>673</v>
      </c>
      <c r="Q2893" t="s">
        <v>749</v>
      </c>
      <c r="R2893" t="s">
        <v>376</v>
      </c>
      <c r="S2893" t="s">
        <v>1042</v>
      </c>
      <c r="T2893" t="s">
        <v>751</v>
      </c>
      <c r="U2893" t="s">
        <v>752</v>
      </c>
      <c r="V2893" t="s">
        <v>753</v>
      </c>
      <c r="W2893" t="s">
        <v>403</v>
      </c>
      <c r="X2893" t="s">
        <v>1127</v>
      </c>
      <c r="Y2893" t="s">
        <v>755</v>
      </c>
      <c r="Z2893" t="s">
        <v>380</v>
      </c>
      <c r="AA2893" t="s">
        <v>1128</v>
      </c>
      <c r="AB2893" t="s">
        <v>1129</v>
      </c>
      <c r="AC2893" t="s">
        <v>758</v>
      </c>
      <c r="AD2893" t="s">
        <v>1049</v>
      </c>
      <c r="AE2893" t="s">
        <v>768</v>
      </c>
      <c r="AF2893" t="s">
        <v>882</v>
      </c>
      <c r="AG2893" t="s">
        <v>761</v>
      </c>
      <c r="AH2893" t="s">
        <v>762</v>
      </c>
      <c r="AI2893" t="s">
        <v>883</v>
      </c>
      <c r="AJ2893">
        <v>-620.42999999999995</v>
      </c>
      <c r="AK2893">
        <v>0</v>
      </c>
      <c r="AL2893">
        <v>0</v>
      </c>
      <c r="AM2893" t="s">
        <v>764</v>
      </c>
      <c r="AN2893" t="s">
        <v>764</v>
      </c>
      <c r="AO2893" t="s">
        <v>764</v>
      </c>
    </row>
    <row r="2894" spans="1:41" x14ac:dyDescent="0.35">
      <c r="A2894">
        <v>1024999</v>
      </c>
      <c r="B2894" t="s">
        <v>740</v>
      </c>
      <c r="C2894" t="s">
        <v>741</v>
      </c>
      <c r="D2894" t="s">
        <v>375</v>
      </c>
      <c r="E2894" t="s">
        <v>402</v>
      </c>
      <c r="F2894" t="s">
        <v>869</v>
      </c>
      <c r="G2894">
        <v>2021</v>
      </c>
      <c r="H2894">
        <v>2</v>
      </c>
      <c r="I2894" t="s">
        <v>858</v>
      </c>
      <c r="J2894" s="29">
        <v>44255</v>
      </c>
      <c r="K2894" t="s">
        <v>744</v>
      </c>
      <c r="L2894" t="s">
        <v>847</v>
      </c>
      <c r="M2894" t="s">
        <v>905</v>
      </c>
      <c r="N2894" t="s">
        <v>906</v>
      </c>
      <c r="O2894" t="s">
        <v>850</v>
      </c>
      <c r="P2894" t="s">
        <v>673</v>
      </c>
      <c r="Q2894" t="s">
        <v>749</v>
      </c>
      <c r="R2894" t="s">
        <v>376</v>
      </c>
      <c r="S2894" t="s">
        <v>1042</v>
      </c>
      <c r="T2894" t="s">
        <v>751</v>
      </c>
      <c r="U2894" t="s">
        <v>752</v>
      </c>
      <c r="V2894" t="s">
        <v>753</v>
      </c>
      <c r="W2894" t="s">
        <v>403</v>
      </c>
      <c r="X2894" t="s">
        <v>1127</v>
      </c>
      <c r="Y2894" t="s">
        <v>755</v>
      </c>
      <c r="Z2894" t="s">
        <v>380</v>
      </c>
      <c r="AA2894" t="s">
        <v>1128</v>
      </c>
      <c r="AB2894" t="s">
        <v>1129</v>
      </c>
      <c r="AC2894" t="s">
        <v>758</v>
      </c>
      <c r="AD2894" t="s">
        <v>1049</v>
      </c>
      <c r="AE2894" t="s">
        <v>768</v>
      </c>
      <c r="AF2894" t="s">
        <v>882</v>
      </c>
      <c r="AG2894" t="s">
        <v>761</v>
      </c>
      <c r="AH2894" t="s">
        <v>762</v>
      </c>
      <c r="AI2894" t="s">
        <v>883</v>
      </c>
      <c r="AJ2894">
        <v>16519.919999999998</v>
      </c>
      <c r="AK2894">
        <v>0</v>
      </c>
      <c r="AL2894">
        <v>0</v>
      </c>
      <c r="AM2894" t="s">
        <v>764</v>
      </c>
      <c r="AN2894" t="s">
        <v>764</v>
      </c>
      <c r="AO2894" t="s">
        <v>764</v>
      </c>
    </row>
    <row r="2895" spans="1:41" x14ac:dyDescent="0.35">
      <c r="A2895">
        <v>1027260</v>
      </c>
      <c r="B2895" t="s">
        <v>740</v>
      </c>
      <c r="C2895" t="s">
        <v>741</v>
      </c>
      <c r="D2895" t="s">
        <v>375</v>
      </c>
      <c r="E2895" t="s">
        <v>78</v>
      </c>
      <c r="F2895" t="s">
        <v>869</v>
      </c>
      <c r="G2895">
        <v>2021</v>
      </c>
      <c r="H2895">
        <v>2</v>
      </c>
      <c r="I2895" t="s">
        <v>858</v>
      </c>
      <c r="J2895" s="29">
        <v>44255</v>
      </c>
      <c r="K2895" t="s">
        <v>744</v>
      </c>
      <c r="L2895" t="s">
        <v>847</v>
      </c>
      <c r="M2895" t="s">
        <v>905</v>
      </c>
      <c r="N2895" t="s">
        <v>906</v>
      </c>
      <c r="O2895" t="s">
        <v>850</v>
      </c>
      <c r="P2895" t="s">
        <v>673</v>
      </c>
      <c r="Q2895" t="s">
        <v>749</v>
      </c>
      <c r="R2895" t="s">
        <v>561</v>
      </c>
      <c r="S2895" t="s">
        <v>1037</v>
      </c>
      <c r="T2895" t="s">
        <v>751</v>
      </c>
      <c r="U2895" t="s">
        <v>752</v>
      </c>
      <c r="V2895" t="s">
        <v>753</v>
      </c>
      <c r="W2895" t="s">
        <v>393</v>
      </c>
      <c r="X2895" t="s">
        <v>1130</v>
      </c>
      <c r="Y2895" t="s">
        <v>755</v>
      </c>
      <c r="Z2895" t="s">
        <v>380</v>
      </c>
      <c r="AA2895" t="s">
        <v>1128</v>
      </c>
      <c r="AB2895" t="s">
        <v>1129</v>
      </c>
      <c r="AC2895" t="s">
        <v>758</v>
      </c>
      <c r="AD2895" t="s">
        <v>1049</v>
      </c>
      <c r="AE2895" t="s">
        <v>562</v>
      </c>
      <c r="AF2895" t="s">
        <v>882</v>
      </c>
      <c r="AG2895" t="s">
        <v>761</v>
      </c>
      <c r="AH2895" t="s">
        <v>762</v>
      </c>
      <c r="AI2895" t="s">
        <v>883</v>
      </c>
      <c r="AJ2895">
        <v>1560.1</v>
      </c>
      <c r="AK2895">
        <v>0</v>
      </c>
      <c r="AL2895">
        <v>0</v>
      </c>
      <c r="AM2895" t="s">
        <v>764</v>
      </c>
      <c r="AN2895" t="s">
        <v>764</v>
      </c>
      <c r="AO2895" t="s">
        <v>764</v>
      </c>
    </row>
    <row r="2896" spans="1:41" x14ac:dyDescent="0.35">
      <c r="A2896">
        <v>1027525</v>
      </c>
      <c r="B2896" t="s">
        <v>740</v>
      </c>
      <c r="C2896" t="s">
        <v>741</v>
      </c>
      <c r="D2896" t="s">
        <v>375</v>
      </c>
      <c r="E2896" t="s">
        <v>566</v>
      </c>
      <c r="F2896" t="s">
        <v>869</v>
      </c>
      <c r="G2896">
        <v>2021</v>
      </c>
      <c r="H2896">
        <v>2</v>
      </c>
      <c r="I2896" t="s">
        <v>858</v>
      </c>
      <c r="J2896" s="29">
        <v>44255</v>
      </c>
      <c r="K2896" t="s">
        <v>744</v>
      </c>
      <c r="L2896" t="s">
        <v>847</v>
      </c>
      <c r="M2896" t="s">
        <v>905</v>
      </c>
      <c r="N2896" t="s">
        <v>906</v>
      </c>
      <c r="O2896" t="s">
        <v>850</v>
      </c>
      <c r="P2896" t="s">
        <v>673</v>
      </c>
      <c r="Q2896" t="s">
        <v>749</v>
      </c>
      <c r="R2896" t="s">
        <v>561</v>
      </c>
      <c r="S2896" t="s">
        <v>1037</v>
      </c>
      <c r="T2896" t="s">
        <v>751</v>
      </c>
      <c r="U2896" t="s">
        <v>752</v>
      </c>
      <c r="V2896" t="s">
        <v>753</v>
      </c>
      <c r="W2896" t="s">
        <v>403</v>
      </c>
      <c r="X2896" t="s">
        <v>1127</v>
      </c>
      <c r="Y2896" t="s">
        <v>755</v>
      </c>
      <c r="Z2896" t="s">
        <v>380</v>
      </c>
      <c r="AA2896" t="s">
        <v>1128</v>
      </c>
      <c r="AB2896" t="s">
        <v>1129</v>
      </c>
      <c r="AC2896" t="s">
        <v>758</v>
      </c>
      <c r="AD2896" t="s">
        <v>1049</v>
      </c>
      <c r="AE2896" t="s">
        <v>562</v>
      </c>
      <c r="AF2896" t="s">
        <v>882</v>
      </c>
      <c r="AG2896" t="s">
        <v>761</v>
      </c>
      <c r="AH2896" t="s">
        <v>762</v>
      </c>
      <c r="AI2896" t="s">
        <v>883</v>
      </c>
      <c r="AJ2896">
        <v>583.39</v>
      </c>
      <c r="AK2896">
        <v>0</v>
      </c>
      <c r="AL2896">
        <v>0</v>
      </c>
      <c r="AM2896" t="s">
        <v>764</v>
      </c>
      <c r="AN2896" t="s">
        <v>764</v>
      </c>
      <c r="AO2896" t="s">
        <v>764</v>
      </c>
    </row>
    <row r="2897" spans="1:41" x14ac:dyDescent="0.35">
      <c r="A2897">
        <v>1060744</v>
      </c>
      <c r="B2897" t="s">
        <v>740</v>
      </c>
      <c r="C2897" t="s">
        <v>741</v>
      </c>
      <c r="D2897" t="s">
        <v>375</v>
      </c>
      <c r="E2897" t="s">
        <v>564</v>
      </c>
      <c r="F2897" t="s">
        <v>869</v>
      </c>
      <c r="G2897">
        <v>2021</v>
      </c>
      <c r="H2897">
        <v>2</v>
      </c>
      <c r="I2897" t="s">
        <v>858</v>
      </c>
      <c r="J2897" s="29">
        <v>44255</v>
      </c>
      <c r="K2897" t="s">
        <v>744</v>
      </c>
      <c r="L2897" t="s">
        <v>847</v>
      </c>
      <c r="M2897" t="s">
        <v>905</v>
      </c>
      <c r="N2897" t="s">
        <v>906</v>
      </c>
      <c r="O2897" t="s">
        <v>850</v>
      </c>
      <c r="P2897" t="s">
        <v>673</v>
      </c>
      <c r="Q2897" t="s">
        <v>749</v>
      </c>
      <c r="R2897" t="s">
        <v>561</v>
      </c>
      <c r="S2897" t="s">
        <v>1037</v>
      </c>
      <c r="T2897" t="s">
        <v>751</v>
      </c>
      <c r="U2897" t="s">
        <v>752</v>
      </c>
      <c r="V2897" t="s">
        <v>753</v>
      </c>
      <c r="W2897" t="s">
        <v>392</v>
      </c>
      <c r="X2897" t="s">
        <v>881</v>
      </c>
      <c r="Y2897" t="s">
        <v>755</v>
      </c>
      <c r="Z2897" t="s">
        <v>380</v>
      </c>
      <c r="AA2897" t="s">
        <v>1128</v>
      </c>
      <c r="AB2897" t="s">
        <v>1129</v>
      </c>
      <c r="AC2897" t="s">
        <v>758</v>
      </c>
      <c r="AD2897" t="s">
        <v>1049</v>
      </c>
      <c r="AE2897" t="s">
        <v>562</v>
      </c>
      <c r="AF2897" t="s">
        <v>882</v>
      </c>
      <c r="AG2897" t="s">
        <v>761</v>
      </c>
      <c r="AH2897" t="s">
        <v>762</v>
      </c>
      <c r="AI2897" t="s">
        <v>883</v>
      </c>
      <c r="AJ2897">
        <v>146.04</v>
      </c>
      <c r="AK2897">
        <v>0</v>
      </c>
      <c r="AL2897">
        <v>0</v>
      </c>
      <c r="AM2897" t="s">
        <v>764</v>
      </c>
      <c r="AN2897" t="s">
        <v>764</v>
      </c>
      <c r="AO2897" t="s">
        <v>764</v>
      </c>
    </row>
    <row r="2898" spans="1:41" x14ac:dyDescent="0.35">
      <c r="A2898">
        <v>1028272</v>
      </c>
      <c r="B2898" t="s">
        <v>740</v>
      </c>
      <c r="C2898" t="s">
        <v>741</v>
      </c>
      <c r="D2898" t="s">
        <v>375</v>
      </c>
      <c r="E2898" t="s">
        <v>579</v>
      </c>
      <c r="F2898" t="s">
        <v>907</v>
      </c>
      <c r="G2898">
        <v>2021</v>
      </c>
      <c r="H2898">
        <v>1</v>
      </c>
      <c r="I2898" t="s">
        <v>858</v>
      </c>
      <c r="J2898" s="29">
        <v>44226</v>
      </c>
      <c r="K2898" t="s">
        <v>744</v>
      </c>
      <c r="L2898" t="s">
        <v>847</v>
      </c>
      <c r="M2898" t="s">
        <v>908</v>
      </c>
      <c r="N2898" t="s">
        <v>909</v>
      </c>
      <c r="O2898" t="s">
        <v>872</v>
      </c>
      <c r="P2898" t="s">
        <v>673</v>
      </c>
      <c r="Q2898" t="s">
        <v>749</v>
      </c>
      <c r="R2898" t="s">
        <v>574</v>
      </c>
      <c r="S2898" t="s">
        <v>1033</v>
      </c>
      <c r="T2898" t="s">
        <v>751</v>
      </c>
      <c r="U2898" t="s">
        <v>752</v>
      </c>
      <c r="V2898" t="s">
        <v>753</v>
      </c>
      <c r="W2898" t="s">
        <v>403</v>
      </c>
      <c r="X2898" t="s">
        <v>1127</v>
      </c>
      <c r="Y2898" t="s">
        <v>755</v>
      </c>
      <c r="Z2898" t="s">
        <v>380</v>
      </c>
      <c r="AA2898" t="s">
        <v>1128</v>
      </c>
      <c r="AB2898" t="s">
        <v>1129</v>
      </c>
      <c r="AC2898" t="s">
        <v>758</v>
      </c>
      <c r="AD2898" t="s">
        <v>1049</v>
      </c>
      <c r="AE2898" t="s">
        <v>575</v>
      </c>
      <c r="AF2898" t="s">
        <v>882</v>
      </c>
      <c r="AG2898" t="s">
        <v>761</v>
      </c>
      <c r="AH2898" t="s">
        <v>762</v>
      </c>
      <c r="AI2898" t="s">
        <v>883</v>
      </c>
      <c r="AJ2898">
        <v>1448.55</v>
      </c>
      <c r="AK2898">
        <v>0</v>
      </c>
      <c r="AL2898">
        <v>0</v>
      </c>
      <c r="AM2898" t="s">
        <v>764</v>
      </c>
      <c r="AN2898" t="s">
        <v>764</v>
      </c>
      <c r="AO2898" t="s">
        <v>764</v>
      </c>
    </row>
    <row r="2899" spans="1:41" x14ac:dyDescent="0.35">
      <c r="A2899">
        <v>1102881</v>
      </c>
      <c r="B2899" t="s">
        <v>740</v>
      </c>
      <c r="C2899" t="s">
        <v>741</v>
      </c>
      <c r="D2899" t="s">
        <v>375</v>
      </c>
      <c r="E2899" t="s">
        <v>577</v>
      </c>
      <c r="F2899" t="s">
        <v>907</v>
      </c>
      <c r="G2899">
        <v>2021</v>
      </c>
      <c r="H2899">
        <v>1</v>
      </c>
      <c r="I2899" t="s">
        <v>858</v>
      </c>
      <c r="J2899" s="29">
        <v>44226</v>
      </c>
      <c r="K2899" t="s">
        <v>744</v>
      </c>
      <c r="L2899" t="s">
        <v>847</v>
      </c>
      <c r="M2899" t="s">
        <v>908</v>
      </c>
      <c r="N2899" t="s">
        <v>909</v>
      </c>
      <c r="O2899" t="s">
        <v>872</v>
      </c>
      <c r="P2899" t="s">
        <v>673</v>
      </c>
      <c r="Q2899" t="s">
        <v>749</v>
      </c>
      <c r="R2899" t="s">
        <v>574</v>
      </c>
      <c r="S2899" t="s">
        <v>1033</v>
      </c>
      <c r="T2899" t="s">
        <v>751</v>
      </c>
      <c r="U2899" t="s">
        <v>752</v>
      </c>
      <c r="V2899" t="s">
        <v>753</v>
      </c>
      <c r="W2899" t="s">
        <v>395</v>
      </c>
      <c r="X2899" t="s">
        <v>1132</v>
      </c>
      <c r="Y2899" t="s">
        <v>755</v>
      </c>
      <c r="Z2899" t="s">
        <v>380</v>
      </c>
      <c r="AA2899" t="s">
        <v>1128</v>
      </c>
      <c r="AB2899" t="s">
        <v>1129</v>
      </c>
      <c r="AC2899" t="s">
        <v>758</v>
      </c>
      <c r="AD2899" t="s">
        <v>1049</v>
      </c>
      <c r="AE2899" t="s">
        <v>575</v>
      </c>
      <c r="AF2899" t="s">
        <v>882</v>
      </c>
      <c r="AG2899" t="s">
        <v>761</v>
      </c>
      <c r="AH2899" t="s">
        <v>762</v>
      </c>
      <c r="AI2899" t="s">
        <v>883</v>
      </c>
      <c r="AJ2899">
        <v>819.9</v>
      </c>
      <c r="AK2899">
        <v>0</v>
      </c>
      <c r="AL2899">
        <v>0</v>
      </c>
      <c r="AM2899" t="s">
        <v>764</v>
      </c>
      <c r="AN2899" t="s">
        <v>764</v>
      </c>
      <c r="AO2899" t="s">
        <v>764</v>
      </c>
    </row>
    <row r="2900" spans="1:41" x14ac:dyDescent="0.35">
      <c r="A2900">
        <v>1027260</v>
      </c>
      <c r="B2900" t="s">
        <v>740</v>
      </c>
      <c r="C2900" t="s">
        <v>741</v>
      </c>
      <c r="D2900" t="s">
        <v>375</v>
      </c>
      <c r="E2900" t="s">
        <v>78</v>
      </c>
      <c r="F2900" t="s">
        <v>907</v>
      </c>
      <c r="G2900">
        <v>2021</v>
      </c>
      <c r="H2900">
        <v>1</v>
      </c>
      <c r="I2900" t="s">
        <v>858</v>
      </c>
      <c r="J2900" s="29">
        <v>44226</v>
      </c>
      <c r="K2900" t="s">
        <v>744</v>
      </c>
      <c r="L2900" t="s">
        <v>847</v>
      </c>
      <c r="M2900" t="s">
        <v>908</v>
      </c>
      <c r="N2900" t="s">
        <v>909</v>
      </c>
      <c r="O2900" t="s">
        <v>872</v>
      </c>
      <c r="P2900" t="s">
        <v>673</v>
      </c>
      <c r="Q2900" t="s">
        <v>749</v>
      </c>
      <c r="R2900" t="s">
        <v>561</v>
      </c>
      <c r="S2900" t="s">
        <v>1037</v>
      </c>
      <c r="T2900" t="s">
        <v>751</v>
      </c>
      <c r="U2900" t="s">
        <v>752</v>
      </c>
      <c r="V2900" t="s">
        <v>753</v>
      </c>
      <c r="W2900" t="s">
        <v>393</v>
      </c>
      <c r="X2900" t="s">
        <v>1130</v>
      </c>
      <c r="Y2900" t="s">
        <v>755</v>
      </c>
      <c r="Z2900" t="s">
        <v>380</v>
      </c>
      <c r="AA2900" t="s">
        <v>1128</v>
      </c>
      <c r="AB2900" t="s">
        <v>1129</v>
      </c>
      <c r="AC2900" t="s">
        <v>758</v>
      </c>
      <c r="AD2900" t="s">
        <v>1049</v>
      </c>
      <c r="AE2900" t="s">
        <v>562</v>
      </c>
      <c r="AF2900" t="s">
        <v>882</v>
      </c>
      <c r="AG2900" t="s">
        <v>761</v>
      </c>
      <c r="AH2900" t="s">
        <v>762</v>
      </c>
      <c r="AI2900" t="s">
        <v>883</v>
      </c>
      <c r="AJ2900">
        <v>255.89</v>
      </c>
      <c r="AK2900">
        <v>0</v>
      </c>
      <c r="AL2900">
        <v>0</v>
      </c>
      <c r="AM2900" t="s">
        <v>764</v>
      </c>
      <c r="AN2900" t="s">
        <v>764</v>
      </c>
      <c r="AO2900" t="s">
        <v>764</v>
      </c>
    </row>
    <row r="2901" spans="1:41" x14ac:dyDescent="0.35">
      <c r="A2901">
        <v>1027260</v>
      </c>
      <c r="B2901" t="s">
        <v>740</v>
      </c>
      <c r="C2901" t="s">
        <v>741</v>
      </c>
      <c r="D2901" t="s">
        <v>375</v>
      </c>
      <c r="E2901" t="s">
        <v>78</v>
      </c>
      <c r="F2901" t="s">
        <v>907</v>
      </c>
      <c r="G2901">
        <v>2021</v>
      </c>
      <c r="H2901">
        <v>1</v>
      </c>
      <c r="I2901" t="s">
        <v>858</v>
      </c>
      <c r="J2901" s="29">
        <v>44226</v>
      </c>
      <c r="K2901" t="s">
        <v>744</v>
      </c>
      <c r="L2901" t="s">
        <v>847</v>
      </c>
      <c r="M2901" t="s">
        <v>908</v>
      </c>
      <c r="N2901" t="s">
        <v>909</v>
      </c>
      <c r="O2901" t="s">
        <v>872</v>
      </c>
      <c r="P2901" t="s">
        <v>673</v>
      </c>
      <c r="Q2901" t="s">
        <v>749</v>
      </c>
      <c r="R2901" t="s">
        <v>561</v>
      </c>
      <c r="S2901" t="s">
        <v>1037</v>
      </c>
      <c r="T2901" t="s">
        <v>751</v>
      </c>
      <c r="U2901" t="s">
        <v>752</v>
      </c>
      <c r="V2901" t="s">
        <v>753</v>
      </c>
      <c r="W2901" t="s">
        <v>393</v>
      </c>
      <c r="X2901" t="s">
        <v>1130</v>
      </c>
      <c r="Y2901" t="s">
        <v>755</v>
      </c>
      <c r="Z2901" t="s">
        <v>380</v>
      </c>
      <c r="AA2901" t="s">
        <v>1128</v>
      </c>
      <c r="AB2901" t="s">
        <v>1129</v>
      </c>
      <c r="AC2901" t="s">
        <v>758</v>
      </c>
      <c r="AD2901" t="s">
        <v>1049</v>
      </c>
      <c r="AE2901" t="s">
        <v>562</v>
      </c>
      <c r="AF2901" t="s">
        <v>882</v>
      </c>
      <c r="AG2901" t="s">
        <v>761</v>
      </c>
      <c r="AH2901" t="s">
        <v>762</v>
      </c>
      <c r="AI2901" t="s">
        <v>883</v>
      </c>
      <c r="AJ2901">
        <v>41.36</v>
      </c>
      <c r="AK2901">
        <v>0</v>
      </c>
      <c r="AL2901">
        <v>0</v>
      </c>
      <c r="AM2901" t="s">
        <v>764</v>
      </c>
      <c r="AN2901" t="s">
        <v>764</v>
      </c>
      <c r="AO2901" t="s">
        <v>764</v>
      </c>
    </row>
    <row r="2902" spans="1:41" x14ac:dyDescent="0.35">
      <c r="A2902">
        <v>1027259</v>
      </c>
      <c r="B2902" t="s">
        <v>740</v>
      </c>
      <c r="C2902" t="s">
        <v>741</v>
      </c>
      <c r="D2902" t="s">
        <v>375</v>
      </c>
      <c r="E2902" t="s">
        <v>560</v>
      </c>
      <c r="F2902" t="s">
        <v>907</v>
      </c>
      <c r="G2902">
        <v>2021</v>
      </c>
      <c r="H2902">
        <v>1</v>
      </c>
      <c r="I2902" t="s">
        <v>858</v>
      </c>
      <c r="J2902" s="29">
        <v>44226</v>
      </c>
      <c r="K2902" t="s">
        <v>744</v>
      </c>
      <c r="L2902" t="s">
        <v>847</v>
      </c>
      <c r="M2902" t="s">
        <v>908</v>
      </c>
      <c r="N2902" t="s">
        <v>909</v>
      </c>
      <c r="O2902" t="s">
        <v>872</v>
      </c>
      <c r="P2902" t="s">
        <v>673</v>
      </c>
      <c r="Q2902" t="s">
        <v>749</v>
      </c>
      <c r="R2902" t="s">
        <v>561</v>
      </c>
      <c r="S2902" t="s">
        <v>1037</v>
      </c>
      <c r="T2902" t="s">
        <v>751</v>
      </c>
      <c r="U2902" t="s">
        <v>752</v>
      </c>
      <c r="V2902" t="s">
        <v>753</v>
      </c>
      <c r="W2902" t="s">
        <v>378</v>
      </c>
      <c r="X2902" t="s">
        <v>1131</v>
      </c>
      <c r="Y2902" t="s">
        <v>755</v>
      </c>
      <c r="Z2902" t="s">
        <v>380</v>
      </c>
      <c r="AA2902" t="s">
        <v>1128</v>
      </c>
      <c r="AB2902" t="s">
        <v>1129</v>
      </c>
      <c r="AC2902" t="s">
        <v>758</v>
      </c>
      <c r="AD2902" t="s">
        <v>1049</v>
      </c>
      <c r="AE2902" t="s">
        <v>562</v>
      </c>
      <c r="AF2902" t="s">
        <v>882</v>
      </c>
      <c r="AG2902" t="s">
        <v>761</v>
      </c>
      <c r="AH2902" t="s">
        <v>762</v>
      </c>
      <c r="AI2902" t="s">
        <v>883</v>
      </c>
      <c r="AJ2902">
        <v>215.17</v>
      </c>
      <c r="AK2902">
        <v>0</v>
      </c>
      <c r="AL2902">
        <v>0</v>
      </c>
      <c r="AM2902" t="s">
        <v>764</v>
      </c>
      <c r="AN2902" t="s">
        <v>764</v>
      </c>
      <c r="AO2902" t="s">
        <v>764</v>
      </c>
    </row>
    <row r="2903" spans="1:41" x14ac:dyDescent="0.35">
      <c r="A2903">
        <v>1060744</v>
      </c>
      <c r="B2903" t="s">
        <v>740</v>
      </c>
      <c r="C2903" t="s">
        <v>741</v>
      </c>
      <c r="D2903" t="s">
        <v>375</v>
      </c>
      <c r="E2903" t="s">
        <v>564</v>
      </c>
      <c r="F2903" t="s">
        <v>907</v>
      </c>
      <c r="G2903">
        <v>2021</v>
      </c>
      <c r="H2903">
        <v>1</v>
      </c>
      <c r="I2903" t="s">
        <v>858</v>
      </c>
      <c r="J2903" s="29">
        <v>44226</v>
      </c>
      <c r="K2903" t="s">
        <v>744</v>
      </c>
      <c r="L2903" t="s">
        <v>847</v>
      </c>
      <c r="M2903" t="s">
        <v>908</v>
      </c>
      <c r="N2903" t="s">
        <v>909</v>
      </c>
      <c r="O2903" t="s">
        <v>872</v>
      </c>
      <c r="P2903" t="s">
        <v>673</v>
      </c>
      <c r="Q2903" t="s">
        <v>749</v>
      </c>
      <c r="R2903" t="s">
        <v>561</v>
      </c>
      <c r="S2903" t="s">
        <v>1037</v>
      </c>
      <c r="T2903" t="s">
        <v>751</v>
      </c>
      <c r="U2903" t="s">
        <v>752</v>
      </c>
      <c r="V2903" t="s">
        <v>753</v>
      </c>
      <c r="W2903" t="s">
        <v>392</v>
      </c>
      <c r="X2903" t="s">
        <v>881</v>
      </c>
      <c r="Y2903" t="s">
        <v>755</v>
      </c>
      <c r="Z2903" t="s">
        <v>380</v>
      </c>
      <c r="AA2903" t="s">
        <v>1128</v>
      </c>
      <c r="AB2903" t="s">
        <v>1129</v>
      </c>
      <c r="AC2903" t="s">
        <v>758</v>
      </c>
      <c r="AD2903" t="s">
        <v>1049</v>
      </c>
      <c r="AE2903" t="s">
        <v>562</v>
      </c>
      <c r="AF2903" t="s">
        <v>882</v>
      </c>
      <c r="AG2903" t="s">
        <v>761</v>
      </c>
      <c r="AH2903" t="s">
        <v>762</v>
      </c>
      <c r="AI2903" t="s">
        <v>883</v>
      </c>
      <c r="AJ2903">
        <v>258.60000000000002</v>
      </c>
      <c r="AK2903">
        <v>0</v>
      </c>
      <c r="AL2903">
        <v>0</v>
      </c>
      <c r="AM2903" t="s">
        <v>764</v>
      </c>
      <c r="AN2903" t="s">
        <v>764</v>
      </c>
      <c r="AO2903" t="s">
        <v>764</v>
      </c>
    </row>
    <row r="2904" spans="1:41" x14ac:dyDescent="0.35">
      <c r="A2904">
        <v>1027525</v>
      </c>
      <c r="B2904" t="s">
        <v>740</v>
      </c>
      <c r="C2904" t="s">
        <v>741</v>
      </c>
      <c r="D2904" t="s">
        <v>375</v>
      </c>
      <c r="E2904" t="s">
        <v>566</v>
      </c>
      <c r="F2904" t="s">
        <v>907</v>
      </c>
      <c r="G2904">
        <v>2021</v>
      </c>
      <c r="H2904">
        <v>1</v>
      </c>
      <c r="I2904" t="s">
        <v>858</v>
      </c>
      <c r="J2904" s="29">
        <v>44226</v>
      </c>
      <c r="K2904" t="s">
        <v>744</v>
      </c>
      <c r="L2904" t="s">
        <v>847</v>
      </c>
      <c r="M2904" t="s">
        <v>908</v>
      </c>
      <c r="N2904" t="s">
        <v>909</v>
      </c>
      <c r="O2904" t="s">
        <v>872</v>
      </c>
      <c r="P2904" t="s">
        <v>673</v>
      </c>
      <c r="Q2904" t="s">
        <v>749</v>
      </c>
      <c r="R2904" t="s">
        <v>561</v>
      </c>
      <c r="S2904" t="s">
        <v>1037</v>
      </c>
      <c r="T2904" t="s">
        <v>751</v>
      </c>
      <c r="U2904" t="s">
        <v>752</v>
      </c>
      <c r="V2904" t="s">
        <v>753</v>
      </c>
      <c r="W2904" t="s">
        <v>403</v>
      </c>
      <c r="X2904" t="s">
        <v>1127</v>
      </c>
      <c r="Y2904" t="s">
        <v>755</v>
      </c>
      <c r="Z2904" t="s">
        <v>380</v>
      </c>
      <c r="AA2904" t="s">
        <v>1128</v>
      </c>
      <c r="AB2904" t="s">
        <v>1129</v>
      </c>
      <c r="AC2904" t="s">
        <v>758</v>
      </c>
      <c r="AD2904" t="s">
        <v>1049</v>
      </c>
      <c r="AE2904" t="s">
        <v>562</v>
      </c>
      <c r="AF2904" t="s">
        <v>882</v>
      </c>
      <c r="AG2904" t="s">
        <v>761</v>
      </c>
      <c r="AH2904" t="s">
        <v>762</v>
      </c>
      <c r="AI2904" t="s">
        <v>883</v>
      </c>
      <c r="AJ2904">
        <v>236.2</v>
      </c>
      <c r="AK2904">
        <v>0</v>
      </c>
      <c r="AL2904">
        <v>0</v>
      </c>
      <c r="AM2904" t="s">
        <v>764</v>
      </c>
      <c r="AN2904" t="s">
        <v>764</v>
      </c>
      <c r="AO2904" t="s">
        <v>764</v>
      </c>
    </row>
    <row r="2905" spans="1:41" x14ac:dyDescent="0.35">
      <c r="A2905">
        <v>1023872</v>
      </c>
      <c r="B2905" t="s">
        <v>740</v>
      </c>
      <c r="C2905" t="s">
        <v>741</v>
      </c>
      <c r="D2905" t="s">
        <v>375</v>
      </c>
      <c r="E2905" t="s">
        <v>550</v>
      </c>
      <c r="F2905" t="s">
        <v>907</v>
      </c>
      <c r="G2905">
        <v>2021</v>
      </c>
      <c r="H2905">
        <v>1</v>
      </c>
      <c r="I2905" t="s">
        <v>858</v>
      </c>
      <c r="J2905" s="29">
        <v>44224</v>
      </c>
      <c r="K2905" t="s">
        <v>744</v>
      </c>
      <c r="L2905" t="s">
        <v>745</v>
      </c>
      <c r="M2905" t="s">
        <v>910</v>
      </c>
      <c r="N2905" t="s">
        <v>911</v>
      </c>
      <c r="O2905" t="s">
        <v>912</v>
      </c>
      <c r="P2905" t="s">
        <v>673</v>
      </c>
      <c r="Q2905" t="s">
        <v>749</v>
      </c>
      <c r="R2905" t="s">
        <v>544</v>
      </c>
      <c r="S2905" t="s">
        <v>1038</v>
      </c>
      <c r="T2905" t="s">
        <v>751</v>
      </c>
      <c r="U2905" t="s">
        <v>752</v>
      </c>
      <c r="V2905" t="s">
        <v>753</v>
      </c>
      <c r="W2905" t="s">
        <v>403</v>
      </c>
      <c r="X2905" t="s">
        <v>1127</v>
      </c>
      <c r="Y2905" t="s">
        <v>755</v>
      </c>
      <c r="Z2905" t="s">
        <v>380</v>
      </c>
      <c r="AA2905" t="s">
        <v>1128</v>
      </c>
      <c r="AB2905" t="s">
        <v>1129</v>
      </c>
      <c r="AC2905" t="s">
        <v>758</v>
      </c>
      <c r="AD2905" t="s">
        <v>1049</v>
      </c>
      <c r="AE2905" t="s">
        <v>768</v>
      </c>
      <c r="AF2905" t="s">
        <v>882</v>
      </c>
      <c r="AG2905" t="s">
        <v>761</v>
      </c>
      <c r="AH2905" t="s">
        <v>762</v>
      </c>
      <c r="AI2905" t="s">
        <v>883</v>
      </c>
      <c r="AJ2905">
        <v>12872.46</v>
      </c>
      <c r="AK2905">
        <v>0</v>
      </c>
      <c r="AL2905">
        <v>0</v>
      </c>
      <c r="AM2905" t="s">
        <v>764</v>
      </c>
      <c r="AN2905" t="s">
        <v>764</v>
      </c>
      <c r="AO2905" t="s">
        <v>764</v>
      </c>
    </row>
    <row r="2906" spans="1:41" x14ac:dyDescent="0.35">
      <c r="A2906">
        <v>1023872</v>
      </c>
      <c r="B2906" t="s">
        <v>740</v>
      </c>
      <c r="C2906" t="s">
        <v>741</v>
      </c>
      <c r="D2906" t="s">
        <v>375</v>
      </c>
      <c r="E2906" t="s">
        <v>550</v>
      </c>
      <c r="F2906" t="s">
        <v>907</v>
      </c>
      <c r="G2906">
        <v>2021</v>
      </c>
      <c r="H2906">
        <v>1</v>
      </c>
      <c r="I2906" t="s">
        <v>858</v>
      </c>
      <c r="J2906" s="29">
        <v>44223</v>
      </c>
      <c r="K2906" t="s">
        <v>744</v>
      </c>
      <c r="L2906" t="s">
        <v>769</v>
      </c>
      <c r="M2906" t="s">
        <v>918</v>
      </c>
      <c r="N2906" t="s">
        <v>919</v>
      </c>
      <c r="O2906" t="s">
        <v>920</v>
      </c>
      <c r="P2906" t="s">
        <v>673</v>
      </c>
      <c r="Q2906" t="s">
        <v>749</v>
      </c>
      <c r="R2906" t="s">
        <v>544</v>
      </c>
      <c r="S2906" t="s">
        <v>1038</v>
      </c>
      <c r="T2906" t="s">
        <v>751</v>
      </c>
      <c r="U2906" t="s">
        <v>752</v>
      </c>
      <c r="V2906" t="s">
        <v>753</v>
      </c>
      <c r="W2906" t="s">
        <v>403</v>
      </c>
      <c r="X2906" t="s">
        <v>1127</v>
      </c>
      <c r="Y2906" t="s">
        <v>755</v>
      </c>
      <c r="Z2906" t="s">
        <v>380</v>
      </c>
      <c r="AA2906" t="s">
        <v>1128</v>
      </c>
      <c r="AB2906" t="s">
        <v>1129</v>
      </c>
      <c r="AC2906" t="s">
        <v>758</v>
      </c>
      <c r="AD2906" t="s">
        <v>1049</v>
      </c>
      <c r="AE2906" t="s">
        <v>768</v>
      </c>
      <c r="AF2906" t="s">
        <v>882</v>
      </c>
      <c r="AG2906" t="s">
        <v>761</v>
      </c>
      <c r="AH2906" t="s">
        <v>762</v>
      </c>
      <c r="AI2906" t="s">
        <v>883</v>
      </c>
      <c r="AJ2906">
        <v>-8165.51</v>
      </c>
      <c r="AK2906">
        <v>0</v>
      </c>
      <c r="AL2906">
        <v>0</v>
      </c>
      <c r="AM2906" t="s">
        <v>764</v>
      </c>
      <c r="AN2906" t="s">
        <v>764</v>
      </c>
      <c r="AO2906" t="s">
        <v>764</v>
      </c>
    </row>
    <row r="2907" spans="1:41" x14ac:dyDescent="0.35">
      <c r="A2907">
        <v>1023872</v>
      </c>
      <c r="B2907" t="s">
        <v>740</v>
      </c>
      <c r="C2907" t="s">
        <v>741</v>
      </c>
      <c r="D2907" t="s">
        <v>375</v>
      </c>
      <c r="E2907" t="s">
        <v>550</v>
      </c>
      <c r="F2907" t="s">
        <v>907</v>
      </c>
      <c r="G2907">
        <v>2021</v>
      </c>
      <c r="H2907">
        <v>1</v>
      </c>
      <c r="I2907" t="s">
        <v>858</v>
      </c>
      <c r="J2907" s="29">
        <v>44226</v>
      </c>
      <c r="K2907" t="s">
        <v>744</v>
      </c>
      <c r="L2907" t="s">
        <v>847</v>
      </c>
      <c r="M2907" t="s">
        <v>908</v>
      </c>
      <c r="N2907" t="s">
        <v>909</v>
      </c>
      <c r="O2907" t="s">
        <v>872</v>
      </c>
      <c r="P2907" t="s">
        <v>673</v>
      </c>
      <c r="Q2907" t="s">
        <v>749</v>
      </c>
      <c r="R2907" t="s">
        <v>544</v>
      </c>
      <c r="S2907" t="s">
        <v>1038</v>
      </c>
      <c r="T2907" t="s">
        <v>751</v>
      </c>
      <c r="U2907" t="s">
        <v>752</v>
      </c>
      <c r="V2907" t="s">
        <v>753</v>
      </c>
      <c r="W2907" t="s">
        <v>403</v>
      </c>
      <c r="X2907" t="s">
        <v>1127</v>
      </c>
      <c r="Y2907" t="s">
        <v>755</v>
      </c>
      <c r="Z2907" t="s">
        <v>380</v>
      </c>
      <c r="AA2907" t="s">
        <v>1128</v>
      </c>
      <c r="AB2907" t="s">
        <v>1129</v>
      </c>
      <c r="AC2907" t="s">
        <v>758</v>
      </c>
      <c r="AD2907" t="s">
        <v>1049</v>
      </c>
      <c r="AE2907" t="s">
        <v>768</v>
      </c>
      <c r="AF2907" t="s">
        <v>882</v>
      </c>
      <c r="AG2907" t="s">
        <v>761</v>
      </c>
      <c r="AH2907" t="s">
        <v>762</v>
      </c>
      <c r="AI2907" t="s">
        <v>883</v>
      </c>
      <c r="AJ2907">
        <v>1953</v>
      </c>
      <c r="AK2907">
        <v>0</v>
      </c>
      <c r="AL2907">
        <v>0</v>
      </c>
      <c r="AM2907" t="s">
        <v>764</v>
      </c>
      <c r="AN2907" t="s">
        <v>764</v>
      </c>
      <c r="AO2907" t="s">
        <v>764</v>
      </c>
    </row>
    <row r="2908" spans="1:41" x14ac:dyDescent="0.35">
      <c r="A2908">
        <v>1023870</v>
      </c>
      <c r="B2908" t="s">
        <v>740</v>
      </c>
      <c r="C2908" t="s">
        <v>741</v>
      </c>
      <c r="D2908" t="s">
        <v>375</v>
      </c>
      <c r="E2908" t="s">
        <v>548</v>
      </c>
      <c r="F2908" t="s">
        <v>907</v>
      </c>
      <c r="G2908">
        <v>2021</v>
      </c>
      <c r="H2908">
        <v>1</v>
      </c>
      <c r="I2908" t="s">
        <v>858</v>
      </c>
      <c r="J2908" s="29">
        <v>44223</v>
      </c>
      <c r="K2908" t="s">
        <v>744</v>
      </c>
      <c r="L2908" t="s">
        <v>769</v>
      </c>
      <c r="M2908" t="s">
        <v>918</v>
      </c>
      <c r="N2908" t="s">
        <v>919</v>
      </c>
      <c r="O2908" t="s">
        <v>920</v>
      </c>
      <c r="P2908" t="s">
        <v>673</v>
      </c>
      <c r="Q2908" t="s">
        <v>749</v>
      </c>
      <c r="R2908" t="s">
        <v>544</v>
      </c>
      <c r="S2908" t="s">
        <v>1038</v>
      </c>
      <c r="T2908" t="s">
        <v>751</v>
      </c>
      <c r="U2908" t="s">
        <v>752</v>
      </c>
      <c r="V2908" t="s">
        <v>753</v>
      </c>
      <c r="W2908" t="s">
        <v>395</v>
      </c>
      <c r="X2908" t="s">
        <v>1132</v>
      </c>
      <c r="Y2908" t="s">
        <v>755</v>
      </c>
      <c r="Z2908" t="s">
        <v>380</v>
      </c>
      <c r="AA2908" t="s">
        <v>1128</v>
      </c>
      <c r="AB2908" t="s">
        <v>1129</v>
      </c>
      <c r="AC2908" t="s">
        <v>758</v>
      </c>
      <c r="AD2908" t="s">
        <v>1049</v>
      </c>
      <c r="AE2908" t="s">
        <v>768</v>
      </c>
      <c r="AF2908" t="s">
        <v>882</v>
      </c>
      <c r="AG2908" t="s">
        <v>761</v>
      </c>
      <c r="AH2908" t="s">
        <v>762</v>
      </c>
      <c r="AI2908" t="s">
        <v>883</v>
      </c>
      <c r="AJ2908">
        <v>-129.1</v>
      </c>
      <c r="AK2908">
        <v>0</v>
      </c>
      <c r="AL2908">
        <v>0</v>
      </c>
      <c r="AM2908" t="s">
        <v>764</v>
      </c>
      <c r="AN2908" t="s">
        <v>764</v>
      </c>
      <c r="AO2908" t="s">
        <v>764</v>
      </c>
    </row>
    <row r="2909" spans="1:41" x14ac:dyDescent="0.35">
      <c r="A2909">
        <v>1023870</v>
      </c>
      <c r="B2909" t="s">
        <v>740</v>
      </c>
      <c r="C2909" t="s">
        <v>741</v>
      </c>
      <c r="D2909" t="s">
        <v>375</v>
      </c>
      <c r="E2909" t="s">
        <v>548</v>
      </c>
      <c r="F2909" t="s">
        <v>907</v>
      </c>
      <c r="G2909">
        <v>2021</v>
      </c>
      <c r="H2909">
        <v>1</v>
      </c>
      <c r="I2909" t="s">
        <v>858</v>
      </c>
      <c r="J2909" s="29">
        <v>44226</v>
      </c>
      <c r="K2909" t="s">
        <v>744</v>
      </c>
      <c r="L2909" t="s">
        <v>847</v>
      </c>
      <c r="M2909" t="s">
        <v>908</v>
      </c>
      <c r="N2909" t="s">
        <v>909</v>
      </c>
      <c r="O2909" t="s">
        <v>872</v>
      </c>
      <c r="P2909" t="s">
        <v>673</v>
      </c>
      <c r="Q2909" t="s">
        <v>749</v>
      </c>
      <c r="R2909" t="s">
        <v>544</v>
      </c>
      <c r="S2909" t="s">
        <v>1038</v>
      </c>
      <c r="T2909" t="s">
        <v>751</v>
      </c>
      <c r="U2909" t="s">
        <v>752</v>
      </c>
      <c r="V2909" t="s">
        <v>753</v>
      </c>
      <c r="W2909" t="s">
        <v>395</v>
      </c>
      <c r="X2909" t="s">
        <v>1132</v>
      </c>
      <c r="Y2909" t="s">
        <v>755</v>
      </c>
      <c r="Z2909" t="s">
        <v>380</v>
      </c>
      <c r="AA2909" t="s">
        <v>1128</v>
      </c>
      <c r="AB2909" t="s">
        <v>1129</v>
      </c>
      <c r="AC2909" t="s">
        <v>758</v>
      </c>
      <c r="AD2909" t="s">
        <v>1049</v>
      </c>
      <c r="AE2909" t="s">
        <v>768</v>
      </c>
      <c r="AF2909" t="s">
        <v>882</v>
      </c>
      <c r="AG2909" t="s">
        <v>761</v>
      </c>
      <c r="AH2909" t="s">
        <v>762</v>
      </c>
      <c r="AI2909" t="s">
        <v>883</v>
      </c>
      <c r="AJ2909">
        <v>211.28</v>
      </c>
      <c r="AK2909">
        <v>0</v>
      </c>
      <c r="AL2909">
        <v>0</v>
      </c>
      <c r="AM2909" t="s">
        <v>764</v>
      </c>
      <c r="AN2909" t="s">
        <v>764</v>
      </c>
      <c r="AO2909" t="s">
        <v>764</v>
      </c>
    </row>
    <row r="2910" spans="1:41" x14ac:dyDescent="0.35">
      <c r="A2910">
        <v>1023868</v>
      </c>
      <c r="B2910" t="s">
        <v>740</v>
      </c>
      <c r="C2910" t="s">
        <v>741</v>
      </c>
      <c r="D2910" t="s">
        <v>375</v>
      </c>
      <c r="E2910" t="s">
        <v>547</v>
      </c>
      <c r="F2910" t="s">
        <v>907</v>
      </c>
      <c r="G2910">
        <v>2021</v>
      </c>
      <c r="H2910">
        <v>1</v>
      </c>
      <c r="I2910" t="s">
        <v>858</v>
      </c>
      <c r="J2910" s="29">
        <v>44224</v>
      </c>
      <c r="K2910" t="s">
        <v>744</v>
      </c>
      <c r="L2910" t="s">
        <v>745</v>
      </c>
      <c r="M2910" t="s">
        <v>910</v>
      </c>
      <c r="N2910" t="s">
        <v>911</v>
      </c>
      <c r="O2910" t="s">
        <v>912</v>
      </c>
      <c r="P2910" t="s">
        <v>673</v>
      </c>
      <c r="Q2910" t="s">
        <v>749</v>
      </c>
      <c r="R2910" t="s">
        <v>544</v>
      </c>
      <c r="S2910" t="s">
        <v>1038</v>
      </c>
      <c r="T2910" t="s">
        <v>751</v>
      </c>
      <c r="U2910" t="s">
        <v>752</v>
      </c>
      <c r="V2910" t="s">
        <v>753</v>
      </c>
      <c r="W2910" t="s">
        <v>392</v>
      </c>
      <c r="X2910" t="s">
        <v>881</v>
      </c>
      <c r="Y2910" t="s">
        <v>755</v>
      </c>
      <c r="Z2910" t="s">
        <v>380</v>
      </c>
      <c r="AA2910" t="s">
        <v>1128</v>
      </c>
      <c r="AB2910" t="s">
        <v>1129</v>
      </c>
      <c r="AC2910" t="s">
        <v>758</v>
      </c>
      <c r="AD2910" t="s">
        <v>1049</v>
      </c>
      <c r="AE2910" t="s">
        <v>768</v>
      </c>
      <c r="AF2910" t="s">
        <v>882</v>
      </c>
      <c r="AG2910" t="s">
        <v>761</v>
      </c>
      <c r="AH2910" t="s">
        <v>762</v>
      </c>
      <c r="AI2910" t="s">
        <v>883</v>
      </c>
      <c r="AJ2910">
        <v>0.48</v>
      </c>
      <c r="AK2910">
        <v>0</v>
      </c>
      <c r="AL2910">
        <v>0</v>
      </c>
      <c r="AM2910" t="s">
        <v>764</v>
      </c>
      <c r="AN2910" t="s">
        <v>764</v>
      </c>
      <c r="AO2910" t="s">
        <v>764</v>
      </c>
    </row>
    <row r="2911" spans="1:41" x14ac:dyDescent="0.35">
      <c r="A2911">
        <v>1023868</v>
      </c>
      <c r="B2911" t="s">
        <v>740</v>
      </c>
      <c r="C2911" t="s">
        <v>741</v>
      </c>
      <c r="D2911" t="s">
        <v>375</v>
      </c>
      <c r="E2911" t="s">
        <v>547</v>
      </c>
      <c r="F2911" t="s">
        <v>907</v>
      </c>
      <c r="G2911">
        <v>2021</v>
      </c>
      <c r="H2911">
        <v>1</v>
      </c>
      <c r="I2911" t="s">
        <v>858</v>
      </c>
      <c r="J2911" s="29">
        <v>44223</v>
      </c>
      <c r="K2911" t="s">
        <v>744</v>
      </c>
      <c r="L2911" t="s">
        <v>769</v>
      </c>
      <c r="M2911" t="s">
        <v>918</v>
      </c>
      <c r="N2911" t="s">
        <v>919</v>
      </c>
      <c r="O2911" t="s">
        <v>920</v>
      </c>
      <c r="P2911" t="s">
        <v>673</v>
      </c>
      <c r="Q2911" t="s">
        <v>749</v>
      </c>
      <c r="R2911" t="s">
        <v>544</v>
      </c>
      <c r="S2911" t="s">
        <v>1038</v>
      </c>
      <c r="T2911" t="s">
        <v>751</v>
      </c>
      <c r="U2911" t="s">
        <v>752</v>
      </c>
      <c r="V2911" t="s">
        <v>753</v>
      </c>
      <c r="W2911" t="s">
        <v>392</v>
      </c>
      <c r="X2911" t="s">
        <v>881</v>
      </c>
      <c r="Y2911" t="s">
        <v>755</v>
      </c>
      <c r="Z2911" t="s">
        <v>380</v>
      </c>
      <c r="AA2911" t="s">
        <v>1128</v>
      </c>
      <c r="AB2911" t="s">
        <v>1129</v>
      </c>
      <c r="AC2911" t="s">
        <v>758</v>
      </c>
      <c r="AD2911" t="s">
        <v>1049</v>
      </c>
      <c r="AE2911" t="s">
        <v>768</v>
      </c>
      <c r="AF2911" t="s">
        <v>882</v>
      </c>
      <c r="AG2911" t="s">
        <v>761</v>
      </c>
      <c r="AH2911" t="s">
        <v>762</v>
      </c>
      <c r="AI2911" t="s">
        <v>883</v>
      </c>
      <c r="AJ2911">
        <v>-719.99</v>
      </c>
      <c r="AK2911">
        <v>0</v>
      </c>
      <c r="AL2911">
        <v>0</v>
      </c>
      <c r="AM2911" t="s">
        <v>764</v>
      </c>
      <c r="AN2911" t="s">
        <v>764</v>
      </c>
      <c r="AO2911" t="s">
        <v>764</v>
      </c>
    </row>
    <row r="2912" spans="1:41" x14ac:dyDescent="0.35">
      <c r="A2912">
        <v>1023867</v>
      </c>
      <c r="B2912" t="s">
        <v>740</v>
      </c>
      <c r="C2912" t="s">
        <v>741</v>
      </c>
      <c r="D2912" t="s">
        <v>375</v>
      </c>
      <c r="E2912" t="s">
        <v>543</v>
      </c>
      <c r="F2912" t="s">
        <v>907</v>
      </c>
      <c r="G2912">
        <v>2021</v>
      </c>
      <c r="H2912">
        <v>1</v>
      </c>
      <c r="I2912" t="s">
        <v>858</v>
      </c>
      <c r="J2912" s="29">
        <v>44223</v>
      </c>
      <c r="K2912" t="s">
        <v>744</v>
      </c>
      <c r="L2912" t="s">
        <v>769</v>
      </c>
      <c r="M2912" t="s">
        <v>918</v>
      </c>
      <c r="N2912" t="s">
        <v>919</v>
      </c>
      <c r="O2912" t="s">
        <v>920</v>
      </c>
      <c r="P2912" t="s">
        <v>673</v>
      </c>
      <c r="Q2912" t="s">
        <v>749</v>
      </c>
      <c r="R2912" t="s">
        <v>544</v>
      </c>
      <c r="S2912" t="s">
        <v>1038</v>
      </c>
      <c r="T2912" t="s">
        <v>751</v>
      </c>
      <c r="U2912" t="s">
        <v>752</v>
      </c>
      <c r="V2912" t="s">
        <v>753</v>
      </c>
      <c r="W2912" t="s">
        <v>378</v>
      </c>
      <c r="X2912" t="s">
        <v>1131</v>
      </c>
      <c r="Y2912" t="s">
        <v>755</v>
      </c>
      <c r="Z2912" t="s">
        <v>380</v>
      </c>
      <c r="AA2912" t="s">
        <v>1128</v>
      </c>
      <c r="AB2912" t="s">
        <v>1129</v>
      </c>
      <c r="AC2912" t="s">
        <v>758</v>
      </c>
      <c r="AD2912" t="s">
        <v>1049</v>
      </c>
      <c r="AE2912" t="s">
        <v>768</v>
      </c>
      <c r="AF2912" t="s">
        <v>882</v>
      </c>
      <c r="AG2912" t="s">
        <v>761</v>
      </c>
      <c r="AH2912" t="s">
        <v>762</v>
      </c>
      <c r="AI2912" t="s">
        <v>883</v>
      </c>
      <c r="AJ2912">
        <v>-300.60000000000002</v>
      </c>
      <c r="AK2912">
        <v>0</v>
      </c>
      <c r="AL2912">
        <v>0</v>
      </c>
      <c r="AM2912" t="s">
        <v>764</v>
      </c>
      <c r="AN2912" t="s">
        <v>764</v>
      </c>
      <c r="AO2912" t="s">
        <v>764</v>
      </c>
    </row>
    <row r="2913" spans="1:41" x14ac:dyDescent="0.35">
      <c r="A2913">
        <v>1023867</v>
      </c>
      <c r="B2913" t="s">
        <v>740</v>
      </c>
      <c r="C2913" t="s">
        <v>741</v>
      </c>
      <c r="D2913" t="s">
        <v>375</v>
      </c>
      <c r="E2913" t="s">
        <v>543</v>
      </c>
      <c r="F2913" t="s">
        <v>907</v>
      </c>
      <c r="G2913">
        <v>2021</v>
      </c>
      <c r="H2913">
        <v>1</v>
      </c>
      <c r="I2913" t="s">
        <v>858</v>
      </c>
      <c r="J2913" s="29">
        <v>44226</v>
      </c>
      <c r="K2913" t="s">
        <v>744</v>
      </c>
      <c r="L2913" t="s">
        <v>847</v>
      </c>
      <c r="M2913" t="s">
        <v>908</v>
      </c>
      <c r="N2913" t="s">
        <v>909</v>
      </c>
      <c r="O2913" t="s">
        <v>872</v>
      </c>
      <c r="P2913" t="s">
        <v>673</v>
      </c>
      <c r="Q2913" t="s">
        <v>749</v>
      </c>
      <c r="R2913" t="s">
        <v>544</v>
      </c>
      <c r="S2913" t="s">
        <v>1038</v>
      </c>
      <c r="T2913" t="s">
        <v>751</v>
      </c>
      <c r="U2913" t="s">
        <v>752</v>
      </c>
      <c r="V2913" t="s">
        <v>753</v>
      </c>
      <c r="W2913" t="s">
        <v>378</v>
      </c>
      <c r="X2913" t="s">
        <v>1131</v>
      </c>
      <c r="Y2913" t="s">
        <v>755</v>
      </c>
      <c r="Z2913" t="s">
        <v>380</v>
      </c>
      <c r="AA2913" t="s">
        <v>1128</v>
      </c>
      <c r="AB2913" t="s">
        <v>1129</v>
      </c>
      <c r="AC2913" t="s">
        <v>758</v>
      </c>
      <c r="AD2913" t="s">
        <v>1049</v>
      </c>
      <c r="AE2913" t="s">
        <v>768</v>
      </c>
      <c r="AF2913" t="s">
        <v>882</v>
      </c>
      <c r="AG2913" t="s">
        <v>761</v>
      </c>
      <c r="AH2913" t="s">
        <v>762</v>
      </c>
      <c r="AI2913" t="s">
        <v>883</v>
      </c>
      <c r="AJ2913">
        <v>4951.07</v>
      </c>
      <c r="AK2913">
        <v>0</v>
      </c>
      <c r="AL2913">
        <v>0</v>
      </c>
      <c r="AM2913" t="s">
        <v>764</v>
      </c>
      <c r="AN2913" t="s">
        <v>764</v>
      </c>
      <c r="AO2913" t="s">
        <v>764</v>
      </c>
    </row>
    <row r="2914" spans="1:41" x14ac:dyDescent="0.35">
      <c r="A2914">
        <v>1023869</v>
      </c>
      <c r="B2914" t="s">
        <v>740</v>
      </c>
      <c r="C2914" t="s">
        <v>741</v>
      </c>
      <c r="D2914" t="s">
        <v>375</v>
      </c>
      <c r="E2914" t="s">
        <v>74</v>
      </c>
      <c r="F2914" t="s">
        <v>907</v>
      </c>
      <c r="G2914">
        <v>2021</v>
      </c>
      <c r="H2914">
        <v>1</v>
      </c>
      <c r="I2914" t="s">
        <v>858</v>
      </c>
      <c r="J2914" s="29">
        <v>44224</v>
      </c>
      <c r="K2914" t="s">
        <v>744</v>
      </c>
      <c r="L2914" t="s">
        <v>745</v>
      </c>
      <c r="M2914" t="s">
        <v>910</v>
      </c>
      <c r="N2914" t="s">
        <v>911</v>
      </c>
      <c r="O2914" t="s">
        <v>912</v>
      </c>
      <c r="P2914" t="s">
        <v>673</v>
      </c>
      <c r="Q2914" t="s">
        <v>749</v>
      </c>
      <c r="R2914" t="s">
        <v>544</v>
      </c>
      <c r="S2914" t="s">
        <v>1038</v>
      </c>
      <c r="T2914" t="s">
        <v>751</v>
      </c>
      <c r="U2914" t="s">
        <v>752</v>
      </c>
      <c r="V2914" t="s">
        <v>753</v>
      </c>
      <c r="W2914" t="s">
        <v>393</v>
      </c>
      <c r="X2914" t="s">
        <v>1130</v>
      </c>
      <c r="Y2914" t="s">
        <v>755</v>
      </c>
      <c r="Z2914" t="s">
        <v>380</v>
      </c>
      <c r="AA2914" t="s">
        <v>1128</v>
      </c>
      <c r="AB2914" t="s">
        <v>1129</v>
      </c>
      <c r="AC2914" t="s">
        <v>758</v>
      </c>
      <c r="AD2914" t="s">
        <v>1049</v>
      </c>
      <c r="AE2914" t="s">
        <v>768</v>
      </c>
      <c r="AF2914" t="s">
        <v>882</v>
      </c>
      <c r="AG2914" t="s">
        <v>761</v>
      </c>
      <c r="AH2914" t="s">
        <v>762</v>
      </c>
      <c r="AI2914" t="s">
        <v>883</v>
      </c>
      <c r="AJ2914">
        <v>2625.99</v>
      </c>
      <c r="AK2914">
        <v>0</v>
      </c>
      <c r="AL2914">
        <v>0</v>
      </c>
      <c r="AM2914" t="s">
        <v>764</v>
      </c>
      <c r="AN2914" t="s">
        <v>764</v>
      </c>
      <c r="AO2914" t="s">
        <v>764</v>
      </c>
    </row>
    <row r="2915" spans="1:41" x14ac:dyDescent="0.35">
      <c r="A2915">
        <v>1023869</v>
      </c>
      <c r="B2915" t="s">
        <v>740</v>
      </c>
      <c r="C2915" t="s">
        <v>741</v>
      </c>
      <c r="D2915" t="s">
        <v>375</v>
      </c>
      <c r="E2915" t="s">
        <v>74</v>
      </c>
      <c r="F2915" t="s">
        <v>907</v>
      </c>
      <c r="G2915">
        <v>2021</v>
      </c>
      <c r="H2915">
        <v>1</v>
      </c>
      <c r="I2915" t="s">
        <v>858</v>
      </c>
      <c r="J2915" s="29">
        <v>44223</v>
      </c>
      <c r="K2915" t="s">
        <v>744</v>
      </c>
      <c r="L2915" t="s">
        <v>769</v>
      </c>
      <c r="M2915" t="s">
        <v>918</v>
      </c>
      <c r="N2915" t="s">
        <v>919</v>
      </c>
      <c r="O2915" t="s">
        <v>920</v>
      </c>
      <c r="P2915" t="s">
        <v>673</v>
      </c>
      <c r="Q2915" t="s">
        <v>749</v>
      </c>
      <c r="R2915" t="s">
        <v>544</v>
      </c>
      <c r="S2915" t="s">
        <v>1038</v>
      </c>
      <c r="T2915" t="s">
        <v>751</v>
      </c>
      <c r="U2915" t="s">
        <v>752</v>
      </c>
      <c r="V2915" t="s">
        <v>753</v>
      </c>
      <c r="W2915" t="s">
        <v>393</v>
      </c>
      <c r="X2915" t="s">
        <v>1130</v>
      </c>
      <c r="Y2915" t="s">
        <v>755</v>
      </c>
      <c r="Z2915" t="s">
        <v>380</v>
      </c>
      <c r="AA2915" t="s">
        <v>1128</v>
      </c>
      <c r="AB2915" t="s">
        <v>1129</v>
      </c>
      <c r="AC2915" t="s">
        <v>758</v>
      </c>
      <c r="AD2915" t="s">
        <v>1049</v>
      </c>
      <c r="AE2915" t="s">
        <v>768</v>
      </c>
      <c r="AF2915" t="s">
        <v>882</v>
      </c>
      <c r="AG2915" t="s">
        <v>761</v>
      </c>
      <c r="AH2915" t="s">
        <v>762</v>
      </c>
      <c r="AI2915" t="s">
        <v>883</v>
      </c>
      <c r="AJ2915">
        <v>-1992.46</v>
      </c>
      <c r="AK2915">
        <v>0</v>
      </c>
      <c r="AL2915">
        <v>0</v>
      </c>
      <c r="AM2915" t="s">
        <v>764</v>
      </c>
      <c r="AN2915" t="s">
        <v>764</v>
      </c>
      <c r="AO2915" t="s">
        <v>764</v>
      </c>
    </row>
    <row r="2916" spans="1:41" x14ac:dyDescent="0.35">
      <c r="A2916">
        <v>1023869</v>
      </c>
      <c r="B2916" t="s">
        <v>740</v>
      </c>
      <c r="C2916" t="s">
        <v>741</v>
      </c>
      <c r="D2916" t="s">
        <v>375</v>
      </c>
      <c r="E2916" t="s">
        <v>74</v>
      </c>
      <c r="F2916" t="s">
        <v>907</v>
      </c>
      <c r="G2916">
        <v>2021</v>
      </c>
      <c r="H2916">
        <v>1</v>
      </c>
      <c r="I2916" t="s">
        <v>858</v>
      </c>
      <c r="J2916" s="29">
        <v>44226</v>
      </c>
      <c r="K2916" t="s">
        <v>744</v>
      </c>
      <c r="L2916" t="s">
        <v>847</v>
      </c>
      <c r="M2916" t="s">
        <v>908</v>
      </c>
      <c r="N2916" t="s">
        <v>909</v>
      </c>
      <c r="O2916" t="s">
        <v>872</v>
      </c>
      <c r="P2916" t="s">
        <v>673</v>
      </c>
      <c r="Q2916" t="s">
        <v>749</v>
      </c>
      <c r="R2916" t="s">
        <v>544</v>
      </c>
      <c r="S2916" t="s">
        <v>1038</v>
      </c>
      <c r="T2916" t="s">
        <v>751</v>
      </c>
      <c r="U2916" t="s">
        <v>752</v>
      </c>
      <c r="V2916" t="s">
        <v>753</v>
      </c>
      <c r="W2916" t="s">
        <v>393</v>
      </c>
      <c r="X2916" t="s">
        <v>1130</v>
      </c>
      <c r="Y2916" t="s">
        <v>755</v>
      </c>
      <c r="Z2916" t="s">
        <v>380</v>
      </c>
      <c r="AA2916" t="s">
        <v>1128</v>
      </c>
      <c r="AB2916" t="s">
        <v>1129</v>
      </c>
      <c r="AC2916" t="s">
        <v>758</v>
      </c>
      <c r="AD2916" t="s">
        <v>1049</v>
      </c>
      <c r="AE2916" t="s">
        <v>768</v>
      </c>
      <c r="AF2916" t="s">
        <v>882</v>
      </c>
      <c r="AG2916" t="s">
        <v>761</v>
      </c>
      <c r="AH2916" t="s">
        <v>762</v>
      </c>
      <c r="AI2916" t="s">
        <v>883</v>
      </c>
      <c r="AJ2916">
        <v>1007.76</v>
      </c>
      <c r="AK2916">
        <v>0</v>
      </c>
      <c r="AL2916">
        <v>0</v>
      </c>
      <c r="AM2916" t="s">
        <v>764</v>
      </c>
      <c r="AN2916" t="s">
        <v>764</v>
      </c>
      <c r="AO2916" t="s">
        <v>764</v>
      </c>
    </row>
    <row r="2917" spans="1:41" x14ac:dyDescent="0.35">
      <c r="A2917">
        <v>1399917</v>
      </c>
      <c r="B2917" t="s">
        <v>740</v>
      </c>
      <c r="C2917" t="s">
        <v>741</v>
      </c>
      <c r="D2917" t="s">
        <v>375</v>
      </c>
      <c r="E2917" t="s">
        <v>549</v>
      </c>
      <c r="F2917" t="s">
        <v>907</v>
      </c>
      <c r="G2917">
        <v>2021</v>
      </c>
      <c r="H2917">
        <v>1</v>
      </c>
      <c r="I2917" t="s">
        <v>858</v>
      </c>
      <c r="J2917" s="29">
        <v>44226</v>
      </c>
      <c r="K2917" t="s">
        <v>744</v>
      </c>
      <c r="L2917" t="s">
        <v>847</v>
      </c>
      <c r="M2917" t="s">
        <v>908</v>
      </c>
      <c r="N2917" t="s">
        <v>909</v>
      </c>
      <c r="O2917" t="s">
        <v>872</v>
      </c>
      <c r="P2917" t="s">
        <v>673</v>
      </c>
      <c r="Q2917" t="s">
        <v>749</v>
      </c>
      <c r="R2917" t="s">
        <v>544</v>
      </c>
      <c r="S2917" t="s">
        <v>1038</v>
      </c>
      <c r="T2917" t="s">
        <v>751</v>
      </c>
      <c r="U2917" t="s">
        <v>752</v>
      </c>
      <c r="V2917" t="s">
        <v>753</v>
      </c>
      <c r="W2917" t="s">
        <v>401</v>
      </c>
      <c r="X2917" t="s">
        <v>1113</v>
      </c>
      <c r="Y2917" t="s">
        <v>755</v>
      </c>
      <c r="Z2917" t="s">
        <v>380</v>
      </c>
      <c r="AA2917" t="s">
        <v>1128</v>
      </c>
      <c r="AB2917" t="s">
        <v>1129</v>
      </c>
      <c r="AC2917" t="s">
        <v>758</v>
      </c>
      <c r="AD2917" t="s">
        <v>1049</v>
      </c>
      <c r="AE2917" t="s">
        <v>768</v>
      </c>
      <c r="AF2917" t="s">
        <v>1056</v>
      </c>
      <c r="AG2917" t="s">
        <v>761</v>
      </c>
      <c r="AH2917" t="s">
        <v>762</v>
      </c>
      <c r="AI2917" t="s">
        <v>1057</v>
      </c>
      <c r="AJ2917">
        <v>2855.13</v>
      </c>
      <c r="AK2917">
        <v>0</v>
      </c>
      <c r="AL2917">
        <v>0</v>
      </c>
      <c r="AM2917" t="s">
        <v>764</v>
      </c>
      <c r="AN2917" t="s">
        <v>764</v>
      </c>
      <c r="AO2917" t="s">
        <v>764</v>
      </c>
    </row>
    <row r="2918" spans="1:41" x14ac:dyDescent="0.35">
      <c r="A2918">
        <v>1022704</v>
      </c>
      <c r="B2918" t="s">
        <v>740</v>
      </c>
      <c r="C2918" t="s">
        <v>741</v>
      </c>
      <c r="D2918" t="s">
        <v>375</v>
      </c>
      <c r="E2918" t="s">
        <v>497</v>
      </c>
      <c r="F2918" t="s">
        <v>907</v>
      </c>
      <c r="G2918">
        <v>2021</v>
      </c>
      <c r="H2918">
        <v>1</v>
      </c>
      <c r="I2918" t="s">
        <v>858</v>
      </c>
      <c r="J2918" s="29">
        <v>44224</v>
      </c>
      <c r="K2918" t="s">
        <v>744</v>
      </c>
      <c r="L2918" t="s">
        <v>745</v>
      </c>
      <c r="M2918" t="s">
        <v>910</v>
      </c>
      <c r="N2918" t="s">
        <v>911</v>
      </c>
      <c r="O2918" t="s">
        <v>912</v>
      </c>
      <c r="P2918" t="s">
        <v>673</v>
      </c>
      <c r="Q2918" t="s">
        <v>749</v>
      </c>
      <c r="R2918" t="s">
        <v>490</v>
      </c>
      <c r="S2918" t="s">
        <v>1040</v>
      </c>
      <c r="T2918" t="s">
        <v>751</v>
      </c>
      <c r="U2918" t="s">
        <v>752</v>
      </c>
      <c r="V2918" t="s">
        <v>753</v>
      </c>
      <c r="W2918" t="s">
        <v>403</v>
      </c>
      <c r="X2918" t="s">
        <v>1127</v>
      </c>
      <c r="Y2918" t="s">
        <v>755</v>
      </c>
      <c r="Z2918" t="s">
        <v>380</v>
      </c>
      <c r="AA2918" t="s">
        <v>1128</v>
      </c>
      <c r="AB2918" t="s">
        <v>1129</v>
      </c>
      <c r="AC2918" t="s">
        <v>758</v>
      </c>
      <c r="AD2918" t="s">
        <v>1049</v>
      </c>
      <c r="AE2918" t="s">
        <v>766</v>
      </c>
      <c r="AF2918" t="s">
        <v>882</v>
      </c>
      <c r="AG2918" t="s">
        <v>761</v>
      </c>
      <c r="AH2918" t="s">
        <v>762</v>
      </c>
      <c r="AI2918" t="s">
        <v>883</v>
      </c>
      <c r="AJ2918">
        <v>7246.56</v>
      </c>
      <c r="AK2918">
        <v>0</v>
      </c>
      <c r="AL2918">
        <v>0</v>
      </c>
      <c r="AM2918" t="s">
        <v>764</v>
      </c>
      <c r="AN2918" t="s">
        <v>764</v>
      </c>
      <c r="AO2918" t="s">
        <v>764</v>
      </c>
    </row>
    <row r="2919" spans="1:41" x14ac:dyDescent="0.35">
      <c r="A2919">
        <v>1022704</v>
      </c>
      <c r="B2919" t="s">
        <v>740</v>
      </c>
      <c r="C2919" t="s">
        <v>741</v>
      </c>
      <c r="D2919" t="s">
        <v>375</v>
      </c>
      <c r="E2919" t="s">
        <v>497</v>
      </c>
      <c r="F2919" t="s">
        <v>907</v>
      </c>
      <c r="G2919">
        <v>2021</v>
      </c>
      <c r="H2919">
        <v>1</v>
      </c>
      <c r="I2919" t="s">
        <v>858</v>
      </c>
      <c r="J2919" s="29">
        <v>44226</v>
      </c>
      <c r="K2919" t="s">
        <v>744</v>
      </c>
      <c r="L2919" t="s">
        <v>847</v>
      </c>
      <c r="M2919" t="s">
        <v>908</v>
      </c>
      <c r="N2919" t="s">
        <v>909</v>
      </c>
      <c r="O2919" t="s">
        <v>872</v>
      </c>
      <c r="P2919" t="s">
        <v>673</v>
      </c>
      <c r="Q2919" t="s">
        <v>749</v>
      </c>
      <c r="R2919" t="s">
        <v>490</v>
      </c>
      <c r="S2919" t="s">
        <v>1040</v>
      </c>
      <c r="T2919" t="s">
        <v>751</v>
      </c>
      <c r="U2919" t="s">
        <v>752</v>
      </c>
      <c r="V2919" t="s">
        <v>753</v>
      </c>
      <c r="W2919" t="s">
        <v>403</v>
      </c>
      <c r="X2919" t="s">
        <v>1127</v>
      </c>
      <c r="Y2919" t="s">
        <v>755</v>
      </c>
      <c r="Z2919" t="s">
        <v>380</v>
      </c>
      <c r="AA2919" t="s">
        <v>1128</v>
      </c>
      <c r="AB2919" t="s">
        <v>1129</v>
      </c>
      <c r="AC2919" t="s">
        <v>758</v>
      </c>
      <c r="AD2919" t="s">
        <v>1049</v>
      </c>
      <c r="AE2919" t="s">
        <v>766</v>
      </c>
      <c r="AF2919" t="s">
        <v>882</v>
      </c>
      <c r="AG2919" t="s">
        <v>761</v>
      </c>
      <c r="AH2919" t="s">
        <v>762</v>
      </c>
      <c r="AI2919" t="s">
        <v>883</v>
      </c>
      <c r="AJ2919">
        <v>1080.8399999999999</v>
      </c>
      <c r="AK2919">
        <v>0</v>
      </c>
      <c r="AL2919">
        <v>0</v>
      </c>
      <c r="AM2919" t="s">
        <v>764</v>
      </c>
      <c r="AN2919" t="s">
        <v>764</v>
      </c>
      <c r="AO2919" t="s">
        <v>764</v>
      </c>
    </row>
    <row r="2920" spans="1:41" x14ac:dyDescent="0.35">
      <c r="A2920">
        <v>1022704</v>
      </c>
      <c r="B2920" t="s">
        <v>740</v>
      </c>
      <c r="C2920" t="s">
        <v>741</v>
      </c>
      <c r="D2920" t="s">
        <v>375</v>
      </c>
      <c r="E2920" t="s">
        <v>497</v>
      </c>
      <c r="F2920" t="s">
        <v>907</v>
      </c>
      <c r="G2920">
        <v>2021</v>
      </c>
      <c r="H2920">
        <v>1</v>
      </c>
      <c r="I2920" t="s">
        <v>858</v>
      </c>
      <c r="J2920" s="29">
        <v>44226</v>
      </c>
      <c r="K2920" t="s">
        <v>744</v>
      </c>
      <c r="L2920" t="s">
        <v>847</v>
      </c>
      <c r="M2920" t="s">
        <v>908</v>
      </c>
      <c r="N2920" t="s">
        <v>909</v>
      </c>
      <c r="O2920" t="s">
        <v>872</v>
      </c>
      <c r="P2920" t="s">
        <v>673</v>
      </c>
      <c r="Q2920" t="s">
        <v>749</v>
      </c>
      <c r="R2920" t="s">
        <v>490</v>
      </c>
      <c r="S2920" t="s">
        <v>1040</v>
      </c>
      <c r="T2920" t="s">
        <v>751</v>
      </c>
      <c r="U2920" t="s">
        <v>752</v>
      </c>
      <c r="V2920" t="s">
        <v>753</v>
      </c>
      <c r="W2920" t="s">
        <v>403</v>
      </c>
      <c r="X2920" t="s">
        <v>1127</v>
      </c>
      <c r="Y2920" t="s">
        <v>755</v>
      </c>
      <c r="Z2920" t="s">
        <v>380</v>
      </c>
      <c r="AA2920" t="s">
        <v>1128</v>
      </c>
      <c r="AB2920" t="s">
        <v>1129</v>
      </c>
      <c r="AC2920" t="s">
        <v>758</v>
      </c>
      <c r="AD2920" t="s">
        <v>1049</v>
      </c>
      <c r="AE2920" t="s">
        <v>766</v>
      </c>
      <c r="AF2920" t="s">
        <v>882</v>
      </c>
      <c r="AG2920" t="s">
        <v>761</v>
      </c>
      <c r="AH2920" t="s">
        <v>762</v>
      </c>
      <c r="AI2920" t="s">
        <v>883</v>
      </c>
      <c r="AJ2920">
        <v>224.02</v>
      </c>
      <c r="AK2920">
        <v>0</v>
      </c>
      <c r="AL2920">
        <v>0</v>
      </c>
      <c r="AM2920" t="s">
        <v>764</v>
      </c>
      <c r="AN2920" t="s">
        <v>764</v>
      </c>
      <c r="AO2920" t="s">
        <v>764</v>
      </c>
    </row>
    <row r="2921" spans="1:41" x14ac:dyDescent="0.35">
      <c r="A2921">
        <v>1022703</v>
      </c>
      <c r="B2921" t="s">
        <v>740</v>
      </c>
      <c r="C2921" t="s">
        <v>741</v>
      </c>
      <c r="D2921" t="s">
        <v>375</v>
      </c>
      <c r="E2921" t="s">
        <v>68</v>
      </c>
      <c r="F2921" t="s">
        <v>907</v>
      </c>
      <c r="G2921">
        <v>2021</v>
      </c>
      <c r="H2921">
        <v>1</v>
      </c>
      <c r="I2921" t="s">
        <v>858</v>
      </c>
      <c r="J2921" s="29">
        <v>44224</v>
      </c>
      <c r="K2921" t="s">
        <v>744</v>
      </c>
      <c r="L2921" t="s">
        <v>745</v>
      </c>
      <c r="M2921" t="s">
        <v>910</v>
      </c>
      <c r="N2921" t="s">
        <v>911</v>
      </c>
      <c r="O2921" t="s">
        <v>912</v>
      </c>
      <c r="P2921" t="s">
        <v>673</v>
      </c>
      <c r="Q2921" t="s">
        <v>749</v>
      </c>
      <c r="R2921" t="s">
        <v>490</v>
      </c>
      <c r="S2921" t="s">
        <v>1040</v>
      </c>
      <c r="T2921" t="s">
        <v>751</v>
      </c>
      <c r="U2921" t="s">
        <v>752</v>
      </c>
      <c r="V2921" t="s">
        <v>753</v>
      </c>
      <c r="W2921" t="s">
        <v>393</v>
      </c>
      <c r="X2921" t="s">
        <v>1130</v>
      </c>
      <c r="Y2921" t="s">
        <v>755</v>
      </c>
      <c r="Z2921" t="s">
        <v>380</v>
      </c>
      <c r="AA2921" t="s">
        <v>1128</v>
      </c>
      <c r="AB2921" t="s">
        <v>1129</v>
      </c>
      <c r="AC2921" t="s">
        <v>758</v>
      </c>
      <c r="AD2921" t="s">
        <v>1049</v>
      </c>
      <c r="AE2921" t="s">
        <v>766</v>
      </c>
      <c r="AF2921" t="s">
        <v>882</v>
      </c>
      <c r="AG2921" t="s">
        <v>761</v>
      </c>
      <c r="AH2921" t="s">
        <v>762</v>
      </c>
      <c r="AI2921" t="s">
        <v>883</v>
      </c>
      <c r="AJ2921">
        <v>1385.11</v>
      </c>
      <c r="AK2921">
        <v>0</v>
      </c>
      <c r="AL2921">
        <v>0</v>
      </c>
      <c r="AM2921" t="s">
        <v>764</v>
      </c>
      <c r="AN2921" t="s">
        <v>764</v>
      </c>
      <c r="AO2921" t="s">
        <v>764</v>
      </c>
    </row>
    <row r="2922" spans="1:41" x14ac:dyDescent="0.35">
      <c r="A2922">
        <v>1022703</v>
      </c>
      <c r="B2922" t="s">
        <v>740</v>
      </c>
      <c r="C2922" t="s">
        <v>741</v>
      </c>
      <c r="D2922" t="s">
        <v>375</v>
      </c>
      <c r="E2922" t="s">
        <v>68</v>
      </c>
      <c r="F2922" t="s">
        <v>907</v>
      </c>
      <c r="G2922">
        <v>2021</v>
      </c>
      <c r="H2922">
        <v>1</v>
      </c>
      <c r="I2922" t="s">
        <v>858</v>
      </c>
      <c r="J2922" s="29">
        <v>44226</v>
      </c>
      <c r="K2922" t="s">
        <v>744</v>
      </c>
      <c r="L2922" t="s">
        <v>847</v>
      </c>
      <c r="M2922" t="s">
        <v>908</v>
      </c>
      <c r="N2922" t="s">
        <v>909</v>
      </c>
      <c r="O2922" t="s">
        <v>872</v>
      </c>
      <c r="P2922" t="s">
        <v>673</v>
      </c>
      <c r="Q2922" t="s">
        <v>749</v>
      </c>
      <c r="R2922" t="s">
        <v>490</v>
      </c>
      <c r="S2922" t="s">
        <v>1040</v>
      </c>
      <c r="T2922" t="s">
        <v>751</v>
      </c>
      <c r="U2922" t="s">
        <v>752</v>
      </c>
      <c r="V2922" t="s">
        <v>753</v>
      </c>
      <c r="W2922" t="s">
        <v>393</v>
      </c>
      <c r="X2922" t="s">
        <v>1130</v>
      </c>
      <c r="Y2922" t="s">
        <v>755</v>
      </c>
      <c r="Z2922" t="s">
        <v>380</v>
      </c>
      <c r="AA2922" t="s">
        <v>1128</v>
      </c>
      <c r="AB2922" t="s">
        <v>1129</v>
      </c>
      <c r="AC2922" t="s">
        <v>758</v>
      </c>
      <c r="AD2922" t="s">
        <v>1049</v>
      </c>
      <c r="AE2922" t="s">
        <v>766</v>
      </c>
      <c r="AF2922" t="s">
        <v>882</v>
      </c>
      <c r="AG2922" t="s">
        <v>761</v>
      </c>
      <c r="AH2922" t="s">
        <v>762</v>
      </c>
      <c r="AI2922" t="s">
        <v>883</v>
      </c>
      <c r="AJ2922">
        <v>915.28</v>
      </c>
      <c r="AK2922">
        <v>0</v>
      </c>
      <c r="AL2922">
        <v>0</v>
      </c>
      <c r="AM2922" t="s">
        <v>764</v>
      </c>
      <c r="AN2922" t="s">
        <v>764</v>
      </c>
      <c r="AO2922" t="s">
        <v>764</v>
      </c>
    </row>
    <row r="2923" spans="1:41" x14ac:dyDescent="0.35">
      <c r="A2923">
        <v>1022702</v>
      </c>
      <c r="B2923" t="s">
        <v>740</v>
      </c>
      <c r="C2923" t="s">
        <v>741</v>
      </c>
      <c r="D2923" t="s">
        <v>375</v>
      </c>
      <c r="E2923" t="s">
        <v>493</v>
      </c>
      <c r="F2923" t="s">
        <v>907</v>
      </c>
      <c r="G2923">
        <v>2021</v>
      </c>
      <c r="H2923">
        <v>1</v>
      </c>
      <c r="I2923" t="s">
        <v>858</v>
      </c>
      <c r="J2923" s="29">
        <v>44224</v>
      </c>
      <c r="K2923" t="s">
        <v>744</v>
      </c>
      <c r="L2923" t="s">
        <v>745</v>
      </c>
      <c r="M2923" t="s">
        <v>910</v>
      </c>
      <c r="N2923" t="s">
        <v>911</v>
      </c>
      <c r="O2923" t="s">
        <v>912</v>
      </c>
      <c r="P2923" t="s">
        <v>673</v>
      </c>
      <c r="Q2923" t="s">
        <v>749</v>
      </c>
      <c r="R2923" t="s">
        <v>490</v>
      </c>
      <c r="S2923" t="s">
        <v>1040</v>
      </c>
      <c r="T2923" t="s">
        <v>751</v>
      </c>
      <c r="U2923" t="s">
        <v>752</v>
      </c>
      <c r="V2923" t="s">
        <v>753</v>
      </c>
      <c r="W2923" t="s">
        <v>392</v>
      </c>
      <c r="X2923" t="s">
        <v>881</v>
      </c>
      <c r="Y2923" t="s">
        <v>755</v>
      </c>
      <c r="Z2923" t="s">
        <v>380</v>
      </c>
      <c r="AA2923" t="s">
        <v>1128</v>
      </c>
      <c r="AB2923" t="s">
        <v>1129</v>
      </c>
      <c r="AC2923" t="s">
        <v>758</v>
      </c>
      <c r="AD2923" t="s">
        <v>1049</v>
      </c>
      <c r="AE2923" t="s">
        <v>766</v>
      </c>
      <c r="AF2923" t="s">
        <v>882</v>
      </c>
      <c r="AG2923" t="s">
        <v>761</v>
      </c>
      <c r="AH2923" t="s">
        <v>762</v>
      </c>
      <c r="AI2923" t="s">
        <v>883</v>
      </c>
      <c r="AJ2923">
        <v>1834.64</v>
      </c>
      <c r="AK2923">
        <v>0</v>
      </c>
      <c r="AL2923">
        <v>0</v>
      </c>
      <c r="AM2923" t="s">
        <v>764</v>
      </c>
      <c r="AN2923" t="s">
        <v>764</v>
      </c>
      <c r="AO2923" t="s">
        <v>764</v>
      </c>
    </row>
    <row r="2924" spans="1:41" x14ac:dyDescent="0.35">
      <c r="A2924">
        <v>1022702</v>
      </c>
      <c r="B2924" t="s">
        <v>740</v>
      </c>
      <c r="C2924" t="s">
        <v>741</v>
      </c>
      <c r="D2924" t="s">
        <v>375</v>
      </c>
      <c r="E2924" t="s">
        <v>493</v>
      </c>
      <c r="F2924" t="s">
        <v>907</v>
      </c>
      <c r="G2924">
        <v>2021</v>
      </c>
      <c r="H2924">
        <v>1</v>
      </c>
      <c r="I2924" t="s">
        <v>858</v>
      </c>
      <c r="J2924" s="29">
        <v>44226</v>
      </c>
      <c r="K2924" t="s">
        <v>744</v>
      </c>
      <c r="L2924" t="s">
        <v>847</v>
      </c>
      <c r="M2924" t="s">
        <v>908</v>
      </c>
      <c r="N2924" t="s">
        <v>909</v>
      </c>
      <c r="O2924" t="s">
        <v>872</v>
      </c>
      <c r="P2924" t="s">
        <v>673</v>
      </c>
      <c r="Q2924" t="s">
        <v>749</v>
      </c>
      <c r="R2924" t="s">
        <v>490</v>
      </c>
      <c r="S2924" t="s">
        <v>1040</v>
      </c>
      <c r="T2924" t="s">
        <v>751</v>
      </c>
      <c r="U2924" t="s">
        <v>752</v>
      </c>
      <c r="V2924" t="s">
        <v>753</v>
      </c>
      <c r="W2924" t="s">
        <v>392</v>
      </c>
      <c r="X2924" t="s">
        <v>881</v>
      </c>
      <c r="Y2924" t="s">
        <v>755</v>
      </c>
      <c r="Z2924" t="s">
        <v>380</v>
      </c>
      <c r="AA2924" t="s">
        <v>1128</v>
      </c>
      <c r="AB2924" t="s">
        <v>1129</v>
      </c>
      <c r="AC2924" t="s">
        <v>758</v>
      </c>
      <c r="AD2924" t="s">
        <v>1049</v>
      </c>
      <c r="AE2924" t="s">
        <v>766</v>
      </c>
      <c r="AF2924" t="s">
        <v>882</v>
      </c>
      <c r="AG2924" t="s">
        <v>761</v>
      </c>
      <c r="AH2924" t="s">
        <v>762</v>
      </c>
      <c r="AI2924" t="s">
        <v>883</v>
      </c>
      <c r="AJ2924">
        <v>733.64</v>
      </c>
      <c r="AK2924">
        <v>0</v>
      </c>
      <c r="AL2924">
        <v>0</v>
      </c>
      <c r="AM2924" t="s">
        <v>764</v>
      </c>
      <c r="AN2924" t="s">
        <v>764</v>
      </c>
      <c r="AO2924" t="s">
        <v>764</v>
      </c>
    </row>
    <row r="2925" spans="1:41" x14ac:dyDescent="0.35">
      <c r="A2925">
        <v>1022701</v>
      </c>
      <c r="B2925" t="s">
        <v>740</v>
      </c>
      <c r="C2925" t="s">
        <v>741</v>
      </c>
      <c r="D2925" t="s">
        <v>375</v>
      </c>
      <c r="E2925" t="s">
        <v>489</v>
      </c>
      <c r="F2925" t="s">
        <v>907</v>
      </c>
      <c r="G2925">
        <v>2021</v>
      </c>
      <c r="H2925">
        <v>1</v>
      </c>
      <c r="I2925" t="s">
        <v>858</v>
      </c>
      <c r="J2925" s="29">
        <v>44224</v>
      </c>
      <c r="K2925" t="s">
        <v>744</v>
      </c>
      <c r="L2925" t="s">
        <v>745</v>
      </c>
      <c r="M2925" t="s">
        <v>910</v>
      </c>
      <c r="N2925" t="s">
        <v>911</v>
      </c>
      <c r="O2925" t="s">
        <v>912</v>
      </c>
      <c r="P2925" t="s">
        <v>673</v>
      </c>
      <c r="Q2925" t="s">
        <v>749</v>
      </c>
      <c r="R2925" t="s">
        <v>490</v>
      </c>
      <c r="S2925" t="s">
        <v>1040</v>
      </c>
      <c r="T2925" t="s">
        <v>751</v>
      </c>
      <c r="U2925" t="s">
        <v>752</v>
      </c>
      <c r="V2925" t="s">
        <v>753</v>
      </c>
      <c r="W2925" t="s">
        <v>378</v>
      </c>
      <c r="X2925" t="s">
        <v>1131</v>
      </c>
      <c r="Y2925" t="s">
        <v>755</v>
      </c>
      <c r="Z2925" t="s">
        <v>380</v>
      </c>
      <c r="AA2925" t="s">
        <v>1128</v>
      </c>
      <c r="AB2925" t="s">
        <v>1129</v>
      </c>
      <c r="AC2925" t="s">
        <v>758</v>
      </c>
      <c r="AD2925" t="s">
        <v>1049</v>
      </c>
      <c r="AE2925" t="s">
        <v>766</v>
      </c>
      <c r="AF2925" t="s">
        <v>882</v>
      </c>
      <c r="AG2925" t="s">
        <v>761</v>
      </c>
      <c r="AH2925" t="s">
        <v>762</v>
      </c>
      <c r="AI2925" t="s">
        <v>883</v>
      </c>
      <c r="AJ2925">
        <v>2868.19</v>
      </c>
      <c r="AK2925">
        <v>0</v>
      </c>
      <c r="AL2925">
        <v>0</v>
      </c>
      <c r="AM2925" t="s">
        <v>764</v>
      </c>
      <c r="AN2925" t="s">
        <v>764</v>
      </c>
      <c r="AO2925" t="s">
        <v>764</v>
      </c>
    </row>
    <row r="2926" spans="1:41" x14ac:dyDescent="0.35">
      <c r="A2926">
        <v>1399956</v>
      </c>
      <c r="B2926" t="s">
        <v>740</v>
      </c>
      <c r="C2926" t="s">
        <v>741</v>
      </c>
      <c r="D2926" t="s">
        <v>375</v>
      </c>
      <c r="E2926" t="s">
        <v>496</v>
      </c>
      <c r="F2926" t="s">
        <v>907</v>
      </c>
      <c r="G2926">
        <v>2021</v>
      </c>
      <c r="H2926">
        <v>1</v>
      </c>
      <c r="I2926" t="s">
        <v>858</v>
      </c>
      <c r="J2926" s="29">
        <v>44224</v>
      </c>
      <c r="K2926" t="s">
        <v>744</v>
      </c>
      <c r="L2926" t="s">
        <v>745</v>
      </c>
      <c r="M2926" t="s">
        <v>910</v>
      </c>
      <c r="N2926" t="s">
        <v>911</v>
      </c>
      <c r="O2926" t="s">
        <v>912</v>
      </c>
      <c r="P2926" t="s">
        <v>673</v>
      </c>
      <c r="Q2926" t="s">
        <v>749</v>
      </c>
      <c r="R2926" t="s">
        <v>490</v>
      </c>
      <c r="S2926" t="s">
        <v>1040</v>
      </c>
      <c r="T2926" t="s">
        <v>751</v>
      </c>
      <c r="U2926" t="s">
        <v>752</v>
      </c>
      <c r="V2926" t="s">
        <v>753</v>
      </c>
      <c r="W2926" t="s">
        <v>401</v>
      </c>
      <c r="X2926" t="s">
        <v>1113</v>
      </c>
      <c r="Y2926" t="s">
        <v>755</v>
      </c>
      <c r="Z2926" t="s">
        <v>380</v>
      </c>
      <c r="AA2926" t="s">
        <v>1128</v>
      </c>
      <c r="AB2926" t="s">
        <v>1129</v>
      </c>
      <c r="AC2926" t="s">
        <v>758</v>
      </c>
      <c r="AD2926" t="s">
        <v>1049</v>
      </c>
      <c r="AE2926" t="s">
        <v>766</v>
      </c>
      <c r="AF2926" t="s">
        <v>1056</v>
      </c>
      <c r="AG2926" t="s">
        <v>761</v>
      </c>
      <c r="AH2926" t="s">
        <v>762</v>
      </c>
      <c r="AI2926" t="s">
        <v>1057</v>
      </c>
      <c r="AJ2926">
        <v>350.6</v>
      </c>
      <c r="AK2926">
        <v>0</v>
      </c>
      <c r="AL2926">
        <v>0</v>
      </c>
      <c r="AM2926" t="s">
        <v>764</v>
      </c>
      <c r="AN2926" t="s">
        <v>764</v>
      </c>
      <c r="AO2926" t="s">
        <v>764</v>
      </c>
    </row>
    <row r="2927" spans="1:41" x14ac:dyDescent="0.35">
      <c r="A2927">
        <v>1399956</v>
      </c>
      <c r="B2927" t="s">
        <v>740</v>
      </c>
      <c r="C2927" t="s">
        <v>741</v>
      </c>
      <c r="D2927" t="s">
        <v>375</v>
      </c>
      <c r="E2927" t="s">
        <v>496</v>
      </c>
      <c r="F2927" t="s">
        <v>907</v>
      </c>
      <c r="G2927">
        <v>2021</v>
      </c>
      <c r="H2927">
        <v>1</v>
      </c>
      <c r="I2927" t="s">
        <v>858</v>
      </c>
      <c r="J2927" s="29">
        <v>44226</v>
      </c>
      <c r="K2927" t="s">
        <v>744</v>
      </c>
      <c r="L2927" t="s">
        <v>847</v>
      </c>
      <c r="M2927" t="s">
        <v>908</v>
      </c>
      <c r="N2927" t="s">
        <v>909</v>
      </c>
      <c r="O2927" t="s">
        <v>872</v>
      </c>
      <c r="P2927" t="s">
        <v>673</v>
      </c>
      <c r="Q2927" t="s">
        <v>749</v>
      </c>
      <c r="R2927" t="s">
        <v>490</v>
      </c>
      <c r="S2927" t="s">
        <v>1040</v>
      </c>
      <c r="T2927" t="s">
        <v>751</v>
      </c>
      <c r="U2927" t="s">
        <v>752</v>
      </c>
      <c r="V2927" t="s">
        <v>753</v>
      </c>
      <c r="W2927" t="s">
        <v>401</v>
      </c>
      <c r="X2927" t="s">
        <v>1113</v>
      </c>
      <c r="Y2927" t="s">
        <v>755</v>
      </c>
      <c r="Z2927" t="s">
        <v>380</v>
      </c>
      <c r="AA2927" t="s">
        <v>1128</v>
      </c>
      <c r="AB2927" t="s">
        <v>1129</v>
      </c>
      <c r="AC2927" t="s">
        <v>758</v>
      </c>
      <c r="AD2927" t="s">
        <v>1049</v>
      </c>
      <c r="AE2927" t="s">
        <v>766</v>
      </c>
      <c r="AF2927" t="s">
        <v>1056</v>
      </c>
      <c r="AG2927" t="s">
        <v>761</v>
      </c>
      <c r="AH2927" t="s">
        <v>762</v>
      </c>
      <c r="AI2927" t="s">
        <v>1057</v>
      </c>
      <c r="AJ2927">
        <v>189.53</v>
      </c>
      <c r="AK2927">
        <v>0</v>
      </c>
      <c r="AL2927">
        <v>0</v>
      </c>
      <c r="AM2927" t="s">
        <v>764</v>
      </c>
      <c r="AN2927" t="s">
        <v>764</v>
      </c>
      <c r="AO2927" t="s">
        <v>764</v>
      </c>
    </row>
    <row r="2928" spans="1:41" x14ac:dyDescent="0.35">
      <c r="A2928">
        <v>1060740</v>
      </c>
      <c r="B2928" t="s">
        <v>740</v>
      </c>
      <c r="C2928" t="s">
        <v>741</v>
      </c>
      <c r="D2928" t="s">
        <v>375</v>
      </c>
      <c r="E2928" t="s">
        <v>495</v>
      </c>
      <c r="F2928" t="s">
        <v>907</v>
      </c>
      <c r="G2928">
        <v>2021</v>
      </c>
      <c r="H2928">
        <v>1</v>
      </c>
      <c r="I2928" t="s">
        <v>858</v>
      </c>
      <c r="J2928" s="29">
        <v>44226</v>
      </c>
      <c r="K2928" t="s">
        <v>744</v>
      </c>
      <c r="L2928" t="s">
        <v>847</v>
      </c>
      <c r="M2928" t="s">
        <v>908</v>
      </c>
      <c r="N2928" t="s">
        <v>909</v>
      </c>
      <c r="O2928" t="s">
        <v>872</v>
      </c>
      <c r="P2928" t="s">
        <v>673</v>
      </c>
      <c r="Q2928" t="s">
        <v>749</v>
      </c>
      <c r="R2928" t="s">
        <v>490</v>
      </c>
      <c r="S2928" t="s">
        <v>1040</v>
      </c>
      <c r="T2928" t="s">
        <v>751</v>
      </c>
      <c r="U2928" t="s">
        <v>752</v>
      </c>
      <c r="V2928" t="s">
        <v>753</v>
      </c>
      <c r="W2928" t="s">
        <v>397</v>
      </c>
      <c r="X2928" t="s">
        <v>1133</v>
      </c>
      <c r="Y2928" t="s">
        <v>755</v>
      </c>
      <c r="Z2928" t="s">
        <v>380</v>
      </c>
      <c r="AA2928" t="s">
        <v>1128</v>
      </c>
      <c r="AB2928" t="s">
        <v>1129</v>
      </c>
      <c r="AC2928" t="s">
        <v>758</v>
      </c>
      <c r="AD2928" t="s">
        <v>1049</v>
      </c>
      <c r="AE2928" t="s">
        <v>766</v>
      </c>
      <c r="AF2928" t="s">
        <v>882</v>
      </c>
      <c r="AG2928" t="s">
        <v>761</v>
      </c>
      <c r="AH2928" t="s">
        <v>762</v>
      </c>
      <c r="AI2928" t="s">
        <v>883</v>
      </c>
      <c r="AJ2928">
        <v>5908.95</v>
      </c>
      <c r="AK2928">
        <v>0</v>
      </c>
      <c r="AL2928">
        <v>0</v>
      </c>
      <c r="AM2928" t="s">
        <v>764</v>
      </c>
      <c r="AN2928" t="s">
        <v>764</v>
      </c>
      <c r="AO2928" t="s">
        <v>764</v>
      </c>
    </row>
    <row r="2929" spans="1:41" x14ac:dyDescent="0.35">
      <c r="A2929">
        <v>1060739</v>
      </c>
      <c r="B2929" t="s">
        <v>740</v>
      </c>
      <c r="C2929" t="s">
        <v>741</v>
      </c>
      <c r="D2929" t="s">
        <v>375</v>
      </c>
      <c r="E2929" t="s">
        <v>494</v>
      </c>
      <c r="F2929" t="s">
        <v>907</v>
      </c>
      <c r="G2929">
        <v>2021</v>
      </c>
      <c r="H2929">
        <v>1</v>
      </c>
      <c r="I2929" t="s">
        <v>858</v>
      </c>
      <c r="J2929" s="29">
        <v>44224</v>
      </c>
      <c r="K2929" t="s">
        <v>744</v>
      </c>
      <c r="L2929" t="s">
        <v>745</v>
      </c>
      <c r="M2929" t="s">
        <v>910</v>
      </c>
      <c r="N2929" t="s">
        <v>911</v>
      </c>
      <c r="O2929" t="s">
        <v>912</v>
      </c>
      <c r="P2929" t="s">
        <v>673</v>
      </c>
      <c r="Q2929" t="s">
        <v>749</v>
      </c>
      <c r="R2929" t="s">
        <v>490</v>
      </c>
      <c r="S2929" t="s">
        <v>1040</v>
      </c>
      <c r="T2929" t="s">
        <v>751</v>
      </c>
      <c r="U2929" t="s">
        <v>752</v>
      </c>
      <c r="V2929" t="s">
        <v>753</v>
      </c>
      <c r="W2929" t="s">
        <v>395</v>
      </c>
      <c r="X2929" t="s">
        <v>1132</v>
      </c>
      <c r="Y2929" t="s">
        <v>755</v>
      </c>
      <c r="Z2929" t="s">
        <v>380</v>
      </c>
      <c r="AA2929" t="s">
        <v>1128</v>
      </c>
      <c r="AB2929" t="s">
        <v>1129</v>
      </c>
      <c r="AC2929" t="s">
        <v>758</v>
      </c>
      <c r="AD2929" t="s">
        <v>1049</v>
      </c>
      <c r="AE2929" t="s">
        <v>766</v>
      </c>
      <c r="AF2929" t="s">
        <v>882</v>
      </c>
      <c r="AG2929" t="s">
        <v>761</v>
      </c>
      <c r="AH2929" t="s">
        <v>762</v>
      </c>
      <c r="AI2929" t="s">
        <v>883</v>
      </c>
      <c r="AJ2929">
        <v>420.7</v>
      </c>
      <c r="AK2929">
        <v>0</v>
      </c>
      <c r="AL2929">
        <v>0</v>
      </c>
      <c r="AM2929" t="s">
        <v>764</v>
      </c>
      <c r="AN2929" t="s">
        <v>764</v>
      </c>
      <c r="AO2929" t="s">
        <v>764</v>
      </c>
    </row>
    <row r="2930" spans="1:41" x14ac:dyDescent="0.35">
      <c r="A2930">
        <v>1060739</v>
      </c>
      <c r="B2930" t="s">
        <v>740</v>
      </c>
      <c r="C2930" t="s">
        <v>741</v>
      </c>
      <c r="D2930" t="s">
        <v>375</v>
      </c>
      <c r="E2930" t="s">
        <v>494</v>
      </c>
      <c r="F2930" t="s">
        <v>907</v>
      </c>
      <c r="G2930">
        <v>2021</v>
      </c>
      <c r="H2930">
        <v>1</v>
      </c>
      <c r="I2930" t="s">
        <v>858</v>
      </c>
      <c r="J2930" s="29">
        <v>44226</v>
      </c>
      <c r="K2930" t="s">
        <v>744</v>
      </c>
      <c r="L2930" t="s">
        <v>847</v>
      </c>
      <c r="M2930" t="s">
        <v>908</v>
      </c>
      <c r="N2930" t="s">
        <v>909</v>
      </c>
      <c r="O2930" t="s">
        <v>872</v>
      </c>
      <c r="P2930" t="s">
        <v>673</v>
      </c>
      <c r="Q2930" t="s">
        <v>749</v>
      </c>
      <c r="R2930" t="s">
        <v>490</v>
      </c>
      <c r="S2930" t="s">
        <v>1040</v>
      </c>
      <c r="T2930" t="s">
        <v>751</v>
      </c>
      <c r="U2930" t="s">
        <v>752</v>
      </c>
      <c r="V2930" t="s">
        <v>753</v>
      </c>
      <c r="W2930" t="s">
        <v>395</v>
      </c>
      <c r="X2930" t="s">
        <v>1132</v>
      </c>
      <c r="Y2930" t="s">
        <v>755</v>
      </c>
      <c r="Z2930" t="s">
        <v>380</v>
      </c>
      <c r="AA2930" t="s">
        <v>1128</v>
      </c>
      <c r="AB2930" t="s">
        <v>1129</v>
      </c>
      <c r="AC2930" t="s">
        <v>758</v>
      </c>
      <c r="AD2930" t="s">
        <v>1049</v>
      </c>
      <c r="AE2930" t="s">
        <v>766</v>
      </c>
      <c r="AF2930" t="s">
        <v>882</v>
      </c>
      <c r="AG2930" t="s">
        <v>761</v>
      </c>
      <c r="AH2930" t="s">
        <v>762</v>
      </c>
      <c r="AI2930" t="s">
        <v>883</v>
      </c>
      <c r="AJ2930">
        <v>380.92</v>
      </c>
      <c r="AK2930">
        <v>0</v>
      </c>
      <c r="AL2930">
        <v>0</v>
      </c>
      <c r="AM2930" t="s">
        <v>764</v>
      </c>
      <c r="AN2930" t="s">
        <v>764</v>
      </c>
      <c r="AO2930" t="s">
        <v>764</v>
      </c>
    </row>
    <row r="2931" spans="1:41" x14ac:dyDescent="0.35">
      <c r="A2931">
        <v>1024740</v>
      </c>
      <c r="B2931" t="s">
        <v>740</v>
      </c>
      <c r="C2931" t="s">
        <v>741</v>
      </c>
      <c r="D2931" t="s">
        <v>375</v>
      </c>
      <c r="E2931" t="s">
        <v>478</v>
      </c>
      <c r="F2931" t="s">
        <v>907</v>
      </c>
      <c r="G2931">
        <v>2021</v>
      </c>
      <c r="H2931">
        <v>1</v>
      </c>
      <c r="I2931" t="s">
        <v>858</v>
      </c>
      <c r="J2931" s="29">
        <v>44224</v>
      </c>
      <c r="K2931" t="s">
        <v>744</v>
      </c>
      <c r="L2931" t="s">
        <v>745</v>
      </c>
      <c r="M2931" t="s">
        <v>910</v>
      </c>
      <c r="N2931" t="s">
        <v>911</v>
      </c>
      <c r="O2931" t="s">
        <v>912</v>
      </c>
      <c r="P2931" t="s">
        <v>673</v>
      </c>
      <c r="Q2931" t="s">
        <v>749</v>
      </c>
      <c r="R2931" t="s">
        <v>471</v>
      </c>
      <c r="S2931" t="s">
        <v>1041</v>
      </c>
      <c r="T2931" t="s">
        <v>751</v>
      </c>
      <c r="U2931" t="s">
        <v>752</v>
      </c>
      <c r="V2931" t="s">
        <v>753</v>
      </c>
      <c r="W2931" t="s">
        <v>403</v>
      </c>
      <c r="X2931" t="s">
        <v>1127</v>
      </c>
      <c r="Y2931" t="s">
        <v>755</v>
      </c>
      <c r="Z2931" t="s">
        <v>380</v>
      </c>
      <c r="AA2931" t="s">
        <v>1128</v>
      </c>
      <c r="AB2931" t="s">
        <v>1129</v>
      </c>
      <c r="AC2931" t="s">
        <v>758</v>
      </c>
      <c r="AD2931" t="s">
        <v>1049</v>
      </c>
      <c r="AE2931" t="s">
        <v>472</v>
      </c>
      <c r="AF2931" t="s">
        <v>882</v>
      </c>
      <c r="AG2931" t="s">
        <v>761</v>
      </c>
      <c r="AH2931" t="s">
        <v>762</v>
      </c>
      <c r="AI2931" t="s">
        <v>883</v>
      </c>
      <c r="AJ2931">
        <v>33392.800000000003</v>
      </c>
      <c r="AK2931">
        <v>0</v>
      </c>
      <c r="AL2931">
        <v>0</v>
      </c>
      <c r="AM2931" t="s">
        <v>764</v>
      </c>
      <c r="AN2931" t="s">
        <v>764</v>
      </c>
      <c r="AO2931" t="s">
        <v>764</v>
      </c>
    </row>
    <row r="2932" spans="1:41" x14ac:dyDescent="0.35">
      <c r="A2932">
        <v>1024740</v>
      </c>
      <c r="B2932" t="s">
        <v>740</v>
      </c>
      <c r="C2932" t="s">
        <v>741</v>
      </c>
      <c r="D2932" t="s">
        <v>375</v>
      </c>
      <c r="E2932" t="s">
        <v>478</v>
      </c>
      <c r="F2932" t="s">
        <v>907</v>
      </c>
      <c r="G2932">
        <v>2021</v>
      </c>
      <c r="H2932">
        <v>1</v>
      </c>
      <c r="I2932" t="s">
        <v>858</v>
      </c>
      <c r="J2932" s="29">
        <v>44226</v>
      </c>
      <c r="K2932" t="s">
        <v>744</v>
      </c>
      <c r="L2932" t="s">
        <v>847</v>
      </c>
      <c r="M2932" t="s">
        <v>908</v>
      </c>
      <c r="N2932" t="s">
        <v>909</v>
      </c>
      <c r="O2932" t="s">
        <v>872</v>
      </c>
      <c r="P2932" t="s">
        <v>673</v>
      </c>
      <c r="Q2932" t="s">
        <v>749</v>
      </c>
      <c r="R2932" t="s">
        <v>471</v>
      </c>
      <c r="S2932" t="s">
        <v>1041</v>
      </c>
      <c r="T2932" t="s">
        <v>751</v>
      </c>
      <c r="U2932" t="s">
        <v>752</v>
      </c>
      <c r="V2932" t="s">
        <v>753</v>
      </c>
      <c r="W2932" t="s">
        <v>403</v>
      </c>
      <c r="X2932" t="s">
        <v>1127</v>
      </c>
      <c r="Y2932" t="s">
        <v>755</v>
      </c>
      <c r="Z2932" t="s">
        <v>380</v>
      </c>
      <c r="AA2932" t="s">
        <v>1128</v>
      </c>
      <c r="AB2932" t="s">
        <v>1129</v>
      </c>
      <c r="AC2932" t="s">
        <v>758</v>
      </c>
      <c r="AD2932" t="s">
        <v>1049</v>
      </c>
      <c r="AE2932" t="s">
        <v>472</v>
      </c>
      <c r="AF2932" t="s">
        <v>882</v>
      </c>
      <c r="AG2932" t="s">
        <v>761</v>
      </c>
      <c r="AH2932" t="s">
        <v>762</v>
      </c>
      <c r="AI2932" t="s">
        <v>883</v>
      </c>
      <c r="AJ2932">
        <v>8392.77</v>
      </c>
      <c r="AK2932">
        <v>0</v>
      </c>
      <c r="AL2932">
        <v>0</v>
      </c>
      <c r="AM2932" t="s">
        <v>764</v>
      </c>
      <c r="AN2932" t="s">
        <v>764</v>
      </c>
      <c r="AO2932" t="s">
        <v>764</v>
      </c>
    </row>
    <row r="2933" spans="1:41" x14ac:dyDescent="0.35">
      <c r="A2933">
        <v>1024739</v>
      </c>
      <c r="B2933" t="s">
        <v>740</v>
      </c>
      <c r="C2933" t="s">
        <v>741</v>
      </c>
      <c r="D2933" t="s">
        <v>375</v>
      </c>
      <c r="E2933" t="s">
        <v>65</v>
      </c>
      <c r="F2933" t="s">
        <v>907</v>
      </c>
      <c r="G2933">
        <v>2021</v>
      </c>
      <c r="H2933">
        <v>1</v>
      </c>
      <c r="I2933" t="s">
        <v>858</v>
      </c>
      <c r="J2933" s="29">
        <v>44224</v>
      </c>
      <c r="K2933" t="s">
        <v>744</v>
      </c>
      <c r="L2933" t="s">
        <v>745</v>
      </c>
      <c r="M2933" t="s">
        <v>910</v>
      </c>
      <c r="N2933" t="s">
        <v>911</v>
      </c>
      <c r="O2933" t="s">
        <v>912</v>
      </c>
      <c r="P2933" t="s">
        <v>673</v>
      </c>
      <c r="Q2933" t="s">
        <v>749</v>
      </c>
      <c r="R2933" t="s">
        <v>471</v>
      </c>
      <c r="S2933" t="s">
        <v>1041</v>
      </c>
      <c r="T2933" t="s">
        <v>751</v>
      </c>
      <c r="U2933" t="s">
        <v>752</v>
      </c>
      <c r="V2933" t="s">
        <v>753</v>
      </c>
      <c r="W2933" t="s">
        <v>393</v>
      </c>
      <c r="X2933" t="s">
        <v>1130</v>
      </c>
      <c r="Y2933" t="s">
        <v>755</v>
      </c>
      <c r="Z2933" t="s">
        <v>380</v>
      </c>
      <c r="AA2933" t="s">
        <v>1128</v>
      </c>
      <c r="AB2933" t="s">
        <v>1129</v>
      </c>
      <c r="AC2933" t="s">
        <v>758</v>
      </c>
      <c r="AD2933" t="s">
        <v>1049</v>
      </c>
      <c r="AE2933" t="s">
        <v>472</v>
      </c>
      <c r="AF2933" t="s">
        <v>882</v>
      </c>
      <c r="AG2933" t="s">
        <v>761</v>
      </c>
      <c r="AH2933" t="s">
        <v>762</v>
      </c>
      <c r="AI2933" t="s">
        <v>883</v>
      </c>
      <c r="AJ2933">
        <v>7278.87</v>
      </c>
      <c r="AK2933">
        <v>0</v>
      </c>
      <c r="AL2933">
        <v>0</v>
      </c>
      <c r="AM2933" t="s">
        <v>764</v>
      </c>
      <c r="AN2933" t="s">
        <v>764</v>
      </c>
      <c r="AO2933" t="s">
        <v>764</v>
      </c>
    </row>
    <row r="2934" spans="1:41" x14ac:dyDescent="0.35">
      <c r="A2934">
        <v>1024737</v>
      </c>
      <c r="B2934" t="s">
        <v>740</v>
      </c>
      <c r="C2934" t="s">
        <v>741</v>
      </c>
      <c r="D2934" t="s">
        <v>375</v>
      </c>
      <c r="E2934" t="s">
        <v>470</v>
      </c>
      <c r="F2934" t="s">
        <v>907</v>
      </c>
      <c r="G2934">
        <v>2021</v>
      </c>
      <c r="H2934">
        <v>1</v>
      </c>
      <c r="I2934" t="s">
        <v>858</v>
      </c>
      <c r="J2934" s="29">
        <v>44224</v>
      </c>
      <c r="K2934" t="s">
        <v>744</v>
      </c>
      <c r="L2934" t="s">
        <v>745</v>
      </c>
      <c r="M2934" t="s">
        <v>910</v>
      </c>
      <c r="N2934" t="s">
        <v>911</v>
      </c>
      <c r="O2934" t="s">
        <v>912</v>
      </c>
      <c r="P2934" t="s">
        <v>673</v>
      </c>
      <c r="Q2934" t="s">
        <v>749</v>
      </c>
      <c r="R2934" t="s">
        <v>471</v>
      </c>
      <c r="S2934" t="s">
        <v>1041</v>
      </c>
      <c r="T2934" t="s">
        <v>751</v>
      </c>
      <c r="U2934" t="s">
        <v>752</v>
      </c>
      <c r="V2934" t="s">
        <v>753</v>
      </c>
      <c r="W2934" t="s">
        <v>378</v>
      </c>
      <c r="X2934" t="s">
        <v>1131</v>
      </c>
      <c r="Y2934" t="s">
        <v>755</v>
      </c>
      <c r="Z2934" t="s">
        <v>380</v>
      </c>
      <c r="AA2934" t="s">
        <v>1128</v>
      </c>
      <c r="AB2934" t="s">
        <v>1129</v>
      </c>
      <c r="AC2934" t="s">
        <v>758</v>
      </c>
      <c r="AD2934" t="s">
        <v>1049</v>
      </c>
      <c r="AE2934" t="s">
        <v>472</v>
      </c>
      <c r="AF2934" t="s">
        <v>882</v>
      </c>
      <c r="AG2934" t="s">
        <v>761</v>
      </c>
      <c r="AH2934" t="s">
        <v>762</v>
      </c>
      <c r="AI2934" t="s">
        <v>883</v>
      </c>
      <c r="AJ2934">
        <v>23217.599999999999</v>
      </c>
      <c r="AK2934">
        <v>0</v>
      </c>
      <c r="AL2934">
        <v>0</v>
      </c>
      <c r="AM2934" t="s">
        <v>764</v>
      </c>
      <c r="AN2934" t="s">
        <v>764</v>
      </c>
      <c r="AO2934" t="s">
        <v>764</v>
      </c>
    </row>
    <row r="2935" spans="1:41" x14ac:dyDescent="0.35">
      <c r="A2935">
        <v>1024737</v>
      </c>
      <c r="B2935" t="s">
        <v>740</v>
      </c>
      <c r="C2935" t="s">
        <v>741</v>
      </c>
      <c r="D2935" t="s">
        <v>375</v>
      </c>
      <c r="E2935" t="s">
        <v>470</v>
      </c>
      <c r="F2935" t="s">
        <v>907</v>
      </c>
      <c r="G2935">
        <v>2021</v>
      </c>
      <c r="H2935">
        <v>1</v>
      </c>
      <c r="I2935" t="s">
        <v>858</v>
      </c>
      <c r="J2935" s="29">
        <v>44226</v>
      </c>
      <c r="K2935" t="s">
        <v>744</v>
      </c>
      <c r="L2935" t="s">
        <v>847</v>
      </c>
      <c r="M2935" t="s">
        <v>908</v>
      </c>
      <c r="N2935" t="s">
        <v>909</v>
      </c>
      <c r="O2935" t="s">
        <v>872</v>
      </c>
      <c r="P2935" t="s">
        <v>673</v>
      </c>
      <c r="Q2935" t="s">
        <v>749</v>
      </c>
      <c r="R2935" t="s">
        <v>471</v>
      </c>
      <c r="S2935" t="s">
        <v>1041</v>
      </c>
      <c r="T2935" t="s">
        <v>751</v>
      </c>
      <c r="U2935" t="s">
        <v>752</v>
      </c>
      <c r="V2935" t="s">
        <v>753</v>
      </c>
      <c r="W2935" t="s">
        <v>378</v>
      </c>
      <c r="X2935" t="s">
        <v>1131</v>
      </c>
      <c r="Y2935" t="s">
        <v>755</v>
      </c>
      <c r="Z2935" t="s">
        <v>380</v>
      </c>
      <c r="AA2935" t="s">
        <v>1128</v>
      </c>
      <c r="AB2935" t="s">
        <v>1129</v>
      </c>
      <c r="AC2935" t="s">
        <v>758</v>
      </c>
      <c r="AD2935" t="s">
        <v>1049</v>
      </c>
      <c r="AE2935" t="s">
        <v>472</v>
      </c>
      <c r="AF2935" t="s">
        <v>882</v>
      </c>
      <c r="AG2935" t="s">
        <v>761</v>
      </c>
      <c r="AH2935" t="s">
        <v>762</v>
      </c>
      <c r="AI2935" t="s">
        <v>883</v>
      </c>
      <c r="AJ2935">
        <v>2507.4699999999998</v>
      </c>
      <c r="AK2935">
        <v>0</v>
      </c>
      <c r="AL2935">
        <v>0</v>
      </c>
      <c r="AM2935" t="s">
        <v>764</v>
      </c>
      <c r="AN2935" t="s">
        <v>764</v>
      </c>
      <c r="AO2935" t="s">
        <v>764</v>
      </c>
    </row>
    <row r="2936" spans="1:41" x14ac:dyDescent="0.35">
      <c r="A2936">
        <v>1024737</v>
      </c>
      <c r="B2936" t="s">
        <v>740</v>
      </c>
      <c r="C2936" t="s">
        <v>741</v>
      </c>
      <c r="D2936" t="s">
        <v>375</v>
      </c>
      <c r="E2936" t="s">
        <v>470</v>
      </c>
      <c r="F2936" t="s">
        <v>907</v>
      </c>
      <c r="G2936">
        <v>2021</v>
      </c>
      <c r="H2936">
        <v>1</v>
      </c>
      <c r="I2936" t="s">
        <v>858</v>
      </c>
      <c r="J2936" s="29">
        <v>44226</v>
      </c>
      <c r="K2936" t="s">
        <v>744</v>
      </c>
      <c r="L2936" t="s">
        <v>847</v>
      </c>
      <c r="M2936" t="s">
        <v>908</v>
      </c>
      <c r="N2936" t="s">
        <v>909</v>
      </c>
      <c r="O2936" t="s">
        <v>872</v>
      </c>
      <c r="P2936" t="s">
        <v>673</v>
      </c>
      <c r="Q2936" t="s">
        <v>749</v>
      </c>
      <c r="R2936" t="s">
        <v>471</v>
      </c>
      <c r="S2936" t="s">
        <v>1041</v>
      </c>
      <c r="T2936" t="s">
        <v>751</v>
      </c>
      <c r="U2936" t="s">
        <v>752</v>
      </c>
      <c r="V2936" t="s">
        <v>753</v>
      </c>
      <c r="W2936" t="s">
        <v>378</v>
      </c>
      <c r="X2936" t="s">
        <v>1131</v>
      </c>
      <c r="Y2936" t="s">
        <v>755</v>
      </c>
      <c r="Z2936" t="s">
        <v>380</v>
      </c>
      <c r="AA2936" t="s">
        <v>1128</v>
      </c>
      <c r="AB2936" t="s">
        <v>1129</v>
      </c>
      <c r="AC2936" t="s">
        <v>758</v>
      </c>
      <c r="AD2936" t="s">
        <v>1049</v>
      </c>
      <c r="AE2936" t="s">
        <v>472</v>
      </c>
      <c r="AF2936" t="s">
        <v>882</v>
      </c>
      <c r="AG2936" t="s">
        <v>761</v>
      </c>
      <c r="AH2936" t="s">
        <v>762</v>
      </c>
      <c r="AI2936" t="s">
        <v>883</v>
      </c>
      <c r="AJ2936">
        <v>1249.81</v>
      </c>
      <c r="AK2936">
        <v>0</v>
      </c>
      <c r="AL2936">
        <v>0</v>
      </c>
      <c r="AM2936" t="s">
        <v>764</v>
      </c>
      <c r="AN2936" t="s">
        <v>764</v>
      </c>
      <c r="AO2936" t="s">
        <v>764</v>
      </c>
    </row>
    <row r="2937" spans="1:41" x14ac:dyDescent="0.35">
      <c r="A2937">
        <v>1024738</v>
      </c>
      <c r="B2937" t="s">
        <v>740</v>
      </c>
      <c r="C2937" t="s">
        <v>741</v>
      </c>
      <c r="D2937" t="s">
        <v>375</v>
      </c>
      <c r="E2937" t="s">
        <v>474</v>
      </c>
      <c r="F2937" t="s">
        <v>907</v>
      </c>
      <c r="G2937">
        <v>2021</v>
      </c>
      <c r="H2937">
        <v>1</v>
      </c>
      <c r="I2937" t="s">
        <v>858</v>
      </c>
      <c r="J2937" s="29">
        <v>44224</v>
      </c>
      <c r="K2937" t="s">
        <v>744</v>
      </c>
      <c r="L2937" t="s">
        <v>745</v>
      </c>
      <c r="M2937" t="s">
        <v>910</v>
      </c>
      <c r="N2937" t="s">
        <v>911</v>
      </c>
      <c r="O2937" t="s">
        <v>912</v>
      </c>
      <c r="P2937" t="s">
        <v>673</v>
      </c>
      <c r="Q2937" t="s">
        <v>749</v>
      </c>
      <c r="R2937" t="s">
        <v>471</v>
      </c>
      <c r="S2937" t="s">
        <v>1041</v>
      </c>
      <c r="T2937" t="s">
        <v>751</v>
      </c>
      <c r="U2937" t="s">
        <v>752</v>
      </c>
      <c r="V2937" t="s">
        <v>753</v>
      </c>
      <c r="W2937" t="s">
        <v>392</v>
      </c>
      <c r="X2937" t="s">
        <v>881</v>
      </c>
      <c r="Y2937" t="s">
        <v>755</v>
      </c>
      <c r="Z2937" t="s">
        <v>380</v>
      </c>
      <c r="AA2937" t="s">
        <v>1128</v>
      </c>
      <c r="AB2937" t="s">
        <v>1129</v>
      </c>
      <c r="AC2937" t="s">
        <v>758</v>
      </c>
      <c r="AD2937" t="s">
        <v>1049</v>
      </c>
      <c r="AE2937" t="s">
        <v>472</v>
      </c>
      <c r="AF2937" t="s">
        <v>882</v>
      </c>
      <c r="AG2937" t="s">
        <v>761</v>
      </c>
      <c r="AH2937" t="s">
        <v>762</v>
      </c>
      <c r="AI2937" t="s">
        <v>883</v>
      </c>
      <c r="AJ2937">
        <v>2612.89</v>
      </c>
      <c r="AK2937">
        <v>0</v>
      </c>
      <c r="AL2937">
        <v>0</v>
      </c>
      <c r="AM2937" t="s">
        <v>764</v>
      </c>
      <c r="AN2937" t="s">
        <v>764</v>
      </c>
      <c r="AO2937" t="s">
        <v>764</v>
      </c>
    </row>
    <row r="2938" spans="1:41" x14ac:dyDescent="0.35">
      <c r="A2938">
        <v>1399960</v>
      </c>
      <c r="B2938" t="s">
        <v>740</v>
      </c>
      <c r="C2938" t="s">
        <v>741</v>
      </c>
      <c r="D2938" t="s">
        <v>375</v>
      </c>
      <c r="E2938" t="s">
        <v>477</v>
      </c>
      <c r="F2938" t="s">
        <v>907</v>
      </c>
      <c r="G2938">
        <v>2021</v>
      </c>
      <c r="H2938">
        <v>1</v>
      </c>
      <c r="I2938" t="s">
        <v>858</v>
      </c>
      <c r="J2938" s="29">
        <v>44224</v>
      </c>
      <c r="K2938" t="s">
        <v>744</v>
      </c>
      <c r="L2938" t="s">
        <v>745</v>
      </c>
      <c r="M2938" t="s">
        <v>910</v>
      </c>
      <c r="N2938" t="s">
        <v>911</v>
      </c>
      <c r="O2938" t="s">
        <v>912</v>
      </c>
      <c r="P2938" t="s">
        <v>673</v>
      </c>
      <c r="Q2938" t="s">
        <v>749</v>
      </c>
      <c r="R2938" t="s">
        <v>471</v>
      </c>
      <c r="S2938" t="s">
        <v>1041</v>
      </c>
      <c r="T2938" t="s">
        <v>751</v>
      </c>
      <c r="U2938" t="s">
        <v>752</v>
      </c>
      <c r="V2938" t="s">
        <v>753</v>
      </c>
      <c r="W2938" t="s">
        <v>401</v>
      </c>
      <c r="X2938" t="s">
        <v>1113</v>
      </c>
      <c r="Y2938" t="s">
        <v>755</v>
      </c>
      <c r="Z2938" t="s">
        <v>380</v>
      </c>
      <c r="AA2938" t="s">
        <v>1128</v>
      </c>
      <c r="AB2938" t="s">
        <v>1129</v>
      </c>
      <c r="AC2938" t="s">
        <v>758</v>
      </c>
      <c r="AD2938" t="s">
        <v>1049</v>
      </c>
      <c r="AE2938" t="s">
        <v>472</v>
      </c>
      <c r="AF2938" t="s">
        <v>1056</v>
      </c>
      <c r="AG2938" t="s">
        <v>761</v>
      </c>
      <c r="AH2938" t="s">
        <v>762</v>
      </c>
      <c r="AI2938" t="s">
        <v>1057</v>
      </c>
      <c r="AJ2938">
        <v>245.04</v>
      </c>
      <c r="AK2938">
        <v>0</v>
      </c>
      <c r="AL2938">
        <v>0</v>
      </c>
      <c r="AM2938" t="s">
        <v>764</v>
      </c>
      <c r="AN2938" t="s">
        <v>764</v>
      </c>
      <c r="AO2938" t="s">
        <v>764</v>
      </c>
    </row>
    <row r="2939" spans="1:41" x14ac:dyDescent="0.35">
      <c r="A2939">
        <v>1399960</v>
      </c>
      <c r="B2939" t="s">
        <v>740</v>
      </c>
      <c r="C2939" t="s">
        <v>741</v>
      </c>
      <c r="D2939" t="s">
        <v>375</v>
      </c>
      <c r="E2939" t="s">
        <v>477</v>
      </c>
      <c r="F2939" t="s">
        <v>907</v>
      </c>
      <c r="G2939">
        <v>2021</v>
      </c>
      <c r="H2939">
        <v>1</v>
      </c>
      <c r="I2939" t="s">
        <v>858</v>
      </c>
      <c r="J2939" s="29">
        <v>44226</v>
      </c>
      <c r="K2939" t="s">
        <v>744</v>
      </c>
      <c r="L2939" t="s">
        <v>847</v>
      </c>
      <c r="M2939" t="s">
        <v>908</v>
      </c>
      <c r="N2939" t="s">
        <v>909</v>
      </c>
      <c r="O2939" t="s">
        <v>872</v>
      </c>
      <c r="P2939" t="s">
        <v>673</v>
      </c>
      <c r="Q2939" t="s">
        <v>749</v>
      </c>
      <c r="R2939" t="s">
        <v>471</v>
      </c>
      <c r="S2939" t="s">
        <v>1041</v>
      </c>
      <c r="T2939" t="s">
        <v>751</v>
      </c>
      <c r="U2939" t="s">
        <v>752</v>
      </c>
      <c r="V2939" t="s">
        <v>753</v>
      </c>
      <c r="W2939" t="s">
        <v>401</v>
      </c>
      <c r="X2939" t="s">
        <v>1113</v>
      </c>
      <c r="Y2939" t="s">
        <v>755</v>
      </c>
      <c r="Z2939" t="s">
        <v>380</v>
      </c>
      <c r="AA2939" t="s">
        <v>1128</v>
      </c>
      <c r="AB2939" t="s">
        <v>1129</v>
      </c>
      <c r="AC2939" t="s">
        <v>758</v>
      </c>
      <c r="AD2939" t="s">
        <v>1049</v>
      </c>
      <c r="AE2939" t="s">
        <v>472</v>
      </c>
      <c r="AF2939" t="s">
        <v>1056</v>
      </c>
      <c r="AG2939" t="s">
        <v>761</v>
      </c>
      <c r="AH2939" t="s">
        <v>762</v>
      </c>
      <c r="AI2939" t="s">
        <v>1057</v>
      </c>
      <c r="AJ2939">
        <v>863.5</v>
      </c>
      <c r="AK2939">
        <v>0</v>
      </c>
      <c r="AL2939">
        <v>0</v>
      </c>
      <c r="AM2939" t="s">
        <v>764</v>
      </c>
      <c r="AN2939" t="s">
        <v>764</v>
      </c>
      <c r="AO2939" t="s">
        <v>764</v>
      </c>
    </row>
    <row r="2940" spans="1:41" x14ac:dyDescent="0.35">
      <c r="A2940">
        <v>1399960</v>
      </c>
      <c r="B2940" t="s">
        <v>740</v>
      </c>
      <c r="C2940" t="s">
        <v>741</v>
      </c>
      <c r="D2940" t="s">
        <v>375</v>
      </c>
      <c r="E2940" t="s">
        <v>477</v>
      </c>
      <c r="F2940" t="s">
        <v>907</v>
      </c>
      <c r="G2940">
        <v>2021</v>
      </c>
      <c r="H2940">
        <v>1</v>
      </c>
      <c r="I2940" t="s">
        <v>858</v>
      </c>
      <c r="J2940" s="29">
        <v>44226</v>
      </c>
      <c r="K2940" t="s">
        <v>744</v>
      </c>
      <c r="L2940" t="s">
        <v>847</v>
      </c>
      <c r="M2940" t="s">
        <v>908</v>
      </c>
      <c r="N2940" t="s">
        <v>909</v>
      </c>
      <c r="O2940" t="s">
        <v>872</v>
      </c>
      <c r="P2940" t="s">
        <v>673</v>
      </c>
      <c r="Q2940" t="s">
        <v>749</v>
      </c>
      <c r="R2940" t="s">
        <v>471</v>
      </c>
      <c r="S2940" t="s">
        <v>1041</v>
      </c>
      <c r="T2940" t="s">
        <v>751</v>
      </c>
      <c r="U2940" t="s">
        <v>752</v>
      </c>
      <c r="V2940" t="s">
        <v>753</v>
      </c>
      <c r="W2940" t="s">
        <v>401</v>
      </c>
      <c r="X2940" t="s">
        <v>1113</v>
      </c>
      <c r="Y2940" t="s">
        <v>755</v>
      </c>
      <c r="Z2940" t="s">
        <v>380</v>
      </c>
      <c r="AA2940" t="s">
        <v>1128</v>
      </c>
      <c r="AB2940" t="s">
        <v>1129</v>
      </c>
      <c r="AC2940" t="s">
        <v>758</v>
      </c>
      <c r="AD2940" t="s">
        <v>1049</v>
      </c>
      <c r="AE2940" t="s">
        <v>472</v>
      </c>
      <c r="AF2940" t="s">
        <v>1056</v>
      </c>
      <c r="AG2940" t="s">
        <v>761</v>
      </c>
      <c r="AH2940" t="s">
        <v>762</v>
      </c>
      <c r="AI2940" t="s">
        <v>1057</v>
      </c>
      <c r="AJ2940">
        <v>763.71</v>
      </c>
      <c r="AK2940">
        <v>0</v>
      </c>
      <c r="AL2940">
        <v>0</v>
      </c>
      <c r="AM2940" t="s">
        <v>764</v>
      </c>
      <c r="AN2940" t="s">
        <v>764</v>
      </c>
      <c r="AO2940" t="s">
        <v>764</v>
      </c>
    </row>
    <row r="2941" spans="1:41" x14ac:dyDescent="0.35">
      <c r="A2941">
        <v>1720211</v>
      </c>
      <c r="B2941" t="s">
        <v>740</v>
      </c>
      <c r="C2941" t="s">
        <v>741</v>
      </c>
      <c r="D2941" t="s">
        <v>375</v>
      </c>
      <c r="E2941" t="s">
        <v>476</v>
      </c>
      <c r="F2941" t="s">
        <v>907</v>
      </c>
      <c r="G2941">
        <v>2021</v>
      </c>
      <c r="H2941">
        <v>1</v>
      </c>
      <c r="I2941" t="s">
        <v>858</v>
      </c>
      <c r="J2941" s="29">
        <v>44226</v>
      </c>
      <c r="K2941" t="s">
        <v>744</v>
      </c>
      <c r="L2941" t="s">
        <v>847</v>
      </c>
      <c r="M2941" t="s">
        <v>908</v>
      </c>
      <c r="N2941" t="s">
        <v>909</v>
      </c>
      <c r="O2941" t="s">
        <v>872</v>
      </c>
      <c r="P2941" t="s">
        <v>673</v>
      </c>
      <c r="Q2941" t="s">
        <v>749</v>
      </c>
      <c r="R2941" t="s">
        <v>471</v>
      </c>
      <c r="S2941" t="s">
        <v>1041</v>
      </c>
      <c r="T2941" t="s">
        <v>751</v>
      </c>
      <c r="U2941" t="s">
        <v>752</v>
      </c>
      <c r="V2941" t="s">
        <v>753</v>
      </c>
      <c r="W2941" t="s">
        <v>399</v>
      </c>
      <c r="X2941" t="s">
        <v>1115</v>
      </c>
      <c r="Y2941" t="s">
        <v>755</v>
      </c>
      <c r="Z2941" t="s">
        <v>380</v>
      </c>
      <c r="AA2941" t="s">
        <v>1128</v>
      </c>
      <c r="AB2941" t="s">
        <v>1129</v>
      </c>
      <c r="AC2941" t="s">
        <v>758</v>
      </c>
      <c r="AD2941" t="s">
        <v>1049</v>
      </c>
      <c r="AE2941" t="s">
        <v>472</v>
      </c>
      <c r="AF2941" t="s">
        <v>882</v>
      </c>
      <c r="AG2941" t="s">
        <v>761</v>
      </c>
      <c r="AH2941" t="s">
        <v>762</v>
      </c>
      <c r="AI2941" t="s">
        <v>883</v>
      </c>
      <c r="AJ2941">
        <v>952.77</v>
      </c>
      <c r="AK2941">
        <v>0</v>
      </c>
      <c r="AL2941">
        <v>0</v>
      </c>
      <c r="AM2941" t="s">
        <v>764</v>
      </c>
      <c r="AN2941" t="s">
        <v>764</v>
      </c>
      <c r="AO2941" t="s">
        <v>764</v>
      </c>
    </row>
    <row r="2942" spans="1:41" x14ac:dyDescent="0.35">
      <c r="A2942">
        <v>1060738</v>
      </c>
      <c r="B2942" t="s">
        <v>740</v>
      </c>
      <c r="C2942" t="s">
        <v>741</v>
      </c>
      <c r="D2942" t="s">
        <v>375</v>
      </c>
      <c r="E2942" t="s">
        <v>475</v>
      </c>
      <c r="F2942" t="s">
        <v>907</v>
      </c>
      <c r="G2942">
        <v>2021</v>
      </c>
      <c r="H2942">
        <v>1</v>
      </c>
      <c r="I2942" t="s">
        <v>858</v>
      </c>
      <c r="J2942" s="29">
        <v>44224</v>
      </c>
      <c r="K2942" t="s">
        <v>744</v>
      </c>
      <c r="L2942" t="s">
        <v>745</v>
      </c>
      <c r="M2942" t="s">
        <v>910</v>
      </c>
      <c r="N2942" t="s">
        <v>911</v>
      </c>
      <c r="O2942" t="s">
        <v>912</v>
      </c>
      <c r="P2942" t="s">
        <v>673</v>
      </c>
      <c r="Q2942" t="s">
        <v>749</v>
      </c>
      <c r="R2942" t="s">
        <v>471</v>
      </c>
      <c r="S2942" t="s">
        <v>1041</v>
      </c>
      <c r="T2942" t="s">
        <v>751</v>
      </c>
      <c r="U2942" t="s">
        <v>752</v>
      </c>
      <c r="V2942" t="s">
        <v>753</v>
      </c>
      <c r="W2942" t="s">
        <v>395</v>
      </c>
      <c r="X2942" t="s">
        <v>1132</v>
      </c>
      <c r="Y2942" t="s">
        <v>755</v>
      </c>
      <c r="Z2942" t="s">
        <v>380</v>
      </c>
      <c r="AA2942" t="s">
        <v>1128</v>
      </c>
      <c r="AB2942" t="s">
        <v>1129</v>
      </c>
      <c r="AC2942" t="s">
        <v>758</v>
      </c>
      <c r="AD2942" t="s">
        <v>1049</v>
      </c>
      <c r="AE2942" t="s">
        <v>472</v>
      </c>
      <c r="AF2942" t="s">
        <v>882</v>
      </c>
      <c r="AG2942" t="s">
        <v>761</v>
      </c>
      <c r="AH2942" t="s">
        <v>762</v>
      </c>
      <c r="AI2942" t="s">
        <v>883</v>
      </c>
      <c r="AJ2942">
        <v>763.92</v>
      </c>
      <c r="AK2942">
        <v>0</v>
      </c>
      <c r="AL2942">
        <v>0</v>
      </c>
      <c r="AM2942" t="s">
        <v>764</v>
      </c>
      <c r="AN2942" t="s">
        <v>764</v>
      </c>
      <c r="AO2942" t="s">
        <v>764</v>
      </c>
    </row>
    <row r="2943" spans="1:41" x14ac:dyDescent="0.35">
      <c r="A2943">
        <v>1024998</v>
      </c>
      <c r="B2943" t="s">
        <v>740</v>
      </c>
      <c r="C2943" t="s">
        <v>741</v>
      </c>
      <c r="D2943" t="s">
        <v>375</v>
      </c>
      <c r="E2943" t="s">
        <v>394</v>
      </c>
      <c r="F2943" t="s">
        <v>907</v>
      </c>
      <c r="G2943">
        <v>2021</v>
      </c>
      <c r="H2943">
        <v>1</v>
      </c>
      <c r="I2943" t="s">
        <v>858</v>
      </c>
      <c r="J2943" s="29">
        <v>44224</v>
      </c>
      <c r="K2943" t="s">
        <v>744</v>
      </c>
      <c r="L2943" t="s">
        <v>745</v>
      </c>
      <c r="M2943" t="s">
        <v>910</v>
      </c>
      <c r="N2943" t="s">
        <v>911</v>
      </c>
      <c r="O2943" t="s">
        <v>912</v>
      </c>
      <c r="P2943" t="s">
        <v>673</v>
      </c>
      <c r="Q2943" t="s">
        <v>749</v>
      </c>
      <c r="R2943" t="s">
        <v>376</v>
      </c>
      <c r="S2943" t="s">
        <v>1042</v>
      </c>
      <c r="T2943" t="s">
        <v>751</v>
      </c>
      <c r="U2943" t="s">
        <v>752</v>
      </c>
      <c r="V2943" t="s">
        <v>753</v>
      </c>
      <c r="W2943" t="s">
        <v>395</v>
      </c>
      <c r="X2943" t="s">
        <v>1132</v>
      </c>
      <c r="Y2943" t="s">
        <v>755</v>
      </c>
      <c r="Z2943" t="s">
        <v>380</v>
      </c>
      <c r="AA2943" t="s">
        <v>1128</v>
      </c>
      <c r="AB2943" t="s">
        <v>1129</v>
      </c>
      <c r="AC2943" t="s">
        <v>758</v>
      </c>
      <c r="AD2943" t="s">
        <v>1049</v>
      </c>
      <c r="AE2943" t="s">
        <v>768</v>
      </c>
      <c r="AF2943" t="s">
        <v>882</v>
      </c>
      <c r="AG2943" t="s">
        <v>761</v>
      </c>
      <c r="AH2943" t="s">
        <v>762</v>
      </c>
      <c r="AI2943" t="s">
        <v>883</v>
      </c>
      <c r="AJ2943">
        <v>7.98</v>
      </c>
      <c r="AK2943">
        <v>0</v>
      </c>
      <c r="AL2943">
        <v>0</v>
      </c>
      <c r="AM2943" t="s">
        <v>764</v>
      </c>
      <c r="AN2943" t="s">
        <v>764</v>
      </c>
      <c r="AO2943" t="s">
        <v>764</v>
      </c>
    </row>
    <row r="2944" spans="1:41" x14ac:dyDescent="0.35">
      <c r="A2944">
        <v>1024998</v>
      </c>
      <c r="B2944" t="s">
        <v>740</v>
      </c>
      <c r="C2944" t="s">
        <v>741</v>
      </c>
      <c r="D2944" t="s">
        <v>375</v>
      </c>
      <c r="E2944" t="s">
        <v>394</v>
      </c>
      <c r="F2944" t="s">
        <v>907</v>
      </c>
      <c r="G2944">
        <v>2021</v>
      </c>
      <c r="H2944">
        <v>1</v>
      </c>
      <c r="I2944" t="s">
        <v>858</v>
      </c>
      <c r="J2944" s="29">
        <v>44226</v>
      </c>
      <c r="K2944" t="s">
        <v>744</v>
      </c>
      <c r="L2944" t="s">
        <v>847</v>
      </c>
      <c r="M2944" t="s">
        <v>908</v>
      </c>
      <c r="N2944" t="s">
        <v>909</v>
      </c>
      <c r="O2944" t="s">
        <v>872</v>
      </c>
      <c r="P2944" t="s">
        <v>673</v>
      </c>
      <c r="Q2944" t="s">
        <v>749</v>
      </c>
      <c r="R2944" t="s">
        <v>376</v>
      </c>
      <c r="S2944" t="s">
        <v>1042</v>
      </c>
      <c r="T2944" t="s">
        <v>751</v>
      </c>
      <c r="U2944" t="s">
        <v>752</v>
      </c>
      <c r="V2944" t="s">
        <v>753</v>
      </c>
      <c r="W2944" t="s">
        <v>395</v>
      </c>
      <c r="X2944" t="s">
        <v>1132</v>
      </c>
      <c r="Y2944" t="s">
        <v>755</v>
      </c>
      <c r="Z2944" t="s">
        <v>380</v>
      </c>
      <c r="AA2944" t="s">
        <v>1128</v>
      </c>
      <c r="AB2944" t="s">
        <v>1129</v>
      </c>
      <c r="AC2944" t="s">
        <v>758</v>
      </c>
      <c r="AD2944" t="s">
        <v>1049</v>
      </c>
      <c r="AE2944" t="s">
        <v>768</v>
      </c>
      <c r="AF2944" t="s">
        <v>882</v>
      </c>
      <c r="AG2944" t="s">
        <v>761</v>
      </c>
      <c r="AH2944" t="s">
        <v>762</v>
      </c>
      <c r="AI2944" t="s">
        <v>883</v>
      </c>
      <c r="AJ2944">
        <v>1291.8699999999999</v>
      </c>
      <c r="AK2944">
        <v>0</v>
      </c>
      <c r="AL2944">
        <v>0</v>
      </c>
      <c r="AM2944" t="s">
        <v>764</v>
      </c>
      <c r="AN2944" t="s">
        <v>764</v>
      </c>
      <c r="AO2944" t="s">
        <v>764</v>
      </c>
    </row>
    <row r="2945" spans="1:41" x14ac:dyDescent="0.35">
      <c r="A2945">
        <v>1024998</v>
      </c>
      <c r="B2945" t="s">
        <v>740</v>
      </c>
      <c r="C2945" t="s">
        <v>741</v>
      </c>
      <c r="D2945" t="s">
        <v>375</v>
      </c>
      <c r="E2945" t="s">
        <v>394</v>
      </c>
      <c r="F2945" t="s">
        <v>907</v>
      </c>
      <c r="G2945">
        <v>2021</v>
      </c>
      <c r="H2945">
        <v>1</v>
      </c>
      <c r="I2945" t="s">
        <v>858</v>
      </c>
      <c r="J2945" s="29">
        <v>44226</v>
      </c>
      <c r="K2945" t="s">
        <v>744</v>
      </c>
      <c r="L2945" t="s">
        <v>847</v>
      </c>
      <c r="M2945" t="s">
        <v>908</v>
      </c>
      <c r="N2945" t="s">
        <v>909</v>
      </c>
      <c r="O2945" t="s">
        <v>872</v>
      </c>
      <c r="P2945" t="s">
        <v>673</v>
      </c>
      <c r="Q2945" t="s">
        <v>749</v>
      </c>
      <c r="R2945" t="s">
        <v>376</v>
      </c>
      <c r="S2945" t="s">
        <v>1042</v>
      </c>
      <c r="T2945" t="s">
        <v>751</v>
      </c>
      <c r="U2945" t="s">
        <v>752</v>
      </c>
      <c r="V2945" t="s">
        <v>753</v>
      </c>
      <c r="W2945" t="s">
        <v>395</v>
      </c>
      <c r="X2945" t="s">
        <v>1132</v>
      </c>
      <c r="Y2945" t="s">
        <v>755</v>
      </c>
      <c r="Z2945" t="s">
        <v>380</v>
      </c>
      <c r="AA2945" t="s">
        <v>1128</v>
      </c>
      <c r="AB2945" t="s">
        <v>1129</v>
      </c>
      <c r="AC2945" t="s">
        <v>758</v>
      </c>
      <c r="AD2945" t="s">
        <v>1049</v>
      </c>
      <c r="AE2945" t="s">
        <v>768</v>
      </c>
      <c r="AF2945" t="s">
        <v>882</v>
      </c>
      <c r="AG2945" t="s">
        <v>761</v>
      </c>
      <c r="AH2945" t="s">
        <v>762</v>
      </c>
      <c r="AI2945" t="s">
        <v>883</v>
      </c>
      <c r="AJ2945">
        <v>9283.2800000000007</v>
      </c>
      <c r="AK2945">
        <v>0</v>
      </c>
      <c r="AL2945">
        <v>0</v>
      </c>
      <c r="AM2945" t="s">
        <v>764</v>
      </c>
      <c r="AN2945" t="s">
        <v>764</v>
      </c>
      <c r="AO2945" t="s">
        <v>764</v>
      </c>
    </row>
    <row r="2946" spans="1:41" x14ac:dyDescent="0.35">
      <c r="A2946">
        <v>1024998</v>
      </c>
      <c r="B2946" t="s">
        <v>740</v>
      </c>
      <c r="C2946" t="s">
        <v>741</v>
      </c>
      <c r="D2946" t="s">
        <v>375</v>
      </c>
      <c r="E2946" t="s">
        <v>394</v>
      </c>
      <c r="F2946" t="s">
        <v>907</v>
      </c>
      <c r="G2946">
        <v>2021</v>
      </c>
      <c r="H2946">
        <v>1</v>
      </c>
      <c r="I2946" t="s">
        <v>858</v>
      </c>
      <c r="J2946" s="29">
        <v>44226</v>
      </c>
      <c r="K2946" t="s">
        <v>744</v>
      </c>
      <c r="L2946" t="s">
        <v>847</v>
      </c>
      <c r="M2946" t="s">
        <v>908</v>
      </c>
      <c r="N2946" t="s">
        <v>909</v>
      </c>
      <c r="O2946" t="s">
        <v>872</v>
      </c>
      <c r="P2946" t="s">
        <v>673</v>
      </c>
      <c r="Q2946" t="s">
        <v>749</v>
      </c>
      <c r="R2946" t="s">
        <v>376</v>
      </c>
      <c r="S2946" t="s">
        <v>1042</v>
      </c>
      <c r="T2946" t="s">
        <v>751</v>
      </c>
      <c r="U2946" t="s">
        <v>752</v>
      </c>
      <c r="V2946" t="s">
        <v>753</v>
      </c>
      <c r="W2946" t="s">
        <v>395</v>
      </c>
      <c r="X2946" t="s">
        <v>1132</v>
      </c>
      <c r="Y2946" t="s">
        <v>755</v>
      </c>
      <c r="Z2946" t="s">
        <v>380</v>
      </c>
      <c r="AA2946" t="s">
        <v>1128</v>
      </c>
      <c r="AB2946" t="s">
        <v>1129</v>
      </c>
      <c r="AC2946" t="s">
        <v>758</v>
      </c>
      <c r="AD2946" t="s">
        <v>1049</v>
      </c>
      <c r="AE2946" t="s">
        <v>768</v>
      </c>
      <c r="AF2946" t="s">
        <v>882</v>
      </c>
      <c r="AG2946" t="s">
        <v>761</v>
      </c>
      <c r="AH2946" t="s">
        <v>762</v>
      </c>
      <c r="AI2946" t="s">
        <v>883</v>
      </c>
      <c r="AJ2946">
        <v>5613.52</v>
      </c>
      <c r="AK2946">
        <v>0</v>
      </c>
      <c r="AL2946">
        <v>0</v>
      </c>
      <c r="AM2946" t="s">
        <v>764</v>
      </c>
      <c r="AN2946" t="s">
        <v>764</v>
      </c>
      <c r="AO2946" t="s">
        <v>764</v>
      </c>
    </row>
    <row r="2947" spans="1:41" x14ac:dyDescent="0.35">
      <c r="A2947">
        <v>1024998</v>
      </c>
      <c r="B2947" t="s">
        <v>740</v>
      </c>
      <c r="C2947" t="s">
        <v>741</v>
      </c>
      <c r="D2947" t="s">
        <v>375</v>
      </c>
      <c r="E2947" t="s">
        <v>394</v>
      </c>
      <c r="F2947" t="s">
        <v>907</v>
      </c>
      <c r="G2947">
        <v>2021</v>
      </c>
      <c r="H2947">
        <v>1</v>
      </c>
      <c r="I2947" t="s">
        <v>858</v>
      </c>
      <c r="J2947" s="29">
        <v>44226</v>
      </c>
      <c r="K2947" t="s">
        <v>744</v>
      </c>
      <c r="L2947" t="s">
        <v>847</v>
      </c>
      <c r="M2947" t="s">
        <v>908</v>
      </c>
      <c r="N2947" t="s">
        <v>909</v>
      </c>
      <c r="O2947" t="s">
        <v>872</v>
      </c>
      <c r="P2947" t="s">
        <v>673</v>
      </c>
      <c r="Q2947" t="s">
        <v>749</v>
      </c>
      <c r="R2947" t="s">
        <v>376</v>
      </c>
      <c r="S2947" t="s">
        <v>1042</v>
      </c>
      <c r="T2947" t="s">
        <v>751</v>
      </c>
      <c r="U2947" t="s">
        <v>752</v>
      </c>
      <c r="V2947" t="s">
        <v>753</v>
      </c>
      <c r="W2947" t="s">
        <v>395</v>
      </c>
      <c r="X2947" t="s">
        <v>1132</v>
      </c>
      <c r="Y2947" t="s">
        <v>755</v>
      </c>
      <c r="Z2947" t="s">
        <v>380</v>
      </c>
      <c r="AA2947" t="s">
        <v>1128</v>
      </c>
      <c r="AB2947" t="s">
        <v>1129</v>
      </c>
      <c r="AC2947" t="s">
        <v>758</v>
      </c>
      <c r="AD2947" t="s">
        <v>1049</v>
      </c>
      <c r="AE2947" t="s">
        <v>768</v>
      </c>
      <c r="AF2947" t="s">
        <v>882</v>
      </c>
      <c r="AG2947" t="s">
        <v>761</v>
      </c>
      <c r="AH2947" t="s">
        <v>762</v>
      </c>
      <c r="AI2947" t="s">
        <v>883</v>
      </c>
      <c r="AJ2947">
        <v>3564.87</v>
      </c>
      <c r="AK2947">
        <v>0</v>
      </c>
      <c r="AL2947">
        <v>0</v>
      </c>
      <c r="AM2947" t="s">
        <v>764</v>
      </c>
      <c r="AN2947" t="s">
        <v>764</v>
      </c>
      <c r="AO2947" t="s">
        <v>764</v>
      </c>
    </row>
    <row r="2948" spans="1:41" x14ac:dyDescent="0.35">
      <c r="A2948">
        <v>1024998</v>
      </c>
      <c r="B2948" t="s">
        <v>740</v>
      </c>
      <c r="C2948" t="s">
        <v>741</v>
      </c>
      <c r="D2948" t="s">
        <v>375</v>
      </c>
      <c r="E2948" t="s">
        <v>394</v>
      </c>
      <c r="F2948" t="s">
        <v>907</v>
      </c>
      <c r="G2948">
        <v>2021</v>
      </c>
      <c r="H2948">
        <v>1</v>
      </c>
      <c r="I2948" t="s">
        <v>858</v>
      </c>
      <c r="J2948" s="29">
        <v>44226</v>
      </c>
      <c r="K2948" t="s">
        <v>744</v>
      </c>
      <c r="L2948" t="s">
        <v>847</v>
      </c>
      <c r="M2948" t="s">
        <v>908</v>
      </c>
      <c r="N2948" t="s">
        <v>909</v>
      </c>
      <c r="O2948" t="s">
        <v>872</v>
      </c>
      <c r="P2948" t="s">
        <v>673</v>
      </c>
      <c r="Q2948" t="s">
        <v>749</v>
      </c>
      <c r="R2948" t="s">
        <v>376</v>
      </c>
      <c r="S2948" t="s">
        <v>1042</v>
      </c>
      <c r="T2948" t="s">
        <v>751</v>
      </c>
      <c r="U2948" t="s">
        <v>752</v>
      </c>
      <c r="V2948" t="s">
        <v>753</v>
      </c>
      <c r="W2948" t="s">
        <v>395</v>
      </c>
      <c r="X2948" t="s">
        <v>1132</v>
      </c>
      <c r="Y2948" t="s">
        <v>755</v>
      </c>
      <c r="Z2948" t="s">
        <v>380</v>
      </c>
      <c r="AA2948" t="s">
        <v>1128</v>
      </c>
      <c r="AB2948" t="s">
        <v>1129</v>
      </c>
      <c r="AC2948" t="s">
        <v>758</v>
      </c>
      <c r="AD2948" t="s">
        <v>1049</v>
      </c>
      <c r="AE2948" t="s">
        <v>768</v>
      </c>
      <c r="AF2948" t="s">
        <v>882</v>
      </c>
      <c r="AG2948" t="s">
        <v>761</v>
      </c>
      <c r="AH2948" t="s">
        <v>762</v>
      </c>
      <c r="AI2948" t="s">
        <v>883</v>
      </c>
      <c r="AJ2948">
        <v>1554.45</v>
      </c>
      <c r="AK2948">
        <v>0</v>
      </c>
      <c r="AL2948">
        <v>0</v>
      </c>
      <c r="AM2948" t="s">
        <v>764</v>
      </c>
      <c r="AN2948" t="s">
        <v>764</v>
      </c>
      <c r="AO2948" t="s">
        <v>764</v>
      </c>
    </row>
    <row r="2949" spans="1:41" x14ac:dyDescent="0.35">
      <c r="A2949">
        <v>1024999</v>
      </c>
      <c r="B2949" t="s">
        <v>740</v>
      </c>
      <c r="C2949" t="s">
        <v>741</v>
      </c>
      <c r="D2949" t="s">
        <v>375</v>
      </c>
      <c r="E2949" t="s">
        <v>402</v>
      </c>
      <c r="F2949" t="s">
        <v>907</v>
      </c>
      <c r="G2949">
        <v>2021</v>
      </c>
      <c r="H2949">
        <v>1</v>
      </c>
      <c r="I2949" t="s">
        <v>858</v>
      </c>
      <c r="J2949" s="29">
        <v>44224</v>
      </c>
      <c r="K2949" t="s">
        <v>744</v>
      </c>
      <c r="L2949" t="s">
        <v>745</v>
      </c>
      <c r="M2949" t="s">
        <v>910</v>
      </c>
      <c r="N2949" t="s">
        <v>911</v>
      </c>
      <c r="O2949" t="s">
        <v>912</v>
      </c>
      <c r="P2949" t="s">
        <v>673</v>
      </c>
      <c r="Q2949" t="s">
        <v>749</v>
      </c>
      <c r="R2949" t="s">
        <v>376</v>
      </c>
      <c r="S2949" t="s">
        <v>1042</v>
      </c>
      <c r="T2949" t="s">
        <v>751</v>
      </c>
      <c r="U2949" t="s">
        <v>752</v>
      </c>
      <c r="V2949" t="s">
        <v>753</v>
      </c>
      <c r="W2949" t="s">
        <v>403</v>
      </c>
      <c r="X2949" t="s">
        <v>1127</v>
      </c>
      <c r="Y2949" t="s">
        <v>755</v>
      </c>
      <c r="Z2949" t="s">
        <v>380</v>
      </c>
      <c r="AA2949" t="s">
        <v>1128</v>
      </c>
      <c r="AB2949" t="s">
        <v>1129</v>
      </c>
      <c r="AC2949" t="s">
        <v>758</v>
      </c>
      <c r="AD2949" t="s">
        <v>1049</v>
      </c>
      <c r="AE2949" t="s">
        <v>768</v>
      </c>
      <c r="AF2949" t="s">
        <v>882</v>
      </c>
      <c r="AG2949" t="s">
        <v>761</v>
      </c>
      <c r="AH2949" t="s">
        <v>762</v>
      </c>
      <c r="AI2949" t="s">
        <v>883</v>
      </c>
      <c r="AJ2949">
        <v>9710.85</v>
      </c>
      <c r="AK2949">
        <v>0</v>
      </c>
      <c r="AL2949">
        <v>0</v>
      </c>
      <c r="AM2949" t="s">
        <v>764</v>
      </c>
      <c r="AN2949" t="s">
        <v>764</v>
      </c>
      <c r="AO2949" t="s">
        <v>764</v>
      </c>
    </row>
    <row r="2950" spans="1:41" x14ac:dyDescent="0.35">
      <c r="A2950">
        <v>1024999</v>
      </c>
      <c r="B2950" t="s">
        <v>740</v>
      </c>
      <c r="C2950" t="s">
        <v>741</v>
      </c>
      <c r="D2950" t="s">
        <v>375</v>
      </c>
      <c r="E2950" t="s">
        <v>402</v>
      </c>
      <c r="F2950" t="s">
        <v>907</v>
      </c>
      <c r="G2950">
        <v>2021</v>
      </c>
      <c r="H2950">
        <v>1</v>
      </c>
      <c r="I2950" t="s">
        <v>858</v>
      </c>
      <c r="J2950" s="29">
        <v>44223</v>
      </c>
      <c r="K2950" t="s">
        <v>744</v>
      </c>
      <c r="L2950" t="s">
        <v>769</v>
      </c>
      <c r="M2950" t="s">
        <v>918</v>
      </c>
      <c r="N2950" t="s">
        <v>919</v>
      </c>
      <c r="O2950" t="s">
        <v>920</v>
      </c>
      <c r="P2950" t="s">
        <v>673</v>
      </c>
      <c r="Q2950" t="s">
        <v>749</v>
      </c>
      <c r="R2950" t="s">
        <v>376</v>
      </c>
      <c r="S2950" t="s">
        <v>1042</v>
      </c>
      <c r="T2950" t="s">
        <v>751</v>
      </c>
      <c r="U2950" t="s">
        <v>752</v>
      </c>
      <c r="V2950" t="s">
        <v>753</v>
      </c>
      <c r="W2950" t="s">
        <v>403</v>
      </c>
      <c r="X2950" t="s">
        <v>1127</v>
      </c>
      <c r="Y2950" t="s">
        <v>755</v>
      </c>
      <c r="Z2950" t="s">
        <v>380</v>
      </c>
      <c r="AA2950" t="s">
        <v>1128</v>
      </c>
      <c r="AB2950" t="s">
        <v>1129</v>
      </c>
      <c r="AC2950" t="s">
        <v>758</v>
      </c>
      <c r="AD2950" t="s">
        <v>1049</v>
      </c>
      <c r="AE2950" t="s">
        <v>768</v>
      </c>
      <c r="AF2950" t="s">
        <v>882</v>
      </c>
      <c r="AG2950" t="s">
        <v>761</v>
      </c>
      <c r="AH2950" t="s">
        <v>762</v>
      </c>
      <c r="AI2950" t="s">
        <v>883</v>
      </c>
      <c r="AJ2950">
        <v>-10501.62</v>
      </c>
      <c r="AK2950">
        <v>0</v>
      </c>
      <c r="AL2950">
        <v>0</v>
      </c>
      <c r="AM2950" t="s">
        <v>764</v>
      </c>
      <c r="AN2950" t="s">
        <v>764</v>
      </c>
      <c r="AO2950" t="s">
        <v>764</v>
      </c>
    </row>
    <row r="2951" spans="1:41" x14ac:dyDescent="0.35">
      <c r="A2951">
        <v>1024999</v>
      </c>
      <c r="B2951" t="s">
        <v>740</v>
      </c>
      <c r="C2951" t="s">
        <v>741</v>
      </c>
      <c r="D2951" t="s">
        <v>375</v>
      </c>
      <c r="E2951" t="s">
        <v>402</v>
      </c>
      <c r="F2951" t="s">
        <v>907</v>
      </c>
      <c r="G2951">
        <v>2021</v>
      </c>
      <c r="H2951">
        <v>1</v>
      </c>
      <c r="I2951" t="s">
        <v>858</v>
      </c>
      <c r="J2951" s="29">
        <v>44226</v>
      </c>
      <c r="K2951" t="s">
        <v>744</v>
      </c>
      <c r="L2951" t="s">
        <v>847</v>
      </c>
      <c r="M2951" t="s">
        <v>908</v>
      </c>
      <c r="N2951" t="s">
        <v>909</v>
      </c>
      <c r="O2951" t="s">
        <v>872</v>
      </c>
      <c r="P2951" t="s">
        <v>673</v>
      </c>
      <c r="Q2951" t="s">
        <v>749</v>
      </c>
      <c r="R2951" t="s">
        <v>376</v>
      </c>
      <c r="S2951" t="s">
        <v>1042</v>
      </c>
      <c r="T2951" t="s">
        <v>751</v>
      </c>
      <c r="U2951" t="s">
        <v>752</v>
      </c>
      <c r="V2951" t="s">
        <v>753</v>
      </c>
      <c r="W2951" t="s">
        <v>403</v>
      </c>
      <c r="X2951" t="s">
        <v>1127</v>
      </c>
      <c r="Y2951" t="s">
        <v>755</v>
      </c>
      <c r="Z2951" t="s">
        <v>380</v>
      </c>
      <c r="AA2951" t="s">
        <v>1128</v>
      </c>
      <c r="AB2951" t="s">
        <v>1129</v>
      </c>
      <c r="AC2951" t="s">
        <v>758</v>
      </c>
      <c r="AD2951" t="s">
        <v>1049</v>
      </c>
      <c r="AE2951" t="s">
        <v>768</v>
      </c>
      <c r="AF2951" t="s">
        <v>882</v>
      </c>
      <c r="AG2951" t="s">
        <v>761</v>
      </c>
      <c r="AH2951" t="s">
        <v>762</v>
      </c>
      <c r="AI2951" t="s">
        <v>883</v>
      </c>
      <c r="AJ2951">
        <v>10597.26</v>
      </c>
      <c r="AK2951">
        <v>0</v>
      </c>
      <c r="AL2951">
        <v>0</v>
      </c>
      <c r="AM2951" t="s">
        <v>764</v>
      </c>
      <c r="AN2951" t="s">
        <v>764</v>
      </c>
      <c r="AO2951" t="s">
        <v>764</v>
      </c>
    </row>
    <row r="2952" spans="1:41" x14ac:dyDescent="0.35">
      <c r="A2952">
        <v>1024999</v>
      </c>
      <c r="B2952" t="s">
        <v>740</v>
      </c>
      <c r="C2952" t="s">
        <v>741</v>
      </c>
      <c r="D2952" t="s">
        <v>375</v>
      </c>
      <c r="E2952" t="s">
        <v>402</v>
      </c>
      <c r="F2952" t="s">
        <v>907</v>
      </c>
      <c r="G2952">
        <v>2021</v>
      </c>
      <c r="H2952">
        <v>1</v>
      </c>
      <c r="I2952" t="s">
        <v>858</v>
      </c>
      <c r="J2952" s="29">
        <v>44226</v>
      </c>
      <c r="K2952" t="s">
        <v>744</v>
      </c>
      <c r="L2952" t="s">
        <v>847</v>
      </c>
      <c r="M2952" t="s">
        <v>908</v>
      </c>
      <c r="N2952" t="s">
        <v>909</v>
      </c>
      <c r="O2952" t="s">
        <v>872</v>
      </c>
      <c r="P2952" t="s">
        <v>673</v>
      </c>
      <c r="Q2952" t="s">
        <v>749</v>
      </c>
      <c r="R2952" t="s">
        <v>376</v>
      </c>
      <c r="S2952" t="s">
        <v>1042</v>
      </c>
      <c r="T2952" t="s">
        <v>751</v>
      </c>
      <c r="U2952" t="s">
        <v>752</v>
      </c>
      <c r="V2952" t="s">
        <v>753</v>
      </c>
      <c r="W2952" t="s">
        <v>403</v>
      </c>
      <c r="X2952" t="s">
        <v>1127</v>
      </c>
      <c r="Y2952" t="s">
        <v>755</v>
      </c>
      <c r="Z2952" t="s">
        <v>380</v>
      </c>
      <c r="AA2952" t="s">
        <v>1128</v>
      </c>
      <c r="AB2952" t="s">
        <v>1129</v>
      </c>
      <c r="AC2952" t="s">
        <v>758</v>
      </c>
      <c r="AD2952" t="s">
        <v>1049</v>
      </c>
      <c r="AE2952" t="s">
        <v>768</v>
      </c>
      <c r="AF2952" t="s">
        <v>882</v>
      </c>
      <c r="AG2952" t="s">
        <v>761</v>
      </c>
      <c r="AH2952" t="s">
        <v>762</v>
      </c>
      <c r="AI2952" t="s">
        <v>883</v>
      </c>
      <c r="AJ2952">
        <v>4206.67</v>
      </c>
      <c r="AK2952">
        <v>0</v>
      </c>
      <c r="AL2952">
        <v>0</v>
      </c>
      <c r="AM2952" t="s">
        <v>764</v>
      </c>
      <c r="AN2952" t="s">
        <v>764</v>
      </c>
      <c r="AO2952" t="s">
        <v>764</v>
      </c>
    </row>
    <row r="2953" spans="1:41" x14ac:dyDescent="0.35">
      <c r="A2953">
        <v>1024999</v>
      </c>
      <c r="B2953" t="s">
        <v>740</v>
      </c>
      <c r="C2953" t="s">
        <v>741</v>
      </c>
      <c r="D2953" t="s">
        <v>375</v>
      </c>
      <c r="E2953" t="s">
        <v>402</v>
      </c>
      <c r="F2953" t="s">
        <v>907</v>
      </c>
      <c r="G2953">
        <v>2021</v>
      </c>
      <c r="H2953">
        <v>1</v>
      </c>
      <c r="I2953" t="s">
        <v>858</v>
      </c>
      <c r="J2953" s="29">
        <v>44226</v>
      </c>
      <c r="K2953" t="s">
        <v>744</v>
      </c>
      <c r="L2953" t="s">
        <v>847</v>
      </c>
      <c r="M2953" t="s">
        <v>908</v>
      </c>
      <c r="N2953" t="s">
        <v>909</v>
      </c>
      <c r="O2953" t="s">
        <v>872</v>
      </c>
      <c r="P2953" t="s">
        <v>673</v>
      </c>
      <c r="Q2953" t="s">
        <v>749</v>
      </c>
      <c r="R2953" t="s">
        <v>376</v>
      </c>
      <c r="S2953" t="s">
        <v>1042</v>
      </c>
      <c r="T2953" t="s">
        <v>751</v>
      </c>
      <c r="U2953" t="s">
        <v>752</v>
      </c>
      <c r="V2953" t="s">
        <v>753</v>
      </c>
      <c r="W2953" t="s">
        <v>403</v>
      </c>
      <c r="X2953" t="s">
        <v>1127</v>
      </c>
      <c r="Y2953" t="s">
        <v>755</v>
      </c>
      <c r="Z2953" t="s">
        <v>380</v>
      </c>
      <c r="AA2953" t="s">
        <v>1128</v>
      </c>
      <c r="AB2953" t="s">
        <v>1129</v>
      </c>
      <c r="AC2953" t="s">
        <v>758</v>
      </c>
      <c r="AD2953" t="s">
        <v>1049</v>
      </c>
      <c r="AE2953" t="s">
        <v>768</v>
      </c>
      <c r="AF2953" t="s">
        <v>882</v>
      </c>
      <c r="AG2953" t="s">
        <v>761</v>
      </c>
      <c r="AH2953" t="s">
        <v>762</v>
      </c>
      <c r="AI2953" t="s">
        <v>883</v>
      </c>
      <c r="AJ2953">
        <v>2149.92</v>
      </c>
      <c r="AK2953">
        <v>0</v>
      </c>
      <c r="AL2953">
        <v>0</v>
      </c>
      <c r="AM2953" t="s">
        <v>764</v>
      </c>
      <c r="AN2953" t="s">
        <v>764</v>
      </c>
      <c r="AO2953" t="s">
        <v>764</v>
      </c>
    </row>
    <row r="2954" spans="1:41" x14ac:dyDescent="0.35">
      <c r="A2954">
        <v>1024999</v>
      </c>
      <c r="B2954" t="s">
        <v>740</v>
      </c>
      <c r="C2954" t="s">
        <v>741</v>
      </c>
      <c r="D2954" t="s">
        <v>375</v>
      </c>
      <c r="E2954" t="s">
        <v>402</v>
      </c>
      <c r="F2954" t="s">
        <v>907</v>
      </c>
      <c r="G2954">
        <v>2021</v>
      </c>
      <c r="H2954">
        <v>1</v>
      </c>
      <c r="I2954" t="s">
        <v>858</v>
      </c>
      <c r="J2954" s="29">
        <v>44226</v>
      </c>
      <c r="K2954" t="s">
        <v>744</v>
      </c>
      <c r="L2954" t="s">
        <v>847</v>
      </c>
      <c r="M2954" t="s">
        <v>908</v>
      </c>
      <c r="N2954" t="s">
        <v>909</v>
      </c>
      <c r="O2954" t="s">
        <v>872</v>
      </c>
      <c r="P2954" t="s">
        <v>673</v>
      </c>
      <c r="Q2954" t="s">
        <v>749</v>
      </c>
      <c r="R2954" t="s">
        <v>376</v>
      </c>
      <c r="S2954" t="s">
        <v>1042</v>
      </c>
      <c r="T2954" t="s">
        <v>751</v>
      </c>
      <c r="U2954" t="s">
        <v>752</v>
      </c>
      <c r="V2954" t="s">
        <v>753</v>
      </c>
      <c r="W2954" t="s">
        <v>403</v>
      </c>
      <c r="X2954" t="s">
        <v>1127</v>
      </c>
      <c r="Y2954" t="s">
        <v>755</v>
      </c>
      <c r="Z2954" t="s">
        <v>380</v>
      </c>
      <c r="AA2954" t="s">
        <v>1128</v>
      </c>
      <c r="AB2954" t="s">
        <v>1129</v>
      </c>
      <c r="AC2954" t="s">
        <v>758</v>
      </c>
      <c r="AD2954" t="s">
        <v>1049</v>
      </c>
      <c r="AE2954" t="s">
        <v>768</v>
      </c>
      <c r="AF2954" t="s">
        <v>882</v>
      </c>
      <c r="AG2954" t="s">
        <v>761</v>
      </c>
      <c r="AH2954" t="s">
        <v>762</v>
      </c>
      <c r="AI2954" t="s">
        <v>883</v>
      </c>
      <c r="AJ2954">
        <v>1934.75</v>
      </c>
      <c r="AK2954">
        <v>0</v>
      </c>
      <c r="AL2954">
        <v>0</v>
      </c>
      <c r="AM2954" t="s">
        <v>764</v>
      </c>
      <c r="AN2954" t="s">
        <v>764</v>
      </c>
      <c r="AO2954" t="s">
        <v>764</v>
      </c>
    </row>
    <row r="2955" spans="1:41" x14ac:dyDescent="0.35">
      <c r="A2955">
        <v>1024999</v>
      </c>
      <c r="B2955" t="s">
        <v>740</v>
      </c>
      <c r="C2955" t="s">
        <v>741</v>
      </c>
      <c r="D2955" t="s">
        <v>375</v>
      </c>
      <c r="E2955" t="s">
        <v>402</v>
      </c>
      <c r="F2955" t="s">
        <v>907</v>
      </c>
      <c r="G2955">
        <v>2021</v>
      </c>
      <c r="H2955">
        <v>1</v>
      </c>
      <c r="I2955" t="s">
        <v>858</v>
      </c>
      <c r="J2955" s="29">
        <v>44226</v>
      </c>
      <c r="K2955" t="s">
        <v>744</v>
      </c>
      <c r="L2955" t="s">
        <v>847</v>
      </c>
      <c r="M2955" t="s">
        <v>908</v>
      </c>
      <c r="N2955" t="s">
        <v>909</v>
      </c>
      <c r="O2955" t="s">
        <v>872</v>
      </c>
      <c r="P2955" t="s">
        <v>673</v>
      </c>
      <c r="Q2955" t="s">
        <v>749</v>
      </c>
      <c r="R2955" t="s">
        <v>376</v>
      </c>
      <c r="S2955" t="s">
        <v>1042</v>
      </c>
      <c r="T2955" t="s">
        <v>751</v>
      </c>
      <c r="U2955" t="s">
        <v>752</v>
      </c>
      <c r="V2955" t="s">
        <v>753</v>
      </c>
      <c r="W2955" t="s">
        <v>403</v>
      </c>
      <c r="X2955" t="s">
        <v>1127</v>
      </c>
      <c r="Y2955" t="s">
        <v>755</v>
      </c>
      <c r="Z2955" t="s">
        <v>380</v>
      </c>
      <c r="AA2955" t="s">
        <v>1128</v>
      </c>
      <c r="AB2955" t="s">
        <v>1129</v>
      </c>
      <c r="AC2955" t="s">
        <v>758</v>
      </c>
      <c r="AD2955" t="s">
        <v>1049</v>
      </c>
      <c r="AE2955" t="s">
        <v>768</v>
      </c>
      <c r="AF2955" t="s">
        <v>882</v>
      </c>
      <c r="AG2955" t="s">
        <v>761</v>
      </c>
      <c r="AH2955" t="s">
        <v>762</v>
      </c>
      <c r="AI2955" t="s">
        <v>883</v>
      </c>
      <c r="AJ2955">
        <v>1551.54</v>
      </c>
      <c r="AK2955">
        <v>0</v>
      </c>
      <c r="AL2955">
        <v>0</v>
      </c>
      <c r="AM2955" t="s">
        <v>764</v>
      </c>
      <c r="AN2955" t="s">
        <v>764</v>
      </c>
      <c r="AO2955" t="s">
        <v>764</v>
      </c>
    </row>
    <row r="2956" spans="1:41" x14ac:dyDescent="0.35">
      <c r="A2956">
        <v>1024999</v>
      </c>
      <c r="B2956" t="s">
        <v>740</v>
      </c>
      <c r="C2956" t="s">
        <v>741</v>
      </c>
      <c r="D2956" t="s">
        <v>375</v>
      </c>
      <c r="E2956" t="s">
        <v>402</v>
      </c>
      <c r="F2956" t="s">
        <v>907</v>
      </c>
      <c r="G2956">
        <v>2021</v>
      </c>
      <c r="H2956">
        <v>1</v>
      </c>
      <c r="I2956" t="s">
        <v>858</v>
      </c>
      <c r="J2956" s="29">
        <v>44226</v>
      </c>
      <c r="K2956" t="s">
        <v>744</v>
      </c>
      <c r="L2956" t="s">
        <v>847</v>
      </c>
      <c r="M2956" t="s">
        <v>908</v>
      </c>
      <c r="N2956" t="s">
        <v>909</v>
      </c>
      <c r="O2956" t="s">
        <v>872</v>
      </c>
      <c r="P2956" t="s">
        <v>673</v>
      </c>
      <c r="Q2956" t="s">
        <v>749</v>
      </c>
      <c r="R2956" t="s">
        <v>376</v>
      </c>
      <c r="S2956" t="s">
        <v>1042</v>
      </c>
      <c r="T2956" t="s">
        <v>751</v>
      </c>
      <c r="U2956" t="s">
        <v>752</v>
      </c>
      <c r="V2956" t="s">
        <v>753</v>
      </c>
      <c r="W2956" t="s">
        <v>403</v>
      </c>
      <c r="X2956" t="s">
        <v>1127</v>
      </c>
      <c r="Y2956" t="s">
        <v>755</v>
      </c>
      <c r="Z2956" t="s">
        <v>380</v>
      </c>
      <c r="AA2956" t="s">
        <v>1128</v>
      </c>
      <c r="AB2956" t="s">
        <v>1129</v>
      </c>
      <c r="AC2956" t="s">
        <v>758</v>
      </c>
      <c r="AD2956" t="s">
        <v>1049</v>
      </c>
      <c r="AE2956" t="s">
        <v>768</v>
      </c>
      <c r="AF2956" t="s">
        <v>882</v>
      </c>
      <c r="AG2956" t="s">
        <v>761</v>
      </c>
      <c r="AH2956" t="s">
        <v>762</v>
      </c>
      <c r="AI2956" t="s">
        <v>883</v>
      </c>
      <c r="AJ2956">
        <v>1213.1600000000001</v>
      </c>
      <c r="AK2956">
        <v>0</v>
      </c>
      <c r="AL2956">
        <v>0</v>
      </c>
      <c r="AM2956" t="s">
        <v>764</v>
      </c>
      <c r="AN2956" t="s">
        <v>764</v>
      </c>
      <c r="AO2956" t="s">
        <v>764</v>
      </c>
    </row>
    <row r="2957" spans="1:41" x14ac:dyDescent="0.35">
      <c r="A2957">
        <v>1024997</v>
      </c>
      <c r="B2957" t="s">
        <v>740</v>
      </c>
      <c r="C2957" t="s">
        <v>741</v>
      </c>
      <c r="D2957" t="s">
        <v>375</v>
      </c>
      <c r="E2957" t="s">
        <v>61</v>
      </c>
      <c r="F2957" t="s">
        <v>907</v>
      </c>
      <c r="G2957">
        <v>2021</v>
      </c>
      <c r="H2957">
        <v>1</v>
      </c>
      <c r="I2957" t="s">
        <v>858</v>
      </c>
      <c r="J2957" s="29">
        <v>44224</v>
      </c>
      <c r="K2957" t="s">
        <v>744</v>
      </c>
      <c r="L2957" t="s">
        <v>745</v>
      </c>
      <c r="M2957" t="s">
        <v>910</v>
      </c>
      <c r="N2957" t="s">
        <v>911</v>
      </c>
      <c r="O2957" t="s">
        <v>912</v>
      </c>
      <c r="P2957" t="s">
        <v>673</v>
      </c>
      <c r="Q2957" t="s">
        <v>749</v>
      </c>
      <c r="R2957" t="s">
        <v>376</v>
      </c>
      <c r="S2957" t="s">
        <v>1042</v>
      </c>
      <c r="T2957" t="s">
        <v>751</v>
      </c>
      <c r="U2957" t="s">
        <v>752</v>
      </c>
      <c r="V2957" t="s">
        <v>753</v>
      </c>
      <c r="W2957" t="s">
        <v>393</v>
      </c>
      <c r="X2957" t="s">
        <v>1130</v>
      </c>
      <c r="Y2957" t="s">
        <v>755</v>
      </c>
      <c r="Z2957" t="s">
        <v>380</v>
      </c>
      <c r="AA2957" t="s">
        <v>1128</v>
      </c>
      <c r="AB2957" t="s">
        <v>1129</v>
      </c>
      <c r="AC2957" t="s">
        <v>758</v>
      </c>
      <c r="AD2957" t="s">
        <v>1049</v>
      </c>
      <c r="AE2957" t="s">
        <v>768</v>
      </c>
      <c r="AF2957" t="s">
        <v>882</v>
      </c>
      <c r="AG2957" t="s">
        <v>761</v>
      </c>
      <c r="AH2957" t="s">
        <v>762</v>
      </c>
      <c r="AI2957" t="s">
        <v>883</v>
      </c>
      <c r="AJ2957">
        <v>6481.73</v>
      </c>
      <c r="AK2957">
        <v>0</v>
      </c>
      <c r="AL2957">
        <v>0</v>
      </c>
      <c r="AM2957" t="s">
        <v>764</v>
      </c>
      <c r="AN2957" t="s">
        <v>764</v>
      </c>
      <c r="AO2957" t="s">
        <v>764</v>
      </c>
    </row>
    <row r="2958" spans="1:41" x14ac:dyDescent="0.35">
      <c r="A2958">
        <v>1024997</v>
      </c>
      <c r="B2958" t="s">
        <v>740</v>
      </c>
      <c r="C2958" t="s">
        <v>741</v>
      </c>
      <c r="D2958" t="s">
        <v>375</v>
      </c>
      <c r="E2958" t="s">
        <v>61</v>
      </c>
      <c r="F2958" t="s">
        <v>907</v>
      </c>
      <c r="G2958">
        <v>2021</v>
      </c>
      <c r="H2958">
        <v>1</v>
      </c>
      <c r="I2958" t="s">
        <v>858</v>
      </c>
      <c r="J2958" s="29">
        <v>44223</v>
      </c>
      <c r="K2958" t="s">
        <v>744</v>
      </c>
      <c r="L2958" t="s">
        <v>769</v>
      </c>
      <c r="M2958" t="s">
        <v>918</v>
      </c>
      <c r="N2958" t="s">
        <v>919</v>
      </c>
      <c r="O2958" t="s">
        <v>920</v>
      </c>
      <c r="P2958" t="s">
        <v>673</v>
      </c>
      <c r="Q2958" t="s">
        <v>749</v>
      </c>
      <c r="R2958" t="s">
        <v>376</v>
      </c>
      <c r="S2958" t="s">
        <v>1042</v>
      </c>
      <c r="T2958" t="s">
        <v>751</v>
      </c>
      <c r="U2958" t="s">
        <v>752</v>
      </c>
      <c r="V2958" t="s">
        <v>753</v>
      </c>
      <c r="W2958" t="s">
        <v>393</v>
      </c>
      <c r="X2958" t="s">
        <v>1130</v>
      </c>
      <c r="Y2958" t="s">
        <v>755</v>
      </c>
      <c r="Z2958" t="s">
        <v>380</v>
      </c>
      <c r="AA2958" t="s">
        <v>1128</v>
      </c>
      <c r="AB2958" t="s">
        <v>1129</v>
      </c>
      <c r="AC2958" t="s">
        <v>758</v>
      </c>
      <c r="AD2958" t="s">
        <v>1049</v>
      </c>
      <c r="AE2958" t="s">
        <v>768</v>
      </c>
      <c r="AF2958" t="s">
        <v>882</v>
      </c>
      <c r="AG2958" t="s">
        <v>761</v>
      </c>
      <c r="AH2958" t="s">
        <v>762</v>
      </c>
      <c r="AI2958" t="s">
        <v>883</v>
      </c>
      <c r="AJ2958">
        <v>-3252.96</v>
      </c>
      <c r="AK2958">
        <v>0</v>
      </c>
      <c r="AL2958">
        <v>0</v>
      </c>
      <c r="AM2958" t="s">
        <v>764</v>
      </c>
      <c r="AN2958" t="s">
        <v>764</v>
      </c>
      <c r="AO2958" t="s">
        <v>764</v>
      </c>
    </row>
    <row r="2959" spans="1:41" x14ac:dyDescent="0.35">
      <c r="A2959">
        <v>1024997</v>
      </c>
      <c r="B2959" t="s">
        <v>740</v>
      </c>
      <c r="C2959" t="s">
        <v>741</v>
      </c>
      <c r="D2959" t="s">
        <v>375</v>
      </c>
      <c r="E2959" t="s">
        <v>61</v>
      </c>
      <c r="F2959" t="s">
        <v>907</v>
      </c>
      <c r="G2959">
        <v>2021</v>
      </c>
      <c r="H2959">
        <v>1</v>
      </c>
      <c r="I2959" t="s">
        <v>858</v>
      </c>
      <c r="J2959" s="29">
        <v>44226</v>
      </c>
      <c r="K2959" t="s">
        <v>744</v>
      </c>
      <c r="L2959" t="s">
        <v>847</v>
      </c>
      <c r="M2959" t="s">
        <v>908</v>
      </c>
      <c r="N2959" t="s">
        <v>909</v>
      </c>
      <c r="O2959" t="s">
        <v>872</v>
      </c>
      <c r="P2959" t="s">
        <v>673</v>
      </c>
      <c r="Q2959" t="s">
        <v>749</v>
      </c>
      <c r="R2959" t="s">
        <v>376</v>
      </c>
      <c r="S2959" t="s">
        <v>1042</v>
      </c>
      <c r="T2959" t="s">
        <v>751</v>
      </c>
      <c r="U2959" t="s">
        <v>752</v>
      </c>
      <c r="V2959" t="s">
        <v>753</v>
      </c>
      <c r="W2959" t="s">
        <v>393</v>
      </c>
      <c r="X2959" t="s">
        <v>1130</v>
      </c>
      <c r="Y2959" t="s">
        <v>755</v>
      </c>
      <c r="Z2959" t="s">
        <v>380</v>
      </c>
      <c r="AA2959" t="s">
        <v>1128</v>
      </c>
      <c r="AB2959" t="s">
        <v>1129</v>
      </c>
      <c r="AC2959" t="s">
        <v>758</v>
      </c>
      <c r="AD2959" t="s">
        <v>1049</v>
      </c>
      <c r="AE2959" t="s">
        <v>768</v>
      </c>
      <c r="AF2959" t="s">
        <v>882</v>
      </c>
      <c r="AG2959" t="s">
        <v>761</v>
      </c>
      <c r="AH2959" t="s">
        <v>762</v>
      </c>
      <c r="AI2959" t="s">
        <v>883</v>
      </c>
      <c r="AJ2959">
        <v>13453.68</v>
      </c>
      <c r="AK2959">
        <v>0</v>
      </c>
      <c r="AL2959">
        <v>0</v>
      </c>
      <c r="AM2959" t="s">
        <v>764</v>
      </c>
      <c r="AN2959" t="s">
        <v>764</v>
      </c>
      <c r="AO2959" t="s">
        <v>764</v>
      </c>
    </row>
    <row r="2960" spans="1:41" x14ac:dyDescent="0.35">
      <c r="A2960">
        <v>1024997</v>
      </c>
      <c r="B2960" t="s">
        <v>740</v>
      </c>
      <c r="C2960" t="s">
        <v>741</v>
      </c>
      <c r="D2960" t="s">
        <v>375</v>
      </c>
      <c r="E2960" t="s">
        <v>61</v>
      </c>
      <c r="F2960" t="s">
        <v>907</v>
      </c>
      <c r="G2960">
        <v>2021</v>
      </c>
      <c r="H2960">
        <v>1</v>
      </c>
      <c r="I2960" t="s">
        <v>858</v>
      </c>
      <c r="J2960" s="29">
        <v>44226</v>
      </c>
      <c r="K2960" t="s">
        <v>744</v>
      </c>
      <c r="L2960" t="s">
        <v>847</v>
      </c>
      <c r="M2960" t="s">
        <v>908</v>
      </c>
      <c r="N2960" t="s">
        <v>909</v>
      </c>
      <c r="O2960" t="s">
        <v>872</v>
      </c>
      <c r="P2960" t="s">
        <v>673</v>
      </c>
      <c r="Q2960" t="s">
        <v>749</v>
      </c>
      <c r="R2960" t="s">
        <v>376</v>
      </c>
      <c r="S2960" t="s">
        <v>1042</v>
      </c>
      <c r="T2960" t="s">
        <v>751</v>
      </c>
      <c r="U2960" t="s">
        <v>752</v>
      </c>
      <c r="V2960" t="s">
        <v>753</v>
      </c>
      <c r="W2960" t="s">
        <v>393</v>
      </c>
      <c r="X2960" t="s">
        <v>1130</v>
      </c>
      <c r="Y2960" t="s">
        <v>755</v>
      </c>
      <c r="Z2960" t="s">
        <v>380</v>
      </c>
      <c r="AA2960" t="s">
        <v>1128</v>
      </c>
      <c r="AB2960" t="s">
        <v>1129</v>
      </c>
      <c r="AC2960" t="s">
        <v>758</v>
      </c>
      <c r="AD2960" t="s">
        <v>1049</v>
      </c>
      <c r="AE2960" t="s">
        <v>768</v>
      </c>
      <c r="AF2960" t="s">
        <v>882</v>
      </c>
      <c r="AG2960" t="s">
        <v>761</v>
      </c>
      <c r="AH2960" t="s">
        <v>762</v>
      </c>
      <c r="AI2960" t="s">
        <v>883</v>
      </c>
      <c r="AJ2960">
        <v>5569.02</v>
      </c>
      <c r="AK2960">
        <v>0</v>
      </c>
      <c r="AL2960">
        <v>0</v>
      </c>
      <c r="AM2960" t="s">
        <v>764</v>
      </c>
      <c r="AN2960" t="s">
        <v>764</v>
      </c>
      <c r="AO2960" t="s">
        <v>764</v>
      </c>
    </row>
    <row r="2961" spans="1:41" x14ac:dyDescent="0.35">
      <c r="A2961">
        <v>1024997</v>
      </c>
      <c r="B2961" t="s">
        <v>740</v>
      </c>
      <c r="C2961" t="s">
        <v>741</v>
      </c>
      <c r="D2961" t="s">
        <v>375</v>
      </c>
      <c r="E2961" t="s">
        <v>61</v>
      </c>
      <c r="F2961" t="s">
        <v>907</v>
      </c>
      <c r="G2961">
        <v>2021</v>
      </c>
      <c r="H2961">
        <v>1</v>
      </c>
      <c r="I2961" t="s">
        <v>858</v>
      </c>
      <c r="J2961" s="29">
        <v>44226</v>
      </c>
      <c r="K2961" t="s">
        <v>744</v>
      </c>
      <c r="L2961" t="s">
        <v>847</v>
      </c>
      <c r="M2961" t="s">
        <v>908</v>
      </c>
      <c r="N2961" t="s">
        <v>909</v>
      </c>
      <c r="O2961" t="s">
        <v>872</v>
      </c>
      <c r="P2961" t="s">
        <v>673</v>
      </c>
      <c r="Q2961" t="s">
        <v>749</v>
      </c>
      <c r="R2961" t="s">
        <v>376</v>
      </c>
      <c r="S2961" t="s">
        <v>1042</v>
      </c>
      <c r="T2961" t="s">
        <v>751</v>
      </c>
      <c r="U2961" t="s">
        <v>752</v>
      </c>
      <c r="V2961" t="s">
        <v>753</v>
      </c>
      <c r="W2961" t="s">
        <v>393</v>
      </c>
      <c r="X2961" t="s">
        <v>1130</v>
      </c>
      <c r="Y2961" t="s">
        <v>755</v>
      </c>
      <c r="Z2961" t="s">
        <v>380</v>
      </c>
      <c r="AA2961" t="s">
        <v>1128</v>
      </c>
      <c r="AB2961" t="s">
        <v>1129</v>
      </c>
      <c r="AC2961" t="s">
        <v>758</v>
      </c>
      <c r="AD2961" t="s">
        <v>1049</v>
      </c>
      <c r="AE2961" t="s">
        <v>768</v>
      </c>
      <c r="AF2961" t="s">
        <v>882</v>
      </c>
      <c r="AG2961" t="s">
        <v>761</v>
      </c>
      <c r="AH2961" t="s">
        <v>762</v>
      </c>
      <c r="AI2961" t="s">
        <v>883</v>
      </c>
      <c r="AJ2961">
        <v>4551.8900000000003</v>
      </c>
      <c r="AK2961">
        <v>0</v>
      </c>
      <c r="AL2961">
        <v>0</v>
      </c>
      <c r="AM2961" t="s">
        <v>764</v>
      </c>
      <c r="AN2961" t="s">
        <v>764</v>
      </c>
      <c r="AO2961" t="s">
        <v>764</v>
      </c>
    </row>
    <row r="2962" spans="1:41" x14ac:dyDescent="0.35">
      <c r="A2962">
        <v>1024997</v>
      </c>
      <c r="B2962" t="s">
        <v>740</v>
      </c>
      <c r="C2962" t="s">
        <v>741</v>
      </c>
      <c r="D2962" t="s">
        <v>375</v>
      </c>
      <c r="E2962" t="s">
        <v>61</v>
      </c>
      <c r="F2962" t="s">
        <v>907</v>
      </c>
      <c r="G2962">
        <v>2021</v>
      </c>
      <c r="H2962">
        <v>1</v>
      </c>
      <c r="I2962" t="s">
        <v>858</v>
      </c>
      <c r="J2962" s="29">
        <v>44226</v>
      </c>
      <c r="K2962" t="s">
        <v>744</v>
      </c>
      <c r="L2962" t="s">
        <v>847</v>
      </c>
      <c r="M2962" t="s">
        <v>908</v>
      </c>
      <c r="N2962" t="s">
        <v>909</v>
      </c>
      <c r="O2962" t="s">
        <v>872</v>
      </c>
      <c r="P2962" t="s">
        <v>673</v>
      </c>
      <c r="Q2962" t="s">
        <v>749</v>
      </c>
      <c r="R2962" t="s">
        <v>376</v>
      </c>
      <c r="S2962" t="s">
        <v>1042</v>
      </c>
      <c r="T2962" t="s">
        <v>751</v>
      </c>
      <c r="U2962" t="s">
        <v>752</v>
      </c>
      <c r="V2962" t="s">
        <v>753</v>
      </c>
      <c r="W2962" t="s">
        <v>393</v>
      </c>
      <c r="X2962" t="s">
        <v>1130</v>
      </c>
      <c r="Y2962" t="s">
        <v>755</v>
      </c>
      <c r="Z2962" t="s">
        <v>380</v>
      </c>
      <c r="AA2962" t="s">
        <v>1128</v>
      </c>
      <c r="AB2962" t="s">
        <v>1129</v>
      </c>
      <c r="AC2962" t="s">
        <v>758</v>
      </c>
      <c r="AD2962" t="s">
        <v>1049</v>
      </c>
      <c r="AE2962" t="s">
        <v>768</v>
      </c>
      <c r="AF2962" t="s">
        <v>882</v>
      </c>
      <c r="AG2962" t="s">
        <v>761</v>
      </c>
      <c r="AH2962" t="s">
        <v>762</v>
      </c>
      <c r="AI2962" t="s">
        <v>883</v>
      </c>
      <c r="AJ2962">
        <v>1831.49</v>
      </c>
      <c r="AK2962">
        <v>0</v>
      </c>
      <c r="AL2962">
        <v>0</v>
      </c>
      <c r="AM2962" t="s">
        <v>764</v>
      </c>
      <c r="AN2962" t="s">
        <v>764</v>
      </c>
      <c r="AO2962" t="s">
        <v>764</v>
      </c>
    </row>
    <row r="2963" spans="1:41" x14ac:dyDescent="0.35">
      <c r="A2963">
        <v>1024997</v>
      </c>
      <c r="B2963" t="s">
        <v>740</v>
      </c>
      <c r="C2963" t="s">
        <v>741</v>
      </c>
      <c r="D2963" t="s">
        <v>375</v>
      </c>
      <c r="E2963" t="s">
        <v>61</v>
      </c>
      <c r="F2963" t="s">
        <v>907</v>
      </c>
      <c r="G2963">
        <v>2021</v>
      </c>
      <c r="H2963">
        <v>1</v>
      </c>
      <c r="I2963" t="s">
        <v>858</v>
      </c>
      <c r="J2963" s="29">
        <v>44226</v>
      </c>
      <c r="K2963" t="s">
        <v>744</v>
      </c>
      <c r="L2963" t="s">
        <v>847</v>
      </c>
      <c r="M2963" t="s">
        <v>908</v>
      </c>
      <c r="N2963" t="s">
        <v>909</v>
      </c>
      <c r="O2963" t="s">
        <v>872</v>
      </c>
      <c r="P2963" t="s">
        <v>673</v>
      </c>
      <c r="Q2963" t="s">
        <v>749</v>
      </c>
      <c r="R2963" t="s">
        <v>376</v>
      </c>
      <c r="S2963" t="s">
        <v>1042</v>
      </c>
      <c r="T2963" t="s">
        <v>751</v>
      </c>
      <c r="U2963" t="s">
        <v>752</v>
      </c>
      <c r="V2963" t="s">
        <v>753</v>
      </c>
      <c r="W2963" t="s">
        <v>393</v>
      </c>
      <c r="X2963" t="s">
        <v>1130</v>
      </c>
      <c r="Y2963" t="s">
        <v>755</v>
      </c>
      <c r="Z2963" t="s">
        <v>380</v>
      </c>
      <c r="AA2963" t="s">
        <v>1128</v>
      </c>
      <c r="AB2963" t="s">
        <v>1129</v>
      </c>
      <c r="AC2963" t="s">
        <v>758</v>
      </c>
      <c r="AD2963" t="s">
        <v>1049</v>
      </c>
      <c r="AE2963" t="s">
        <v>768</v>
      </c>
      <c r="AF2963" t="s">
        <v>882</v>
      </c>
      <c r="AG2963" t="s">
        <v>761</v>
      </c>
      <c r="AH2963" t="s">
        <v>762</v>
      </c>
      <c r="AI2963" t="s">
        <v>883</v>
      </c>
      <c r="AJ2963">
        <v>651.91</v>
      </c>
      <c r="AK2963">
        <v>0</v>
      </c>
      <c r="AL2963">
        <v>0</v>
      </c>
      <c r="AM2963" t="s">
        <v>764</v>
      </c>
      <c r="AN2963" t="s">
        <v>764</v>
      </c>
      <c r="AO2963" t="s">
        <v>764</v>
      </c>
    </row>
    <row r="2964" spans="1:41" x14ac:dyDescent="0.35">
      <c r="A2964">
        <v>1024996</v>
      </c>
      <c r="B2964" t="s">
        <v>740</v>
      </c>
      <c r="C2964" t="s">
        <v>741</v>
      </c>
      <c r="D2964" t="s">
        <v>375</v>
      </c>
      <c r="E2964" t="s">
        <v>391</v>
      </c>
      <c r="F2964" t="s">
        <v>907</v>
      </c>
      <c r="G2964">
        <v>2021</v>
      </c>
      <c r="H2964">
        <v>1</v>
      </c>
      <c r="I2964" t="s">
        <v>858</v>
      </c>
      <c r="J2964" s="29">
        <v>44224</v>
      </c>
      <c r="K2964" t="s">
        <v>744</v>
      </c>
      <c r="L2964" t="s">
        <v>745</v>
      </c>
      <c r="M2964" t="s">
        <v>910</v>
      </c>
      <c r="N2964" t="s">
        <v>911</v>
      </c>
      <c r="O2964" t="s">
        <v>912</v>
      </c>
      <c r="P2964" t="s">
        <v>673</v>
      </c>
      <c r="Q2964" t="s">
        <v>749</v>
      </c>
      <c r="R2964" t="s">
        <v>376</v>
      </c>
      <c r="S2964" t="s">
        <v>1042</v>
      </c>
      <c r="T2964" t="s">
        <v>751</v>
      </c>
      <c r="U2964" t="s">
        <v>752</v>
      </c>
      <c r="V2964" t="s">
        <v>753</v>
      </c>
      <c r="W2964" t="s">
        <v>392</v>
      </c>
      <c r="X2964" t="s">
        <v>881</v>
      </c>
      <c r="Y2964" t="s">
        <v>755</v>
      </c>
      <c r="Z2964" t="s">
        <v>380</v>
      </c>
      <c r="AA2964" t="s">
        <v>1128</v>
      </c>
      <c r="AB2964" t="s">
        <v>1129</v>
      </c>
      <c r="AC2964" t="s">
        <v>758</v>
      </c>
      <c r="AD2964" t="s">
        <v>1049</v>
      </c>
      <c r="AE2964" t="s">
        <v>768</v>
      </c>
      <c r="AF2964" t="s">
        <v>882</v>
      </c>
      <c r="AG2964" t="s">
        <v>761</v>
      </c>
      <c r="AH2964" t="s">
        <v>762</v>
      </c>
      <c r="AI2964" t="s">
        <v>883</v>
      </c>
      <c r="AJ2964">
        <v>476.3</v>
      </c>
      <c r="AK2964">
        <v>0</v>
      </c>
      <c r="AL2964">
        <v>0</v>
      </c>
      <c r="AM2964" t="s">
        <v>764</v>
      </c>
      <c r="AN2964" t="s">
        <v>764</v>
      </c>
      <c r="AO2964" t="s">
        <v>764</v>
      </c>
    </row>
    <row r="2965" spans="1:41" x14ac:dyDescent="0.35">
      <c r="A2965">
        <v>1024996</v>
      </c>
      <c r="B2965" t="s">
        <v>740</v>
      </c>
      <c r="C2965" t="s">
        <v>741</v>
      </c>
      <c r="D2965" t="s">
        <v>375</v>
      </c>
      <c r="E2965" t="s">
        <v>391</v>
      </c>
      <c r="F2965" t="s">
        <v>907</v>
      </c>
      <c r="G2965">
        <v>2021</v>
      </c>
      <c r="H2965">
        <v>1</v>
      </c>
      <c r="I2965" t="s">
        <v>858</v>
      </c>
      <c r="J2965" s="29">
        <v>44223</v>
      </c>
      <c r="K2965" t="s">
        <v>744</v>
      </c>
      <c r="L2965" t="s">
        <v>769</v>
      </c>
      <c r="M2965" t="s">
        <v>918</v>
      </c>
      <c r="N2965" t="s">
        <v>919</v>
      </c>
      <c r="O2965" t="s">
        <v>920</v>
      </c>
      <c r="P2965" t="s">
        <v>673</v>
      </c>
      <c r="Q2965" t="s">
        <v>749</v>
      </c>
      <c r="R2965" t="s">
        <v>376</v>
      </c>
      <c r="S2965" t="s">
        <v>1042</v>
      </c>
      <c r="T2965" t="s">
        <v>751</v>
      </c>
      <c r="U2965" t="s">
        <v>752</v>
      </c>
      <c r="V2965" t="s">
        <v>753</v>
      </c>
      <c r="W2965" t="s">
        <v>392</v>
      </c>
      <c r="X2965" t="s">
        <v>881</v>
      </c>
      <c r="Y2965" t="s">
        <v>755</v>
      </c>
      <c r="Z2965" t="s">
        <v>380</v>
      </c>
      <c r="AA2965" t="s">
        <v>1128</v>
      </c>
      <c r="AB2965" t="s">
        <v>1129</v>
      </c>
      <c r="AC2965" t="s">
        <v>758</v>
      </c>
      <c r="AD2965" t="s">
        <v>1049</v>
      </c>
      <c r="AE2965" t="s">
        <v>768</v>
      </c>
      <c r="AF2965" t="s">
        <v>882</v>
      </c>
      <c r="AG2965" t="s">
        <v>761</v>
      </c>
      <c r="AH2965" t="s">
        <v>762</v>
      </c>
      <c r="AI2965" t="s">
        <v>883</v>
      </c>
      <c r="AJ2965">
        <v>-3134.58</v>
      </c>
      <c r="AK2965">
        <v>0</v>
      </c>
      <c r="AL2965">
        <v>0</v>
      </c>
      <c r="AM2965" t="s">
        <v>764</v>
      </c>
      <c r="AN2965" t="s">
        <v>764</v>
      </c>
      <c r="AO2965" t="s">
        <v>764</v>
      </c>
    </row>
    <row r="2966" spans="1:41" x14ac:dyDescent="0.35">
      <c r="A2966">
        <v>1024995</v>
      </c>
      <c r="B2966" t="s">
        <v>740</v>
      </c>
      <c r="C2966" t="s">
        <v>741</v>
      </c>
      <c r="D2966" t="s">
        <v>375</v>
      </c>
      <c r="E2966" t="s">
        <v>374</v>
      </c>
      <c r="F2966" t="s">
        <v>907</v>
      </c>
      <c r="G2966">
        <v>2021</v>
      </c>
      <c r="H2966">
        <v>1</v>
      </c>
      <c r="I2966" t="s">
        <v>858</v>
      </c>
      <c r="J2966" s="29">
        <v>44224</v>
      </c>
      <c r="K2966" t="s">
        <v>744</v>
      </c>
      <c r="L2966" t="s">
        <v>745</v>
      </c>
      <c r="M2966" t="s">
        <v>910</v>
      </c>
      <c r="N2966" t="s">
        <v>911</v>
      </c>
      <c r="O2966" t="s">
        <v>912</v>
      </c>
      <c r="P2966" t="s">
        <v>673</v>
      </c>
      <c r="Q2966" t="s">
        <v>749</v>
      </c>
      <c r="R2966" t="s">
        <v>376</v>
      </c>
      <c r="S2966" t="s">
        <v>1042</v>
      </c>
      <c r="T2966" t="s">
        <v>751</v>
      </c>
      <c r="U2966" t="s">
        <v>752</v>
      </c>
      <c r="V2966" t="s">
        <v>753</v>
      </c>
      <c r="W2966" t="s">
        <v>378</v>
      </c>
      <c r="X2966" t="s">
        <v>1131</v>
      </c>
      <c r="Y2966" t="s">
        <v>755</v>
      </c>
      <c r="Z2966" t="s">
        <v>380</v>
      </c>
      <c r="AA2966" t="s">
        <v>1128</v>
      </c>
      <c r="AB2966" t="s">
        <v>1129</v>
      </c>
      <c r="AC2966" t="s">
        <v>758</v>
      </c>
      <c r="AD2966" t="s">
        <v>1049</v>
      </c>
      <c r="AE2966" t="s">
        <v>768</v>
      </c>
      <c r="AF2966" t="s">
        <v>882</v>
      </c>
      <c r="AG2966" t="s">
        <v>761</v>
      </c>
      <c r="AH2966" t="s">
        <v>762</v>
      </c>
      <c r="AI2966" t="s">
        <v>883</v>
      </c>
      <c r="AJ2966">
        <v>2082.81</v>
      </c>
      <c r="AK2966">
        <v>0</v>
      </c>
      <c r="AL2966">
        <v>0</v>
      </c>
      <c r="AM2966" t="s">
        <v>764</v>
      </c>
      <c r="AN2966" t="s">
        <v>764</v>
      </c>
      <c r="AO2966" t="s">
        <v>764</v>
      </c>
    </row>
    <row r="2967" spans="1:41" x14ac:dyDescent="0.35">
      <c r="A2967">
        <v>1024995</v>
      </c>
      <c r="B2967" t="s">
        <v>740</v>
      </c>
      <c r="C2967" t="s">
        <v>741</v>
      </c>
      <c r="D2967" t="s">
        <v>375</v>
      </c>
      <c r="E2967" t="s">
        <v>374</v>
      </c>
      <c r="F2967" t="s">
        <v>907</v>
      </c>
      <c r="G2967">
        <v>2021</v>
      </c>
      <c r="H2967">
        <v>1</v>
      </c>
      <c r="I2967" t="s">
        <v>858</v>
      </c>
      <c r="J2967" s="29">
        <v>44223</v>
      </c>
      <c r="K2967" t="s">
        <v>744</v>
      </c>
      <c r="L2967" t="s">
        <v>769</v>
      </c>
      <c r="M2967" t="s">
        <v>918</v>
      </c>
      <c r="N2967" t="s">
        <v>919</v>
      </c>
      <c r="O2967" t="s">
        <v>920</v>
      </c>
      <c r="P2967" t="s">
        <v>673</v>
      </c>
      <c r="Q2967" t="s">
        <v>749</v>
      </c>
      <c r="R2967" t="s">
        <v>376</v>
      </c>
      <c r="S2967" t="s">
        <v>1042</v>
      </c>
      <c r="T2967" t="s">
        <v>751</v>
      </c>
      <c r="U2967" t="s">
        <v>752</v>
      </c>
      <c r="V2967" t="s">
        <v>753</v>
      </c>
      <c r="W2967" t="s">
        <v>378</v>
      </c>
      <c r="X2967" t="s">
        <v>1131</v>
      </c>
      <c r="Y2967" t="s">
        <v>755</v>
      </c>
      <c r="Z2967" t="s">
        <v>380</v>
      </c>
      <c r="AA2967" t="s">
        <v>1128</v>
      </c>
      <c r="AB2967" t="s">
        <v>1129</v>
      </c>
      <c r="AC2967" t="s">
        <v>758</v>
      </c>
      <c r="AD2967" t="s">
        <v>1049</v>
      </c>
      <c r="AE2967" t="s">
        <v>768</v>
      </c>
      <c r="AF2967" t="s">
        <v>882</v>
      </c>
      <c r="AG2967" t="s">
        <v>761</v>
      </c>
      <c r="AH2967" t="s">
        <v>762</v>
      </c>
      <c r="AI2967" t="s">
        <v>883</v>
      </c>
      <c r="AJ2967">
        <v>-469.58</v>
      </c>
      <c r="AK2967">
        <v>0</v>
      </c>
      <c r="AL2967">
        <v>0</v>
      </c>
      <c r="AM2967" t="s">
        <v>764</v>
      </c>
      <c r="AN2967" t="s">
        <v>764</v>
      </c>
      <c r="AO2967" t="s">
        <v>764</v>
      </c>
    </row>
    <row r="2968" spans="1:41" x14ac:dyDescent="0.35">
      <c r="A2968">
        <v>1024995</v>
      </c>
      <c r="B2968" t="s">
        <v>740</v>
      </c>
      <c r="C2968" t="s">
        <v>741</v>
      </c>
      <c r="D2968" t="s">
        <v>375</v>
      </c>
      <c r="E2968" t="s">
        <v>374</v>
      </c>
      <c r="F2968" t="s">
        <v>907</v>
      </c>
      <c r="G2968">
        <v>2021</v>
      </c>
      <c r="H2968">
        <v>1</v>
      </c>
      <c r="I2968" t="s">
        <v>858</v>
      </c>
      <c r="J2968" s="29">
        <v>44226</v>
      </c>
      <c r="K2968" t="s">
        <v>744</v>
      </c>
      <c r="L2968" t="s">
        <v>847</v>
      </c>
      <c r="M2968" t="s">
        <v>908</v>
      </c>
      <c r="N2968" t="s">
        <v>909</v>
      </c>
      <c r="O2968" t="s">
        <v>872</v>
      </c>
      <c r="P2968" t="s">
        <v>673</v>
      </c>
      <c r="Q2968" t="s">
        <v>749</v>
      </c>
      <c r="R2968" t="s">
        <v>376</v>
      </c>
      <c r="S2968" t="s">
        <v>1042</v>
      </c>
      <c r="T2968" t="s">
        <v>751</v>
      </c>
      <c r="U2968" t="s">
        <v>752</v>
      </c>
      <c r="V2968" t="s">
        <v>753</v>
      </c>
      <c r="W2968" t="s">
        <v>378</v>
      </c>
      <c r="X2968" t="s">
        <v>1131</v>
      </c>
      <c r="Y2968" t="s">
        <v>755</v>
      </c>
      <c r="Z2968" t="s">
        <v>380</v>
      </c>
      <c r="AA2968" t="s">
        <v>1128</v>
      </c>
      <c r="AB2968" t="s">
        <v>1129</v>
      </c>
      <c r="AC2968" t="s">
        <v>758</v>
      </c>
      <c r="AD2968" t="s">
        <v>1049</v>
      </c>
      <c r="AE2968" t="s">
        <v>768</v>
      </c>
      <c r="AF2968" t="s">
        <v>882</v>
      </c>
      <c r="AG2968" t="s">
        <v>761</v>
      </c>
      <c r="AH2968" t="s">
        <v>762</v>
      </c>
      <c r="AI2968" t="s">
        <v>883</v>
      </c>
      <c r="AJ2968">
        <v>7760.55</v>
      </c>
      <c r="AK2968">
        <v>0</v>
      </c>
      <c r="AL2968">
        <v>0</v>
      </c>
      <c r="AM2968" t="s">
        <v>764</v>
      </c>
      <c r="AN2968" t="s">
        <v>764</v>
      </c>
      <c r="AO2968" t="s">
        <v>764</v>
      </c>
    </row>
    <row r="2969" spans="1:41" x14ac:dyDescent="0.35">
      <c r="A2969">
        <v>1024995</v>
      </c>
      <c r="B2969" t="s">
        <v>740</v>
      </c>
      <c r="C2969" t="s">
        <v>741</v>
      </c>
      <c r="D2969" t="s">
        <v>375</v>
      </c>
      <c r="E2969" t="s">
        <v>374</v>
      </c>
      <c r="F2969" t="s">
        <v>907</v>
      </c>
      <c r="G2969">
        <v>2021</v>
      </c>
      <c r="H2969">
        <v>1</v>
      </c>
      <c r="I2969" t="s">
        <v>858</v>
      </c>
      <c r="J2969" s="29">
        <v>44226</v>
      </c>
      <c r="K2969" t="s">
        <v>744</v>
      </c>
      <c r="L2969" t="s">
        <v>847</v>
      </c>
      <c r="M2969" t="s">
        <v>908</v>
      </c>
      <c r="N2969" t="s">
        <v>909</v>
      </c>
      <c r="O2969" t="s">
        <v>872</v>
      </c>
      <c r="P2969" t="s">
        <v>673</v>
      </c>
      <c r="Q2969" t="s">
        <v>749</v>
      </c>
      <c r="R2969" t="s">
        <v>376</v>
      </c>
      <c r="S2969" t="s">
        <v>1042</v>
      </c>
      <c r="T2969" t="s">
        <v>751</v>
      </c>
      <c r="U2969" t="s">
        <v>752</v>
      </c>
      <c r="V2969" t="s">
        <v>753</v>
      </c>
      <c r="W2969" t="s">
        <v>378</v>
      </c>
      <c r="X2969" t="s">
        <v>1131</v>
      </c>
      <c r="Y2969" t="s">
        <v>755</v>
      </c>
      <c r="Z2969" t="s">
        <v>380</v>
      </c>
      <c r="AA2969" t="s">
        <v>1128</v>
      </c>
      <c r="AB2969" t="s">
        <v>1129</v>
      </c>
      <c r="AC2969" t="s">
        <v>758</v>
      </c>
      <c r="AD2969" t="s">
        <v>1049</v>
      </c>
      <c r="AE2969" t="s">
        <v>768</v>
      </c>
      <c r="AF2969" t="s">
        <v>882</v>
      </c>
      <c r="AG2969" t="s">
        <v>761</v>
      </c>
      <c r="AH2969" t="s">
        <v>762</v>
      </c>
      <c r="AI2969" t="s">
        <v>883</v>
      </c>
      <c r="AJ2969">
        <v>4059.23</v>
      </c>
      <c r="AK2969">
        <v>0</v>
      </c>
      <c r="AL2969">
        <v>0</v>
      </c>
      <c r="AM2969" t="s">
        <v>764</v>
      </c>
      <c r="AN2969" t="s">
        <v>764</v>
      </c>
      <c r="AO2969" t="s">
        <v>764</v>
      </c>
    </row>
    <row r="2970" spans="1:41" x14ac:dyDescent="0.35">
      <c r="A2970">
        <v>1024995</v>
      </c>
      <c r="B2970" t="s">
        <v>740</v>
      </c>
      <c r="C2970" t="s">
        <v>741</v>
      </c>
      <c r="D2970" t="s">
        <v>375</v>
      </c>
      <c r="E2970" t="s">
        <v>374</v>
      </c>
      <c r="F2970" t="s">
        <v>907</v>
      </c>
      <c r="G2970">
        <v>2021</v>
      </c>
      <c r="H2970">
        <v>1</v>
      </c>
      <c r="I2970" t="s">
        <v>858</v>
      </c>
      <c r="J2970" s="29">
        <v>44226</v>
      </c>
      <c r="K2970" t="s">
        <v>744</v>
      </c>
      <c r="L2970" t="s">
        <v>847</v>
      </c>
      <c r="M2970" t="s">
        <v>908</v>
      </c>
      <c r="N2970" t="s">
        <v>909</v>
      </c>
      <c r="O2970" t="s">
        <v>872</v>
      </c>
      <c r="P2970" t="s">
        <v>673</v>
      </c>
      <c r="Q2970" t="s">
        <v>749</v>
      </c>
      <c r="R2970" t="s">
        <v>376</v>
      </c>
      <c r="S2970" t="s">
        <v>1042</v>
      </c>
      <c r="T2970" t="s">
        <v>751</v>
      </c>
      <c r="U2970" t="s">
        <v>752</v>
      </c>
      <c r="V2970" t="s">
        <v>753</v>
      </c>
      <c r="W2970" t="s">
        <v>378</v>
      </c>
      <c r="X2970" t="s">
        <v>1131</v>
      </c>
      <c r="Y2970" t="s">
        <v>755</v>
      </c>
      <c r="Z2970" t="s">
        <v>380</v>
      </c>
      <c r="AA2970" t="s">
        <v>1128</v>
      </c>
      <c r="AB2970" t="s">
        <v>1129</v>
      </c>
      <c r="AC2970" t="s">
        <v>758</v>
      </c>
      <c r="AD2970" t="s">
        <v>1049</v>
      </c>
      <c r="AE2970" t="s">
        <v>768</v>
      </c>
      <c r="AF2970" t="s">
        <v>882</v>
      </c>
      <c r="AG2970" t="s">
        <v>761</v>
      </c>
      <c r="AH2970" t="s">
        <v>762</v>
      </c>
      <c r="AI2970" t="s">
        <v>883</v>
      </c>
      <c r="AJ2970">
        <v>3519.26</v>
      </c>
      <c r="AK2970">
        <v>0</v>
      </c>
      <c r="AL2970">
        <v>0</v>
      </c>
      <c r="AM2970" t="s">
        <v>764</v>
      </c>
      <c r="AN2970" t="s">
        <v>764</v>
      </c>
      <c r="AO2970" t="s">
        <v>764</v>
      </c>
    </row>
    <row r="2971" spans="1:41" x14ac:dyDescent="0.35">
      <c r="A2971">
        <v>1024995</v>
      </c>
      <c r="B2971" t="s">
        <v>740</v>
      </c>
      <c r="C2971" t="s">
        <v>741</v>
      </c>
      <c r="D2971" t="s">
        <v>375</v>
      </c>
      <c r="E2971" t="s">
        <v>374</v>
      </c>
      <c r="F2971" t="s">
        <v>907</v>
      </c>
      <c r="G2971">
        <v>2021</v>
      </c>
      <c r="H2971">
        <v>1</v>
      </c>
      <c r="I2971" t="s">
        <v>858</v>
      </c>
      <c r="J2971" s="29">
        <v>44226</v>
      </c>
      <c r="K2971" t="s">
        <v>744</v>
      </c>
      <c r="L2971" t="s">
        <v>847</v>
      </c>
      <c r="M2971" t="s">
        <v>908</v>
      </c>
      <c r="N2971" t="s">
        <v>909</v>
      </c>
      <c r="O2971" t="s">
        <v>872</v>
      </c>
      <c r="P2971" t="s">
        <v>673</v>
      </c>
      <c r="Q2971" t="s">
        <v>749</v>
      </c>
      <c r="R2971" t="s">
        <v>376</v>
      </c>
      <c r="S2971" t="s">
        <v>1042</v>
      </c>
      <c r="T2971" t="s">
        <v>751</v>
      </c>
      <c r="U2971" t="s">
        <v>752</v>
      </c>
      <c r="V2971" t="s">
        <v>753</v>
      </c>
      <c r="W2971" t="s">
        <v>378</v>
      </c>
      <c r="X2971" t="s">
        <v>1131</v>
      </c>
      <c r="Y2971" t="s">
        <v>755</v>
      </c>
      <c r="Z2971" t="s">
        <v>380</v>
      </c>
      <c r="AA2971" t="s">
        <v>1128</v>
      </c>
      <c r="AB2971" t="s">
        <v>1129</v>
      </c>
      <c r="AC2971" t="s">
        <v>758</v>
      </c>
      <c r="AD2971" t="s">
        <v>1049</v>
      </c>
      <c r="AE2971" t="s">
        <v>768</v>
      </c>
      <c r="AF2971" t="s">
        <v>882</v>
      </c>
      <c r="AG2971" t="s">
        <v>761</v>
      </c>
      <c r="AH2971" t="s">
        <v>762</v>
      </c>
      <c r="AI2971" t="s">
        <v>883</v>
      </c>
      <c r="AJ2971">
        <v>839.26</v>
      </c>
      <c r="AK2971">
        <v>0</v>
      </c>
      <c r="AL2971">
        <v>0</v>
      </c>
      <c r="AM2971" t="s">
        <v>764</v>
      </c>
      <c r="AN2971" t="s">
        <v>764</v>
      </c>
      <c r="AO2971" t="s">
        <v>764</v>
      </c>
    </row>
    <row r="2972" spans="1:41" x14ac:dyDescent="0.35">
      <c r="A2972">
        <v>1024995</v>
      </c>
      <c r="B2972" t="s">
        <v>740</v>
      </c>
      <c r="C2972" t="s">
        <v>741</v>
      </c>
      <c r="D2972" t="s">
        <v>375</v>
      </c>
      <c r="E2972" t="s">
        <v>374</v>
      </c>
      <c r="F2972" t="s">
        <v>907</v>
      </c>
      <c r="G2972">
        <v>2021</v>
      </c>
      <c r="H2972">
        <v>1</v>
      </c>
      <c r="I2972" t="s">
        <v>858</v>
      </c>
      <c r="J2972" s="29">
        <v>44226</v>
      </c>
      <c r="K2972" t="s">
        <v>744</v>
      </c>
      <c r="L2972" t="s">
        <v>847</v>
      </c>
      <c r="M2972" t="s">
        <v>908</v>
      </c>
      <c r="N2972" t="s">
        <v>909</v>
      </c>
      <c r="O2972" t="s">
        <v>872</v>
      </c>
      <c r="P2972" t="s">
        <v>673</v>
      </c>
      <c r="Q2972" t="s">
        <v>749</v>
      </c>
      <c r="R2972" t="s">
        <v>376</v>
      </c>
      <c r="S2972" t="s">
        <v>1042</v>
      </c>
      <c r="T2972" t="s">
        <v>751</v>
      </c>
      <c r="U2972" t="s">
        <v>752</v>
      </c>
      <c r="V2972" t="s">
        <v>753</v>
      </c>
      <c r="W2972" t="s">
        <v>378</v>
      </c>
      <c r="X2972" t="s">
        <v>1131</v>
      </c>
      <c r="Y2972" t="s">
        <v>755</v>
      </c>
      <c r="Z2972" t="s">
        <v>380</v>
      </c>
      <c r="AA2972" t="s">
        <v>1128</v>
      </c>
      <c r="AB2972" t="s">
        <v>1129</v>
      </c>
      <c r="AC2972" t="s">
        <v>758</v>
      </c>
      <c r="AD2972" t="s">
        <v>1049</v>
      </c>
      <c r="AE2972" t="s">
        <v>768</v>
      </c>
      <c r="AF2972" t="s">
        <v>882</v>
      </c>
      <c r="AG2972" t="s">
        <v>761</v>
      </c>
      <c r="AH2972" t="s">
        <v>762</v>
      </c>
      <c r="AI2972" t="s">
        <v>883</v>
      </c>
      <c r="AJ2972">
        <v>783.18</v>
      </c>
      <c r="AK2972">
        <v>0</v>
      </c>
      <c r="AL2972">
        <v>0</v>
      </c>
      <c r="AM2972" t="s">
        <v>764</v>
      </c>
      <c r="AN2972" t="s">
        <v>764</v>
      </c>
      <c r="AO2972" t="s">
        <v>764</v>
      </c>
    </row>
    <row r="2973" spans="1:41" x14ac:dyDescent="0.35">
      <c r="A2973">
        <v>1024995</v>
      </c>
      <c r="B2973" t="s">
        <v>740</v>
      </c>
      <c r="C2973" t="s">
        <v>741</v>
      </c>
      <c r="D2973" t="s">
        <v>375</v>
      </c>
      <c r="E2973" t="s">
        <v>374</v>
      </c>
      <c r="F2973" t="s">
        <v>907</v>
      </c>
      <c r="G2973">
        <v>2021</v>
      </c>
      <c r="H2973">
        <v>1</v>
      </c>
      <c r="I2973" t="s">
        <v>858</v>
      </c>
      <c r="J2973" s="29">
        <v>44226</v>
      </c>
      <c r="K2973" t="s">
        <v>744</v>
      </c>
      <c r="L2973" t="s">
        <v>847</v>
      </c>
      <c r="M2973" t="s">
        <v>908</v>
      </c>
      <c r="N2973" t="s">
        <v>909</v>
      </c>
      <c r="O2973" t="s">
        <v>872</v>
      </c>
      <c r="P2973" t="s">
        <v>673</v>
      </c>
      <c r="Q2973" t="s">
        <v>749</v>
      </c>
      <c r="R2973" t="s">
        <v>376</v>
      </c>
      <c r="S2973" t="s">
        <v>1042</v>
      </c>
      <c r="T2973" t="s">
        <v>751</v>
      </c>
      <c r="U2973" t="s">
        <v>752</v>
      </c>
      <c r="V2973" t="s">
        <v>753</v>
      </c>
      <c r="W2973" t="s">
        <v>378</v>
      </c>
      <c r="X2973" t="s">
        <v>1131</v>
      </c>
      <c r="Y2973" t="s">
        <v>755</v>
      </c>
      <c r="Z2973" t="s">
        <v>380</v>
      </c>
      <c r="AA2973" t="s">
        <v>1128</v>
      </c>
      <c r="AB2973" t="s">
        <v>1129</v>
      </c>
      <c r="AC2973" t="s">
        <v>758</v>
      </c>
      <c r="AD2973" t="s">
        <v>1049</v>
      </c>
      <c r="AE2973" t="s">
        <v>768</v>
      </c>
      <c r="AF2973" t="s">
        <v>882</v>
      </c>
      <c r="AG2973" t="s">
        <v>761</v>
      </c>
      <c r="AH2973" t="s">
        <v>762</v>
      </c>
      <c r="AI2973" t="s">
        <v>883</v>
      </c>
      <c r="AJ2973">
        <v>376.88</v>
      </c>
      <c r="AK2973">
        <v>0</v>
      </c>
      <c r="AL2973">
        <v>0</v>
      </c>
      <c r="AM2973" t="s">
        <v>764</v>
      </c>
      <c r="AN2973" t="s">
        <v>764</v>
      </c>
      <c r="AO2973" t="s">
        <v>764</v>
      </c>
    </row>
    <row r="2974" spans="1:41" x14ac:dyDescent="0.35">
      <c r="A2974">
        <v>1024995</v>
      </c>
      <c r="B2974" t="s">
        <v>740</v>
      </c>
      <c r="C2974" t="s">
        <v>741</v>
      </c>
      <c r="D2974" t="s">
        <v>375</v>
      </c>
      <c r="E2974" t="s">
        <v>374</v>
      </c>
      <c r="F2974" t="s">
        <v>907</v>
      </c>
      <c r="G2974">
        <v>2021</v>
      </c>
      <c r="H2974">
        <v>1</v>
      </c>
      <c r="I2974" t="s">
        <v>858</v>
      </c>
      <c r="J2974" s="29">
        <v>44226</v>
      </c>
      <c r="K2974" t="s">
        <v>744</v>
      </c>
      <c r="L2974" t="s">
        <v>847</v>
      </c>
      <c r="M2974" t="s">
        <v>908</v>
      </c>
      <c r="N2974" t="s">
        <v>909</v>
      </c>
      <c r="O2974" t="s">
        <v>872</v>
      </c>
      <c r="P2974" t="s">
        <v>673</v>
      </c>
      <c r="Q2974" t="s">
        <v>749</v>
      </c>
      <c r="R2974" t="s">
        <v>376</v>
      </c>
      <c r="S2974" t="s">
        <v>1042</v>
      </c>
      <c r="T2974" t="s">
        <v>751</v>
      </c>
      <c r="U2974" t="s">
        <v>752</v>
      </c>
      <c r="V2974" t="s">
        <v>753</v>
      </c>
      <c r="W2974" t="s">
        <v>378</v>
      </c>
      <c r="X2974" t="s">
        <v>1131</v>
      </c>
      <c r="Y2974" t="s">
        <v>755</v>
      </c>
      <c r="Z2974" t="s">
        <v>380</v>
      </c>
      <c r="AA2974" t="s">
        <v>1128</v>
      </c>
      <c r="AB2974" t="s">
        <v>1129</v>
      </c>
      <c r="AC2974" t="s">
        <v>758</v>
      </c>
      <c r="AD2974" t="s">
        <v>1049</v>
      </c>
      <c r="AE2974" t="s">
        <v>768</v>
      </c>
      <c r="AF2974" t="s">
        <v>882</v>
      </c>
      <c r="AG2974" t="s">
        <v>761</v>
      </c>
      <c r="AH2974" t="s">
        <v>762</v>
      </c>
      <c r="AI2974" t="s">
        <v>883</v>
      </c>
      <c r="AJ2974">
        <v>290.60000000000002</v>
      </c>
      <c r="AK2974">
        <v>0</v>
      </c>
      <c r="AL2974">
        <v>0</v>
      </c>
      <c r="AM2974" t="s">
        <v>764</v>
      </c>
      <c r="AN2974" t="s">
        <v>764</v>
      </c>
      <c r="AO2974" t="s">
        <v>764</v>
      </c>
    </row>
    <row r="2975" spans="1:41" x14ac:dyDescent="0.35">
      <c r="A2975">
        <v>1399939</v>
      </c>
      <c r="B2975" t="s">
        <v>740</v>
      </c>
      <c r="C2975" t="s">
        <v>741</v>
      </c>
      <c r="D2975" t="s">
        <v>375</v>
      </c>
      <c r="E2975" t="s">
        <v>400</v>
      </c>
      <c r="F2975" t="s">
        <v>907</v>
      </c>
      <c r="G2975">
        <v>2021</v>
      </c>
      <c r="H2975">
        <v>1</v>
      </c>
      <c r="I2975" t="s">
        <v>858</v>
      </c>
      <c r="J2975" s="29">
        <v>44226</v>
      </c>
      <c r="K2975" t="s">
        <v>744</v>
      </c>
      <c r="L2975" t="s">
        <v>847</v>
      </c>
      <c r="M2975" t="s">
        <v>908</v>
      </c>
      <c r="N2975" t="s">
        <v>909</v>
      </c>
      <c r="O2975" t="s">
        <v>872</v>
      </c>
      <c r="P2975" t="s">
        <v>673</v>
      </c>
      <c r="Q2975" t="s">
        <v>749</v>
      </c>
      <c r="R2975" t="s">
        <v>376</v>
      </c>
      <c r="S2975" t="s">
        <v>1042</v>
      </c>
      <c r="T2975" t="s">
        <v>751</v>
      </c>
      <c r="U2975" t="s">
        <v>752</v>
      </c>
      <c r="V2975" t="s">
        <v>753</v>
      </c>
      <c r="W2975" t="s">
        <v>401</v>
      </c>
      <c r="X2975" t="s">
        <v>1113</v>
      </c>
      <c r="Y2975" t="s">
        <v>755</v>
      </c>
      <c r="Z2975" t="s">
        <v>380</v>
      </c>
      <c r="AA2975" t="s">
        <v>1128</v>
      </c>
      <c r="AB2975" t="s">
        <v>1129</v>
      </c>
      <c r="AC2975" t="s">
        <v>758</v>
      </c>
      <c r="AD2975" t="s">
        <v>1049</v>
      </c>
      <c r="AE2975" t="s">
        <v>768</v>
      </c>
      <c r="AF2975" t="s">
        <v>1056</v>
      </c>
      <c r="AG2975" t="s">
        <v>761</v>
      </c>
      <c r="AH2975" t="s">
        <v>762</v>
      </c>
      <c r="AI2975" t="s">
        <v>1057</v>
      </c>
      <c r="AJ2975">
        <v>5332.42</v>
      </c>
      <c r="AK2975">
        <v>0</v>
      </c>
      <c r="AL2975">
        <v>0</v>
      </c>
      <c r="AM2975" t="s">
        <v>764</v>
      </c>
      <c r="AN2975" t="s">
        <v>764</v>
      </c>
      <c r="AO2975" t="s">
        <v>764</v>
      </c>
    </row>
    <row r="2976" spans="1:41" x14ac:dyDescent="0.35">
      <c r="A2976">
        <v>1399939</v>
      </c>
      <c r="B2976" t="s">
        <v>740</v>
      </c>
      <c r="C2976" t="s">
        <v>741</v>
      </c>
      <c r="D2976" t="s">
        <v>375</v>
      </c>
      <c r="E2976" t="s">
        <v>400</v>
      </c>
      <c r="F2976" t="s">
        <v>907</v>
      </c>
      <c r="G2976">
        <v>2021</v>
      </c>
      <c r="H2976">
        <v>1</v>
      </c>
      <c r="I2976" t="s">
        <v>858</v>
      </c>
      <c r="J2976" s="29">
        <v>44226</v>
      </c>
      <c r="K2976" t="s">
        <v>744</v>
      </c>
      <c r="L2976" t="s">
        <v>847</v>
      </c>
      <c r="M2976" t="s">
        <v>908</v>
      </c>
      <c r="N2976" t="s">
        <v>909</v>
      </c>
      <c r="O2976" t="s">
        <v>872</v>
      </c>
      <c r="P2976" t="s">
        <v>673</v>
      </c>
      <c r="Q2976" t="s">
        <v>749</v>
      </c>
      <c r="R2976" t="s">
        <v>376</v>
      </c>
      <c r="S2976" t="s">
        <v>1042</v>
      </c>
      <c r="T2976" t="s">
        <v>751</v>
      </c>
      <c r="U2976" t="s">
        <v>752</v>
      </c>
      <c r="V2976" t="s">
        <v>753</v>
      </c>
      <c r="W2976" t="s">
        <v>401</v>
      </c>
      <c r="X2976" t="s">
        <v>1113</v>
      </c>
      <c r="Y2976" t="s">
        <v>755</v>
      </c>
      <c r="Z2976" t="s">
        <v>380</v>
      </c>
      <c r="AA2976" t="s">
        <v>1128</v>
      </c>
      <c r="AB2976" t="s">
        <v>1129</v>
      </c>
      <c r="AC2976" t="s">
        <v>758</v>
      </c>
      <c r="AD2976" t="s">
        <v>1049</v>
      </c>
      <c r="AE2976" t="s">
        <v>768</v>
      </c>
      <c r="AF2976" t="s">
        <v>1056</v>
      </c>
      <c r="AG2976" t="s">
        <v>761</v>
      </c>
      <c r="AH2976" t="s">
        <v>762</v>
      </c>
      <c r="AI2976" t="s">
        <v>1057</v>
      </c>
      <c r="AJ2976">
        <v>2710.32</v>
      </c>
      <c r="AK2976">
        <v>0</v>
      </c>
      <c r="AL2976">
        <v>0</v>
      </c>
      <c r="AM2976" t="s">
        <v>764</v>
      </c>
      <c r="AN2976" t="s">
        <v>764</v>
      </c>
      <c r="AO2976" t="s">
        <v>764</v>
      </c>
    </row>
    <row r="2977" spans="1:41" x14ac:dyDescent="0.35">
      <c r="A2977">
        <v>1399939</v>
      </c>
      <c r="B2977" t="s">
        <v>740</v>
      </c>
      <c r="C2977" t="s">
        <v>741</v>
      </c>
      <c r="D2977" t="s">
        <v>375</v>
      </c>
      <c r="E2977" t="s">
        <v>400</v>
      </c>
      <c r="F2977" t="s">
        <v>907</v>
      </c>
      <c r="G2977">
        <v>2021</v>
      </c>
      <c r="H2977">
        <v>1</v>
      </c>
      <c r="I2977" t="s">
        <v>858</v>
      </c>
      <c r="J2977" s="29">
        <v>44226</v>
      </c>
      <c r="K2977" t="s">
        <v>744</v>
      </c>
      <c r="L2977" t="s">
        <v>847</v>
      </c>
      <c r="M2977" t="s">
        <v>908</v>
      </c>
      <c r="N2977" t="s">
        <v>909</v>
      </c>
      <c r="O2977" t="s">
        <v>872</v>
      </c>
      <c r="P2977" t="s">
        <v>673</v>
      </c>
      <c r="Q2977" t="s">
        <v>749</v>
      </c>
      <c r="R2977" t="s">
        <v>376</v>
      </c>
      <c r="S2977" t="s">
        <v>1042</v>
      </c>
      <c r="T2977" t="s">
        <v>751</v>
      </c>
      <c r="U2977" t="s">
        <v>752</v>
      </c>
      <c r="V2977" t="s">
        <v>753</v>
      </c>
      <c r="W2977" t="s">
        <v>401</v>
      </c>
      <c r="X2977" t="s">
        <v>1113</v>
      </c>
      <c r="Y2977" t="s">
        <v>755</v>
      </c>
      <c r="Z2977" t="s">
        <v>380</v>
      </c>
      <c r="AA2977" t="s">
        <v>1128</v>
      </c>
      <c r="AB2977" t="s">
        <v>1129</v>
      </c>
      <c r="AC2977" t="s">
        <v>758</v>
      </c>
      <c r="AD2977" t="s">
        <v>1049</v>
      </c>
      <c r="AE2977" t="s">
        <v>768</v>
      </c>
      <c r="AF2977" t="s">
        <v>1056</v>
      </c>
      <c r="AG2977" t="s">
        <v>761</v>
      </c>
      <c r="AH2977" t="s">
        <v>762</v>
      </c>
      <c r="AI2977" t="s">
        <v>1057</v>
      </c>
      <c r="AJ2977">
        <v>1052.68</v>
      </c>
      <c r="AK2977">
        <v>0</v>
      </c>
      <c r="AL2977">
        <v>0</v>
      </c>
      <c r="AM2977" t="s">
        <v>764</v>
      </c>
      <c r="AN2977" t="s">
        <v>764</v>
      </c>
      <c r="AO2977" t="s">
        <v>764</v>
      </c>
    </row>
    <row r="2978" spans="1:41" x14ac:dyDescent="0.35">
      <c r="A2978">
        <v>1399939</v>
      </c>
      <c r="B2978" t="s">
        <v>740</v>
      </c>
      <c r="C2978" t="s">
        <v>741</v>
      </c>
      <c r="D2978" t="s">
        <v>375</v>
      </c>
      <c r="E2978" t="s">
        <v>400</v>
      </c>
      <c r="F2978" t="s">
        <v>907</v>
      </c>
      <c r="G2978">
        <v>2021</v>
      </c>
      <c r="H2978">
        <v>1</v>
      </c>
      <c r="I2978" t="s">
        <v>858</v>
      </c>
      <c r="J2978" s="29">
        <v>44226</v>
      </c>
      <c r="K2978" t="s">
        <v>744</v>
      </c>
      <c r="L2978" t="s">
        <v>847</v>
      </c>
      <c r="M2978" t="s">
        <v>908</v>
      </c>
      <c r="N2978" t="s">
        <v>909</v>
      </c>
      <c r="O2978" t="s">
        <v>872</v>
      </c>
      <c r="P2978" t="s">
        <v>673</v>
      </c>
      <c r="Q2978" t="s">
        <v>749</v>
      </c>
      <c r="R2978" t="s">
        <v>376</v>
      </c>
      <c r="S2978" t="s">
        <v>1042</v>
      </c>
      <c r="T2978" t="s">
        <v>751</v>
      </c>
      <c r="U2978" t="s">
        <v>752</v>
      </c>
      <c r="V2978" t="s">
        <v>753</v>
      </c>
      <c r="W2978" t="s">
        <v>401</v>
      </c>
      <c r="X2978" t="s">
        <v>1113</v>
      </c>
      <c r="Y2978" t="s">
        <v>755</v>
      </c>
      <c r="Z2978" t="s">
        <v>380</v>
      </c>
      <c r="AA2978" t="s">
        <v>1128</v>
      </c>
      <c r="AB2978" t="s">
        <v>1129</v>
      </c>
      <c r="AC2978" t="s">
        <v>758</v>
      </c>
      <c r="AD2978" t="s">
        <v>1049</v>
      </c>
      <c r="AE2978" t="s">
        <v>768</v>
      </c>
      <c r="AF2978" t="s">
        <v>1056</v>
      </c>
      <c r="AG2978" t="s">
        <v>761</v>
      </c>
      <c r="AH2978" t="s">
        <v>762</v>
      </c>
      <c r="AI2978" t="s">
        <v>1057</v>
      </c>
      <c r="AJ2978">
        <v>775.24</v>
      </c>
      <c r="AK2978">
        <v>0</v>
      </c>
      <c r="AL2978">
        <v>0</v>
      </c>
      <c r="AM2978" t="s">
        <v>764</v>
      </c>
      <c r="AN2978" t="s">
        <v>764</v>
      </c>
      <c r="AO2978" t="s">
        <v>764</v>
      </c>
    </row>
    <row r="2979" spans="1:41" x14ac:dyDescent="0.35">
      <c r="A2979">
        <v>1399939</v>
      </c>
      <c r="B2979" t="s">
        <v>740</v>
      </c>
      <c r="C2979" t="s">
        <v>741</v>
      </c>
      <c r="D2979" t="s">
        <v>375</v>
      </c>
      <c r="E2979" t="s">
        <v>400</v>
      </c>
      <c r="F2979" t="s">
        <v>907</v>
      </c>
      <c r="G2979">
        <v>2021</v>
      </c>
      <c r="H2979">
        <v>1</v>
      </c>
      <c r="I2979" t="s">
        <v>858</v>
      </c>
      <c r="J2979" s="29">
        <v>44226</v>
      </c>
      <c r="K2979" t="s">
        <v>744</v>
      </c>
      <c r="L2979" t="s">
        <v>847</v>
      </c>
      <c r="M2979" t="s">
        <v>908</v>
      </c>
      <c r="N2979" t="s">
        <v>909</v>
      </c>
      <c r="O2979" t="s">
        <v>872</v>
      </c>
      <c r="P2979" t="s">
        <v>673</v>
      </c>
      <c r="Q2979" t="s">
        <v>749</v>
      </c>
      <c r="R2979" t="s">
        <v>376</v>
      </c>
      <c r="S2979" t="s">
        <v>1042</v>
      </c>
      <c r="T2979" t="s">
        <v>751</v>
      </c>
      <c r="U2979" t="s">
        <v>752</v>
      </c>
      <c r="V2979" t="s">
        <v>753</v>
      </c>
      <c r="W2979" t="s">
        <v>401</v>
      </c>
      <c r="X2979" t="s">
        <v>1113</v>
      </c>
      <c r="Y2979" t="s">
        <v>755</v>
      </c>
      <c r="Z2979" t="s">
        <v>380</v>
      </c>
      <c r="AA2979" t="s">
        <v>1128</v>
      </c>
      <c r="AB2979" t="s">
        <v>1129</v>
      </c>
      <c r="AC2979" t="s">
        <v>758</v>
      </c>
      <c r="AD2979" t="s">
        <v>1049</v>
      </c>
      <c r="AE2979" t="s">
        <v>768</v>
      </c>
      <c r="AF2979" t="s">
        <v>1056</v>
      </c>
      <c r="AG2979" t="s">
        <v>761</v>
      </c>
      <c r="AH2979" t="s">
        <v>762</v>
      </c>
      <c r="AI2979" t="s">
        <v>1057</v>
      </c>
      <c r="AJ2979">
        <v>773.34</v>
      </c>
      <c r="AK2979">
        <v>0</v>
      </c>
      <c r="AL2979">
        <v>0</v>
      </c>
      <c r="AM2979" t="s">
        <v>764</v>
      </c>
      <c r="AN2979" t="s">
        <v>764</v>
      </c>
      <c r="AO2979" t="s">
        <v>764</v>
      </c>
    </row>
    <row r="2980" spans="1:41" x14ac:dyDescent="0.35">
      <c r="A2980">
        <v>1399939</v>
      </c>
      <c r="B2980" t="s">
        <v>740</v>
      </c>
      <c r="C2980" t="s">
        <v>741</v>
      </c>
      <c r="D2980" t="s">
        <v>375</v>
      </c>
      <c r="E2980" t="s">
        <v>400</v>
      </c>
      <c r="F2980" t="s">
        <v>907</v>
      </c>
      <c r="G2980">
        <v>2021</v>
      </c>
      <c r="H2980">
        <v>1</v>
      </c>
      <c r="I2980" t="s">
        <v>858</v>
      </c>
      <c r="J2980" s="29">
        <v>44226</v>
      </c>
      <c r="K2980" t="s">
        <v>744</v>
      </c>
      <c r="L2980" t="s">
        <v>847</v>
      </c>
      <c r="M2980" t="s">
        <v>908</v>
      </c>
      <c r="N2980" t="s">
        <v>909</v>
      </c>
      <c r="O2980" t="s">
        <v>872</v>
      </c>
      <c r="P2980" t="s">
        <v>673</v>
      </c>
      <c r="Q2980" t="s">
        <v>749</v>
      </c>
      <c r="R2980" t="s">
        <v>376</v>
      </c>
      <c r="S2980" t="s">
        <v>1042</v>
      </c>
      <c r="T2980" t="s">
        <v>751</v>
      </c>
      <c r="U2980" t="s">
        <v>752</v>
      </c>
      <c r="V2980" t="s">
        <v>753</v>
      </c>
      <c r="W2980" t="s">
        <v>401</v>
      </c>
      <c r="X2980" t="s">
        <v>1113</v>
      </c>
      <c r="Y2980" t="s">
        <v>755</v>
      </c>
      <c r="Z2980" t="s">
        <v>380</v>
      </c>
      <c r="AA2980" t="s">
        <v>1128</v>
      </c>
      <c r="AB2980" t="s">
        <v>1129</v>
      </c>
      <c r="AC2980" t="s">
        <v>758</v>
      </c>
      <c r="AD2980" t="s">
        <v>1049</v>
      </c>
      <c r="AE2980" t="s">
        <v>768</v>
      </c>
      <c r="AF2980" t="s">
        <v>1056</v>
      </c>
      <c r="AG2980" t="s">
        <v>761</v>
      </c>
      <c r="AH2980" t="s">
        <v>762</v>
      </c>
      <c r="AI2980" t="s">
        <v>1057</v>
      </c>
      <c r="AJ2980">
        <v>641.1</v>
      </c>
      <c r="AK2980">
        <v>0</v>
      </c>
      <c r="AL2980">
        <v>0</v>
      </c>
      <c r="AM2980" t="s">
        <v>764</v>
      </c>
      <c r="AN2980" t="s">
        <v>764</v>
      </c>
      <c r="AO2980" t="s">
        <v>764</v>
      </c>
    </row>
    <row r="2981" spans="1:41" x14ac:dyDescent="0.35">
      <c r="A2981">
        <v>1399939</v>
      </c>
      <c r="B2981" t="s">
        <v>740</v>
      </c>
      <c r="C2981" t="s">
        <v>741</v>
      </c>
      <c r="D2981" t="s">
        <v>375</v>
      </c>
      <c r="E2981" t="s">
        <v>400</v>
      </c>
      <c r="F2981" t="s">
        <v>907</v>
      </c>
      <c r="G2981">
        <v>2021</v>
      </c>
      <c r="H2981">
        <v>1</v>
      </c>
      <c r="I2981" t="s">
        <v>858</v>
      </c>
      <c r="J2981" s="29">
        <v>44226</v>
      </c>
      <c r="K2981" t="s">
        <v>744</v>
      </c>
      <c r="L2981" t="s">
        <v>847</v>
      </c>
      <c r="M2981" t="s">
        <v>908</v>
      </c>
      <c r="N2981" t="s">
        <v>909</v>
      </c>
      <c r="O2981" t="s">
        <v>872</v>
      </c>
      <c r="P2981" t="s">
        <v>673</v>
      </c>
      <c r="Q2981" t="s">
        <v>749</v>
      </c>
      <c r="R2981" t="s">
        <v>376</v>
      </c>
      <c r="S2981" t="s">
        <v>1042</v>
      </c>
      <c r="T2981" t="s">
        <v>751</v>
      </c>
      <c r="U2981" t="s">
        <v>752</v>
      </c>
      <c r="V2981" t="s">
        <v>753</v>
      </c>
      <c r="W2981" t="s">
        <v>401</v>
      </c>
      <c r="X2981" t="s">
        <v>1113</v>
      </c>
      <c r="Y2981" t="s">
        <v>755</v>
      </c>
      <c r="Z2981" t="s">
        <v>380</v>
      </c>
      <c r="AA2981" t="s">
        <v>1128</v>
      </c>
      <c r="AB2981" t="s">
        <v>1129</v>
      </c>
      <c r="AC2981" t="s">
        <v>758</v>
      </c>
      <c r="AD2981" t="s">
        <v>1049</v>
      </c>
      <c r="AE2981" t="s">
        <v>768</v>
      </c>
      <c r="AF2981" t="s">
        <v>1056</v>
      </c>
      <c r="AG2981" t="s">
        <v>761</v>
      </c>
      <c r="AH2981" t="s">
        <v>762</v>
      </c>
      <c r="AI2981" t="s">
        <v>1057</v>
      </c>
      <c r="AJ2981">
        <v>167.61</v>
      </c>
      <c r="AK2981">
        <v>0</v>
      </c>
      <c r="AL2981">
        <v>0</v>
      </c>
      <c r="AM2981" t="s">
        <v>764</v>
      </c>
      <c r="AN2981" t="s">
        <v>764</v>
      </c>
      <c r="AO2981" t="s">
        <v>764</v>
      </c>
    </row>
    <row r="2982" spans="1:41" x14ac:dyDescent="0.35">
      <c r="A2982">
        <v>1399939</v>
      </c>
      <c r="B2982" t="s">
        <v>740</v>
      </c>
      <c r="C2982" t="s">
        <v>741</v>
      </c>
      <c r="D2982" t="s">
        <v>375</v>
      </c>
      <c r="E2982" t="s">
        <v>400</v>
      </c>
      <c r="F2982" t="s">
        <v>907</v>
      </c>
      <c r="G2982">
        <v>2021</v>
      </c>
      <c r="H2982">
        <v>1</v>
      </c>
      <c r="I2982" t="s">
        <v>858</v>
      </c>
      <c r="J2982" s="29">
        <v>44226</v>
      </c>
      <c r="K2982" t="s">
        <v>744</v>
      </c>
      <c r="L2982" t="s">
        <v>847</v>
      </c>
      <c r="M2982" t="s">
        <v>908</v>
      </c>
      <c r="N2982" t="s">
        <v>909</v>
      </c>
      <c r="O2982" t="s">
        <v>872</v>
      </c>
      <c r="P2982" t="s">
        <v>673</v>
      </c>
      <c r="Q2982" t="s">
        <v>749</v>
      </c>
      <c r="R2982" t="s">
        <v>376</v>
      </c>
      <c r="S2982" t="s">
        <v>1042</v>
      </c>
      <c r="T2982" t="s">
        <v>751</v>
      </c>
      <c r="U2982" t="s">
        <v>752</v>
      </c>
      <c r="V2982" t="s">
        <v>753</v>
      </c>
      <c r="W2982" t="s">
        <v>401</v>
      </c>
      <c r="X2982" t="s">
        <v>1113</v>
      </c>
      <c r="Y2982" t="s">
        <v>755</v>
      </c>
      <c r="Z2982" t="s">
        <v>380</v>
      </c>
      <c r="AA2982" t="s">
        <v>1128</v>
      </c>
      <c r="AB2982" t="s">
        <v>1129</v>
      </c>
      <c r="AC2982" t="s">
        <v>758</v>
      </c>
      <c r="AD2982" t="s">
        <v>1049</v>
      </c>
      <c r="AE2982" t="s">
        <v>768</v>
      </c>
      <c r="AF2982" t="s">
        <v>1056</v>
      </c>
      <c r="AG2982" t="s">
        <v>761</v>
      </c>
      <c r="AH2982" t="s">
        <v>762</v>
      </c>
      <c r="AI2982" t="s">
        <v>1057</v>
      </c>
      <c r="AJ2982">
        <v>9.3000000000000007</v>
      </c>
      <c r="AK2982">
        <v>0</v>
      </c>
      <c r="AL2982">
        <v>0</v>
      </c>
      <c r="AM2982" t="s">
        <v>764</v>
      </c>
      <c r="AN2982" t="s">
        <v>764</v>
      </c>
      <c r="AO2982" t="s">
        <v>764</v>
      </c>
    </row>
    <row r="2983" spans="1:41" x14ac:dyDescent="0.35">
      <c r="A2983">
        <v>1720206</v>
      </c>
      <c r="B2983" t="s">
        <v>740</v>
      </c>
      <c r="C2983" t="s">
        <v>741</v>
      </c>
      <c r="D2983" t="s">
        <v>375</v>
      </c>
      <c r="E2983" t="s">
        <v>398</v>
      </c>
      <c r="F2983" t="s">
        <v>907</v>
      </c>
      <c r="G2983">
        <v>2021</v>
      </c>
      <c r="H2983">
        <v>1</v>
      </c>
      <c r="I2983" t="s">
        <v>858</v>
      </c>
      <c r="J2983" s="29">
        <v>44226</v>
      </c>
      <c r="K2983" t="s">
        <v>744</v>
      </c>
      <c r="L2983" t="s">
        <v>847</v>
      </c>
      <c r="M2983" t="s">
        <v>908</v>
      </c>
      <c r="N2983" t="s">
        <v>909</v>
      </c>
      <c r="O2983" t="s">
        <v>872</v>
      </c>
      <c r="P2983" t="s">
        <v>673</v>
      </c>
      <c r="Q2983" t="s">
        <v>749</v>
      </c>
      <c r="R2983" t="s">
        <v>376</v>
      </c>
      <c r="S2983" t="s">
        <v>1042</v>
      </c>
      <c r="T2983" t="s">
        <v>751</v>
      </c>
      <c r="U2983" t="s">
        <v>752</v>
      </c>
      <c r="V2983" t="s">
        <v>753</v>
      </c>
      <c r="W2983" t="s">
        <v>399</v>
      </c>
      <c r="X2983" t="s">
        <v>1115</v>
      </c>
      <c r="Y2983" t="s">
        <v>755</v>
      </c>
      <c r="Z2983" t="s">
        <v>380</v>
      </c>
      <c r="AA2983" t="s">
        <v>1128</v>
      </c>
      <c r="AB2983" t="s">
        <v>1129</v>
      </c>
      <c r="AC2983" t="s">
        <v>758</v>
      </c>
      <c r="AD2983" t="s">
        <v>1049</v>
      </c>
      <c r="AE2983" t="s">
        <v>768</v>
      </c>
      <c r="AF2983" t="s">
        <v>882</v>
      </c>
      <c r="AG2983" t="s">
        <v>761</v>
      </c>
      <c r="AH2983" t="s">
        <v>762</v>
      </c>
      <c r="AI2983" t="s">
        <v>883</v>
      </c>
      <c r="AJ2983">
        <v>3310.27</v>
      </c>
      <c r="AK2983">
        <v>0</v>
      </c>
      <c r="AL2983">
        <v>0</v>
      </c>
      <c r="AM2983" t="s">
        <v>764</v>
      </c>
      <c r="AN2983" t="s">
        <v>764</v>
      </c>
      <c r="AO2983" t="s">
        <v>764</v>
      </c>
    </row>
    <row r="2984" spans="1:41" x14ac:dyDescent="0.35">
      <c r="A2984">
        <v>1060734</v>
      </c>
      <c r="B2984" t="s">
        <v>740</v>
      </c>
      <c r="C2984" t="s">
        <v>741</v>
      </c>
      <c r="D2984" t="s">
        <v>375</v>
      </c>
      <c r="E2984" t="s">
        <v>396</v>
      </c>
      <c r="F2984" t="s">
        <v>907</v>
      </c>
      <c r="G2984">
        <v>2021</v>
      </c>
      <c r="H2984">
        <v>1</v>
      </c>
      <c r="I2984" t="s">
        <v>858</v>
      </c>
      <c r="J2984" s="29">
        <v>44226</v>
      </c>
      <c r="K2984" t="s">
        <v>744</v>
      </c>
      <c r="L2984" t="s">
        <v>847</v>
      </c>
      <c r="M2984" t="s">
        <v>908</v>
      </c>
      <c r="N2984" t="s">
        <v>909</v>
      </c>
      <c r="O2984" t="s">
        <v>872</v>
      </c>
      <c r="P2984" t="s">
        <v>673</v>
      </c>
      <c r="Q2984" t="s">
        <v>749</v>
      </c>
      <c r="R2984" t="s">
        <v>376</v>
      </c>
      <c r="S2984" t="s">
        <v>1042</v>
      </c>
      <c r="T2984" t="s">
        <v>751</v>
      </c>
      <c r="U2984" t="s">
        <v>752</v>
      </c>
      <c r="V2984" t="s">
        <v>753</v>
      </c>
      <c r="W2984" t="s">
        <v>397</v>
      </c>
      <c r="X2984" t="s">
        <v>1133</v>
      </c>
      <c r="Y2984" t="s">
        <v>755</v>
      </c>
      <c r="Z2984" t="s">
        <v>380</v>
      </c>
      <c r="AA2984" t="s">
        <v>1128</v>
      </c>
      <c r="AB2984" t="s">
        <v>1129</v>
      </c>
      <c r="AC2984" t="s">
        <v>758</v>
      </c>
      <c r="AD2984" t="s">
        <v>1049</v>
      </c>
      <c r="AE2984" t="s">
        <v>768</v>
      </c>
      <c r="AF2984" t="s">
        <v>882</v>
      </c>
      <c r="AG2984" t="s">
        <v>761</v>
      </c>
      <c r="AH2984" t="s">
        <v>762</v>
      </c>
      <c r="AI2984" t="s">
        <v>883</v>
      </c>
      <c r="AJ2984">
        <v>705.96</v>
      </c>
      <c r="AK2984">
        <v>0</v>
      </c>
      <c r="AL2984">
        <v>0</v>
      </c>
      <c r="AM2984" t="s">
        <v>764</v>
      </c>
      <c r="AN2984" t="s">
        <v>764</v>
      </c>
      <c r="AO2984" t="s">
        <v>764</v>
      </c>
    </row>
    <row r="2985" spans="1:41" x14ac:dyDescent="0.35">
      <c r="A2985">
        <v>1033112</v>
      </c>
      <c r="B2985" t="s">
        <v>740</v>
      </c>
      <c r="C2985" t="s">
        <v>741</v>
      </c>
      <c r="D2985" t="e">
        <v>#N/A</v>
      </c>
      <c r="E2985" t="s">
        <v>1134</v>
      </c>
      <c r="F2985" t="s">
        <v>742</v>
      </c>
      <c r="G2985">
        <v>2021</v>
      </c>
      <c r="H2985">
        <v>6</v>
      </c>
      <c r="I2985" t="s">
        <v>743</v>
      </c>
      <c r="J2985" s="29">
        <v>44377</v>
      </c>
      <c r="K2985" t="s">
        <v>744</v>
      </c>
      <c r="L2985" t="s">
        <v>769</v>
      </c>
      <c r="M2985" t="s">
        <v>770</v>
      </c>
      <c r="N2985" t="s">
        <v>771</v>
      </c>
      <c r="O2985" t="s">
        <v>772</v>
      </c>
      <c r="P2985" t="s">
        <v>673</v>
      </c>
      <c r="Q2985" t="s">
        <v>749</v>
      </c>
      <c r="R2985" t="s">
        <v>659</v>
      </c>
      <c r="S2985" t="s">
        <v>765</v>
      </c>
      <c r="T2985" t="s">
        <v>751</v>
      </c>
      <c r="U2985" t="s">
        <v>752</v>
      </c>
      <c r="V2985" t="s">
        <v>753</v>
      </c>
      <c r="W2985" t="s">
        <v>1135</v>
      </c>
      <c r="X2985" t="s">
        <v>1136</v>
      </c>
      <c r="Y2985" t="s">
        <v>755</v>
      </c>
      <c r="Z2985" t="s">
        <v>380</v>
      </c>
      <c r="AA2985" t="s">
        <v>756</v>
      </c>
      <c r="AB2985" t="s">
        <v>1137</v>
      </c>
      <c r="AC2985" t="s">
        <v>758</v>
      </c>
      <c r="AD2985" t="s">
        <v>759</v>
      </c>
      <c r="AE2985" t="s">
        <v>766</v>
      </c>
      <c r="AF2985" t="s">
        <v>925</v>
      </c>
      <c r="AG2985" t="s">
        <v>761</v>
      </c>
      <c r="AH2985" t="s">
        <v>762</v>
      </c>
      <c r="AI2985" t="s">
        <v>926</v>
      </c>
      <c r="AJ2985">
        <v>923.21</v>
      </c>
      <c r="AK2985">
        <v>0</v>
      </c>
      <c r="AL2985">
        <v>0</v>
      </c>
      <c r="AM2985" t="s">
        <v>764</v>
      </c>
      <c r="AN2985" t="s">
        <v>764</v>
      </c>
      <c r="AO2985" t="s">
        <v>764</v>
      </c>
    </row>
    <row r="2986" spans="1:41" x14ac:dyDescent="0.35">
      <c r="A2986">
        <v>1033112</v>
      </c>
      <c r="B2986" t="s">
        <v>740</v>
      </c>
      <c r="C2986" t="s">
        <v>741</v>
      </c>
      <c r="D2986" t="e">
        <v>#N/A</v>
      </c>
      <c r="E2986" t="s">
        <v>1134</v>
      </c>
      <c r="F2986" t="s">
        <v>742</v>
      </c>
      <c r="G2986">
        <v>2021</v>
      </c>
      <c r="H2986">
        <v>6</v>
      </c>
      <c r="I2986" t="s">
        <v>743</v>
      </c>
      <c r="J2986" s="29">
        <v>44377</v>
      </c>
      <c r="K2986" t="s">
        <v>744</v>
      </c>
      <c r="L2986" t="s">
        <v>769</v>
      </c>
      <c r="M2986" t="s">
        <v>774</v>
      </c>
      <c r="N2986" t="s">
        <v>775</v>
      </c>
      <c r="O2986" t="s">
        <v>772</v>
      </c>
      <c r="P2986" t="s">
        <v>673</v>
      </c>
      <c r="Q2986" t="s">
        <v>749</v>
      </c>
      <c r="R2986" t="s">
        <v>659</v>
      </c>
      <c r="S2986" t="s">
        <v>765</v>
      </c>
      <c r="T2986" t="s">
        <v>751</v>
      </c>
      <c r="U2986" t="s">
        <v>752</v>
      </c>
      <c r="V2986" t="s">
        <v>753</v>
      </c>
      <c r="W2986" t="s">
        <v>1135</v>
      </c>
      <c r="X2986" t="s">
        <v>1136</v>
      </c>
      <c r="Y2986" t="s">
        <v>755</v>
      </c>
      <c r="Z2986" t="s">
        <v>380</v>
      </c>
      <c r="AA2986" t="s">
        <v>756</v>
      </c>
      <c r="AB2986" t="s">
        <v>1137</v>
      </c>
      <c r="AC2986" t="s">
        <v>758</v>
      </c>
      <c r="AD2986" t="s">
        <v>759</v>
      </c>
      <c r="AE2986" t="s">
        <v>766</v>
      </c>
      <c r="AF2986" t="s">
        <v>925</v>
      </c>
      <c r="AG2986" t="s">
        <v>761</v>
      </c>
      <c r="AH2986" t="s">
        <v>762</v>
      </c>
      <c r="AI2986" t="s">
        <v>926</v>
      </c>
      <c r="AJ2986">
        <v>-923.21</v>
      </c>
      <c r="AK2986">
        <v>0</v>
      </c>
      <c r="AL2986">
        <v>0</v>
      </c>
      <c r="AM2986" t="s">
        <v>764</v>
      </c>
      <c r="AN2986" t="s">
        <v>764</v>
      </c>
      <c r="AO2986" t="s">
        <v>764</v>
      </c>
    </row>
    <row r="2987" spans="1:41" x14ac:dyDescent="0.35">
      <c r="A2987">
        <v>1033112</v>
      </c>
      <c r="B2987" t="s">
        <v>740</v>
      </c>
      <c r="C2987" t="s">
        <v>741</v>
      </c>
      <c r="D2987" t="e">
        <v>#N/A</v>
      </c>
      <c r="E2987" t="s">
        <v>1134</v>
      </c>
      <c r="F2987" t="s">
        <v>742</v>
      </c>
      <c r="G2987">
        <v>2021</v>
      </c>
      <c r="H2987">
        <v>6</v>
      </c>
      <c r="I2987" t="s">
        <v>743</v>
      </c>
      <c r="J2987" s="29">
        <v>44377</v>
      </c>
      <c r="K2987" t="s">
        <v>744</v>
      </c>
      <c r="L2987" t="s">
        <v>769</v>
      </c>
      <c r="M2987" t="s">
        <v>776</v>
      </c>
      <c r="N2987" t="s">
        <v>777</v>
      </c>
      <c r="O2987" t="s">
        <v>772</v>
      </c>
      <c r="P2987" t="s">
        <v>673</v>
      </c>
      <c r="Q2987" t="s">
        <v>749</v>
      </c>
      <c r="R2987" t="s">
        <v>659</v>
      </c>
      <c r="S2987" t="s">
        <v>765</v>
      </c>
      <c r="T2987" t="s">
        <v>751</v>
      </c>
      <c r="U2987" t="s">
        <v>752</v>
      </c>
      <c r="V2987" t="s">
        <v>753</v>
      </c>
      <c r="W2987" t="s">
        <v>1135</v>
      </c>
      <c r="X2987" t="s">
        <v>1136</v>
      </c>
      <c r="Y2987" t="s">
        <v>755</v>
      </c>
      <c r="Z2987" t="s">
        <v>380</v>
      </c>
      <c r="AA2987" t="s">
        <v>756</v>
      </c>
      <c r="AB2987" t="s">
        <v>1137</v>
      </c>
      <c r="AC2987" t="s">
        <v>758</v>
      </c>
      <c r="AD2987" t="s">
        <v>759</v>
      </c>
      <c r="AE2987" t="s">
        <v>766</v>
      </c>
      <c r="AF2987" t="s">
        <v>925</v>
      </c>
      <c r="AG2987" t="s">
        <v>761</v>
      </c>
      <c r="AH2987" t="s">
        <v>762</v>
      </c>
      <c r="AI2987" t="s">
        <v>926</v>
      </c>
      <c r="AJ2987">
        <v>923.21</v>
      </c>
      <c r="AK2987">
        <v>0</v>
      </c>
      <c r="AL2987">
        <v>0</v>
      </c>
      <c r="AM2987" t="s">
        <v>764</v>
      </c>
      <c r="AN2987" t="s">
        <v>764</v>
      </c>
      <c r="AO2987" t="s">
        <v>764</v>
      </c>
    </row>
    <row r="2988" spans="1:41" x14ac:dyDescent="0.35">
      <c r="A2988">
        <v>1031477</v>
      </c>
      <c r="B2988" t="s">
        <v>740</v>
      </c>
      <c r="C2988" t="s">
        <v>741</v>
      </c>
      <c r="D2988" t="e">
        <v>#N/A</v>
      </c>
      <c r="E2988" t="s">
        <v>1138</v>
      </c>
      <c r="F2988" t="s">
        <v>742</v>
      </c>
      <c r="G2988">
        <v>2021</v>
      </c>
      <c r="H2988">
        <v>6</v>
      </c>
      <c r="I2988" t="s">
        <v>743</v>
      </c>
      <c r="J2988" s="29">
        <v>44377</v>
      </c>
      <c r="K2988" t="s">
        <v>744</v>
      </c>
      <c r="L2988" t="s">
        <v>769</v>
      </c>
      <c r="M2988" t="s">
        <v>770</v>
      </c>
      <c r="N2988" t="s">
        <v>771</v>
      </c>
      <c r="O2988" t="s">
        <v>772</v>
      </c>
      <c r="P2988" t="s">
        <v>673</v>
      </c>
      <c r="Q2988" t="s">
        <v>749</v>
      </c>
      <c r="R2988" t="s">
        <v>653</v>
      </c>
      <c r="S2988" t="s">
        <v>773</v>
      </c>
      <c r="T2988" t="s">
        <v>751</v>
      </c>
      <c r="U2988" t="s">
        <v>752</v>
      </c>
      <c r="V2988" t="s">
        <v>753</v>
      </c>
      <c r="W2988" t="s">
        <v>1135</v>
      </c>
      <c r="X2988" t="s">
        <v>1136</v>
      </c>
      <c r="Y2988" t="s">
        <v>755</v>
      </c>
      <c r="Z2988" t="s">
        <v>380</v>
      </c>
      <c r="AA2988" t="s">
        <v>756</v>
      </c>
      <c r="AB2988" t="s">
        <v>1137</v>
      </c>
      <c r="AC2988" t="s">
        <v>758</v>
      </c>
      <c r="AD2988" t="s">
        <v>759</v>
      </c>
      <c r="AE2988" t="s">
        <v>575</v>
      </c>
      <c r="AF2988" t="s">
        <v>925</v>
      </c>
      <c r="AG2988" t="s">
        <v>761</v>
      </c>
      <c r="AH2988" t="s">
        <v>762</v>
      </c>
      <c r="AI2988" t="s">
        <v>926</v>
      </c>
      <c r="AJ2988">
        <v>3596.23</v>
      </c>
      <c r="AK2988">
        <v>0</v>
      </c>
      <c r="AL2988">
        <v>0</v>
      </c>
      <c r="AM2988" t="s">
        <v>764</v>
      </c>
      <c r="AN2988" t="s">
        <v>764</v>
      </c>
      <c r="AO2988" t="s">
        <v>764</v>
      </c>
    </row>
    <row r="2989" spans="1:41" x14ac:dyDescent="0.35">
      <c r="A2989">
        <v>1031477</v>
      </c>
      <c r="B2989" t="s">
        <v>740</v>
      </c>
      <c r="C2989" t="s">
        <v>741</v>
      </c>
      <c r="D2989" t="e">
        <v>#N/A</v>
      </c>
      <c r="E2989" t="s">
        <v>1138</v>
      </c>
      <c r="F2989" t="s">
        <v>742</v>
      </c>
      <c r="G2989">
        <v>2021</v>
      </c>
      <c r="H2989">
        <v>6</v>
      </c>
      <c r="I2989" t="s">
        <v>743</v>
      </c>
      <c r="J2989" s="29">
        <v>44377</v>
      </c>
      <c r="K2989" t="s">
        <v>744</v>
      </c>
      <c r="L2989" t="s">
        <v>769</v>
      </c>
      <c r="M2989" t="s">
        <v>774</v>
      </c>
      <c r="N2989" t="s">
        <v>775</v>
      </c>
      <c r="O2989" t="s">
        <v>772</v>
      </c>
      <c r="P2989" t="s">
        <v>673</v>
      </c>
      <c r="Q2989" t="s">
        <v>749</v>
      </c>
      <c r="R2989" t="s">
        <v>653</v>
      </c>
      <c r="S2989" t="s">
        <v>773</v>
      </c>
      <c r="T2989" t="s">
        <v>751</v>
      </c>
      <c r="U2989" t="s">
        <v>752</v>
      </c>
      <c r="V2989" t="s">
        <v>753</v>
      </c>
      <c r="W2989" t="s">
        <v>1135</v>
      </c>
      <c r="X2989" t="s">
        <v>1136</v>
      </c>
      <c r="Y2989" t="s">
        <v>755</v>
      </c>
      <c r="Z2989" t="s">
        <v>380</v>
      </c>
      <c r="AA2989" t="s">
        <v>756</v>
      </c>
      <c r="AB2989" t="s">
        <v>1137</v>
      </c>
      <c r="AC2989" t="s">
        <v>758</v>
      </c>
      <c r="AD2989" t="s">
        <v>759</v>
      </c>
      <c r="AE2989" t="s">
        <v>575</v>
      </c>
      <c r="AF2989" t="s">
        <v>925</v>
      </c>
      <c r="AG2989" t="s">
        <v>761</v>
      </c>
      <c r="AH2989" t="s">
        <v>762</v>
      </c>
      <c r="AI2989" t="s">
        <v>926</v>
      </c>
      <c r="AJ2989">
        <v>-3596.23</v>
      </c>
      <c r="AK2989">
        <v>0</v>
      </c>
      <c r="AL2989">
        <v>0</v>
      </c>
      <c r="AM2989" t="s">
        <v>764</v>
      </c>
      <c r="AN2989" t="s">
        <v>764</v>
      </c>
      <c r="AO2989" t="s">
        <v>764</v>
      </c>
    </row>
    <row r="2990" spans="1:41" x14ac:dyDescent="0.35">
      <c r="A2990">
        <v>1031477</v>
      </c>
      <c r="B2990" t="s">
        <v>740</v>
      </c>
      <c r="C2990" t="s">
        <v>741</v>
      </c>
      <c r="D2990" t="e">
        <v>#N/A</v>
      </c>
      <c r="E2990" t="s">
        <v>1138</v>
      </c>
      <c r="F2990" t="s">
        <v>742</v>
      </c>
      <c r="G2990">
        <v>2021</v>
      </c>
      <c r="H2990">
        <v>6</v>
      </c>
      <c r="I2990" t="s">
        <v>743</v>
      </c>
      <c r="J2990" s="29">
        <v>44377</v>
      </c>
      <c r="K2990" t="s">
        <v>744</v>
      </c>
      <c r="L2990" t="s">
        <v>769</v>
      </c>
      <c r="M2990" t="s">
        <v>776</v>
      </c>
      <c r="N2990" t="s">
        <v>777</v>
      </c>
      <c r="O2990" t="s">
        <v>772</v>
      </c>
      <c r="P2990" t="s">
        <v>673</v>
      </c>
      <c r="Q2990" t="s">
        <v>749</v>
      </c>
      <c r="R2990" t="s">
        <v>653</v>
      </c>
      <c r="S2990" t="s">
        <v>773</v>
      </c>
      <c r="T2990" t="s">
        <v>751</v>
      </c>
      <c r="U2990" t="s">
        <v>752</v>
      </c>
      <c r="V2990" t="s">
        <v>753</v>
      </c>
      <c r="W2990" t="s">
        <v>1135</v>
      </c>
      <c r="X2990" t="s">
        <v>1136</v>
      </c>
      <c r="Y2990" t="s">
        <v>755</v>
      </c>
      <c r="Z2990" t="s">
        <v>380</v>
      </c>
      <c r="AA2990" t="s">
        <v>756</v>
      </c>
      <c r="AB2990" t="s">
        <v>1137</v>
      </c>
      <c r="AC2990" t="s">
        <v>758</v>
      </c>
      <c r="AD2990" t="s">
        <v>759</v>
      </c>
      <c r="AE2990" t="s">
        <v>575</v>
      </c>
      <c r="AF2990" t="s">
        <v>925</v>
      </c>
      <c r="AG2990" t="s">
        <v>761</v>
      </c>
      <c r="AH2990" t="s">
        <v>762</v>
      </c>
      <c r="AI2990" t="s">
        <v>926</v>
      </c>
      <c r="AJ2990">
        <v>3596.23</v>
      </c>
      <c r="AK2990">
        <v>0</v>
      </c>
      <c r="AL2990">
        <v>0</v>
      </c>
      <c r="AM2990" t="s">
        <v>764</v>
      </c>
      <c r="AN2990" t="s">
        <v>764</v>
      </c>
      <c r="AO2990" t="s">
        <v>764</v>
      </c>
    </row>
    <row r="2991" spans="1:41" x14ac:dyDescent="0.35">
      <c r="A2991">
        <v>1187680</v>
      </c>
      <c r="B2991" t="s">
        <v>740</v>
      </c>
      <c r="C2991" t="s">
        <v>741</v>
      </c>
      <c r="D2991" t="e">
        <v>#N/A</v>
      </c>
      <c r="E2991" t="s">
        <v>1139</v>
      </c>
      <c r="F2991" t="s">
        <v>742</v>
      </c>
      <c r="G2991">
        <v>2021</v>
      </c>
      <c r="H2991">
        <v>6</v>
      </c>
      <c r="I2991" t="s">
        <v>743</v>
      </c>
      <c r="J2991" s="29">
        <v>44377</v>
      </c>
      <c r="K2991" t="s">
        <v>744</v>
      </c>
      <c r="L2991" t="s">
        <v>769</v>
      </c>
      <c r="M2991" t="s">
        <v>770</v>
      </c>
      <c r="N2991" t="s">
        <v>771</v>
      </c>
      <c r="O2991" t="s">
        <v>772</v>
      </c>
      <c r="P2991" t="s">
        <v>673</v>
      </c>
      <c r="Q2991" t="s">
        <v>749</v>
      </c>
      <c r="R2991" t="s">
        <v>653</v>
      </c>
      <c r="S2991" t="s">
        <v>773</v>
      </c>
      <c r="T2991" t="s">
        <v>751</v>
      </c>
      <c r="U2991" t="s">
        <v>752</v>
      </c>
      <c r="V2991" t="s">
        <v>753</v>
      </c>
      <c r="W2991" t="s">
        <v>1074</v>
      </c>
      <c r="X2991" t="s">
        <v>1075</v>
      </c>
      <c r="Y2991" t="s">
        <v>755</v>
      </c>
      <c r="Z2991" t="s">
        <v>380</v>
      </c>
      <c r="AA2991" t="s">
        <v>756</v>
      </c>
      <c r="AB2991" t="s">
        <v>1137</v>
      </c>
      <c r="AC2991" t="s">
        <v>758</v>
      </c>
      <c r="AD2991" t="s">
        <v>759</v>
      </c>
      <c r="AE2991" t="s">
        <v>575</v>
      </c>
      <c r="AF2991" t="s">
        <v>925</v>
      </c>
      <c r="AG2991" t="s">
        <v>761</v>
      </c>
      <c r="AH2991" t="s">
        <v>762</v>
      </c>
      <c r="AI2991" t="s">
        <v>926</v>
      </c>
      <c r="AJ2991">
        <v>3677.01</v>
      </c>
      <c r="AK2991">
        <v>0</v>
      </c>
      <c r="AL2991">
        <v>0</v>
      </c>
      <c r="AM2991" t="s">
        <v>764</v>
      </c>
      <c r="AN2991" t="s">
        <v>764</v>
      </c>
      <c r="AO2991" t="s">
        <v>764</v>
      </c>
    </row>
    <row r="2992" spans="1:41" x14ac:dyDescent="0.35">
      <c r="A2992">
        <v>1187680</v>
      </c>
      <c r="B2992" t="s">
        <v>740</v>
      </c>
      <c r="C2992" t="s">
        <v>741</v>
      </c>
      <c r="D2992" t="e">
        <v>#N/A</v>
      </c>
      <c r="E2992" t="s">
        <v>1139</v>
      </c>
      <c r="F2992" t="s">
        <v>742</v>
      </c>
      <c r="G2992">
        <v>2021</v>
      </c>
      <c r="H2992">
        <v>6</v>
      </c>
      <c r="I2992" t="s">
        <v>743</v>
      </c>
      <c r="J2992" s="29">
        <v>44377</v>
      </c>
      <c r="K2992" t="s">
        <v>744</v>
      </c>
      <c r="L2992" t="s">
        <v>769</v>
      </c>
      <c r="M2992" t="s">
        <v>774</v>
      </c>
      <c r="N2992" t="s">
        <v>775</v>
      </c>
      <c r="O2992" t="s">
        <v>772</v>
      </c>
      <c r="P2992" t="s">
        <v>673</v>
      </c>
      <c r="Q2992" t="s">
        <v>749</v>
      </c>
      <c r="R2992" t="s">
        <v>653</v>
      </c>
      <c r="S2992" t="s">
        <v>773</v>
      </c>
      <c r="T2992" t="s">
        <v>751</v>
      </c>
      <c r="U2992" t="s">
        <v>752</v>
      </c>
      <c r="V2992" t="s">
        <v>753</v>
      </c>
      <c r="W2992" t="s">
        <v>1074</v>
      </c>
      <c r="X2992" t="s">
        <v>1075</v>
      </c>
      <c r="Y2992" t="s">
        <v>755</v>
      </c>
      <c r="Z2992" t="s">
        <v>380</v>
      </c>
      <c r="AA2992" t="s">
        <v>756</v>
      </c>
      <c r="AB2992" t="s">
        <v>1137</v>
      </c>
      <c r="AC2992" t="s">
        <v>758</v>
      </c>
      <c r="AD2992" t="s">
        <v>759</v>
      </c>
      <c r="AE2992" t="s">
        <v>575</v>
      </c>
      <c r="AF2992" t="s">
        <v>925</v>
      </c>
      <c r="AG2992" t="s">
        <v>761</v>
      </c>
      <c r="AH2992" t="s">
        <v>762</v>
      </c>
      <c r="AI2992" t="s">
        <v>926</v>
      </c>
      <c r="AJ2992">
        <v>-3677.01</v>
      </c>
      <c r="AK2992">
        <v>0</v>
      </c>
      <c r="AL2992">
        <v>0</v>
      </c>
      <c r="AM2992" t="s">
        <v>764</v>
      </c>
      <c r="AN2992" t="s">
        <v>764</v>
      </c>
      <c r="AO2992" t="s">
        <v>764</v>
      </c>
    </row>
    <row r="2993" spans="1:41" x14ac:dyDescent="0.35">
      <c r="A2993">
        <v>1187680</v>
      </c>
      <c r="B2993" t="s">
        <v>740</v>
      </c>
      <c r="C2993" t="s">
        <v>741</v>
      </c>
      <c r="D2993" t="e">
        <v>#N/A</v>
      </c>
      <c r="E2993" t="s">
        <v>1139</v>
      </c>
      <c r="F2993" t="s">
        <v>742</v>
      </c>
      <c r="G2993">
        <v>2021</v>
      </c>
      <c r="H2993">
        <v>6</v>
      </c>
      <c r="I2993" t="s">
        <v>743</v>
      </c>
      <c r="J2993" s="29">
        <v>44377</v>
      </c>
      <c r="K2993" t="s">
        <v>744</v>
      </c>
      <c r="L2993" t="s">
        <v>745</v>
      </c>
      <c r="M2993" t="s">
        <v>746</v>
      </c>
      <c r="N2993" t="s">
        <v>747</v>
      </c>
      <c r="O2993" t="s">
        <v>748</v>
      </c>
      <c r="P2993" t="s">
        <v>673</v>
      </c>
      <c r="Q2993" t="s">
        <v>749</v>
      </c>
      <c r="R2993" t="s">
        <v>653</v>
      </c>
      <c r="S2993" t="s">
        <v>773</v>
      </c>
      <c r="T2993" t="s">
        <v>751</v>
      </c>
      <c r="U2993" t="s">
        <v>752</v>
      </c>
      <c r="V2993" t="s">
        <v>753</v>
      </c>
      <c r="W2993" t="s">
        <v>1074</v>
      </c>
      <c r="X2993" t="s">
        <v>1075</v>
      </c>
      <c r="Y2993" t="s">
        <v>755</v>
      </c>
      <c r="Z2993" t="s">
        <v>380</v>
      </c>
      <c r="AA2993" t="s">
        <v>756</v>
      </c>
      <c r="AB2993" t="s">
        <v>1137</v>
      </c>
      <c r="AC2993" t="s">
        <v>758</v>
      </c>
      <c r="AD2993" t="s">
        <v>759</v>
      </c>
      <c r="AE2993" t="s">
        <v>575</v>
      </c>
      <c r="AF2993" t="s">
        <v>925</v>
      </c>
      <c r="AG2993" t="s">
        <v>761</v>
      </c>
      <c r="AH2993" t="s">
        <v>762</v>
      </c>
      <c r="AI2993" t="s">
        <v>926</v>
      </c>
      <c r="AJ2993">
        <v>532.29999999999995</v>
      </c>
      <c r="AK2993">
        <v>0</v>
      </c>
      <c r="AL2993">
        <v>0</v>
      </c>
      <c r="AM2993" t="s">
        <v>764</v>
      </c>
      <c r="AN2993" t="s">
        <v>764</v>
      </c>
      <c r="AO2993" t="s">
        <v>764</v>
      </c>
    </row>
    <row r="2994" spans="1:41" x14ac:dyDescent="0.35">
      <c r="A2994">
        <v>1187680</v>
      </c>
      <c r="B2994" t="s">
        <v>740</v>
      </c>
      <c r="C2994" t="s">
        <v>741</v>
      </c>
      <c r="D2994" t="e">
        <v>#N/A</v>
      </c>
      <c r="E2994" t="s">
        <v>1139</v>
      </c>
      <c r="F2994" t="s">
        <v>742</v>
      </c>
      <c r="G2994">
        <v>2021</v>
      </c>
      <c r="H2994">
        <v>6</v>
      </c>
      <c r="I2994" t="s">
        <v>743</v>
      </c>
      <c r="J2994" s="29">
        <v>44377</v>
      </c>
      <c r="K2994" t="s">
        <v>744</v>
      </c>
      <c r="L2994" t="s">
        <v>782</v>
      </c>
      <c r="M2994" t="s">
        <v>783</v>
      </c>
      <c r="N2994" t="s">
        <v>784</v>
      </c>
      <c r="O2994" t="s">
        <v>785</v>
      </c>
      <c r="P2994" t="s">
        <v>673</v>
      </c>
      <c r="Q2994" t="s">
        <v>749</v>
      </c>
      <c r="R2994" t="s">
        <v>653</v>
      </c>
      <c r="S2994" t="s">
        <v>773</v>
      </c>
      <c r="T2994" t="s">
        <v>751</v>
      </c>
      <c r="U2994" t="s">
        <v>752</v>
      </c>
      <c r="V2994" t="s">
        <v>753</v>
      </c>
      <c r="W2994" t="s">
        <v>1074</v>
      </c>
      <c r="X2994" t="s">
        <v>1075</v>
      </c>
      <c r="Y2994" t="s">
        <v>755</v>
      </c>
      <c r="Z2994" t="s">
        <v>380</v>
      </c>
      <c r="AA2994" t="s">
        <v>756</v>
      </c>
      <c r="AB2994" t="s">
        <v>1137</v>
      </c>
      <c r="AC2994" t="s">
        <v>758</v>
      </c>
      <c r="AD2994" t="s">
        <v>759</v>
      </c>
      <c r="AE2994" t="s">
        <v>575</v>
      </c>
      <c r="AF2994" t="s">
        <v>925</v>
      </c>
      <c r="AG2994" t="s">
        <v>761</v>
      </c>
      <c r="AH2994" t="s">
        <v>762</v>
      </c>
      <c r="AI2994" t="s">
        <v>926</v>
      </c>
      <c r="AJ2994">
        <v>-3677.01</v>
      </c>
      <c r="AK2994">
        <v>0</v>
      </c>
      <c r="AL2994">
        <v>0</v>
      </c>
      <c r="AM2994" t="s">
        <v>764</v>
      </c>
      <c r="AN2994" t="s">
        <v>764</v>
      </c>
      <c r="AO2994" t="s">
        <v>764</v>
      </c>
    </row>
    <row r="2995" spans="1:41" x14ac:dyDescent="0.35">
      <c r="A2995">
        <v>1187680</v>
      </c>
      <c r="B2995" t="s">
        <v>740</v>
      </c>
      <c r="C2995" t="s">
        <v>741</v>
      </c>
      <c r="D2995" t="e">
        <v>#N/A</v>
      </c>
      <c r="E2995" t="s">
        <v>1139</v>
      </c>
      <c r="F2995" t="s">
        <v>742</v>
      </c>
      <c r="G2995">
        <v>2021</v>
      </c>
      <c r="H2995">
        <v>6</v>
      </c>
      <c r="I2995" t="s">
        <v>743</v>
      </c>
      <c r="J2995" s="29">
        <v>44377</v>
      </c>
      <c r="K2995" t="s">
        <v>744</v>
      </c>
      <c r="L2995" t="s">
        <v>769</v>
      </c>
      <c r="M2995" t="s">
        <v>776</v>
      </c>
      <c r="N2995" t="s">
        <v>777</v>
      </c>
      <c r="O2995" t="s">
        <v>772</v>
      </c>
      <c r="P2995" t="s">
        <v>673</v>
      </c>
      <c r="Q2995" t="s">
        <v>749</v>
      </c>
      <c r="R2995" t="s">
        <v>653</v>
      </c>
      <c r="S2995" t="s">
        <v>773</v>
      </c>
      <c r="T2995" t="s">
        <v>751</v>
      </c>
      <c r="U2995" t="s">
        <v>752</v>
      </c>
      <c r="V2995" t="s">
        <v>753</v>
      </c>
      <c r="W2995" t="s">
        <v>1074</v>
      </c>
      <c r="X2995" t="s">
        <v>1075</v>
      </c>
      <c r="Y2995" t="s">
        <v>755</v>
      </c>
      <c r="Z2995" t="s">
        <v>380</v>
      </c>
      <c r="AA2995" t="s">
        <v>756</v>
      </c>
      <c r="AB2995" t="s">
        <v>1137</v>
      </c>
      <c r="AC2995" t="s">
        <v>758</v>
      </c>
      <c r="AD2995" t="s">
        <v>759</v>
      </c>
      <c r="AE2995" t="s">
        <v>575</v>
      </c>
      <c r="AF2995" t="s">
        <v>925</v>
      </c>
      <c r="AG2995" t="s">
        <v>761</v>
      </c>
      <c r="AH2995" t="s">
        <v>762</v>
      </c>
      <c r="AI2995" t="s">
        <v>926</v>
      </c>
      <c r="AJ2995">
        <v>3677.01</v>
      </c>
      <c r="AK2995">
        <v>0</v>
      </c>
      <c r="AL2995">
        <v>0</v>
      </c>
      <c r="AM2995" t="s">
        <v>764</v>
      </c>
      <c r="AN2995" t="s">
        <v>764</v>
      </c>
      <c r="AO2995" t="s">
        <v>764</v>
      </c>
    </row>
    <row r="2996" spans="1:41" x14ac:dyDescent="0.35">
      <c r="A2996">
        <v>1187678</v>
      </c>
      <c r="B2996" t="s">
        <v>740</v>
      </c>
      <c r="C2996" t="s">
        <v>741</v>
      </c>
      <c r="D2996" t="e">
        <v>#N/A</v>
      </c>
      <c r="E2996" t="s">
        <v>1140</v>
      </c>
      <c r="F2996" t="s">
        <v>742</v>
      </c>
      <c r="G2996">
        <v>2021</v>
      </c>
      <c r="H2996">
        <v>6</v>
      </c>
      <c r="I2996" t="s">
        <v>743</v>
      </c>
      <c r="J2996" s="29">
        <v>44377</v>
      </c>
      <c r="K2996" t="s">
        <v>744</v>
      </c>
      <c r="L2996" t="s">
        <v>745</v>
      </c>
      <c r="M2996" t="s">
        <v>746</v>
      </c>
      <c r="N2996" t="s">
        <v>747</v>
      </c>
      <c r="O2996" t="s">
        <v>748</v>
      </c>
      <c r="P2996" t="s">
        <v>673</v>
      </c>
      <c r="Q2996" t="s">
        <v>749</v>
      </c>
      <c r="R2996" t="s">
        <v>593</v>
      </c>
      <c r="S2996" t="s">
        <v>686</v>
      </c>
      <c r="T2996" t="s">
        <v>751</v>
      </c>
      <c r="U2996" t="s">
        <v>752</v>
      </c>
      <c r="V2996" t="s">
        <v>753</v>
      </c>
      <c r="W2996" t="s">
        <v>1135</v>
      </c>
      <c r="X2996" t="s">
        <v>1136</v>
      </c>
      <c r="Y2996" t="s">
        <v>755</v>
      </c>
      <c r="Z2996" t="s">
        <v>380</v>
      </c>
      <c r="AA2996" t="s">
        <v>756</v>
      </c>
      <c r="AB2996" t="s">
        <v>1137</v>
      </c>
      <c r="AC2996" t="s">
        <v>758</v>
      </c>
      <c r="AD2996" t="s">
        <v>759</v>
      </c>
      <c r="AE2996" t="s">
        <v>562</v>
      </c>
      <c r="AF2996" t="s">
        <v>925</v>
      </c>
      <c r="AG2996" t="s">
        <v>761</v>
      </c>
      <c r="AH2996" t="s">
        <v>762</v>
      </c>
      <c r="AI2996" t="s">
        <v>926</v>
      </c>
      <c r="AJ2996">
        <v>224.65</v>
      </c>
      <c r="AK2996">
        <v>0</v>
      </c>
      <c r="AL2996">
        <v>0</v>
      </c>
      <c r="AM2996" t="s">
        <v>764</v>
      </c>
      <c r="AN2996" t="s">
        <v>764</v>
      </c>
      <c r="AO2996" t="s">
        <v>764</v>
      </c>
    </row>
    <row r="2997" spans="1:41" x14ac:dyDescent="0.35">
      <c r="A2997">
        <v>1392049</v>
      </c>
      <c r="B2997" t="s">
        <v>740</v>
      </c>
      <c r="C2997" t="s">
        <v>741</v>
      </c>
      <c r="D2997" t="e">
        <v>#N/A</v>
      </c>
      <c r="E2997" t="s">
        <v>1141</v>
      </c>
      <c r="F2997" t="s">
        <v>800</v>
      </c>
      <c r="G2997">
        <v>2021</v>
      </c>
      <c r="H2997">
        <v>5</v>
      </c>
      <c r="I2997" t="s">
        <v>743</v>
      </c>
      <c r="J2997" s="29">
        <v>44347</v>
      </c>
      <c r="K2997" t="s">
        <v>744</v>
      </c>
      <c r="L2997" t="s">
        <v>745</v>
      </c>
      <c r="M2997" t="s">
        <v>801</v>
      </c>
      <c r="N2997" t="s">
        <v>802</v>
      </c>
      <c r="O2997" t="s">
        <v>803</v>
      </c>
      <c r="P2997" t="s">
        <v>673</v>
      </c>
      <c r="Q2997" t="s">
        <v>749</v>
      </c>
      <c r="R2997" t="s">
        <v>1142</v>
      </c>
      <c r="S2997" t="s">
        <v>1143</v>
      </c>
      <c r="T2997" t="s">
        <v>751</v>
      </c>
      <c r="U2997" t="s">
        <v>752</v>
      </c>
      <c r="V2997" t="s">
        <v>753</v>
      </c>
      <c r="W2997" t="s">
        <v>1144</v>
      </c>
      <c r="X2997" t="s">
        <v>1145</v>
      </c>
      <c r="Y2997" t="s">
        <v>755</v>
      </c>
      <c r="Z2997" t="s">
        <v>380</v>
      </c>
      <c r="AA2997" t="s">
        <v>756</v>
      </c>
      <c r="AB2997" t="s">
        <v>1137</v>
      </c>
      <c r="AC2997" t="s">
        <v>758</v>
      </c>
      <c r="AD2997" t="s">
        <v>759</v>
      </c>
      <c r="AE2997" t="s">
        <v>562</v>
      </c>
      <c r="AF2997" t="s">
        <v>925</v>
      </c>
      <c r="AG2997" t="s">
        <v>761</v>
      </c>
      <c r="AH2997" t="s">
        <v>762</v>
      </c>
      <c r="AI2997" t="s">
        <v>926</v>
      </c>
      <c r="AJ2997">
        <v>118.22</v>
      </c>
      <c r="AK2997">
        <v>0</v>
      </c>
      <c r="AL2997">
        <v>0</v>
      </c>
      <c r="AM2997" t="s">
        <v>764</v>
      </c>
      <c r="AN2997" t="s">
        <v>764</v>
      </c>
      <c r="AO2997" t="s">
        <v>764</v>
      </c>
    </row>
    <row r="2998" spans="1:41" x14ac:dyDescent="0.35">
      <c r="A2998">
        <v>1392049</v>
      </c>
      <c r="B2998" t="s">
        <v>740</v>
      </c>
      <c r="C2998" t="s">
        <v>741</v>
      </c>
      <c r="D2998" t="e">
        <v>#N/A</v>
      </c>
      <c r="E2998" t="s">
        <v>1141</v>
      </c>
      <c r="F2998" t="s">
        <v>800</v>
      </c>
      <c r="G2998">
        <v>2021</v>
      </c>
      <c r="H2998">
        <v>5</v>
      </c>
      <c r="I2998" t="s">
        <v>743</v>
      </c>
      <c r="J2998" s="29">
        <v>44342</v>
      </c>
      <c r="K2998" t="s">
        <v>744</v>
      </c>
      <c r="L2998" t="s">
        <v>745</v>
      </c>
      <c r="M2998" t="s">
        <v>805</v>
      </c>
      <c r="N2998" t="s">
        <v>806</v>
      </c>
      <c r="O2998" t="s">
        <v>807</v>
      </c>
      <c r="P2998" t="s">
        <v>673</v>
      </c>
      <c r="Q2998" t="s">
        <v>749</v>
      </c>
      <c r="R2998" t="s">
        <v>1142</v>
      </c>
      <c r="S2998" t="s">
        <v>1143</v>
      </c>
      <c r="T2998" t="s">
        <v>751</v>
      </c>
      <c r="U2998" t="s">
        <v>752</v>
      </c>
      <c r="V2998" t="s">
        <v>753</v>
      </c>
      <c r="W2998" t="s">
        <v>1144</v>
      </c>
      <c r="X2998" t="s">
        <v>1145</v>
      </c>
      <c r="Y2998" t="s">
        <v>755</v>
      </c>
      <c r="Z2998" t="s">
        <v>380</v>
      </c>
      <c r="AA2998" t="s">
        <v>756</v>
      </c>
      <c r="AB2998" t="s">
        <v>1137</v>
      </c>
      <c r="AC2998" t="s">
        <v>758</v>
      </c>
      <c r="AD2998" t="s">
        <v>759</v>
      </c>
      <c r="AE2998" t="s">
        <v>562</v>
      </c>
      <c r="AF2998" t="s">
        <v>925</v>
      </c>
      <c r="AG2998" t="s">
        <v>761</v>
      </c>
      <c r="AH2998" t="s">
        <v>762</v>
      </c>
      <c r="AI2998" t="s">
        <v>926</v>
      </c>
      <c r="AJ2998">
        <v>-67.540000000000006</v>
      </c>
      <c r="AK2998">
        <v>0</v>
      </c>
      <c r="AL2998">
        <v>0</v>
      </c>
      <c r="AM2998" t="s">
        <v>764</v>
      </c>
      <c r="AN2998" t="s">
        <v>764</v>
      </c>
      <c r="AO2998" t="s">
        <v>764</v>
      </c>
    </row>
    <row r="2999" spans="1:41" x14ac:dyDescent="0.35">
      <c r="A2999">
        <v>1101755</v>
      </c>
      <c r="B2999" t="s">
        <v>740</v>
      </c>
      <c r="C2999" t="s">
        <v>741</v>
      </c>
      <c r="D2999" t="e">
        <v>#N/A</v>
      </c>
      <c r="E2999" t="s">
        <v>1146</v>
      </c>
      <c r="F2999" t="s">
        <v>800</v>
      </c>
      <c r="G2999">
        <v>2021</v>
      </c>
      <c r="H2999">
        <v>5</v>
      </c>
      <c r="I2999" t="s">
        <v>743</v>
      </c>
      <c r="J2999" s="29">
        <v>44347</v>
      </c>
      <c r="K2999" t="s">
        <v>744</v>
      </c>
      <c r="L2999" t="s">
        <v>745</v>
      </c>
      <c r="M2999" t="s">
        <v>801</v>
      </c>
      <c r="N2999" t="s">
        <v>802</v>
      </c>
      <c r="O2999" t="s">
        <v>803</v>
      </c>
      <c r="P2999" t="s">
        <v>673</v>
      </c>
      <c r="Q2999" t="s">
        <v>749</v>
      </c>
      <c r="R2999" t="s">
        <v>661</v>
      </c>
      <c r="S2999" t="s">
        <v>750</v>
      </c>
      <c r="T2999" t="s">
        <v>751</v>
      </c>
      <c r="U2999" t="s">
        <v>752</v>
      </c>
      <c r="V2999" t="s">
        <v>753</v>
      </c>
      <c r="W2999" t="s">
        <v>1077</v>
      </c>
      <c r="X2999" t="s">
        <v>1078</v>
      </c>
      <c r="Y2999" t="s">
        <v>755</v>
      </c>
      <c r="Z2999" t="s">
        <v>380</v>
      </c>
      <c r="AA2999" t="s">
        <v>756</v>
      </c>
      <c r="AB2999" t="s">
        <v>1137</v>
      </c>
      <c r="AC2999" t="s">
        <v>758</v>
      </c>
      <c r="AD2999" t="s">
        <v>759</v>
      </c>
      <c r="AE2999" t="s">
        <v>247</v>
      </c>
      <c r="AF2999" t="s">
        <v>1079</v>
      </c>
      <c r="AG2999" t="s">
        <v>761</v>
      </c>
      <c r="AH2999" t="s">
        <v>762</v>
      </c>
      <c r="AI2999" t="s">
        <v>1080</v>
      </c>
      <c r="AJ2999">
        <v>409.91</v>
      </c>
      <c r="AK2999">
        <v>0</v>
      </c>
      <c r="AL2999">
        <v>0</v>
      </c>
      <c r="AM2999" t="s">
        <v>764</v>
      </c>
      <c r="AN2999" t="s">
        <v>764</v>
      </c>
      <c r="AO2999" t="s">
        <v>764</v>
      </c>
    </row>
    <row r="3000" spans="1:41" x14ac:dyDescent="0.35">
      <c r="A3000">
        <v>1081940</v>
      </c>
      <c r="B3000" t="s">
        <v>740</v>
      </c>
      <c r="C3000" t="s">
        <v>741</v>
      </c>
      <c r="D3000" t="e">
        <v>#N/A</v>
      </c>
      <c r="E3000" t="s">
        <v>1147</v>
      </c>
      <c r="F3000" t="s">
        <v>800</v>
      </c>
      <c r="G3000">
        <v>2021</v>
      </c>
      <c r="H3000">
        <v>5</v>
      </c>
      <c r="I3000" t="s">
        <v>743</v>
      </c>
      <c r="J3000" s="29">
        <v>44347</v>
      </c>
      <c r="K3000" t="s">
        <v>744</v>
      </c>
      <c r="L3000" t="s">
        <v>745</v>
      </c>
      <c r="M3000" t="s">
        <v>801</v>
      </c>
      <c r="N3000" t="s">
        <v>802</v>
      </c>
      <c r="O3000" t="s">
        <v>803</v>
      </c>
      <c r="P3000" t="s">
        <v>673</v>
      </c>
      <c r="Q3000" t="s">
        <v>749</v>
      </c>
      <c r="R3000" t="s">
        <v>661</v>
      </c>
      <c r="S3000" t="s">
        <v>750</v>
      </c>
      <c r="T3000" t="s">
        <v>751</v>
      </c>
      <c r="U3000" t="s">
        <v>752</v>
      </c>
      <c r="V3000" t="s">
        <v>753</v>
      </c>
      <c r="W3000" t="s">
        <v>1135</v>
      </c>
      <c r="X3000" t="s">
        <v>1136</v>
      </c>
      <c r="Y3000" t="s">
        <v>755</v>
      </c>
      <c r="Z3000" t="s">
        <v>380</v>
      </c>
      <c r="AA3000" t="s">
        <v>756</v>
      </c>
      <c r="AB3000" t="s">
        <v>1137</v>
      </c>
      <c r="AC3000" t="s">
        <v>758</v>
      </c>
      <c r="AD3000" t="s">
        <v>759</v>
      </c>
      <c r="AE3000" t="s">
        <v>247</v>
      </c>
      <c r="AF3000" t="s">
        <v>925</v>
      </c>
      <c r="AG3000" t="s">
        <v>761</v>
      </c>
      <c r="AH3000" t="s">
        <v>762</v>
      </c>
      <c r="AI3000" t="s">
        <v>926</v>
      </c>
      <c r="AJ3000">
        <v>351.06</v>
      </c>
      <c r="AK3000">
        <v>0</v>
      </c>
      <c r="AL3000">
        <v>0</v>
      </c>
      <c r="AM3000" t="s">
        <v>764</v>
      </c>
      <c r="AN3000" t="s">
        <v>764</v>
      </c>
      <c r="AO3000" t="s">
        <v>764</v>
      </c>
    </row>
    <row r="3001" spans="1:41" x14ac:dyDescent="0.35">
      <c r="A3001">
        <v>1246306</v>
      </c>
      <c r="B3001" t="s">
        <v>740</v>
      </c>
      <c r="C3001" t="s">
        <v>741</v>
      </c>
      <c r="D3001" t="e">
        <v>#N/A</v>
      </c>
      <c r="E3001" t="s">
        <v>1148</v>
      </c>
      <c r="F3001" t="s">
        <v>800</v>
      </c>
      <c r="G3001">
        <v>2021</v>
      </c>
      <c r="H3001">
        <v>5</v>
      </c>
      <c r="I3001" t="s">
        <v>743</v>
      </c>
      <c r="J3001" s="29">
        <v>44347</v>
      </c>
      <c r="K3001" t="s">
        <v>744</v>
      </c>
      <c r="L3001" t="s">
        <v>745</v>
      </c>
      <c r="M3001" t="s">
        <v>801</v>
      </c>
      <c r="N3001" t="s">
        <v>802</v>
      </c>
      <c r="O3001" t="s">
        <v>803</v>
      </c>
      <c r="P3001" t="s">
        <v>673</v>
      </c>
      <c r="Q3001" t="s">
        <v>749</v>
      </c>
      <c r="R3001" t="s">
        <v>661</v>
      </c>
      <c r="S3001" t="s">
        <v>750</v>
      </c>
      <c r="T3001" t="s">
        <v>751</v>
      </c>
      <c r="U3001" t="s">
        <v>752</v>
      </c>
      <c r="V3001" t="s">
        <v>753</v>
      </c>
      <c r="W3001" t="s">
        <v>1144</v>
      </c>
      <c r="X3001" t="s">
        <v>1145</v>
      </c>
      <c r="Y3001" t="s">
        <v>755</v>
      </c>
      <c r="Z3001" t="s">
        <v>380</v>
      </c>
      <c r="AA3001" t="s">
        <v>756</v>
      </c>
      <c r="AB3001" t="s">
        <v>1137</v>
      </c>
      <c r="AC3001" t="s">
        <v>758</v>
      </c>
      <c r="AD3001" t="s">
        <v>759</v>
      </c>
      <c r="AE3001" t="s">
        <v>247</v>
      </c>
      <c r="AF3001" t="s">
        <v>925</v>
      </c>
      <c r="AG3001" t="s">
        <v>761</v>
      </c>
      <c r="AH3001" t="s">
        <v>762</v>
      </c>
      <c r="AI3001" t="s">
        <v>926</v>
      </c>
      <c r="AJ3001">
        <v>3.19</v>
      </c>
      <c r="AK3001">
        <v>0</v>
      </c>
      <c r="AL3001">
        <v>0</v>
      </c>
      <c r="AM3001" t="s">
        <v>764</v>
      </c>
      <c r="AN3001" t="s">
        <v>764</v>
      </c>
      <c r="AO3001" t="s">
        <v>764</v>
      </c>
    </row>
    <row r="3002" spans="1:41" x14ac:dyDescent="0.35">
      <c r="A3002">
        <v>1246304</v>
      </c>
      <c r="B3002" t="s">
        <v>740</v>
      </c>
      <c r="C3002" t="s">
        <v>741</v>
      </c>
      <c r="D3002" t="e">
        <v>#N/A</v>
      </c>
      <c r="E3002" t="s">
        <v>1149</v>
      </c>
      <c r="F3002" t="s">
        <v>800</v>
      </c>
      <c r="G3002">
        <v>2021</v>
      </c>
      <c r="H3002">
        <v>5</v>
      </c>
      <c r="I3002" t="s">
        <v>743</v>
      </c>
      <c r="J3002" s="29">
        <v>44347</v>
      </c>
      <c r="K3002" t="s">
        <v>744</v>
      </c>
      <c r="L3002" t="s">
        <v>745</v>
      </c>
      <c r="M3002" t="s">
        <v>801</v>
      </c>
      <c r="N3002" t="s">
        <v>802</v>
      </c>
      <c r="O3002" t="s">
        <v>803</v>
      </c>
      <c r="P3002" t="s">
        <v>673</v>
      </c>
      <c r="Q3002" t="s">
        <v>749</v>
      </c>
      <c r="R3002" t="s">
        <v>659</v>
      </c>
      <c r="S3002" t="s">
        <v>765</v>
      </c>
      <c r="T3002" t="s">
        <v>751</v>
      </c>
      <c r="U3002" t="s">
        <v>752</v>
      </c>
      <c r="V3002" t="s">
        <v>753</v>
      </c>
      <c r="W3002" t="s">
        <v>1144</v>
      </c>
      <c r="X3002" t="s">
        <v>1145</v>
      </c>
      <c r="Y3002" t="s">
        <v>755</v>
      </c>
      <c r="Z3002" t="s">
        <v>380</v>
      </c>
      <c r="AA3002" t="s">
        <v>756</v>
      </c>
      <c r="AB3002" t="s">
        <v>1137</v>
      </c>
      <c r="AC3002" t="s">
        <v>758</v>
      </c>
      <c r="AD3002" t="s">
        <v>759</v>
      </c>
      <c r="AE3002" t="s">
        <v>766</v>
      </c>
      <c r="AF3002" t="s">
        <v>925</v>
      </c>
      <c r="AG3002" t="s">
        <v>761</v>
      </c>
      <c r="AH3002" t="s">
        <v>762</v>
      </c>
      <c r="AI3002" t="s">
        <v>926</v>
      </c>
      <c r="AJ3002">
        <v>1.41</v>
      </c>
      <c r="AK3002">
        <v>0</v>
      </c>
      <c r="AL3002">
        <v>0</v>
      </c>
      <c r="AM3002" t="s">
        <v>764</v>
      </c>
      <c r="AN3002" t="s">
        <v>764</v>
      </c>
      <c r="AO3002" t="s">
        <v>764</v>
      </c>
    </row>
    <row r="3003" spans="1:41" x14ac:dyDescent="0.35">
      <c r="A3003">
        <v>1425520</v>
      </c>
      <c r="B3003" t="s">
        <v>740</v>
      </c>
      <c r="C3003" t="s">
        <v>741</v>
      </c>
      <c r="D3003" t="e">
        <v>#N/A</v>
      </c>
      <c r="E3003" t="s">
        <v>1150</v>
      </c>
      <c r="F3003" t="s">
        <v>800</v>
      </c>
      <c r="G3003">
        <v>2021</v>
      </c>
      <c r="H3003">
        <v>5</v>
      </c>
      <c r="I3003" t="s">
        <v>743</v>
      </c>
      <c r="J3003" s="29">
        <v>44347</v>
      </c>
      <c r="K3003" t="s">
        <v>744</v>
      </c>
      <c r="L3003" t="s">
        <v>745</v>
      </c>
      <c r="M3003" t="s">
        <v>801</v>
      </c>
      <c r="N3003" t="s">
        <v>802</v>
      </c>
      <c r="O3003" t="s">
        <v>803</v>
      </c>
      <c r="P3003" t="s">
        <v>673</v>
      </c>
      <c r="Q3003" t="s">
        <v>749</v>
      </c>
      <c r="R3003" t="s">
        <v>659</v>
      </c>
      <c r="S3003" t="s">
        <v>765</v>
      </c>
      <c r="T3003" t="s">
        <v>751</v>
      </c>
      <c r="U3003" t="s">
        <v>752</v>
      </c>
      <c r="V3003" t="s">
        <v>753</v>
      </c>
      <c r="W3003" t="s">
        <v>1077</v>
      </c>
      <c r="X3003" t="s">
        <v>1078</v>
      </c>
      <c r="Y3003" t="s">
        <v>755</v>
      </c>
      <c r="Z3003" t="s">
        <v>380</v>
      </c>
      <c r="AA3003" t="s">
        <v>756</v>
      </c>
      <c r="AB3003" t="s">
        <v>1137</v>
      </c>
      <c r="AC3003" t="s">
        <v>758</v>
      </c>
      <c r="AD3003" t="s">
        <v>759</v>
      </c>
      <c r="AE3003" t="s">
        <v>766</v>
      </c>
      <c r="AF3003" t="s">
        <v>1079</v>
      </c>
      <c r="AG3003" t="s">
        <v>761</v>
      </c>
      <c r="AH3003" t="s">
        <v>762</v>
      </c>
      <c r="AI3003" t="s">
        <v>1080</v>
      </c>
      <c r="AJ3003">
        <v>815.44</v>
      </c>
      <c r="AK3003">
        <v>0</v>
      </c>
      <c r="AL3003">
        <v>0</v>
      </c>
      <c r="AM3003" t="s">
        <v>764</v>
      </c>
      <c r="AN3003" t="s">
        <v>764</v>
      </c>
      <c r="AO3003" t="s">
        <v>764</v>
      </c>
    </row>
    <row r="3004" spans="1:41" x14ac:dyDescent="0.35">
      <c r="A3004">
        <v>1033112</v>
      </c>
      <c r="B3004" t="s">
        <v>740</v>
      </c>
      <c r="C3004" t="s">
        <v>741</v>
      </c>
      <c r="D3004" t="e">
        <v>#N/A</v>
      </c>
      <c r="E3004" t="s">
        <v>1134</v>
      </c>
      <c r="F3004" t="s">
        <v>800</v>
      </c>
      <c r="G3004">
        <v>2021</v>
      </c>
      <c r="H3004">
        <v>5</v>
      </c>
      <c r="I3004" t="s">
        <v>743</v>
      </c>
      <c r="J3004" s="29">
        <v>44347</v>
      </c>
      <c r="K3004" t="s">
        <v>744</v>
      </c>
      <c r="L3004" t="s">
        <v>745</v>
      </c>
      <c r="M3004" t="s">
        <v>801</v>
      </c>
      <c r="N3004" t="s">
        <v>802</v>
      </c>
      <c r="O3004" t="s">
        <v>803</v>
      </c>
      <c r="P3004" t="s">
        <v>673</v>
      </c>
      <c r="Q3004" t="s">
        <v>749</v>
      </c>
      <c r="R3004" t="s">
        <v>659</v>
      </c>
      <c r="S3004" t="s">
        <v>765</v>
      </c>
      <c r="T3004" t="s">
        <v>751</v>
      </c>
      <c r="U3004" t="s">
        <v>752</v>
      </c>
      <c r="V3004" t="s">
        <v>753</v>
      </c>
      <c r="W3004" t="s">
        <v>1135</v>
      </c>
      <c r="X3004" t="s">
        <v>1136</v>
      </c>
      <c r="Y3004" t="s">
        <v>755</v>
      </c>
      <c r="Z3004" t="s">
        <v>380</v>
      </c>
      <c r="AA3004" t="s">
        <v>756</v>
      </c>
      <c r="AB3004" t="s">
        <v>1137</v>
      </c>
      <c r="AC3004" t="s">
        <v>758</v>
      </c>
      <c r="AD3004" t="s">
        <v>759</v>
      </c>
      <c r="AE3004" t="s">
        <v>766</v>
      </c>
      <c r="AF3004" t="s">
        <v>925</v>
      </c>
      <c r="AG3004" t="s">
        <v>761</v>
      </c>
      <c r="AH3004" t="s">
        <v>762</v>
      </c>
      <c r="AI3004" t="s">
        <v>926</v>
      </c>
      <c r="AJ3004">
        <v>2064.59</v>
      </c>
      <c r="AK3004">
        <v>0</v>
      </c>
      <c r="AL3004">
        <v>0</v>
      </c>
      <c r="AM3004" t="s">
        <v>764</v>
      </c>
      <c r="AN3004" t="s">
        <v>764</v>
      </c>
      <c r="AO3004" t="s">
        <v>764</v>
      </c>
    </row>
    <row r="3005" spans="1:41" x14ac:dyDescent="0.35">
      <c r="A3005">
        <v>1033112</v>
      </c>
      <c r="B3005" t="s">
        <v>740</v>
      </c>
      <c r="C3005" t="s">
        <v>741</v>
      </c>
      <c r="D3005" t="e">
        <v>#N/A</v>
      </c>
      <c r="E3005" t="s">
        <v>1134</v>
      </c>
      <c r="F3005" t="s">
        <v>800</v>
      </c>
      <c r="G3005">
        <v>2021</v>
      </c>
      <c r="H3005">
        <v>5</v>
      </c>
      <c r="I3005" t="s">
        <v>743</v>
      </c>
      <c r="J3005" s="29">
        <v>44347</v>
      </c>
      <c r="K3005" t="s">
        <v>744</v>
      </c>
      <c r="L3005" t="s">
        <v>782</v>
      </c>
      <c r="M3005" t="s">
        <v>1004</v>
      </c>
      <c r="N3005" t="s">
        <v>1005</v>
      </c>
      <c r="O3005" t="s">
        <v>1006</v>
      </c>
      <c r="P3005" t="s">
        <v>673</v>
      </c>
      <c r="Q3005" t="s">
        <v>749</v>
      </c>
      <c r="R3005" t="s">
        <v>659</v>
      </c>
      <c r="S3005" t="s">
        <v>765</v>
      </c>
      <c r="T3005" t="s">
        <v>751</v>
      </c>
      <c r="U3005" t="s">
        <v>752</v>
      </c>
      <c r="V3005" t="s">
        <v>753</v>
      </c>
      <c r="W3005" t="s">
        <v>1135</v>
      </c>
      <c r="X3005" t="s">
        <v>1136</v>
      </c>
      <c r="Y3005" t="s">
        <v>755</v>
      </c>
      <c r="Z3005" t="s">
        <v>380</v>
      </c>
      <c r="AA3005" t="s">
        <v>756</v>
      </c>
      <c r="AB3005" t="s">
        <v>1137</v>
      </c>
      <c r="AC3005" t="s">
        <v>758</v>
      </c>
      <c r="AD3005" t="s">
        <v>759</v>
      </c>
      <c r="AE3005" t="s">
        <v>766</v>
      </c>
      <c r="AF3005" t="s">
        <v>925</v>
      </c>
      <c r="AG3005" t="s">
        <v>761</v>
      </c>
      <c r="AH3005" t="s">
        <v>762</v>
      </c>
      <c r="AI3005" t="s">
        <v>926</v>
      </c>
      <c r="AJ3005">
        <v>-1185.54</v>
      </c>
      <c r="AK3005">
        <v>0</v>
      </c>
      <c r="AL3005">
        <v>0</v>
      </c>
      <c r="AM3005" t="s">
        <v>764</v>
      </c>
      <c r="AN3005" t="s">
        <v>764</v>
      </c>
      <c r="AO3005" t="s">
        <v>764</v>
      </c>
    </row>
    <row r="3006" spans="1:41" x14ac:dyDescent="0.35">
      <c r="A3006">
        <v>1673622</v>
      </c>
      <c r="B3006" t="s">
        <v>740</v>
      </c>
      <c r="C3006" t="s">
        <v>741</v>
      </c>
      <c r="D3006" t="e">
        <v>#N/A</v>
      </c>
      <c r="E3006" t="s">
        <v>1151</v>
      </c>
      <c r="F3006" t="s">
        <v>800</v>
      </c>
      <c r="G3006">
        <v>2021</v>
      </c>
      <c r="H3006">
        <v>5</v>
      </c>
      <c r="I3006" t="s">
        <v>743</v>
      </c>
      <c r="J3006" s="29">
        <v>44347</v>
      </c>
      <c r="K3006" t="s">
        <v>744</v>
      </c>
      <c r="L3006" t="s">
        <v>745</v>
      </c>
      <c r="M3006" t="s">
        <v>801</v>
      </c>
      <c r="N3006" t="s">
        <v>802</v>
      </c>
      <c r="O3006" t="s">
        <v>803</v>
      </c>
      <c r="P3006" t="s">
        <v>673</v>
      </c>
      <c r="Q3006" t="s">
        <v>749</v>
      </c>
      <c r="R3006" t="s">
        <v>657</v>
      </c>
      <c r="S3006" t="s">
        <v>875</v>
      </c>
      <c r="T3006" t="s">
        <v>751</v>
      </c>
      <c r="U3006" t="s">
        <v>752</v>
      </c>
      <c r="V3006" t="s">
        <v>753</v>
      </c>
      <c r="W3006" t="s">
        <v>1077</v>
      </c>
      <c r="X3006" t="s">
        <v>1078</v>
      </c>
      <c r="Y3006" t="s">
        <v>755</v>
      </c>
      <c r="Z3006" t="s">
        <v>380</v>
      </c>
      <c r="AA3006" t="s">
        <v>756</v>
      </c>
      <c r="AB3006" t="s">
        <v>1137</v>
      </c>
      <c r="AC3006" t="s">
        <v>758</v>
      </c>
      <c r="AD3006" t="s">
        <v>759</v>
      </c>
      <c r="AE3006" t="s">
        <v>472</v>
      </c>
      <c r="AF3006" t="s">
        <v>1079</v>
      </c>
      <c r="AG3006" t="s">
        <v>761</v>
      </c>
      <c r="AH3006" t="s">
        <v>762</v>
      </c>
      <c r="AI3006" t="s">
        <v>1080</v>
      </c>
      <c r="AJ3006">
        <v>179.16</v>
      </c>
      <c r="AK3006">
        <v>0</v>
      </c>
      <c r="AL3006">
        <v>0</v>
      </c>
      <c r="AM3006" t="s">
        <v>764</v>
      </c>
      <c r="AN3006" t="s">
        <v>764</v>
      </c>
      <c r="AO3006" t="s">
        <v>764</v>
      </c>
    </row>
    <row r="3007" spans="1:41" x14ac:dyDescent="0.35">
      <c r="A3007">
        <v>1464265</v>
      </c>
      <c r="B3007" t="s">
        <v>740</v>
      </c>
      <c r="C3007" t="s">
        <v>741</v>
      </c>
      <c r="D3007" t="e">
        <v>#N/A</v>
      </c>
      <c r="E3007" t="s">
        <v>1152</v>
      </c>
      <c r="F3007" t="s">
        <v>800</v>
      </c>
      <c r="G3007">
        <v>2021</v>
      </c>
      <c r="H3007">
        <v>5</v>
      </c>
      <c r="I3007" t="s">
        <v>743</v>
      </c>
      <c r="J3007" s="29">
        <v>44347</v>
      </c>
      <c r="K3007" t="s">
        <v>744</v>
      </c>
      <c r="L3007" t="s">
        <v>745</v>
      </c>
      <c r="M3007" t="s">
        <v>801</v>
      </c>
      <c r="N3007" t="s">
        <v>802</v>
      </c>
      <c r="O3007" t="s">
        <v>803</v>
      </c>
      <c r="P3007" t="s">
        <v>673</v>
      </c>
      <c r="Q3007" t="s">
        <v>749</v>
      </c>
      <c r="R3007" t="s">
        <v>657</v>
      </c>
      <c r="S3007" t="s">
        <v>875</v>
      </c>
      <c r="T3007" t="s">
        <v>751</v>
      </c>
      <c r="U3007" t="s">
        <v>752</v>
      </c>
      <c r="V3007" t="s">
        <v>753</v>
      </c>
      <c r="W3007" t="s">
        <v>1135</v>
      </c>
      <c r="X3007" t="s">
        <v>1136</v>
      </c>
      <c r="Y3007" t="s">
        <v>755</v>
      </c>
      <c r="Z3007" t="s">
        <v>380</v>
      </c>
      <c r="AA3007" t="s">
        <v>756</v>
      </c>
      <c r="AB3007" t="s">
        <v>1137</v>
      </c>
      <c r="AC3007" t="s">
        <v>758</v>
      </c>
      <c r="AD3007" t="s">
        <v>759</v>
      </c>
      <c r="AE3007" t="s">
        <v>472</v>
      </c>
      <c r="AF3007" t="s">
        <v>925</v>
      </c>
      <c r="AG3007" t="s">
        <v>761</v>
      </c>
      <c r="AH3007" t="s">
        <v>762</v>
      </c>
      <c r="AI3007" t="s">
        <v>926</v>
      </c>
      <c r="AJ3007">
        <v>1648.47</v>
      </c>
      <c r="AK3007">
        <v>0</v>
      </c>
      <c r="AL3007">
        <v>0</v>
      </c>
      <c r="AM3007" t="s">
        <v>764</v>
      </c>
      <c r="AN3007" t="s">
        <v>764</v>
      </c>
      <c r="AO3007" t="s">
        <v>764</v>
      </c>
    </row>
    <row r="3008" spans="1:41" x14ac:dyDescent="0.35">
      <c r="A3008">
        <v>1412907</v>
      </c>
      <c r="B3008" t="s">
        <v>740</v>
      </c>
      <c r="C3008" t="s">
        <v>741</v>
      </c>
      <c r="D3008" t="e">
        <v>#N/A</v>
      </c>
      <c r="E3008" t="s">
        <v>1153</v>
      </c>
      <c r="F3008" t="s">
        <v>800</v>
      </c>
      <c r="G3008">
        <v>2021</v>
      </c>
      <c r="H3008">
        <v>5</v>
      </c>
      <c r="I3008" t="s">
        <v>743</v>
      </c>
      <c r="J3008" s="29">
        <v>44347</v>
      </c>
      <c r="K3008" t="s">
        <v>744</v>
      </c>
      <c r="L3008" t="s">
        <v>745</v>
      </c>
      <c r="M3008" t="s">
        <v>801</v>
      </c>
      <c r="N3008" t="s">
        <v>802</v>
      </c>
      <c r="O3008" t="s">
        <v>803</v>
      </c>
      <c r="P3008" t="s">
        <v>673</v>
      </c>
      <c r="Q3008" t="s">
        <v>749</v>
      </c>
      <c r="R3008" t="s">
        <v>655</v>
      </c>
      <c r="S3008" t="s">
        <v>767</v>
      </c>
      <c r="T3008" t="s">
        <v>751</v>
      </c>
      <c r="U3008" t="s">
        <v>752</v>
      </c>
      <c r="V3008" t="s">
        <v>753</v>
      </c>
      <c r="W3008" t="s">
        <v>1077</v>
      </c>
      <c r="X3008" t="s">
        <v>1078</v>
      </c>
      <c r="Y3008" t="s">
        <v>755</v>
      </c>
      <c r="Z3008" t="s">
        <v>380</v>
      </c>
      <c r="AA3008" t="s">
        <v>756</v>
      </c>
      <c r="AB3008" t="s">
        <v>1137</v>
      </c>
      <c r="AC3008" t="s">
        <v>758</v>
      </c>
      <c r="AD3008" t="s">
        <v>759</v>
      </c>
      <c r="AE3008" t="s">
        <v>768</v>
      </c>
      <c r="AF3008" t="s">
        <v>1079</v>
      </c>
      <c r="AG3008" t="s">
        <v>761</v>
      </c>
      <c r="AH3008" t="s">
        <v>762</v>
      </c>
      <c r="AI3008" t="s">
        <v>1080</v>
      </c>
      <c r="AJ3008">
        <v>180.41</v>
      </c>
      <c r="AK3008">
        <v>0</v>
      </c>
      <c r="AL3008">
        <v>0</v>
      </c>
      <c r="AM3008" t="s">
        <v>764</v>
      </c>
      <c r="AN3008" t="s">
        <v>764</v>
      </c>
      <c r="AO3008" t="s">
        <v>764</v>
      </c>
    </row>
    <row r="3009" spans="1:41" x14ac:dyDescent="0.35">
      <c r="A3009">
        <v>1360631</v>
      </c>
      <c r="B3009" t="s">
        <v>740</v>
      </c>
      <c r="C3009" t="s">
        <v>741</v>
      </c>
      <c r="D3009" t="e">
        <v>#N/A</v>
      </c>
      <c r="E3009" t="s">
        <v>1154</v>
      </c>
      <c r="F3009" t="s">
        <v>800</v>
      </c>
      <c r="G3009">
        <v>2021</v>
      </c>
      <c r="H3009">
        <v>5</v>
      </c>
      <c r="I3009" t="s">
        <v>743</v>
      </c>
      <c r="J3009" s="29">
        <v>44347</v>
      </c>
      <c r="K3009" t="s">
        <v>744</v>
      </c>
      <c r="L3009" t="s">
        <v>745</v>
      </c>
      <c r="M3009" t="s">
        <v>801</v>
      </c>
      <c r="N3009" t="s">
        <v>802</v>
      </c>
      <c r="O3009" t="s">
        <v>803</v>
      </c>
      <c r="P3009" t="s">
        <v>673</v>
      </c>
      <c r="Q3009" t="s">
        <v>749</v>
      </c>
      <c r="R3009" t="s">
        <v>655</v>
      </c>
      <c r="S3009" t="s">
        <v>767</v>
      </c>
      <c r="T3009" t="s">
        <v>751</v>
      </c>
      <c r="U3009" t="s">
        <v>752</v>
      </c>
      <c r="V3009" t="s">
        <v>753</v>
      </c>
      <c r="W3009" t="s">
        <v>1135</v>
      </c>
      <c r="X3009" t="s">
        <v>1136</v>
      </c>
      <c r="Y3009" t="s">
        <v>755</v>
      </c>
      <c r="Z3009" t="s">
        <v>380</v>
      </c>
      <c r="AA3009" t="s">
        <v>756</v>
      </c>
      <c r="AB3009" t="s">
        <v>1137</v>
      </c>
      <c r="AC3009" t="s">
        <v>758</v>
      </c>
      <c r="AD3009" t="s">
        <v>759</v>
      </c>
      <c r="AE3009" t="s">
        <v>768</v>
      </c>
      <c r="AF3009" t="s">
        <v>925</v>
      </c>
      <c r="AG3009" t="s">
        <v>761</v>
      </c>
      <c r="AH3009" t="s">
        <v>762</v>
      </c>
      <c r="AI3009" t="s">
        <v>926</v>
      </c>
      <c r="AJ3009">
        <v>2072.8200000000002</v>
      </c>
      <c r="AK3009">
        <v>0</v>
      </c>
      <c r="AL3009">
        <v>0</v>
      </c>
      <c r="AM3009" t="s">
        <v>764</v>
      </c>
      <c r="AN3009" t="s">
        <v>764</v>
      </c>
      <c r="AO3009" t="s">
        <v>764</v>
      </c>
    </row>
    <row r="3010" spans="1:41" x14ac:dyDescent="0.35">
      <c r="A3010">
        <v>1031477</v>
      </c>
      <c r="B3010" t="s">
        <v>740</v>
      </c>
      <c r="C3010" t="s">
        <v>741</v>
      </c>
      <c r="D3010" t="e">
        <v>#N/A</v>
      </c>
      <c r="E3010" t="s">
        <v>1138</v>
      </c>
      <c r="F3010" t="s">
        <v>800</v>
      </c>
      <c r="G3010">
        <v>2021</v>
      </c>
      <c r="H3010">
        <v>5</v>
      </c>
      <c r="I3010" t="s">
        <v>743</v>
      </c>
      <c r="J3010" s="29">
        <v>44347</v>
      </c>
      <c r="K3010" t="s">
        <v>744</v>
      </c>
      <c r="L3010" t="s">
        <v>745</v>
      </c>
      <c r="M3010" t="s">
        <v>801</v>
      </c>
      <c r="N3010" t="s">
        <v>802</v>
      </c>
      <c r="O3010" t="s">
        <v>803</v>
      </c>
      <c r="P3010" t="s">
        <v>673</v>
      </c>
      <c r="Q3010" t="s">
        <v>749</v>
      </c>
      <c r="R3010" t="s">
        <v>653</v>
      </c>
      <c r="S3010" t="s">
        <v>773</v>
      </c>
      <c r="T3010" t="s">
        <v>751</v>
      </c>
      <c r="U3010" t="s">
        <v>752</v>
      </c>
      <c r="V3010" t="s">
        <v>753</v>
      </c>
      <c r="W3010" t="s">
        <v>1135</v>
      </c>
      <c r="X3010" t="s">
        <v>1136</v>
      </c>
      <c r="Y3010" t="s">
        <v>755</v>
      </c>
      <c r="Z3010" t="s">
        <v>380</v>
      </c>
      <c r="AA3010" t="s">
        <v>756</v>
      </c>
      <c r="AB3010" t="s">
        <v>1137</v>
      </c>
      <c r="AC3010" t="s">
        <v>758</v>
      </c>
      <c r="AD3010" t="s">
        <v>759</v>
      </c>
      <c r="AE3010" t="s">
        <v>575</v>
      </c>
      <c r="AF3010" t="s">
        <v>925</v>
      </c>
      <c r="AG3010" t="s">
        <v>761</v>
      </c>
      <c r="AH3010" t="s">
        <v>762</v>
      </c>
      <c r="AI3010" t="s">
        <v>926</v>
      </c>
      <c r="AJ3010">
        <v>1047.01</v>
      </c>
      <c r="AK3010">
        <v>0</v>
      </c>
      <c r="AL3010">
        <v>0</v>
      </c>
      <c r="AM3010" t="s">
        <v>764</v>
      </c>
      <c r="AN3010" t="s">
        <v>764</v>
      </c>
      <c r="AO3010" t="s">
        <v>764</v>
      </c>
    </row>
    <row r="3011" spans="1:41" x14ac:dyDescent="0.35">
      <c r="A3011">
        <v>1031476</v>
      </c>
      <c r="B3011" t="s">
        <v>740</v>
      </c>
      <c r="C3011" t="s">
        <v>741</v>
      </c>
      <c r="D3011" t="e">
        <v>#N/A</v>
      </c>
      <c r="E3011" t="s">
        <v>1155</v>
      </c>
      <c r="F3011" t="s">
        <v>800</v>
      </c>
      <c r="G3011">
        <v>2021</v>
      </c>
      <c r="H3011">
        <v>5</v>
      </c>
      <c r="I3011" t="s">
        <v>743</v>
      </c>
      <c r="J3011" s="29">
        <v>44347</v>
      </c>
      <c r="K3011" t="s">
        <v>744</v>
      </c>
      <c r="L3011" t="s">
        <v>745</v>
      </c>
      <c r="M3011" t="s">
        <v>801</v>
      </c>
      <c r="N3011" t="s">
        <v>802</v>
      </c>
      <c r="O3011" t="s">
        <v>803</v>
      </c>
      <c r="P3011" t="s">
        <v>673</v>
      </c>
      <c r="Q3011" t="s">
        <v>749</v>
      </c>
      <c r="R3011" t="s">
        <v>653</v>
      </c>
      <c r="S3011" t="s">
        <v>773</v>
      </c>
      <c r="T3011" t="s">
        <v>751</v>
      </c>
      <c r="U3011" t="s">
        <v>752</v>
      </c>
      <c r="V3011" t="s">
        <v>753</v>
      </c>
      <c r="W3011" t="s">
        <v>1156</v>
      </c>
      <c r="X3011" t="s">
        <v>1157</v>
      </c>
      <c r="Y3011" t="s">
        <v>755</v>
      </c>
      <c r="Z3011" t="s">
        <v>380</v>
      </c>
      <c r="AA3011" t="s">
        <v>756</v>
      </c>
      <c r="AB3011" t="s">
        <v>1137</v>
      </c>
      <c r="AC3011" t="s">
        <v>758</v>
      </c>
      <c r="AD3011" t="s">
        <v>759</v>
      </c>
      <c r="AE3011" t="s">
        <v>575</v>
      </c>
      <c r="AF3011" t="s">
        <v>925</v>
      </c>
      <c r="AG3011" t="s">
        <v>761</v>
      </c>
      <c r="AH3011" t="s">
        <v>762</v>
      </c>
      <c r="AI3011" t="s">
        <v>926</v>
      </c>
      <c r="AJ3011">
        <v>1673.55</v>
      </c>
      <c r="AK3011">
        <v>0</v>
      </c>
      <c r="AL3011">
        <v>0</v>
      </c>
      <c r="AM3011" t="s">
        <v>764</v>
      </c>
      <c r="AN3011" t="s">
        <v>764</v>
      </c>
      <c r="AO3011" t="s">
        <v>764</v>
      </c>
    </row>
    <row r="3012" spans="1:41" x14ac:dyDescent="0.35">
      <c r="A3012">
        <v>1031474</v>
      </c>
      <c r="B3012" t="s">
        <v>740</v>
      </c>
      <c r="C3012" t="s">
        <v>741</v>
      </c>
      <c r="D3012" t="e">
        <v>#N/A</v>
      </c>
      <c r="E3012" t="s">
        <v>1158</v>
      </c>
      <c r="F3012" t="s">
        <v>800</v>
      </c>
      <c r="G3012">
        <v>2021</v>
      </c>
      <c r="H3012">
        <v>5</v>
      </c>
      <c r="I3012" t="s">
        <v>743</v>
      </c>
      <c r="J3012" s="29">
        <v>44347</v>
      </c>
      <c r="K3012" t="s">
        <v>744</v>
      </c>
      <c r="L3012" t="s">
        <v>745</v>
      </c>
      <c r="M3012" t="s">
        <v>801</v>
      </c>
      <c r="N3012" t="s">
        <v>802</v>
      </c>
      <c r="O3012" t="s">
        <v>803</v>
      </c>
      <c r="P3012" t="s">
        <v>673</v>
      </c>
      <c r="Q3012" t="s">
        <v>749</v>
      </c>
      <c r="R3012" t="s">
        <v>653</v>
      </c>
      <c r="S3012" t="s">
        <v>773</v>
      </c>
      <c r="T3012" t="s">
        <v>751</v>
      </c>
      <c r="U3012" t="s">
        <v>752</v>
      </c>
      <c r="V3012" t="s">
        <v>753</v>
      </c>
      <c r="W3012" t="s">
        <v>1159</v>
      </c>
      <c r="X3012" t="s">
        <v>1160</v>
      </c>
      <c r="Y3012" t="s">
        <v>755</v>
      </c>
      <c r="Z3012" t="s">
        <v>380</v>
      </c>
      <c r="AA3012" t="s">
        <v>756</v>
      </c>
      <c r="AB3012" t="s">
        <v>1137</v>
      </c>
      <c r="AC3012" t="s">
        <v>758</v>
      </c>
      <c r="AD3012" t="s">
        <v>759</v>
      </c>
      <c r="AE3012" t="s">
        <v>575</v>
      </c>
      <c r="AF3012" t="s">
        <v>925</v>
      </c>
      <c r="AG3012" t="s">
        <v>761</v>
      </c>
      <c r="AH3012" t="s">
        <v>762</v>
      </c>
      <c r="AI3012" t="s">
        <v>926</v>
      </c>
      <c r="AJ3012">
        <v>15332.55</v>
      </c>
      <c r="AK3012">
        <v>0</v>
      </c>
      <c r="AL3012">
        <v>0</v>
      </c>
      <c r="AM3012" t="s">
        <v>764</v>
      </c>
      <c r="AN3012" t="s">
        <v>764</v>
      </c>
      <c r="AO3012" t="s">
        <v>764</v>
      </c>
    </row>
    <row r="3013" spans="1:41" x14ac:dyDescent="0.35">
      <c r="A3013">
        <v>1031474</v>
      </c>
      <c r="B3013" t="s">
        <v>740</v>
      </c>
      <c r="C3013" t="s">
        <v>741</v>
      </c>
      <c r="D3013" t="e">
        <v>#N/A</v>
      </c>
      <c r="E3013" t="s">
        <v>1158</v>
      </c>
      <c r="F3013" t="s">
        <v>800</v>
      </c>
      <c r="G3013">
        <v>2021</v>
      </c>
      <c r="H3013">
        <v>5</v>
      </c>
      <c r="I3013" t="s">
        <v>743</v>
      </c>
      <c r="J3013" s="29">
        <v>44347</v>
      </c>
      <c r="K3013" t="s">
        <v>744</v>
      </c>
      <c r="L3013" t="s">
        <v>745</v>
      </c>
      <c r="M3013" t="s">
        <v>801</v>
      </c>
      <c r="N3013" t="s">
        <v>802</v>
      </c>
      <c r="O3013" t="s">
        <v>803</v>
      </c>
      <c r="P3013" t="s">
        <v>673</v>
      </c>
      <c r="Q3013" t="s">
        <v>749</v>
      </c>
      <c r="R3013" t="s">
        <v>653</v>
      </c>
      <c r="S3013" t="s">
        <v>773</v>
      </c>
      <c r="T3013" t="s">
        <v>751</v>
      </c>
      <c r="U3013" t="s">
        <v>752</v>
      </c>
      <c r="V3013" t="s">
        <v>753</v>
      </c>
      <c r="W3013" t="s">
        <v>1159</v>
      </c>
      <c r="X3013" t="s">
        <v>1160</v>
      </c>
      <c r="Y3013" t="s">
        <v>755</v>
      </c>
      <c r="Z3013" t="s">
        <v>380</v>
      </c>
      <c r="AA3013" t="s">
        <v>756</v>
      </c>
      <c r="AB3013" t="s">
        <v>1137</v>
      </c>
      <c r="AC3013" t="s">
        <v>758</v>
      </c>
      <c r="AD3013" t="s">
        <v>759</v>
      </c>
      <c r="AE3013" t="s">
        <v>575</v>
      </c>
      <c r="AF3013" t="s">
        <v>925</v>
      </c>
      <c r="AG3013" t="s">
        <v>761</v>
      </c>
      <c r="AH3013" t="s">
        <v>762</v>
      </c>
      <c r="AI3013" t="s">
        <v>926</v>
      </c>
      <c r="AJ3013">
        <v>5986.9</v>
      </c>
      <c r="AK3013">
        <v>0</v>
      </c>
      <c r="AL3013">
        <v>0</v>
      </c>
      <c r="AM3013" t="s">
        <v>764</v>
      </c>
      <c r="AN3013" t="s">
        <v>764</v>
      </c>
      <c r="AO3013" t="s">
        <v>764</v>
      </c>
    </row>
    <row r="3014" spans="1:41" x14ac:dyDescent="0.35">
      <c r="A3014">
        <v>1187680</v>
      </c>
      <c r="B3014" t="s">
        <v>740</v>
      </c>
      <c r="C3014" t="s">
        <v>741</v>
      </c>
      <c r="D3014" t="e">
        <v>#N/A</v>
      </c>
      <c r="E3014" t="s">
        <v>1139</v>
      </c>
      <c r="F3014" t="s">
        <v>800</v>
      </c>
      <c r="G3014">
        <v>2021</v>
      </c>
      <c r="H3014">
        <v>5</v>
      </c>
      <c r="I3014" t="s">
        <v>743</v>
      </c>
      <c r="J3014" s="29">
        <v>44347</v>
      </c>
      <c r="K3014" t="s">
        <v>744</v>
      </c>
      <c r="L3014" t="s">
        <v>745</v>
      </c>
      <c r="M3014" t="s">
        <v>801</v>
      </c>
      <c r="N3014" t="s">
        <v>802</v>
      </c>
      <c r="O3014" t="s">
        <v>803</v>
      </c>
      <c r="P3014" t="s">
        <v>673</v>
      </c>
      <c r="Q3014" t="s">
        <v>749</v>
      </c>
      <c r="R3014" t="s">
        <v>653</v>
      </c>
      <c r="S3014" t="s">
        <v>773</v>
      </c>
      <c r="T3014" t="s">
        <v>751</v>
      </c>
      <c r="U3014" t="s">
        <v>752</v>
      </c>
      <c r="V3014" t="s">
        <v>753</v>
      </c>
      <c r="W3014" t="s">
        <v>1074</v>
      </c>
      <c r="X3014" t="s">
        <v>1075</v>
      </c>
      <c r="Y3014" t="s">
        <v>755</v>
      </c>
      <c r="Z3014" t="s">
        <v>380</v>
      </c>
      <c r="AA3014" t="s">
        <v>756</v>
      </c>
      <c r="AB3014" t="s">
        <v>1137</v>
      </c>
      <c r="AC3014" t="s">
        <v>758</v>
      </c>
      <c r="AD3014" t="s">
        <v>759</v>
      </c>
      <c r="AE3014" t="s">
        <v>575</v>
      </c>
      <c r="AF3014" t="s">
        <v>925</v>
      </c>
      <c r="AG3014" t="s">
        <v>761</v>
      </c>
      <c r="AH3014" t="s">
        <v>762</v>
      </c>
      <c r="AI3014" t="s">
        <v>926</v>
      </c>
      <c r="AJ3014">
        <v>1293.1199999999999</v>
      </c>
      <c r="AK3014">
        <v>0</v>
      </c>
      <c r="AL3014">
        <v>0</v>
      </c>
      <c r="AM3014" t="s">
        <v>764</v>
      </c>
      <c r="AN3014" t="s">
        <v>764</v>
      </c>
      <c r="AO3014" t="s">
        <v>764</v>
      </c>
    </row>
    <row r="3015" spans="1:41" x14ac:dyDescent="0.35">
      <c r="A3015">
        <v>1416453</v>
      </c>
      <c r="B3015" t="s">
        <v>740</v>
      </c>
      <c r="C3015" t="s">
        <v>741</v>
      </c>
      <c r="D3015" t="e">
        <v>#N/A</v>
      </c>
      <c r="E3015" t="s">
        <v>1161</v>
      </c>
      <c r="F3015" t="s">
        <v>800</v>
      </c>
      <c r="G3015">
        <v>2021</v>
      </c>
      <c r="H3015">
        <v>5</v>
      </c>
      <c r="I3015" t="s">
        <v>743</v>
      </c>
      <c r="J3015" s="29">
        <v>44347</v>
      </c>
      <c r="K3015" t="s">
        <v>744</v>
      </c>
      <c r="L3015" t="s">
        <v>745</v>
      </c>
      <c r="M3015" t="s">
        <v>801</v>
      </c>
      <c r="N3015" t="s">
        <v>802</v>
      </c>
      <c r="O3015" t="s">
        <v>803</v>
      </c>
      <c r="P3015" t="s">
        <v>673</v>
      </c>
      <c r="Q3015" t="s">
        <v>749</v>
      </c>
      <c r="R3015" t="s">
        <v>649</v>
      </c>
      <c r="S3015" t="s">
        <v>700</v>
      </c>
      <c r="T3015" t="s">
        <v>751</v>
      </c>
      <c r="U3015" t="s">
        <v>752</v>
      </c>
      <c r="V3015" t="s">
        <v>753</v>
      </c>
      <c r="W3015" t="s">
        <v>1135</v>
      </c>
      <c r="X3015" t="s">
        <v>1136</v>
      </c>
      <c r="Y3015" t="s">
        <v>755</v>
      </c>
      <c r="Z3015" t="s">
        <v>380</v>
      </c>
      <c r="AA3015" t="s">
        <v>756</v>
      </c>
      <c r="AB3015" t="s">
        <v>1137</v>
      </c>
      <c r="AC3015" t="s">
        <v>758</v>
      </c>
      <c r="AD3015" t="s">
        <v>759</v>
      </c>
      <c r="AE3015" t="s">
        <v>247</v>
      </c>
      <c r="AF3015" t="s">
        <v>925</v>
      </c>
      <c r="AG3015" t="s">
        <v>761</v>
      </c>
      <c r="AH3015" t="s">
        <v>762</v>
      </c>
      <c r="AI3015" t="s">
        <v>926</v>
      </c>
      <c r="AJ3015">
        <v>247.24</v>
      </c>
      <c r="AK3015">
        <v>0</v>
      </c>
      <c r="AL3015">
        <v>0</v>
      </c>
      <c r="AM3015" t="s">
        <v>764</v>
      </c>
      <c r="AN3015" t="s">
        <v>764</v>
      </c>
      <c r="AO3015" t="s">
        <v>764</v>
      </c>
    </row>
    <row r="3016" spans="1:41" x14ac:dyDescent="0.35">
      <c r="A3016">
        <v>1453643</v>
      </c>
      <c r="B3016" t="s">
        <v>740</v>
      </c>
      <c r="C3016" t="s">
        <v>741</v>
      </c>
      <c r="D3016" t="e">
        <v>#N/A</v>
      </c>
      <c r="E3016" t="s">
        <v>1162</v>
      </c>
      <c r="F3016" t="s">
        <v>800</v>
      </c>
      <c r="G3016">
        <v>2021</v>
      </c>
      <c r="H3016">
        <v>5</v>
      </c>
      <c r="I3016" t="s">
        <v>743</v>
      </c>
      <c r="J3016" s="29">
        <v>44347</v>
      </c>
      <c r="K3016" t="s">
        <v>744</v>
      </c>
      <c r="L3016" t="s">
        <v>745</v>
      </c>
      <c r="M3016" t="s">
        <v>801</v>
      </c>
      <c r="N3016" t="s">
        <v>802</v>
      </c>
      <c r="O3016" t="s">
        <v>803</v>
      </c>
      <c r="P3016" t="s">
        <v>673</v>
      </c>
      <c r="Q3016" t="s">
        <v>749</v>
      </c>
      <c r="R3016" t="s">
        <v>647</v>
      </c>
      <c r="S3016" t="s">
        <v>778</v>
      </c>
      <c r="T3016" t="s">
        <v>751</v>
      </c>
      <c r="U3016" t="s">
        <v>752</v>
      </c>
      <c r="V3016" t="s">
        <v>753</v>
      </c>
      <c r="W3016" t="s">
        <v>1135</v>
      </c>
      <c r="X3016" t="s">
        <v>1136</v>
      </c>
      <c r="Y3016" t="s">
        <v>755</v>
      </c>
      <c r="Z3016" t="s">
        <v>380</v>
      </c>
      <c r="AA3016" t="s">
        <v>756</v>
      </c>
      <c r="AB3016" t="s">
        <v>1137</v>
      </c>
      <c r="AC3016" t="s">
        <v>758</v>
      </c>
      <c r="AD3016" t="s">
        <v>759</v>
      </c>
      <c r="AE3016" t="s">
        <v>472</v>
      </c>
      <c r="AF3016" t="s">
        <v>925</v>
      </c>
      <c r="AG3016" t="s">
        <v>761</v>
      </c>
      <c r="AH3016" t="s">
        <v>762</v>
      </c>
      <c r="AI3016" t="s">
        <v>926</v>
      </c>
      <c r="AJ3016">
        <v>1276.52</v>
      </c>
      <c r="AK3016">
        <v>0</v>
      </c>
      <c r="AL3016">
        <v>0</v>
      </c>
      <c r="AM3016" t="s">
        <v>764</v>
      </c>
      <c r="AN3016" t="s">
        <v>764</v>
      </c>
      <c r="AO3016" t="s">
        <v>764</v>
      </c>
    </row>
    <row r="3017" spans="1:41" x14ac:dyDescent="0.35">
      <c r="A3017">
        <v>1453643</v>
      </c>
      <c r="B3017" t="s">
        <v>740</v>
      </c>
      <c r="C3017" t="s">
        <v>741</v>
      </c>
      <c r="D3017" t="e">
        <v>#N/A</v>
      </c>
      <c r="E3017" t="s">
        <v>1162</v>
      </c>
      <c r="F3017" t="s">
        <v>800</v>
      </c>
      <c r="G3017">
        <v>2021</v>
      </c>
      <c r="H3017">
        <v>5</v>
      </c>
      <c r="I3017" t="s">
        <v>743</v>
      </c>
      <c r="J3017" s="29">
        <v>44342</v>
      </c>
      <c r="K3017" t="s">
        <v>744</v>
      </c>
      <c r="L3017" t="s">
        <v>745</v>
      </c>
      <c r="M3017" t="s">
        <v>805</v>
      </c>
      <c r="N3017" t="s">
        <v>806</v>
      </c>
      <c r="O3017" t="s">
        <v>807</v>
      </c>
      <c r="P3017" t="s">
        <v>673</v>
      </c>
      <c r="Q3017" t="s">
        <v>749</v>
      </c>
      <c r="R3017" t="s">
        <v>647</v>
      </c>
      <c r="S3017" t="s">
        <v>778</v>
      </c>
      <c r="T3017" t="s">
        <v>751</v>
      </c>
      <c r="U3017" t="s">
        <v>752</v>
      </c>
      <c r="V3017" t="s">
        <v>753</v>
      </c>
      <c r="W3017" t="s">
        <v>1135</v>
      </c>
      <c r="X3017" t="s">
        <v>1136</v>
      </c>
      <c r="Y3017" t="s">
        <v>755</v>
      </c>
      <c r="Z3017" t="s">
        <v>380</v>
      </c>
      <c r="AA3017" t="s">
        <v>756</v>
      </c>
      <c r="AB3017" t="s">
        <v>1137</v>
      </c>
      <c r="AC3017" t="s">
        <v>758</v>
      </c>
      <c r="AD3017" t="s">
        <v>759</v>
      </c>
      <c r="AE3017" t="s">
        <v>472</v>
      </c>
      <c r="AF3017" t="s">
        <v>925</v>
      </c>
      <c r="AG3017" t="s">
        <v>761</v>
      </c>
      <c r="AH3017" t="s">
        <v>762</v>
      </c>
      <c r="AI3017" t="s">
        <v>926</v>
      </c>
      <c r="AJ3017">
        <v>-258.19</v>
      </c>
      <c r="AK3017">
        <v>0</v>
      </c>
      <c r="AL3017">
        <v>0</v>
      </c>
      <c r="AM3017" t="s">
        <v>764</v>
      </c>
      <c r="AN3017" t="s">
        <v>764</v>
      </c>
      <c r="AO3017" t="s">
        <v>764</v>
      </c>
    </row>
    <row r="3018" spans="1:41" x14ac:dyDescent="0.35">
      <c r="A3018">
        <v>1772362</v>
      </c>
      <c r="B3018" t="s">
        <v>740</v>
      </c>
      <c r="C3018" t="s">
        <v>741</v>
      </c>
      <c r="D3018" t="e">
        <v>#N/A</v>
      </c>
      <c r="E3018" t="s">
        <v>1163</v>
      </c>
      <c r="F3018" t="s">
        <v>800</v>
      </c>
      <c r="G3018">
        <v>2021</v>
      </c>
      <c r="H3018">
        <v>5</v>
      </c>
      <c r="I3018" t="s">
        <v>743</v>
      </c>
      <c r="J3018" s="29">
        <v>44347</v>
      </c>
      <c r="K3018" t="s">
        <v>744</v>
      </c>
      <c r="L3018" t="s">
        <v>745</v>
      </c>
      <c r="M3018" t="s">
        <v>801</v>
      </c>
      <c r="N3018" t="s">
        <v>802</v>
      </c>
      <c r="O3018" t="s">
        <v>803</v>
      </c>
      <c r="P3018" t="s">
        <v>673</v>
      </c>
      <c r="Q3018" t="s">
        <v>749</v>
      </c>
      <c r="R3018" t="s">
        <v>593</v>
      </c>
      <c r="S3018" t="s">
        <v>686</v>
      </c>
      <c r="T3018" t="s">
        <v>751</v>
      </c>
      <c r="U3018" t="s">
        <v>752</v>
      </c>
      <c r="V3018" t="s">
        <v>753</v>
      </c>
      <c r="W3018" t="s">
        <v>1077</v>
      </c>
      <c r="X3018" t="s">
        <v>1078</v>
      </c>
      <c r="Y3018" t="s">
        <v>755</v>
      </c>
      <c r="Z3018" t="s">
        <v>380</v>
      </c>
      <c r="AA3018" t="s">
        <v>756</v>
      </c>
      <c r="AB3018" t="s">
        <v>1137</v>
      </c>
      <c r="AC3018" t="s">
        <v>758</v>
      </c>
      <c r="AD3018" t="s">
        <v>759</v>
      </c>
      <c r="AE3018" t="s">
        <v>562</v>
      </c>
      <c r="AF3018" t="s">
        <v>1079</v>
      </c>
      <c r="AG3018" t="s">
        <v>761</v>
      </c>
      <c r="AH3018" t="s">
        <v>762</v>
      </c>
      <c r="AI3018" t="s">
        <v>1080</v>
      </c>
      <c r="AJ3018">
        <v>102.06</v>
      </c>
      <c r="AK3018">
        <v>0</v>
      </c>
      <c r="AL3018">
        <v>0</v>
      </c>
      <c r="AM3018" t="s">
        <v>764</v>
      </c>
      <c r="AN3018" t="s">
        <v>764</v>
      </c>
      <c r="AO3018" t="s">
        <v>764</v>
      </c>
    </row>
    <row r="3019" spans="1:41" x14ac:dyDescent="0.35">
      <c r="A3019">
        <v>1187678</v>
      </c>
      <c r="B3019" t="s">
        <v>740</v>
      </c>
      <c r="C3019" t="s">
        <v>741</v>
      </c>
      <c r="D3019" t="e">
        <v>#N/A</v>
      </c>
      <c r="E3019" t="s">
        <v>1140</v>
      </c>
      <c r="F3019" t="s">
        <v>800</v>
      </c>
      <c r="G3019">
        <v>2021</v>
      </c>
      <c r="H3019">
        <v>5</v>
      </c>
      <c r="I3019" t="s">
        <v>743</v>
      </c>
      <c r="J3019" s="29">
        <v>44347</v>
      </c>
      <c r="K3019" t="s">
        <v>744</v>
      </c>
      <c r="L3019" t="s">
        <v>745</v>
      </c>
      <c r="M3019" t="s">
        <v>801</v>
      </c>
      <c r="N3019" t="s">
        <v>802</v>
      </c>
      <c r="O3019" t="s">
        <v>803</v>
      </c>
      <c r="P3019" t="s">
        <v>673</v>
      </c>
      <c r="Q3019" t="s">
        <v>749</v>
      </c>
      <c r="R3019" t="s">
        <v>593</v>
      </c>
      <c r="S3019" t="s">
        <v>686</v>
      </c>
      <c r="T3019" t="s">
        <v>751</v>
      </c>
      <c r="U3019" t="s">
        <v>752</v>
      </c>
      <c r="V3019" t="s">
        <v>753</v>
      </c>
      <c r="W3019" t="s">
        <v>1135</v>
      </c>
      <c r="X3019" t="s">
        <v>1136</v>
      </c>
      <c r="Y3019" t="s">
        <v>755</v>
      </c>
      <c r="Z3019" t="s">
        <v>380</v>
      </c>
      <c r="AA3019" t="s">
        <v>756</v>
      </c>
      <c r="AB3019" t="s">
        <v>1137</v>
      </c>
      <c r="AC3019" t="s">
        <v>758</v>
      </c>
      <c r="AD3019" t="s">
        <v>759</v>
      </c>
      <c r="AE3019" t="s">
        <v>562</v>
      </c>
      <c r="AF3019" t="s">
        <v>925</v>
      </c>
      <c r="AG3019" t="s">
        <v>761</v>
      </c>
      <c r="AH3019" t="s">
        <v>762</v>
      </c>
      <c r="AI3019" t="s">
        <v>926</v>
      </c>
      <c r="AJ3019">
        <v>422.83</v>
      </c>
      <c r="AK3019">
        <v>0</v>
      </c>
      <c r="AL3019">
        <v>0</v>
      </c>
      <c r="AM3019" t="s">
        <v>764</v>
      </c>
      <c r="AN3019" t="s">
        <v>764</v>
      </c>
      <c r="AO3019" t="s">
        <v>764</v>
      </c>
    </row>
    <row r="3020" spans="1:41" x14ac:dyDescent="0.35">
      <c r="A3020">
        <v>1246304</v>
      </c>
      <c r="B3020" t="s">
        <v>740</v>
      </c>
      <c r="C3020" t="s">
        <v>741</v>
      </c>
      <c r="D3020" t="e">
        <v>#N/A</v>
      </c>
      <c r="E3020" t="s">
        <v>1149</v>
      </c>
      <c r="F3020" t="s">
        <v>834</v>
      </c>
      <c r="G3020">
        <v>2021</v>
      </c>
      <c r="H3020">
        <v>4</v>
      </c>
      <c r="I3020" t="s">
        <v>743</v>
      </c>
      <c r="J3020" s="29">
        <v>44316</v>
      </c>
      <c r="K3020" t="s">
        <v>744</v>
      </c>
      <c r="L3020" t="s">
        <v>745</v>
      </c>
      <c r="M3020" t="s">
        <v>835</v>
      </c>
      <c r="N3020" t="s">
        <v>836</v>
      </c>
      <c r="O3020" t="s">
        <v>837</v>
      </c>
      <c r="P3020" t="s">
        <v>673</v>
      </c>
      <c r="Q3020" t="s">
        <v>749</v>
      </c>
      <c r="R3020" t="s">
        <v>659</v>
      </c>
      <c r="S3020" t="s">
        <v>765</v>
      </c>
      <c r="T3020" t="s">
        <v>751</v>
      </c>
      <c r="U3020" t="s">
        <v>752</v>
      </c>
      <c r="V3020" t="s">
        <v>753</v>
      </c>
      <c r="W3020" t="s">
        <v>1144</v>
      </c>
      <c r="X3020" t="s">
        <v>1145</v>
      </c>
      <c r="Y3020" t="s">
        <v>755</v>
      </c>
      <c r="Z3020" t="s">
        <v>380</v>
      </c>
      <c r="AA3020" t="s">
        <v>756</v>
      </c>
      <c r="AB3020" t="s">
        <v>1137</v>
      </c>
      <c r="AC3020" t="s">
        <v>758</v>
      </c>
      <c r="AD3020" t="s">
        <v>759</v>
      </c>
      <c r="AE3020" t="s">
        <v>766</v>
      </c>
      <c r="AF3020" t="s">
        <v>925</v>
      </c>
      <c r="AG3020" t="s">
        <v>761</v>
      </c>
      <c r="AH3020" t="s">
        <v>762</v>
      </c>
      <c r="AI3020" t="s">
        <v>926</v>
      </c>
      <c r="AJ3020">
        <v>-0.76</v>
      </c>
      <c r="AK3020">
        <v>0</v>
      </c>
      <c r="AL3020">
        <v>0</v>
      </c>
      <c r="AM3020" t="s">
        <v>764</v>
      </c>
      <c r="AN3020" t="s">
        <v>764</v>
      </c>
      <c r="AO3020" t="s">
        <v>764</v>
      </c>
    </row>
    <row r="3021" spans="1:41" x14ac:dyDescent="0.35">
      <c r="A3021">
        <v>1691556</v>
      </c>
      <c r="B3021" t="s">
        <v>740</v>
      </c>
      <c r="C3021" t="s">
        <v>741</v>
      </c>
      <c r="D3021" t="e">
        <v>#N/A</v>
      </c>
      <c r="E3021" t="s">
        <v>1164</v>
      </c>
      <c r="F3021" t="s">
        <v>834</v>
      </c>
      <c r="G3021">
        <v>2021</v>
      </c>
      <c r="H3021">
        <v>4</v>
      </c>
      <c r="I3021" t="s">
        <v>743</v>
      </c>
      <c r="J3021" s="29">
        <v>44316</v>
      </c>
      <c r="K3021" t="s">
        <v>744</v>
      </c>
      <c r="L3021" t="s">
        <v>745</v>
      </c>
      <c r="M3021" t="s">
        <v>835</v>
      </c>
      <c r="N3021" t="s">
        <v>836</v>
      </c>
      <c r="O3021" t="s">
        <v>837</v>
      </c>
      <c r="P3021" t="s">
        <v>673</v>
      </c>
      <c r="Q3021" t="s">
        <v>749</v>
      </c>
      <c r="R3021" t="s">
        <v>585</v>
      </c>
      <c r="S3021" t="s">
        <v>706</v>
      </c>
      <c r="T3021" t="s">
        <v>751</v>
      </c>
      <c r="U3021" t="s">
        <v>752</v>
      </c>
      <c r="V3021" t="s">
        <v>753</v>
      </c>
      <c r="W3021" t="s">
        <v>1135</v>
      </c>
      <c r="X3021" t="s">
        <v>1136</v>
      </c>
      <c r="Y3021" t="s">
        <v>755</v>
      </c>
      <c r="Z3021" t="s">
        <v>380</v>
      </c>
      <c r="AA3021" t="s">
        <v>756</v>
      </c>
      <c r="AB3021" t="s">
        <v>1137</v>
      </c>
      <c r="AC3021" t="s">
        <v>758</v>
      </c>
      <c r="AD3021" t="s">
        <v>759</v>
      </c>
      <c r="AE3021" t="s">
        <v>766</v>
      </c>
      <c r="AF3021" t="s">
        <v>925</v>
      </c>
      <c r="AG3021" t="s">
        <v>761</v>
      </c>
      <c r="AH3021" t="s">
        <v>762</v>
      </c>
      <c r="AI3021" t="s">
        <v>926</v>
      </c>
      <c r="AJ3021">
        <v>-494.01</v>
      </c>
      <c r="AK3021">
        <v>0</v>
      </c>
      <c r="AL3021">
        <v>0</v>
      </c>
      <c r="AM3021" t="s">
        <v>764</v>
      </c>
      <c r="AN3021" t="s">
        <v>764</v>
      </c>
      <c r="AO3021" t="s">
        <v>764</v>
      </c>
    </row>
    <row r="3022" spans="1:41" x14ac:dyDescent="0.35">
      <c r="A3022">
        <v>1031477</v>
      </c>
      <c r="B3022" t="s">
        <v>740</v>
      </c>
      <c r="C3022" t="s">
        <v>741</v>
      </c>
      <c r="D3022" t="e">
        <v>#N/A</v>
      </c>
      <c r="E3022" t="s">
        <v>1138</v>
      </c>
      <c r="F3022" t="s">
        <v>834</v>
      </c>
      <c r="G3022">
        <v>2021</v>
      </c>
      <c r="H3022">
        <v>4</v>
      </c>
      <c r="I3022" t="s">
        <v>743</v>
      </c>
      <c r="J3022" s="29">
        <v>44316</v>
      </c>
      <c r="K3022" t="s">
        <v>744</v>
      </c>
      <c r="L3022" t="s">
        <v>745</v>
      </c>
      <c r="M3022" t="s">
        <v>835</v>
      </c>
      <c r="N3022" t="s">
        <v>836</v>
      </c>
      <c r="O3022" t="s">
        <v>837</v>
      </c>
      <c r="P3022" t="s">
        <v>673</v>
      </c>
      <c r="Q3022" t="s">
        <v>749</v>
      </c>
      <c r="R3022" t="s">
        <v>653</v>
      </c>
      <c r="S3022" t="s">
        <v>773</v>
      </c>
      <c r="T3022" t="s">
        <v>751</v>
      </c>
      <c r="U3022" t="s">
        <v>752</v>
      </c>
      <c r="V3022" t="s">
        <v>753</v>
      </c>
      <c r="W3022" t="s">
        <v>1135</v>
      </c>
      <c r="X3022" t="s">
        <v>1136</v>
      </c>
      <c r="Y3022" t="s">
        <v>755</v>
      </c>
      <c r="Z3022" t="s">
        <v>380</v>
      </c>
      <c r="AA3022" t="s">
        <v>756</v>
      </c>
      <c r="AB3022" t="s">
        <v>1137</v>
      </c>
      <c r="AC3022" t="s">
        <v>758</v>
      </c>
      <c r="AD3022" t="s">
        <v>759</v>
      </c>
      <c r="AE3022" t="s">
        <v>575</v>
      </c>
      <c r="AF3022" t="s">
        <v>925</v>
      </c>
      <c r="AG3022" t="s">
        <v>761</v>
      </c>
      <c r="AH3022" t="s">
        <v>762</v>
      </c>
      <c r="AI3022" t="s">
        <v>926</v>
      </c>
      <c r="AJ3022">
        <v>-1737.58</v>
      </c>
      <c r="AK3022">
        <v>0</v>
      </c>
      <c r="AL3022">
        <v>0</v>
      </c>
      <c r="AM3022" t="s">
        <v>764</v>
      </c>
      <c r="AN3022" t="s">
        <v>764</v>
      </c>
      <c r="AO3022" t="s">
        <v>764</v>
      </c>
    </row>
    <row r="3023" spans="1:41" x14ac:dyDescent="0.35">
      <c r="A3023">
        <v>1033112</v>
      </c>
      <c r="B3023" t="s">
        <v>740</v>
      </c>
      <c r="C3023" t="s">
        <v>741</v>
      </c>
      <c r="D3023" t="e">
        <v>#N/A</v>
      </c>
      <c r="E3023" t="s">
        <v>1134</v>
      </c>
      <c r="F3023" t="s">
        <v>834</v>
      </c>
      <c r="G3023">
        <v>2021</v>
      </c>
      <c r="H3023">
        <v>4</v>
      </c>
      <c r="I3023" t="s">
        <v>743</v>
      </c>
      <c r="J3023" s="29">
        <v>44316</v>
      </c>
      <c r="K3023" t="s">
        <v>744</v>
      </c>
      <c r="L3023" t="s">
        <v>745</v>
      </c>
      <c r="M3023" t="s">
        <v>835</v>
      </c>
      <c r="N3023" t="s">
        <v>836</v>
      </c>
      <c r="O3023" t="s">
        <v>837</v>
      </c>
      <c r="P3023" t="s">
        <v>673</v>
      </c>
      <c r="Q3023" t="s">
        <v>749</v>
      </c>
      <c r="R3023" t="s">
        <v>659</v>
      </c>
      <c r="S3023" t="s">
        <v>765</v>
      </c>
      <c r="T3023" t="s">
        <v>751</v>
      </c>
      <c r="U3023" t="s">
        <v>752</v>
      </c>
      <c r="V3023" t="s">
        <v>753</v>
      </c>
      <c r="W3023" t="s">
        <v>1135</v>
      </c>
      <c r="X3023" t="s">
        <v>1136</v>
      </c>
      <c r="Y3023" t="s">
        <v>755</v>
      </c>
      <c r="Z3023" t="s">
        <v>380</v>
      </c>
      <c r="AA3023" t="s">
        <v>756</v>
      </c>
      <c r="AB3023" t="s">
        <v>1137</v>
      </c>
      <c r="AC3023" t="s">
        <v>758</v>
      </c>
      <c r="AD3023" t="s">
        <v>759</v>
      </c>
      <c r="AE3023" t="s">
        <v>766</v>
      </c>
      <c r="AF3023" t="s">
        <v>925</v>
      </c>
      <c r="AG3023" t="s">
        <v>761</v>
      </c>
      <c r="AH3023" t="s">
        <v>762</v>
      </c>
      <c r="AI3023" t="s">
        <v>926</v>
      </c>
      <c r="AJ3023">
        <v>-2970.4</v>
      </c>
      <c r="AK3023">
        <v>0</v>
      </c>
      <c r="AL3023">
        <v>0</v>
      </c>
      <c r="AM3023" t="s">
        <v>764</v>
      </c>
      <c r="AN3023" t="s">
        <v>764</v>
      </c>
      <c r="AO3023" t="s">
        <v>764</v>
      </c>
    </row>
    <row r="3024" spans="1:41" x14ac:dyDescent="0.35">
      <c r="A3024">
        <v>1416453</v>
      </c>
      <c r="B3024" t="s">
        <v>740</v>
      </c>
      <c r="C3024" t="s">
        <v>741</v>
      </c>
      <c r="D3024" t="e">
        <v>#N/A</v>
      </c>
      <c r="E3024" t="s">
        <v>1161</v>
      </c>
      <c r="F3024" t="s">
        <v>834</v>
      </c>
      <c r="G3024">
        <v>2021</v>
      </c>
      <c r="H3024">
        <v>4</v>
      </c>
      <c r="I3024" t="s">
        <v>743</v>
      </c>
      <c r="J3024" s="29">
        <v>44316</v>
      </c>
      <c r="K3024" t="s">
        <v>744</v>
      </c>
      <c r="L3024" t="s">
        <v>745</v>
      </c>
      <c r="M3024" t="s">
        <v>835</v>
      </c>
      <c r="N3024" t="s">
        <v>836</v>
      </c>
      <c r="O3024" t="s">
        <v>837</v>
      </c>
      <c r="P3024" t="s">
        <v>673</v>
      </c>
      <c r="Q3024" t="s">
        <v>749</v>
      </c>
      <c r="R3024" t="s">
        <v>649</v>
      </c>
      <c r="S3024" t="s">
        <v>700</v>
      </c>
      <c r="T3024" t="s">
        <v>751</v>
      </c>
      <c r="U3024" t="s">
        <v>752</v>
      </c>
      <c r="V3024" t="s">
        <v>753</v>
      </c>
      <c r="W3024" t="s">
        <v>1135</v>
      </c>
      <c r="X3024" t="s">
        <v>1136</v>
      </c>
      <c r="Y3024" t="s">
        <v>755</v>
      </c>
      <c r="Z3024" t="s">
        <v>380</v>
      </c>
      <c r="AA3024" t="s">
        <v>756</v>
      </c>
      <c r="AB3024" t="s">
        <v>1137</v>
      </c>
      <c r="AC3024" t="s">
        <v>758</v>
      </c>
      <c r="AD3024" t="s">
        <v>759</v>
      </c>
      <c r="AE3024" t="s">
        <v>247</v>
      </c>
      <c r="AF3024" t="s">
        <v>925</v>
      </c>
      <c r="AG3024" t="s">
        <v>761</v>
      </c>
      <c r="AH3024" t="s">
        <v>762</v>
      </c>
      <c r="AI3024" t="s">
        <v>926</v>
      </c>
      <c r="AJ3024">
        <v>-271.36</v>
      </c>
      <c r="AK3024">
        <v>0</v>
      </c>
      <c r="AL3024">
        <v>0</v>
      </c>
      <c r="AM3024" t="s">
        <v>764</v>
      </c>
      <c r="AN3024" t="s">
        <v>764</v>
      </c>
      <c r="AO3024" t="s">
        <v>764</v>
      </c>
    </row>
    <row r="3025" spans="1:41" x14ac:dyDescent="0.35">
      <c r="A3025">
        <v>1425520</v>
      </c>
      <c r="B3025" t="s">
        <v>740</v>
      </c>
      <c r="C3025" t="s">
        <v>741</v>
      </c>
      <c r="D3025" t="e">
        <v>#N/A</v>
      </c>
      <c r="E3025" t="s">
        <v>1150</v>
      </c>
      <c r="F3025" t="s">
        <v>834</v>
      </c>
      <c r="G3025">
        <v>2021</v>
      </c>
      <c r="H3025">
        <v>4</v>
      </c>
      <c r="I3025" t="s">
        <v>743</v>
      </c>
      <c r="J3025" s="29">
        <v>44316</v>
      </c>
      <c r="K3025" t="s">
        <v>744</v>
      </c>
      <c r="L3025" t="s">
        <v>745</v>
      </c>
      <c r="M3025" t="s">
        <v>835</v>
      </c>
      <c r="N3025" t="s">
        <v>836</v>
      </c>
      <c r="O3025" t="s">
        <v>837</v>
      </c>
      <c r="P3025" t="s">
        <v>673</v>
      </c>
      <c r="Q3025" t="s">
        <v>749</v>
      </c>
      <c r="R3025" t="s">
        <v>659</v>
      </c>
      <c r="S3025" t="s">
        <v>765</v>
      </c>
      <c r="T3025" t="s">
        <v>751</v>
      </c>
      <c r="U3025" t="s">
        <v>752</v>
      </c>
      <c r="V3025" t="s">
        <v>753</v>
      </c>
      <c r="W3025" t="s">
        <v>1077</v>
      </c>
      <c r="X3025" t="s">
        <v>1078</v>
      </c>
      <c r="Y3025" t="s">
        <v>755</v>
      </c>
      <c r="Z3025" t="s">
        <v>380</v>
      </c>
      <c r="AA3025" t="s">
        <v>756</v>
      </c>
      <c r="AB3025" t="s">
        <v>1137</v>
      </c>
      <c r="AC3025" t="s">
        <v>758</v>
      </c>
      <c r="AD3025" t="s">
        <v>759</v>
      </c>
      <c r="AE3025" t="s">
        <v>766</v>
      </c>
      <c r="AF3025" t="s">
        <v>1079</v>
      </c>
      <c r="AG3025" t="s">
        <v>761</v>
      </c>
      <c r="AH3025" t="s">
        <v>762</v>
      </c>
      <c r="AI3025" t="s">
        <v>1080</v>
      </c>
      <c r="AJ3025">
        <v>-56.49</v>
      </c>
      <c r="AK3025">
        <v>0</v>
      </c>
      <c r="AL3025">
        <v>0</v>
      </c>
      <c r="AM3025" t="s">
        <v>764</v>
      </c>
      <c r="AN3025" t="s">
        <v>764</v>
      </c>
      <c r="AO3025" t="s">
        <v>764</v>
      </c>
    </row>
    <row r="3026" spans="1:41" x14ac:dyDescent="0.35">
      <c r="A3026">
        <v>1246304</v>
      </c>
      <c r="B3026" t="s">
        <v>740</v>
      </c>
      <c r="C3026" t="s">
        <v>741</v>
      </c>
      <c r="D3026" t="e">
        <v>#N/A</v>
      </c>
      <c r="E3026" t="s">
        <v>1149</v>
      </c>
      <c r="F3026" t="s">
        <v>834</v>
      </c>
      <c r="G3026">
        <v>2021</v>
      </c>
      <c r="H3026">
        <v>4</v>
      </c>
      <c r="I3026" t="s">
        <v>743</v>
      </c>
      <c r="J3026" s="29">
        <v>44316</v>
      </c>
      <c r="K3026" t="s">
        <v>744</v>
      </c>
      <c r="L3026" t="s">
        <v>745</v>
      </c>
      <c r="M3026" t="s">
        <v>839</v>
      </c>
      <c r="N3026" t="s">
        <v>840</v>
      </c>
      <c r="O3026" t="s">
        <v>837</v>
      </c>
      <c r="P3026" t="s">
        <v>673</v>
      </c>
      <c r="Q3026" t="s">
        <v>749</v>
      </c>
      <c r="R3026" t="s">
        <v>659</v>
      </c>
      <c r="S3026" t="s">
        <v>765</v>
      </c>
      <c r="T3026" t="s">
        <v>751</v>
      </c>
      <c r="U3026" t="s">
        <v>752</v>
      </c>
      <c r="V3026" t="s">
        <v>753</v>
      </c>
      <c r="W3026" t="s">
        <v>1144</v>
      </c>
      <c r="X3026" t="s">
        <v>1145</v>
      </c>
      <c r="Y3026" t="s">
        <v>755</v>
      </c>
      <c r="Z3026" t="s">
        <v>380</v>
      </c>
      <c r="AA3026" t="s">
        <v>756</v>
      </c>
      <c r="AB3026" t="s">
        <v>1137</v>
      </c>
      <c r="AC3026" t="s">
        <v>758</v>
      </c>
      <c r="AD3026" t="s">
        <v>759</v>
      </c>
      <c r="AE3026" t="s">
        <v>766</v>
      </c>
      <c r="AF3026" t="s">
        <v>925</v>
      </c>
      <c r="AG3026" t="s">
        <v>761</v>
      </c>
      <c r="AH3026" t="s">
        <v>762</v>
      </c>
      <c r="AI3026" t="s">
        <v>926</v>
      </c>
      <c r="AJ3026">
        <v>0.76</v>
      </c>
      <c r="AK3026">
        <v>0</v>
      </c>
      <c r="AL3026">
        <v>0</v>
      </c>
      <c r="AM3026" t="s">
        <v>764</v>
      </c>
      <c r="AN3026" t="s">
        <v>764</v>
      </c>
      <c r="AO3026" t="s">
        <v>764</v>
      </c>
    </row>
    <row r="3027" spans="1:41" x14ac:dyDescent="0.35">
      <c r="A3027">
        <v>1691556</v>
      </c>
      <c r="B3027" t="s">
        <v>740</v>
      </c>
      <c r="C3027" t="s">
        <v>741</v>
      </c>
      <c r="D3027" t="e">
        <v>#N/A</v>
      </c>
      <c r="E3027" t="s">
        <v>1164</v>
      </c>
      <c r="F3027" t="s">
        <v>834</v>
      </c>
      <c r="G3027">
        <v>2021</v>
      </c>
      <c r="H3027">
        <v>4</v>
      </c>
      <c r="I3027" t="s">
        <v>743</v>
      </c>
      <c r="J3027" s="29">
        <v>44316</v>
      </c>
      <c r="K3027" t="s">
        <v>744</v>
      </c>
      <c r="L3027" t="s">
        <v>745</v>
      </c>
      <c r="M3027" t="s">
        <v>839</v>
      </c>
      <c r="N3027" t="s">
        <v>840</v>
      </c>
      <c r="O3027" t="s">
        <v>837</v>
      </c>
      <c r="P3027" t="s">
        <v>673</v>
      </c>
      <c r="Q3027" t="s">
        <v>749</v>
      </c>
      <c r="R3027" t="s">
        <v>585</v>
      </c>
      <c r="S3027" t="s">
        <v>706</v>
      </c>
      <c r="T3027" t="s">
        <v>751</v>
      </c>
      <c r="U3027" t="s">
        <v>752</v>
      </c>
      <c r="V3027" t="s">
        <v>753</v>
      </c>
      <c r="W3027" t="s">
        <v>1135</v>
      </c>
      <c r="X3027" t="s">
        <v>1136</v>
      </c>
      <c r="Y3027" t="s">
        <v>755</v>
      </c>
      <c r="Z3027" t="s">
        <v>380</v>
      </c>
      <c r="AA3027" t="s">
        <v>756</v>
      </c>
      <c r="AB3027" t="s">
        <v>1137</v>
      </c>
      <c r="AC3027" t="s">
        <v>758</v>
      </c>
      <c r="AD3027" t="s">
        <v>759</v>
      </c>
      <c r="AE3027" t="s">
        <v>766</v>
      </c>
      <c r="AF3027" t="s">
        <v>925</v>
      </c>
      <c r="AG3027" t="s">
        <v>761</v>
      </c>
      <c r="AH3027" t="s">
        <v>762</v>
      </c>
      <c r="AI3027" t="s">
        <v>926</v>
      </c>
      <c r="AJ3027">
        <v>494.01</v>
      </c>
      <c r="AK3027">
        <v>0</v>
      </c>
      <c r="AL3027">
        <v>0</v>
      </c>
      <c r="AM3027" t="s">
        <v>764</v>
      </c>
      <c r="AN3027" t="s">
        <v>764</v>
      </c>
      <c r="AO3027" t="s">
        <v>764</v>
      </c>
    </row>
    <row r="3028" spans="1:41" x14ac:dyDescent="0.35">
      <c r="A3028">
        <v>1031477</v>
      </c>
      <c r="B3028" t="s">
        <v>740</v>
      </c>
      <c r="C3028" t="s">
        <v>741</v>
      </c>
      <c r="D3028" t="e">
        <v>#N/A</v>
      </c>
      <c r="E3028" t="s">
        <v>1138</v>
      </c>
      <c r="F3028" t="s">
        <v>834</v>
      </c>
      <c r="G3028">
        <v>2021</v>
      </c>
      <c r="H3028">
        <v>4</v>
      </c>
      <c r="I3028" t="s">
        <v>743</v>
      </c>
      <c r="J3028" s="29">
        <v>44316</v>
      </c>
      <c r="K3028" t="s">
        <v>744</v>
      </c>
      <c r="L3028" t="s">
        <v>745</v>
      </c>
      <c r="M3028" t="s">
        <v>839</v>
      </c>
      <c r="N3028" t="s">
        <v>840</v>
      </c>
      <c r="O3028" t="s">
        <v>837</v>
      </c>
      <c r="P3028" t="s">
        <v>673</v>
      </c>
      <c r="Q3028" t="s">
        <v>749</v>
      </c>
      <c r="R3028" t="s">
        <v>653</v>
      </c>
      <c r="S3028" t="s">
        <v>773</v>
      </c>
      <c r="T3028" t="s">
        <v>751</v>
      </c>
      <c r="U3028" t="s">
        <v>752</v>
      </c>
      <c r="V3028" t="s">
        <v>753</v>
      </c>
      <c r="W3028" t="s">
        <v>1135</v>
      </c>
      <c r="X3028" t="s">
        <v>1136</v>
      </c>
      <c r="Y3028" t="s">
        <v>755</v>
      </c>
      <c r="Z3028" t="s">
        <v>380</v>
      </c>
      <c r="AA3028" t="s">
        <v>756</v>
      </c>
      <c r="AB3028" t="s">
        <v>1137</v>
      </c>
      <c r="AC3028" t="s">
        <v>758</v>
      </c>
      <c r="AD3028" t="s">
        <v>759</v>
      </c>
      <c r="AE3028" t="s">
        <v>575</v>
      </c>
      <c r="AF3028" t="s">
        <v>925</v>
      </c>
      <c r="AG3028" t="s">
        <v>761</v>
      </c>
      <c r="AH3028" t="s">
        <v>762</v>
      </c>
      <c r="AI3028" t="s">
        <v>926</v>
      </c>
      <c r="AJ3028">
        <v>1737.58</v>
      </c>
      <c r="AK3028">
        <v>0</v>
      </c>
      <c r="AL3028">
        <v>0</v>
      </c>
      <c r="AM3028" t="s">
        <v>764</v>
      </c>
      <c r="AN3028" t="s">
        <v>764</v>
      </c>
      <c r="AO3028" t="s">
        <v>764</v>
      </c>
    </row>
    <row r="3029" spans="1:41" x14ac:dyDescent="0.35">
      <c r="A3029">
        <v>1033112</v>
      </c>
      <c r="B3029" t="s">
        <v>740</v>
      </c>
      <c r="C3029" t="s">
        <v>741</v>
      </c>
      <c r="D3029" t="e">
        <v>#N/A</v>
      </c>
      <c r="E3029" t="s">
        <v>1134</v>
      </c>
      <c r="F3029" t="s">
        <v>834</v>
      </c>
      <c r="G3029">
        <v>2021</v>
      </c>
      <c r="H3029">
        <v>4</v>
      </c>
      <c r="I3029" t="s">
        <v>743</v>
      </c>
      <c r="J3029" s="29">
        <v>44316</v>
      </c>
      <c r="K3029" t="s">
        <v>744</v>
      </c>
      <c r="L3029" t="s">
        <v>745</v>
      </c>
      <c r="M3029" t="s">
        <v>839</v>
      </c>
      <c r="N3029" t="s">
        <v>840</v>
      </c>
      <c r="O3029" t="s">
        <v>837</v>
      </c>
      <c r="P3029" t="s">
        <v>673</v>
      </c>
      <c r="Q3029" t="s">
        <v>749</v>
      </c>
      <c r="R3029" t="s">
        <v>659</v>
      </c>
      <c r="S3029" t="s">
        <v>765</v>
      </c>
      <c r="T3029" t="s">
        <v>751</v>
      </c>
      <c r="U3029" t="s">
        <v>752</v>
      </c>
      <c r="V3029" t="s">
        <v>753</v>
      </c>
      <c r="W3029" t="s">
        <v>1135</v>
      </c>
      <c r="X3029" t="s">
        <v>1136</v>
      </c>
      <c r="Y3029" t="s">
        <v>755</v>
      </c>
      <c r="Z3029" t="s">
        <v>380</v>
      </c>
      <c r="AA3029" t="s">
        <v>756</v>
      </c>
      <c r="AB3029" t="s">
        <v>1137</v>
      </c>
      <c r="AC3029" t="s">
        <v>758</v>
      </c>
      <c r="AD3029" t="s">
        <v>759</v>
      </c>
      <c r="AE3029" t="s">
        <v>766</v>
      </c>
      <c r="AF3029" t="s">
        <v>925</v>
      </c>
      <c r="AG3029" t="s">
        <v>761</v>
      </c>
      <c r="AH3029" t="s">
        <v>762</v>
      </c>
      <c r="AI3029" t="s">
        <v>926</v>
      </c>
      <c r="AJ3029">
        <v>2970.4</v>
      </c>
      <c r="AK3029">
        <v>0</v>
      </c>
      <c r="AL3029">
        <v>0</v>
      </c>
      <c r="AM3029" t="s">
        <v>764</v>
      </c>
      <c r="AN3029" t="s">
        <v>764</v>
      </c>
      <c r="AO3029" t="s">
        <v>764</v>
      </c>
    </row>
    <row r="3030" spans="1:41" x14ac:dyDescent="0.35">
      <c r="A3030">
        <v>1416453</v>
      </c>
      <c r="B3030" t="s">
        <v>740</v>
      </c>
      <c r="C3030" t="s">
        <v>741</v>
      </c>
      <c r="D3030" t="e">
        <v>#N/A</v>
      </c>
      <c r="E3030" t="s">
        <v>1161</v>
      </c>
      <c r="F3030" t="s">
        <v>834</v>
      </c>
      <c r="G3030">
        <v>2021</v>
      </c>
      <c r="H3030">
        <v>4</v>
      </c>
      <c r="I3030" t="s">
        <v>743</v>
      </c>
      <c r="J3030" s="29">
        <v>44316</v>
      </c>
      <c r="K3030" t="s">
        <v>744</v>
      </c>
      <c r="L3030" t="s">
        <v>745</v>
      </c>
      <c r="M3030" t="s">
        <v>839</v>
      </c>
      <c r="N3030" t="s">
        <v>840</v>
      </c>
      <c r="O3030" t="s">
        <v>837</v>
      </c>
      <c r="P3030" t="s">
        <v>673</v>
      </c>
      <c r="Q3030" t="s">
        <v>749</v>
      </c>
      <c r="R3030" t="s">
        <v>649</v>
      </c>
      <c r="S3030" t="s">
        <v>700</v>
      </c>
      <c r="T3030" t="s">
        <v>751</v>
      </c>
      <c r="U3030" t="s">
        <v>752</v>
      </c>
      <c r="V3030" t="s">
        <v>753</v>
      </c>
      <c r="W3030" t="s">
        <v>1135</v>
      </c>
      <c r="X3030" t="s">
        <v>1136</v>
      </c>
      <c r="Y3030" t="s">
        <v>755</v>
      </c>
      <c r="Z3030" t="s">
        <v>380</v>
      </c>
      <c r="AA3030" t="s">
        <v>756</v>
      </c>
      <c r="AB3030" t="s">
        <v>1137</v>
      </c>
      <c r="AC3030" t="s">
        <v>758</v>
      </c>
      <c r="AD3030" t="s">
        <v>759</v>
      </c>
      <c r="AE3030" t="s">
        <v>247</v>
      </c>
      <c r="AF3030" t="s">
        <v>925</v>
      </c>
      <c r="AG3030" t="s">
        <v>761</v>
      </c>
      <c r="AH3030" t="s">
        <v>762</v>
      </c>
      <c r="AI3030" t="s">
        <v>926</v>
      </c>
      <c r="AJ3030">
        <v>271.36</v>
      </c>
      <c r="AK3030">
        <v>0</v>
      </c>
      <c r="AL3030">
        <v>0</v>
      </c>
      <c r="AM3030" t="s">
        <v>764</v>
      </c>
      <c r="AN3030" t="s">
        <v>764</v>
      </c>
      <c r="AO3030" t="s">
        <v>764</v>
      </c>
    </row>
    <row r="3031" spans="1:41" x14ac:dyDescent="0.35">
      <c r="A3031">
        <v>1425520</v>
      </c>
      <c r="B3031" t="s">
        <v>740</v>
      </c>
      <c r="C3031" t="s">
        <v>741</v>
      </c>
      <c r="D3031" t="e">
        <v>#N/A</v>
      </c>
      <c r="E3031" t="s">
        <v>1150</v>
      </c>
      <c r="F3031" t="s">
        <v>834</v>
      </c>
      <c r="G3031">
        <v>2021</v>
      </c>
      <c r="H3031">
        <v>4</v>
      </c>
      <c r="I3031" t="s">
        <v>743</v>
      </c>
      <c r="J3031" s="29">
        <v>44316</v>
      </c>
      <c r="K3031" t="s">
        <v>744</v>
      </c>
      <c r="L3031" t="s">
        <v>745</v>
      </c>
      <c r="M3031" t="s">
        <v>839</v>
      </c>
      <c r="N3031" t="s">
        <v>840</v>
      </c>
      <c r="O3031" t="s">
        <v>837</v>
      </c>
      <c r="P3031" t="s">
        <v>673</v>
      </c>
      <c r="Q3031" t="s">
        <v>749</v>
      </c>
      <c r="R3031" t="s">
        <v>659</v>
      </c>
      <c r="S3031" t="s">
        <v>765</v>
      </c>
      <c r="T3031" t="s">
        <v>751</v>
      </c>
      <c r="U3031" t="s">
        <v>752</v>
      </c>
      <c r="V3031" t="s">
        <v>753</v>
      </c>
      <c r="W3031" t="s">
        <v>1077</v>
      </c>
      <c r="X3031" t="s">
        <v>1078</v>
      </c>
      <c r="Y3031" t="s">
        <v>755</v>
      </c>
      <c r="Z3031" t="s">
        <v>380</v>
      </c>
      <c r="AA3031" t="s">
        <v>756</v>
      </c>
      <c r="AB3031" t="s">
        <v>1137</v>
      </c>
      <c r="AC3031" t="s">
        <v>758</v>
      </c>
      <c r="AD3031" t="s">
        <v>759</v>
      </c>
      <c r="AE3031" t="s">
        <v>766</v>
      </c>
      <c r="AF3031" t="s">
        <v>1079</v>
      </c>
      <c r="AG3031" t="s">
        <v>761</v>
      </c>
      <c r="AH3031" t="s">
        <v>762</v>
      </c>
      <c r="AI3031" t="s">
        <v>1080</v>
      </c>
      <c r="AJ3031">
        <v>56.49</v>
      </c>
      <c r="AK3031">
        <v>0</v>
      </c>
      <c r="AL3031">
        <v>0</v>
      </c>
      <c r="AM3031" t="s">
        <v>764</v>
      </c>
      <c r="AN3031" t="s">
        <v>764</v>
      </c>
      <c r="AO3031" t="s">
        <v>764</v>
      </c>
    </row>
    <row r="3032" spans="1:41" x14ac:dyDescent="0.35">
      <c r="A3032">
        <v>1392049</v>
      </c>
      <c r="B3032" t="s">
        <v>740</v>
      </c>
      <c r="C3032" t="s">
        <v>741</v>
      </c>
      <c r="D3032" t="e">
        <v>#N/A</v>
      </c>
      <c r="E3032" t="s">
        <v>1141</v>
      </c>
      <c r="F3032" t="s">
        <v>834</v>
      </c>
      <c r="G3032">
        <v>2021</v>
      </c>
      <c r="H3032">
        <v>4</v>
      </c>
      <c r="I3032" t="s">
        <v>743</v>
      </c>
      <c r="J3032" s="29">
        <v>44316</v>
      </c>
      <c r="K3032" t="s">
        <v>744</v>
      </c>
      <c r="L3032" t="s">
        <v>745</v>
      </c>
      <c r="M3032" t="s">
        <v>845</v>
      </c>
      <c r="N3032" t="s">
        <v>846</v>
      </c>
      <c r="O3032" t="s">
        <v>807</v>
      </c>
      <c r="P3032" t="s">
        <v>673</v>
      </c>
      <c r="Q3032" t="s">
        <v>749</v>
      </c>
      <c r="R3032" t="s">
        <v>1142</v>
      </c>
      <c r="S3032" t="s">
        <v>1143</v>
      </c>
      <c r="T3032" t="s">
        <v>751</v>
      </c>
      <c r="U3032" t="s">
        <v>752</v>
      </c>
      <c r="V3032" t="s">
        <v>753</v>
      </c>
      <c r="W3032" t="s">
        <v>1144</v>
      </c>
      <c r="X3032" t="s">
        <v>1145</v>
      </c>
      <c r="Y3032" t="s">
        <v>755</v>
      </c>
      <c r="Z3032" t="s">
        <v>380</v>
      </c>
      <c r="AA3032" t="s">
        <v>756</v>
      </c>
      <c r="AB3032" t="s">
        <v>1137</v>
      </c>
      <c r="AC3032" t="s">
        <v>758</v>
      </c>
      <c r="AD3032" t="s">
        <v>759</v>
      </c>
      <c r="AE3032" t="s">
        <v>562</v>
      </c>
      <c r="AF3032" t="s">
        <v>925</v>
      </c>
      <c r="AG3032" t="s">
        <v>761</v>
      </c>
      <c r="AH3032" t="s">
        <v>762</v>
      </c>
      <c r="AI3032" t="s">
        <v>926</v>
      </c>
      <c r="AJ3032">
        <v>67.540000000000006</v>
      </c>
      <c r="AK3032">
        <v>0</v>
      </c>
      <c r="AL3032">
        <v>0</v>
      </c>
      <c r="AM3032" t="s">
        <v>764</v>
      </c>
      <c r="AN3032" t="s">
        <v>764</v>
      </c>
      <c r="AO3032" t="s">
        <v>764</v>
      </c>
    </row>
    <row r="3033" spans="1:41" x14ac:dyDescent="0.35">
      <c r="A3033">
        <v>1453643</v>
      </c>
      <c r="B3033" t="s">
        <v>740</v>
      </c>
      <c r="C3033" t="s">
        <v>741</v>
      </c>
      <c r="D3033" t="e">
        <v>#N/A</v>
      </c>
      <c r="E3033" t="s">
        <v>1162</v>
      </c>
      <c r="F3033" t="s">
        <v>834</v>
      </c>
      <c r="G3033">
        <v>2021</v>
      </c>
      <c r="H3033">
        <v>4</v>
      </c>
      <c r="I3033" t="s">
        <v>743</v>
      </c>
      <c r="J3033" s="29">
        <v>44316</v>
      </c>
      <c r="K3033" t="s">
        <v>744</v>
      </c>
      <c r="L3033" t="s">
        <v>745</v>
      </c>
      <c r="M3033" t="s">
        <v>845</v>
      </c>
      <c r="N3033" t="s">
        <v>846</v>
      </c>
      <c r="O3033" t="s">
        <v>807</v>
      </c>
      <c r="P3033" t="s">
        <v>673</v>
      </c>
      <c r="Q3033" t="s">
        <v>749</v>
      </c>
      <c r="R3033" t="s">
        <v>647</v>
      </c>
      <c r="S3033" t="s">
        <v>778</v>
      </c>
      <c r="T3033" t="s">
        <v>751</v>
      </c>
      <c r="U3033" t="s">
        <v>752</v>
      </c>
      <c r="V3033" t="s">
        <v>753</v>
      </c>
      <c r="W3033" t="s">
        <v>1135</v>
      </c>
      <c r="X3033" t="s">
        <v>1136</v>
      </c>
      <c r="Y3033" t="s">
        <v>755</v>
      </c>
      <c r="Z3033" t="s">
        <v>380</v>
      </c>
      <c r="AA3033" t="s">
        <v>756</v>
      </c>
      <c r="AB3033" t="s">
        <v>1137</v>
      </c>
      <c r="AC3033" t="s">
        <v>758</v>
      </c>
      <c r="AD3033" t="s">
        <v>759</v>
      </c>
      <c r="AE3033" t="s">
        <v>472</v>
      </c>
      <c r="AF3033" t="s">
        <v>925</v>
      </c>
      <c r="AG3033" t="s">
        <v>761</v>
      </c>
      <c r="AH3033" t="s">
        <v>762</v>
      </c>
      <c r="AI3033" t="s">
        <v>926</v>
      </c>
      <c r="AJ3033">
        <v>258.19</v>
      </c>
      <c r="AK3033">
        <v>0</v>
      </c>
      <c r="AL3033">
        <v>0</v>
      </c>
      <c r="AM3033" t="s">
        <v>764</v>
      </c>
      <c r="AN3033" t="s">
        <v>764</v>
      </c>
      <c r="AO3033" t="s">
        <v>764</v>
      </c>
    </row>
    <row r="3034" spans="1:41" x14ac:dyDescent="0.35">
      <c r="A3034">
        <v>1246304</v>
      </c>
      <c r="B3034" t="s">
        <v>740</v>
      </c>
      <c r="C3034" t="s">
        <v>741</v>
      </c>
      <c r="D3034" t="e">
        <v>#N/A</v>
      </c>
      <c r="E3034" t="s">
        <v>1149</v>
      </c>
      <c r="F3034" t="s">
        <v>834</v>
      </c>
      <c r="G3034">
        <v>2021</v>
      </c>
      <c r="H3034">
        <v>4</v>
      </c>
      <c r="I3034" t="s">
        <v>743</v>
      </c>
      <c r="J3034" s="29">
        <v>44316</v>
      </c>
      <c r="K3034" t="s">
        <v>744</v>
      </c>
      <c r="L3034" t="s">
        <v>745</v>
      </c>
      <c r="M3034" t="s">
        <v>852</v>
      </c>
      <c r="N3034" t="s">
        <v>853</v>
      </c>
      <c r="O3034" t="s">
        <v>837</v>
      </c>
      <c r="P3034" t="s">
        <v>673</v>
      </c>
      <c r="Q3034" t="s">
        <v>749</v>
      </c>
      <c r="R3034" t="s">
        <v>659</v>
      </c>
      <c r="S3034" t="s">
        <v>765</v>
      </c>
      <c r="T3034" t="s">
        <v>751</v>
      </c>
      <c r="U3034" t="s">
        <v>752</v>
      </c>
      <c r="V3034" t="s">
        <v>753</v>
      </c>
      <c r="W3034" t="s">
        <v>1144</v>
      </c>
      <c r="X3034" t="s">
        <v>1145</v>
      </c>
      <c r="Y3034" t="s">
        <v>755</v>
      </c>
      <c r="Z3034" t="s">
        <v>380</v>
      </c>
      <c r="AA3034" t="s">
        <v>756</v>
      </c>
      <c r="AB3034" t="s">
        <v>1137</v>
      </c>
      <c r="AC3034" t="s">
        <v>758</v>
      </c>
      <c r="AD3034" t="s">
        <v>759</v>
      </c>
      <c r="AE3034" t="s">
        <v>766</v>
      </c>
      <c r="AF3034" t="s">
        <v>925</v>
      </c>
      <c r="AG3034" t="s">
        <v>761</v>
      </c>
      <c r="AH3034" t="s">
        <v>762</v>
      </c>
      <c r="AI3034" t="s">
        <v>926</v>
      </c>
      <c r="AJ3034">
        <v>0.76</v>
      </c>
      <c r="AK3034">
        <v>0</v>
      </c>
      <c r="AL3034">
        <v>0</v>
      </c>
      <c r="AM3034" t="s">
        <v>764</v>
      </c>
      <c r="AN3034" t="s">
        <v>764</v>
      </c>
      <c r="AO3034" t="s">
        <v>764</v>
      </c>
    </row>
    <row r="3035" spans="1:41" x14ac:dyDescent="0.35">
      <c r="A3035">
        <v>1691556</v>
      </c>
      <c r="B3035" t="s">
        <v>740</v>
      </c>
      <c r="C3035" t="s">
        <v>741</v>
      </c>
      <c r="D3035" t="e">
        <v>#N/A</v>
      </c>
      <c r="E3035" t="s">
        <v>1164</v>
      </c>
      <c r="F3035" t="s">
        <v>834</v>
      </c>
      <c r="G3035">
        <v>2021</v>
      </c>
      <c r="H3035">
        <v>4</v>
      </c>
      <c r="I3035" t="s">
        <v>743</v>
      </c>
      <c r="J3035" s="29">
        <v>44316</v>
      </c>
      <c r="K3035" t="s">
        <v>744</v>
      </c>
      <c r="L3035" t="s">
        <v>745</v>
      </c>
      <c r="M3035" t="s">
        <v>852</v>
      </c>
      <c r="N3035" t="s">
        <v>853</v>
      </c>
      <c r="O3035" t="s">
        <v>837</v>
      </c>
      <c r="P3035" t="s">
        <v>673</v>
      </c>
      <c r="Q3035" t="s">
        <v>749</v>
      </c>
      <c r="R3035" t="s">
        <v>585</v>
      </c>
      <c r="S3035" t="s">
        <v>706</v>
      </c>
      <c r="T3035" t="s">
        <v>751</v>
      </c>
      <c r="U3035" t="s">
        <v>752</v>
      </c>
      <c r="V3035" t="s">
        <v>753</v>
      </c>
      <c r="W3035" t="s">
        <v>1135</v>
      </c>
      <c r="X3035" t="s">
        <v>1136</v>
      </c>
      <c r="Y3035" t="s">
        <v>755</v>
      </c>
      <c r="Z3035" t="s">
        <v>380</v>
      </c>
      <c r="AA3035" t="s">
        <v>756</v>
      </c>
      <c r="AB3035" t="s">
        <v>1137</v>
      </c>
      <c r="AC3035" t="s">
        <v>758</v>
      </c>
      <c r="AD3035" t="s">
        <v>759</v>
      </c>
      <c r="AE3035" t="s">
        <v>766</v>
      </c>
      <c r="AF3035" t="s">
        <v>925</v>
      </c>
      <c r="AG3035" t="s">
        <v>761</v>
      </c>
      <c r="AH3035" t="s">
        <v>762</v>
      </c>
      <c r="AI3035" t="s">
        <v>926</v>
      </c>
      <c r="AJ3035">
        <v>494.01</v>
      </c>
      <c r="AK3035">
        <v>0</v>
      </c>
      <c r="AL3035">
        <v>0</v>
      </c>
      <c r="AM3035" t="s">
        <v>764</v>
      </c>
      <c r="AN3035" t="s">
        <v>764</v>
      </c>
      <c r="AO3035" t="s">
        <v>764</v>
      </c>
    </row>
    <row r="3036" spans="1:41" x14ac:dyDescent="0.35">
      <c r="A3036">
        <v>1031477</v>
      </c>
      <c r="B3036" t="s">
        <v>740</v>
      </c>
      <c r="C3036" t="s">
        <v>741</v>
      </c>
      <c r="D3036" t="e">
        <v>#N/A</v>
      </c>
      <c r="E3036" t="s">
        <v>1138</v>
      </c>
      <c r="F3036" t="s">
        <v>834</v>
      </c>
      <c r="G3036">
        <v>2021</v>
      </c>
      <c r="H3036">
        <v>4</v>
      </c>
      <c r="I3036" t="s">
        <v>743</v>
      </c>
      <c r="J3036" s="29">
        <v>44316</v>
      </c>
      <c r="K3036" t="s">
        <v>744</v>
      </c>
      <c r="L3036" t="s">
        <v>745</v>
      </c>
      <c r="M3036" t="s">
        <v>852</v>
      </c>
      <c r="N3036" t="s">
        <v>853</v>
      </c>
      <c r="O3036" t="s">
        <v>837</v>
      </c>
      <c r="P3036" t="s">
        <v>673</v>
      </c>
      <c r="Q3036" t="s">
        <v>749</v>
      </c>
      <c r="R3036" t="s">
        <v>653</v>
      </c>
      <c r="S3036" t="s">
        <v>773</v>
      </c>
      <c r="T3036" t="s">
        <v>751</v>
      </c>
      <c r="U3036" t="s">
        <v>752</v>
      </c>
      <c r="V3036" t="s">
        <v>753</v>
      </c>
      <c r="W3036" t="s">
        <v>1135</v>
      </c>
      <c r="X3036" t="s">
        <v>1136</v>
      </c>
      <c r="Y3036" t="s">
        <v>755</v>
      </c>
      <c r="Z3036" t="s">
        <v>380</v>
      </c>
      <c r="AA3036" t="s">
        <v>756</v>
      </c>
      <c r="AB3036" t="s">
        <v>1137</v>
      </c>
      <c r="AC3036" t="s">
        <v>758</v>
      </c>
      <c r="AD3036" t="s">
        <v>759</v>
      </c>
      <c r="AE3036" t="s">
        <v>575</v>
      </c>
      <c r="AF3036" t="s">
        <v>925</v>
      </c>
      <c r="AG3036" t="s">
        <v>761</v>
      </c>
      <c r="AH3036" t="s">
        <v>762</v>
      </c>
      <c r="AI3036" t="s">
        <v>926</v>
      </c>
      <c r="AJ3036">
        <v>1737.58</v>
      </c>
      <c r="AK3036">
        <v>0</v>
      </c>
      <c r="AL3036">
        <v>0</v>
      </c>
      <c r="AM3036" t="s">
        <v>764</v>
      </c>
      <c r="AN3036" t="s">
        <v>764</v>
      </c>
      <c r="AO3036" t="s">
        <v>764</v>
      </c>
    </row>
    <row r="3037" spans="1:41" x14ac:dyDescent="0.35">
      <c r="A3037">
        <v>1033112</v>
      </c>
      <c r="B3037" t="s">
        <v>740</v>
      </c>
      <c r="C3037" t="s">
        <v>741</v>
      </c>
      <c r="D3037" t="e">
        <v>#N/A</v>
      </c>
      <c r="E3037" t="s">
        <v>1134</v>
      </c>
      <c r="F3037" t="s">
        <v>834</v>
      </c>
      <c r="G3037">
        <v>2021</v>
      </c>
      <c r="H3037">
        <v>4</v>
      </c>
      <c r="I3037" t="s">
        <v>743</v>
      </c>
      <c r="J3037" s="29">
        <v>44316</v>
      </c>
      <c r="K3037" t="s">
        <v>744</v>
      </c>
      <c r="L3037" t="s">
        <v>745</v>
      </c>
      <c r="M3037" t="s">
        <v>852</v>
      </c>
      <c r="N3037" t="s">
        <v>853</v>
      </c>
      <c r="O3037" t="s">
        <v>837</v>
      </c>
      <c r="P3037" t="s">
        <v>673</v>
      </c>
      <c r="Q3037" t="s">
        <v>749</v>
      </c>
      <c r="R3037" t="s">
        <v>659</v>
      </c>
      <c r="S3037" t="s">
        <v>765</v>
      </c>
      <c r="T3037" t="s">
        <v>751</v>
      </c>
      <c r="U3037" t="s">
        <v>752</v>
      </c>
      <c r="V3037" t="s">
        <v>753</v>
      </c>
      <c r="W3037" t="s">
        <v>1135</v>
      </c>
      <c r="X3037" t="s">
        <v>1136</v>
      </c>
      <c r="Y3037" t="s">
        <v>755</v>
      </c>
      <c r="Z3037" t="s">
        <v>380</v>
      </c>
      <c r="AA3037" t="s">
        <v>756</v>
      </c>
      <c r="AB3037" t="s">
        <v>1137</v>
      </c>
      <c r="AC3037" t="s">
        <v>758</v>
      </c>
      <c r="AD3037" t="s">
        <v>759</v>
      </c>
      <c r="AE3037" t="s">
        <v>766</v>
      </c>
      <c r="AF3037" t="s">
        <v>925</v>
      </c>
      <c r="AG3037" t="s">
        <v>761</v>
      </c>
      <c r="AH3037" t="s">
        <v>762</v>
      </c>
      <c r="AI3037" t="s">
        <v>926</v>
      </c>
      <c r="AJ3037">
        <v>2970.4</v>
      </c>
      <c r="AK3037">
        <v>0</v>
      </c>
      <c r="AL3037">
        <v>0</v>
      </c>
      <c r="AM3037" t="s">
        <v>764</v>
      </c>
      <c r="AN3037" t="s">
        <v>764</v>
      </c>
      <c r="AO3037" t="s">
        <v>764</v>
      </c>
    </row>
    <row r="3038" spans="1:41" x14ac:dyDescent="0.35">
      <c r="A3038">
        <v>1416453</v>
      </c>
      <c r="B3038" t="s">
        <v>740</v>
      </c>
      <c r="C3038" t="s">
        <v>741</v>
      </c>
      <c r="D3038" t="e">
        <v>#N/A</v>
      </c>
      <c r="E3038" t="s">
        <v>1161</v>
      </c>
      <c r="F3038" t="s">
        <v>834</v>
      </c>
      <c r="G3038">
        <v>2021</v>
      </c>
      <c r="H3038">
        <v>4</v>
      </c>
      <c r="I3038" t="s">
        <v>743</v>
      </c>
      <c r="J3038" s="29">
        <v>44316</v>
      </c>
      <c r="K3038" t="s">
        <v>744</v>
      </c>
      <c r="L3038" t="s">
        <v>745</v>
      </c>
      <c r="M3038" t="s">
        <v>852</v>
      </c>
      <c r="N3038" t="s">
        <v>853</v>
      </c>
      <c r="O3038" t="s">
        <v>837</v>
      </c>
      <c r="P3038" t="s">
        <v>673</v>
      </c>
      <c r="Q3038" t="s">
        <v>749</v>
      </c>
      <c r="R3038" t="s">
        <v>649</v>
      </c>
      <c r="S3038" t="s">
        <v>700</v>
      </c>
      <c r="T3038" t="s">
        <v>751</v>
      </c>
      <c r="U3038" t="s">
        <v>752</v>
      </c>
      <c r="V3038" t="s">
        <v>753</v>
      </c>
      <c r="W3038" t="s">
        <v>1135</v>
      </c>
      <c r="X3038" t="s">
        <v>1136</v>
      </c>
      <c r="Y3038" t="s">
        <v>755</v>
      </c>
      <c r="Z3038" t="s">
        <v>380</v>
      </c>
      <c r="AA3038" t="s">
        <v>756</v>
      </c>
      <c r="AB3038" t="s">
        <v>1137</v>
      </c>
      <c r="AC3038" t="s">
        <v>758</v>
      </c>
      <c r="AD3038" t="s">
        <v>759</v>
      </c>
      <c r="AE3038" t="s">
        <v>247</v>
      </c>
      <c r="AF3038" t="s">
        <v>925</v>
      </c>
      <c r="AG3038" t="s">
        <v>761</v>
      </c>
      <c r="AH3038" t="s">
        <v>762</v>
      </c>
      <c r="AI3038" t="s">
        <v>926</v>
      </c>
      <c r="AJ3038">
        <v>271.36</v>
      </c>
      <c r="AK3038">
        <v>0</v>
      </c>
      <c r="AL3038">
        <v>0</v>
      </c>
      <c r="AM3038" t="s">
        <v>764</v>
      </c>
      <c r="AN3038" t="s">
        <v>764</v>
      </c>
      <c r="AO3038" t="s">
        <v>764</v>
      </c>
    </row>
    <row r="3039" spans="1:41" x14ac:dyDescent="0.35">
      <c r="A3039">
        <v>1425520</v>
      </c>
      <c r="B3039" t="s">
        <v>740</v>
      </c>
      <c r="C3039" t="s">
        <v>741</v>
      </c>
      <c r="D3039" t="e">
        <v>#N/A</v>
      </c>
      <c r="E3039" t="s">
        <v>1150</v>
      </c>
      <c r="F3039" t="s">
        <v>834</v>
      </c>
      <c r="G3039">
        <v>2021</v>
      </c>
      <c r="H3039">
        <v>4</v>
      </c>
      <c r="I3039" t="s">
        <v>743</v>
      </c>
      <c r="J3039" s="29">
        <v>44316</v>
      </c>
      <c r="K3039" t="s">
        <v>744</v>
      </c>
      <c r="L3039" t="s">
        <v>745</v>
      </c>
      <c r="M3039" t="s">
        <v>852</v>
      </c>
      <c r="N3039" t="s">
        <v>853</v>
      </c>
      <c r="O3039" t="s">
        <v>837</v>
      </c>
      <c r="P3039" t="s">
        <v>673</v>
      </c>
      <c r="Q3039" t="s">
        <v>749</v>
      </c>
      <c r="R3039" t="s">
        <v>659</v>
      </c>
      <c r="S3039" t="s">
        <v>765</v>
      </c>
      <c r="T3039" t="s">
        <v>751</v>
      </c>
      <c r="U3039" t="s">
        <v>752</v>
      </c>
      <c r="V3039" t="s">
        <v>753</v>
      </c>
      <c r="W3039" t="s">
        <v>1077</v>
      </c>
      <c r="X3039" t="s">
        <v>1078</v>
      </c>
      <c r="Y3039" t="s">
        <v>755</v>
      </c>
      <c r="Z3039" t="s">
        <v>380</v>
      </c>
      <c r="AA3039" t="s">
        <v>756</v>
      </c>
      <c r="AB3039" t="s">
        <v>1137</v>
      </c>
      <c r="AC3039" t="s">
        <v>758</v>
      </c>
      <c r="AD3039" t="s">
        <v>759</v>
      </c>
      <c r="AE3039" t="s">
        <v>766</v>
      </c>
      <c r="AF3039" t="s">
        <v>1079</v>
      </c>
      <c r="AG3039" t="s">
        <v>761</v>
      </c>
      <c r="AH3039" t="s">
        <v>762</v>
      </c>
      <c r="AI3039" t="s">
        <v>1080</v>
      </c>
      <c r="AJ3039">
        <v>56.49</v>
      </c>
      <c r="AK3039">
        <v>0</v>
      </c>
      <c r="AL3039">
        <v>0</v>
      </c>
      <c r="AM3039" t="s">
        <v>764</v>
      </c>
      <c r="AN3039" t="s">
        <v>764</v>
      </c>
      <c r="AO3039" t="s">
        <v>764</v>
      </c>
    </row>
    <row r="3040" spans="1:41" x14ac:dyDescent="0.35">
      <c r="A3040">
        <v>1033112</v>
      </c>
      <c r="B3040" t="s">
        <v>740</v>
      </c>
      <c r="C3040" t="s">
        <v>741</v>
      </c>
      <c r="D3040" t="e">
        <v>#N/A</v>
      </c>
      <c r="E3040" t="s">
        <v>1134</v>
      </c>
      <c r="F3040" t="s">
        <v>834</v>
      </c>
      <c r="G3040">
        <v>2021</v>
      </c>
      <c r="H3040">
        <v>4</v>
      </c>
      <c r="I3040" t="s">
        <v>743</v>
      </c>
      <c r="J3040" s="29">
        <v>44316</v>
      </c>
      <c r="K3040" t="s">
        <v>744</v>
      </c>
      <c r="L3040" t="s">
        <v>782</v>
      </c>
      <c r="M3040" t="s">
        <v>854</v>
      </c>
      <c r="N3040" t="s">
        <v>855</v>
      </c>
      <c r="O3040" t="s">
        <v>856</v>
      </c>
      <c r="P3040" t="s">
        <v>673</v>
      </c>
      <c r="Q3040" t="s">
        <v>749</v>
      </c>
      <c r="R3040" t="s">
        <v>659</v>
      </c>
      <c r="S3040" t="s">
        <v>765</v>
      </c>
      <c r="T3040" t="s">
        <v>751</v>
      </c>
      <c r="U3040" t="s">
        <v>752</v>
      </c>
      <c r="V3040" t="s">
        <v>753</v>
      </c>
      <c r="W3040" t="s">
        <v>1135</v>
      </c>
      <c r="X3040" t="s">
        <v>1136</v>
      </c>
      <c r="Y3040" t="s">
        <v>755</v>
      </c>
      <c r="Z3040" t="s">
        <v>380</v>
      </c>
      <c r="AA3040" t="s">
        <v>756</v>
      </c>
      <c r="AB3040" t="s">
        <v>1137</v>
      </c>
      <c r="AC3040" t="s">
        <v>758</v>
      </c>
      <c r="AD3040" t="s">
        <v>759</v>
      </c>
      <c r="AE3040" t="s">
        <v>766</v>
      </c>
      <c r="AF3040" t="s">
        <v>925</v>
      </c>
      <c r="AG3040" t="s">
        <v>761</v>
      </c>
      <c r="AH3040" t="s">
        <v>762</v>
      </c>
      <c r="AI3040" t="s">
        <v>926</v>
      </c>
      <c r="AJ3040">
        <v>-232.4</v>
      </c>
      <c r="AK3040">
        <v>0</v>
      </c>
      <c r="AL3040">
        <v>0</v>
      </c>
      <c r="AM3040" t="s">
        <v>764</v>
      </c>
      <c r="AN3040" t="s">
        <v>764</v>
      </c>
      <c r="AO3040" t="s">
        <v>764</v>
      </c>
    </row>
    <row r="3041" spans="1:41" x14ac:dyDescent="0.35">
      <c r="A3041">
        <v>1425520</v>
      </c>
      <c r="B3041" t="s">
        <v>740</v>
      </c>
      <c r="C3041" t="s">
        <v>741</v>
      </c>
      <c r="D3041" t="e">
        <v>#N/A</v>
      </c>
      <c r="E3041" t="s">
        <v>1150</v>
      </c>
      <c r="F3041" t="s">
        <v>857</v>
      </c>
      <c r="G3041">
        <v>2021</v>
      </c>
      <c r="H3041">
        <v>3</v>
      </c>
      <c r="I3041" t="s">
        <v>858</v>
      </c>
      <c r="J3041" s="29">
        <v>44286</v>
      </c>
      <c r="K3041" t="s">
        <v>744</v>
      </c>
      <c r="L3041" t="s">
        <v>745</v>
      </c>
      <c r="M3041" t="s">
        <v>859</v>
      </c>
      <c r="N3041" t="s">
        <v>860</v>
      </c>
      <c r="O3041" t="s">
        <v>861</v>
      </c>
      <c r="P3041" t="s">
        <v>673</v>
      </c>
      <c r="Q3041" t="s">
        <v>749</v>
      </c>
      <c r="R3041" t="s">
        <v>659</v>
      </c>
      <c r="S3041" t="s">
        <v>765</v>
      </c>
      <c r="T3041" t="s">
        <v>751</v>
      </c>
      <c r="U3041" t="s">
        <v>752</v>
      </c>
      <c r="V3041" t="s">
        <v>753</v>
      </c>
      <c r="W3041" t="s">
        <v>1077</v>
      </c>
      <c r="X3041" t="s">
        <v>1078</v>
      </c>
      <c r="Y3041" t="s">
        <v>755</v>
      </c>
      <c r="Z3041" t="s">
        <v>380</v>
      </c>
      <c r="AA3041" t="s">
        <v>756</v>
      </c>
      <c r="AB3041" t="s">
        <v>1137</v>
      </c>
      <c r="AC3041" t="s">
        <v>758</v>
      </c>
      <c r="AD3041" t="s">
        <v>759</v>
      </c>
      <c r="AE3041" t="s">
        <v>766</v>
      </c>
      <c r="AF3041" t="s">
        <v>1079</v>
      </c>
      <c r="AG3041" t="s">
        <v>761</v>
      </c>
      <c r="AH3041" t="s">
        <v>762</v>
      </c>
      <c r="AI3041" t="s">
        <v>1080</v>
      </c>
      <c r="AJ3041">
        <v>142.44999999999999</v>
      </c>
      <c r="AK3041">
        <v>0</v>
      </c>
      <c r="AL3041">
        <v>0</v>
      </c>
      <c r="AM3041" t="s">
        <v>764</v>
      </c>
      <c r="AN3041" t="s">
        <v>764</v>
      </c>
      <c r="AO3041" t="s">
        <v>764</v>
      </c>
    </row>
    <row r="3042" spans="1:41" x14ac:dyDescent="0.35">
      <c r="A3042">
        <v>1033112</v>
      </c>
      <c r="B3042" t="s">
        <v>740</v>
      </c>
      <c r="C3042" t="s">
        <v>741</v>
      </c>
      <c r="D3042" t="e">
        <v>#N/A</v>
      </c>
      <c r="E3042" t="s">
        <v>1134</v>
      </c>
      <c r="F3042" t="s">
        <v>857</v>
      </c>
      <c r="G3042">
        <v>2021</v>
      </c>
      <c r="H3042">
        <v>3</v>
      </c>
      <c r="I3042" t="s">
        <v>858</v>
      </c>
      <c r="J3042" s="29">
        <v>44286</v>
      </c>
      <c r="K3042" t="s">
        <v>744</v>
      </c>
      <c r="L3042" t="s">
        <v>745</v>
      </c>
      <c r="M3042" t="s">
        <v>859</v>
      </c>
      <c r="N3042" t="s">
        <v>860</v>
      </c>
      <c r="O3042" t="s">
        <v>861</v>
      </c>
      <c r="P3042" t="s">
        <v>673</v>
      </c>
      <c r="Q3042" t="s">
        <v>749</v>
      </c>
      <c r="R3042" t="s">
        <v>659</v>
      </c>
      <c r="S3042" t="s">
        <v>765</v>
      </c>
      <c r="T3042" t="s">
        <v>751</v>
      </c>
      <c r="U3042" t="s">
        <v>752</v>
      </c>
      <c r="V3042" t="s">
        <v>753</v>
      </c>
      <c r="W3042" t="s">
        <v>1135</v>
      </c>
      <c r="X3042" t="s">
        <v>1136</v>
      </c>
      <c r="Y3042" t="s">
        <v>755</v>
      </c>
      <c r="Z3042" t="s">
        <v>380</v>
      </c>
      <c r="AA3042" t="s">
        <v>756</v>
      </c>
      <c r="AB3042" t="s">
        <v>1137</v>
      </c>
      <c r="AC3042" t="s">
        <v>758</v>
      </c>
      <c r="AD3042" t="s">
        <v>759</v>
      </c>
      <c r="AE3042" t="s">
        <v>766</v>
      </c>
      <c r="AF3042" t="s">
        <v>925</v>
      </c>
      <c r="AG3042" t="s">
        <v>761</v>
      </c>
      <c r="AH3042" t="s">
        <v>762</v>
      </c>
      <c r="AI3042" t="s">
        <v>926</v>
      </c>
      <c r="AJ3042">
        <v>2273.56</v>
      </c>
      <c r="AK3042">
        <v>0</v>
      </c>
      <c r="AL3042">
        <v>0</v>
      </c>
      <c r="AM3042" t="s">
        <v>764</v>
      </c>
      <c r="AN3042" t="s">
        <v>764</v>
      </c>
      <c r="AO3042" t="s">
        <v>764</v>
      </c>
    </row>
    <row r="3043" spans="1:41" x14ac:dyDescent="0.35">
      <c r="A3043">
        <v>1453643</v>
      </c>
      <c r="B3043" t="s">
        <v>740</v>
      </c>
      <c r="C3043" t="s">
        <v>741</v>
      </c>
      <c r="D3043" t="e">
        <v>#N/A</v>
      </c>
      <c r="E3043" t="s">
        <v>1162</v>
      </c>
      <c r="F3043" t="s">
        <v>857</v>
      </c>
      <c r="G3043">
        <v>2021</v>
      </c>
      <c r="H3043">
        <v>3</v>
      </c>
      <c r="I3043" t="s">
        <v>858</v>
      </c>
      <c r="J3043" s="29">
        <v>44286</v>
      </c>
      <c r="K3043" t="s">
        <v>744</v>
      </c>
      <c r="L3043" t="s">
        <v>745</v>
      </c>
      <c r="M3043" t="s">
        <v>859</v>
      </c>
      <c r="N3043" t="s">
        <v>860</v>
      </c>
      <c r="O3043" t="s">
        <v>861</v>
      </c>
      <c r="P3043" t="s">
        <v>673</v>
      </c>
      <c r="Q3043" t="s">
        <v>749</v>
      </c>
      <c r="R3043" t="s">
        <v>647</v>
      </c>
      <c r="S3043" t="s">
        <v>778</v>
      </c>
      <c r="T3043" t="s">
        <v>751</v>
      </c>
      <c r="U3043" t="s">
        <v>752</v>
      </c>
      <c r="V3043" t="s">
        <v>753</v>
      </c>
      <c r="W3043" t="s">
        <v>1135</v>
      </c>
      <c r="X3043" t="s">
        <v>1136</v>
      </c>
      <c r="Y3043" t="s">
        <v>755</v>
      </c>
      <c r="Z3043" t="s">
        <v>380</v>
      </c>
      <c r="AA3043" t="s">
        <v>756</v>
      </c>
      <c r="AB3043" t="s">
        <v>1137</v>
      </c>
      <c r="AC3043" t="s">
        <v>758</v>
      </c>
      <c r="AD3043" t="s">
        <v>759</v>
      </c>
      <c r="AE3043" t="s">
        <v>472</v>
      </c>
      <c r="AF3043" t="s">
        <v>925</v>
      </c>
      <c r="AG3043" t="s">
        <v>761</v>
      </c>
      <c r="AH3043" t="s">
        <v>762</v>
      </c>
      <c r="AI3043" t="s">
        <v>926</v>
      </c>
      <c r="AJ3043">
        <v>574.36</v>
      </c>
      <c r="AK3043">
        <v>0</v>
      </c>
      <c r="AL3043">
        <v>0</v>
      </c>
      <c r="AM3043" t="s">
        <v>764</v>
      </c>
      <c r="AN3043" t="s">
        <v>764</v>
      </c>
      <c r="AO3043" t="s">
        <v>764</v>
      </c>
    </row>
    <row r="3044" spans="1:41" x14ac:dyDescent="0.35">
      <c r="A3044">
        <v>1095413</v>
      </c>
      <c r="B3044" t="s">
        <v>740</v>
      </c>
      <c r="C3044" t="s">
        <v>741</v>
      </c>
      <c r="D3044" t="e">
        <v>#N/A</v>
      </c>
      <c r="E3044" t="s">
        <v>1165</v>
      </c>
      <c r="F3044" t="s">
        <v>869</v>
      </c>
      <c r="G3044">
        <v>2021</v>
      </c>
      <c r="H3044">
        <v>2</v>
      </c>
      <c r="I3044" t="s">
        <v>858</v>
      </c>
      <c r="J3044" s="29">
        <v>44255</v>
      </c>
      <c r="K3044" t="s">
        <v>744</v>
      </c>
      <c r="L3044" t="s">
        <v>847</v>
      </c>
      <c r="M3044" t="s">
        <v>870</v>
      </c>
      <c r="N3044" t="s">
        <v>871</v>
      </c>
      <c r="O3044" t="s">
        <v>872</v>
      </c>
      <c r="P3044" t="s">
        <v>673</v>
      </c>
      <c r="Q3044" t="s">
        <v>749</v>
      </c>
      <c r="R3044" t="s">
        <v>583</v>
      </c>
      <c r="S3044" t="s">
        <v>689</v>
      </c>
      <c r="T3044" t="s">
        <v>751</v>
      </c>
      <c r="U3044" t="s">
        <v>752</v>
      </c>
      <c r="V3044" t="s">
        <v>753</v>
      </c>
      <c r="W3044" t="s">
        <v>1166</v>
      </c>
      <c r="X3044" t="s">
        <v>1167</v>
      </c>
      <c r="Y3044" t="s">
        <v>755</v>
      </c>
      <c r="Z3044" t="s">
        <v>380</v>
      </c>
      <c r="AA3044" t="s">
        <v>756</v>
      </c>
      <c r="AB3044" t="s">
        <v>1137</v>
      </c>
      <c r="AC3044" t="s">
        <v>758</v>
      </c>
      <c r="AD3044" t="s">
        <v>759</v>
      </c>
      <c r="AE3044" t="s">
        <v>768</v>
      </c>
      <c r="AF3044" t="s">
        <v>1168</v>
      </c>
      <c r="AG3044" t="s">
        <v>761</v>
      </c>
      <c r="AH3044" t="s">
        <v>762</v>
      </c>
      <c r="AI3044" t="s">
        <v>1169</v>
      </c>
      <c r="AJ3044">
        <v>-1119.31</v>
      </c>
      <c r="AK3044">
        <v>0</v>
      </c>
      <c r="AL3044">
        <v>0</v>
      </c>
      <c r="AM3044" t="s">
        <v>764</v>
      </c>
      <c r="AN3044" t="s">
        <v>764</v>
      </c>
      <c r="AO3044" t="s">
        <v>764</v>
      </c>
    </row>
    <row r="3045" spans="1:41" x14ac:dyDescent="0.35">
      <c r="A3045">
        <v>1095413</v>
      </c>
      <c r="B3045" t="s">
        <v>740</v>
      </c>
      <c r="C3045" t="s">
        <v>741</v>
      </c>
      <c r="D3045" t="e">
        <v>#N/A</v>
      </c>
      <c r="E3045" t="s">
        <v>1165</v>
      </c>
      <c r="F3045" t="s">
        <v>869</v>
      </c>
      <c r="G3045">
        <v>2021</v>
      </c>
      <c r="H3045">
        <v>2</v>
      </c>
      <c r="I3045" t="s">
        <v>858</v>
      </c>
      <c r="J3045" s="29">
        <v>44255</v>
      </c>
      <c r="K3045" t="s">
        <v>744</v>
      </c>
      <c r="L3045" t="s">
        <v>847</v>
      </c>
      <c r="M3045" t="s">
        <v>870</v>
      </c>
      <c r="N3045" t="s">
        <v>871</v>
      </c>
      <c r="O3045" t="s">
        <v>872</v>
      </c>
      <c r="P3045" t="s">
        <v>673</v>
      </c>
      <c r="Q3045" t="s">
        <v>749</v>
      </c>
      <c r="R3045" t="s">
        <v>583</v>
      </c>
      <c r="S3045" t="s">
        <v>689</v>
      </c>
      <c r="T3045" t="s">
        <v>751</v>
      </c>
      <c r="U3045" t="s">
        <v>752</v>
      </c>
      <c r="V3045" t="s">
        <v>753</v>
      </c>
      <c r="W3045" t="s">
        <v>1166</v>
      </c>
      <c r="X3045" t="s">
        <v>1167</v>
      </c>
      <c r="Y3045" t="s">
        <v>755</v>
      </c>
      <c r="Z3045" t="s">
        <v>380</v>
      </c>
      <c r="AA3045" t="s">
        <v>756</v>
      </c>
      <c r="AB3045" t="s">
        <v>1137</v>
      </c>
      <c r="AC3045" t="s">
        <v>758</v>
      </c>
      <c r="AD3045" t="s">
        <v>759</v>
      </c>
      <c r="AE3045" t="s">
        <v>768</v>
      </c>
      <c r="AF3045" t="s">
        <v>1168</v>
      </c>
      <c r="AG3045" t="s">
        <v>761</v>
      </c>
      <c r="AH3045" t="s">
        <v>762</v>
      </c>
      <c r="AI3045" t="s">
        <v>1169</v>
      </c>
      <c r="AJ3045">
        <v>-1653.36</v>
      </c>
      <c r="AK3045">
        <v>0</v>
      </c>
      <c r="AL3045">
        <v>0</v>
      </c>
      <c r="AM3045" t="s">
        <v>764</v>
      </c>
      <c r="AN3045" t="s">
        <v>764</v>
      </c>
      <c r="AO3045" t="s">
        <v>764</v>
      </c>
    </row>
    <row r="3046" spans="1:41" x14ac:dyDescent="0.35">
      <c r="A3046">
        <v>1416453</v>
      </c>
      <c r="B3046" t="s">
        <v>740</v>
      </c>
      <c r="C3046" t="s">
        <v>741</v>
      </c>
      <c r="D3046" t="e">
        <v>#N/A</v>
      </c>
      <c r="E3046" t="s">
        <v>1161</v>
      </c>
      <c r="F3046" t="s">
        <v>869</v>
      </c>
      <c r="G3046">
        <v>2021</v>
      </c>
      <c r="H3046">
        <v>2</v>
      </c>
      <c r="I3046" t="s">
        <v>858</v>
      </c>
      <c r="J3046" s="29">
        <v>44255</v>
      </c>
      <c r="K3046" t="s">
        <v>744</v>
      </c>
      <c r="L3046" t="s">
        <v>847</v>
      </c>
      <c r="M3046" t="s">
        <v>870</v>
      </c>
      <c r="N3046" t="s">
        <v>871</v>
      </c>
      <c r="O3046" t="s">
        <v>872</v>
      </c>
      <c r="P3046" t="s">
        <v>673</v>
      </c>
      <c r="Q3046" t="s">
        <v>749</v>
      </c>
      <c r="R3046" t="s">
        <v>649</v>
      </c>
      <c r="S3046" t="s">
        <v>700</v>
      </c>
      <c r="T3046" t="s">
        <v>751</v>
      </c>
      <c r="U3046" t="s">
        <v>752</v>
      </c>
      <c r="V3046" t="s">
        <v>753</v>
      </c>
      <c r="W3046" t="s">
        <v>1135</v>
      </c>
      <c r="X3046" t="s">
        <v>1136</v>
      </c>
      <c r="Y3046" t="s">
        <v>755</v>
      </c>
      <c r="Z3046" t="s">
        <v>380</v>
      </c>
      <c r="AA3046" t="s">
        <v>756</v>
      </c>
      <c r="AB3046" t="s">
        <v>1137</v>
      </c>
      <c r="AC3046" t="s">
        <v>758</v>
      </c>
      <c r="AD3046" t="s">
        <v>759</v>
      </c>
      <c r="AE3046" t="s">
        <v>247</v>
      </c>
      <c r="AF3046" t="s">
        <v>925</v>
      </c>
      <c r="AG3046" t="s">
        <v>761</v>
      </c>
      <c r="AH3046" t="s">
        <v>762</v>
      </c>
      <c r="AI3046" t="s">
        <v>926</v>
      </c>
      <c r="AJ3046">
        <v>-10099.48</v>
      </c>
      <c r="AK3046">
        <v>0</v>
      </c>
      <c r="AL3046">
        <v>0</v>
      </c>
      <c r="AM3046" t="s">
        <v>764</v>
      </c>
      <c r="AN3046" t="s">
        <v>764</v>
      </c>
      <c r="AO3046" t="s">
        <v>764</v>
      </c>
    </row>
    <row r="3047" spans="1:41" x14ac:dyDescent="0.35">
      <c r="A3047">
        <v>1720233</v>
      </c>
      <c r="B3047" t="s">
        <v>740</v>
      </c>
      <c r="C3047" t="s">
        <v>741</v>
      </c>
      <c r="D3047" t="e">
        <v>#N/A</v>
      </c>
      <c r="E3047" t="s">
        <v>1170</v>
      </c>
      <c r="F3047" t="s">
        <v>869</v>
      </c>
      <c r="G3047">
        <v>2021</v>
      </c>
      <c r="H3047">
        <v>2</v>
      </c>
      <c r="I3047" t="s">
        <v>858</v>
      </c>
      <c r="J3047" s="29">
        <v>44255</v>
      </c>
      <c r="K3047" t="s">
        <v>744</v>
      </c>
      <c r="L3047" t="s">
        <v>847</v>
      </c>
      <c r="M3047" t="s">
        <v>870</v>
      </c>
      <c r="N3047" t="s">
        <v>871</v>
      </c>
      <c r="O3047" t="s">
        <v>872</v>
      </c>
      <c r="P3047" t="s">
        <v>673</v>
      </c>
      <c r="Q3047" t="s">
        <v>749</v>
      </c>
      <c r="R3047" t="s">
        <v>583</v>
      </c>
      <c r="S3047" t="s">
        <v>689</v>
      </c>
      <c r="T3047" t="s">
        <v>751</v>
      </c>
      <c r="U3047" t="s">
        <v>752</v>
      </c>
      <c r="V3047" t="s">
        <v>753</v>
      </c>
      <c r="W3047" t="s">
        <v>1135</v>
      </c>
      <c r="X3047" t="s">
        <v>1136</v>
      </c>
      <c r="Y3047" t="s">
        <v>755</v>
      </c>
      <c r="Z3047" t="s">
        <v>380</v>
      </c>
      <c r="AA3047" t="s">
        <v>756</v>
      </c>
      <c r="AB3047" t="s">
        <v>1137</v>
      </c>
      <c r="AC3047" t="s">
        <v>758</v>
      </c>
      <c r="AD3047" t="s">
        <v>759</v>
      </c>
      <c r="AE3047" t="s">
        <v>768</v>
      </c>
      <c r="AF3047" t="s">
        <v>925</v>
      </c>
      <c r="AG3047" t="s">
        <v>761</v>
      </c>
      <c r="AH3047" t="s">
        <v>762</v>
      </c>
      <c r="AI3047" t="s">
        <v>926</v>
      </c>
      <c r="AJ3047">
        <v>-910.24</v>
      </c>
      <c r="AK3047">
        <v>0</v>
      </c>
      <c r="AL3047">
        <v>0</v>
      </c>
      <c r="AM3047" t="s">
        <v>764</v>
      </c>
      <c r="AN3047" t="s">
        <v>764</v>
      </c>
      <c r="AO3047" t="s">
        <v>764</v>
      </c>
    </row>
    <row r="3048" spans="1:41" x14ac:dyDescent="0.35">
      <c r="A3048">
        <v>1720233</v>
      </c>
      <c r="B3048" t="s">
        <v>740</v>
      </c>
      <c r="C3048" t="s">
        <v>741</v>
      </c>
      <c r="D3048" t="e">
        <v>#N/A</v>
      </c>
      <c r="E3048" t="s">
        <v>1170</v>
      </c>
      <c r="F3048" t="s">
        <v>869</v>
      </c>
      <c r="G3048">
        <v>2021</v>
      </c>
      <c r="H3048">
        <v>2</v>
      </c>
      <c r="I3048" t="s">
        <v>858</v>
      </c>
      <c r="J3048" s="29">
        <v>44255</v>
      </c>
      <c r="K3048" t="s">
        <v>744</v>
      </c>
      <c r="L3048" t="s">
        <v>847</v>
      </c>
      <c r="M3048" t="s">
        <v>870</v>
      </c>
      <c r="N3048" t="s">
        <v>871</v>
      </c>
      <c r="O3048" t="s">
        <v>872</v>
      </c>
      <c r="P3048" t="s">
        <v>673</v>
      </c>
      <c r="Q3048" t="s">
        <v>749</v>
      </c>
      <c r="R3048" t="s">
        <v>583</v>
      </c>
      <c r="S3048" t="s">
        <v>689</v>
      </c>
      <c r="T3048" t="s">
        <v>751</v>
      </c>
      <c r="U3048" t="s">
        <v>752</v>
      </c>
      <c r="V3048" t="s">
        <v>753</v>
      </c>
      <c r="W3048" t="s">
        <v>1135</v>
      </c>
      <c r="X3048" t="s">
        <v>1136</v>
      </c>
      <c r="Y3048" t="s">
        <v>755</v>
      </c>
      <c r="Z3048" t="s">
        <v>380</v>
      </c>
      <c r="AA3048" t="s">
        <v>756</v>
      </c>
      <c r="AB3048" t="s">
        <v>1137</v>
      </c>
      <c r="AC3048" t="s">
        <v>758</v>
      </c>
      <c r="AD3048" t="s">
        <v>759</v>
      </c>
      <c r="AE3048" t="s">
        <v>768</v>
      </c>
      <c r="AF3048" t="s">
        <v>925</v>
      </c>
      <c r="AG3048" t="s">
        <v>761</v>
      </c>
      <c r="AH3048" t="s">
        <v>762</v>
      </c>
      <c r="AI3048" t="s">
        <v>926</v>
      </c>
      <c r="AJ3048">
        <v>-2332.75</v>
      </c>
      <c r="AK3048">
        <v>0</v>
      </c>
      <c r="AL3048">
        <v>0</v>
      </c>
      <c r="AM3048" t="s">
        <v>764</v>
      </c>
      <c r="AN3048" t="s">
        <v>764</v>
      </c>
      <c r="AO3048" t="s">
        <v>764</v>
      </c>
    </row>
    <row r="3049" spans="1:41" x14ac:dyDescent="0.35">
      <c r="A3049">
        <v>1095413</v>
      </c>
      <c r="B3049" t="s">
        <v>740</v>
      </c>
      <c r="C3049" t="s">
        <v>741</v>
      </c>
      <c r="D3049" t="e">
        <v>#N/A</v>
      </c>
      <c r="E3049" t="s">
        <v>1165</v>
      </c>
      <c r="F3049" t="s">
        <v>869</v>
      </c>
      <c r="G3049">
        <v>2021</v>
      </c>
      <c r="H3049">
        <v>2</v>
      </c>
      <c r="I3049" t="s">
        <v>858</v>
      </c>
      <c r="J3049" s="29">
        <v>44255</v>
      </c>
      <c r="K3049" t="s">
        <v>744</v>
      </c>
      <c r="L3049" t="s">
        <v>769</v>
      </c>
      <c r="M3049" t="s">
        <v>896</v>
      </c>
      <c r="N3049" t="s">
        <v>897</v>
      </c>
      <c r="O3049" t="s">
        <v>850</v>
      </c>
      <c r="P3049" t="s">
        <v>673</v>
      </c>
      <c r="Q3049" t="s">
        <v>749</v>
      </c>
      <c r="R3049" t="s">
        <v>583</v>
      </c>
      <c r="S3049" t="s">
        <v>689</v>
      </c>
      <c r="T3049" t="s">
        <v>751</v>
      </c>
      <c r="U3049" t="s">
        <v>752</v>
      </c>
      <c r="V3049" t="s">
        <v>753</v>
      </c>
      <c r="W3049" t="s">
        <v>1166</v>
      </c>
      <c r="X3049" t="s">
        <v>1167</v>
      </c>
      <c r="Y3049" t="s">
        <v>755</v>
      </c>
      <c r="Z3049" t="s">
        <v>380</v>
      </c>
      <c r="AA3049" t="s">
        <v>756</v>
      </c>
      <c r="AB3049" t="s">
        <v>1137</v>
      </c>
      <c r="AC3049" t="s">
        <v>758</v>
      </c>
      <c r="AD3049" t="s">
        <v>759</v>
      </c>
      <c r="AE3049" t="s">
        <v>768</v>
      </c>
      <c r="AF3049" t="s">
        <v>1168</v>
      </c>
      <c r="AG3049" t="s">
        <v>761</v>
      </c>
      <c r="AH3049" t="s">
        <v>762</v>
      </c>
      <c r="AI3049" t="s">
        <v>1169</v>
      </c>
      <c r="AJ3049">
        <v>-903.3</v>
      </c>
      <c r="AK3049">
        <v>0</v>
      </c>
      <c r="AL3049">
        <v>0</v>
      </c>
      <c r="AM3049" t="s">
        <v>764</v>
      </c>
      <c r="AN3049" t="s">
        <v>764</v>
      </c>
      <c r="AO3049" t="s">
        <v>764</v>
      </c>
    </row>
    <row r="3050" spans="1:41" x14ac:dyDescent="0.35">
      <c r="A3050">
        <v>1095413</v>
      </c>
      <c r="B3050" t="s">
        <v>740</v>
      </c>
      <c r="C3050" t="s">
        <v>741</v>
      </c>
      <c r="D3050" t="e">
        <v>#N/A</v>
      </c>
      <c r="E3050" t="s">
        <v>1165</v>
      </c>
      <c r="F3050" t="s">
        <v>869</v>
      </c>
      <c r="G3050">
        <v>2021</v>
      </c>
      <c r="H3050">
        <v>2</v>
      </c>
      <c r="I3050" t="s">
        <v>858</v>
      </c>
      <c r="J3050" s="29">
        <v>44255</v>
      </c>
      <c r="K3050" t="s">
        <v>744</v>
      </c>
      <c r="L3050" t="s">
        <v>769</v>
      </c>
      <c r="M3050" t="s">
        <v>896</v>
      </c>
      <c r="N3050" t="s">
        <v>897</v>
      </c>
      <c r="O3050" t="s">
        <v>850</v>
      </c>
      <c r="P3050" t="s">
        <v>673</v>
      </c>
      <c r="Q3050" t="s">
        <v>749</v>
      </c>
      <c r="R3050" t="s">
        <v>583</v>
      </c>
      <c r="S3050" t="s">
        <v>689</v>
      </c>
      <c r="T3050" t="s">
        <v>751</v>
      </c>
      <c r="U3050" t="s">
        <v>752</v>
      </c>
      <c r="V3050" t="s">
        <v>753</v>
      </c>
      <c r="W3050" t="s">
        <v>1166</v>
      </c>
      <c r="X3050" t="s">
        <v>1167</v>
      </c>
      <c r="Y3050" t="s">
        <v>755</v>
      </c>
      <c r="Z3050" t="s">
        <v>380</v>
      </c>
      <c r="AA3050" t="s">
        <v>756</v>
      </c>
      <c r="AB3050" t="s">
        <v>1137</v>
      </c>
      <c r="AC3050" t="s">
        <v>758</v>
      </c>
      <c r="AD3050" t="s">
        <v>759</v>
      </c>
      <c r="AE3050" t="s">
        <v>768</v>
      </c>
      <c r="AF3050" t="s">
        <v>1168</v>
      </c>
      <c r="AG3050" t="s">
        <v>761</v>
      </c>
      <c r="AH3050" t="s">
        <v>762</v>
      </c>
      <c r="AI3050" t="s">
        <v>1169</v>
      </c>
      <c r="AJ3050">
        <v>-1334.28</v>
      </c>
      <c r="AK3050">
        <v>0</v>
      </c>
      <c r="AL3050">
        <v>0</v>
      </c>
      <c r="AM3050" t="s">
        <v>764</v>
      </c>
      <c r="AN3050" t="s">
        <v>764</v>
      </c>
      <c r="AO3050" t="s">
        <v>764</v>
      </c>
    </row>
    <row r="3051" spans="1:41" x14ac:dyDescent="0.35">
      <c r="A3051">
        <v>1416453</v>
      </c>
      <c r="B3051" t="s">
        <v>740</v>
      </c>
      <c r="C3051" t="s">
        <v>741</v>
      </c>
      <c r="D3051" t="e">
        <v>#N/A</v>
      </c>
      <c r="E3051" t="s">
        <v>1161</v>
      </c>
      <c r="F3051" t="s">
        <v>869</v>
      </c>
      <c r="G3051">
        <v>2021</v>
      </c>
      <c r="H3051">
        <v>2</v>
      </c>
      <c r="I3051" t="s">
        <v>858</v>
      </c>
      <c r="J3051" s="29">
        <v>44255</v>
      </c>
      <c r="K3051" t="s">
        <v>744</v>
      </c>
      <c r="L3051" t="s">
        <v>769</v>
      </c>
      <c r="M3051" t="s">
        <v>896</v>
      </c>
      <c r="N3051" t="s">
        <v>897</v>
      </c>
      <c r="O3051" t="s">
        <v>850</v>
      </c>
      <c r="P3051" t="s">
        <v>673</v>
      </c>
      <c r="Q3051" t="s">
        <v>749</v>
      </c>
      <c r="R3051" t="s">
        <v>649</v>
      </c>
      <c r="S3051" t="s">
        <v>700</v>
      </c>
      <c r="T3051" t="s">
        <v>751</v>
      </c>
      <c r="U3051" t="s">
        <v>752</v>
      </c>
      <c r="V3051" t="s">
        <v>753</v>
      </c>
      <c r="W3051" t="s">
        <v>1135</v>
      </c>
      <c r="X3051" t="s">
        <v>1136</v>
      </c>
      <c r="Y3051" t="s">
        <v>755</v>
      </c>
      <c r="Z3051" t="s">
        <v>380</v>
      </c>
      <c r="AA3051" t="s">
        <v>756</v>
      </c>
      <c r="AB3051" t="s">
        <v>1137</v>
      </c>
      <c r="AC3051" t="s">
        <v>758</v>
      </c>
      <c r="AD3051" t="s">
        <v>759</v>
      </c>
      <c r="AE3051" t="s">
        <v>247</v>
      </c>
      <c r="AF3051" t="s">
        <v>925</v>
      </c>
      <c r="AG3051" t="s">
        <v>761</v>
      </c>
      <c r="AH3051" t="s">
        <v>762</v>
      </c>
      <c r="AI3051" t="s">
        <v>926</v>
      </c>
      <c r="AJ3051">
        <v>-8150.42</v>
      </c>
      <c r="AK3051">
        <v>0</v>
      </c>
      <c r="AL3051">
        <v>0</v>
      </c>
      <c r="AM3051" t="s">
        <v>764</v>
      </c>
      <c r="AN3051" t="s">
        <v>764</v>
      </c>
      <c r="AO3051" t="s">
        <v>764</v>
      </c>
    </row>
    <row r="3052" spans="1:41" x14ac:dyDescent="0.35">
      <c r="A3052">
        <v>1720233</v>
      </c>
      <c r="B3052" t="s">
        <v>740</v>
      </c>
      <c r="C3052" t="s">
        <v>741</v>
      </c>
      <c r="D3052" t="e">
        <v>#N/A</v>
      </c>
      <c r="E3052" t="s">
        <v>1170</v>
      </c>
      <c r="F3052" t="s">
        <v>869</v>
      </c>
      <c r="G3052">
        <v>2021</v>
      </c>
      <c r="H3052">
        <v>2</v>
      </c>
      <c r="I3052" t="s">
        <v>858</v>
      </c>
      <c r="J3052" s="29">
        <v>44255</v>
      </c>
      <c r="K3052" t="s">
        <v>744</v>
      </c>
      <c r="L3052" t="s">
        <v>769</v>
      </c>
      <c r="M3052" t="s">
        <v>896</v>
      </c>
      <c r="N3052" t="s">
        <v>897</v>
      </c>
      <c r="O3052" t="s">
        <v>850</v>
      </c>
      <c r="P3052" t="s">
        <v>673</v>
      </c>
      <c r="Q3052" t="s">
        <v>749</v>
      </c>
      <c r="R3052" t="s">
        <v>583</v>
      </c>
      <c r="S3052" t="s">
        <v>689</v>
      </c>
      <c r="T3052" t="s">
        <v>751</v>
      </c>
      <c r="U3052" t="s">
        <v>752</v>
      </c>
      <c r="V3052" t="s">
        <v>753</v>
      </c>
      <c r="W3052" t="s">
        <v>1135</v>
      </c>
      <c r="X3052" t="s">
        <v>1136</v>
      </c>
      <c r="Y3052" t="s">
        <v>755</v>
      </c>
      <c r="Z3052" t="s">
        <v>380</v>
      </c>
      <c r="AA3052" t="s">
        <v>756</v>
      </c>
      <c r="AB3052" t="s">
        <v>1137</v>
      </c>
      <c r="AC3052" t="s">
        <v>758</v>
      </c>
      <c r="AD3052" t="s">
        <v>759</v>
      </c>
      <c r="AE3052" t="s">
        <v>768</v>
      </c>
      <c r="AF3052" t="s">
        <v>925</v>
      </c>
      <c r="AG3052" t="s">
        <v>761</v>
      </c>
      <c r="AH3052" t="s">
        <v>762</v>
      </c>
      <c r="AI3052" t="s">
        <v>926</v>
      </c>
      <c r="AJ3052">
        <v>-734.58</v>
      </c>
      <c r="AK3052">
        <v>0</v>
      </c>
      <c r="AL3052">
        <v>0</v>
      </c>
      <c r="AM3052" t="s">
        <v>764</v>
      </c>
      <c r="AN3052" t="s">
        <v>764</v>
      </c>
      <c r="AO3052" t="s">
        <v>764</v>
      </c>
    </row>
    <row r="3053" spans="1:41" x14ac:dyDescent="0.35">
      <c r="A3053">
        <v>1720233</v>
      </c>
      <c r="B3053" t="s">
        <v>740</v>
      </c>
      <c r="C3053" t="s">
        <v>741</v>
      </c>
      <c r="D3053" t="e">
        <v>#N/A</v>
      </c>
      <c r="E3053" t="s">
        <v>1170</v>
      </c>
      <c r="F3053" t="s">
        <v>869</v>
      </c>
      <c r="G3053">
        <v>2021</v>
      </c>
      <c r="H3053">
        <v>2</v>
      </c>
      <c r="I3053" t="s">
        <v>858</v>
      </c>
      <c r="J3053" s="29">
        <v>44255</v>
      </c>
      <c r="K3053" t="s">
        <v>744</v>
      </c>
      <c r="L3053" t="s">
        <v>769</v>
      </c>
      <c r="M3053" t="s">
        <v>896</v>
      </c>
      <c r="N3053" t="s">
        <v>897</v>
      </c>
      <c r="O3053" t="s">
        <v>850</v>
      </c>
      <c r="P3053" t="s">
        <v>673</v>
      </c>
      <c r="Q3053" t="s">
        <v>749</v>
      </c>
      <c r="R3053" t="s">
        <v>583</v>
      </c>
      <c r="S3053" t="s">
        <v>689</v>
      </c>
      <c r="T3053" t="s">
        <v>751</v>
      </c>
      <c r="U3053" t="s">
        <v>752</v>
      </c>
      <c r="V3053" t="s">
        <v>753</v>
      </c>
      <c r="W3053" t="s">
        <v>1135</v>
      </c>
      <c r="X3053" t="s">
        <v>1136</v>
      </c>
      <c r="Y3053" t="s">
        <v>755</v>
      </c>
      <c r="Z3053" t="s">
        <v>380</v>
      </c>
      <c r="AA3053" t="s">
        <v>756</v>
      </c>
      <c r="AB3053" t="s">
        <v>1137</v>
      </c>
      <c r="AC3053" t="s">
        <v>758</v>
      </c>
      <c r="AD3053" t="s">
        <v>759</v>
      </c>
      <c r="AE3053" t="s">
        <v>768</v>
      </c>
      <c r="AF3053" t="s">
        <v>925</v>
      </c>
      <c r="AG3053" t="s">
        <v>761</v>
      </c>
      <c r="AH3053" t="s">
        <v>762</v>
      </c>
      <c r="AI3053" t="s">
        <v>926</v>
      </c>
      <c r="AJ3053">
        <v>-1882.56</v>
      </c>
      <c r="AK3053">
        <v>0</v>
      </c>
      <c r="AL3053">
        <v>0</v>
      </c>
      <c r="AM3053" t="s">
        <v>764</v>
      </c>
      <c r="AN3053" t="s">
        <v>764</v>
      </c>
      <c r="AO3053" t="s">
        <v>764</v>
      </c>
    </row>
    <row r="3054" spans="1:41" x14ac:dyDescent="0.35">
      <c r="A3054">
        <v>1095413</v>
      </c>
      <c r="B3054" t="s">
        <v>740</v>
      </c>
      <c r="C3054" t="s">
        <v>741</v>
      </c>
      <c r="D3054" t="e">
        <v>#N/A</v>
      </c>
      <c r="E3054" t="s">
        <v>1165</v>
      </c>
      <c r="F3054" t="s">
        <v>869</v>
      </c>
      <c r="G3054">
        <v>2021</v>
      </c>
      <c r="H3054">
        <v>2</v>
      </c>
      <c r="I3054" t="s">
        <v>858</v>
      </c>
      <c r="J3054" s="29">
        <v>44255</v>
      </c>
      <c r="K3054" t="s">
        <v>744</v>
      </c>
      <c r="L3054" t="s">
        <v>769</v>
      </c>
      <c r="M3054" t="s">
        <v>898</v>
      </c>
      <c r="N3054" t="s">
        <v>899</v>
      </c>
      <c r="O3054" t="s">
        <v>850</v>
      </c>
      <c r="P3054" t="s">
        <v>673</v>
      </c>
      <c r="Q3054" t="s">
        <v>749</v>
      </c>
      <c r="R3054" t="s">
        <v>583</v>
      </c>
      <c r="S3054" t="s">
        <v>689</v>
      </c>
      <c r="T3054" t="s">
        <v>751</v>
      </c>
      <c r="U3054" t="s">
        <v>752</v>
      </c>
      <c r="V3054" t="s">
        <v>753</v>
      </c>
      <c r="W3054" t="s">
        <v>1166</v>
      </c>
      <c r="X3054" t="s">
        <v>1167</v>
      </c>
      <c r="Y3054" t="s">
        <v>755</v>
      </c>
      <c r="Z3054" t="s">
        <v>380</v>
      </c>
      <c r="AA3054" t="s">
        <v>756</v>
      </c>
      <c r="AB3054" t="s">
        <v>1137</v>
      </c>
      <c r="AC3054" t="s">
        <v>758</v>
      </c>
      <c r="AD3054" t="s">
        <v>759</v>
      </c>
      <c r="AE3054" t="s">
        <v>768</v>
      </c>
      <c r="AF3054" t="s">
        <v>1168</v>
      </c>
      <c r="AG3054" t="s">
        <v>761</v>
      </c>
      <c r="AH3054" t="s">
        <v>762</v>
      </c>
      <c r="AI3054" t="s">
        <v>1169</v>
      </c>
      <c r="AJ3054">
        <v>903.3</v>
      </c>
      <c r="AK3054">
        <v>0</v>
      </c>
      <c r="AL3054">
        <v>0</v>
      </c>
      <c r="AM3054" t="s">
        <v>764</v>
      </c>
      <c r="AN3054" t="s">
        <v>764</v>
      </c>
      <c r="AO3054" t="s">
        <v>764</v>
      </c>
    </row>
    <row r="3055" spans="1:41" x14ac:dyDescent="0.35">
      <c r="A3055">
        <v>1095413</v>
      </c>
      <c r="B3055" t="s">
        <v>740</v>
      </c>
      <c r="C3055" t="s">
        <v>741</v>
      </c>
      <c r="D3055" t="e">
        <v>#N/A</v>
      </c>
      <c r="E3055" t="s">
        <v>1165</v>
      </c>
      <c r="F3055" t="s">
        <v>869</v>
      </c>
      <c r="G3055">
        <v>2021</v>
      </c>
      <c r="H3055">
        <v>2</v>
      </c>
      <c r="I3055" t="s">
        <v>858</v>
      </c>
      <c r="J3055" s="29">
        <v>44255</v>
      </c>
      <c r="K3055" t="s">
        <v>744</v>
      </c>
      <c r="L3055" t="s">
        <v>769</v>
      </c>
      <c r="M3055" t="s">
        <v>898</v>
      </c>
      <c r="N3055" t="s">
        <v>899</v>
      </c>
      <c r="O3055" t="s">
        <v>850</v>
      </c>
      <c r="P3055" t="s">
        <v>673</v>
      </c>
      <c r="Q3055" t="s">
        <v>749</v>
      </c>
      <c r="R3055" t="s">
        <v>583</v>
      </c>
      <c r="S3055" t="s">
        <v>689</v>
      </c>
      <c r="T3055" t="s">
        <v>751</v>
      </c>
      <c r="U3055" t="s">
        <v>752</v>
      </c>
      <c r="V3055" t="s">
        <v>753</v>
      </c>
      <c r="W3055" t="s">
        <v>1166</v>
      </c>
      <c r="X3055" t="s">
        <v>1167</v>
      </c>
      <c r="Y3055" t="s">
        <v>755</v>
      </c>
      <c r="Z3055" t="s">
        <v>380</v>
      </c>
      <c r="AA3055" t="s">
        <v>756</v>
      </c>
      <c r="AB3055" t="s">
        <v>1137</v>
      </c>
      <c r="AC3055" t="s">
        <v>758</v>
      </c>
      <c r="AD3055" t="s">
        <v>759</v>
      </c>
      <c r="AE3055" t="s">
        <v>768</v>
      </c>
      <c r="AF3055" t="s">
        <v>1168</v>
      </c>
      <c r="AG3055" t="s">
        <v>761</v>
      </c>
      <c r="AH3055" t="s">
        <v>762</v>
      </c>
      <c r="AI3055" t="s">
        <v>1169</v>
      </c>
      <c r="AJ3055">
        <v>1334.28</v>
      </c>
      <c r="AK3055">
        <v>0</v>
      </c>
      <c r="AL3055">
        <v>0</v>
      </c>
      <c r="AM3055" t="s">
        <v>764</v>
      </c>
      <c r="AN3055" t="s">
        <v>764</v>
      </c>
      <c r="AO3055" t="s">
        <v>764</v>
      </c>
    </row>
    <row r="3056" spans="1:41" x14ac:dyDescent="0.35">
      <c r="A3056">
        <v>1416453</v>
      </c>
      <c r="B3056" t="s">
        <v>740</v>
      </c>
      <c r="C3056" t="s">
        <v>741</v>
      </c>
      <c r="D3056" t="e">
        <v>#N/A</v>
      </c>
      <c r="E3056" t="s">
        <v>1161</v>
      </c>
      <c r="F3056" t="s">
        <v>869</v>
      </c>
      <c r="G3056">
        <v>2021</v>
      </c>
      <c r="H3056">
        <v>2</v>
      </c>
      <c r="I3056" t="s">
        <v>858</v>
      </c>
      <c r="J3056" s="29">
        <v>44255</v>
      </c>
      <c r="K3056" t="s">
        <v>744</v>
      </c>
      <c r="L3056" t="s">
        <v>769</v>
      </c>
      <c r="M3056" t="s">
        <v>898</v>
      </c>
      <c r="N3056" t="s">
        <v>899</v>
      </c>
      <c r="O3056" t="s">
        <v>850</v>
      </c>
      <c r="P3056" t="s">
        <v>673</v>
      </c>
      <c r="Q3056" t="s">
        <v>749</v>
      </c>
      <c r="R3056" t="s">
        <v>649</v>
      </c>
      <c r="S3056" t="s">
        <v>700</v>
      </c>
      <c r="T3056" t="s">
        <v>751</v>
      </c>
      <c r="U3056" t="s">
        <v>752</v>
      </c>
      <c r="V3056" t="s">
        <v>753</v>
      </c>
      <c r="W3056" t="s">
        <v>1135</v>
      </c>
      <c r="X3056" t="s">
        <v>1136</v>
      </c>
      <c r="Y3056" t="s">
        <v>755</v>
      </c>
      <c r="Z3056" t="s">
        <v>380</v>
      </c>
      <c r="AA3056" t="s">
        <v>756</v>
      </c>
      <c r="AB3056" t="s">
        <v>1137</v>
      </c>
      <c r="AC3056" t="s">
        <v>758</v>
      </c>
      <c r="AD3056" t="s">
        <v>759</v>
      </c>
      <c r="AE3056" t="s">
        <v>247</v>
      </c>
      <c r="AF3056" t="s">
        <v>925</v>
      </c>
      <c r="AG3056" t="s">
        <v>761</v>
      </c>
      <c r="AH3056" t="s">
        <v>762</v>
      </c>
      <c r="AI3056" t="s">
        <v>926</v>
      </c>
      <c r="AJ3056">
        <v>8150.42</v>
      </c>
      <c r="AK3056">
        <v>0</v>
      </c>
      <c r="AL3056">
        <v>0</v>
      </c>
      <c r="AM3056" t="s">
        <v>764</v>
      </c>
      <c r="AN3056" t="s">
        <v>764</v>
      </c>
      <c r="AO3056" t="s">
        <v>764</v>
      </c>
    </row>
    <row r="3057" spans="1:41" x14ac:dyDescent="0.35">
      <c r="A3057">
        <v>1720233</v>
      </c>
      <c r="B3057" t="s">
        <v>740</v>
      </c>
      <c r="C3057" t="s">
        <v>741</v>
      </c>
      <c r="D3057" t="e">
        <v>#N/A</v>
      </c>
      <c r="E3057" t="s">
        <v>1170</v>
      </c>
      <c r="F3057" t="s">
        <v>869</v>
      </c>
      <c r="G3057">
        <v>2021</v>
      </c>
      <c r="H3057">
        <v>2</v>
      </c>
      <c r="I3057" t="s">
        <v>858</v>
      </c>
      <c r="J3057" s="29">
        <v>44255</v>
      </c>
      <c r="K3057" t="s">
        <v>744</v>
      </c>
      <c r="L3057" t="s">
        <v>769</v>
      </c>
      <c r="M3057" t="s">
        <v>898</v>
      </c>
      <c r="N3057" t="s">
        <v>899</v>
      </c>
      <c r="O3057" t="s">
        <v>850</v>
      </c>
      <c r="P3057" t="s">
        <v>673</v>
      </c>
      <c r="Q3057" t="s">
        <v>749</v>
      </c>
      <c r="R3057" t="s">
        <v>583</v>
      </c>
      <c r="S3057" t="s">
        <v>689</v>
      </c>
      <c r="T3057" t="s">
        <v>751</v>
      </c>
      <c r="U3057" t="s">
        <v>752</v>
      </c>
      <c r="V3057" t="s">
        <v>753</v>
      </c>
      <c r="W3057" t="s">
        <v>1135</v>
      </c>
      <c r="X3057" t="s">
        <v>1136</v>
      </c>
      <c r="Y3057" t="s">
        <v>755</v>
      </c>
      <c r="Z3057" t="s">
        <v>380</v>
      </c>
      <c r="AA3057" t="s">
        <v>756</v>
      </c>
      <c r="AB3057" t="s">
        <v>1137</v>
      </c>
      <c r="AC3057" t="s">
        <v>758</v>
      </c>
      <c r="AD3057" t="s">
        <v>759</v>
      </c>
      <c r="AE3057" t="s">
        <v>768</v>
      </c>
      <c r="AF3057" t="s">
        <v>925</v>
      </c>
      <c r="AG3057" t="s">
        <v>761</v>
      </c>
      <c r="AH3057" t="s">
        <v>762</v>
      </c>
      <c r="AI3057" t="s">
        <v>926</v>
      </c>
      <c r="AJ3057">
        <v>734.58</v>
      </c>
      <c r="AK3057">
        <v>0</v>
      </c>
      <c r="AL3057">
        <v>0</v>
      </c>
      <c r="AM3057" t="s">
        <v>764</v>
      </c>
      <c r="AN3057" t="s">
        <v>764</v>
      </c>
      <c r="AO3057" t="s">
        <v>764</v>
      </c>
    </row>
    <row r="3058" spans="1:41" x14ac:dyDescent="0.35">
      <c r="A3058">
        <v>1720233</v>
      </c>
      <c r="B3058" t="s">
        <v>740</v>
      </c>
      <c r="C3058" t="s">
        <v>741</v>
      </c>
      <c r="D3058" t="e">
        <v>#N/A</v>
      </c>
      <c r="E3058" t="s">
        <v>1170</v>
      </c>
      <c r="F3058" t="s">
        <v>869</v>
      </c>
      <c r="G3058">
        <v>2021</v>
      </c>
      <c r="H3058">
        <v>2</v>
      </c>
      <c r="I3058" t="s">
        <v>858</v>
      </c>
      <c r="J3058" s="29">
        <v>44255</v>
      </c>
      <c r="K3058" t="s">
        <v>744</v>
      </c>
      <c r="L3058" t="s">
        <v>769</v>
      </c>
      <c r="M3058" t="s">
        <v>898</v>
      </c>
      <c r="N3058" t="s">
        <v>899</v>
      </c>
      <c r="O3058" t="s">
        <v>850</v>
      </c>
      <c r="P3058" t="s">
        <v>673</v>
      </c>
      <c r="Q3058" t="s">
        <v>749</v>
      </c>
      <c r="R3058" t="s">
        <v>583</v>
      </c>
      <c r="S3058" t="s">
        <v>689</v>
      </c>
      <c r="T3058" t="s">
        <v>751</v>
      </c>
      <c r="U3058" t="s">
        <v>752</v>
      </c>
      <c r="V3058" t="s">
        <v>753</v>
      </c>
      <c r="W3058" t="s">
        <v>1135</v>
      </c>
      <c r="X3058" t="s">
        <v>1136</v>
      </c>
      <c r="Y3058" t="s">
        <v>755</v>
      </c>
      <c r="Z3058" t="s">
        <v>380</v>
      </c>
      <c r="AA3058" t="s">
        <v>756</v>
      </c>
      <c r="AB3058" t="s">
        <v>1137</v>
      </c>
      <c r="AC3058" t="s">
        <v>758</v>
      </c>
      <c r="AD3058" t="s">
        <v>759</v>
      </c>
      <c r="AE3058" t="s">
        <v>768</v>
      </c>
      <c r="AF3058" t="s">
        <v>925</v>
      </c>
      <c r="AG3058" t="s">
        <v>761</v>
      </c>
      <c r="AH3058" t="s">
        <v>762</v>
      </c>
      <c r="AI3058" t="s">
        <v>926</v>
      </c>
      <c r="AJ3058">
        <v>1882.56</v>
      </c>
      <c r="AK3058">
        <v>0</v>
      </c>
      <c r="AL3058">
        <v>0</v>
      </c>
      <c r="AM3058" t="s">
        <v>764</v>
      </c>
      <c r="AN3058" t="s">
        <v>764</v>
      </c>
      <c r="AO3058" t="s">
        <v>764</v>
      </c>
    </row>
    <row r="3059" spans="1:41" x14ac:dyDescent="0.35">
      <c r="A3059">
        <v>1033112</v>
      </c>
      <c r="B3059" t="s">
        <v>740</v>
      </c>
      <c r="C3059" t="s">
        <v>741</v>
      </c>
      <c r="D3059" t="e">
        <v>#N/A</v>
      </c>
      <c r="E3059" t="s">
        <v>1134</v>
      </c>
      <c r="F3059" t="s">
        <v>869</v>
      </c>
      <c r="G3059">
        <v>2021</v>
      </c>
      <c r="H3059">
        <v>2</v>
      </c>
      <c r="I3059" t="s">
        <v>858</v>
      </c>
      <c r="J3059" s="29">
        <v>44255</v>
      </c>
      <c r="K3059" t="s">
        <v>744</v>
      </c>
      <c r="L3059" t="s">
        <v>745</v>
      </c>
      <c r="M3059" t="s">
        <v>852</v>
      </c>
      <c r="N3059" t="s">
        <v>903</v>
      </c>
      <c r="O3059" t="s">
        <v>904</v>
      </c>
      <c r="P3059" t="s">
        <v>673</v>
      </c>
      <c r="Q3059" t="s">
        <v>749</v>
      </c>
      <c r="R3059" t="s">
        <v>659</v>
      </c>
      <c r="S3059" t="s">
        <v>765</v>
      </c>
      <c r="T3059" t="s">
        <v>751</v>
      </c>
      <c r="U3059" t="s">
        <v>752</v>
      </c>
      <c r="V3059" t="s">
        <v>753</v>
      </c>
      <c r="W3059" t="s">
        <v>1135</v>
      </c>
      <c r="X3059" t="s">
        <v>1136</v>
      </c>
      <c r="Y3059" t="s">
        <v>755</v>
      </c>
      <c r="Z3059" t="s">
        <v>380</v>
      </c>
      <c r="AA3059" t="s">
        <v>756</v>
      </c>
      <c r="AB3059" t="s">
        <v>1137</v>
      </c>
      <c r="AC3059" t="s">
        <v>758</v>
      </c>
      <c r="AD3059" t="s">
        <v>759</v>
      </c>
      <c r="AE3059" t="s">
        <v>766</v>
      </c>
      <c r="AF3059" t="s">
        <v>925</v>
      </c>
      <c r="AG3059" t="s">
        <v>761</v>
      </c>
      <c r="AH3059" t="s">
        <v>762</v>
      </c>
      <c r="AI3059" t="s">
        <v>926</v>
      </c>
      <c r="AJ3059">
        <v>528.16</v>
      </c>
      <c r="AK3059">
        <v>0</v>
      </c>
      <c r="AL3059">
        <v>0</v>
      </c>
      <c r="AM3059" t="s">
        <v>764</v>
      </c>
      <c r="AN3059" t="s">
        <v>764</v>
      </c>
      <c r="AO3059" t="s">
        <v>764</v>
      </c>
    </row>
    <row r="3060" spans="1:41" x14ac:dyDescent="0.35">
      <c r="A3060">
        <v>1060783</v>
      </c>
      <c r="B3060" t="s">
        <v>740</v>
      </c>
      <c r="C3060" t="s">
        <v>741</v>
      </c>
      <c r="D3060" t="e">
        <v>#N/A</v>
      </c>
      <c r="E3060" t="s">
        <v>1171</v>
      </c>
      <c r="F3060" t="s">
        <v>869</v>
      </c>
      <c r="G3060">
        <v>2021</v>
      </c>
      <c r="H3060">
        <v>2</v>
      </c>
      <c r="I3060" t="s">
        <v>858</v>
      </c>
      <c r="J3060" s="29">
        <v>44255</v>
      </c>
      <c r="K3060" t="s">
        <v>744</v>
      </c>
      <c r="L3060" t="s">
        <v>745</v>
      </c>
      <c r="M3060" t="s">
        <v>852</v>
      </c>
      <c r="N3060" t="s">
        <v>903</v>
      </c>
      <c r="O3060" t="s">
        <v>904</v>
      </c>
      <c r="P3060" t="s">
        <v>673</v>
      </c>
      <c r="Q3060" t="s">
        <v>749</v>
      </c>
      <c r="R3060" t="s">
        <v>653</v>
      </c>
      <c r="S3060" t="s">
        <v>773</v>
      </c>
      <c r="T3060" t="s">
        <v>751</v>
      </c>
      <c r="U3060" t="s">
        <v>752</v>
      </c>
      <c r="V3060" t="s">
        <v>753</v>
      </c>
      <c r="W3060" t="s">
        <v>1077</v>
      </c>
      <c r="X3060" t="s">
        <v>1078</v>
      </c>
      <c r="Y3060" t="s">
        <v>755</v>
      </c>
      <c r="Z3060" t="s">
        <v>380</v>
      </c>
      <c r="AA3060" t="s">
        <v>756</v>
      </c>
      <c r="AB3060" t="s">
        <v>1137</v>
      </c>
      <c r="AC3060" t="s">
        <v>758</v>
      </c>
      <c r="AD3060" t="s">
        <v>759</v>
      </c>
      <c r="AE3060" t="s">
        <v>575</v>
      </c>
      <c r="AF3060" t="s">
        <v>1079</v>
      </c>
      <c r="AG3060" t="s">
        <v>761</v>
      </c>
      <c r="AH3060" t="s">
        <v>762</v>
      </c>
      <c r="AI3060" t="s">
        <v>1080</v>
      </c>
      <c r="AJ3060">
        <v>232.62</v>
      </c>
      <c r="AK3060">
        <v>0</v>
      </c>
      <c r="AL3060">
        <v>0</v>
      </c>
      <c r="AM3060" t="s">
        <v>764</v>
      </c>
      <c r="AN3060" t="s">
        <v>764</v>
      </c>
      <c r="AO3060" t="s">
        <v>764</v>
      </c>
    </row>
    <row r="3061" spans="1:41" x14ac:dyDescent="0.35">
      <c r="A3061">
        <v>1691552</v>
      </c>
      <c r="B3061" t="s">
        <v>740</v>
      </c>
      <c r="C3061" t="s">
        <v>741</v>
      </c>
      <c r="D3061" t="e">
        <v>#N/A</v>
      </c>
      <c r="E3061" t="s">
        <v>1172</v>
      </c>
      <c r="F3061" t="s">
        <v>907</v>
      </c>
      <c r="G3061">
        <v>2021</v>
      </c>
      <c r="H3061">
        <v>1</v>
      </c>
      <c r="I3061" t="s">
        <v>858</v>
      </c>
      <c r="J3061" s="29">
        <v>44224</v>
      </c>
      <c r="K3061" t="s">
        <v>744</v>
      </c>
      <c r="L3061" t="s">
        <v>745</v>
      </c>
      <c r="M3061" t="s">
        <v>910</v>
      </c>
      <c r="N3061" t="s">
        <v>911</v>
      </c>
      <c r="O3061" t="s">
        <v>912</v>
      </c>
      <c r="P3061" t="s">
        <v>673</v>
      </c>
      <c r="Q3061" t="s">
        <v>749</v>
      </c>
      <c r="R3061" t="s">
        <v>1142</v>
      </c>
      <c r="S3061" t="s">
        <v>1143</v>
      </c>
      <c r="T3061" t="s">
        <v>751</v>
      </c>
      <c r="U3061" t="s">
        <v>752</v>
      </c>
      <c r="V3061" t="s">
        <v>753</v>
      </c>
      <c r="W3061" t="s">
        <v>1077</v>
      </c>
      <c r="X3061" t="s">
        <v>1078</v>
      </c>
      <c r="Y3061" t="s">
        <v>755</v>
      </c>
      <c r="Z3061" t="s">
        <v>380</v>
      </c>
      <c r="AA3061" t="s">
        <v>756</v>
      </c>
      <c r="AB3061" t="s">
        <v>1137</v>
      </c>
      <c r="AC3061" t="s">
        <v>758</v>
      </c>
      <c r="AD3061" t="s">
        <v>759</v>
      </c>
      <c r="AE3061" t="s">
        <v>562</v>
      </c>
      <c r="AF3061" t="s">
        <v>1079</v>
      </c>
      <c r="AG3061" t="s">
        <v>761</v>
      </c>
      <c r="AH3061" t="s">
        <v>762</v>
      </c>
      <c r="AI3061" t="s">
        <v>1080</v>
      </c>
      <c r="AJ3061">
        <v>138.47999999999999</v>
      </c>
      <c r="AK3061">
        <v>0</v>
      </c>
      <c r="AL3061">
        <v>0</v>
      </c>
      <c r="AM3061" t="s">
        <v>764</v>
      </c>
      <c r="AN3061" t="s">
        <v>764</v>
      </c>
      <c r="AO3061" t="s">
        <v>764</v>
      </c>
    </row>
    <row r="3062" spans="1:41" x14ac:dyDescent="0.35">
      <c r="A3062">
        <v>1033112</v>
      </c>
      <c r="B3062" t="s">
        <v>740</v>
      </c>
      <c r="C3062" t="s">
        <v>741</v>
      </c>
      <c r="D3062" t="e">
        <v>#N/A</v>
      </c>
      <c r="E3062" t="s">
        <v>1134</v>
      </c>
      <c r="F3062" t="s">
        <v>907</v>
      </c>
      <c r="G3062">
        <v>2021</v>
      </c>
      <c r="H3062">
        <v>1</v>
      </c>
      <c r="I3062" t="s">
        <v>858</v>
      </c>
      <c r="J3062" s="29">
        <v>44224</v>
      </c>
      <c r="K3062" t="s">
        <v>744</v>
      </c>
      <c r="L3062" t="s">
        <v>745</v>
      </c>
      <c r="M3062" t="s">
        <v>910</v>
      </c>
      <c r="N3062" t="s">
        <v>911</v>
      </c>
      <c r="O3062" t="s">
        <v>912</v>
      </c>
      <c r="P3062" t="s">
        <v>673</v>
      </c>
      <c r="Q3062" t="s">
        <v>749</v>
      </c>
      <c r="R3062" t="s">
        <v>659</v>
      </c>
      <c r="S3062" t="s">
        <v>765</v>
      </c>
      <c r="T3062" t="s">
        <v>751</v>
      </c>
      <c r="U3062" t="s">
        <v>752</v>
      </c>
      <c r="V3062" t="s">
        <v>753</v>
      </c>
      <c r="W3062" t="s">
        <v>1135</v>
      </c>
      <c r="X3062" t="s">
        <v>1136</v>
      </c>
      <c r="Y3062" t="s">
        <v>755</v>
      </c>
      <c r="Z3062" t="s">
        <v>380</v>
      </c>
      <c r="AA3062" t="s">
        <v>756</v>
      </c>
      <c r="AB3062" t="s">
        <v>1137</v>
      </c>
      <c r="AC3062" t="s">
        <v>758</v>
      </c>
      <c r="AD3062" t="s">
        <v>759</v>
      </c>
      <c r="AE3062" t="s">
        <v>766</v>
      </c>
      <c r="AF3062" t="s">
        <v>925</v>
      </c>
      <c r="AG3062" t="s">
        <v>761</v>
      </c>
      <c r="AH3062" t="s">
        <v>762</v>
      </c>
      <c r="AI3062" t="s">
        <v>926</v>
      </c>
      <c r="AJ3062">
        <v>1895.24</v>
      </c>
      <c r="AK3062">
        <v>0</v>
      </c>
      <c r="AL3062">
        <v>0</v>
      </c>
      <c r="AM3062" t="s">
        <v>764</v>
      </c>
      <c r="AN3062" t="s">
        <v>764</v>
      </c>
      <c r="AO3062" t="s">
        <v>764</v>
      </c>
    </row>
    <row r="3063" spans="1:41" x14ac:dyDescent="0.35">
      <c r="A3063">
        <v>1673622</v>
      </c>
      <c r="B3063" t="s">
        <v>740</v>
      </c>
      <c r="C3063" t="s">
        <v>741</v>
      </c>
      <c r="D3063" t="e">
        <v>#N/A</v>
      </c>
      <c r="E3063" t="s">
        <v>1151</v>
      </c>
      <c r="F3063" t="s">
        <v>907</v>
      </c>
      <c r="G3063">
        <v>2021</v>
      </c>
      <c r="H3063">
        <v>1</v>
      </c>
      <c r="I3063" t="s">
        <v>858</v>
      </c>
      <c r="J3063" s="29">
        <v>44224</v>
      </c>
      <c r="K3063" t="s">
        <v>744</v>
      </c>
      <c r="L3063" t="s">
        <v>745</v>
      </c>
      <c r="M3063" t="s">
        <v>910</v>
      </c>
      <c r="N3063" t="s">
        <v>911</v>
      </c>
      <c r="O3063" t="s">
        <v>912</v>
      </c>
      <c r="P3063" t="s">
        <v>673</v>
      </c>
      <c r="Q3063" t="s">
        <v>749</v>
      </c>
      <c r="R3063" t="s">
        <v>657</v>
      </c>
      <c r="S3063" t="s">
        <v>875</v>
      </c>
      <c r="T3063" t="s">
        <v>751</v>
      </c>
      <c r="U3063" t="s">
        <v>752</v>
      </c>
      <c r="V3063" t="s">
        <v>753</v>
      </c>
      <c r="W3063" t="s">
        <v>1077</v>
      </c>
      <c r="X3063" t="s">
        <v>1078</v>
      </c>
      <c r="Y3063" t="s">
        <v>755</v>
      </c>
      <c r="Z3063" t="s">
        <v>380</v>
      </c>
      <c r="AA3063" t="s">
        <v>756</v>
      </c>
      <c r="AB3063" t="s">
        <v>1137</v>
      </c>
      <c r="AC3063" t="s">
        <v>758</v>
      </c>
      <c r="AD3063" t="s">
        <v>759</v>
      </c>
      <c r="AE3063" t="s">
        <v>472</v>
      </c>
      <c r="AF3063" t="s">
        <v>1079</v>
      </c>
      <c r="AG3063" t="s">
        <v>761</v>
      </c>
      <c r="AH3063" t="s">
        <v>762</v>
      </c>
      <c r="AI3063" t="s">
        <v>1080</v>
      </c>
      <c r="AJ3063">
        <v>110.66</v>
      </c>
      <c r="AK3063">
        <v>0</v>
      </c>
      <c r="AL3063">
        <v>0</v>
      </c>
      <c r="AM3063" t="s">
        <v>764</v>
      </c>
      <c r="AN3063" t="s">
        <v>764</v>
      </c>
      <c r="AO3063" t="s">
        <v>764</v>
      </c>
    </row>
    <row r="3064" spans="1:41" x14ac:dyDescent="0.35">
      <c r="A3064">
        <v>1464265</v>
      </c>
      <c r="B3064" t="s">
        <v>740</v>
      </c>
      <c r="C3064" t="s">
        <v>741</v>
      </c>
      <c r="D3064" t="e">
        <v>#N/A</v>
      </c>
      <c r="E3064" t="s">
        <v>1152</v>
      </c>
      <c r="F3064" t="s">
        <v>907</v>
      </c>
      <c r="G3064">
        <v>2021</v>
      </c>
      <c r="H3064">
        <v>1</v>
      </c>
      <c r="I3064" t="s">
        <v>858</v>
      </c>
      <c r="J3064" s="29">
        <v>44224</v>
      </c>
      <c r="K3064" t="s">
        <v>744</v>
      </c>
      <c r="L3064" t="s">
        <v>745</v>
      </c>
      <c r="M3064" t="s">
        <v>910</v>
      </c>
      <c r="N3064" t="s">
        <v>911</v>
      </c>
      <c r="O3064" t="s">
        <v>912</v>
      </c>
      <c r="P3064" t="s">
        <v>673</v>
      </c>
      <c r="Q3064" t="s">
        <v>749</v>
      </c>
      <c r="R3064" t="s">
        <v>657</v>
      </c>
      <c r="S3064" t="s">
        <v>875</v>
      </c>
      <c r="T3064" t="s">
        <v>751</v>
      </c>
      <c r="U3064" t="s">
        <v>752</v>
      </c>
      <c r="V3064" t="s">
        <v>753</v>
      </c>
      <c r="W3064" t="s">
        <v>1135</v>
      </c>
      <c r="X3064" t="s">
        <v>1136</v>
      </c>
      <c r="Y3064" t="s">
        <v>755</v>
      </c>
      <c r="Z3064" t="s">
        <v>380</v>
      </c>
      <c r="AA3064" t="s">
        <v>756</v>
      </c>
      <c r="AB3064" t="s">
        <v>1137</v>
      </c>
      <c r="AC3064" t="s">
        <v>758</v>
      </c>
      <c r="AD3064" t="s">
        <v>759</v>
      </c>
      <c r="AE3064" t="s">
        <v>472</v>
      </c>
      <c r="AF3064" t="s">
        <v>925</v>
      </c>
      <c r="AG3064" t="s">
        <v>761</v>
      </c>
      <c r="AH3064" t="s">
        <v>762</v>
      </c>
      <c r="AI3064" t="s">
        <v>926</v>
      </c>
      <c r="AJ3064">
        <v>293.31</v>
      </c>
      <c r="AK3064">
        <v>0</v>
      </c>
      <c r="AL3064">
        <v>0</v>
      </c>
      <c r="AM3064" t="s">
        <v>764</v>
      </c>
      <c r="AN3064" t="s">
        <v>764</v>
      </c>
      <c r="AO3064" t="s">
        <v>764</v>
      </c>
    </row>
    <row r="3065" spans="1:41" x14ac:dyDescent="0.35">
      <c r="A3065">
        <v>1246300</v>
      </c>
      <c r="B3065" t="s">
        <v>740</v>
      </c>
      <c r="C3065" t="s">
        <v>741</v>
      </c>
      <c r="D3065" t="e">
        <v>#N/A</v>
      </c>
      <c r="E3065" t="s">
        <v>1173</v>
      </c>
      <c r="F3065" t="s">
        <v>907</v>
      </c>
      <c r="G3065">
        <v>2021</v>
      </c>
      <c r="H3065">
        <v>1</v>
      </c>
      <c r="I3065" t="s">
        <v>858</v>
      </c>
      <c r="J3065" s="29">
        <v>44224</v>
      </c>
      <c r="K3065" t="s">
        <v>744</v>
      </c>
      <c r="L3065" t="s">
        <v>745</v>
      </c>
      <c r="M3065" t="s">
        <v>910</v>
      </c>
      <c r="N3065" t="s">
        <v>911</v>
      </c>
      <c r="O3065" t="s">
        <v>912</v>
      </c>
      <c r="P3065" t="s">
        <v>673</v>
      </c>
      <c r="Q3065" t="s">
        <v>749</v>
      </c>
      <c r="R3065" t="s">
        <v>657</v>
      </c>
      <c r="S3065" t="s">
        <v>875</v>
      </c>
      <c r="T3065" t="s">
        <v>751</v>
      </c>
      <c r="U3065" t="s">
        <v>752</v>
      </c>
      <c r="V3065" t="s">
        <v>753</v>
      </c>
      <c r="W3065" t="s">
        <v>1144</v>
      </c>
      <c r="X3065" t="s">
        <v>1145</v>
      </c>
      <c r="Y3065" t="s">
        <v>755</v>
      </c>
      <c r="Z3065" t="s">
        <v>380</v>
      </c>
      <c r="AA3065" t="s">
        <v>756</v>
      </c>
      <c r="AB3065" t="s">
        <v>1137</v>
      </c>
      <c r="AC3065" t="s">
        <v>758</v>
      </c>
      <c r="AD3065" t="s">
        <v>759</v>
      </c>
      <c r="AE3065" t="s">
        <v>472</v>
      </c>
      <c r="AF3065" t="s">
        <v>925</v>
      </c>
      <c r="AG3065" t="s">
        <v>761</v>
      </c>
      <c r="AH3065" t="s">
        <v>762</v>
      </c>
      <c r="AI3065" t="s">
        <v>926</v>
      </c>
      <c r="AJ3065">
        <v>266.08</v>
      </c>
      <c r="AK3065">
        <v>0</v>
      </c>
      <c r="AL3065">
        <v>0</v>
      </c>
      <c r="AM3065" t="s">
        <v>764</v>
      </c>
      <c r="AN3065" t="s">
        <v>764</v>
      </c>
      <c r="AO3065" t="s">
        <v>764</v>
      </c>
    </row>
    <row r="3066" spans="1:41" x14ac:dyDescent="0.35">
      <c r="A3066">
        <v>1416453</v>
      </c>
      <c r="B3066" t="s">
        <v>740</v>
      </c>
      <c r="C3066" t="s">
        <v>741</v>
      </c>
      <c r="D3066" t="e">
        <v>#N/A</v>
      </c>
      <c r="E3066" t="s">
        <v>1161</v>
      </c>
      <c r="F3066" t="s">
        <v>907</v>
      </c>
      <c r="G3066">
        <v>2021</v>
      </c>
      <c r="H3066">
        <v>1</v>
      </c>
      <c r="I3066" t="s">
        <v>858</v>
      </c>
      <c r="J3066" s="29">
        <v>44226</v>
      </c>
      <c r="K3066" t="s">
        <v>744</v>
      </c>
      <c r="L3066" t="s">
        <v>847</v>
      </c>
      <c r="M3066" t="s">
        <v>908</v>
      </c>
      <c r="N3066" t="s">
        <v>909</v>
      </c>
      <c r="O3066" t="s">
        <v>872</v>
      </c>
      <c r="P3066" t="s">
        <v>673</v>
      </c>
      <c r="Q3066" t="s">
        <v>749</v>
      </c>
      <c r="R3066" t="s">
        <v>649</v>
      </c>
      <c r="S3066" t="s">
        <v>700</v>
      </c>
      <c r="T3066" t="s">
        <v>751</v>
      </c>
      <c r="U3066" t="s">
        <v>752</v>
      </c>
      <c r="V3066" t="s">
        <v>753</v>
      </c>
      <c r="W3066" t="s">
        <v>1135</v>
      </c>
      <c r="X3066" t="s">
        <v>1136</v>
      </c>
      <c r="Y3066" t="s">
        <v>755</v>
      </c>
      <c r="Z3066" t="s">
        <v>380</v>
      </c>
      <c r="AA3066" t="s">
        <v>756</v>
      </c>
      <c r="AB3066" t="s">
        <v>1137</v>
      </c>
      <c r="AC3066" t="s">
        <v>758</v>
      </c>
      <c r="AD3066" t="s">
        <v>759</v>
      </c>
      <c r="AE3066" t="s">
        <v>247</v>
      </c>
      <c r="AF3066" t="s">
        <v>925</v>
      </c>
      <c r="AG3066" t="s">
        <v>761</v>
      </c>
      <c r="AH3066" t="s">
        <v>762</v>
      </c>
      <c r="AI3066" t="s">
        <v>926</v>
      </c>
      <c r="AJ3066">
        <v>10099.48</v>
      </c>
      <c r="AK3066">
        <v>0</v>
      </c>
      <c r="AL3066">
        <v>0</v>
      </c>
      <c r="AM3066" t="s">
        <v>764</v>
      </c>
      <c r="AN3066" t="s">
        <v>764</v>
      </c>
      <c r="AO3066" t="s">
        <v>764</v>
      </c>
    </row>
    <row r="3067" spans="1:41" x14ac:dyDescent="0.35">
      <c r="A3067">
        <v>1453643</v>
      </c>
      <c r="B3067" t="s">
        <v>740</v>
      </c>
      <c r="C3067" t="s">
        <v>741</v>
      </c>
      <c r="D3067" t="e">
        <v>#N/A</v>
      </c>
      <c r="E3067" t="s">
        <v>1162</v>
      </c>
      <c r="F3067" t="s">
        <v>907</v>
      </c>
      <c r="G3067">
        <v>2021</v>
      </c>
      <c r="H3067">
        <v>1</v>
      </c>
      <c r="I3067" t="s">
        <v>858</v>
      </c>
      <c r="J3067" s="29">
        <v>44224</v>
      </c>
      <c r="K3067" t="s">
        <v>744</v>
      </c>
      <c r="L3067" t="s">
        <v>745</v>
      </c>
      <c r="M3067" t="s">
        <v>910</v>
      </c>
      <c r="N3067" t="s">
        <v>911</v>
      </c>
      <c r="O3067" t="s">
        <v>912</v>
      </c>
      <c r="P3067" t="s">
        <v>673</v>
      </c>
      <c r="Q3067" t="s">
        <v>749</v>
      </c>
      <c r="R3067" t="s">
        <v>647</v>
      </c>
      <c r="S3067" t="s">
        <v>778</v>
      </c>
      <c r="T3067" t="s">
        <v>751</v>
      </c>
      <c r="U3067" t="s">
        <v>752</v>
      </c>
      <c r="V3067" t="s">
        <v>753</v>
      </c>
      <c r="W3067" t="s">
        <v>1135</v>
      </c>
      <c r="X3067" t="s">
        <v>1136</v>
      </c>
      <c r="Y3067" t="s">
        <v>755</v>
      </c>
      <c r="Z3067" t="s">
        <v>380</v>
      </c>
      <c r="AA3067" t="s">
        <v>756</v>
      </c>
      <c r="AB3067" t="s">
        <v>1137</v>
      </c>
      <c r="AC3067" t="s">
        <v>758</v>
      </c>
      <c r="AD3067" t="s">
        <v>759</v>
      </c>
      <c r="AE3067" t="s">
        <v>472</v>
      </c>
      <c r="AF3067" t="s">
        <v>925</v>
      </c>
      <c r="AG3067" t="s">
        <v>761</v>
      </c>
      <c r="AH3067" t="s">
        <v>762</v>
      </c>
      <c r="AI3067" t="s">
        <v>926</v>
      </c>
      <c r="AJ3067">
        <v>1784.01</v>
      </c>
      <c r="AK3067">
        <v>0</v>
      </c>
      <c r="AL3067">
        <v>0</v>
      </c>
      <c r="AM3067" t="s">
        <v>764</v>
      </c>
      <c r="AN3067" t="s">
        <v>764</v>
      </c>
      <c r="AO3067" t="s">
        <v>764</v>
      </c>
    </row>
    <row r="3068" spans="1:41" x14ac:dyDescent="0.35">
      <c r="A3068">
        <v>1691556</v>
      </c>
      <c r="B3068" t="s">
        <v>740</v>
      </c>
      <c r="C3068" t="s">
        <v>741</v>
      </c>
      <c r="D3068" t="e">
        <v>#N/A</v>
      </c>
      <c r="E3068" t="s">
        <v>1164</v>
      </c>
      <c r="F3068" t="s">
        <v>907</v>
      </c>
      <c r="G3068">
        <v>2021</v>
      </c>
      <c r="H3068">
        <v>1</v>
      </c>
      <c r="I3068" t="s">
        <v>858</v>
      </c>
      <c r="J3068" s="29">
        <v>44224</v>
      </c>
      <c r="K3068" t="s">
        <v>744</v>
      </c>
      <c r="L3068" t="s">
        <v>745</v>
      </c>
      <c r="M3068" t="s">
        <v>910</v>
      </c>
      <c r="N3068" t="s">
        <v>911</v>
      </c>
      <c r="O3068" t="s">
        <v>912</v>
      </c>
      <c r="P3068" t="s">
        <v>673</v>
      </c>
      <c r="Q3068" t="s">
        <v>749</v>
      </c>
      <c r="R3068" t="s">
        <v>585</v>
      </c>
      <c r="S3068" t="s">
        <v>706</v>
      </c>
      <c r="T3068" t="s">
        <v>751</v>
      </c>
      <c r="U3068" t="s">
        <v>752</v>
      </c>
      <c r="V3068" t="s">
        <v>753</v>
      </c>
      <c r="W3068" t="s">
        <v>1135</v>
      </c>
      <c r="X3068" t="s">
        <v>1136</v>
      </c>
      <c r="Y3068" t="s">
        <v>755</v>
      </c>
      <c r="Z3068" t="s">
        <v>380</v>
      </c>
      <c r="AA3068" t="s">
        <v>756</v>
      </c>
      <c r="AB3068" t="s">
        <v>1137</v>
      </c>
      <c r="AC3068" t="s">
        <v>758</v>
      </c>
      <c r="AD3068" t="s">
        <v>759</v>
      </c>
      <c r="AE3068" t="s">
        <v>766</v>
      </c>
      <c r="AF3068" t="s">
        <v>925</v>
      </c>
      <c r="AG3068" t="s">
        <v>761</v>
      </c>
      <c r="AH3068" t="s">
        <v>762</v>
      </c>
      <c r="AI3068" t="s">
        <v>926</v>
      </c>
      <c r="AJ3068">
        <v>10600.41</v>
      </c>
      <c r="AK3068">
        <v>0</v>
      </c>
      <c r="AL3068">
        <v>0</v>
      </c>
      <c r="AM3068" t="s">
        <v>764</v>
      </c>
      <c r="AN3068" t="s">
        <v>764</v>
      </c>
      <c r="AO3068" t="s">
        <v>764</v>
      </c>
    </row>
    <row r="3069" spans="1:41" x14ac:dyDescent="0.35">
      <c r="A3069">
        <v>1720233</v>
      </c>
      <c r="B3069" t="s">
        <v>740</v>
      </c>
      <c r="C3069" t="s">
        <v>741</v>
      </c>
      <c r="D3069" t="e">
        <v>#N/A</v>
      </c>
      <c r="E3069" t="s">
        <v>1170</v>
      </c>
      <c r="F3069" t="s">
        <v>907</v>
      </c>
      <c r="G3069">
        <v>2021</v>
      </c>
      <c r="H3069">
        <v>1</v>
      </c>
      <c r="I3069" t="s">
        <v>858</v>
      </c>
      <c r="J3069" s="29">
        <v>44226</v>
      </c>
      <c r="K3069" t="s">
        <v>744</v>
      </c>
      <c r="L3069" t="s">
        <v>847</v>
      </c>
      <c r="M3069" t="s">
        <v>908</v>
      </c>
      <c r="N3069" t="s">
        <v>909</v>
      </c>
      <c r="O3069" t="s">
        <v>872</v>
      </c>
      <c r="P3069" t="s">
        <v>673</v>
      </c>
      <c r="Q3069" t="s">
        <v>749</v>
      </c>
      <c r="R3069" t="s">
        <v>583</v>
      </c>
      <c r="S3069" t="s">
        <v>689</v>
      </c>
      <c r="T3069" t="s">
        <v>751</v>
      </c>
      <c r="U3069" t="s">
        <v>752</v>
      </c>
      <c r="V3069" t="s">
        <v>753</v>
      </c>
      <c r="W3069" t="s">
        <v>1135</v>
      </c>
      <c r="X3069" t="s">
        <v>1136</v>
      </c>
      <c r="Y3069" t="s">
        <v>755</v>
      </c>
      <c r="Z3069" t="s">
        <v>380</v>
      </c>
      <c r="AA3069" t="s">
        <v>756</v>
      </c>
      <c r="AB3069" t="s">
        <v>1137</v>
      </c>
      <c r="AC3069" t="s">
        <v>758</v>
      </c>
      <c r="AD3069" t="s">
        <v>759</v>
      </c>
      <c r="AE3069" t="s">
        <v>768</v>
      </c>
      <c r="AF3069" t="s">
        <v>925</v>
      </c>
      <c r="AG3069" t="s">
        <v>761</v>
      </c>
      <c r="AH3069" t="s">
        <v>762</v>
      </c>
      <c r="AI3069" t="s">
        <v>926</v>
      </c>
      <c r="AJ3069">
        <v>2332.75</v>
      </c>
      <c r="AK3069">
        <v>0</v>
      </c>
      <c r="AL3069">
        <v>0</v>
      </c>
      <c r="AM3069" t="s">
        <v>764</v>
      </c>
      <c r="AN3069" t="s">
        <v>764</v>
      </c>
      <c r="AO3069" t="s">
        <v>764</v>
      </c>
    </row>
    <row r="3070" spans="1:41" x14ac:dyDescent="0.35">
      <c r="A3070">
        <v>1720233</v>
      </c>
      <c r="B3070" t="s">
        <v>740</v>
      </c>
      <c r="C3070" t="s">
        <v>741</v>
      </c>
      <c r="D3070" t="e">
        <v>#N/A</v>
      </c>
      <c r="E3070" t="s">
        <v>1170</v>
      </c>
      <c r="F3070" t="s">
        <v>907</v>
      </c>
      <c r="G3070">
        <v>2021</v>
      </c>
      <c r="H3070">
        <v>1</v>
      </c>
      <c r="I3070" t="s">
        <v>858</v>
      </c>
      <c r="J3070" s="29">
        <v>44226</v>
      </c>
      <c r="K3070" t="s">
        <v>744</v>
      </c>
      <c r="L3070" t="s">
        <v>847</v>
      </c>
      <c r="M3070" t="s">
        <v>908</v>
      </c>
      <c r="N3070" t="s">
        <v>909</v>
      </c>
      <c r="O3070" t="s">
        <v>872</v>
      </c>
      <c r="P3070" t="s">
        <v>673</v>
      </c>
      <c r="Q3070" t="s">
        <v>749</v>
      </c>
      <c r="R3070" t="s">
        <v>583</v>
      </c>
      <c r="S3070" t="s">
        <v>689</v>
      </c>
      <c r="T3070" t="s">
        <v>751</v>
      </c>
      <c r="U3070" t="s">
        <v>752</v>
      </c>
      <c r="V3070" t="s">
        <v>753</v>
      </c>
      <c r="W3070" t="s">
        <v>1135</v>
      </c>
      <c r="X3070" t="s">
        <v>1136</v>
      </c>
      <c r="Y3070" t="s">
        <v>755</v>
      </c>
      <c r="Z3070" t="s">
        <v>380</v>
      </c>
      <c r="AA3070" t="s">
        <v>756</v>
      </c>
      <c r="AB3070" t="s">
        <v>1137</v>
      </c>
      <c r="AC3070" t="s">
        <v>758</v>
      </c>
      <c r="AD3070" t="s">
        <v>759</v>
      </c>
      <c r="AE3070" t="s">
        <v>768</v>
      </c>
      <c r="AF3070" t="s">
        <v>925</v>
      </c>
      <c r="AG3070" t="s">
        <v>761</v>
      </c>
      <c r="AH3070" t="s">
        <v>762</v>
      </c>
      <c r="AI3070" t="s">
        <v>926</v>
      </c>
      <c r="AJ3070">
        <v>910.24</v>
      </c>
      <c r="AK3070">
        <v>0</v>
      </c>
      <c r="AL3070">
        <v>0</v>
      </c>
      <c r="AM3070" t="s">
        <v>764</v>
      </c>
      <c r="AN3070" t="s">
        <v>764</v>
      </c>
      <c r="AO3070" t="s">
        <v>764</v>
      </c>
    </row>
    <row r="3071" spans="1:41" x14ac:dyDescent="0.35">
      <c r="A3071">
        <v>1095413</v>
      </c>
      <c r="B3071" t="s">
        <v>740</v>
      </c>
      <c r="C3071" t="s">
        <v>741</v>
      </c>
      <c r="D3071" t="e">
        <v>#N/A</v>
      </c>
      <c r="E3071" t="s">
        <v>1165</v>
      </c>
      <c r="F3071" t="s">
        <v>907</v>
      </c>
      <c r="G3071">
        <v>2021</v>
      </c>
      <c r="H3071">
        <v>1</v>
      </c>
      <c r="I3071" t="s">
        <v>858</v>
      </c>
      <c r="J3071" s="29">
        <v>44226</v>
      </c>
      <c r="K3071" t="s">
        <v>744</v>
      </c>
      <c r="L3071" t="s">
        <v>847</v>
      </c>
      <c r="M3071" t="s">
        <v>908</v>
      </c>
      <c r="N3071" t="s">
        <v>909</v>
      </c>
      <c r="O3071" t="s">
        <v>872</v>
      </c>
      <c r="P3071" t="s">
        <v>673</v>
      </c>
      <c r="Q3071" t="s">
        <v>749</v>
      </c>
      <c r="R3071" t="s">
        <v>583</v>
      </c>
      <c r="S3071" t="s">
        <v>689</v>
      </c>
      <c r="T3071" t="s">
        <v>751</v>
      </c>
      <c r="U3071" t="s">
        <v>752</v>
      </c>
      <c r="V3071" t="s">
        <v>753</v>
      </c>
      <c r="W3071" t="s">
        <v>1166</v>
      </c>
      <c r="X3071" t="s">
        <v>1167</v>
      </c>
      <c r="Y3071" t="s">
        <v>755</v>
      </c>
      <c r="Z3071" t="s">
        <v>380</v>
      </c>
      <c r="AA3071" t="s">
        <v>756</v>
      </c>
      <c r="AB3071" t="s">
        <v>1137</v>
      </c>
      <c r="AC3071" t="s">
        <v>758</v>
      </c>
      <c r="AD3071" t="s">
        <v>759</v>
      </c>
      <c r="AE3071" t="s">
        <v>768</v>
      </c>
      <c r="AF3071" t="s">
        <v>1168</v>
      </c>
      <c r="AG3071" t="s">
        <v>761</v>
      </c>
      <c r="AH3071" t="s">
        <v>762</v>
      </c>
      <c r="AI3071" t="s">
        <v>1169</v>
      </c>
      <c r="AJ3071">
        <v>1653.36</v>
      </c>
      <c r="AK3071">
        <v>0</v>
      </c>
      <c r="AL3071">
        <v>0</v>
      </c>
      <c r="AM3071" t="s">
        <v>764</v>
      </c>
      <c r="AN3071" t="s">
        <v>764</v>
      </c>
      <c r="AO3071" t="s">
        <v>764</v>
      </c>
    </row>
    <row r="3072" spans="1:41" x14ac:dyDescent="0.35">
      <c r="A3072">
        <v>1095413</v>
      </c>
      <c r="B3072" t="s">
        <v>740</v>
      </c>
      <c r="C3072" t="s">
        <v>741</v>
      </c>
      <c r="D3072" t="e">
        <v>#N/A</v>
      </c>
      <c r="E3072" t="s">
        <v>1165</v>
      </c>
      <c r="F3072" t="s">
        <v>907</v>
      </c>
      <c r="G3072">
        <v>2021</v>
      </c>
      <c r="H3072">
        <v>1</v>
      </c>
      <c r="I3072" t="s">
        <v>858</v>
      </c>
      <c r="J3072" s="29">
        <v>44226</v>
      </c>
      <c r="K3072" t="s">
        <v>744</v>
      </c>
      <c r="L3072" t="s">
        <v>847</v>
      </c>
      <c r="M3072" t="s">
        <v>908</v>
      </c>
      <c r="N3072" t="s">
        <v>909</v>
      </c>
      <c r="O3072" t="s">
        <v>872</v>
      </c>
      <c r="P3072" t="s">
        <v>673</v>
      </c>
      <c r="Q3072" t="s">
        <v>749</v>
      </c>
      <c r="R3072" t="s">
        <v>583</v>
      </c>
      <c r="S3072" t="s">
        <v>689</v>
      </c>
      <c r="T3072" t="s">
        <v>751</v>
      </c>
      <c r="U3072" t="s">
        <v>752</v>
      </c>
      <c r="V3072" t="s">
        <v>753</v>
      </c>
      <c r="W3072" t="s">
        <v>1166</v>
      </c>
      <c r="X3072" t="s">
        <v>1167</v>
      </c>
      <c r="Y3072" t="s">
        <v>755</v>
      </c>
      <c r="Z3072" t="s">
        <v>380</v>
      </c>
      <c r="AA3072" t="s">
        <v>756</v>
      </c>
      <c r="AB3072" t="s">
        <v>1137</v>
      </c>
      <c r="AC3072" t="s">
        <v>758</v>
      </c>
      <c r="AD3072" t="s">
        <v>759</v>
      </c>
      <c r="AE3072" t="s">
        <v>768</v>
      </c>
      <c r="AF3072" t="s">
        <v>1168</v>
      </c>
      <c r="AG3072" t="s">
        <v>761</v>
      </c>
      <c r="AH3072" t="s">
        <v>762</v>
      </c>
      <c r="AI3072" t="s">
        <v>1169</v>
      </c>
      <c r="AJ3072">
        <v>1119.31</v>
      </c>
      <c r="AK3072">
        <v>0</v>
      </c>
      <c r="AL3072">
        <v>0</v>
      </c>
      <c r="AM3072" t="s">
        <v>764</v>
      </c>
      <c r="AN3072" t="s">
        <v>764</v>
      </c>
      <c r="AO3072" t="s">
        <v>764</v>
      </c>
    </row>
    <row r="3073" spans="1:41" x14ac:dyDescent="0.35">
      <c r="A3073">
        <v>1027531</v>
      </c>
      <c r="B3073" t="s">
        <v>740</v>
      </c>
      <c r="C3073" t="s">
        <v>741</v>
      </c>
      <c r="D3073" t="s">
        <v>408</v>
      </c>
      <c r="E3073" t="s">
        <v>572</v>
      </c>
      <c r="F3073" t="s">
        <v>742</v>
      </c>
      <c r="G3073">
        <v>2021</v>
      </c>
      <c r="H3073">
        <v>6</v>
      </c>
      <c r="I3073" t="s">
        <v>743</v>
      </c>
      <c r="J3073" s="29">
        <v>44377</v>
      </c>
      <c r="K3073" t="s">
        <v>744</v>
      </c>
      <c r="L3073" t="s">
        <v>745</v>
      </c>
      <c r="M3073" t="s">
        <v>746</v>
      </c>
      <c r="N3073" t="s">
        <v>747</v>
      </c>
      <c r="O3073" t="s">
        <v>748</v>
      </c>
      <c r="P3073" t="s">
        <v>673</v>
      </c>
      <c r="Q3073" t="s">
        <v>749</v>
      </c>
      <c r="R3073" t="s">
        <v>561</v>
      </c>
      <c r="S3073" t="s">
        <v>1037</v>
      </c>
      <c r="T3073" t="s">
        <v>751</v>
      </c>
      <c r="U3073" t="s">
        <v>752</v>
      </c>
      <c r="V3073" t="s">
        <v>753</v>
      </c>
      <c r="W3073" t="s">
        <v>469</v>
      </c>
      <c r="X3073" t="s">
        <v>1174</v>
      </c>
      <c r="Y3073" t="s">
        <v>755</v>
      </c>
      <c r="Z3073" t="s">
        <v>380</v>
      </c>
      <c r="AA3073" t="s">
        <v>1175</v>
      </c>
      <c r="AB3073" t="s">
        <v>1176</v>
      </c>
      <c r="AC3073" t="s">
        <v>758</v>
      </c>
      <c r="AD3073" t="s">
        <v>1176</v>
      </c>
      <c r="AE3073" t="s">
        <v>562</v>
      </c>
      <c r="AF3073" t="s">
        <v>882</v>
      </c>
      <c r="AG3073" t="s">
        <v>761</v>
      </c>
      <c r="AH3073" t="s">
        <v>762</v>
      </c>
      <c r="AI3073" t="s">
        <v>883</v>
      </c>
      <c r="AJ3073">
        <v>68.81</v>
      </c>
      <c r="AK3073">
        <v>0</v>
      </c>
      <c r="AL3073">
        <v>0</v>
      </c>
      <c r="AM3073" t="s">
        <v>764</v>
      </c>
      <c r="AN3073" t="s">
        <v>764</v>
      </c>
      <c r="AO3073" t="s">
        <v>764</v>
      </c>
    </row>
    <row r="3074" spans="1:41" x14ac:dyDescent="0.35">
      <c r="A3074">
        <v>1027531</v>
      </c>
      <c r="B3074" t="s">
        <v>740</v>
      </c>
      <c r="C3074" t="s">
        <v>741</v>
      </c>
      <c r="D3074" t="s">
        <v>408</v>
      </c>
      <c r="E3074" t="s">
        <v>572</v>
      </c>
      <c r="F3074" t="s">
        <v>742</v>
      </c>
      <c r="G3074">
        <v>2021</v>
      </c>
      <c r="H3074">
        <v>6</v>
      </c>
      <c r="I3074" t="s">
        <v>743</v>
      </c>
      <c r="J3074" s="29">
        <v>44377</v>
      </c>
      <c r="K3074" t="s">
        <v>744</v>
      </c>
      <c r="L3074" t="s">
        <v>769</v>
      </c>
      <c r="M3074" t="s">
        <v>770</v>
      </c>
      <c r="N3074" t="s">
        <v>771</v>
      </c>
      <c r="O3074" t="s">
        <v>772</v>
      </c>
      <c r="P3074" t="s">
        <v>673</v>
      </c>
      <c r="Q3074" t="s">
        <v>749</v>
      </c>
      <c r="R3074" t="s">
        <v>561</v>
      </c>
      <c r="S3074" t="s">
        <v>1037</v>
      </c>
      <c r="T3074" t="s">
        <v>751</v>
      </c>
      <c r="U3074" t="s">
        <v>752</v>
      </c>
      <c r="V3074" t="s">
        <v>753</v>
      </c>
      <c r="W3074" t="s">
        <v>469</v>
      </c>
      <c r="X3074" t="s">
        <v>1174</v>
      </c>
      <c r="Y3074" t="s">
        <v>755</v>
      </c>
      <c r="Z3074" t="s">
        <v>380</v>
      </c>
      <c r="AA3074" t="s">
        <v>1175</v>
      </c>
      <c r="AB3074" t="s">
        <v>1176</v>
      </c>
      <c r="AC3074" t="s">
        <v>758</v>
      </c>
      <c r="AD3074" t="s">
        <v>1176</v>
      </c>
      <c r="AE3074" t="s">
        <v>562</v>
      </c>
      <c r="AF3074" t="s">
        <v>882</v>
      </c>
      <c r="AG3074" t="s">
        <v>761</v>
      </c>
      <c r="AH3074" t="s">
        <v>762</v>
      </c>
      <c r="AI3074" t="s">
        <v>883</v>
      </c>
      <c r="AJ3074">
        <v>1.58</v>
      </c>
      <c r="AK3074">
        <v>0</v>
      </c>
      <c r="AL3074">
        <v>0</v>
      </c>
      <c r="AM3074" t="s">
        <v>764</v>
      </c>
      <c r="AN3074" t="s">
        <v>764</v>
      </c>
      <c r="AO3074" t="s">
        <v>764</v>
      </c>
    </row>
    <row r="3075" spans="1:41" x14ac:dyDescent="0.35">
      <c r="A3075">
        <v>1027531</v>
      </c>
      <c r="B3075" t="s">
        <v>740</v>
      </c>
      <c r="C3075" t="s">
        <v>741</v>
      </c>
      <c r="D3075" t="s">
        <v>408</v>
      </c>
      <c r="E3075" t="s">
        <v>572</v>
      </c>
      <c r="F3075" t="s">
        <v>742</v>
      </c>
      <c r="G3075">
        <v>2021</v>
      </c>
      <c r="H3075">
        <v>6</v>
      </c>
      <c r="I3075" t="s">
        <v>743</v>
      </c>
      <c r="J3075" s="29">
        <v>44377</v>
      </c>
      <c r="K3075" t="s">
        <v>744</v>
      </c>
      <c r="L3075" t="s">
        <v>769</v>
      </c>
      <c r="M3075" t="s">
        <v>774</v>
      </c>
      <c r="N3075" t="s">
        <v>775</v>
      </c>
      <c r="O3075" t="s">
        <v>772</v>
      </c>
      <c r="P3075" t="s">
        <v>673</v>
      </c>
      <c r="Q3075" t="s">
        <v>749</v>
      </c>
      <c r="R3075" t="s">
        <v>561</v>
      </c>
      <c r="S3075" t="s">
        <v>1037</v>
      </c>
      <c r="T3075" t="s">
        <v>751</v>
      </c>
      <c r="U3075" t="s">
        <v>752</v>
      </c>
      <c r="V3075" t="s">
        <v>753</v>
      </c>
      <c r="W3075" t="s">
        <v>469</v>
      </c>
      <c r="X3075" t="s">
        <v>1174</v>
      </c>
      <c r="Y3075" t="s">
        <v>755</v>
      </c>
      <c r="Z3075" t="s">
        <v>380</v>
      </c>
      <c r="AA3075" t="s">
        <v>1175</v>
      </c>
      <c r="AB3075" t="s">
        <v>1176</v>
      </c>
      <c r="AC3075" t="s">
        <v>758</v>
      </c>
      <c r="AD3075" t="s">
        <v>1176</v>
      </c>
      <c r="AE3075" t="s">
        <v>562</v>
      </c>
      <c r="AF3075" t="s">
        <v>882</v>
      </c>
      <c r="AG3075" t="s">
        <v>761</v>
      </c>
      <c r="AH3075" t="s">
        <v>762</v>
      </c>
      <c r="AI3075" t="s">
        <v>883</v>
      </c>
      <c r="AJ3075">
        <v>-1.58</v>
      </c>
      <c r="AK3075">
        <v>0</v>
      </c>
      <c r="AL3075">
        <v>0</v>
      </c>
      <c r="AM3075" t="s">
        <v>764</v>
      </c>
      <c r="AN3075" t="s">
        <v>764</v>
      </c>
      <c r="AO3075" t="s">
        <v>764</v>
      </c>
    </row>
    <row r="3076" spans="1:41" x14ac:dyDescent="0.35">
      <c r="A3076">
        <v>1027531</v>
      </c>
      <c r="B3076" t="s">
        <v>740</v>
      </c>
      <c r="C3076" t="s">
        <v>741</v>
      </c>
      <c r="D3076" t="s">
        <v>408</v>
      </c>
      <c r="E3076" t="s">
        <v>572</v>
      </c>
      <c r="F3076" t="s">
        <v>742</v>
      </c>
      <c r="G3076">
        <v>2021</v>
      </c>
      <c r="H3076">
        <v>6</v>
      </c>
      <c r="I3076" t="s">
        <v>743</v>
      </c>
      <c r="J3076" s="29">
        <v>44377</v>
      </c>
      <c r="K3076" t="s">
        <v>744</v>
      </c>
      <c r="L3076" t="s">
        <v>769</v>
      </c>
      <c r="M3076" t="s">
        <v>776</v>
      </c>
      <c r="N3076" t="s">
        <v>777</v>
      </c>
      <c r="O3076" t="s">
        <v>772</v>
      </c>
      <c r="P3076" t="s">
        <v>673</v>
      </c>
      <c r="Q3076" t="s">
        <v>749</v>
      </c>
      <c r="R3076" t="s">
        <v>561</v>
      </c>
      <c r="S3076" t="s">
        <v>1037</v>
      </c>
      <c r="T3076" t="s">
        <v>751</v>
      </c>
      <c r="U3076" t="s">
        <v>752</v>
      </c>
      <c r="V3076" t="s">
        <v>753</v>
      </c>
      <c r="W3076" t="s">
        <v>469</v>
      </c>
      <c r="X3076" t="s">
        <v>1174</v>
      </c>
      <c r="Y3076" t="s">
        <v>755</v>
      </c>
      <c r="Z3076" t="s">
        <v>380</v>
      </c>
      <c r="AA3076" t="s">
        <v>1175</v>
      </c>
      <c r="AB3076" t="s">
        <v>1176</v>
      </c>
      <c r="AC3076" t="s">
        <v>758</v>
      </c>
      <c r="AD3076" t="s">
        <v>1176</v>
      </c>
      <c r="AE3076" t="s">
        <v>562</v>
      </c>
      <c r="AF3076" t="s">
        <v>882</v>
      </c>
      <c r="AG3076" t="s">
        <v>761</v>
      </c>
      <c r="AH3076" t="s">
        <v>762</v>
      </c>
      <c r="AI3076" t="s">
        <v>883</v>
      </c>
      <c r="AJ3076">
        <v>1.58</v>
      </c>
      <c r="AK3076">
        <v>0</v>
      </c>
      <c r="AL3076">
        <v>0</v>
      </c>
      <c r="AM3076" t="s">
        <v>764</v>
      </c>
      <c r="AN3076" t="s">
        <v>764</v>
      </c>
      <c r="AO3076" t="s">
        <v>764</v>
      </c>
    </row>
    <row r="3077" spans="1:41" x14ac:dyDescent="0.35">
      <c r="A3077">
        <v>1027530</v>
      </c>
      <c r="B3077" t="s">
        <v>740</v>
      </c>
      <c r="C3077" t="s">
        <v>741</v>
      </c>
      <c r="D3077" t="s">
        <v>408</v>
      </c>
      <c r="E3077" t="s">
        <v>571</v>
      </c>
      <c r="F3077" t="s">
        <v>742</v>
      </c>
      <c r="G3077">
        <v>2021</v>
      </c>
      <c r="H3077">
        <v>6</v>
      </c>
      <c r="I3077" t="s">
        <v>743</v>
      </c>
      <c r="J3077" s="29">
        <v>44377</v>
      </c>
      <c r="K3077" t="s">
        <v>744</v>
      </c>
      <c r="L3077" t="s">
        <v>769</v>
      </c>
      <c r="M3077" t="s">
        <v>770</v>
      </c>
      <c r="N3077" t="s">
        <v>771</v>
      </c>
      <c r="O3077" t="s">
        <v>772</v>
      </c>
      <c r="P3077" t="s">
        <v>673</v>
      </c>
      <c r="Q3077" t="s">
        <v>749</v>
      </c>
      <c r="R3077" t="s">
        <v>561</v>
      </c>
      <c r="S3077" t="s">
        <v>1037</v>
      </c>
      <c r="T3077" t="s">
        <v>751</v>
      </c>
      <c r="U3077" t="s">
        <v>752</v>
      </c>
      <c r="V3077" t="s">
        <v>753</v>
      </c>
      <c r="W3077" t="s">
        <v>467</v>
      </c>
      <c r="X3077" t="s">
        <v>1177</v>
      </c>
      <c r="Y3077" t="s">
        <v>755</v>
      </c>
      <c r="Z3077" t="s">
        <v>380</v>
      </c>
      <c r="AA3077" t="s">
        <v>1175</v>
      </c>
      <c r="AB3077" t="s">
        <v>1176</v>
      </c>
      <c r="AC3077" t="s">
        <v>758</v>
      </c>
      <c r="AD3077" t="s">
        <v>1176</v>
      </c>
      <c r="AE3077" t="s">
        <v>562</v>
      </c>
      <c r="AF3077" t="s">
        <v>882</v>
      </c>
      <c r="AG3077" t="s">
        <v>761</v>
      </c>
      <c r="AH3077" t="s">
        <v>762</v>
      </c>
      <c r="AI3077" t="s">
        <v>883</v>
      </c>
      <c r="AJ3077">
        <v>22.33</v>
      </c>
      <c r="AK3077">
        <v>0</v>
      </c>
      <c r="AL3077">
        <v>0</v>
      </c>
      <c r="AM3077" t="s">
        <v>764</v>
      </c>
      <c r="AN3077" t="s">
        <v>764</v>
      </c>
      <c r="AO3077" t="s">
        <v>764</v>
      </c>
    </row>
    <row r="3078" spans="1:41" x14ac:dyDescent="0.35">
      <c r="A3078">
        <v>1027530</v>
      </c>
      <c r="B3078" t="s">
        <v>740</v>
      </c>
      <c r="C3078" t="s">
        <v>741</v>
      </c>
      <c r="D3078" t="s">
        <v>408</v>
      </c>
      <c r="E3078" t="s">
        <v>571</v>
      </c>
      <c r="F3078" t="s">
        <v>742</v>
      </c>
      <c r="G3078">
        <v>2021</v>
      </c>
      <c r="H3078">
        <v>6</v>
      </c>
      <c r="I3078" t="s">
        <v>743</v>
      </c>
      <c r="J3078" s="29">
        <v>44377</v>
      </c>
      <c r="K3078" t="s">
        <v>744</v>
      </c>
      <c r="L3078" t="s">
        <v>769</v>
      </c>
      <c r="M3078" t="s">
        <v>774</v>
      </c>
      <c r="N3078" t="s">
        <v>775</v>
      </c>
      <c r="O3078" t="s">
        <v>772</v>
      </c>
      <c r="P3078" t="s">
        <v>673</v>
      </c>
      <c r="Q3078" t="s">
        <v>749</v>
      </c>
      <c r="R3078" t="s">
        <v>561</v>
      </c>
      <c r="S3078" t="s">
        <v>1037</v>
      </c>
      <c r="T3078" t="s">
        <v>751</v>
      </c>
      <c r="U3078" t="s">
        <v>752</v>
      </c>
      <c r="V3078" t="s">
        <v>753</v>
      </c>
      <c r="W3078" t="s">
        <v>467</v>
      </c>
      <c r="X3078" t="s">
        <v>1177</v>
      </c>
      <c r="Y3078" t="s">
        <v>755</v>
      </c>
      <c r="Z3078" t="s">
        <v>380</v>
      </c>
      <c r="AA3078" t="s">
        <v>1175</v>
      </c>
      <c r="AB3078" t="s">
        <v>1176</v>
      </c>
      <c r="AC3078" t="s">
        <v>758</v>
      </c>
      <c r="AD3078" t="s">
        <v>1176</v>
      </c>
      <c r="AE3078" t="s">
        <v>562</v>
      </c>
      <c r="AF3078" t="s">
        <v>882</v>
      </c>
      <c r="AG3078" t="s">
        <v>761</v>
      </c>
      <c r="AH3078" t="s">
        <v>762</v>
      </c>
      <c r="AI3078" t="s">
        <v>883</v>
      </c>
      <c r="AJ3078">
        <v>-22.33</v>
      </c>
      <c r="AK3078">
        <v>0</v>
      </c>
      <c r="AL3078">
        <v>0</v>
      </c>
      <c r="AM3078" t="s">
        <v>764</v>
      </c>
      <c r="AN3078" t="s">
        <v>764</v>
      </c>
      <c r="AO3078" t="s">
        <v>764</v>
      </c>
    </row>
    <row r="3079" spans="1:41" x14ac:dyDescent="0.35">
      <c r="A3079">
        <v>1027530</v>
      </c>
      <c r="B3079" t="s">
        <v>740</v>
      </c>
      <c r="C3079" t="s">
        <v>741</v>
      </c>
      <c r="D3079" t="s">
        <v>408</v>
      </c>
      <c r="E3079" t="s">
        <v>571</v>
      </c>
      <c r="F3079" t="s">
        <v>742</v>
      </c>
      <c r="G3079">
        <v>2021</v>
      </c>
      <c r="H3079">
        <v>6</v>
      </c>
      <c r="I3079" t="s">
        <v>743</v>
      </c>
      <c r="J3079" s="29">
        <v>44377</v>
      </c>
      <c r="K3079" t="s">
        <v>744</v>
      </c>
      <c r="L3079" t="s">
        <v>745</v>
      </c>
      <c r="M3079" t="s">
        <v>746</v>
      </c>
      <c r="N3079" t="s">
        <v>747</v>
      </c>
      <c r="O3079" t="s">
        <v>748</v>
      </c>
      <c r="P3079" t="s">
        <v>673</v>
      </c>
      <c r="Q3079" t="s">
        <v>749</v>
      </c>
      <c r="R3079" t="s">
        <v>561</v>
      </c>
      <c r="S3079" t="s">
        <v>1037</v>
      </c>
      <c r="T3079" t="s">
        <v>751</v>
      </c>
      <c r="U3079" t="s">
        <v>752</v>
      </c>
      <c r="V3079" t="s">
        <v>753</v>
      </c>
      <c r="W3079" t="s">
        <v>467</v>
      </c>
      <c r="X3079" t="s">
        <v>1177</v>
      </c>
      <c r="Y3079" t="s">
        <v>755</v>
      </c>
      <c r="Z3079" t="s">
        <v>380</v>
      </c>
      <c r="AA3079" t="s">
        <v>1175</v>
      </c>
      <c r="AB3079" t="s">
        <v>1176</v>
      </c>
      <c r="AC3079" t="s">
        <v>758</v>
      </c>
      <c r="AD3079" t="s">
        <v>1176</v>
      </c>
      <c r="AE3079" t="s">
        <v>562</v>
      </c>
      <c r="AF3079" t="s">
        <v>882</v>
      </c>
      <c r="AG3079" t="s">
        <v>761</v>
      </c>
      <c r="AH3079" t="s">
        <v>762</v>
      </c>
      <c r="AI3079" t="s">
        <v>883</v>
      </c>
      <c r="AJ3079">
        <v>385.56</v>
      </c>
      <c r="AK3079">
        <v>0</v>
      </c>
      <c r="AL3079">
        <v>0</v>
      </c>
      <c r="AM3079" t="s">
        <v>764</v>
      </c>
      <c r="AN3079" t="s">
        <v>764</v>
      </c>
      <c r="AO3079" t="s">
        <v>764</v>
      </c>
    </row>
    <row r="3080" spans="1:41" x14ac:dyDescent="0.35">
      <c r="A3080">
        <v>1027530</v>
      </c>
      <c r="B3080" t="s">
        <v>740</v>
      </c>
      <c r="C3080" t="s">
        <v>741</v>
      </c>
      <c r="D3080" t="s">
        <v>408</v>
      </c>
      <c r="E3080" t="s">
        <v>571</v>
      </c>
      <c r="F3080" t="s">
        <v>742</v>
      </c>
      <c r="G3080">
        <v>2021</v>
      </c>
      <c r="H3080">
        <v>6</v>
      </c>
      <c r="I3080" t="s">
        <v>743</v>
      </c>
      <c r="J3080" s="29">
        <v>44377</v>
      </c>
      <c r="K3080" t="s">
        <v>744</v>
      </c>
      <c r="L3080" t="s">
        <v>769</v>
      </c>
      <c r="M3080" t="s">
        <v>776</v>
      </c>
      <c r="N3080" t="s">
        <v>777</v>
      </c>
      <c r="O3080" t="s">
        <v>772</v>
      </c>
      <c r="P3080" t="s">
        <v>673</v>
      </c>
      <c r="Q3080" t="s">
        <v>749</v>
      </c>
      <c r="R3080" t="s">
        <v>561</v>
      </c>
      <c r="S3080" t="s">
        <v>1037</v>
      </c>
      <c r="T3080" t="s">
        <v>751</v>
      </c>
      <c r="U3080" t="s">
        <v>752</v>
      </c>
      <c r="V3080" t="s">
        <v>753</v>
      </c>
      <c r="W3080" t="s">
        <v>467</v>
      </c>
      <c r="X3080" t="s">
        <v>1177</v>
      </c>
      <c r="Y3080" t="s">
        <v>755</v>
      </c>
      <c r="Z3080" t="s">
        <v>380</v>
      </c>
      <c r="AA3080" t="s">
        <v>1175</v>
      </c>
      <c r="AB3080" t="s">
        <v>1176</v>
      </c>
      <c r="AC3080" t="s">
        <v>758</v>
      </c>
      <c r="AD3080" t="s">
        <v>1176</v>
      </c>
      <c r="AE3080" t="s">
        <v>562</v>
      </c>
      <c r="AF3080" t="s">
        <v>882</v>
      </c>
      <c r="AG3080" t="s">
        <v>761</v>
      </c>
      <c r="AH3080" t="s">
        <v>762</v>
      </c>
      <c r="AI3080" t="s">
        <v>883</v>
      </c>
      <c r="AJ3080">
        <v>22.33</v>
      </c>
      <c r="AK3080">
        <v>0</v>
      </c>
      <c r="AL3080">
        <v>0</v>
      </c>
      <c r="AM3080" t="s">
        <v>764</v>
      </c>
      <c r="AN3080" t="s">
        <v>764</v>
      </c>
      <c r="AO3080" t="s">
        <v>764</v>
      </c>
    </row>
    <row r="3081" spans="1:41" x14ac:dyDescent="0.35">
      <c r="A3081">
        <v>1027529</v>
      </c>
      <c r="B3081" t="s">
        <v>740</v>
      </c>
      <c r="C3081" t="s">
        <v>741</v>
      </c>
      <c r="D3081" t="s">
        <v>408</v>
      </c>
      <c r="E3081" t="s">
        <v>569</v>
      </c>
      <c r="F3081" t="s">
        <v>742</v>
      </c>
      <c r="G3081">
        <v>2021</v>
      </c>
      <c r="H3081">
        <v>6</v>
      </c>
      <c r="I3081" t="s">
        <v>743</v>
      </c>
      <c r="J3081" s="29">
        <v>44377</v>
      </c>
      <c r="K3081" t="s">
        <v>744</v>
      </c>
      <c r="L3081" t="s">
        <v>769</v>
      </c>
      <c r="M3081" t="s">
        <v>770</v>
      </c>
      <c r="N3081" t="s">
        <v>771</v>
      </c>
      <c r="O3081" t="s">
        <v>772</v>
      </c>
      <c r="P3081" t="s">
        <v>673</v>
      </c>
      <c r="Q3081" t="s">
        <v>749</v>
      </c>
      <c r="R3081" t="s">
        <v>561</v>
      </c>
      <c r="S3081" t="s">
        <v>1037</v>
      </c>
      <c r="T3081" t="s">
        <v>751</v>
      </c>
      <c r="U3081" t="s">
        <v>752</v>
      </c>
      <c r="V3081" t="s">
        <v>753</v>
      </c>
      <c r="W3081" t="s">
        <v>433</v>
      </c>
      <c r="X3081" t="s">
        <v>1178</v>
      </c>
      <c r="Y3081" t="s">
        <v>755</v>
      </c>
      <c r="Z3081" t="s">
        <v>380</v>
      </c>
      <c r="AA3081" t="s">
        <v>1175</v>
      </c>
      <c r="AB3081" t="s">
        <v>1176</v>
      </c>
      <c r="AC3081" t="s">
        <v>758</v>
      </c>
      <c r="AD3081" t="s">
        <v>1176</v>
      </c>
      <c r="AE3081" t="s">
        <v>562</v>
      </c>
      <c r="AF3081" t="s">
        <v>882</v>
      </c>
      <c r="AG3081" t="s">
        <v>761</v>
      </c>
      <c r="AH3081" t="s">
        <v>762</v>
      </c>
      <c r="AI3081" t="s">
        <v>883</v>
      </c>
      <c r="AJ3081">
        <v>15.7</v>
      </c>
      <c r="AK3081">
        <v>0</v>
      </c>
      <c r="AL3081">
        <v>0</v>
      </c>
      <c r="AM3081" t="s">
        <v>764</v>
      </c>
      <c r="AN3081" t="s">
        <v>764</v>
      </c>
      <c r="AO3081" t="s">
        <v>764</v>
      </c>
    </row>
    <row r="3082" spans="1:41" x14ac:dyDescent="0.35">
      <c r="A3082">
        <v>1027529</v>
      </c>
      <c r="B3082" t="s">
        <v>740</v>
      </c>
      <c r="C3082" t="s">
        <v>741</v>
      </c>
      <c r="D3082" t="s">
        <v>408</v>
      </c>
      <c r="E3082" t="s">
        <v>569</v>
      </c>
      <c r="F3082" t="s">
        <v>742</v>
      </c>
      <c r="G3082">
        <v>2021</v>
      </c>
      <c r="H3082">
        <v>6</v>
      </c>
      <c r="I3082" t="s">
        <v>743</v>
      </c>
      <c r="J3082" s="29">
        <v>44377</v>
      </c>
      <c r="K3082" t="s">
        <v>744</v>
      </c>
      <c r="L3082" t="s">
        <v>769</v>
      </c>
      <c r="M3082" t="s">
        <v>774</v>
      </c>
      <c r="N3082" t="s">
        <v>775</v>
      </c>
      <c r="O3082" t="s">
        <v>772</v>
      </c>
      <c r="P3082" t="s">
        <v>673</v>
      </c>
      <c r="Q3082" t="s">
        <v>749</v>
      </c>
      <c r="R3082" t="s">
        <v>561</v>
      </c>
      <c r="S3082" t="s">
        <v>1037</v>
      </c>
      <c r="T3082" t="s">
        <v>751</v>
      </c>
      <c r="U3082" t="s">
        <v>752</v>
      </c>
      <c r="V3082" t="s">
        <v>753</v>
      </c>
      <c r="W3082" t="s">
        <v>433</v>
      </c>
      <c r="X3082" t="s">
        <v>1178</v>
      </c>
      <c r="Y3082" t="s">
        <v>755</v>
      </c>
      <c r="Z3082" t="s">
        <v>380</v>
      </c>
      <c r="AA3082" t="s">
        <v>1175</v>
      </c>
      <c r="AB3082" t="s">
        <v>1176</v>
      </c>
      <c r="AC3082" t="s">
        <v>758</v>
      </c>
      <c r="AD3082" t="s">
        <v>1176</v>
      </c>
      <c r="AE3082" t="s">
        <v>562</v>
      </c>
      <c r="AF3082" t="s">
        <v>882</v>
      </c>
      <c r="AG3082" t="s">
        <v>761</v>
      </c>
      <c r="AH3082" t="s">
        <v>762</v>
      </c>
      <c r="AI3082" t="s">
        <v>883</v>
      </c>
      <c r="AJ3082">
        <v>-15.7</v>
      </c>
      <c r="AK3082">
        <v>0</v>
      </c>
      <c r="AL3082">
        <v>0</v>
      </c>
      <c r="AM3082" t="s">
        <v>764</v>
      </c>
      <c r="AN3082" t="s">
        <v>764</v>
      </c>
      <c r="AO3082" t="s">
        <v>764</v>
      </c>
    </row>
    <row r="3083" spans="1:41" x14ac:dyDescent="0.35">
      <c r="A3083">
        <v>1027529</v>
      </c>
      <c r="B3083" t="s">
        <v>740</v>
      </c>
      <c r="C3083" t="s">
        <v>741</v>
      </c>
      <c r="D3083" t="s">
        <v>408</v>
      </c>
      <c r="E3083" t="s">
        <v>569</v>
      </c>
      <c r="F3083" t="s">
        <v>742</v>
      </c>
      <c r="G3083">
        <v>2021</v>
      </c>
      <c r="H3083">
        <v>6</v>
      </c>
      <c r="I3083" t="s">
        <v>743</v>
      </c>
      <c r="J3083" s="29">
        <v>44377</v>
      </c>
      <c r="K3083" t="s">
        <v>744</v>
      </c>
      <c r="L3083" t="s">
        <v>745</v>
      </c>
      <c r="M3083" t="s">
        <v>746</v>
      </c>
      <c r="N3083" t="s">
        <v>747</v>
      </c>
      <c r="O3083" t="s">
        <v>748</v>
      </c>
      <c r="P3083" t="s">
        <v>673</v>
      </c>
      <c r="Q3083" t="s">
        <v>749</v>
      </c>
      <c r="R3083" t="s">
        <v>561</v>
      </c>
      <c r="S3083" t="s">
        <v>1037</v>
      </c>
      <c r="T3083" t="s">
        <v>751</v>
      </c>
      <c r="U3083" t="s">
        <v>752</v>
      </c>
      <c r="V3083" t="s">
        <v>753</v>
      </c>
      <c r="W3083" t="s">
        <v>433</v>
      </c>
      <c r="X3083" t="s">
        <v>1178</v>
      </c>
      <c r="Y3083" t="s">
        <v>755</v>
      </c>
      <c r="Z3083" t="s">
        <v>380</v>
      </c>
      <c r="AA3083" t="s">
        <v>1175</v>
      </c>
      <c r="AB3083" t="s">
        <v>1176</v>
      </c>
      <c r="AC3083" t="s">
        <v>758</v>
      </c>
      <c r="AD3083" t="s">
        <v>1176</v>
      </c>
      <c r="AE3083" t="s">
        <v>562</v>
      </c>
      <c r="AF3083" t="s">
        <v>882</v>
      </c>
      <c r="AG3083" t="s">
        <v>761</v>
      </c>
      <c r="AH3083" t="s">
        <v>762</v>
      </c>
      <c r="AI3083" t="s">
        <v>883</v>
      </c>
      <c r="AJ3083">
        <v>1455.05</v>
      </c>
      <c r="AK3083">
        <v>0</v>
      </c>
      <c r="AL3083">
        <v>0</v>
      </c>
      <c r="AM3083" t="s">
        <v>764</v>
      </c>
      <c r="AN3083" t="s">
        <v>764</v>
      </c>
      <c r="AO3083" t="s">
        <v>764</v>
      </c>
    </row>
    <row r="3084" spans="1:41" x14ac:dyDescent="0.35">
      <c r="A3084">
        <v>1027529</v>
      </c>
      <c r="B3084" t="s">
        <v>740</v>
      </c>
      <c r="C3084" t="s">
        <v>741</v>
      </c>
      <c r="D3084" t="s">
        <v>408</v>
      </c>
      <c r="E3084" t="s">
        <v>569</v>
      </c>
      <c r="F3084" t="s">
        <v>742</v>
      </c>
      <c r="G3084">
        <v>2021</v>
      </c>
      <c r="H3084">
        <v>6</v>
      </c>
      <c r="I3084" t="s">
        <v>743</v>
      </c>
      <c r="J3084" s="29">
        <v>44377</v>
      </c>
      <c r="K3084" t="s">
        <v>744</v>
      </c>
      <c r="L3084" t="s">
        <v>769</v>
      </c>
      <c r="M3084" t="s">
        <v>776</v>
      </c>
      <c r="N3084" t="s">
        <v>777</v>
      </c>
      <c r="O3084" t="s">
        <v>772</v>
      </c>
      <c r="P3084" t="s">
        <v>673</v>
      </c>
      <c r="Q3084" t="s">
        <v>749</v>
      </c>
      <c r="R3084" t="s">
        <v>561</v>
      </c>
      <c r="S3084" t="s">
        <v>1037</v>
      </c>
      <c r="T3084" t="s">
        <v>751</v>
      </c>
      <c r="U3084" t="s">
        <v>752</v>
      </c>
      <c r="V3084" t="s">
        <v>753</v>
      </c>
      <c r="W3084" t="s">
        <v>433</v>
      </c>
      <c r="X3084" t="s">
        <v>1178</v>
      </c>
      <c r="Y3084" t="s">
        <v>755</v>
      </c>
      <c r="Z3084" t="s">
        <v>380</v>
      </c>
      <c r="AA3084" t="s">
        <v>1175</v>
      </c>
      <c r="AB3084" t="s">
        <v>1176</v>
      </c>
      <c r="AC3084" t="s">
        <v>758</v>
      </c>
      <c r="AD3084" t="s">
        <v>1176</v>
      </c>
      <c r="AE3084" t="s">
        <v>562</v>
      </c>
      <c r="AF3084" t="s">
        <v>882</v>
      </c>
      <c r="AG3084" t="s">
        <v>761</v>
      </c>
      <c r="AH3084" t="s">
        <v>762</v>
      </c>
      <c r="AI3084" t="s">
        <v>883</v>
      </c>
      <c r="AJ3084">
        <v>15.7</v>
      </c>
      <c r="AK3084">
        <v>0</v>
      </c>
      <c r="AL3084">
        <v>0</v>
      </c>
      <c r="AM3084" t="s">
        <v>764</v>
      </c>
      <c r="AN3084" t="s">
        <v>764</v>
      </c>
      <c r="AO3084" t="s">
        <v>764</v>
      </c>
    </row>
    <row r="3085" spans="1:41" x14ac:dyDescent="0.35">
      <c r="A3085">
        <v>1027528</v>
      </c>
      <c r="B3085" t="s">
        <v>740</v>
      </c>
      <c r="C3085" t="s">
        <v>741</v>
      </c>
      <c r="D3085" t="s">
        <v>408</v>
      </c>
      <c r="E3085" t="s">
        <v>568</v>
      </c>
      <c r="F3085" t="s">
        <v>742</v>
      </c>
      <c r="G3085">
        <v>2021</v>
      </c>
      <c r="H3085">
        <v>6</v>
      </c>
      <c r="I3085" t="s">
        <v>743</v>
      </c>
      <c r="J3085" s="29">
        <v>44377</v>
      </c>
      <c r="K3085" t="s">
        <v>744</v>
      </c>
      <c r="L3085" t="s">
        <v>745</v>
      </c>
      <c r="M3085" t="s">
        <v>746</v>
      </c>
      <c r="N3085" t="s">
        <v>747</v>
      </c>
      <c r="O3085" t="s">
        <v>748</v>
      </c>
      <c r="P3085" t="s">
        <v>673</v>
      </c>
      <c r="Q3085" t="s">
        <v>749</v>
      </c>
      <c r="R3085" t="s">
        <v>561</v>
      </c>
      <c r="S3085" t="s">
        <v>1037</v>
      </c>
      <c r="T3085" t="s">
        <v>751</v>
      </c>
      <c r="U3085" t="s">
        <v>752</v>
      </c>
      <c r="V3085" t="s">
        <v>753</v>
      </c>
      <c r="W3085" t="s">
        <v>427</v>
      </c>
      <c r="X3085" t="s">
        <v>1179</v>
      </c>
      <c r="Y3085" t="s">
        <v>755</v>
      </c>
      <c r="Z3085" t="s">
        <v>380</v>
      </c>
      <c r="AA3085" t="s">
        <v>1175</v>
      </c>
      <c r="AB3085" t="s">
        <v>1176</v>
      </c>
      <c r="AC3085" t="s">
        <v>758</v>
      </c>
      <c r="AD3085" t="s">
        <v>1176</v>
      </c>
      <c r="AE3085" t="s">
        <v>562</v>
      </c>
      <c r="AF3085" t="s">
        <v>882</v>
      </c>
      <c r="AG3085" t="s">
        <v>761</v>
      </c>
      <c r="AH3085" t="s">
        <v>762</v>
      </c>
      <c r="AI3085" t="s">
        <v>883</v>
      </c>
      <c r="AJ3085">
        <v>797.1</v>
      </c>
      <c r="AK3085">
        <v>0</v>
      </c>
      <c r="AL3085">
        <v>0</v>
      </c>
      <c r="AM3085" t="s">
        <v>764</v>
      </c>
      <c r="AN3085" t="s">
        <v>764</v>
      </c>
      <c r="AO3085" t="s">
        <v>764</v>
      </c>
    </row>
    <row r="3086" spans="1:41" x14ac:dyDescent="0.35">
      <c r="A3086">
        <v>1027527</v>
      </c>
      <c r="B3086" t="s">
        <v>740</v>
      </c>
      <c r="C3086" t="s">
        <v>741</v>
      </c>
      <c r="D3086" t="s">
        <v>408</v>
      </c>
      <c r="E3086" t="s">
        <v>567</v>
      </c>
      <c r="F3086" t="s">
        <v>742</v>
      </c>
      <c r="G3086">
        <v>2021</v>
      </c>
      <c r="H3086">
        <v>6</v>
      </c>
      <c r="I3086" t="s">
        <v>743</v>
      </c>
      <c r="J3086" s="29">
        <v>44377</v>
      </c>
      <c r="K3086" t="s">
        <v>744</v>
      </c>
      <c r="L3086" t="s">
        <v>745</v>
      </c>
      <c r="M3086" t="s">
        <v>746</v>
      </c>
      <c r="N3086" t="s">
        <v>747</v>
      </c>
      <c r="O3086" t="s">
        <v>748</v>
      </c>
      <c r="P3086" t="s">
        <v>673</v>
      </c>
      <c r="Q3086" t="s">
        <v>749</v>
      </c>
      <c r="R3086" t="s">
        <v>561</v>
      </c>
      <c r="S3086" t="s">
        <v>1037</v>
      </c>
      <c r="T3086" t="s">
        <v>751</v>
      </c>
      <c r="U3086" t="s">
        <v>752</v>
      </c>
      <c r="V3086" t="s">
        <v>753</v>
      </c>
      <c r="W3086" t="s">
        <v>409</v>
      </c>
      <c r="X3086" t="s">
        <v>1180</v>
      </c>
      <c r="Y3086" t="s">
        <v>755</v>
      </c>
      <c r="Z3086" t="s">
        <v>380</v>
      </c>
      <c r="AA3086" t="s">
        <v>1175</v>
      </c>
      <c r="AB3086" t="s">
        <v>1176</v>
      </c>
      <c r="AC3086" t="s">
        <v>758</v>
      </c>
      <c r="AD3086" t="s">
        <v>1176</v>
      </c>
      <c r="AE3086" t="s">
        <v>562</v>
      </c>
      <c r="AF3086" t="s">
        <v>882</v>
      </c>
      <c r="AG3086" t="s">
        <v>761</v>
      </c>
      <c r="AH3086" t="s">
        <v>762</v>
      </c>
      <c r="AI3086" t="s">
        <v>883</v>
      </c>
      <c r="AJ3086">
        <v>201.34</v>
      </c>
      <c r="AK3086">
        <v>0</v>
      </c>
      <c r="AL3086">
        <v>0</v>
      </c>
      <c r="AM3086" t="s">
        <v>764</v>
      </c>
      <c r="AN3086" t="s">
        <v>764</v>
      </c>
      <c r="AO3086" t="s">
        <v>764</v>
      </c>
    </row>
    <row r="3087" spans="1:41" x14ac:dyDescent="0.35">
      <c r="A3087">
        <v>1023882</v>
      </c>
      <c r="B3087" t="s">
        <v>740</v>
      </c>
      <c r="C3087" t="s">
        <v>741</v>
      </c>
      <c r="D3087" t="s">
        <v>408</v>
      </c>
      <c r="E3087" t="s">
        <v>559</v>
      </c>
      <c r="F3087" t="s">
        <v>742</v>
      </c>
      <c r="G3087">
        <v>2021</v>
      </c>
      <c r="H3087">
        <v>6</v>
      </c>
      <c r="I3087" t="s">
        <v>743</v>
      </c>
      <c r="J3087" s="29">
        <v>44377</v>
      </c>
      <c r="K3087" t="s">
        <v>744</v>
      </c>
      <c r="L3087" t="s">
        <v>769</v>
      </c>
      <c r="M3087" t="s">
        <v>770</v>
      </c>
      <c r="N3087" t="s">
        <v>771</v>
      </c>
      <c r="O3087" t="s">
        <v>772</v>
      </c>
      <c r="P3087" t="s">
        <v>673</v>
      </c>
      <c r="Q3087" t="s">
        <v>749</v>
      </c>
      <c r="R3087" t="s">
        <v>544</v>
      </c>
      <c r="S3087" t="s">
        <v>1038</v>
      </c>
      <c r="T3087" t="s">
        <v>751</v>
      </c>
      <c r="U3087" t="s">
        <v>752</v>
      </c>
      <c r="V3087" t="s">
        <v>753</v>
      </c>
      <c r="W3087" t="s">
        <v>469</v>
      </c>
      <c r="X3087" t="s">
        <v>1174</v>
      </c>
      <c r="Y3087" t="s">
        <v>755</v>
      </c>
      <c r="Z3087" t="s">
        <v>380</v>
      </c>
      <c r="AA3087" t="s">
        <v>1175</v>
      </c>
      <c r="AB3087" t="s">
        <v>1176</v>
      </c>
      <c r="AC3087" t="s">
        <v>758</v>
      </c>
      <c r="AD3087" t="s">
        <v>1176</v>
      </c>
      <c r="AE3087" t="s">
        <v>768</v>
      </c>
      <c r="AF3087" t="s">
        <v>882</v>
      </c>
      <c r="AG3087" t="s">
        <v>761</v>
      </c>
      <c r="AH3087" t="s">
        <v>762</v>
      </c>
      <c r="AI3087" t="s">
        <v>883</v>
      </c>
      <c r="AJ3087">
        <v>841.58</v>
      </c>
      <c r="AK3087">
        <v>0</v>
      </c>
      <c r="AL3087">
        <v>0</v>
      </c>
      <c r="AM3087" t="s">
        <v>764</v>
      </c>
      <c r="AN3087" t="s">
        <v>764</v>
      </c>
      <c r="AO3087" t="s">
        <v>764</v>
      </c>
    </row>
    <row r="3088" spans="1:41" x14ac:dyDescent="0.35">
      <c r="A3088">
        <v>1023882</v>
      </c>
      <c r="B3088" t="s">
        <v>740</v>
      </c>
      <c r="C3088" t="s">
        <v>741</v>
      </c>
      <c r="D3088" t="s">
        <v>408</v>
      </c>
      <c r="E3088" t="s">
        <v>559</v>
      </c>
      <c r="F3088" t="s">
        <v>742</v>
      </c>
      <c r="G3088">
        <v>2021</v>
      </c>
      <c r="H3088">
        <v>6</v>
      </c>
      <c r="I3088" t="s">
        <v>743</v>
      </c>
      <c r="J3088" s="29">
        <v>44377</v>
      </c>
      <c r="K3088" t="s">
        <v>744</v>
      </c>
      <c r="L3088" t="s">
        <v>769</v>
      </c>
      <c r="M3088" t="s">
        <v>774</v>
      </c>
      <c r="N3088" t="s">
        <v>775</v>
      </c>
      <c r="O3088" t="s">
        <v>772</v>
      </c>
      <c r="P3088" t="s">
        <v>673</v>
      </c>
      <c r="Q3088" t="s">
        <v>749</v>
      </c>
      <c r="R3088" t="s">
        <v>544</v>
      </c>
      <c r="S3088" t="s">
        <v>1038</v>
      </c>
      <c r="T3088" t="s">
        <v>751</v>
      </c>
      <c r="U3088" t="s">
        <v>752</v>
      </c>
      <c r="V3088" t="s">
        <v>753</v>
      </c>
      <c r="W3088" t="s">
        <v>469</v>
      </c>
      <c r="X3088" t="s">
        <v>1174</v>
      </c>
      <c r="Y3088" t="s">
        <v>755</v>
      </c>
      <c r="Z3088" t="s">
        <v>380</v>
      </c>
      <c r="AA3088" t="s">
        <v>1175</v>
      </c>
      <c r="AB3088" t="s">
        <v>1176</v>
      </c>
      <c r="AC3088" t="s">
        <v>758</v>
      </c>
      <c r="AD3088" t="s">
        <v>1176</v>
      </c>
      <c r="AE3088" t="s">
        <v>768</v>
      </c>
      <c r="AF3088" t="s">
        <v>882</v>
      </c>
      <c r="AG3088" t="s">
        <v>761</v>
      </c>
      <c r="AH3088" t="s">
        <v>762</v>
      </c>
      <c r="AI3088" t="s">
        <v>883</v>
      </c>
      <c r="AJ3088">
        <v>-841.58</v>
      </c>
      <c r="AK3088">
        <v>0</v>
      </c>
      <c r="AL3088">
        <v>0</v>
      </c>
      <c r="AM3088" t="s">
        <v>764</v>
      </c>
      <c r="AN3088" t="s">
        <v>764</v>
      </c>
      <c r="AO3088" t="s">
        <v>764</v>
      </c>
    </row>
    <row r="3089" spans="1:41" x14ac:dyDescent="0.35">
      <c r="A3089">
        <v>1023882</v>
      </c>
      <c r="B3089" t="s">
        <v>740</v>
      </c>
      <c r="C3089" t="s">
        <v>741</v>
      </c>
      <c r="D3089" t="s">
        <v>408</v>
      </c>
      <c r="E3089" t="s">
        <v>559</v>
      </c>
      <c r="F3089" t="s">
        <v>742</v>
      </c>
      <c r="G3089">
        <v>2021</v>
      </c>
      <c r="H3089">
        <v>6</v>
      </c>
      <c r="I3089" t="s">
        <v>743</v>
      </c>
      <c r="J3089" s="29">
        <v>44377</v>
      </c>
      <c r="K3089" t="s">
        <v>744</v>
      </c>
      <c r="L3089" t="s">
        <v>769</v>
      </c>
      <c r="M3089" t="s">
        <v>776</v>
      </c>
      <c r="N3089" t="s">
        <v>777</v>
      </c>
      <c r="O3089" t="s">
        <v>772</v>
      </c>
      <c r="P3089" t="s">
        <v>673</v>
      </c>
      <c r="Q3089" t="s">
        <v>749</v>
      </c>
      <c r="R3089" t="s">
        <v>544</v>
      </c>
      <c r="S3089" t="s">
        <v>1038</v>
      </c>
      <c r="T3089" t="s">
        <v>751</v>
      </c>
      <c r="U3089" t="s">
        <v>752</v>
      </c>
      <c r="V3089" t="s">
        <v>753</v>
      </c>
      <c r="W3089" t="s">
        <v>469</v>
      </c>
      <c r="X3089" t="s">
        <v>1174</v>
      </c>
      <c r="Y3089" t="s">
        <v>755</v>
      </c>
      <c r="Z3089" t="s">
        <v>380</v>
      </c>
      <c r="AA3089" t="s">
        <v>1175</v>
      </c>
      <c r="AB3089" t="s">
        <v>1176</v>
      </c>
      <c r="AC3089" t="s">
        <v>758</v>
      </c>
      <c r="AD3089" t="s">
        <v>1176</v>
      </c>
      <c r="AE3089" t="s">
        <v>768</v>
      </c>
      <c r="AF3089" t="s">
        <v>882</v>
      </c>
      <c r="AG3089" t="s">
        <v>761</v>
      </c>
      <c r="AH3089" t="s">
        <v>762</v>
      </c>
      <c r="AI3089" t="s">
        <v>883</v>
      </c>
      <c r="AJ3089">
        <v>841.58</v>
      </c>
      <c r="AK3089">
        <v>0</v>
      </c>
      <c r="AL3089">
        <v>0</v>
      </c>
      <c r="AM3089" t="s">
        <v>764</v>
      </c>
      <c r="AN3089" t="s">
        <v>764</v>
      </c>
      <c r="AO3089" t="s">
        <v>764</v>
      </c>
    </row>
    <row r="3090" spans="1:41" x14ac:dyDescent="0.35">
      <c r="A3090">
        <v>1023880</v>
      </c>
      <c r="B3090" t="s">
        <v>740</v>
      </c>
      <c r="C3090" t="s">
        <v>741</v>
      </c>
      <c r="D3090" t="s">
        <v>408</v>
      </c>
      <c r="E3090" t="s">
        <v>557</v>
      </c>
      <c r="F3090" t="s">
        <v>742</v>
      </c>
      <c r="G3090">
        <v>2021</v>
      </c>
      <c r="H3090">
        <v>6</v>
      </c>
      <c r="I3090" t="s">
        <v>743</v>
      </c>
      <c r="J3090" s="29">
        <v>44377</v>
      </c>
      <c r="K3090" t="s">
        <v>744</v>
      </c>
      <c r="L3090" t="s">
        <v>769</v>
      </c>
      <c r="M3090" t="s">
        <v>770</v>
      </c>
      <c r="N3090" t="s">
        <v>771</v>
      </c>
      <c r="O3090" t="s">
        <v>772</v>
      </c>
      <c r="P3090" t="s">
        <v>673</v>
      </c>
      <c r="Q3090" t="s">
        <v>749</v>
      </c>
      <c r="R3090" t="s">
        <v>544</v>
      </c>
      <c r="S3090" t="s">
        <v>1038</v>
      </c>
      <c r="T3090" t="s">
        <v>751</v>
      </c>
      <c r="U3090" t="s">
        <v>752</v>
      </c>
      <c r="V3090" t="s">
        <v>753</v>
      </c>
      <c r="W3090" t="s">
        <v>457</v>
      </c>
      <c r="X3090" t="s">
        <v>1181</v>
      </c>
      <c r="Y3090" t="s">
        <v>755</v>
      </c>
      <c r="Z3090" t="s">
        <v>380</v>
      </c>
      <c r="AA3090" t="s">
        <v>1175</v>
      </c>
      <c r="AB3090" t="s">
        <v>1176</v>
      </c>
      <c r="AC3090" t="s">
        <v>758</v>
      </c>
      <c r="AD3090" t="s">
        <v>1176</v>
      </c>
      <c r="AE3090" t="s">
        <v>768</v>
      </c>
      <c r="AF3090" t="s">
        <v>882</v>
      </c>
      <c r="AG3090" t="s">
        <v>761</v>
      </c>
      <c r="AH3090" t="s">
        <v>762</v>
      </c>
      <c r="AI3090" t="s">
        <v>883</v>
      </c>
      <c r="AJ3090">
        <v>1323.52</v>
      </c>
      <c r="AK3090">
        <v>0</v>
      </c>
      <c r="AL3090">
        <v>0</v>
      </c>
      <c r="AM3090" t="s">
        <v>764</v>
      </c>
      <c r="AN3090" t="s">
        <v>764</v>
      </c>
      <c r="AO3090" t="s">
        <v>764</v>
      </c>
    </row>
    <row r="3091" spans="1:41" x14ac:dyDescent="0.35">
      <c r="A3091">
        <v>1023880</v>
      </c>
      <c r="B3091" t="s">
        <v>740</v>
      </c>
      <c r="C3091" t="s">
        <v>741</v>
      </c>
      <c r="D3091" t="s">
        <v>408</v>
      </c>
      <c r="E3091" t="s">
        <v>557</v>
      </c>
      <c r="F3091" t="s">
        <v>742</v>
      </c>
      <c r="G3091">
        <v>2021</v>
      </c>
      <c r="H3091">
        <v>6</v>
      </c>
      <c r="I3091" t="s">
        <v>743</v>
      </c>
      <c r="J3091" s="29">
        <v>44377</v>
      </c>
      <c r="K3091" t="s">
        <v>744</v>
      </c>
      <c r="L3091" t="s">
        <v>769</v>
      </c>
      <c r="M3091" t="s">
        <v>774</v>
      </c>
      <c r="N3091" t="s">
        <v>775</v>
      </c>
      <c r="O3091" t="s">
        <v>772</v>
      </c>
      <c r="P3091" t="s">
        <v>673</v>
      </c>
      <c r="Q3091" t="s">
        <v>749</v>
      </c>
      <c r="R3091" t="s">
        <v>544</v>
      </c>
      <c r="S3091" t="s">
        <v>1038</v>
      </c>
      <c r="T3091" t="s">
        <v>751</v>
      </c>
      <c r="U3091" t="s">
        <v>752</v>
      </c>
      <c r="V3091" t="s">
        <v>753</v>
      </c>
      <c r="W3091" t="s">
        <v>457</v>
      </c>
      <c r="X3091" t="s">
        <v>1181</v>
      </c>
      <c r="Y3091" t="s">
        <v>755</v>
      </c>
      <c r="Z3091" t="s">
        <v>380</v>
      </c>
      <c r="AA3091" t="s">
        <v>1175</v>
      </c>
      <c r="AB3091" t="s">
        <v>1176</v>
      </c>
      <c r="AC3091" t="s">
        <v>758</v>
      </c>
      <c r="AD3091" t="s">
        <v>1176</v>
      </c>
      <c r="AE3091" t="s">
        <v>768</v>
      </c>
      <c r="AF3091" t="s">
        <v>882</v>
      </c>
      <c r="AG3091" t="s">
        <v>761</v>
      </c>
      <c r="AH3091" t="s">
        <v>762</v>
      </c>
      <c r="AI3091" t="s">
        <v>883</v>
      </c>
      <c r="AJ3091">
        <v>-1323.52</v>
      </c>
      <c r="AK3091">
        <v>0</v>
      </c>
      <c r="AL3091">
        <v>0</v>
      </c>
      <c r="AM3091" t="s">
        <v>764</v>
      </c>
      <c r="AN3091" t="s">
        <v>764</v>
      </c>
      <c r="AO3091" t="s">
        <v>764</v>
      </c>
    </row>
    <row r="3092" spans="1:41" x14ac:dyDescent="0.35">
      <c r="A3092">
        <v>1023880</v>
      </c>
      <c r="B3092" t="s">
        <v>740</v>
      </c>
      <c r="C3092" t="s">
        <v>741</v>
      </c>
      <c r="D3092" t="s">
        <v>408</v>
      </c>
      <c r="E3092" t="s">
        <v>557</v>
      </c>
      <c r="F3092" t="s">
        <v>742</v>
      </c>
      <c r="G3092">
        <v>2021</v>
      </c>
      <c r="H3092">
        <v>6</v>
      </c>
      <c r="I3092" t="s">
        <v>743</v>
      </c>
      <c r="J3092" s="29">
        <v>44377</v>
      </c>
      <c r="K3092" t="s">
        <v>744</v>
      </c>
      <c r="L3092" t="s">
        <v>769</v>
      </c>
      <c r="M3092" t="s">
        <v>776</v>
      </c>
      <c r="N3092" t="s">
        <v>777</v>
      </c>
      <c r="O3092" t="s">
        <v>772</v>
      </c>
      <c r="P3092" t="s">
        <v>673</v>
      </c>
      <c r="Q3092" t="s">
        <v>749</v>
      </c>
      <c r="R3092" t="s">
        <v>544</v>
      </c>
      <c r="S3092" t="s">
        <v>1038</v>
      </c>
      <c r="T3092" t="s">
        <v>751</v>
      </c>
      <c r="U3092" t="s">
        <v>752</v>
      </c>
      <c r="V3092" t="s">
        <v>753</v>
      </c>
      <c r="W3092" t="s">
        <v>457</v>
      </c>
      <c r="X3092" t="s">
        <v>1181</v>
      </c>
      <c r="Y3092" t="s">
        <v>755</v>
      </c>
      <c r="Z3092" t="s">
        <v>380</v>
      </c>
      <c r="AA3092" t="s">
        <v>1175</v>
      </c>
      <c r="AB3092" t="s">
        <v>1176</v>
      </c>
      <c r="AC3092" t="s">
        <v>758</v>
      </c>
      <c r="AD3092" t="s">
        <v>1176</v>
      </c>
      <c r="AE3092" t="s">
        <v>768</v>
      </c>
      <c r="AF3092" t="s">
        <v>882</v>
      </c>
      <c r="AG3092" t="s">
        <v>761</v>
      </c>
      <c r="AH3092" t="s">
        <v>762</v>
      </c>
      <c r="AI3092" t="s">
        <v>883</v>
      </c>
      <c r="AJ3092">
        <v>1323.52</v>
      </c>
      <c r="AK3092">
        <v>0</v>
      </c>
      <c r="AL3092">
        <v>0</v>
      </c>
      <c r="AM3092" t="s">
        <v>764</v>
      </c>
      <c r="AN3092" t="s">
        <v>764</v>
      </c>
      <c r="AO3092" t="s">
        <v>764</v>
      </c>
    </row>
    <row r="3093" spans="1:41" x14ac:dyDescent="0.35">
      <c r="A3093">
        <v>1023877</v>
      </c>
      <c r="B3093" t="s">
        <v>740</v>
      </c>
      <c r="C3093" t="s">
        <v>741</v>
      </c>
      <c r="D3093" t="s">
        <v>408</v>
      </c>
      <c r="E3093" t="s">
        <v>554</v>
      </c>
      <c r="F3093" t="s">
        <v>742</v>
      </c>
      <c r="G3093">
        <v>2021</v>
      </c>
      <c r="H3093">
        <v>6</v>
      </c>
      <c r="I3093" t="s">
        <v>743</v>
      </c>
      <c r="J3093" s="29">
        <v>44377</v>
      </c>
      <c r="K3093" t="s">
        <v>744</v>
      </c>
      <c r="L3093" t="s">
        <v>769</v>
      </c>
      <c r="M3093" t="s">
        <v>770</v>
      </c>
      <c r="N3093" t="s">
        <v>771</v>
      </c>
      <c r="O3093" t="s">
        <v>772</v>
      </c>
      <c r="P3093" t="s">
        <v>673</v>
      </c>
      <c r="Q3093" t="s">
        <v>749</v>
      </c>
      <c r="R3093" t="s">
        <v>544</v>
      </c>
      <c r="S3093" t="s">
        <v>1038</v>
      </c>
      <c r="T3093" t="s">
        <v>751</v>
      </c>
      <c r="U3093" t="s">
        <v>752</v>
      </c>
      <c r="V3093" t="s">
        <v>753</v>
      </c>
      <c r="W3093" t="s">
        <v>435</v>
      </c>
      <c r="X3093" t="s">
        <v>1182</v>
      </c>
      <c r="Y3093" t="s">
        <v>755</v>
      </c>
      <c r="Z3093" t="s">
        <v>380</v>
      </c>
      <c r="AA3093" t="s">
        <v>1175</v>
      </c>
      <c r="AB3093" t="s">
        <v>1176</v>
      </c>
      <c r="AC3093" t="s">
        <v>758</v>
      </c>
      <c r="AD3093" t="s">
        <v>1176</v>
      </c>
      <c r="AE3093" t="s">
        <v>768</v>
      </c>
      <c r="AF3093" t="s">
        <v>882</v>
      </c>
      <c r="AG3093" t="s">
        <v>761</v>
      </c>
      <c r="AH3093" t="s">
        <v>762</v>
      </c>
      <c r="AI3093" t="s">
        <v>883</v>
      </c>
      <c r="AJ3093">
        <v>1049.8699999999999</v>
      </c>
      <c r="AK3093">
        <v>0</v>
      </c>
      <c r="AL3093">
        <v>0</v>
      </c>
      <c r="AM3093" t="s">
        <v>764</v>
      </c>
      <c r="AN3093" t="s">
        <v>764</v>
      </c>
      <c r="AO3093" t="s">
        <v>764</v>
      </c>
    </row>
    <row r="3094" spans="1:41" x14ac:dyDescent="0.35">
      <c r="A3094">
        <v>1023877</v>
      </c>
      <c r="B3094" t="s">
        <v>740</v>
      </c>
      <c r="C3094" t="s">
        <v>741</v>
      </c>
      <c r="D3094" t="s">
        <v>408</v>
      </c>
      <c r="E3094" t="s">
        <v>554</v>
      </c>
      <c r="F3094" t="s">
        <v>742</v>
      </c>
      <c r="G3094">
        <v>2021</v>
      </c>
      <c r="H3094">
        <v>6</v>
      </c>
      <c r="I3094" t="s">
        <v>743</v>
      </c>
      <c r="J3094" s="29">
        <v>44377</v>
      </c>
      <c r="K3094" t="s">
        <v>744</v>
      </c>
      <c r="L3094" t="s">
        <v>769</v>
      </c>
      <c r="M3094" t="s">
        <v>774</v>
      </c>
      <c r="N3094" t="s">
        <v>775</v>
      </c>
      <c r="O3094" t="s">
        <v>772</v>
      </c>
      <c r="P3094" t="s">
        <v>673</v>
      </c>
      <c r="Q3094" t="s">
        <v>749</v>
      </c>
      <c r="R3094" t="s">
        <v>544</v>
      </c>
      <c r="S3094" t="s">
        <v>1038</v>
      </c>
      <c r="T3094" t="s">
        <v>751</v>
      </c>
      <c r="U3094" t="s">
        <v>752</v>
      </c>
      <c r="V3094" t="s">
        <v>753</v>
      </c>
      <c r="W3094" t="s">
        <v>435</v>
      </c>
      <c r="X3094" t="s">
        <v>1182</v>
      </c>
      <c r="Y3094" t="s">
        <v>755</v>
      </c>
      <c r="Z3094" t="s">
        <v>380</v>
      </c>
      <c r="AA3094" t="s">
        <v>1175</v>
      </c>
      <c r="AB3094" t="s">
        <v>1176</v>
      </c>
      <c r="AC3094" t="s">
        <v>758</v>
      </c>
      <c r="AD3094" t="s">
        <v>1176</v>
      </c>
      <c r="AE3094" t="s">
        <v>768</v>
      </c>
      <c r="AF3094" t="s">
        <v>882</v>
      </c>
      <c r="AG3094" t="s">
        <v>761</v>
      </c>
      <c r="AH3094" t="s">
        <v>762</v>
      </c>
      <c r="AI3094" t="s">
        <v>883</v>
      </c>
      <c r="AJ3094">
        <v>-1049.8699999999999</v>
      </c>
      <c r="AK3094">
        <v>0</v>
      </c>
      <c r="AL3094">
        <v>0</v>
      </c>
      <c r="AM3094" t="s">
        <v>764</v>
      </c>
      <c r="AN3094" t="s">
        <v>764</v>
      </c>
      <c r="AO3094" t="s">
        <v>764</v>
      </c>
    </row>
    <row r="3095" spans="1:41" x14ac:dyDescent="0.35">
      <c r="A3095">
        <v>1023877</v>
      </c>
      <c r="B3095" t="s">
        <v>740</v>
      </c>
      <c r="C3095" t="s">
        <v>741</v>
      </c>
      <c r="D3095" t="s">
        <v>408</v>
      </c>
      <c r="E3095" t="s">
        <v>554</v>
      </c>
      <c r="F3095" t="s">
        <v>742</v>
      </c>
      <c r="G3095">
        <v>2021</v>
      </c>
      <c r="H3095">
        <v>6</v>
      </c>
      <c r="I3095" t="s">
        <v>743</v>
      </c>
      <c r="J3095" s="29">
        <v>44377</v>
      </c>
      <c r="K3095" t="s">
        <v>744</v>
      </c>
      <c r="L3095" t="s">
        <v>769</v>
      </c>
      <c r="M3095" t="s">
        <v>776</v>
      </c>
      <c r="N3095" t="s">
        <v>777</v>
      </c>
      <c r="O3095" t="s">
        <v>772</v>
      </c>
      <c r="P3095" t="s">
        <v>673</v>
      </c>
      <c r="Q3095" t="s">
        <v>749</v>
      </c>
      <c r="R3095" t="s">
        <v>544</v>
      </c>
      <c r="S3095" t="s">
        <v>1038</v>
      </c>
      <c r="T3095" t="s">
        <v>751</v>
      </c>
      <c r="U3095" t="s">
        <v>752</v>
      </c>
      <c r="V3095" t="s">
        <v>753</v>
      </c>
      <c r="W3095" t="s">
        <v>435</v>
      </c>
      <c r="X3095" t="s">
        <v>1182</v>
      </c>
      <c r="Y3095" t="s">
        <v>755</v>
      </c>
      <c r="Z3095" t="s">
        <v>380</v>
      </c>
      <c r="AA3095" t="s">
        <v>1175</v>
      </c>
      <c r="AB3095" t="s">
        <v>1176</v>
      </c>
      <c r="AC3095" t="s">
        <v>758</v>
      </c>
      <c r="AD3095" t="s">
        <v>1176</v>
      </c>
      <c r="AE3095" t="s">
        <v>768</v>
      </c>
      <c r="AF3095" t="s">
        <v>882</v>
      </c>
      <c r="AG3095" t="s">
        <v>761</v>
      </c>
      <c r="AH3095" t="s">
        <v>762</v>
      </c>
      <c r="AI3095" t="s">
        <v>883</v>
      </c>
      <c r="AJ3095">
        <v>1049.8699999999999</v>
      </c>
      <c r="AK3095">
        <v>0</v>
      </c>
      <c r="AL3095">
        <v>0</v>
      </c>
      <c r="AM3095" t="s">
        <v>764</v>
      </c>
      <c r="AN3095" t="s">
        <v>764</v>
      </c>
      <c r="AO3095" t="s">
        <v>764</v>
      </c>
    </row>
    <row r="3096" spans="1:41" x14ac:dyDescent="0.35">
      <c r="A3096">
        <v>1023875</v>
      </c>
      <c r="B3096" t="s">
        <v>740</v>
      </c>
      <c r="C3096" t="s">
        <v>741</v>
      </c>
      <c r="D3096" t="s">
        <v>408</v>
      </c>
      <c r="E3096" t="s">
        <v>552</v>
      </c>
      <c r="F3096" t="s">
        <v>742</v>
      </c>
      <c r="G3096">
        <v>2021</v>
      </c>
      <c r="H3096">
        <v>6</v>
      </c>
      <c r="I3096" t="s">
        <v>743</v>
      </c>
      <c r="J3096" s="29">
        <v>44377</v>
      </c>
      <c r="K3096" t="s">
        <v>744</v>
      </c>
      <c r="L3096" t="s">
        <v>769</v>
      </c>
      <c r="M3096" t="s">
        <v>770</v>
      </c>
      <c r="N3096" t="s">
        <v>771</v>
      </c>
      <c r="O3096" t="s">
        <v>772</v>
      </c>
      <c r="P3096" t="s">
        <v>673</v>
      </c>
      <c r="Q3096" t="s">
        <v>749</v>
      </c>
      <c r="R3096" t="s">
        <v>544</v>
      </c>
      <c r="S3096" t="s">
        <v>1038</v>
      </c>
      <c r="T3096" t="s">
        <v>751</v>
      </c>
      <c r="U3096" t="s">
        <v>752</v>
      </c>
      <c r="V3096" t="s">
        <v>753</v>
      </c>
      <c r="W3096" t="s">
        <v>429</v>
      </c>
      <c r="X3096" t="s">
        <v>1183</v>
      </c>
      <c r="Y3096" t="s">
        <v>755</v>
      </c>
      <c r="Z3096" t="s">
        <v>380</v>
      </c>
      <c r="AA3096" t="s">
        <v>1175</v>
      </c>
      <c r="AB3096" t="s">
        <v>1176</v>
      </c>
      <c r="AC3096" t="s">
        <v>758</v>
      </c>
      <c r="AD3096" t="s">
        <v>1176</v>
      </c>
      <c r="AE3096" t="s">
        <v>768</v>
      </c>
      <c r="AF3096" t="s">
        <v>882</v>
      </c>
      <c r="AG3096" t="s">
        <v>761</v>
      </c>
      <c r="AH3096" t="s">
        <v>762</v>
      </c>
      <c r="AI3096" t="s">
        <v>883</v>
      </c>
      <c r="AJ3096">
        <v>1572.89</v>
      </c>
      <c r="AK3096">
        <v>0</v>
      </c>
      <c r="AL3096">
        <v>0</v>
      </c>
      <c r="AM3096" t="s">
        <v>764</v>
      </c>
      <c r="AN3096" t="s">
        <v>764</v>
      </c>
      <c r="AO3096" t="s">
        <v>764</v>
      </c>
    </row>
    <row r="3097" spans="1:41" x14ac:dyDescent="0.35">
      <c r="A3097">
        <v>1023875</v>
      </c>
      <c r="B3097" t="s">
        <v>740</v>
      </c>
      <c r="C3097" t="s">
        <v>741</v>
      </c>
      <c r="D3097" t="s">
        <v>408</v>
      </c>
      <c r="E3097" t="s">
        <v>552</v>
      </c>
      <c r="F3097" t="s">
        <v>742</v>
      </c>
      <c r="G3097">
        <v>2021</v>
      </c>
      <c r="H3097">
        <v>6</v>
      </c>
      <c r="I3097" t="s">
        <v>743</v>
      </c>
      <c r="J3097" s="29">
        <v>44377</v>
      </c>
      <c r="K3097" t="s">
        <v>744</v>
      </c>
      <c r="L3097" t="s">
        <v>769</v>
      </c>
      <c r="M3097" t="s">
        <v>774</v>
      </c>
      <c r="N3097" t="s">
        <v>775</v>
      </c>
      <c r="O3097" t="s">
        <v>772</v>
      </c>
      <c r="P3097" t="s">
        <v>673</v>
      </c>
      <c r="Q3097" t="s">
        <v>749</v>
      </c>
      <c r="R3097" t="s">
        <v>544</v>
      </c>
      <c r="S3097" t="s">
        <v>1038</v>
      </c>
      <c r="T3097" t="s">
        <v>751</v>
      </c>
      <c r="U3097" t="s">
        <v>752</v>
      </c>
      <c r="V3097" t="s">
        <v>753</v>
      </c>
      <c r="W3097" t="s">
        <v>429</v>
      </c>
      <c r="X3097" t="s">
        <v>1183</v>
      </c>
      <c r="Y3097" t="s">
        <v>755</v>
      </c>
      <c r="Z3097" t="s">
        <v>380</v>
      </c>
      <c r="AA3097" t="s">
        <v>1175</v>
      </c>
      <c r="AB3097" t="s">
        <v>1176</v>
      </c>
      <c r="AC3097" t="s">
        <v>758</v>
      </c>
      <c r="AD3097" t="s">
        <v>1176</v>
      </c>
      <c r="AE3097" t="s">
        <v>768</v>
      </c>
      <c r="AF3097" t="s">
        <v>882</v>
      </c>
      <c r="AG3097" t="s">
        <v>761</v>
      </c>
      <c r="AH3097" t="s">
        <v>762</v>
      </c>
      <c r="AI3097" t="s">
        <v>883</v>
      </c>
      <c r="AJ3097">
        <v>-1572.89</v>
      </c>
      <c r="AK3097">
        <v>0</v>
      </c>
      <c r="AL3097">
        <v>0</v>
      </c>
      <c r="AM3097" t="s">
        <v>764</v>
      </c>
      <c r="AN3097" t="s">
        <v>764</v>
      </c>
      <c r="AO3097" t="s">
        <v>764</v>
      </c>
    </row>
    <row r="3098" spans="1:41" x14ac:dyDescent="0.35">
      <c r="A3098">
        <v>1023875</v>
      </c>
      <c r="B3098" t="s">
        <v>740</v>
      </c>
      <c r="C3098" t="s">
        <v>741</v>
      </c>
      <c r="D3098" t="s">
        <v>408</v>
      </c>
      <c r="E3098" t="s">
        <v>552</v>
      </c>
      <c r="F3098" t="s">
        <v>742</v>
      </c>
      <c r="G3098">
        <v>2021</v>
      </c>
      <c r="H3098">
        <v>6</v>
      </c>
      <c r="I3098" t="s">
        <v>743</v>
      </c>
      <c r="J3098" s="29">
        <v>44377</v>
      </c>
      <c r="K3098" t="s">
        <v>744</v>
      </c>
      <c r="L3098" t="s">
        <v>769</v>
      </c>
      <c r="M3098" t="s">
        <v>776</v>
      </c>
      <c r="N3098" t="s">
        <v>777</v>
      </c>
      <c r="O3098" t="s">
        <v>772</v>
      </c>
      <c r="P3098" t="s">
        <v>673</v>
      </c>
      <c r="Q3098" t="s">
        <v>749</v>
      </c>
      <c r="R3098" t="s">
        <v>544</v>
      </c>
      <c r="S3098" t="s">
        <v>1038</v>
      </c>
      <c r="T3098" t="s">
        <v>751</v>
      </c>
      <c r="U3098" t="s">
        <v>752</v>
      </c>
      <c r="V3098" t="s">
        <v>753</v>
      </c>
      <c r="W3098" t="s">
        <v>429</v>
      </c>
      <c r="X3098" t="s">
        <v>1183</v>
      </c>
      <c r="Y3098" t="s">
        <v>755</v>
      </c>
      <c r="Z3098" t="s">
        <v>380</v>
      </c>
      <c r="AA3098" t="s">
        <v>1175</v>
      </c>
      <c r="AB3098" t="s">
        <v>1176</v>
      </c>
      <c r="AC3098" t="s">
        <v>758</v>
      </c>
      <c r="AD3098" t="s">
        <v>1176</v>
      </c>
      <c r="AE3098" t="s">
        <v>768</v>
      </c>
      <c r="AF3098" t="s">
        <v>882</v>
      </c>
      <c r="AG3098" t="s">
        <v>761</v>
      </c>
      <c r="AH3098" t="s">
        <v>762</v>
      </c>
      <c r="AI3098" t="s">
        <v>883</v>
      </c>
      <c r="AJ3098">
        <v>1572.89</v>
      </c>
      <c r="AK3098">
        <v>0</v>
      </c>
      <c r="AL3098">
        <v>0</v>
      </c>
      <c r="AM3098" t="s">
        <v>764</v>
      </c>
      <c r="AN3098" t="s">
        <v>764</v>
      </c>
      <c r="AO3098" t="s">
        <v>764</v>
      </c>
    </row>
    <row r="3099" spans="1:41" x14ac:dyDescent="0.35">
      <c r="A3099">
        <v>1023878</v>
      </c>
      <c r="B3099" t="s">
        <v>740</v>
      </c>
      <c r="C3099" t="s">
        <v>741</v>
      </c>
      <c r="D3099" t="s">
        <v>408</v>
      </c>
      <c r="E3099" t="s">
        <v>555</v>
      </c>
      <c r="F3099" t="s">
        <v>742</v>
      </c>
      <c r="G3099">
        <v>2021</v>
      </c>
      <c r="H3099">
        <v>6</v>
      </c>
      <c r="I3099" t="s">
        <v>743</v>
      </c>
      <c r="J3099" s="29">
        <v>44377</v>
      </c>
      <c r="K3099" t="s">
        <v>744</v>
      </c>
      <c r="L3099" t="s">
        <v>769</v>
      </c>
      <c r="M3099" t="s">
        <v>770</v>
      </c>
      <c r="N3099" t="s">
        <v>771</v>
      </c>
      <c r="O3099" t="s">
        <v>772</v>
      </c>
      <c r="P3099" t="s">
        <v>673</v>
      </c>
      <c r="Q3099" t="s">
        <v>749</v>
      </c>
      <c r="R3099" t="s">
        <v>544</v>
      </c>
      <c r="S3099" t="s">
        <v>1038</v>
      </c>
      <c r="T3099" t="s">
        <v>751</v>
      </c>
      <c r="U3099" t="s">
        <v>752</v>
      </c>
      <c r="V3099" t="s">
        <v>753</v>
      </c>
      <c r="W3099" t="s">
        <v>437</v>
      </c>
      <c r="X3099" t="s">
        <v>1184</v>
      </c>
      <c r="Y3099" t="s">
        <v>755</v>
      </c>
      <c r="Z3099" t="s">
        <v>380</v>
      </c>
      <c r="AA3099" t="s">
        <v>1175</v>
      </c>
      <c r="AB3099" t="s">
        <v>1176</v>
      </c>
      <c r="AC3099" t="s">
        <v>758</v>
      </c>
      <c r="AD3099" t="s">
        <v>1176</v>
      </c>
      <c r="AE3099" t="s">
        <v>768</v>
      </c>
      <c r="AF3099" t="s">
        <v>882</v>
      </c>
      <c r="AG3099" t="s">
        <v>761</v>
      </c>
      <c r="AH3099" t="s">
        <v>762</v>
      </c>
      <c r="AI3099" t="s">
        <v>883</v>
      </c>
      <c r="AJ3099">
        <v>530.9</v>
      </c>
      <c r="AK3099">
        <v>0</v>
      </c>
      <c r="AL3099">
        <v>0</v>
      </c>
      <c r="AM3099" t="s">
        <v>764</v>
      </c>
      <c r="AN3099" t="s">
        <v>764</v>
      </c>
      <c r="AO3099" t="s">
        <v>764</v>
      </c>
    </row>
    <row r="3100" spans="1:41" x14ac:dyDescent="0.35">
      <c r="A3100">
        <v>1023878</v>
      </c>
      <c r="B3100" t="s">
        <v>740</v>
      </c>
      <c r="C3100" t="s">
        <v>741</v>
      </c>
      <c r="D3100" t="s">
        <v>408</v>
      </c>
      <c r="E3100" t="s">
        <v>555</v>
      </c>
      <c r="F3100" t="s">
        <v>742</v>
      </c>
      <c r="G3100">
        <v>2021</v>
      </c>
      <c r="H3100">
        <v>6</v>
      </c>
      <c r="I3100" t="s">
        <v>743</v>
      </c>
      <c r="J3100" s="29">
        <v>44377</v>
      </c>
      <c r="K3100" t="s">
        <v>744</v>
      </c>
      <c r="L3100" t="s">
        <v>769</v>
      </c>
      <c r="M3100" t="s">
        <v>774</v>
      </c>
      <c r="N3100" t="s">
        <v>775</v>
      </c>
      <c r="O3100" t="s">
        <v>772</v>
      </c>
      <c r="P3100" t="s">
        <v>673</v>
      </c>
      <c r="Q3100" t="s">
        <v>749</v>
      </c>
      <c r="R3100" t="s">
        <v>544</v>
      </c>
      <c r="S3100" t="s">
        <v>1038</v>
      </c>
      <c r="T3100" t="s">
        <v>751</v>
      </c>
      <c r="U3100" t="s">
        <v>752</v>
      </c>
      <c r="V3100" t="s">
        <v>753</v>
      </c>
      <c r="W3100" t="s">
        <v>437</v>
      </c>
      <c r="X3100" t="s">
        <v>1184</v>
      </c>
      <c r="Y3100" t="s">
        <v>755</v>
      </c>
      <c r="Z3100" t="s">
        <v>380</v>
      </c>
      <c r="AA3100" t="s">
        <v>1175</v>
      </c>
      <c r="AB3100" t="s">
        <v>1176</v>
      </c>
      <c r="AC3100" t="s">
        <v>758</v>
      </c>
      <c r="AD3100" t="s">
        <v>1176</v>
      </c>
      <c r="AE3100" t="s">
        <v>768</v>
      </c>
      <c r="AF3100" t="s">
        <v>882</v>
      </c>
      <c r="AG3100" t="s">
        <v>761</v>
      </c>
      <c r="AH3100" t="s">
        <v>762</v>
      </c>
      <c r="AI3100" t="s">
        <v>883</v>
      </c>
      <c r="AJ3100">
        <v>-530.9</v>
      </c>
      <c r="AK3100">
        <v>0</v>
      </c>
      <c r="AL3100">
        <v>0</v>
      </c>
      <c r="AM3100" t="s">
        <v>764</v>
      </c>
      <c r="AN3100" t="s">
        <v>764</v>
      </c>
      <c r="AO3100" t="s">
        <v>764</v>
      </c>
    </row>
    <row r="3101" spans="1:41" x14ac:dyDescent="0.35">
      <c r="A3101">
        <v>1023878</v>
      </c>
      <c r="B3101" t="s">
        <v>740</v>
      </c>
      <c r="C3101" t="s">
        <v>741</v>
      </c>
      <c r="D3101" t="s">
        <v>408</v>
      </c>
      <c r="E3101" t="s">
        <v>555</v>
      </c>
      <c r="F3101" t="s">
        <v>742</v>
      </c>
      <c r="G3101">
        <v>2021</v>
      </c>
      <c r="H3101">
        <v>6</v>
      </c>
      <c r="I3101" t="s">
        <v>743</v>
      </c>
      <c r="J3101" s="29">
        <v>44377</v>
      </c>
      <c r="K3101" t="s">
        <v>744</v>
      </c>
      <c r="L3101" t="s">
        <v>769</v>
      </c>
      <c r="M3101" t="s">
        <v>776</v>
      </c>
      <c r="N3101" t="s">
        <v>777</v>
      </c>
      <c r="O3101" t="s">
        <v>772</v>
      </c>
      <c r="P3101" t="s">
        <v>673</v>
      </c>
      <c r="Q3101" t="s">
        <v>749</v>
      </c>
      <c r="R3101" t="s">
        <v>544</v>
      </c>
      <c r="S3101" t="s">
        <v>1038</v>
      </c>
      <c r="T3101" t="s">
        <v>751</v>
      </c>
      <c r="U3101" t="s">
        <v>752</v>
      </c>
      <c r="V3101" t="s">
        <v>753</v>
      </c>
      <c r="W3101" t="s">
        <v>437</v>
      </c>
      <c r="X3101" t="s">
        <v>1184</v>
      </c>
      <c r="Y3101" t="s">
        <v>755</v>
      </c>
      <c r="Z3101" t="s">
        <v>380</v>
      </c>
      <c r="AA3101" t="s">
        <v>1175</v>
      </c>
      <c r="AB3101" t="s">
        <v>1176</v>
      </c>
      <c r="AC3101" t="s">
        <v>758</v>
      </c>
      <c r="AD3101" t="s">
        <v>1176</v>
      </c>
      <c r="AE3101" t="s">
        <v>768</v>
      </c>
      <c r="AF3101" t="s">
        <v>882</v>
      </c>
      <c r="AG3101" t="s">
        <v>761</v>
      </c>
      <c r="AH3101" t="s">
        <v>762</v>
      </c>
      <c r="AI3101" t="s">
        <v>883</v>
      </c>
      <c r="AJ3101">
        <v>530.9</v>
      </c>
      <c r="AK3101">
        <v>0</v>
      </c>
      <c r="AL3101">
        <v>0</v>
      </c>
      <c r="AM3101" t="s">
        <v>764</v>
      </c>
      <c r="AN3101" t="s">
        <v>764</v>
      </c>
      <c r="AO3101" t="s">
        <v>764</v>
      </c>
    </row>
    <row r="3102" spans="1:41" x14ac:dyDescent="0.35">
      <c r="A3102">
        <v>1023876</v>
      </c>
      <c r="B3102" t="s">
        <v>740</v>
      </c>
      <c r="C3102" t="s">
        <v>741</v>
      </c>
      <c r="D3102" t="s">
        <v>408</v>
      </c>
      <c r="E3102" t="s">
        <v>553</v>
      </c>
      <c r="F3102" t="s">
        <v>742</v>
      </c>
      <c r="G3102">
        <v>2021</v>
      </c>
      <c r="H3102">
        <v>6</v>
      </c>
      <c r="I3102" t="s">
        <v>743</v>
      </c>
      <c r="J3102" s="29">
        <v>44377</v>
      </c>
      <c r="K3102" t="s">
        <v>744</v>
      </c>
      <c r="L3102" t="s">
        <v>769</v>
      </c>
      <c r="M3102" t="s">
        <v>770</v>
      </c>
      <c r="N3102" t="s">
        <v>771</v>
      </c>
      <c r="O3102" t="s">
        <v>772</v>
      </c>
      <c r="P3102" t="s">
        <v>673</v>
      </c>
      <c r="Q3102" t="s">
        <v>749</v>
      </c>
      <c r="R3102" t="s">
        <v>544</v>
      </c>
      <c r="S3102" t="s">
        <v>1038</v>
      </c>
      <c r="T3102" t="s">
        <v>751</v>
      </c>
      <c r="U3102" t="s">
        <v>752</v>
      </c>
      <c r="V3102" t="s">
        <v>753</v>
      </c>
      <c r="W3102" t="s">
        <v>431</v>
      </c>
      <c r="X3102" t="s">
        <v>1185</v>
      </c>
      <c r="Y3102" t="s">
        <v>755</v>
      </c>
      <c r="Z3102" t="s">
        <v>380</v>
      </c>
      <c r="AA3102" t="s">
        <v>1175</v>
      </c>
      <c r="AB3102" t="s">
        <v>1176</v>
      </c>
      <c r="AC3102" t="s">
        <v>758</v>
      </c>
      <c r="AD3102" t="s">
        <v>1176</v>
      </c>
      <c r="AE3102" t="s">
        <v>768</v>
      </c>
      <c r="AF3102" t="s">
        <v>882</v>
      </c>
      <c r="AG3102" t="s">
        <v>761</v>
      </c>
      <c r="AH3102" t="s">
        <v>762</v>
      </c>
      <c r="AI3102" t="s">
        <v>883</v>
      </c>
      <c r="AJ3102">
        <v>262.32</v>
      </c>
      <c r="AK3102">
        <v>0</v>
      </c>
      <c r="AL3102">
        <v>0</v>
      </c>
      <c r="AM3102" t="s">
        <v>764</v>
      </c>
      <c r="AN3102" t="s">
        <v>764</v>
      </c>
      <c r="AO3102" t="s">
        <v>764</v>
      </c>
    </row>
    <row r="3103" spans="1:41" x14ac:dyDescent="0.35">
      <c r="A3103">
        <v>1023876</v>
      </c>
      <c r="B3103" t="s">
        <v>740</v>
      </c>
      <c r="C3103" t="s">
        <v>741</v>
      </c>
      <c r="D3103" t="s">
        <v>408</v>
      </c>
      <c r="E3103" t="s">
        <v>553</v>
      </c>
      <c r="F3103" t="s">
        <v>742</v>
      </c>
      <c r="G3103">
        <v>2021</v>
      </c>
      <c r="H3103">
        <v>6</v>
      </c>
      <c r="I3103" t="s">
        <v>743</v>
      </c>
      <c r="J3103" s="29">
        <v>44377</v>
      </c>
      <c r="K3103" t="s">
        <v>744</v>
      </c>
      <c r="L3103" t="s">
        <v>769</v>
      </c>
      <c r="M3103" t="s">
        <v>774</v>
      </c>
      <c r="N3103" t="s">
        <v>775</v>
      </c>
      <c r="O3103" t="s">
        <v>772</v>
      </c>
      <c r="P3103" t="s">
        <v>673</v>
      </c>
      <c r="Q3103" t="s">
        <v>749</v>
      </c>
      <c r="R3103" t="s">
        <v>544</v>
      </c>
      <c r="S3103" t="s">
        <v>1038</v>
      </c>
      <c r="T3103" t="s">
        <v>751</v>
      </c>
      <c r="U3103" t="s">
        <v>752</v>
      </c>
      <c r="V3103" t="s">
        <v>753</v>
      </c>
      <c r="W3103" t="s">
        <v>431</v>
      </c>
      <c r="X3103" t="s">
        <v>1185</v>
      </c>
      <c r="Y3103" t="s">
        <v>755</v>
      </c>
      <c r="Z3103" t="s">
        <v>380</v>
      </c>
      <c r="AA3103" t="s">
        <v>1175</v>
      </c>
      <c r="AB3103" t="s">
        <v>1176</v>
      </c>
      <c r="AC3103" t="s">
        <v>758</v>
      </c>
      <c r="AD3103" t="s">
        <v>1176</v>
      </c>
      <c r="AE3103" t="s">
        <v>768</v>
      </c>
      <c r="AF3103" t="s">
        <v>882</v>
      </c>
      <c r="AG3103" t="s">
        <v>761</v>
      </c>
      <c r="AH3103" t="s">
        <v>762</v>
      </c>
      <c r="AI3103" t="s">
        <v>883</v>
      </c>
      <c r="AJ3103">
        <v>-262.32</v>
      </c>
      <c r="AK3103">
        <v>0</v>
      </c>
      <c r="AL3103">
        <v>0</v>
      </c>
      <c r="AM3103" t="s">
        <v>764</v>
      </c>
      <c r="AN3103" t="s">
        <v>764</v>
      </c>
      <c r="AO3103" t="s">
        <v>764</v>
      </c>
    </row>
    <row r="3104" spans="1:41" x14ac:dyDescent="0.35">
      <c r="A3104">
        <v>1023876</v>
      </c>
      <c r="B3104" t="s">
        <v>740</v>
      </c>
      <c r="C3104" t="s">
        <v>741</v>
      </c>
      <c r="D3104" t="s">
        <v>408</v>
      </c>
      <c r="E3104" t="s">
        <v>553</v>
      </c>
      <c r="F3104" t="s">
        <v>742</v>
      </c>
      <c r="G3104">
        <v>2021</v>
      </c>
      <c r="H3104">
        <v>6</v>
      </c>
      <c r="I3104" t="s">
        <v>743</v>
      </c>
      <c r="J3104" s="29">
        <v>44377</v>
      </c>
      <c r="K3104" t="s">
        <v>744</v>
      </c>
      <c r="L3104" t="s">
        <v>769</v>
      </c>
      <c r="M3104" t="s">
        <v>776</v>
      </c>
      <c r="N3104" t="s">
        <v>777</v>
      </c>
      <c r="O3104" t="s">
        <v>772</v>
      </c>
      <c r="P3104" t="s">
        <v>673</v>
      </c>
      <c r="Q3104" t="s">
        <v>749</v>
      </c>
      <c r="R3104" t="s">
        <v>544</v>
      </c>
      <c r="S3104" t="s">
        <v>1038</v>
      </c>
      <c r="T3104" t="s">
        <v>751</v>
      </c>
      <c r="U3104" t="s">
        <v>752</v>
      </c>
      <c r="V3104" t="s">
        <v>753</v>
      </c>
      <c r="W3104" t="s">
        <v>431</v>
      </c>
      <c r="X3104" t="s">
        <v>1185</v>
      </c>
      <c r="Y3104" t="s">
        <v>755</v>
      </c>
      <c r="Z3104" t="s">
        <v>380</v>
      </c>
      <c r="AA3104" t="s">
        <v>1175</v>
      </c>
      <c r="AB3104" t="s">
        <v>1176</v>
      </c>
      <c r="AC3104" t="s">
        <v>758</v>
      </c>
      <c r="AD3104" t="s">
        <v>1176</v>
      </c>
      <c r="AE3104" t="s">
        <v>768</v>
      </c>
      <c r="AF3104" t="s">
        <v>882</v>
      </c>
      <c r="AG3104" t="s">
        <v>761</v>
      </c>
      <c r="AH3104" t="s">
        <v>762</v>
      </c>
      <c r="AI3104" t="s">
        <v>883</v>
      </c>
      <c r="AJ3104">
        <v>262.32</v>
      </c>
      <c r="AK3104">
        <v>0</v>
      </c>
      <c r="AL3104">
        <v>0</v>
      </c>
      <c r="AM3104" t="s">
        <v>764</v>
      </c>
      <c r="AN3104" t="s">
        <v>764</v>
      </c>
      <c r="AO3104" t="s">
        <v>764</v>
      </c>
    </row>
    <row r="3105" spans="1:41" x14ac:dyDescent="0.35">
      <c r="A3105">
        <v>1023881</v>
      </c>
      <c r="B3105" t="s">
        <v>740</v>
      </c>
      <c r="C3105" t="s">
        <v>741</v>
      </c>
      <c r="D3105" t="s">
        <v>408</v>
      </c>
      <c r="E3105" t="s">
        <v>558</v>
      </c>
      <c r="F3105" t="s">
        <v>742</v>
      </c>
      <c r="G3105">
        <v>2021</v>
      </c>
      <c r="H3105">
        <v>6</v>
      </c>
      <c r="I3105" t="s">
        <v>743</v>
      </c>
      <c r="J3105" s="29">
        <v>44377</v>
      </c>
      <c r="K3105" t="s">
        <v>744</v>
      </c>
      <c r="L3105" t="s">
        <v>769</v>
      </c>
      <c r="M3105" t="s">
        <v>770</v>
      </c>
      <c r="N3105" t="s">
        <v>771</v>
      </c>
      <c r="O3105" t="s">
        <v>772</v>
      </c>
      <c r="P3105" t="s">
        <v>673</v>
      </c>
      <c r="Q3105" t="s">
        <v>749</v>
      </c>
      <c r="R3105" t="s">
        <v>544</v>
      </c>
      <c r="S3105" t="s">
        <v>1038</v>
      </c>
      <c r="T3105" t="s">
        <v>751</v>
      </c>
      <c r="U3105" t="s">
        <v>752</v>
      </c>
      <c r="V3105" t="s">
        <v>753</v>
      </c>
      <c r="W3105" t="s">
        <v>467</v>
      </c>
      <c r="X3105" t="s">
        <v>1177</v>
      </c>
      <c r="Y3105" t="s">
        <v>755</v>
      </c>
      <c r="Z3105" t="s">
        <v>380</v>
      </c>
      <c r="AA3105" t="s">
        <v>1175</v>
      </c>
      <c r="AB3105" t="s">
        <v>1176</v>
      </c>
      <c r="AC3105" t="s">
        <v>758</v>
      </c>
      <c r="AD3105" t="s">
        <v>1176</v>
      </c>
      <c r="AE3105" t="s">
        <v>768</v>
      </c>
      <c r="AF3105" t="s">
        <v>882</v>
      </c>
      <c r="AG3105" t="s">
        <v>761</v>
      </c>
      <c r="AH3105" t="s">
        <v>762</v>
      </c>
      <c r="AI3105" t="s">
        <v>883</v>
      </c>
      <c r="AJ3105">
        <v>248.33</v>
      </c>
      <c r="AK3105">
        <v>0</v>
      </c>
      <c r="AL3105">
        <v>0</v>
      </c>
      <c r="AM3105" t="s">
        <v>764</v>
      </c>
      <c r="AN3105" t="s">
        <v>764</v>
      </c>
      <c r="AO3105" t="s">
        <v>764</v>
      </c>
    </row>
    <row r="3106" spans="1:41" x14ac:dyDescent="0.35">
      <c r="A3106">
        <v>1023881</v>
      </c>
      <c r="B3106" t="s">
        <v>740</v>
      </c>
      <c r="C3106" t="s">
        <v>741</v>
      </c>
      <c r="D3106" t="s">
        <v>408</v>
      </c>
      <c r="E3106" t="s">
        <v>558</v>
      </c>
      <c r="F3106" t="s">
        <v>742</v>
      </c>
      <c r="G3106">
        <v>2021</v>
      </c>
      <c r="H3106">
        <v>6</v>
      </c>
      <c r="I3106" t="s">
        <v>743</v>
      </c>
      <c r="J3106" s="29">
        <v>44377</v>
      </c>
      <c r="K3106" t="s">
        <v>744</v>
      </c>
      <c r="L3106" t="s">
        <v>769</v>
      </c>
      <c r="M3106" t="s">
        <v>774</v>
      </c>
      <c r="N3106" t="s">
        <v>775</v>
      </c>
      <c r="O3106" t="s">
        <v>772</v>
      </c>
      <c r="P3106" t="s">
        <v>673</v>
      </c>
      <c r="Q3106" t="s">
        <v>749</v>
      </c>
      <c r="R3106" t="s">
        <v>544</v>
      </c>
      <c r="S3106" t="s">
        <v>1038</v>
      </c>
      <c r="T3106" t="s">
        <v>751</v>
      </c>
      <c r="U3106" t="s">
        <v>752</v>
      </c>
      <c r="V3106" t="s">
        <v>753</v>
      </c>
      <c r="W3106" t="s">
        <v>467</v>
      </c>
      <c r="X3106" t="s">
        <v>1177</v>
      </c>
      <c r="Y3106" t="s">
        <v>755</v>
      </c>
      <c r="Z3106" t="s">
        <v>380</v>
      </c>
      <c r="AA3106" t="s">
        <v>1175</v>
      </c>
      <c r="AB3106" t="s">
        <v>1176</v>
      </c>
      <c r="AC3106" t="s">
        <v>758</v>
      </c>
      <c r="AD3106" t="s">
        <v>1176</v>
      </c>
      <c r="AE3106" t="s">
        <v>768</v>
      </c>
      <c r="AF3106" t="s">
        <v>882</v>
      </c>
      <c r="AG3106" t="s">
        <v>761</v>
      </c>
      <c r="AH3106" t="s">
        <v>762</v>
      </c>
      <c r="AI3106" t="s">
        <v>883</v>
      </c>
      <c r="AJ3106">
        <v>-248.33</v>
      </c>
      <c r="AK3106">
        <v>0</v>
      </c>
      <c r="AL3106">
        <v>0</v>
      </c>
      <c r="AM3106" t="s">
        <v>764</v>
      </c>
      <c r="AN3106" t="s">
        <v>764</v>
      </c>
      <c r="AO3106" t="s">
        <v>764</v>
      </c>
    </row>
    <row r="3107" spans="1:41" x14ac:dyDescent="0.35">
      <c r="A3107">
        <v>1023881</v>
      </c>
      <c r="B3107" t="s">
        <v>740</v>
      </c>
      <c r="C3107" t="s">
        <v>741</v>
      </c>
      <c r="D3107" t="s">
        <v>408</v>
      </c>
      <c r="E3107" t="s">
        <v>558</v>
      </c>
      <c r="F3107" t="s">
        <v>742</v>
      </c>
      <c r="G3107">
        <v>2021</v>
      </c>
      <c r="H3107">
        <v>6</v>
      </c>
      <c r="I3107" t="s">
        <v>743</v>
      </c>
      <c r="J3107" s="29">
        <v>44377</v>
      </c>
      <c r="K3107" t="s">
        <v>744</v>
      </c>
      <c r="L3107" t="s">
        <v>769</v>
      </c>
      <c r="M3107" t="s">
        <v>776</v>
      </c>
      <c r="N3107" t="s">
        <v>777</v>
      </c>
      <c r="O3107" t="s">
        <v>772</v>
      </c>
      <c r="P3107" t="s">
        <v>673</v>
      </c>
      <c r="Q3107" t="s">
        <v>749</v>
      </c>
      <c r="R3107" t="s">
        <v>544</v>
      </c>
      <c r="S3107" t="s">
        <v>1038</v>
      </c>
      <c r="T3107" t="s">
        <v>751</v>
      </c>
      <c r="U3107" t="s">
        <v>752</v>
      </c>
      <c r="V3107" t="s">
        <v>753</v>
      </c>
      <c r="W3107" t="s">
        <v>467</v>
      </c>
      <c r="X3107" t="s">
        <v>1177</v>
      </c>
      <c r="Y3107" t="s">
        <v>755</v>
      </c>
      <c r="Z3107" t="s">
        <v>380</v>
      </c>
      <c r="AA3107" t="s">
        <v>1175</v>
      </c>
      <c r="AB3107" t="s">
        <v>1176</v>
      </c>
      <c r="AC3107" t="s">
        <v>758</v>
      </c>
      <c r="AD3107" t="s">
        <v>1176</v>
      </c>
      <c r="AE3107" t="s">
        <v>768</v>
      </c>
      <c r="AF3107" t="s">
        <v>882</v>
      </c>
      <c r="AG3107" t="s">
        <v>761</v>
      </c>
      <c r="AH3107" t="s">
        <v>762</v>
      </c>
      <c r="AI3107" t="s">
        <v>883</v>
      </c>
      <c r="AJ3107">
        <v>248.33</v>
      </c>
      <c r="AK3107">
        <v>0</v>
      </c>
      <c r="AL3107">
        <v>0</v>
      </c>
      <c r="AM3107" t="s">
        <v>764</v>
      </c>
      <c r="AN3107" t="s">
        <v>764</v>
      </c>
      <c r="AO3107" t="s">
        <v>764</v>
      </c>
    </row>
    <row r="3108" spans="1:41" x14ac:dyDescent="0.35">
      <c r="A3108">
        <v>1023879</v>
      </c>
      <c r="B3108" t="s">
        <v>740</v>
      </c>
      <c r="C3108" t="s">
        <v>741</v>
      </c>
      <c r="D3108" t="s">
        <v>408</v>
      </c>
      <c r="E3108" t="s">
        <v>556</v>
      </c>
      <c r="F3108" t="s">
        <v>742</v>
      </c>
      <c r="G3108">
        <v>2021</v>
      </c>
      <c r="H3108">
        <v>6</v>
      </c>
      <c r="I3108" t="s">
        <v>743</v>
      </c>
      <c r="J3108" s="29">
        <v>44377</v>
      </c>
      <c r="K3108" t="s">
        <v>744</v>
      </c>
      <c r="L3108" t="s">
        <v>769</v>
      </c>
      <c r="M3108" t="s">
        <v>774</v>
      </c>
      <c r="N3108" t="s">
        <v>775</v>
      </c>
      <c r="O3108" t="s">
        <v>772</v>
      </c>
      <c r="P3108" t="s">
        <v>673</v>
      </c>
      <c r="Q3108" t="s">
        <v>749</v>
      </c>
      <c r="R3108" t="s">
        <v>544</v>
      </c>
      <c r="S3108" t="s">
        <v>1038</v>
      </c>
      <c r="T3108" t="s">
        <v>751</v>
      </c>
      <c r="U3108" t="s">
        <v>752</v>
      </c>
      <c r="V3108" t="s">
        <v>753</v>
      </c>
      <c r="W3108" t="s">
        <v>451</v>
      </c>
      <c r="X3108" t="s">
        <v>1186</v>
      </c>
      <c r="Y3108" t="s">
        <v>755</v>
      </c>
      <c r="Z3108" t="s">
        <v>380</v>
      </c>
      <c r="AA3108" t="s">
        <v>1175</v>
      </c>
      <c r="AB3108" t="s">
        <v>1176</v>
      </c>
      <c r="AC3108" t="s">
        <v>758</v>
      </c>
      <c r="AD3108" t="s">
        <v>1176</v>
      </c>
      <c r="AE3108" t="s">
        <v>768</v>
      </c>
      <c r="AF3108" t="s">
        <v>882</v>
      </c>
      <c r="AG3108" t="s">
        <v>761</v>
      </c>
      <c r="AH3108" t="s">
        <v>762</v>
      </c>
      <c r="AI3108" t="s">
        <v>883</v>
      </c>
      <c r="AJ3108">
        <v>-1937.3</v>
      </c>
      <c r="AK3108">
        <v>0</v>
      </c>
      <c r="AL3108">
        <v>0</v>
      </c>
      <c r="AM3108" t="s">
        <v>764</v>
      </c>
      <c r="AN3108" t="s">
        <v>764</v>
      </c>
      <c r="AO3108" t="s">
        <v>764</v>
      </c>
    </row>
    <row r="3109" spans="1:41" x14ac:dyDescent="0.35">
      <c r="A3109">
        <v>1023879</v>
      </c>
      <c r="B3109" t="s">
        <v>740</v>
      </c>
      <c r="C3109" t="s">
        <v>741</v>
      </c>
      <c r="D3109" t="s">
        <v>408</v>
      </c>
      <c r="E3109" t="s">
        <v>556</v>
      </c>
      <c r="F3109" t="s">
        <v>742</v>
      </c>
      <c r="G3109">
        <v>2021</v>
      </c>
      <c r="H3109">
        <v>6</v>
      </c>
      <c r="I3109" t="s">
        <v>743</v>
      </c>
      <c r="J3109" s="29">
        <v>44377</v>
      </c>
      <c r="K3109" t="s">
        <v>744</v>
      </c>
      <c r="L3109" t="s">
        <v>769</v>
      </c>
      <c r="M3109" t="s">
        <v>770</v>
      </c>
      <c r="N3109" t="s">
        <v>771</v>
      </c>
      <c r="O3109" t="s">
        <v>772</v>
      </c>
      <c r="P3109" t="s">
        <v>673</v>
      </c>
      <c r="Q3109" t="s">
        <v>749</v>
      </c>
      <c r="R3109" t="s">
        <v>544</v>
      </c>
      <c r="S3109" t="s">
        <v>1038</v>
      </c>
      <c r="T3109" t="s">
        <v>751</v>
      </c>
      <c r="U3109" t="s">
        <v>752</v>
      </c>
      <c r="V3109" t="s">
        <v>753</v>
      </c>
      <c r="W3109" t="s">
        <v>451</v>
      </c>
      <c r="X3109" t="s">
        <v>1186</v>
      </c>
      <c r="Y3109" t="s">
        <v>755</v>
      </c>
      <c r="Z3109" t="s">
        <v>380</v>
      </c>
      <c r="AA3109" t="s">
        <v>1175</v>
      </c>
      <c r="AB3109" t="s">
        <v>1176</v>
      </c>
      <c r="AC3109" t="s">
        <v>758</v>
      </c>
      <c r="AD3109" t="s">
        <v>1176</v>
      </c>
      <c r="AE3109" t="s">
        <v>768</v>
      </c>
      <c r="AF3109" t="s">
        <v>882</v>
      </c>
      <c r="AG3109" t="s">
        <v>761</v>
      </c>
      <c r="AH3109" t="s">
        <v>762</v>
      </c>
      <c r="AI3109" t="s">
        <v>883</v>
      </c>
      <c r="AJ3109">
        <v>1937.3</v>
      </c>
      <c r="AK3109">
        <v>0</v>
      </c>
      <c r="AL3109">
        <v>0</v>
      </c>
      <c r="AM3109" t="s">
        <v>764</v>
      </c>
      <c r="AN3109" t="s">
        <v>764</v>
      </c>
      <c r="AO3109" t="s">
        <v>764</v>
      </c>
    </row>
    <row r="3110" spans="1:41" x14ac:dyDescent="0.35">
      <c r="A3110">
        <v>1023879</v>
      </c>
      <c r="B3110" t="s">
        <v>740</v>
      </c>
      <c r="C3110" t="s">
        <v>741</v>
      </c>
      <c r="D3110" t="s">
        <v>408</v>
      </c>
      <c r="E3110" t="s">
        <v>556</v>
      </c>
      <c r="F3110" t="s">
        <v>742</v>
      </c>
      <c r="G3110">
        <v>2021</v>
      </c>
      <c r="H3110">
        <v>6</v>
      </c>
      <c r="I3110" t="s">
        <v>743</v>
      </c>
      <c r="J3110" s="29">
        <v>44377</v>
      </c>
      <c r="K3110" t="s">
        <v>744</v>
      </c>
      <c r="L3110" t="s">
        <v>769</v>
      </c>
      <c r="M3110" t="s">
        <v>776</v>
      </c>
      <c r="N3110" t="s">
        <v>777</v>
      </c>
      <c r="O3110" t="s">
        <v>772</v>
      </c>
      <c r="P3110" t="s">
        <v>673</v>
      </c>
      <c r="Q3110" t="s">
        <v>749</v>
      </c>
      <c r="R3110" t="s">
        <v>544</v>
      </c>
      <c r="S3110" t="s">
        <v>1038</v>
      </c>
      <c r="T3110" t="s">
        <v>751</v>
      </c>
      <c r="U3110" t="s">
        <v>752</v>
      </c>
      <c r="V3110" t="s">
        <v>753</v>
      </c>
      <c r="W3110" t="s">
        <v>451</v>
      </c>
      <c r="X3110" t="s">
        <v>1186</v>
      </c>
      <c r="Y3110" t="s">
        <v>755</v>
      </c>
      <c r="Z3110" t="s">
        <v>380</v>
      </c>
      <c r="AA3110" t="s">
        <v>1175</v>
      </c>
      <c r="AB3110" t="s">
        <v>1176</v>
      </c>
      <c r="AC3110" t="s">
        <v>758</v>
      </c>
      <c r="AD3110" t="s">
        <v>1176</v>
      </c>
      <c r="AE3110" t="s">
        <v>768</v>
      </c>
      <c r="AF3110" t="s">
        <v>882</v>
      </c>
      <c r="AG3110" t="s">
        <v>761</v>
      </c>
      <c r="AH3110" t="s">
        <v>762</v>
      </c>
      <c r="AI3110" t="s">
        <v>883</v>
      </c>
      <c r="AJ3110">
        <v>1937.3</v>
      </c>
      <c r="AK3110">
        <v>0</v>
      </c>
      <c r="AL3110">
        <v>0</v>
      </c>
      <c r="AM3110" t="s">
        <v>764</v>
      </c>
      <c r="AN3110" t="s">
        <v>764</v>
      </c>
      <c r="AO3110" t="s">
        <v>764</v>
      </c>
    </row>
    <row r="3111" spans="1:41" x14ac:dyDescent="0.35">
      <c r="A3111">
        <v>1023874</v>
      </c>
      <c r="B3111" t="s">
        <v>740</v>
      </c>
      <c r="C3111" t="s">
        <v>741</v>
      </c>
      <c r="D3111" t="s">
        <v>408</v>
      </c>
      <c r="E3111" t="s">
        <v>551</v>
      </c>
      <c r="F3111" t="s">
        <v>742</v>
      </c>
      <c r="G3111">
        <v>2021</v>
      </c>
      <c r="H3111">
        <v>6</v>
      </c>
      <c r="I3111" t="s">
        <v>743</v>
      </c>
      <c r="J3111" s="29">
        <v>44377</v>
      </c>
      <c r="K3111" t="s">
        <v>744</v>
      </c>
      <c r="L3111" t="s">
        <v>769</v>
      </c>
      <c r="M3111" t="s">
        <v>770</v>
      </c>
      <c r="N3111" t="s">
        <v>771</v>
      </c>
      <c r="O3111" t="s">
        <v>772</v>
      </c>
      <c r="P3111" t="s">
        <v>673</v>
      </c>
      <c r="Q3111" t="s">
        <v>749</v>
      </c>
      <c r="R3111" t="s">
        <v>544</v>
      </c>
      <c r="S3111" t="s">
        <v>1038</v>
      </c>
      <c r="T3111" t="s">
        <v>751</v>
      </c>
      <c r="U3111" t="s">
        <v>752</v>
      </c>
      <c r="V3111" t="s">
        <v>753</v>
      </c>
      <c r="W3111" t="s">
        <v>409</v>
      </c>
      <c r="X3111" t="s">
        <v>1180</v>
      </c>
      <c r="Y3111" t="s">
        <v>755</v>
      </c>
      <c r="Z3111" t="s">
        <v>380</v>
      </c>
      <c r="AA3111" t="s">
        <v>1175</v>
      </c>
      <c r="AB3111" t="s">
        <v>1176</v>
      </c>
      <c r="AC3111" t="s">
        <v>758</v>
      </c>
      <c r="AD3111" t="s">
        <v>1176</v>
      </c>
      <c r="AE3111" t="s">
        <v>768</v>
      </c>
      <c r="AF3111" t="s">
        <v>882</v>
      </c>
      <c r="AG3111" t="s">
        <v>761</v>
      </c>
      <c r="AH3111" t="s">
        <v>762</v>
      </c>
      <c r="AI3111" t="s">
        <v>883</v>
      </c>
      <c r="AJ3111">
        <v>554.74</v>
      </c>
      <c r="AK3111">
        <v>0</v>
      </c>
      <c r="AL3111">
        <v>0</v>
      </c>
      <c r="AM3111" t="s">
        <v>764</v>
      </c>
      <c r="AN3111" t="s">
        <v>764</v>
      </c>
      <c r="AO3111" t="s">
        <v>764</v>
      </c>
    </row>
    <row r="3112" spans="1:41" x14ac:dyDescent="0.35">
      <c r="A3112">
        <v>1023874</v>
      </c>
      <c r="B3112" t="s">
        <v>740</v>
      </c>
      <c r="C3112" t="s">
        <v>741</v>
      </c>
      <c r="D3112" t="s">
        <v>408</v>
      </c>
      <c r="E3112" t="s">
        <v>551</v>
      </c>
      <c r="F3112" t="s">
        <v>742</v>
      </c>
      <c r="G3112">
        <v>2021</v>
      </c>
      <c r="H3112">
        <v>6</v>
      </c>
      <c r="I3112" t="s">
        <v>743</v>
      </c>
      <c r="J3112" s="29">
        <v>44377</v>
      </c>
      <c r="K3112" t="s">
        <v>744</v>
      </c>
      <c r="L3112" t="s">
        <v>769</v>
      </c>
      <c r="M3112" t="s">
        <v>774</v>
      </c>
      <c r="N3112" t="s">
        <v>775</v>
      </c>
      <c r="O3112" t="s">
        <v>772</v>
      </c>
      <c r="P3112" t="s">
        <v>673</v>
      </c>
      <c r="Q3112" t="s">
        <v>749</v>
      </c>
      <c r="R3112" t="s">
        <v>544</v>
      </c>
      <c r="S3112" t="s">
        <v>1038</v>
      </c>
      <c r="T3112" t="s">
        <v>751</v>
      </c>
      <c r="U3112" t="s">
        <v>752</v>
      </c>
      <c r="V3112" t="s">
        <v>753</v>
      </c>
      <c r="W3112" t="s">
        <v>409</v>
      </c>
      <c r="X3112" t="s">
        <v>1180</v>
      </c>
      <c r="Y3112" t="s">
        <v>755</v>
      </c>
      <c r="Z3112" t="s">
        <v>380</v>
      </c>
      <c r="AA3112" t="s">
        <v>1175</v>
      </c>
      <c r="AB3112" t="s">
        <v>1176</v>
      </c>
      <c r="AC3112" t="s">
        <v>758</v>
      </c>
      <c r="AD3112" t="s">
        <v>1176</v>
      </c>
      <c r="AE3112" t="s">
        <v>768</v>
      </c>
      <c r="AF3112" t="s">
        <v>882</v>
      </c>
      <c r="AG3112" t="s">
        <v>761</v>
      </c>
      <c r="AH3112" t="s">
        <v>762</v>
      </c>
      <c r="AI3112" t="s">
        <v>883</v>
      </c>
      <c r="AJ3112">
        <v>-554.74</v>
      </c>
      <c r="AK3112">
        <v>0</v>
      </c>
      <c r="AL3112">
        <v>0</v>
      </c>
      <c r="AM3112" t="s">
        <v>764</v>
      </c>
      <c r="AN3112" t="s">
        <v>764</v>
      </c>
      <c r="AO3112" t="s">
        <v>764</v>
      </c>
    </row>
    <row r="3113" spans="1:41" x14ac:dyDescent="0.35">
      <c r="A3113">
        <v>1023874</v>
      </c>
      <c r="B3113" t="s">
        <v>740</v>
      </c>
      <c r="C3113" t="s">
        <v>741</v>
      </c>
      <c r="D3113" t="s">
        <v>408</v>
      </c>
      <c r="E3113" t="s">
        <v>551</v>
      </c>
      <c r="F3113" t="s">
        <v>742</v>
      </c>
      <c r="G3113">
        <v>2021</v>
      </c>
      <c r="H3113">
        <v>6</v>
      </c>
      <c r="I3113" t="s">
        <v>743</v>
      </c>
      <c r="J3113" s="29">
        <v>44377</v>
      </c>
      <c r="K3113" t="s">
        <v>744</v>
      </c>
      <c r="L3113" t="s">
        <v>769</v>
      </c>
      <c r="M3113" t="s">
        <v>776</v>
      </c>
      <c r="N3113" t="s">
        <v>777</v>
      </c>
      <c r="O3113" t="s">
        <v>772</v>
      </c>
      <c r="P3113" t="s">
        <v>673</v>
      </c>
      <c r="Q3113" t="s">
        <v>749</v>
      </c>
      <c r="R3113" t="s">
        <v>544</v>
      </c>
      <c r="S3113" t="s">
        <v>1038</v>
      </c>
      <c r="T3113" t="s">
        <v>751</v>
      </c>
      <c r="U3113" t="s">
        <v>752</v>
      </c>
      <c r="V3113" t="s">
        <v>753</v>
      </c>
      <c r="W3113" t="s">
        <v>409</v>
      </c>
      <c r="X3113" t="s">
        <v>1180</v>
      </c>
      <c r="Y3113" t="s">
        <v>755</v>
      </c>
      <c r="Z3113" t="s">
        <v>380</v>
      </c>
      <c r="AA3113" t="s">
        <v>1175</v>
      </c>
      <c r="AB3113" t="s">
        <v>1176</v>
      </c>
      <c r="AC3113" t="s">
        <v>758</v>
      </c>
      <c r="AD3113" t="s">
        <v>1176</v>
      </c>
      <c r="AE3113" t="s">
        <v>768</v>
      </c>
      <c r="AF3113" t="s">
        <v>882</v>
      </c>
      <c r="AG3113" t="s">
        <v>761</v>
      </c>
      <c r="AH3113" t="s">
        <v>762</v>
      </c>
      <c r="AI3113" t="s">
        <v>883</v>
      </c>
      <c r="AJ3113">
        <v>554.74</v>
      </c>
      <c r="AK3113">
        <v>0</v>
      </c>
      <c r="AL3113">
        <v>0</v>
      </c>
      <c r="AM3113" t="s">
        <v>764</v>
      </c>
      <c r="AN3113" t="s">
        <v>764</v>
      </c>
      <c r="AO3113" t="s">
        <v>764</v>
      </c>
    </row>
    <row r="3114" spans="1:41" x14ac:dyDescent="0.35">
      <c r="A3114">
        <v>1021427</v>
      </c>
      <c r="B3114" t="s">
        <v>740</v>
      </c>
      <c r="C3114" t="s">
        <v>741</v>
      </c>
      <c r="D3114" t="s">
        <v>408</v>
      </c>
      <c r="E3114" t="s">
        <v>541</v>
      </c>
      <c r="F3114" t="s">
        <v>742</v>
      </c>
      <c r="G3114">
        <v>2021</v>
      </c>
      <c r="H3114">
        <v>6</v>
      </c>
      <c r="I3114" t="s">
        <v>743</v>
      </c>
      <c r="J3114" s="29">
        <v>44377</v>
      </c>
      <c r="K3114" t="s">
        <v>744</v>
      </c>
      <c r="L3114" t="s">
        <v>745</v>
      </c>
      <c r="M3114" t="s">
        <v>746</v>
      </c>
      <c r="N3114" t="s">
        <v>747</v>
      </c>
      <c r="O3114" t="s">
        <v>748</v>
      </c>
      <c r="P3114" t="s">
        <v>673</v>
      </c>
      <c r="Q3114" t="s">
        <v>749</v>
      </c>
      <c r="R3114" t="s">
        <v>514</v>
      </c>
      <c r="S3114" t="s">
        <v>1039</v>
      </c>
      <c r="T3114" t="s">
        <v>751</v>
      </c>
      <c r="U3114" t="s">
        <v>752</v>
      </c>
      <c r="V3114" t="s">
        <v>753</v>
      </c>
      <c r="W3114" t="s">
        <v>467</v>
      </c>
      <c r="X3114" t="s">
        <v>1177</v>
      </c>
      <c r="Y3114" t="s">
        <v>755</v>
      </c>
      <c r="Z3114" t="s">
        <v>380</v>
      </c>
      <c r="AA3114" t="s">
        <v>1175</v>
      </c>
      <c r="AB3114" t="s">
        <v>1176</v>
      </c>
      <c r="AC3114" t="s">
        <v>758</v>
      </c>
      <c r="AD3114" t="s">
        <v>1176</v>
      </c>
      <c r="AE3114" t="s">
        <v>247</v>
      </c>
      <c r="AF3114" t="s">
        <v>882</v>
      </c>
      <c r="AG3114" t="s">
        <v>761</v>
      </c>
      <c r="AH3114" t="s">
        <v>762</v>
      </c>
      <c r="AI3114" t="s">
        <v>883</v>
      </c>
      <c r="AJ3114">
        <v>4.57</v>
      </c>
      <c r="AK3114">
        <v>0</v>
      </c>
      <c r="AL3114">
        <v>0</v>
      </c>
      <c r="AM3114" t="s">
        <v>764</v>
      </c>
      <c r="AN3114" t="s">
        <v>764</v>
      </c>
      <c r="AO3114" t="s">
        <v>764</v>
      </c>
    </row>
    <row r="3115" spans="1:41" x14ac:dyDescent="0.35">
      <c r="A3115">
        <v>1021426</v>
      </c>
      <c r="B3115" t="s">
        <v>740</v>
      </c>
      <c r="C3115" t="s">
        <v>741</v>
      </c>
      <c r="D3115" t="s">
        <v>408</v>
      </c>
      <c r="E3115" t="s">
        <v>537</v>
      </c>
      <c r="F3115" t="s">
        <v>742</v>
      </c>
      <c r="G3115">
        <v>2021</v>
      </c>
      <c r="H3115">
        <v>6</v>
      </c>
      <c r="I3115" t="s">
        <v>743</v>
      </c>
      <c r="J3115" s="29">
        <v>44377</v>
      </c>
      <c r="K3115" t="s">
        <v>744</v>
      </c>
      <c r="L3115" t="s">
        <v>745</v>
      </c>
      <c r="M3115" t="s">
        <v>746</v>
      </c>
      <c r="N3115" t="s">
        <v>747</v>
      </c>
      <c r="O3115" t="s">
        <v>748</v>
      </c>
      <c r="P3115" t="s">
        <v>673</v>
      </c>
      <c r="Q3115" t="s">
        <v>749</v>
      </c>
      <c r="R3115" t="s">
        <v>514</v>
      </c>
      <c r="S3115" t="s">
        <v>1039</v>
      </c>
      <c r="T3115" t="s">
        <v>751</v>
      </c>
      <c r="U3115" t="s">
        <v>752</v>
      </c>
      <c r="V3115" t="s">
        <v>753</v>
      </c>
      <c r="W3115" t="s">
        <v>459</v>
      </c>
      <c r="X3115" t="s">
        <v>1187</v>
      </c>
      <c r="Y3115" t="s">
        <v>755</v>
      </c>
      <c r="Z3115" t="s">
        <v>380</v>
      </c>
      <c r="AA3115" t="s">
        <v>1175</v>
      </c>
      <c r="AB3115" t="s">
        <v>1176</v>
      </c>
      <c r="AC3115" t="s">
        <v>758</v>
      </c>
      <c r="AD3115" t="s">
        <v>1176</v>
      </c>
      <c r="AE3115" t="s">
        <v>247</v>
      </c>
      <c r="AF3115" t="s">
        <v>882</v>
      </c>
      <c r="AG3115" t="s">
        <v>761</v>
      </c>
      <c r="AH3115" t="s">
        <v>762</v>
      </c>
      <c r="AI3115" t="s">
        <v>883</v>
      </c>
      <c r="AJ3115">
        <v>90.49</v>
      </c>
      <c r="AK3115">
        <v>0</v>
      </c>
      <c r="AL3115">
        <v>0</v>
      </c>
      <c r="AM3115" t="s">
        <v>764</v>
      </c>
      <c r="AN3115" t="s">
        <v>764</v>
      </c>
      <c r="AO3115" t="s">
        <v>764</v>
      </c>
    </row>
    <row r="3116" spans="1:41" x14ac:dyDescent="0.35">
      <c r="A3116">
        <v>1021424</v>
      </c>
      <c r="B3116" t="s">
        <v>740</v>
      </c>
      <c r="C3116" t="s">
        <v>741</v>
      </c>
      <c r="D3116" t="s">
        <v>408</v>
      </c>
      <c r="E3116" t="s">
        <v>526</v>
      </c>
      <c r="F3116" t="s">
        <v>742</v>
      </c>
      <c r="G3116">
        <v>2021</v>
      </c>
      <c r="H3116">
        <v>6</v>
      </c>
      <c r="I3116" t="s">
        <v>743</v>
      </c>
      <c r="J3116" s="29">
        <v>44377</v>
      </c>
      <c r="K3116" t="s">
        <v>744</v>
      </c>
      <c r="L3116" t="s">
        <v>769</v>
      </c>
      <c r="M3116" t="s">
        <v>770</v>
      </c>
      <c r="N3116" t="s">
        <v>771</v>
      </c>
      <c r="O3116" t="s">
        <v>772</v>
      </c>
      <c r="P3116" t="s">
        <v>673</v>
      </c>
      <c r="Q3116" t="s">
        <v>749</v>
      </c>
      <c r="R3116" t="s">
        <v>514</v>
      </c>
      <c r="S3116" t="s">
        <v>1039</v>
      </c>
      <c r="T3116" t="s">
        <v>751</v>
      </c>
      <c r="U3116" t="s">
        <v>752</v>
      </c>
      <c r="V3116" t="s">
        <v>753</v>
      </c>
      <c r="W3116" t="s">
        <v>435</v>
      </c>
      <c r="X3116" t="s">
        <v>1182</v>
      </c>
      <c r="Y3116" t="s">
        <v>755</v>
      </c>
      <c r="Z3116" t="s">
        <v>380</v>
      </c>
      <c r="AA3116" t="s">
        <v>1175</v>
      </c>
      <c r="AB3116" t="s">
        <v>1176</v>
      </c>
      <c r="AC3116" t="s">
        <v>758</v>
      </c>
      <c r="AD3116" t="s">
        <v>1176</v>
      </c>
      <c r="AE3116" t="s">
        <v>247</v>
      </c>
      <c r="AF3116" t="s">
        <v>882</v>
      </c>
      <c r="AG3116" t="s">
        <v>761</v>
      </c>
      <c r="AH3116" t="s">
        <v>762</v>
      </c>
      <c r="AI3116" t="s">
        <v>883</v>
      </c>
      <c r="AJ3116">
        <v>15.1</v>
      </c>
      <c r="AK3116">
        <v>0</v>
      </c>
      <c r="AL3116">
        <v>0</v>
      </c>
      <c r="AM3116" t="s">
        <v>764</v>
      </c>
      <c r="AN3116" t="s">
        <v>764</v>
      </c>
      <c r="AO3116" t="s">
        <v>764</v>
      </c>
    </row>
    <row r="3117" spans="1:41" x14ac:dyDescent="0.35">
      <c r="A3117">
        <v>1021424</v>
      </c>
      <c r="B3117" t="s">
        <v>740</v>
      </c>
      <c r="C3117" t="s">
        <v>741</v>
      </c>
      <c r="D3117" t="s">
        <v>408</v>
      </c>
      <c r="E3117" t="s">
        <v>526</v>
      </c>
      <c r="F3117" t="s">
        <v>742</v>
      </c>
      <c r="G3117">
        <v>2021</v>
      </c>
      <c r="H3117">
        <v>6</v>
      </c>
      <c r="I3117" t="s">
        <v>743</v>
      </c>
      <c r="J3117" s="29">
        <v>44377</v>
      </c>
      <c r="K3117" t="s">
        <v>744</v>
      </c>
      <c r="L3117" t="s">
        <v>769</v>
      </c>
      <c r="M3117" t="s">
        <v>774</v>
      </c>
      <c r="N3117" t="s">
        <v>775</v>
      </c>
      <c r="O3117" t="s">
        <v>772</v>
      </c>
      <c r="P3117" t="s">
        <v>673</v>
      </c>
      <c r="Q3117" t="s">
        <v>749</v>
      </c>
      <c r="R3117" t="s">
        <v>514</v>
      </c>
      <c r="S3117" t="s">
        <v>1039</v>
      </c>
      <c r="T3117" t="s">
        <v>751</v>
      </c>
      <c r="U3117" t="s">
        <v>752</v>
      </c>
      <c r="V3117" t="s">
        <v>753</v>
      </c>
      <c r="W3117" t="s">
        <v>435</v>
      </c>
      <c r="X3117" t="s">
        <v>1182</v>
      </c>
      <c r="Y3117" t="s">
        <v>755</v>
      </c>
      <c r="Z3117" t="s">
        <v>380</v>
      </c>
      <c r="AA3117" t="s">
        <v>1175</v>
      </c>
      <c r="AB3117" t="s">
        <v>1176</v>
      </c>
      <c r="AC3117" t="s">
        <v>758</v>
      </c>
      <c r="AD3117" t="s">
        <v>1176</v>
      </c>
      <c r="AE3117" t="s">
        <v>247</v>
      </c>
      <c r="AF3117" t="s">
        <v>882</v>
      </c>
      <c r="AG3117" t="s">
        <v>761</v>
      </c>
      <c r="AH3117" t="s">
        <v>762</v>
      </c>
      <c r="AI3117" t="s">
        <v>883</v>
      </c>
      <c r="AJ3117">
        <v>-15.1</v>
      </c>
      <c r="AK3117">
        <v>0</v>
      </c>
      <c r="AL3117">
        <v>0</v>
      </c>
      <c r="AM3117" t="s">
        <v>764</v>
      </c>
      <c r="AN3117" t="s">
        <v>764</v>
      </c>
      <c r="AO3117" t="s">
        <v>764</v>
      </c>
    </row>
    <row r="3118" spans="1:41" x14ac:dyDescent="0.35">
      <c r="A3118">
        <v>1021424</v>
      </c>
      <c r="B3118" t="s">
        <v>740</v>
      </c>
      <c r="C3118" t="s">
        <v>741</v>
      </c>
      <c r="D3118" t="s">
        <v>408</v>
      </c>
      <c r="E3118" t="s">
        <v>526</v>
      </c>
      <c r="F3118" t="s">
        <v>742</v>
      </c>
      <c r="G3118">
        <v>2021</v>
      </c>
      <c r="H3118">
        <v>6</v>
      </c>
      <c r="I3118" t="s">
        <v>743</v>
      </c>
      <c r="J3118" s="29">
        <v>44377</v>
      </c>
      <c r="K3118" t="s">
        <v>744</v>
      </c>
      <c r="L3118" t="s">
        <v>769</v>
      </c>
      <c r="M3118" t="s">
        <v>776</v>
      </c>
      <c r="N3118" t="s">
        <v>777</v>
      </c>
      <c r="O3118" t="s">
        <v>772</v>
      </c>
      <c r="P3118" t="s">
        <v>673</v>
      </c>
      <c r="Q3118" t="s">
        <v>749</v>
      </c>
      <c r="R3118" t="s">
        <v>514</v>
      </c>
      <c r="S3118" t="s">
        <v>1039</v>
      </c>
      <c r="T3118" t="s">
        <v>751</v>
      </c>
      <c r="U3118" t="s">
        <v>752</v>
      </c>
      <c r="V3118" t="s">
        <v>753</v>
      </c>
      <c r="W3118" t="s">
        <v>435</v>
      </c>
      <c r="X3118" t="s">
        <v>1182</v>
      </c>
      <c r="Y3118" t="s">
        <v>755</v>
      </c>
      <c r="Z3118" t="s">
        <v>380</v>
      </c>
      <c r="AA3118" t="s">
        <v>1175</v>
      </c>
      <c r="AB3118" t="s">
        <v>1176</v>
      </c>
      <c r="AC3118" t="s">
        <v>758</v>
      </c>
      <c r="AD3118" t="s">
        <v>1176</v>
      </c>
      <c r="AE3118" t="s">
        <v>247</v>
      </c>
      <c r="AF3118" t="s">
        <v>882</v>
      </c>
      <c r="AG3118" t="s">
        <v>761</v>
      </c>
      <c r="AH3118" t="s">
        <v>762</v>
      </c>
      <c r="AI3118" t="s">
        <v>883</v>
      </c>
      <c r="AJ3118">
        <v>15.1</v>
      </c>
      <c r="AK3118">
        <v>0</v>
      </c>
      <c r="AL3118">
        <v>0</v>
      </c>
      <c r="AM3118" t="s">
        <v>764</v>
      </c>
      <c r="AN3118" t="s">
        <v>764</v>
      </c>
      <c r="AO3118" t="s">
        <v>764</v>
      </c>
    </row>
    <row r="3119" spans="1:41" x14ac:dyDescent="0.35">
      <c r="A3119">
        <v>1021422</v>
      </c>
      <c r="B3119" t="s">
        <v>740</v>
      </c>
      <c r="C3119" t="s">
        <v>741</v>
      </c>
      <c r="D3119" t="s">
        <v>408</v>
      </c>
      <c r="E3119" t="s">
        <v>524</v>
      </c>
      <c r="F3119" t="s">
        <v>742</v>
      </c>
      <c r="G3119">
        <v>2021</v>
      </c>
      <c r="H3119">
        <v>6</v>
      </c>
      <c r="I3119" t="s">
        <v>743</v>
      </c>
      <c r="J3119" s="29">
        <v>44377</v>
      </c>
      <c r="K3119" t="s">
        <v>744</v>
      </c>
      <c r="L3119" t="s">
        <v>745</v>
      </c>
      <c r="M3119" t="s">
        <v>746</v>
      </c>
      <c r="N3119" t="s">
        <v>747</v>
      </c>
      <c r="O3119" t="s">
        <v>748</v>
      </c>
      <c r="P3119" t="s">
        <v>673</v>
      </c>
      <c r="Q3119" t="s">
        <v>749</v>
      </c>
      <c r="R3119" t="s">
        <v>514</v>
      </c>
      <c r="S3119" t="s">
        <v>1039</v>
      </c>
      <c r="T3119" t="s">
        <v>751</v>
      </c>
      <c r="U3119" t="s">
        <v>752</v>
      </c>
      <c r="V3119" t="s">
        <v>753</v>
      </c>
      <c r="W3119" t="s">
        <v>429</v>
      </c>
      <c r="X3119" t="s">
        <v>1183</v>
      </c>
      <c r="Y3119" t="s">
        <v>755</v>
      </c>
      <c r="Z3119" t="s">
        <v>380</v>
      </c>
      <c r="AA3119" t="s">
        <v>1175</v>
      </c>
      <c r="AB3119" t="s">
        <v>1176</v>
      </c>
      <c r="AC3119" t="s">
        <v>758</v>
      </c>
      <c r="AD3119" t="s">
        <v>1176</v>
      </c>
      <c r="AE3119" t="s">
        <v>247</v>
      </c>
      <c r="AF3119" t="s">
        <v>882</v>
      </c>
      <c r="AG3119" t="s">
        <v>761</v>
      </c>
      <c r="AH3119" t="s">
        <v>762</v>
      </c>
      <c r="AI3119" t="s">
        <v>883</v>
      </c>
      <c r="AJ3119">
        <v>89.44</v>
      </c>
      <c r="AK3119">
        <v>0</v>
      </c>
      <c r="AL3119">
        <v>0</v>
      </c>
      <c r="AM3119" t="s">
        <v>764</v>
      </c>
      <c r="AN3119" t="s">
        <v>764</v>
      </c>
      <c r="AO3119" t="s">
        <v>764</v>
      </c>
    </row>
    <row r="3120" spans="1:41" x14ac:dyDescent="0.35">
      <c r="A3120">
        <v>1021428</v>
      </c>
      <c r="B3120" t="s">
        <v>740</v>
      </c>
      <c r="C3120" t="s">
        <v>741</v>
      </c>
      <c r="D3120" t="s">
        <v>408</v>
      </c>
      <c r="E3120" t="s">
        <v>542</v>
      </c>
      <c r="F3120" t="s">
        <v>742</v>
      </c>
      <c r="G3120">
        <v>2021</v>
      </c>
      <c r="H3120">
        <v>6</v>
      </c>
      <c r="I3120" t="s">
        <v>743</v>
      </c>
      <c r="J3120" s="29">
        <v>44377</v>
      </c>
      <c r="K3120" t="s">
        <v>744</v>
      </c>
      <c r="L3120" t="s">
        <v>769</v>
      </c>
      <c r="M3120" t="s">
        <v>770</v>
      </c>
      <c r="N3120" t="s">
        <v>771</v>
      </c>
      <c r="O3120" t="s">
        <v>772</v>
      </c>
      <c r="P3120" t="s">
        <v>673</v>
      </c>
      <c r="Q3120" t="s">
        <v>749</v>
      </c>
      <c r="R3120" t="s">
        <v>514</v>
      </c>
      <c r="S3120" t="s">
        <v>1039</v>
      </c>
      <c r="T3120" t="s">
        <v>751</v>
      </c>
      <c r="U3120" t="s">
        <v>752</v>
      </c>
      <c r="V3120" t="s">
        <v>753</v>
      </c>
      <c r="W3120" t="s">
        <v>469</v>
      </c>
      <c r="X3120" t="s">
        <v>1174</v>
      </c>
      <c r="Y3120" t="s">
        <v>755</v>
      </c>
      <c r="Z3120" t="s">
        <v>380</v>
      </c>
      <c r="AA3120" t="s">
        <v>1175</v>
      </c>
      <c r="AB3120" t="s">
        <v>1176</v>
      </c>
      <c r="AC3120" t="s">
        <v>758</v>
      </c>
      <c r="AD3120" t="s">
        <v>1176</v>
      </c>
      <c r="AE3120" t="s">
        <v>247</v>
      </c>
      <c r="AF3120" t="s">
        <v>882</v>
      </c>
      <c r="AG3120" t="s">
        <v>761</v>
      </c>
      <c r="AH3120" t="s">
        <v>762</v>
      </c>
      <c r="AI3120" t="s">
        <v>883</v>
      </c>
      <c r="AJ3120">
        <v>10.82</v>
      </c>
      <c r="AK3120">
        <v>0</v>
      </c>
      <c r="AL3120">
        <v>0</v>
      </c>
      <c r="AM3120" t="s">
        <v>764</v>
      </c>
      <c r="AN3120" t="s">
        <v>764</v>
      </c>
      <c r="AO3120" t="s">
        <v>764</v>
      </c>
    </row>
    <row r="3121" spans="1:41" x14ac:dyDescent="0.35">
      <c r="A3121">
        <v>1021428</v>
      </c>
      <c r="B3121" t="s">
        <v>740</v>
      </c>
      <c r="C3121" t="s">
        <v>741</v>
      </c>
      <c r="D3121" t="s">
        <v>408</v>
      </c>
      <c r="E3121" t="s">
        <v>542</v>
      </c>
      <c r="F3121" t="s">
        <v>742</v>
      </c>
      <c r="G3121">
        <v>2021</v>
      </c>
      <c r="H3121">
        <v>6</v>
      </c>
      <c r="I3121" t="s">
        <v>743</v>
      </c>
      <c r="J3121" s="29">
        <v>44377</v>
      </c>
      <c r="K3121" t="s">
        <v>744</v>
      </c>
      <c r="L3121" t="s">
        <v>769</v>
      </c>
      <c r="M3121" t="s">
        <v>774</v>
      </c>
      <c r="N3121" t="s">
        <v>775</v>
      </c>
      <c r="O3121" t="s">
        <v>772</v>
      </c>
      <c r="P3121" t="s">
        <v>673</v>
      </c>
      <c r="Q3121" t="s">
        <v>749</v>
      </c>
      <c r="R3121" t="s">
        <v>514</v>
      </c>
      <c r="S3121" t="s">
        <v>1039</v>
      </c>
      <c r="T3121" t="s">
        <v>751</v>
      </c>
      <c r="U3121" t="s">
        <v>752</v>
      </c>
      <c r="V3121" t="s">
        <v>753</v>
      </c>
      <c r="W3121" t="s">
        <v>469</v>
      </c>
      <c r="X3121" t="s">
        <v>1174</v>
      </c>
      <c r="Y3121" t="s">
        <v>755</v>
      </c>
      <c r="Z3121" t="s">
        <v>380</v>
      </c>
      <c r="AA3121" t="s">
        <v>1175</v>
      </c>
      <c r="AB3121" t="s">
        <v>1176</v>
      </c>
      <c r="AC3121" t="s">
        <v>758</v>
      </c>
      <c r="AD3121" t="s">
        <v>1176</v>
      </c>
      <c r="AE3121" t="s">
        <v>247</v>
      </c>
      <c r="AF3121" t="s">
        <v>882</v>
      </c>
      <c r="AG3121" t="s">
        <v>761</v>
      </c>
      <c r="AH3121" t="s">
        <v>762</v>
      </c>
      <c r="AI3121" t="s">
        <v>883</v>
      </c>
      <c r="AJ3121">
        <v>-10.82</v>
      </c>
      <c r="AK3121">
        <v>0</v>
      </c>
      <c r="AL3121">
        <v>0</v>
      </c>
      <c r="AM3121" t="s">
        <v>764</v>
      </c>
      <c r="AN3121" t="s">
        <v>764</v>
      </c>
      <c r="AO3121" t="s">
        <v>764</v>
      </c>
    </row>
    <row r="3122" spans="1:41" x14ac:dyDescent="0.35">
      <c r="A3122">
        <v>1021428</v>
      </c>
      <c r="B3122" t="s">
        <v>740</v>
      </c>
      <c r="C3122" t="s">
        <v>741</v>
      </c>
      <c r="D3122" t="s">
        <v>408</v>
      </c>
      <c r="E3122" t="s">
        <v>542</v>
      </c>
      <c r="F3122" t="s">
        <v>742</v>
      </c>
      <c r="G3122">
        <v>2021</v>
      </c>
      <c r="H3122">
        <v>6</v>
      </c>
      <c r="I3122" t="s">
        <v>743</v>
      </c>
      <c r="J3122" s="29">
        <v>44377</v>
      </c>
      <c r="K3122" t="s">
        <v>744</v>
      </c>
      <c r="L3122" t="s">
        <v>745</v>
      </c>
      <c r="M3122" t="s">
        <v>746</v>
      </c>
      <c r="N3122" t="s">
        <v>747</v>
      </c>
      <c r="O3122" t="s">
        <v>748</v>
      </c>
      <c r="P3122" t="s">
        <v>673</v>
      </c>
      <c r="Q3122" t="s">
        <v>749</v>
      </c>
      <c r="R3122" t="s">
        <v>514</v>
      </c>
      <c r="S3122" t="s">
        <v>1039</v>
      </c>
      <c r="T3122" t="s">
        <v>751</v>
      </c>
      <c r="U3122" t="s">
        <v>752</v>
      </c>
      <c r="V3122" t="s">
        <v>753</v>
      </c>
      <c r="W3122" t="s">
        <v>469</v>
      </c>
      <c r="X3122" t="s">
        <v>1174</v>
      </c>
      <c r="Y3122" t="s">
        <v>755</v>
      </c>
      <c r="Z3122" t="s">
        <v>380</v>
      </c>
      <c r="AA3122" t="s">
        <v>1175</v>
      </c>
      <c r="AB3122" t="s">
        <v>1176</v>
      </c>
      <c r="AC3122" t="s">
        <v>758</v>
      </c>
      <c r="AD3122" t="s">
        <v>1176</v>
      </c>
      <c r="AE3122" t="s">
        <v>247</v>
      </c>
      <c r="AF3122" t="s">
        <v>882</v>
      </c>
      <c r="AG3122" t="s">
        <v>761</v>
      </c>
      <c r="AH3122" t="s">
        <v>762</v>
      </c>
      <c r="AI3122" t="s">
        <v>883</v>
      </c>
      <c r="AJ3122">
        <v>127.87</v>
      </c>
      <c r="AK3122">
        <v>0</v>
      </c>
      <c r="AL3122">
        <v>0</v>
      </c>
      <c r="AM3122" t="s">
        <v>764</v>
      </c>
      <c r="AN3122" t="s">
        <v>764</v>
      </c>
      <c r="AO3122" t="s">
        <v>764</v>
      </c>
    </row>
    <row r="3123" spans="1:41" x14ac:dyDescent="0.35">
      <c r="A3123">
        <v>1021428</v>
      </c>
      <c r="B3123" t="s">
        <v>740</v>
      </c>
      <c r="C3123" t="s">
        <v>741</v>
      </c>
      <c r="D3123" t="s">
        <v>408</v>
      </c>
      <c r="E3123" t="s">
        <v>542</v>
      </c>
      <c r="F3123" t="s">
        <v>742</v>
      </c>
      <c r="G3123">
        <v>2021</v>
      </c>
      <c r="H3123">
        <v>6</v>
      </c>
      <c r="I3123" t="s">
        <v>743</v>
      </c>
      <c r="J3123" s="29">
        <v>44377</v>
      </c>
      <c r="K3123" t="s">
        <v>744</v>
      </c>
      <c r="L3123" t="s">
        <v>769</v>
      </c>
      <c r="M3123" t="s">
        <v>776</v>
      </c>
      <c r="N3123" t="s">
        <v>777</v>
      </c>
      <c r="O3123" t="s">
        <v>772</v>
      </c>
      <c r="P3123" t="s">
        <v>673</v>
      </c>
      <c r="Q3123" t="s">
        <v>749</v>
      </c>
      <c r="R3123" t="s">
        <v>514</v>
      </c>
      <c r="S3123" t="s">
        <v>1039</v>
      </c>
      <c r="T3123" t="s">
        <v>751</v>
      </c>
      <c r="U3123" t="s">
        <v>752</v>
      </c>
      <c r="V3123" t="s">
        <v>753</v>
      </c>
      <c r="W3123" t="s">
        <v>469</v>
      </c>
      <c r="X3123" t="s">
        <v>1174</v>
      </c>
      <c r="Y3123" t="s">
        <v>755</v>
      </c>
      <c r="Z3123" t="s">
        <v>380</v>
      </c>
      <c r="AA3123" t="s">
        <v>1175</v>
      </c>
      <c r="AB3123" t="s">
        <v>1176</v>
      </c>
      <c r="AC3123" t="s">
        <v>758</v>
      </c>
      <c r="AD3123" t="s">
        <v>1176</v>
      </c>
      <c r="AE3123" t="s">
        <v>247</v>
      </c>
      <c r="AF3123" t="s">
        <v>882</v>
      </c>
      <c r="AG3123" t="s">
        <v>761</v>
      </c>
      <c r="AH3123" t="s">
        <v>762</v>
      </c>
      <c r="AI3123" t="s">
        <v>883</v>
      </c>
      <c r="AJ3123">
        <v>10.82</v>
      </c>
      <c r="AK3123">
        <v>0</v>
      </c>
      <c r="AL3123">
        <v>0</v>
      </c>
      <c r="AM3123" t="s">
        <v>764</v>
      </c>
      <c r="AN3123" t="s">
        <v>764</v>
      </c>
      <c r="AO3123" t="s">
        <v>764</v>
      </c>
    </row>
    <row r="3124" spans="1:41" x14ac:dyDescent="0.35">
      <c r="A3124">
        <v>1021420</v>
      </c>
      <c r="B3124" t="s">
        <v>740</v>
      </c>
      <c r="C3124" t="s">
        <v>741</v>
      </c>
      <c r="D3124" t="s">
        <v>408</v>
      </c>
      <c r="E3124" t="s">
        <v>521</v>
      </c>
      <c r="F3124" t="s">
        <v>742</v>
      </c>
      <c r="G3124">
        <v>2021</v>
      </c>
      <c r="H3124">
        <v>6</v>
      </c>
      <c r="I3124" t="s">
        <v>743</v>
      </c>
      <c r="J3124" s="29">
        <v>44377</v>
      </c>
      <c r="K3124" t="s">
        <v>744</v>
      </c>
      <c r="L3124" t="s">
        <v>745</v>
      </c>
      <c r="M3124" t="s">
        <v>746</v>
      </c>
      <c r="N3124" t="s">
        <v>747</v>
      </c>
      <c r="O3124" t="s">
        <v>748</v>
      </c>
      <c r="P3124" t="s">
        <v>673</v>
      </c>
      <c r="Q3124" t="s">
        <v>749</v>
      </c>
      <c r="R3124" t="s">
        <v>514</v>
      </c>
      <c r="S3124" t="s">
        <v>1039</v>
      </c>
      <c r="T3124" t="s">
        <v>751</v>
      </c>
      <c r="U3124" t="s">
        <v>752</v>
      </c>
      <c r="V3124" t="s">
        <v>753</v>
      </c>
      <c r="W3124" t="s">
        <v>409</v>
      </c>
      <c r="X3124" t="s">
        <v>1180</v>
      </c>
      <c r="Y3124" t="s">
        <v>755</v>
      </c>
      <c r="Z3124" t="s">
        <v>380</v>
      </c>
      <c r="AA3124" t="s">
        <v>1175</v>
      </c>
      <c r="AB3124" t="s">
        <v>1176</v>
      </c>
      <c r="AC3124" t="s">
        <v>758</v>
      </c>
      <c r="AD3124" t="s">
        <v>1176</v>
      </c>
      <c r="AE3124" t="s">
        <v>247</v>
      </c>
      <c r="AF3124" t="s">
        <v>882</v>
      </c>
      <c r="AG3124" t="s">
        <v>761</v>
      </c>
      <c r="AH3124" t="s">
        <v>762</v>
      </c>
      <c r="AI3124" t="s">
        <v>883</v>
      </c>
      <c r="AJ3124">
        <v>15.65</v>
      </c>
      <c r="AK3124">
        <v>0</v>
      </c>
      <c r="AL3124">
        <v>0</v>
      </c>
      <c r="AM3124" t="s">
        <v>764</v>
      </c>
      <c r="AN3124" t="s">
        <v>764</v>
      </c>
      <c r="AO3124" t="s">
        <v>764</v>
      </c>
    </row>
    <row r="3125" spans="1:41" x14ac:dyDescent="0.35">
      <c r="A3125">
        <v>1021425</v>
      </c>
      <c r="B3125" t="s">
        <v>740</v>
      </c>
      <c r="C3125" t="s">
        <v>741</v>
      </c>
      <c r="D3125" t="s">
        <v>408</v>
      </c>
      <c r="E3125" t="s">
        <v>534</v>
      </c>
      <c r="F3125" t="s">
        <v>742</v>
      </c>
      <c r="G3125">
        <v>2021</v>
      </c>
      <c r="H3125">
        <v>6</v>
      </c>
      <c r="I3125" t="s">
        <v>743</v>
      </c>
      <c r="J3125" s="29">
        <v>44377</v>
      </c>
      <c r="K3125" t="s">
        <v>744</v>
      </c>
      <c r="L3125" t="s">
        <v>745</v>
      </c>
      <c r="M3125" t="s">
        <v>746</v>
      </c>
      <c r="N3125" t="s">
        <v>747</v>
      </c>
      <c r="O3125" t="s">
        <v>748</v>
      </c>
      <c r="P3125" t="s">
        <v>673</v>
      </c>
      <c r="Q3125" t="s">
        <v>749</v>
      </c>
      <c r="R3125" t="s">
        <v>514</v>
      </c>
      <c r="S3125" t="s">
        <v>1039</v>
      </c>
      <c r="T3125" t="s">
        <v>751</v>
      </c>
      <c r="U3125" t="s">
        <v>752</v>
      </c>
      <c r="V3125" t="s">
        <v>753</v>
      </c>
      <c r="W3125" t="s">
        <v>453</v>
      </c>
      <c r="X3125" t="s">
        <v>1188</v>
      </c>
      <c r="Y3125" t="s">
        <v>755</v>
      </c>
      <c r="Z3125" t="s">
        <v>380</v>
      </c>
      <c r="AA3125" t="s">
        <v>1175</v>
      </c>
      <c r="AB3125" t="s">
        <v>1176</v>
      </c>
      <c r="AC3125" t="s">
        <v>758</v>
      </c>
      <c r="AD3125" t="s">
        <v>1176</v>
      </c>
      <c r="AE3125" t="s">
        <v>247</v>
      </c>
      <c r="AF3125" t="s">
        <v>882</v>
      </c>
      <c r="AG3125" t="s">
        <v>761</v>
      </c>
      <c r="AH3125" t="s">
        <v>762</v>
      </c>
      <c r="AI3125" t="s">
        <v>883</v>
      </c>
      <c r="AJ3125">
        <v>165.71</v>
      </c>
      <c r="AK3125">
        <v>0</v>
      </c>
      <c r="AL3125">
        <v>0</v>
      </c>
      <c r="AM3125" t="s">
        <v>764</v>
      </c>
      <c r="AN3125" t="s">
        <v>764</v>
      </c>
      <c r="AO3125" t="s">
        <v>764</v>
      </c>
    </row>
    <row r="3126" spans="1:41" x14ac:dyDescent="0.35">
      <c r="A3126">
        <v>1369575</v>
      </c>
      <c r="B3126" t="s">
        <v>740</v>
      </c>
      <c r="C3126" t="s">
        <v>741</v>
      </c>
      <c r="D3126" t="s">
        <v>408</v>
      </c>
      <c r="E3126" t="s">
        <v>523</v>
      </c>
      <c r="F3126" t="s">
        <v>742</v>
      </c>
      <c r="G3126">
        <v>2021</v>
      </c>
      <c r="H3126">
        <v>6</v>
      </c>
      <c r="I3126" t="s">
        <v>743</v>
      </c>
      <c r="J3126" s="29">
        <v>44377</v>
      </c>
      <c r="K3126" t="s">
        <v>744</v>
      </c>
      <c r="L3126" t="s">
        <v>745</v>
      </c>
      <c r="M3126" t="s">
        <v>746</v>
      </c>
      <c r="N3126" t="s">
        <v>747</v>
      </c>
      <c r="O3126" t="s">
        <v>748</v>
      </c>
      <c r="P3126" t="s">
        <v>673</v>
      </c>
      <c r="Q3126" t="s">
        <v>749</v>
      </c>
      <c r="R3126" t="s">
        <v>514</v>
      </c>
      <c r="S3126" t="s">
        <v>1039</v>
      </c>
      <c r="T3126" t="s">
        <v>751</v>
      </c>
      <c r="U3126" t="s">
        <v>752</v>
      </c>
      <c r="V3126" t="s">
        <v>753</v>
      </c>
      <c r="W3126" t="s">
        <v>419</v>
      </c>
      <c r="X3126" t="s">
        <v>1189</v>
      </c>
      <c r="Y3126" t="s">
        <v>755</v>
      </c>
      <c r="Z3126" t="s">
        <v>380</v>
      </c>
      <c r="AA3126" t="s">
        <v>1175</v>
      </c>
      <c r="AB3126" t="s">
        <v>1176</v>
      </c>
      <c r="AC3126" t="s">
        <v>758</v>
      </c>
      <c r="AD3126" t="s">
        <v>1176</v>
      </c>
      <c r="AE3126" t="s">
        <v>247</v>
      </c>
      <c r="AF3126" t="s">
        <v>882</v>
      </c>
      <c r="AG3126" t="s">
        <v>761</v>
      </c>
      <c r="AH3126" t="s">
        <v>762</v>
      </c>
      <c r="AI3126" t="s">
        <v>883</v>
      </c>
      <c r="AJ3126">
        <v>62.8</v>
      </c>
      <c r="AK3126">
        <v>0</v>
      </c>
      <c r="AL3126">
        <v>0</v>
      </c>
      <c r="AM3126" t="s">
        <v>764</v>
      </c>
      <c r="AN3126" t="s">
        <v>764</v>
      </c>
      <c r="AO3126" t="s">
        <v>764</v>
      </c>
    </row>
    <row r="3127" spans="1:41" x14ac:dyDescent="0.35">
      <c r="A3127">
        <v>1369596</v>
      </c>
      <c r="B3127" t="s">
        <v>740</v>
      </c>
      <c r="C3127" t="s">
        <v>741</v>
      </c>
      <c r="D3127" t="s">
        <v>408</v>
      </c>
      <c r="E3127" t="s">
        <v>522</v>
      </c>
      <c r="F3127" t="s">
        <v>742</v>
      </c>
      <c r="G3127">
        <v>2021</v>
      </c>
      <c r="H3127">
        <v>6</v>
      </c>
      <c r="I3127" t="s">
        <v>743</v>
      </c>
      <c r="J3127" s="29">
        <v>44377</v>
      </c>
      <c r="K3127" t="s">
        <v>744</v>
      </c>
      <c r="L3127" t="s">
        <v>745</v>
      </c>
      <c r="M3127" t="s">
        <v>746</v>
      </c>
      <c r="N3127" t="s">
        <v>747</v>
      </c>
      <c r="O3127" t="s">
        <v>748</v>
      </c>
      <c r="P3127" t="s">
        <v>673</v>
      </c>
      <c r="Q3127" t="s">
        <v>749</v>
      </c>
      <c r="R3127" t="s">
        <v>514</v>
      </c>
      <c r="S3127" t="s">
        <v>1039</v>
      </c>
      <c r="T3127" t="s">
        <v>751</v>
      </c>
      <c r="U3127" t="s">
        <v>752</v>
      </c>
      <c r="V3127" t="s">
        <v>753</v>
      </c>
      <c r="W3127" t="s">
        <v>415</v>
      </c>
      <c r="X3127" t="s">
        <v>1190</v>
      </c>
      <c r="Y3127" t="s">
        <v>755</v>
      </c>
      <c r="Z3127" t="s">
        <v>380</v>
      </c>
      <c r="AA3127" t="s">
        <v>1175</v>
      </c>
      <c r="AB3127" t="s">
        <v>1176</v>
      </c>
      <c r="AC3127" t="s">
        <v>758</v>
      </c>
      <c r="AD3127" t="s">
        <v>1176</v>
      </c>
      <c r="AE3127" t="s">
        <v>247</v>
      </c>
      <c r="AF3127" t="s">
        <v>882</v>
      </c>
      <c r="AG3127" t="s">
        <v>761</v>
      </c>
      <c r="AH3127" t="s">
        <v>762</v>
      </c>
      <c r="AI3127" t="s">
        <v>883</v>
      </c>
      <c r="AJ3127">
        <v>3.57</v>
      </c>
      <c r="AK3127">
        <v>0</v>
      </c>
      <c r="AL3127">
        <v>0</v>
      </c>
      <c r="AM3127" t="s">
        <v>764</v>
      </c>
      <c r="AN3127" t="s">
        <v>764</v>
      </c>
      <c r="AO3127" t="s">
        <v>764</v>
      </c>
    </row>
    <row r="3128" spans="1:41" x14ac:dyDescent="0.35">
      <c r="A3128">
        <v>1022715</v>
      </c>
      <c r="B3128" t="s">
        <v>740</v>
      </c>
      <c r="C3128" t="s">
        <v>741</v>
      </c>
      <c r="D3128" t="s">
        <v>408</v>
      </c>
      <c r="E3128" t="s">
        <v>512</v>
      </c>
      <c r="F3128" t="s">
        <v>742</v>
      </c>
      <c r="G3128">
        <v>2021</v>
      </c>
      <c r="H3128">
        <v>6</v>
      </c>
      <c r="I3128" t="s">
        <v>743</v>
      </c>
      <c r="J3128" s="29">
        <v>44377</v>
      </c>
      <c r="K3128" t="s">
        <v>744</v>
      </c>
      <c r="L3128" t="s">
        <v>745</v>
      </c>
      <c r="M3128" t="s">
        <v>746</v>
      </c>
      <c r="N3128" t="s">
        <v>747</v>
      </c>
      <c r="O3128" t="s">
        <v>748</v>
      </c>
      <c r="P3128" t="s">
        <v>673</v>
      </c>
      <c r="Q3128" t="s">
        <v>749</v>
      </c>
      <c r="R3128" t="s">
        <v>490</v>
      </c>
      <c r="S3128" t="s">
        <v>1040</v>
      </c>
      <c r="T3128" t="s">
        <v>751</v>
      </c>
      <c r="U3128" t="s">
        <v>752</v>
      </c>
      <c r="V3128" t="s">
        <v>753</v>
      </c>
      <c r="W3128" t="s">
        <v>469</v>
      </c>
      <c r="X3128" t="s">
        <v>1174</v>
      </c>
      <c r="Y3128" t="s">
        <v>755</v>
      </c>
      <c r="Z3128" t="s">
        <v>380</v>
      </c>
      <c r="AA3128" t="s">
        <v>1175</v>
      </c>
      <c r="AB3128" t="s">
        <v>1176</v>
      </c>
      <c r="AC3128" t="s">
        <v>758</v>
      </c>
      <c r="AD3128" t="s">
        <v>1176</v>
      </c>
      <c r="AE3128" t="s">
        <v>766</v>
      </c>
      <c r="AF3128" t="s">
        <v>882</v>
      </c>
      <c r="AG3128" t="s">
        <v>761</v>
      </c>
      <c r="AH3128" t="s">
        <v>762</v>
      </c>
      <c r="AI3128" t="s">
        <v>883</v>
      </c>
      <c r="AJ3128">
        <v>303.62</v>
      </c>
      <c r="AK3128">
        <v>0</v>
      </c>
      <c r="AL3128">
        <v>0</v>
      </c>
      <c r="AM3128" t="s">
        <v>764</v>
      </c>
      <c r="AN3128" t="s">
        <v>764</v>
      </c>
      <c r="AO3128" t="s">
        <v>764</v>
      </c>
    </row>
    <row r="3129" spans="1:41" x14ac:dyDescent="0.35">
      <c r="A3129">
        <v>1022712</v>
      </c>
      <c r="B3129" t="s">
        <v>740</v>
      </c>
      <c r="C3129" t="s">
        <v>741</v>
      </c>
      <c r="D3129" t="s">
        <v>408</v>
      </c>
      <c r="E3129" t="s">
        <v>508</v>
      </c>
      <c r="F3129" t="s">
        <v>742</v>
      </c>
      <c r="G3129">
        <v>2021</v>
      </c>
      <c r="H3129">
        <v>6</v>
      </c>
      <c r="I3129" t="s">
        <v>743</v>
      </c>
      <c r="J3129" s="29">
        <v>44377</v>
      </c>
      <c r="K3129" t="s">
        <v>744</v>
      </c>
      <c r="L3129" t="s">
        <v>745</v>
      </c>
      <c r="M3129" t="s">
        <v>746</v>
      </c>
      <c r="N3129" t="s">
        <v>747</v>
      </c>
      <c r="O3129" t="s">
        <v>748</v>
      </c>
      <c r="P3129" t="s">
        <v>673</v>
      </c>
      <c r="Q3129" t="s">
        <v>749</v>
      </c>
      <c r="R3129" t="s">
        <v>490</v>
      </c>
      <c r="S3129" t="s">
        <v>1040</v>
      </c>
      <c r="T3129" t="s">
        <v>751</v>
      </c>
      <c r="U3129" t="s">
        <v>752</v>
      </c>
      <c r="V3129" t="s">
        <v>753</v>
      </c>
      <c r="W3129" t="s">
        <v>451</v>
      </c>
      <c r="X3129" t="s">
        <v>1186</v>
      </c>
      <c r="Y3129" t="s">
        <v>755</v>
      </c>
      <c r="Z3129" t="s">
        <v>380</v>
      </c>
      <c r="AA3129" t="s">
        <v>1175</v>
      </c>
      <c r="AB3129" t="s">
        <v>1176</v>
      </c>
      <c r="AC3129" t="s">
        <v>758</v>
      </c>
      <c r="AD3129" t="s">
        <v>1176</v>
      </c>
      <c r="AE3129" t="s">
        <v>766</v>
      </c>
      <c r="AF3129" t="s">
        <v>882</v>
      </c>
      <c r="AG3129" t="s">
        <v>761</v>
      </c>
      <c r="AH3129" t="s">
        <v>762</v>
      </c>
      <c r="AI3129" t="s">
        <v>883</v>
      </c>
      <c r="AJ3129">
        <v>546.91999999999996</v>
      </c>
      <c r="AK3129">
        <v>0</v>
      </c>
      <c r="AL3129">
        <v>0</v>
      </c>
      <c r="AM3129" t="s">
        <v>764</v>
      </c>
      <c r="AN3129" t="s">
        <v>764</v>
      </c>
      <c r="AO3129" t="s">
        <v>764</v>
      </c>
    </row>
    <row r="3130" spans="1:41" x14ac:dyDescent="0.35">
      <c r="A3130">
        <v>1022711</v>
      </c>
      <c r="B3130" t="s">
        <v>740</v>
      </c>
      <c r="C3130" t="s">
        <v>741</v>
      </c>
      <c r="D3130" t="s">
        <v>408</v>
      </c>
      <c r="E3130" t="s">
        <v>507</v>
      </c>
      <c r="F3130" t="s">
        <v>742</v>
      </c>
      <c r="G3130">
        <v>2021</v>
      </c>
      <c r="H3130">
        <v>6</v>
      </c>
      <c r="I3130" t="s">
        <v>743</v>
      </c>
      <c r="J3130" s="29">
        <v>44377</v>
      </c>
      <c r="K3130" t="s">
        <v>744</v>
      </c>
      <c r="L3130" t="s">
        <v>769</v>
      </c>
      <c r="M3130" t="s">
        <v>770</v>
      </c>
      <c r="N3130" t="s">
        <v>771</v>
      </c>
      <c r="O3130" t="s">
        <v>772</v>
      </c>
      <c r="P3130" t="s">
        <v>673</v>
      </c>
      <c r="Q3130" t="s">
        <v>749</v>
      </c>
      <c r="R3130" t="s">
        <v>490</v>
      </c>
      <c r="S3130" t="s">
        <v>1040</v>
      </c>
      <c r="T3130" t="s">
        <v>751</v>
      </c>
      <c r="U3130" t="s">
        <v>752</v>
      </c>
      <c r="V3130" t="s">
        <v>753</v>
      </c>
      <c r="W3130" t="s">
        <v>433</v>
      </c>
      <c r="X3130" t="s">
        <v>1178</v>
      </c>
      <c r="Y3130" t="s">
        <v>755</v>
      </c>
      <c r="Z3130" t="s">
        <v>380</v>
      </c>
      <c r="AA3130" t="s">
        <v>1175</v>
      </c>
      <c r="AB3130" t="s">
        <v>1176</v>
      </c>
      <c r="AC3130" t="s">
        <v>758</v>
      </c>
      <c r="AD3130" t="s">
        <v>1176</v>
      </c>
      <c r="AE3130" t="s">
        <v>766</v>
      </c>
      <c r="AF3130" t="s">
        <v>882</v>
      </c>
      <c r="AG3130" t="s">
        <v>761</v>
      </c>
      <c r="AH3130" t="s">
        <v>762</v>
      </c>
      <c r="AI3130" t="s">
        <v>883</v>
      </c>
      <c r="AJ3130">
        <v>275.64999999999998</v>
      </c>
      <c r="AK3130">
        <v>0</v>
      </c>
      <c r="AL3130">
        <v>0</v>
      </c>
      <c r="AM3130" t="s">
        <v>764</v>
      </c>
      <c r="AN3130" t="s">
        <v>764</v>
      </c>
      <c r="AO3130" t="s">
        <v>764</v>
      </c>
    </row>
    <row r="3131" spans="1:41" x14ac:dyDescent="0.35">
      <c r="A3131">
        <v>1022711</v>
      </c>
      <c r="B3131" t="s">
        <v>740</v>
      </c>
      <c r="C3131" t="s">
        <v>741</v>
      </c>
      <c r="D3131" t="s">
        <v>408</v>
      </c>
      <c r="E3131" t="s">
        <v>507</v>
      </c>
      <c r="F3131" t="s">
        <v>742</v>
      </c>
      <c r="G3131">
        <v>2021</v>
      </c>
      <c r="H3131">
        <v>6</v>
      </c>
      <c r="I3131" t="s">
        <v>743</v>
      </c>
      <c r="J3131" s="29">
        <v>44377</v>
      </c>
      <c r="K3131" t="s">
        <v>744</v>
      </c>
      <c r="L3131" t="s">
        <v>769</v>
      </c>
      <c r="M3131" t="s">
        <v>774</v>
      </c>
      <c r="N3131" t="s">
        <v>775</v>
      </c>
      <c r="O3131" t="s">
        <v>772</v>
      </c>
      <c r="P3131" t="s">
        <v>673</v>
      </c>
      <c r="Q3131" t="s">
        <v>749</v>
      </c>
      <c r="R3131" t="s">
        <v>490</v>
      </c>
      <c r="S3131" t="s">
        <v>1040</v>
      </c>
      <c r="T3131" t="s">
        <v>751</v>
      </c>
      <c r="U3131" t="s">
        <v>752</v>
      </c>
      <c r="V3131" t="s">
        <v>753</v>
      </c>
      <c r="W3131" t="s">
        <v>433</v>
      </c>
      <c r="X3131" t="s">
        <v>1178</v>
      </c>
      <c r="Y3131" t="s">
        <v>755</v>
      </c>
      <c r="Z3131" t="s">
        <v>380</v>
      </c>
      <c r="AA3131" t="s">
        <v>1175</v>
      </c>
      <c r="AB3131" t="s">
        <v>1176</v>
      </c>
      <c r="AC3131" t="s">
        <v>758</v>
      </c>
      <c r="AD3131" t="s">
        <v>1176</v>
      </c>
      <c r="AE3131" t="s">
        <v>766</v>
      </c>
      <c r="AF3131" t="s">
        <v>882</v>
      </c>
      <c r="AG3131" t="s">
        <v>761</v>
      </c>
      <c r="AH3131" t="s">
        <v>762</v>
      </c>
      <c r="AI3131" t="s">
        <v>883</v>
      </c>
      <c r="AJ3131">
        <v>-275.64999999999998</v>
      </c>
      <c r="AK3131">
        <v>0</v>
      </c>
      <c r="AL3131">
        <v>0</v>
      </c>
      <c r="AM3131" t="s">
        <v>764</v>
      </c>
      <c r="AN3131" t="s">
        <v>764</v>
      </c>
      <c r="AO3131" t="s">
        <v>764</v>
      </c>
    </row>
    <row r="3132" spans="1:41" x14ac:dyDescent="0.35">
      <c r="A3132">
        <v>1022711</v>
      </c>
      <c r="B3132" t="s">
        <v>740</v>
      </c>
      <c r="C3132" t="s">
        <v>741</v>
      </c>
      <c r="D3132" t="s">
        <v>408</v>
      </c>
      <c r="E3132" t="s">
        <v>507</v>
      </c>
      <c r="F3132" t="s">
        <v>742</v>
      </c>
      <c r="G3132">
        <v>2021</v>
      </c>
      <c r="H3132">
        <v>6</v>
      </c>
      <c r="I3132" t="s">
        <v>743</v>
      </c>
      <c r="J3132" s="29">
        <v>44377</v>
      </c>
      <c r="K3132" t="s">
        <v>744</v>
      </c>
      <c r="L3132" t="s">
        <v>745</v>
      </c>
      <c r="M3132" t="s">
        <v>746</v>
      </c>
      <c r="N3132" t="s">
        <v>747</v>
      </c>
      <c r="O3132" t="s">
        <v>748</v>
      </c>
      <c r="P3132" t="s">
        <v>673</v>
      </c>
      <c r="Q3132" t="s">
        <v>749</v>
      </c>
      <c r="R3132" t="s">
        <v>490</v>
      </c>
      <c r="S3132" t="s">
        <v>1040</v>
      </c>
      <c r="T3132" t="s">
        <v>751</v>
      </c>
      <c r="U3132" t="s">
        <v>752</v>
      </c>
      <c r="V3132" t="s">
        <v>753</v>
      </c>
      <c r="W3132" t="s">
        <v>433</v>
      </c>
      <c r="X3132" t="s">
        <v>1178</v>
      </c>
      <c r="Y3132" t="s">
        <v>755</v>
      </c>
      <c r="Z3132" t="s">
        <v>380</v>
      </c>
      <c r="AA3132" t="s">
        <v>1175</v>
      </c>
      <c r="AB3132" t="s">
        <v>1176</v>
      </c>
      <c r="AC3132" t="s">
        <v>758</v>
      </c>
      <c r="AD3132" t="s">
        <v>1176</v>
      </c>
      <c r="AE3132" t="s">
        <v>766</v>
      </c>
      <c r="AF3132" t="s">
        <v>882</v>
      </c>
      <c r="AG3132" t="s">
        <v>761</v>
      </c>
      <c r="AH3132" t="s">
        <v>762</v>
      </c>
      <c r="AI3132" t="s">
        <v>883</v>
      </c>
      <c r="AJ3132">
        <v>551.4</v>
      </c>
      <c r="AK3132">
        <v>0</v>
      </c>
      <c r="AL3132">
        <v>0</v>
      </c>
      <c r="AM3132" t="s">
        <v>764</v>
      </c>
      <c r="AN3132" t="s">
        <v>764</v>
      </c>
      <c r="AO3132" t="s">
        <v>764</v>
      </c>
    </row>
    <row r="3133" spans="1:41" x14ac:dyDescent="0.35">
      <c r="A3133">
        <v>1022711</v>
      </c>
      <c r="B3133" t="s">
        <v>740</v>
      </c>
      <c r="C3133" t="s">
        <v>741</v>
      </c>
      <c r="D3133" t="s">
        <v>408</v>
      </c>
      <c r="E3133" t="s">
        <v>507</v>
      </c>
      <c r="F3133" t="s">
        <v>742</v>
      </c>
      <c r="G3133">
        <v>2021</v>
      </c>
      <c r="H3133">
        <v>6</v>
      </c>
      <c r="I3133" t="s">
        <v>743</v>
      </c>
      <c r="J3133" s="29">
        <v>44377</v>
      </c>
      <c r="K3133" t="s">
        <v>744</v>
      </c>
      <c r="L3133" t="s">
        <v>769</v>
      </c>
      <c r="M3133" t="s">
        <v>776</v>
      </c>
      <c r="N3133" t="s">
        <v>777</v>
      </c>
      <c r="O3133" t="s">
        <v>772</v>
      </c>
      <c r="P3133" t="s">
        <v>673</v>
      </c>
      <c r="Q3133" t="s">
        <v>749</v>
      </c>
      <c r="R3133" t="s">
        <v>490</v>
      </c>
      <c r="S3133" t="s">
        <v>1040</v>
      </c>
      <c r="T3133" t="s">
        <v>751</v>
      </c>
      <c r="U3133" t="s">
        <v>752</v>
      </c>
      <c r="V3133" t="s">
        <v>753</v>
      </c>
      <c r="W3133" t="s">
        <v>433</v>
      </c>
      <c r="X3133" t="s">
        <v>1178</v>
      </c>
      <c r="Y3133" t="s">
        <v>755</v>
      </c>
      <c r="Z3133" t="s">
        <v>380</v>
      </c>
      <c r="AA3133" t="s">
        <v>1175</v>
      </c>
      <c r="AB3133" t="s">
        <v>1176</v>
      </c>
      <c r="AC3133" t="s">
        <v>758</v>
      </c>
      <c r="AD3133" t="s">
        <v>1176</v>
      </c>
      <c r="AE3133" t="s">
        <v>766</v>
      </c>
      <c r="AF3133" t="s">
        <v>882</v>
      </c>
      <c r="AG3133" t="s">
        <v>761</v>
      </c>
      <c r="AH3133" t="s">
        <v>762</v>
      </c>
      <c r="AI3133" t="s">
        <v>883</v>
      </c>
      <c r="AJ3133">
        <v>275.64999999999998</v>
      </c>
      <c r="AK3133">
        <v>0</v>
      </c>
      <c r="AL3133">
        <v>0</v>
      </c>
      <c r="AM3133" t="s">
        <v>764</v>
      </c>
      <c r="AN3133" t="s">
        <v>764</v>
      </c>
      <c r="AO3133" t="s">
        <v>764</v>
      </c>
    </row>
    <row r="3134" spans="1:41" x14ac:dyDescent="0.35">
      <c r="A3134">
        <v>1022710</v>
      </c>
      <c r="B3134" t="s">
        <v>740</v>
      </c>
      <c r="C3134" t="s">
        <v>741</v>
      </c>
      <c r="D3134" t="s">
        <v>408</v>
      </c>
      <c r="E3134" t="s">
        <v>505</v>
      </c>
      <c r="F3134" t="s">
        <v>742</v>
      </c>
      <c r="G3134">
        <v>2021</v>
      </c>
      <c r="H3134">
        <v>6</v>
      </c>
      <c r="I3134" t="s">
        <v>743</v>
      </c>
      <c r="J3134" s="29">
        <v>44377</v>
      </c>
      <c r="K3134" t="s">
        <v>744</v>
      </c>
      <c r="L3134" t="s">
        <v>769</v>
      </c>
      <c r="M3134" t="s">
        <v>770</v>
      </c>
      <c r="N3134" t="s">
        <v>771</v>
      </c>
      <c r="O3134" t="s">
        <v>772</v>
      </c>
      <c r="P3134" t="s">
        <v>673</v>
      </c>
      <c r="Q3134" t="s">
        <v>749</v>
      </c>
      <c r="R3134" t="s">
        <v>490</v>
      </c>
      <c r="S3134" t="s">
        <v>1040</v>
      </c>
      <c r="T3134" t="s">
        <v>751</v>
      </c>
      <c r="U3134" t="s">
        <v>752</v>
      </c>
      <c r="V3134" t="s">
        <v>753</v>
      </c>
      <c r="W3134" t="s">
        <v>427</v>
      </c>
      <c r="X3134" t="s">
        <v>1179</v>
      </c>
      <c r="Y3134" t="s">
        <v>755</v>
      </c>
      <c r="Z3134" t="s">
        <v>380</v>
      </c>
      <c r="AA3134" t="s">
        <v>1175</v>
      </c>
      <c r="AB3134" t="s">
        <v>1176</v>
      </c>
      <c r="AC3134" t="s">
        <v>758</v>
      </c>
      <c r="AD3134" t="s">
        <v>1176</v>
      </c>
      <c r="AE3134" t="s">
        <v>766</v>
      </c>
      <c r="AF3134" t="s">
        <v>882</v>
      </c>
      <c r="AG3134" t="s">
        <v>761</v>
      </c>
      <c r="AH3134" t="s">
        <v>762</v>
      </c>
      <c r="AI3134" t="s">
        <v>883</v>
      </c>
      <c r="AJ3134">
        <v>203.68</v>
      </c>
      <c r="AK3134">
        <v>0</v>
      </c>
      <c r="AL3134">
        <v>0</v>
      </c>
      <c r="AM3134" t="s">
        <v>764</v>
      </c>
      <c r="AN3134" t="s">
        <v>764</v>
      </c>
      <c r="AO3134" t="s">
        <v>764</v>
      </c>
    </row>
    <row r="3135" spans="1:41" x14ac:dyDescent="0.35">
      <c r="A3135">
        <v>1022710</v>
      </c>
      <c r="B3135" t="s">
        <v>740</v>
      </c>
      <c r="C3135" t="s">
        <v>741</v>
      </c>
      <c r="D3135" t="s">
        <v>408</v>
      </c>
      <c r="E3135" t="s">
        <v>505</v>
      </c>
      <c r="F3135" t="s">
        <v>742</v>
      </c>
      <c r="G3135">
        <v>2021</v>
      </c>
      <c r="H3135">
        <v>6</v>
      </c>
      <c r="I3135" t="s">
        <v>743</v>
      </c>
      <c r="J3135" s="29">
        <v>44377</v>
      </c>
      <c r="K3135" t="s">
        <v>744</v>
      </c>
      <c r="L3135" t="s">
        <v>769</v>
      </c>
      <c r="M3135" t="s">
        <v>774</v>
      </c>
      <c r="N3135" t="s">
        <v>775</v>
      </c>
      <c r="O3135" t="s">
        <v>772</v>
      </c>
      <c r="P3135" t="s">
        <v>673</v>
      </c>
      <c r="Q3135" t="s">
        <v>749</v>
      </c>
      <c r="R3135" t="s">
        <v>490</v>
      </c>
      <c r="S3135" t="s">
        <v>1040</v>
      </c>
      <c r="T3135" t="s">
        <v>751</v>
      </c>
      <c r="U3135" t="s">
        <v>752</v>
      </c>
      <c r="V3135" t="s">
        <v>753</v>
      </c>
      <c r="W3135" t="s">
        <v>427</v>
      </c>
      <c r="X3135" t="s">
        <v>1179</v>
      </c>
      <c r="Y3135" t="s">
        <v>755</v>
      </c>
      <c r="Z3135" t="s">
        <v>380</v>
      </c>
      <c r="AA3135" t="s">
        <v>1175</v>
      </c>
      <c r="AB3135" t="s">
        <v>1176</v>
      </c>
      <c r="AC3135" t="s">
        <v>758</v>
      </c>
      <c r="AD3135" t="s">
        <v>1176</v>
      </c>
      <c r="AE3135" t="s">
        <v>766</v>
      </c>
      <c r="AF3135" t="s">
        <v>882</v>
      </c>
      <c r="AG3135" t="s">
        <v>761</v>
      </c>
      <c r="AH3135" t="s">
        <v>762</v>
      </c>
      <c r="AI3135" t="s">
        <v>883</v>
      </c>
      <c r="AJ3135">
        <v>-203.68</v>
      </c>
      <c r="AK3135">
        <v>0</v>
      </c>
      <c r="AL3135">
        <v>0</v>
      </c>
      <c r="AM3135" t="s">
        <v>764</v>
      </c>
      <c r="AN3135" t="s">
        <v>764</v>
      </c>
      <c r="AO3135" t="s">
        <v>764</v>
      </c>
    </row>
    <row r="3136" spans="1:41" x14ac:dyDescent="0.35">
      <c r="A3136">
        <v>1022710</v>
      </c>
      <c r="B3136" t="s">
        <v>740</v>
      </c>
      <c r="C3136" t="s">
        <v>741</v>
      </c>
      <c r="D3136" t="s">
        <v>408</v>
      </c>
      <c r="E3136" t="s">
        <v>505</v>
      </c>
      <c r="F3136" t="s">
        <v>742</v>
      </c>
      <c r="G3136">
        <v>2021</v>
      </c>
      <c r="H3136">
        <v>6</v>
      </c>
      <c r="I3136" t="s">
        <v>743</v>
      </c>
      <c r="J3136" s="29">
        <v>44377</v>
      </c>
      <c r="K3136" t="s">
        <v>744</v>
      </c>
      <c r="L3136" t="s">
        <v>745</v>
      </c>
      <c r="M3136" t="s">
        <v>746</v>
      </c>
      <c r="N3136" t="s">
        <v>747</v>
      </c>
      <c r="O3136" t="s">
        <v>748</v>
      </c>
      <c r="P3136" t="s">
        <v>673</v>
      </c>
      <c r="Q3136" t="s">
        <v>749</v>
      </c>
      <c r="R3136" t="s">
        <v>490</v>
      </c>
      <c r="S3136" t="s">
        <v>1040</v>
      </c>
      <c r="T3136" t="s">
        <v>751</v>
      </c>
      <c r="U3136" t="s">
        <v>752</v>
      </c>
      <c r="V3136" t="s">
        <v>753</v>
      </c>
      <c r="W3136" t="s">
        <v>427</v>
      </c>
      <c r="X3136" t="s">
        <v>1179</v>
      </c>
      <c r="Y3136" t="s">
        <v>755</v>
      </c>
      <c r="Z3136" t="s">
        <v>380</v>
      </c>
      <c r="AA3136" t="s">
        <v>1175</v>
      </c>
      <c r="AB3136" t="s">
        <v>1176</v>
      </c>
      <c r="AC3136" t="s">
        <v>758</v>
      </c>
      <c r="AD3136" t="s">
        <v>1176</v>
      </c>
      <c r="AE3136" t="s">
        <v>766</v>
      </c>
      <c r="AF3136" t="s">
        <v>882</v>
      </c>
      <c r="AG3136" t="s">
        <v>761</v>
      </c>
      <c r="AH3136" t="s">
        <v>762</v>
      </c>
      <c r="AI3136" t="s">
        <v>883</v>
      </c>
      <c r="AJ3136">
        <v>733.01</v>
      </c>
      <c r="AK3136">
        <v>0</v>
      </c>
      <c r="AL3136">
        <v>0</v>
      </c>
      <c r="AM3136" t="s">
        <v>764</v>
      </c>
      <c r="AN3136" t="s">
        <v>764</v>
      </c>
      <c r="AO3136" t="s">
        <v>764</v>
      </c>
    </row>
    <row r="3137" spans="1:41" x14ac:dyDescent="0.35">
      <c r="A3137">
        <v>1022710</v>
      </c>
      <c r="B3137" t="s">
        <v>740</v>
      </c>
      <c r="C3137" t="s">
        <v>741</v>
      </c>
      <c r="D3137" t="s">
        <v>408</v>
      </c>
      <c r="E3137" t="s">
        <v>505</v>
      </c>
      <c r="F3137" t="s">
        <v>742</v>
      </c>
      <c r="G3137">
        <v>2021</v>
      </c>
      <c r="H3137">
        <v>6</v>
      </c>
      <c r="I3137" t="s">
        <v>743</v>
      </c>
      <c r="J3137" s="29">
        <v>44377</v>
      </c>
      <c r="K3137" t="s">
        <v>744</v>
      </c>
      <c r="L3137" t="s">
        <v>769</v>
      </c>
      <c r="M3137" t="s">
        <v>776</v>
      </c>
      <c r="N3137" t="s">
        <v>777</v>
      </c>
      <c r="O3137" t="s">
        <v>772</v>
      </c>
      <c r="P3137" t="s">
        <v>673</v>
      </c>
      <c r="Q3137" t="s">
        <v>749</v>
      </c>
      <c r="R3137" t="s">
        <v>490</v>
      </c>
      <c r="S3137" t="s">
        <v>1040</v>
      </c>
      <c r="T3137" t="s">
        <v>751</v>
      </c>
      <c r="U3137" t="s">
        <v>752</v>
      </c>
      <c r="V3137" t="s">
        <v>753</v>
      </c>
      <c r="W3137" t="s">
        <v>427</v>
      </c>
      <c r="X3137" t="s">
        <v>1179</v>
      </c>
      <c r="Y3137" t="s">
        <v>755</v>
      </c>
      <c r="Z3137" t="s">
        <v>380</v>
      </c>
      <c r="AA3137" t="s">
        <v>1175</v>
      </c>
      <c r="AB3137" t="s">
        <v>1176</v>
      </c>
      <c r="AC3137" t="s">
        <v>758</v>
      </c>
      <c r="AD3137" t="s">
        <v>1176</v>
      </c>
      <c r="AE3137" t="s">
        <v>766</v>
      </c>
      <c r="AF3137" t="s">
        <v>882</v>
      </c>
      <c r="AG3137" t="s">
        <v>761</v>
      </c>
      <c r="AH3137" t="s">
        <v>762</v>
      </c>
      <c r="AI3137" t="s">
        <v>883</v>
      </c>
      <c r="AJ3137">
        <v>203.68</v>
      </c>
      <c r="AK3137">
        <v>0</v>
      </c>
      <c r="AL3137">
        <v>0</v>
      </c>
      <c r="AM3137" t="s">
        <v>764</v>
      </c>
      <c r="AN3137" t="s">
        <v>764</v>
      </c>
      <c r="AO3137" t="s">
        <v>764</v>
      </c>
    </row>
    <row r="3138" spans="1:41" x14ac:dyDescent="0.35">
      <c r="A3138">
        <v>1022707</v>
      </c>
      <c r="B3138" t="s">
        <v>740</v>
      </c>
      <c r="C3138" t="s">
        <v>741</v>
      </c>
      <c r="D3138" t="s">
        <v>408</v>
      </c>
      <c r="E3138" t="s">
        <v>498</v>
      </c>
      <c r="F3138" t="s">
        <v>742</v>
      </c>
      <c r="G3138">
        <v>2021</v>
      </c>
      <c r="H3138">
        <v>6</v>
      </c>
      <c r="I3138" t="s">
        <v>743</v>
      </c>
      <c r="J3138" s="29">
        <v>44377</v>
      </c>
      <c r="K3138" t="s">
        <v>744</v>
      </c>
      <c r="L3138" t="s">
        <v>745</v>
      </c>
      <c r="M3138" t="s">
        <v>746</v>
      </c>
      <c r="N3138" t="s">
        <v>747</v>
      </c>
      <c r="O3138" t="s">
        <v>748</v>
      </c>
      <c r="P3138" t="s">
        <v>673</v>
      </c>
      <c r="Q3138" t="s">
        <v>749</v>
      </c>
      <c r="R3138" t="s">
        <v>490</v>
      </c>
      <c r="S3138" t="s">
        <v>1040</v>
      </c>
      <c r="T3138" t="s">
        <v>751</v>
      </c>
      <c r="U3138" t="s">
        <v>752</v>
      </c>
      <c r="V3138" t="s">
        <v>753</v>
      </c>
      <c r="W3138" t="s">
        <v>409</v>
      </c>
      <c r="X3138" t="s">
        <v>1180</v>
      </c>
      <c r="Y3138" t="s">
        <v>755</v>
      </c>
      <c r="Z3138" t="s">
        <v>380</v>
      </c>
      <c r="AA3138" t="s">
        <v>1175</v>
      </c>
      <c r="AB3138" t="s">
        <v>1176</v>
      </c>
      <c r="AC3138" t="s">
        <v>758</v>
      </c>
      <c r="AD3138" t="s">
        <v>1176</v>
      </c>
      <c r="AE3138" t="s">
        <v>766</v>
      </c>
      <c r="AF3138" t="s">
        <v>882</v>
      </c>
      <c r="AG3138" t="s">
        <v>761</v>
      </c>
      <c r="AH3138" t="s">
        <v>762</v>
      </c>
      <c r="AI3138" t="s">
        <v>883</v>
      </c>
      <c r="AJ3138">
        <v>497.53</v>
      </c>
      <c r="AK3138">
        <v>0</v>
      </c>
      <c r="AL3138">
        <v>0</v>
      </c>
      <c r="AM3138" t="s">
        <v>764</v>
      </c>
      <c r="AN3138" t="s">
        <v>764</v>
      </c>
      <c r="AO3138" t="s">
        <v>764</v>
      </c>
    </row>
    <row r="3139" spans="1:41" x14ac:dyDescent="0.35">
      <c r="A3139">
        <v>1022713</v>
      </c>
      <c r="B3139" t="s">
        <v>740</v>
      </c>
      <c r="C3139" t="s">
        <v>741</v>
      </c>
      <c r="D3139" t="s">
        <v>408</v>
      </c>
      <c r="E3139" t="s">
        <v>509</v>
      </c>
      <c r="F3139" t="s">
        <v>742</v>
      </c>
      <c r="G3139">
        <v>2021</v>
      </c>
      <c r="H3139">
        <v>6</v>
      </c>
      <c r="I3139" t="s">
        <v>743</v>
      </c>
      <c r="J3139" s="29">
        <v>44377</v>
      </c>
      <c r="K3139" t="s">
        <v>744</v>
      </c>
      <c r="L3139" t="s">
        <v>745</v>
      </c>
      <c r="M3139" t="s">
        <v>746</v>
      </c>
      <c r="N3139" t="s">
        <v>747</v>
      </c>
      <c r="O3139" t="s">
        <v>748</v>
      </c>
      <c r="P3139" t="s">
        <v>673</v>
      </c>
      <c r="Q3139" t="s">
        <v>749</v>
      </c>
      <c r="R3139" t="s">
        <v>490</v>
      </c>
      <c r="S3139" t="s">
        <v>1040</v>
      </c>
      <c r="T3139" t="s">
        <v>751</v>
      </c>
      <c r="U3139" t="s">
        <v>752</v>
      </c>
      <c r="V3139" t="s">
        <v>753</v>
      </c>
      <c r="W3139" t="s">
        <v>457</v>
      </c>
      <c r="X3139" t="s">
        <v>1181</v>
      </c>
      <c r="Y3139" t="s">
        <v>755</v>
      </c>
      <c r="Z3139" t="s">
        <v>380</v>
      </c>
      <c r="AA3139" t="s">
        <v>1175</v>
      </c>
      <c r="AB3139" t="s">
        <v>1176</v>
      </c>
      <c r="AC3139" t="s">
        <v>758</v>
      </c>
      <c r="AD3139" t="s">
        <v>1176</v>
      </c>
      <c r="AE3139" t="s">
        <v>766</v>
      </c>
      <c r="AF3139" t="s">
        <v>882</v>
      </c>
      <c r="AG3139" t="s">
        <v>761</v>
      </c>
      <c r="AH3139" t="s">
        <v>762</v>
      </c>
      <c r="AI3139" t="s">
        <v>883</v>
      </c>
      <c r="AJ3139">
        <v>166.4</v>
      </c>
      <c r="AK3139">
        <v>0</v>
      </c>
      <c r="AL3139">
        <v>0</v>
      </c>
      <c r="AM3139" t="s">
        <v>764</v>
      </c>
      <c r="AN3139" t="s">
        <v>764</v>
      </c>
      <c r="AO3139" t="s">
        <v>764</v>
      </c>
    </row>
    <row r="3140" spans="1:41" x14ac:dyDescent="0.35">
      <c r="A3140">
        <v>1022714</v>
      </c>
      <c r="B3140" t="s">
        <v>740</v>
      </c>
      <c r="C3140" t="s">
        <v>741</v>
      </c>
      <c r="D3140" t="s">
        <v>408</v>
      </c>
      <c r="E3140" t="s">
        <v>511</v>
      </c>
      <c r="F3140" t="s">
        <v>742</v>
      </c>
      <c r="G3140">
        <v>2021</v>
      </c>
      <c r="H3140">
        <v>6</v>
      </c>
      <c r="I3140" t="s">
        <v>743</v>
      </c>
      <c r="J3140" s="29">
        <v>44377</v>
      </c>
      <c r="K3140" t="s">
        <v>744</v>
      </c>
      <c r="L3140" t="s">
        <v>745</v>
      </c>
      <c r="M3140" t="s">
        <v>746</v>
      </c>
      <c r="N3140" t="s">
        <v>747</v>
      </c>
      <c r="O3140" t="s">
        <v>748</v>
      </c>
      <c r="P3140" t="s">
        <v>673</v>
      </c>
      <c r="Q3140" t="s">
        <v>749</v>
      </c>
      <c r="R3140" t="s">
        <v>490</v>
      </c>
      <c r="S3140" t="s">
        <v>1040</v>
      </c>
      <c r="T3140" t="s">
        <v>751</v>
      </c>
      <c r="U3140" t="s">
        <v>752</v>
      </c>
      <c r="V3140" t="s">
        <v>753</v>
      </c>
      <c r="W3140" t="s">
        <v>467</v>
      </c>
      <c r="X3140" t="s">
        <v>1177</v>
      </c>
      <c r="Y3140" t="s">
        <v>755</v>
      </c>
      <c r="Z3140" t="s">
        <v>380</v>
      </c>
      <c r="AA3140" t="s">
        <v>1175</v>
      </c>
      <c r="AB3140" t="s">
        <v>1176</v>
      </c>
      <c r="AC3140" t="s">
        <v>758</v>
      </c>
      <c r="AD3140" t="s">
        <v>1176</v>
      </c>
      <c r="AE3140" t="s">
        <v>766</v>
      </c>
      <c r="AF3140" t="s">
        <v>882</v>
      </c>
      <c r="AG3140" t="s">
        <v>761</v>
      </c>
      <c r="AH3140" t="s">
        <v>762</v>
      </c>
      <c r="AI3140" t="s">
        <v>883</v>
      </c>
      <c r="AJ3140">
        <v>28.63</v>
      </c>
      <c r="AK3140">
        <v>0</v>
      </c>
      <c r="AL3140">
        <v>0</v>
      </c>
      <c r="AM3140" t="s">
        <v>764</v>
      </c>
      <c r="AN3140" t="s">
        <v>764</v>
      </c>
      <c r="AO3140" t="s">
        <v>764</v>
      </c>
    </row>
    <row r="3141" spans="1:41" x14ac:dyDescent="0.35">
      <c r="A3141">
        <v>1024752</v>
      </c>
      <c r="B3141" t="s">
        <v>740</v>
      </c>
      <c r="C3141" t="s">
        <v>741</v>
      </c>
      <c r="D3141" t="s">
        <v>408</v>
      </c>
      <c r="E3141" t="s">
        <v>487</v>
      </c>
      <c r="F3141" t="s">
        <v>742</v>
      </c>
      <c r="G3141">
        <v>2021</v>
      </c>
      <c r="H3141">
        <v>6</v>
      </c>
      <c r="I3141" t="s">
        <v>743</v>
      </c>
      <c r="J3141" s="29">
        <v>44377</v>
      </c>
      <c r="K3141" t="s">
        <v>744</v>
      </c>
      <c r="L3141" t="s">
        <v>769</v>
      </c>
      <c r="M3141" t="s">
        <v>770</v>
      </c>
      <c r="N3141" t="s">
        <v>771</v>
      </c>
      <c r="O3141" t="s">
        <v>772</v>
      </c>
      <c r="P3141" t="s">
        <v>673</v>
      </c>
      <c r="Q3141" t="s">
        <v>749</v>
      </c>
      <c r="R3141" t="s">
        <v>471</v>
      </c>
      <c r="S3141" t="s">
        <v>1041</v>
      </c>
      <c r="T3141" t="s">
        <v>751</v>
      </c>
      <c r="U3141" t="s">
        <v>752</v>
      </c>
      <c r="V3141" t="s">
        <v>753</v>
      </c>
      <c r="W3141" t="s">
        <v>467</v>
      </c>
      <c r="X3141" t="s">
        <v>1177</v>
      </c>
      <c r="Y3141" t="s">
        <v>755</v>
      </c>
      <c r="Z3141" t="s">
        <v>380</v>
      </c>
      <c r="AA3141" t="s">
        <v>1175</v>
      </c>
      <c r="AB3141" t="s">
        <v>1176</v>
      </c>
      <c r="AC3141" t="s">
        <v>758</v>
      </c>
      <c r="AD3141" t="s">
        <v>1176</v>
      </c>
      <c r="AE3141" t="s">
        <v>472</v>
      </c>
      <c r="AF3141" t="s">
        <v>882</v>
      </c>
      <c r="AG3141" t="s">
        <v>761</v>
      </c>
      <c r="AH3141" t="s">
        <v>762</v>
      </c>
      <c r="AI3141" t="s">
        <v>883</v>
      </c>
      <c r="AJ3141">
        <v>100.51</v>
      </c>
      <c r="AK3141">
        <v>0</v>
      </c>
      <c r="AL3141">
        <v>0</v>
      </c>
      <c r="AM3141" t="s">
        <v>764</v>
      </c>
      <c r="AN3141" t="s">
        <v>764</v>
      </c>
      <c r="AO3141" t="s">
        <v>764</v>
      </c>
    </row>
    <row r="3142" spans="1:41" x14ac:dyDescent="0.35">
      <c r="A3142">
        <v>1024752</v>
      </c>
      <c r="B3142" t="s">
        <v>740</v>
      </c>
      <c r="C3142" t="s">
        <v>741</v>
      </c>
      <c r="D3142" t="s">
        <v>408</v>
      </c>
      <c r="E3142" t="s">
        <v>487</v>
      </c>
      <c r="F3142" t="s">
        <v>742</v>
      </c>
      <c r="G3142">
        <v>2021</v>
      </c>
      <c r="H3142">
        <v>6</v>
      </c>
      <c r="I3142" t="s">
        <v>743</v>
      </c>
      <c r="J3142" s="29">
        <v>44377</v>
      </c>
      <c r="K3142" t="s">
        <v>744</v>
      </c>
      <c r="L3142" t="s">
        <v>769</v>
      </c>
      <c r="M3142" t="s">
        <v>774</v>
      </c>
      <c r="N3142" t="s">
        <v>775</v>
      </c>
      <c r="O3142" t="s">
        <v>772</v>
      </c>
      <c r="P3142" t="s">
        <v>673</v>
      </c>
      <c r="Q3142" t="s">
        <v>749</v>
      </c>
      <c r="R3142" t="s">
        <v>471</v>
      </c>
      <c r="S3142" t="s">
        <v>1041</v>
      </c>
      <c r="T3142" t="s">
        <v>751</v>
      </c>
      <c r="U3142" t="s">
        <v>752</v>
      </c>
      <c r="V3142" t="s">
        <v>753</v>
      </c>
      <c r="W3142" t="s">
        <v>467</v>
      </c>
      <c r="X3142" t="s">
        <v>1177</v>
      </c>
      <c r="Y3142" t="s">
        <v>755</v>
      </c>
      <c r="Z3142" t="s">
        <v>380</v>
      </c>
      <c r="AA3142" t="s">
        <v>1175</v>
      </c>
      <c r="AB3142" t="s">
        <v>1176</v>
      </c>
      <c r="AC3142" t="s">
        <v>758</v>
      </c>
      <c r="AD3142" t="s">
        <v>1176</v>
      </c>
      <c r="AE3142" t="s">
        <v>472</v>
      </c>
      <c r="AF3142" t="s">
        <v>882</v>
      </c>
      <c r="AG3142" t="s">
        <v>761</v>
      </c>
      <c r="AH3142" t="s">
        <v>762</v>
      </c>
      <c r="AI3142" t="s">
        <v>883</v>
      </c>
      <c r="AJ3142">
        <v>-100.51</v>
      </c>
      <c r="AK3142">
        <v>0</v>
      </c>
      <c r="AL3142">
        <v>0</v>
      </c>
      <c r="AM3142" t="s">
        <v>764</v>
      </c>
      <c r="AN3142" t="s">
        <v>764</v>
      </c>
      <c r="AO3142" t="s">
        <v>764</v>
      </c>
    </row>
    <row r="3143" spans="1:41" x14ac:dyDescent="0.35">
      <c r="A3143">
        <v>1024752</v>
      </c>
      <c r="B3143" t="s">
        <v>740</v>
      </c>
      <c r="C3143" t="s">
        <v>741</v>
      </c>
      <c r="D3143" t="s">
        <v>408</v>
      </c>
      <c r="E3143" t="s">
        <v>487</v>
      </c>
      <c r="F3143" t="s">
        <v>742</v>
      </c>
      <c r="G3143">
        <v>2021</v>
      </c>
      <c r="H3143">
        <v>6</v>
      </c>
      <c r="I3143" t="s">
        <v>743</v>
      </c>
      <c r="J3143" s="29">
        <v>44372</v>
      </c>
      <c r="K3143" t="s">
        <v>744</v>
      </c>
      <c r="L3143" t="s">
        <v>745</v>
      </c>
      <c r="M3143" t="s">
        <v>779</v>
      </c>
      <c r="N3143" t="s">
        <v>780</v>
      </c>
      <c r="O3143" t="s">
        <v>781</v>
      </c>
      <c r="P3143" t="s">
        <v>673</v>
      </c>
      <c r="Q3143" t="s">
        <v>749</v>
      </c>
      <c r="R3143" t="s">
        <v>471</v>
      </c>
      <c r="S3143" t="s">
        <v>1041</v>
      </c>
      <c r="T3143" t="s">
        <v>751</v>
      </c>
      <c r="U3143" t="s">
        <v>752</v>
      </c>
      <c r="V3143" t="s">
        <v>753</v>
      </c>
      <c r="W3143" t="s">
        <v>467</v>
      </c>
      <c r="X3143" t="s">
        <v>1177</v>
      </c>
      <c r="Y3143" t="s">
        <v>755</v>
      </c>
      <c r="Z3143" t="s">
        <v>380</v>
      </c>
      <c r="AA3143" t="s">
        <v>1175</v>
      </c>
      <c r="AB3143" t="s">
        <v>1176</v>
      </c>
      <c r="AC3143" t="s">
        <v>758</v>
      </c>
      <c r="AD3143" t="s">
        <v>1176</v>
      </c>
      <c r="AE3143" t="s">
        <v>472</v>
      </c>
      <c r="AF3143" t="s">
        <v>882</v>
      </c>
      <c r="AG3143" t="s">
        <v>761</v>
      </c>
      <c r="AH3143" t="s">
        <v>762</v>
      </c>
      <c r="AI3143" t="s">
        <v>883</v>
      </c>
      <c r="AJ3143">
        <v>-3254.08</v>
      </c>
      <c r="AK3143">
        <v>0</v>
      </c>
      <c r="AL3143">
        <v>0</v>
      </c>
      <c r="AM3143" t="s">
        <v>764</v>
      </c>
      <c r="AN3143" t="s">
        <v>764</v>
      </c>
      <c r="AO3143" t="s">
        <v>764</v>
      </c>
    </row>
    <row r="3144" spans="1:41" x14ac:dyDescent="0.35">
      <c r="A3144">
        <v>1024752</v>
      </c>
      <c r="B3144" t="s">
        <v>740</v>
      </c>
      <c r="C3144" t="s">
        <v>741</v>
      </c>
      <c r="D3144" t="s">
        <v>408</v>
      </c>
      <c r="E3144" t="s">
        <v>487</v>
      </c>
      <c r="F3144" t="s">
        <v>742</v>
      </c>
      <c r="G3144">
        <v>2021</v>
      </c>
      <c r="H3144">
        <v>6</v>
      </c>
      <c r="I3144" t="s">
        <v>743</v>
      </c>
      <c r="J3144" s="29">
        <v>44377</v>
      </c>
      <c r="K3144" t="s">
        <v>744</v>
      </c>
      <c r="L3144" t="s">
        <v>769</v>
      </c>
      <c r="M3144" t="s">
        <v>776</v>
      </c>
      <c r="N3144" t="s">
        <v>777</v>
      </c>
      <c r="O3144" t="s">
        <v>772</v>
      </c>
      <c r="P3144" t="s">
        <v>673</v>
      </c>
      <c r="Q3144" t="s">
        <v>749</v>
      </c>
      <c r="R3144" t="s">
        <v>471</v>
      </c>
      <c r="S3144" t="s">
        <v>1041</v>
      </c>
      <c r="T3144" t="s">
        <v>751</v>
      </c>
      <c r="U3144" t="s">
        <v>752</v>
      </c>
      <c r="V3144" t="s">
        <v>753</v>
      </c>
      <c r="W3144" t="s">
        <v>467</v>
      </c>
      <c r="X3144" t="s">
        <v>1177</v>
      </c>
      <c r="Y3144" t="s">
        <v>755</v>
      </c>
      <c r="Z3144" t="s">
        <v>380</v>
      </c>
      <c r="AA3144" t="s">
        <v>1175</v>
      </c>
      <c r="AB3144" t="s">
        <v>1176</v>
      </c>
      <c r="AC3144" t="s">
        <v>758</v>
      </c>
      <c r="AD3144" t="s">
        <v>1176</v>
      </c>
      <c r="AE3144" t="s">
        <v>472</v>
      </c>
      <c r="AF3144" t="s">
        <v>882</v>
      </c>
      <c r="AG3144" t="s">
        <v>761</v>
      </c>
      <c r="AH3144" t="s">
        <v>762</v>
      </c>
      <c r="AI3144" t="s">
        <v>883</v>
      </c>
      <c r="AJ3144">
        <v>100.51</v>
      </c>
      <c r="AK3144">
        <v>0</v>
      </c>
      <c r="AL3144">
        <v>0</v>
      </c>
      <c r="AM3144" t="s">
        <v>764</v>
      </c>
      <c r="AN3144" t="s">
        <v>764</v>
      </c>
      <c r="AO3144" t="s">
        <v>764</v>
      </c>
    </row>
    <row r="3145" spans="1:41" x14ac:dyDescent="0.35">
      <c r="A3145">
        <v>1024753</v>
      </c>
      <c r="B3145" t="s">
        <v>740</v>
      </c>
      <c r="C3145" t="s">
        <v>741</v>
      </c>
      <c r="D3145" t="s">
        <v>408</v>
      </c>
      <c r="E3145" t="s">
        <v>488</v>
      </c>
      <c r="F3145" t="s">
        <v>742</v>
      </c>
      <c r="G3145">
        <v>2021</v>
      </c>
      <c r="H3145">
        <v>6</v>
      </c>
      <c r="I3145" t="s">
        <v>743</v>
      </c>
      <c r="J3145" s="29">
        <v>44377</v>
      </c>
      <c r="K3145" t="s">
        <v>744</v>
      </c>
      <c r="L3145" t="s">
        <v>769</v>
      </c>
      <c r="M3145" t="s">
        <v>770</v>
      </c>
      <c r="N3145" t="s">
        <v>771</v>
      </c>
      <c r="O3145" t="s">
        <v>772</v>
      </c>
      <c r="P3145" t="s">
        <v>673</v>
      </c>
      <c r="Q3145" t="s">
        <v>749</v>
      </c>
      <c r="R3145" t="s">
        <v>471</v>
      </c>
      <c r="S3145" t="s">
        <v>1041</v>
      </c>
      <c r="T3145" t="s">
        <v>751</v>
      </c>
      <c r="U3145" t="s">
        <v>752</v>
      </c>
      <c r="V3145" t="s">
        <v>753</v>
      </c>
      <c r="W3145" t="s">
        <v>469</v>
      </c>
      <c r="X3145" t="s">
        <v>1174</v>
      </c>
      <c r="Y3145" t="s">
        <v>755</v>
      </c>
      <c r="Z3145" t="s">
        <v>380</v>
      </c>
      <c r="AA3145" t="s">
        <v>1175</v>
      </c>
      <c r="AB3145" t="s">
        <v>1176</v>
      </c>
      <c r="AC3145" t="s">
        <v>758</v>
      </c>
      <c r="AD3145" t="s">
        <v>1176</v>
      </c>
      <c r="AE3145" t="s">
        <v>472</v>
      </c>
      <c r="AF3145" t="s">
        <v>882</v>
      </c>
      <c r="AG3145" t="s">
        <v>761</v>
      </c>
      <c r="AH3145" t="s">
        <v>762</v>
      </c>
      <c r="AI3145" t="s">
        <v>883</v>
      </c>
      <c r="AJ3145">
        <v>207.84</v>
      </c>
      <c r="AK3145">
        <v>0</v>
      </c>
      <c r="AL3145">
        <v>0</v>
      </c>
      <c r="AM3145" t="s">
        <v>764</v>
      </c>
      <c r="AN3145" t="s">
        <v>764</v>
      </c>
      <c r="AO3145" t="s">
        <v>764</v>
      </c>
    </row>
    <row r="3146" spans="1:41" x14ac:dyDescent="0.35">
      <c r="A3146">
        <v>1024753</v>
      </c>
      <c r="B3146" t="s">
        <v>740</v>
      </c>
      <c r="C3146" t="s">
        <v>741</v>
      </c>
      <c r="D3146" t="s">
        <v>408</v>
      </c>
      <c r="E3146" t="s">
        <v>488</v>
      </c>
      <c r="F3146" t="s">
        <v>742</v>
      </c>
      <c r="G3146">
        <v>2021</v>
      </c>
      <c r="H3146">
        <v>6</v>
      </c>
      <c r="I3146" t="s">
        <v>743</v>
      </c>
      <c r="J3146" s="29">
        <v>44377</v>
      </c>
      <c r="K3146" t="s">
        <v>744</v>
      </c>
      <c r="L3146" t="s">
        <v>769</v>
      </c>
      <c r="M3146" t="s">
        <v>774</v>
      </c>
      <c r="N3146" t="s">
        <v>775</v>
      </c>
      <c r="O3146" t="s">
        <v>772</v>
      </c>
      <c r="P3146" t="s">
        <v>673</v>
      </c>
      <c r="Q3146" t="s">
        <v>749</v>
      </c>
      <c r="R3146" t="s">
        <v>471</v>
      </c>
      <c r="S3146" t="s">
        <v>1041</v>
      </c>
      <c r="T3146" t="s">
        <v>751</v>
      </c>
      <c r="U3146" t="s">
        <v>752</v>
      </c>
      <c r="V3146" t="s">
        <v>753</v>
      </c>
      <c r="W3146" t="s">
        <v>469</v>
      </c>
      <c r="X3146" t="s">
        <v>1174</v>
      </c>
      <c r="Y3146" t="s">
        <v>755</v>
      </c>
      <c r="Z3146" t="s">
        <v>380</v>
      </c>
      <c r="AA3146" t="s">
        <v>1175</v>
      </c>
      <c r="AB3146" t="s">
        <v>1176</v>
      </c>
      <c r="AC3146" t="s">
        <v>758</v>
      </c>
      <c r="AD3146" t="s">
        <v>1176</v>
      </c>
      <c r="AE3146" t="s">
        <v>472</v>
      </c>
      <c r="AF3146" t="s">
        <v>882</v>
      </c>
      <c r="AG3146" t="s">
        <v>761</v>
      </c>
      <c r="AH3146" t="s">
        <v>762</v>
      </c>
      <c r="AI3146" t="s">
        <v>883</v>
      </c>
      <c r="AJ3146">
        <v>-207.84</v>
      </c>
      <c r="AK3146">
        <v>0</v>
      </c>
      <c r="AL3146">
        <v>0</v>
      </c>
      <c r="AM3146" t="s">
        <v>764</v>
      </c>
      <c r="AN3146" t="s">
        <v>764</v>
      </c>
      <c r="AO3146" t="s">
        <v>764</v>
      </c>
    </row>
    <row r="3147" spans="1:41" x14ac:dyDescent="0.35">
      <c r="A3147">
        <v>1024753</v>
      </c>
      <c r="B3147" t="s">
        <v>740</v>
      </c>
      <c r="C3147" t="s">
        <v>741</v>
      </c>
      <c r="D3147" t="s">
        <v>408</v>
      </c>
      <c r="E3147" t="s">
        <v>488</v>
      </c>
      <c r="F3147" t="s">
        <v>742</v>
      </c>
      <c r="G3147">
        <v>2021</v>
      </c>
      <c r="H3147">
        <v>6</v>
      </c>
      <c r="I3147" t="s">
        <v>743</v>
      </c>
      <c r="J3147" s="29">
        <v>44372</v>
      </c>
      <c r="K3147" t="s">
        <v>744</v>
      </c>
      <c r="L3147" t="s">
        <v>745</v>
      </c>
      <c r="M3147" t="s">
        <v>779</v>
      </c>
      <c r="N3147" t="s">
        <v>780</v>
      </c>
      <c r="O3147" t="s">
        <v>781</v>
      </c>
      <c r="P3147" t="s">
        <v>673</v>
      </c>
      <c r="Q3147" t="s">
        <v>749</v>
      </c>
      <c r="R3147" t="s">
        <v>471</v>
      </c>
      <c r="S3147" t="s">
        <v>1041</v>
      </c>
      <c r="T3147" t="s">
        <v>751</v>
      </c>
      <c r="U3147" t="s">
        <v>752</v>
      </c>
      <c r="V3147" t="s">
        <v>753</v>
      </c>
      <c r="W3147" t="s">
        <v>469</v>
      </c>
      <c r="X3147" t="s">
        <v>1174</v>
      </c>
      <c r="Y3147" t="s">
        <v>755</v>
      </c>
      <c r="Z3147" t="s">
        <v>380</v>
      </c>
      <c r="AA3147" t="s">
        <v>1175</v>
      </c>
      <c r="AB3147" t="s">
        <v>1176</v>
      </c>
      <c r="AC3147" t="s">
        <v>758</v>
      </c>
      <c r="AD3147" t="s">
        <v>1176</v>
      </c>
      <c r="AE3147" t="s">
        <v>472</v>
      </c>
      <c r="AF3147" t="s">
        <v>882</v>
      </c>
      <c r="AG3147" t="s">
        <v>761</v>
      </c>
      <c r="AH3147" t="s">
        <v>762</v>
      </c>
      <c r="AI3147" t="s">
        <v>883</v>
      </c>
      <c r="AJ3147">
        <v>-6906.4</v>
      </c>
      <c r="AK3147">
        <v>0</v>
      </c>
      <c r="AL3147">
        <v>0</v>
      </c>
      <c r="AM3147" t="s">
        <v>764</v>
      </c>
      <c r="AN3147" t="s">
        <v>764</v>
      </c>
      <c r="AO3147" t="s">
        <v>764</v>
      </c>
    </row>
    <row r="3148" spans="1:41" x14ac:dyDescent="0.35">
      <c r="A3148">
        <v>1024753</v>
      </c>
      <c r="B3148" t="s">
        <v>740</v>
      </c>
      <c r="C3148" t="s">
        <v>741</v>
      </c>
      <c r="D3148" t="s">
        <v>408</v>
      </c>
      <c r="E3148" t="s">
        <v>488</v>
      </c>
      <c r="F3148" t="s">
        <v>742</v>
      </c>
      <c r="G3148">
        <v>2021</v>
      </c>
      <c r="H3148">
        <v>6</v>
      </c>
      <c r="I3148" t="s">
        <v>743</v>
      </c>
      <c r="J3148" s="29">
        <v>44377</v>
      </c>
      <c r="K3148" t="s">
        <v>744</v>
      </c>
      <c r="L3148" t="s">
        <v>769</v>
      </c>
      <c r="M3148" t="s">
        <v>776</v>
      </c>
      <c r="N3148" t="s">
        <v>777</v>
      </c>
      <c r="O3148" t="s">
        <v>772</v>
      </c>
      <c r="P3148" t="s">
        <v>673</v>
      </c>
      <c r="Q3148" t="s">
        <v>749</v>
      </c>
      <c r="R3148" t="s">
        <v>471</v>
      </c>
      <c r="S3148" t="s">
        <v>1041</v>
      </c>
      <c r="T3148" t="s">
        <v>751</v>
      </c>
      <c r="U3148" t="s">
        <v>752</v>
      </c>
      <c r="V3148" t="s">
        <v>753</v>
      </c>
      <c r="W3148" t="s">
        <v>469</v>
      </c>
      <c r="X3148" t="s">
        <v>1174</v>
      </c>
      <c r="Y3148" t="s">
        <v>755</v>
      </c>
      <c r="Z3148" t="s">
        <v>380</v>
      </c>
      <c r="AA3148" t="s">
        <v>1175</v>
      </c>
      <c r="AB3148" t="s">
        <v>1176</v>
      </c>
      <c r="AC3148" t="s">
        <v>758</v>
      </c>
      <c r="AD3148" t="s">
        <v>1176</v>
      </c>
      <c r="AE3148" t="s">
        <v>472</v>
      </c>
      <c r="AF3148" t="s">
        <v>882</v>
      </c>
      <c r="AG3148" t="s">
        <v>761</v>
      </c>
      <c r="AH3148" t="s">
        <v>762</v>
      </c>
      <c r="AI3148" t="s">
        <v>883</v>
      </c>
      <c r="AJ3148">
        <v>207.84</v>
      </c>
      <c r="AK3148">
        <v>0</v>
      </c>
      <c r="AL3148">
        <v>0</v>
      </c>
      <c r="AM3148" t="s">
        <v>764</v>
      </c>
      <c r="AN3148" t="s">
        <v>764</v>
      </c>
      <c r="AO3148" t="s">
        <v>764</v>
      </c>
    </row>
    <row r="3149" spans="1:41" x14ac:dyDescent="0.35">
      <c r="A3149">
        <v>1024747</v>
      </c>
      <c r="B3149" t="s">
        <v>740</v>
      </c>
      <c r="C3149" t="s">
        <v>741</v>
      </c>
      <c r="D3149" t="s">
        <v>408</v>
      </c>
      <c r="E3149" t="s">
        <v>483</v>
      </c>
      <c r="F3149" t="s">
        <v>742</v>
      </c>
      <c r="G3149">
        <v>2021</v>
      </c>
      <c r="H3149">
        <v>6</v>
      </c>
      <c r="I3149" t="s">
        <v>743</v>
      </c>
      <c r="J3149" s="29">
        <v>44372</v>
      </c>
      <c r="K3149" t="s">
        <v>744</v>
      </c>
      <c r="L3149" t="s">
        <v>745</v>
      </c>
      <c r="M3149" t="s">
        <v>779</v>
      </c>
      <c r="N3149" t="s">
        <v>780</v>
      </c>
      <c r="O3149" t="s">
        <v>781</v>
      </c>
      <c r="P3149" t="s">
        <v>673</v>
      </c>
      <c r="Q3149" t="s">
        <v>749</v>
      </c>
      <c r="R3149" t="s">
        <v>471</v>
      </c>
      <c r="S3149" t="s">
        <v>1041</v>
      </c>
      <c r="T3149" t="s">
        <v>751</v>
      </c>
      <c r="U3149" t="s">
        <v>752</v>
      </c>
      <c r="V3149" t="s">
        <v>753</v>
      </c>
      <c r="W3149" t="s">
        <v>433</v>
      </c>
      <c r="X3149" t="s">
        <v>1178</v>
      </c>
      <c r="Y3149" t="s">
        <v>755</v>
      </c>
      <c r="Z3149" t="s">
        <v>380</v>
      </c>
      <c r="AA3149" t="s">
        <v>1175</v>
      </c>
      <c r="AB3149" t="s">
        <v>1176</v>
      </c>
      <c r="AC3149" t="s">
        <v>758</v>
      </c>
      <c r="AD3149" t="s">
        <v>1176</v>
      </c>
      <c r="AE3149" t="s">
        <v>472</v>
      </c>
      <c r="AF3149" t="s">
        <v>882</v>
      </c>
      <c r="AG3149" t="s">
        <v>761</v>
      </c>
      <c r="AH3149" t="s">
        <v>762</v>
      </c>
      <c r="AI3149" t="s">
        <v>883</v>
      </c>
      <c r="AJ3149">
        <v>-2106.0300000000002</v>
      </c>
      <c r="AK3149">
        <v>0</v>
      </c>
      <c r="AL3149">
        <v>0</v>
      </c>
      <c r="AM3149" t="s">
        <v>764</v>
      </c>
      <c r="AN3149" t="s">
        <v>764</v>
      </c>
      <c r="AO3149" t="s">
        <v>764</v>
      </c>
    </row>
    <row r="3150" spans="1:41" x14ac:dyDescent="0.35">
      <c r="A3150">
        <v>1024751</v>
      </c>
      <c r="B3150" t="s">
        <v>740</v>
      </c>
      <c r="C3150" t="s">
        <v>741</v>
      </c>
      <c r="D3150" t="s">
        <v>408</v>
      </c>
      <c r="E3150" t="s">
        <v>486</v>
      </c>
      <c r="F3150" t="s">
        <v>742</v>
      </c>
      <c r="G3150">
        <v>2021</v>
      </c>
      <c r="H3150">
        <v>6</v>
      </c>
      <c r="I3150" t="s">
        <v>743</v>
      </c>
      <c r="J3150" s="29">
        <v>44377</v>
      </c>
      <c r="K3150" t="s">
        <v>744</v>
      </c>
      <c r="L3150" t="s">
        <v>769</v>
      </c>
      <c r="M3150" t="s">
        <v>770</v>
      </c>
      <c r="N3150" t="s">
        <v>771</v>
      </c>
      <c r="O3150" t="s">
        <v>772</v>
      </c>
      <c r="P3150" t="s">
        <v>673</v>
      </c>
      <c r="Q3150" t="s">
        <v>749</v>
      </c>
      <c r="R3150" t="s">
        <v>471</v>
      </c>
      <c r="S3150" t="s">
        <v>1041</v>
      </c>
      <c r="T3150" t="s">
        <v>751</v>
      </c>
      <c r="U3150" t="s">
        <v>752</v>
      </c>
      <c r="V3150" t="s">
        <v>753</v>
      </c>
      <c r="W3150" t="s">
        <v>457</v>
      </c>
      <c r="X3150" t="s">
        <v>1181</v>
      </c>
      <c r="Y3150" t="s">
        <v>755</v>
      </c>
      <c r="Z3150" t="s">
        <v>380</v>
      </c>
      <c r="AA3150" t="s">
        <v>1175</v>
      </c>
      <c r="AB3150" t="s">
        <v>1176</v>
      </c>
      <c r="AC3150" t="s">
        <v>758</v>
      </c>
      <c r="AD3150" t="s">
        <v>1176</v>
      </c>
      <c r="AE3150" t="s">
        <v>472</v>
      </c>
      <c r="AF3150" t="s">
        <v>882</v>
      </c>
      <c r="AG3150" t="s">
        <v>761</v>
      </c>
      <c r="AH3150" t="s">
        <v>762</v>
      </c>
      <c r="AI3150" t="s">
        <v>883</v>
      </c>
      <c r="AJ3150">
        <v>713.99</v>
      </c>
      <c r="AK3150">
        <v>0</v>
      </c>
      <c r="AL3150">
        <v>0</v>
      </c>
      <c r="AM3150" t="s">
        <v>764</v>
      </c>
      <c r="AN3150" t="s">
        <v>764</v>
      </c>
      <c r="AO3150" t="s">
        <v>764</v>
      </c>
    </row>
    <row r="3151" spans="1:41" x14ac:dyDescent="0.35">
      <c r="A3151">
        <v>1024751</v>
      </c>
      <c r="B3151" t="s">
        <v>740</v>
      </c>
      <c r="C3151" t="s">
        <v>741</v>
      </c>
      <c r="D3151" t="s">
        <v>408</v>
      </c>
      <c r="E3151" t="s">
        <v>486</v>
      </c>
      <c r="F3151" t="s">
        <v>742</v>
      </c>
      <c r="G3151">
        <v>2021</v>
      </c>
      <c r="H3151">
        <v>6</v>
      </c>
      <c r="I3151" t="s">
        <v>743</v>
      </c>
      <c r="J3151" s="29">
        <v>44377</v>
      </c>
      <c r="K3151" t="s">
        <v>744</v>
      </c>
      <c r="L3151" t="s">
        <v>769</v>
      </c>
      <c r="M3151" t="s">
        <v>774</v>
      </c>
      <c r="N3151" t="s">
        <v>775</v>
      </c>
      <c r="O3151" t="s">
        <v>772</v>
      </c>
      <c r="P3151" t="s">
        <v>673</v>
      </c>
      <c r="Q3151" t="s">
        <v>749</v>
      </c>
      <c r="R3151" t="s">
        <v>471</v>
      </c>
      <c r="S3151" t="s">
        <v>1041</v>
      </c>
      <c r="T3151" t="s">
        <v>751</v>
      </c>
      <c r="U3151" t="s">
        <v>752</v>
      </c>
      <c r="V3151" t="s">
        <v>753</v>
      </c>
      <c r="W3151" t="s">
        <v>457</v>
      </c>
      <c r="X3151" t="s">
        <v>1181</v>
      </c>
      <c r="Y3151" t="s">
        <v>755</v>
      </c>
      <c r="Z3151" t="s">
        <v>380</v>
      </c>
      <c r="AA3151" t="s">
        <v>1175</v>
      </c>
      <c r="AB3151" t="s">
        <v>1176</v>
      </c>
      <c r="AC3151" t="s">
        <v>758</v>
      </c>
      <c r="AD3151" t="s">
        <v>1176</v>
      </c>
      <c r="AE3151" t="s">
        <v>472</v>
      </c>
      <c r="AF3151" t="s">
        <v>882</v>
      </c>
      <c r="AG3151" t="s">
        <v>761</v>
      </c>
      <c r="AH3151" t="s">
        <v>762</v>
      </c>
      <c r="AI3151" t="s">
        <v>883</v>
      </c>
      <c r="AJ3151">
        <v>-713.99</v>
      </c>
      <c r="AK3151">
        <v>0</v>
      </c>
      <c r="AL3151">
        <v>0</v>
      </c>
      <c r="AM3151" t="s">
        <v>764</v>
      </c>
      <c r="AN3151" t="s">
        <v>764</v>
      </c>
      <c r="AO3151" t="s">
        <v>764</v>
      </c>
    </row>
    <row r="3152" spans="1:41" x14ac:dyDescent="0.35">
      <c r="A3152">
        <v>1024751</v>
      </c>
      <c r="B3152" t="s">
        <v>740</v>
      </c>
      <c r="C3152" t="s">
        <v>741</v>
      </c>
      <c r="D3152" t="s">
        <v>408</v>
      </c>
      <c r="E3152" t="s">
        <v>486</v>
      </c>
      <c r="F3152" t="s">
        <v>742</v>
      </c>
      <c r="G3152">
        <v>2021</v>
      </c>
      <c r="H3152">
        <v>6</v>
      </c>
      <c r="I3152" t="s">
        <v>743</v>
      </c>
      <c r="J3152" s="29">
        <v>44372</v>
      </c>
      <c r="K3152" t="s">
        <v>744</v>
      </c>
      <c r="L3152" t="s">
        <v>745</v>
      </c>
      <c r="M3152" t="s">
        <v>779</v>
      </c>
      <c r="N3152" t="s">
        <v>780</v>
      </c>
      <c r="O3152" t="s">
        <v>781</v>
      </c>
      <c r="P3152" t="s">
        <v>673</v>
      </c>
      <c r="Q3152" t="s">
        <v>749</v>
      </c>
      <c r="R3152" t="s">
        <v>471</v>
      </c>
      <c r="S3152" t="s">
        <v>1041</v>
      </c>
      <c r="T3152" t="s">
        <v>751</v>
      </c>
      <c r="U3152" t="s">
        <v>752</v>
      </c>
      <c r="V3152" t="s">
        <v>753</v>
      </c>
      <c r="W3152" t="s">
        <v>457</v>
      </c>
      <c r="X3152" t="s">
        <v>1181</v>
      </c>
      <c r="Y3152" t="s">
        <v>755</v>
      </c>
      <c r="Z3152" t="s">
        <v>380</v>
      </c>
      <c r="AA3152" t="s">
        <v>1175</v>
      </c>
      <c r="AB3152" t="s">
        <v>1176</v>
      </c>
      <c r="AC3152" t="s">
        <v>758</v>
      </c>
      <c r="AD3152" t="s">
        <v>1176</v>
      </c>
      <c r="AE3152" t="s">
        <v>472</v>
      </c>
      <c r="AF3152" t="s">
        <v>882</v>
      </c>
      <c r="AG3152" t="s">
        <v>761</v>
      </c>
      <c r="AH3152" t="s">
        <v>762</v>
      </c>
      <c r="AI3152" t="s">
        <v>883</v>
      </c>
      <c r="AJ3152">
        <v>-3522.08</v>
      </c>
      <c r="AK3152">
        <v>0</v>
      </c>
      <c r="AL3152">
        <v>0</v>
      </c>
      <c r="AM3152" t="s">
        <v>764</v>
      </c>
      <c r="AN3152" t="s">
        <v>764</v>
      </c>
      <c r="AO3152" t="s">
        <v>764</v>
      </c>
    </row>
    <row r="3153" spans="1:41" x14ac:dyDescent="0.35">
      <c r="A3153">
        <v>1024751</v>
      </c>
      <c r="B3153" t="s">
        <v>740</v>
      </c>
      <c r="C3153" t="s">
        <v>741</v>
      </c>
      <c r="D3153" t="s">
        <v>408</v>
      </c>
      <c r="E3153" t="s">
        <v>486</v>
      </c>
      <c r="F3153" t="s">
        <v>742</v>
      </c>
      <c r="G3153">
        <v>2021</v>
      </c>
      <c r="H3153">
        <v>6</v>
      </c>
      <c r="I3153" t="s">
        <v>743</v>
      </c>
      <c r="J3153" s="29">
        <v>44377</v>
      </c>
      <c r="K3153" t="s">
        <v>744</v>
      </c>
      <c r="L3153" t="s">
        <v>769</v>
      </c>
      <c r="M3153" t="s">
        <v>776</v>
      </c>
      <c r="N3153" t="s">
        <v>777</v>
      </c>
      <c r="O3153" t="s">
        <v>772</v>
      </c>
      <c r="P3153" t="s">
        <v>673</v>
      </c>
      <c r="Q3153" t="s">
        <v>749</v>
      </c>
      <c r="R3153" t="s">
        <v>471</v>
      </c>
      <c r="S3153" t="s">
        <v>1041</v>
      </c>
      <c r="T3153" t="s">
        <v>751</v>
      </c>
      <c r="U3153" t="s">
        <v>752</v>
      </c>
      <c r="V3153" t="s">
        <v>753</v>
      </c>
      <c r="W3153" t="s">
        <v>457</v>
      </c>
      <c r="X3153" t="s">
        <v>1181</v>
      </c>
      <c r="Y3153" t="s">
        <v>755</v>
      </c>
      <c r="Z3153" t="s">
        <v>380</v>
      </c>
      <c r="AA3153" t="s">
        <v>1175</v>
      </c>
      <c r="AB3153" t="s">
        <v>1176</v>
      </c>
      <c r="AC3153" t="s">
        <v>758</v>
      </c>
      <c r="AD3153" t="s">
        <v>1176</v>
      </c>
      <c r="AE3153" t="s">
        <v>472</v>
      </c>
      <c r="AF3153" t="s">
        <v>882</v>
      </c>
      <c r="AG3153" t="s">
        <v>761</v>
      </c>
      <c r="AH3153" t="s">
        <v>762</v>
      </c>
      <c r="AI3153" t="s">
        <v>883</v>
      </c>
      <c r="AJ3153">
        <v>713.99</v>
      </c>
      <c r="AK3153">
        <v>0</v>
      </c>
      <c r="AL3153">
        <v>0</v>
      </c>
      <c r="AM3153" t="s">
        <v>764</v>
      </c>
      <c r="AN3153" t="s">
        <v>764</v>
      </c>
      <c r="AO3153" t="s">
        <v>764</v>
      </c>
    </row>
    <row r="3154" spans="1:41" x14ac:dyDescent="0.35">
      <c r="A3154">
        <v>1024746</v>
      </c>
      <c r="B3154" t="s">
        <v>740</v>
      </c>
      <c r="C3154" t="s">
        <v>741</v>
      </c>
      <c r="D3154" t="s">
        <v>408</v>
      </c>
      <c r="E3154" t="s">
        <v>482</v>
      </c>
      <c r="F3154" t="s">
        <v>742</v>
      </c>
      <c r="G3154">
        <v>2021</v>
      </c>
      <c r="H3154">
        <v>6</v>
      </c>
      <c r="I3154" t="s">
        <v>743</v>
      </c>
      <c r="J3154" s="29">
        <v>44372</v>
      </c>
      <c r="K3154" t="s">
        <v>744</v>
      </c>
      <c r="L3154" t="s">
        <v>745</v>
      </c>
      <c r="M3154" t="s">
        <v>779</v>
      </c>
      <c r="N3154" t="s">
        <v>780</v>
      </c>
      <c r="O3154" t="s">
        <v>781</v>
      </c>
      <c r="P3154" t="s">
        <v>673</v>
      </c>
      <c r="Q3154" t="s">
        <v>749</v>
      </c>
      <c r="R3154" t="s">
        <v>471</v>
      </c>
      <c r="S3154" t="s">
        <v>1041</v>
      </c>
      <c r="T3154" t="s">
        <v>751</v>
      </c>
      <c r="U3154" t="s">
        <v>752</v>
      </c>
      <c r="V3154" t="s">
        <v>753</v>
      </c>
      <c r="W3154" t="s">
        <v>429</v>
      </c>
      <c r="X3154" t="s">
        <v>1183</v>
      </c>
      <c r="Y3154" t="s">
        <v>755</v>
      </c>
      <c r="Z3154" t="s">
        <v>380</v>
      </c>
      <c r="AA3154" t="s">
        <v>1175</v>
      </c>
      <c r="AB3154" t="s">
        <v>1176</v>
      </c>
      <c r="AC3154" t="s">
        <v>758</v>
      </c>
      <c r="AD3154" t="s">
        <v>1176</v>
      </c>
      <c r="AE3154" t="s">
        <v>472</v>
      </c>
      <c r="AF3154" t="s">
        <v>882</v>
      </c>
      <c r="AG3154" t="s">
        <v>761</v>
      </c>
      <c r="AH3154" t="s">
        <v>762</v>
      </c>
      <c r="AI3154" t="s">
        <v>883</v>
      </c>
      <c r="AJ3154">
        <v>-5009.43</v>
      </c>
      <c r="AK3154">
        <v>0</v>
      </c>
      <c r="AL3154">
        <v>0</v>
      </c>
      <c r="AM3154" t="s">
        <v>764</v>
      </c>
      <c r="AN3154" t="s">
        <v>764</v>
      </c>
      <c r="AO3154" t="s">
        <v>764</v>
      </c>
    </row>
    <row r="3155" spans="1:41" x14ac:dyDescent="0.35">
      <c r="A3155">
        <v>1024744</v>
      </c>
      <c r="B3155" t="s">
        <v>740</v>
      </c>
      <c r="C3155" t="s">
        <v>741</v>
      </c>
      <c r="D3155" t="s">
        <v>408</v>
      </c>
      <c r="E3155" t="s">
        <v>481</v>
      </c>
      <c r="F3155" t="s">
        <v>742</v>
      </c>
      <c r="G3155">
        <v>2021</v>
      </c>
      <c r="H3155">
        <v>6</v>
      </c>
      <c r="I3155" t="s">
        <v>743</v>
      </c>
      <c r="J3155" s="29">
        <v>44377</v>
      </c>
      <c r="K3155" t="s">
        <v>744</v>
      </c>
      <c r="L3155" t="s">
        <v>769</v>
      </c>
      <c r="M3155" t="s">
        <v>770</v>
      </c>
      <c r="N3155" t="s">
        <v>771</v>
      </c>
      <c r="O3155" t="s">
        <v>772</v>
      </c>
      <c r="P3155" t="s">
        <v>673</v>
      </c>
      <c r="Q3155" t="s">
        <v>749</v>
      </c>
      <c r="R3155" t="s">
        <v>471</v>
      </c>
      <c r="S3155" t="s">
        <v>1041</v>
      </c>
      <c r="T3155" t="s">
        <v>751</v>
      </c>
      <c r="U3155" t="s">
        <v>752</v>
      </c>
      <c r="V3155" t="s">
        <v>753</v>
      </c>
      <c r="W3155" t="s">
        <v>427</v>
      </c>
      <c r="X3155" t="s">
        <v>1179</v>
      </c>
      <c r="Y3155" t="s">
        <v>755</v>
      </c>
      <c r="Z3155" t="s">
        <v>380</v>
      </c>
      <c r="AA3155" t="s">
        <v>1175</v>
      </c>
      <c r="AB3155" t="s">
        <v>1176</v>
      </c>
      <c r="AC3155" t="s">
        <v>758</v>
      </c>
      <c r="AD3155" t="s">
        <v>1176</v>
      </c>
      <c r="AE3155" t="s">
        <v>472</v>
      </c>
      <c r="AF3155" t="s">
        <v>882</v>
      </c>
      <c r="AG3155" t="s">
        <v>761</v>
      </c>
      <c r="AH3155" t="s">
        <v>762</v>
      </c>
      <c r="AI3155" t="s">
        <v>883</v>
      </c>
      <c r="AJ3155">
        <v>5.08</v>
      </c>
      <c r="AK3155">
        <v>0</v>
      </c>
      <c r="AL3155">
        <v>0</v>
      </c>
      <c r="AM3155" t="s">
        <v>764</v>
      </c>
      <c r="AN3155" t="s">
        <v>764</v>
      </c>
      <c r="AO3155" t="s">
        <v>764</v>
      </c>
    </row>
    <row r="3156" spans="1:41" x14ac:dyDescent="0.35">
      <c r="A3156">
        <v>1024744</v>
      </c>
      <c r="B3156" t="s">
        <v>740</v>
      </c>
      <c r="C3156" t="s">
        <v>741</v>
      </c>
      <c r="D3156" t="s">
        <v>408</v>
      </c>
      <c r="E3156" t="s">
        <v>481</v>
      </c>
      <c r="F3156" t="s">
        <v>742</v>
      </c>
      <c r="G3156">
        <v>2021</v>
      </c>
      <c r="H3156">
        <v>6</v>
      </c>
      <c r="I3156" t="s">
        <v>743</v>
      </c>
      <c r="J3156" s="29">
        <v>44377</v>
      </c>
      <c r="K3156" t="s">
        <v>744</v>
      </c>
      <c r="L3156" t="s">
        <v>769</v>
      </c>
      <c r="M3156" t="s">
        <v>774</v>
      </c>
      <c r="N3156" t="s">
        <v>775</v>
      </c>
      <c r="O3156" t="s">
        <v>772</v>
      </c>
      <c r="P3156" t="s">
        <v>673</v>
      </c>
      <c r="Q3156" t="s">
        <v>749</v>
      </c>
      <c r="R3156" t="s">
        <v>471</v>
      </c>
      <c r="S3156" t="s">
        <v>1041</v>
      </c>
      <c r="T3156" t="s">
        <v>751</v>
      </c>
      <c r="U3156" t="s">
        <v>752</v>
      </c>
      <c r="V3156" t="s">
        <v>753</v>
      </c>
      <c r="W3156" t="s">
        <v>427</v>
      </c>
      <c r="X3156" t="s">
        <v>1179</v>
      </c>
      <c r="Y3156" t="s">
        <v>755</v>
      </c>
      <c r="Z3156" t="s">
        <v>380</v>
      </c>
      <c r="AA3156" t="s">
        <v>1175</v>
      </c>
      <c r="AB3156" t="s">
        <v>1176</v>
      </c>
      <c r="AC3156" t="s">
        <v>758</v>
      </c>
      <c r="AD3156" t="s">
        <v>1176</v>
      </c>
      <c r="AE3156" t="s">
        <v>472</v>
      </c>
      <c r="AF3156" t="s">
        <v>882</v>
      </c>
      <c r="AG3156" t="s">
        <v>761</v>
      </c>
      <c r="AH3156" t="s">
        <v>762</v>
      </c>
      <c r="AI3156" t="s">
        <v>883</v>
      </c>
      <c r="AJ3156">
        <v>-5.08</v>
      </c>
      <c r="AK3156">
        <v>0</v>
      </c>
      <c r="AL3156">
        <v>0</v>
      </c>
      <c r="AM3156" t="s">
        <v>764</v>
      </c>
      <c r="AN3156" t="s">
        <v>764</v>
      </c>
      <c r="AO3156" t="s">
        <v>764</v>
      </c>
    </row>
    <row r="3157" spans="1:41" x14ac:dyDescent="0.35">
      <c r="A3157">
        <v>1024744</v>
      </c>
      <c r="B3157" t="s">
        <v>740</v>
      </c>
      <c r="C3157" t="s">
        <v>741</v>
      </c>
      <c r="D3157" t="s">
        <v>408</v>
      </c>
      <c r="E3157" t="s">
        <v>481</v>
      </c>
      <c r="F3157" t="s">
        <v>742</v>
      </c>
      <c r="G3157">
        <v>2021</v>
      </c>
      <c r="H3157">
        <v>6</v>
      </c>
      <c r="I3157" t="s">
        <v>743</v>
      </c>
      <c r="J3157" s="29">
        <v>44372</v>
      </c>
      <c r="K3157" t="s">
        <v>744</v>
      </c>
      <c r="L3157" t="s">
        <v>745</v>
      </c>
      <c r="M3157" t="s">
        <v>779</v>
      </c>
      <c r="N3157" t="s">
        <v>780</v>
      </c>
      <c r="O3157" t="s">
        <v>781</v>
      </c>
      <c r="P3157" t="s">
        <v>673</v>
      </c>
      <c r="Q3157" t="s">
        <v>749</v>
      </c>
      <c r="R3157" t="s">
        <v>471</v>
      </c>
      <c r="S3157" t="s">
        <v>1041</v>
      </c>
      <c r="T3157" t="s">
        <v>751</v>
      </c>
      <c r="U3157" t="s">
        <v>752</v>
      </c>
      <c r="V3157" t="s">
        <v>753</v>
      </c>
      <c r="W3157" t="s">
        <v>427</v>
      </c>
      <c r="X3157" t="s">
        <v>1179</v>
      </c>
      <c r="Y3157" t="s">
        <v>755</v>
      </c>
      <c r="Z3157" t="s">
        <v>380</v>
      </c>
      <c r="AA3157" t="s">
        <v>1175</v>
      </c>
      <c r="AB3157" t="s">
        <v>1176</v>
      </c>
      <c r="AC3157" t="s">
        <v>758</v>
      </c>
      <c r="AD3157" t="s">
        <v>1176</v>
      </c>
      <c r="AE3157" t="s">
        <v>472</v>
      </c>
      <c r="AF3157" t="s">
        <v>882</v>
      </c>
      <c r="AG3157" t="s">
        <v>761</v>
      </c>
      <c r="AH3157" t="s">
        <v>762</v>
      </c>
      <c r="AI3157" t="s">
        <v>883</v>
      </c>
      <c r="AJ3157">
        <v>-5216.37</v>
      </c>
      <c r="AK3157">
        <v>0</v>
      </c>
      <c r="AL3157">
        <v>0</v>
      </c>
      <c r="AM3157" t="s">
        <v>764</v>
      </c>
      <c r="AN3157" t="s">
        <v>764</v>
      </c>
      <c r="AO3157" t="s">
        <v>764</v>
      </c>
    </row>
    <row r="3158" spans="1:41" x14ac:dyDescent="0.35">
      <c r="A3158">
        <v>1024744</v>
      </c>
      <c r="B3158" t="s">
        <v>740</v>
      </c>
      <c r="C3158" t="s">
        <v>741</v>
      </c>
      <c r="D3158" t="s">
        <v>408</v>
      </c>
      <c r="E3158" t="s">
        <v>481</v>
      </c>
      <c r="F3158" t="s">
        <v>742</v>
      </c>
      <c r="G3158">
        <v>2021</v>
      </c>
      <c r="H3158">
        <v>6</v>
      </c>
      <c r="I3158" t="s">
        <v>743</v>
      </c>
      <c r="J3158" s="29">
        <v>44377</v>
      </c>
      <c r="K3158" t="s">
        <v>744</v>
      </c>
      <c r="L3158" t="s">
        <v>769</v>
      </c>
      <c r="M3158" t="s">
        <v>776</v>
      </c>
      <c r="N3158" t="s">
        <v>777</v>
      </c>
      <c r="O3158" t="s">
        <v>772</v>
      </c>
      <c r="P3158" t="s">
        <v>673</v>
      </c>
      <c r="Q3158" t="s">
        <v>749</v>
      </c>
      <c r="R3158" t="s">
        <v>471</v>
      </c>
      <c r="S3158" t="s">
        <v>1041</v>
      </c>
      <c r="T3158" t="s">
        <v>751</v>
      </c>
      <c r="U3158" t="s">
        <v>752</v>
      </c>
      <c r="V3158" t="s">
        <v>753</v>
      </c>
      <c r="W3158" t="s">
        <v>427</v>
      </c>
      <c r="X3158" t="s">
        <v>1179</v>
      </c>
      <c r="Y3158" t="s">
        <v>755</v>
      </c>
      <c r="Z3158" t="s">
        <v>380</v>
      </c>
      <c r="AA3158" t="s">
        <v>1175</v>
      </c>
      <c r="AB3158" t="s">
        <v>1176</v>
      </c>
      <c r="AC3158" t="s">
        <v>758</v>
      </c>
      <c r="AD3158" t="s">
        <v>1176</v>
      </c>
      <c r="AE3158" t="s">
        <v>472</v>
      </c>
      <c r="AF3158" t="s">
        <v>882</v>
      </c>
      <c r="AG3158" t="s">
        <v>761</v>
      </c>
      <c r="AH3158" t="s">
        <v>762</v>
      </c>
      <c r="AI3158" t="s">
        <v>883</v>
      </c>
      <c r="AJ3158">
        <v>5.08</v>
      </c>
      <c r="AK3158">
        <v>0</v>
      </c>
      <c r="AL3158">
        <v>0</v>
      </c>
      <c r="AM3158" t="s">
        <v>764</v>
      </c>
      <c r="AN3158" t="s">
        <v>764</v>
      </c>
      <c r="AO3158" t="s">
        <v>764</v>
      </c>
    </row>
    <row r="3159" spans="1:41" x14ac:dyDescent="0.35">
      <c r="A3159">
        <v>1024750</v>
      </c>
      <c r="B3159" t="s">
        <v>740</v>
      </c>
      <c r="C3159" t="s">
        <v>741</v>
      </c>
      <c r="D3159" t="s">
        <v>408</v>
      </c>
      <c r="E3159" t="s">
        <v>485</v>
      </c>
      <c r="F3159" t="s">
        <v>742</v>
      </c>
      <c r="G3159">
        <v>2021</v>
      </c>
      <c r="H3159">
        <v>6</v>
      </c>
      <c r="I3159" t="s">
        <v>743</v>
      </c>
      <c r="J3159" s="29">
        <v>44377</v>
      </c>
      <c r="K3159" t="s">
        <v>744</v>
      </c>
      <c r="L3159" t="s">
        <v>769</v>
      </c>
      <c r="M3159" t="s">
        <v>770</v>
      </c>
      <c r="N3159" t="s">
        <v>771</v>
      </c>
      <c r="O3159" t="s">
        <v>772</v>
      </c>
      <c r="P3159" t="s">
        <v>673</v>
      </c>
      <c r="Q3159" t="s">
        <v>749</v>
      </c>
      <c r="R3159" t="s">
        <v>471</v>
      </c>
      <c r="S3159" t="s">
        <v>1041</v>
      </c>
      <c r="T3159" t="s">
        <v>751</v>
      </c>
      <c r="U3159" t="s">
        <v>752</v>
      </c>
      <c r="V3159" t="s">
        <v>753</v>
      </c>
      <c r="W3159" t="s">
        <v>451</v>
      </c>
      <c r="X3159" t="s">
        <v>1186</v>
      </c>
      <c r="Y3159" t="s">
        <v>755</v>
      </c>
      <c r="Z3159" t="s">
        <v>380</v>
      </c>
      <c r="AA3159" t="s">
        <v>1175</v>
      </c>
      <c r="AB3159" t="s">
        <v>1176</v>
      </c>
      <c r="AC3159" t="s">
        <v>758</v>
      </c>
      <c r="AD3159" t="s">
        <v>1176</v>
      </c>
      <c r="AE3159" t="s">
        <v>472</v>
      </c>
      <c r="AF3159" t="s">
        <v>882</v>
      </c>
      <c r="AG3159" t="s">
        <v>761</v>
      </c>
      <c r="AH3159" t="s">
        <v>762</v>
      </c>
      <c r="AI3159" t="s">
        <v>883</v>
      </c>
      <c r="AJ3159">
        <v>245.04</v>
      </c>
      <c r="AK3159">
        <v>0</v>
      </c>
      <c r="AL3159">
        <v>0</v>
      </c>
      <c r="AM3159" t="s">
        <v>764</v>
      </c>
      <c r="AN3159" t="s">
        <v>764</v>
      </c>
      <c r="AO3159" t="s">
        <v>764</v>
      </c>
    </row>
    <row r="3160" spans="1:41" x14ac:dyDescent="0.35">
      <c r="A3160">
        <v>1024750</v>
      </c>
      <c r="B3160" t="s">
        <v>740</v>
      </c>
      <c r="C3160" t="s">
        <v>741</v>
      </c>
      <c r="D3160" t="s">
        <v>408</v>
      </c>
      <c r="E3160" t="s">
        <v>485</v>
      </c>
      <c r="F3160" t="s">
        <v>742</v>
      </c>
      <c r="G3160">
        <v>2021</v>
      </c>
      <c r="H3160">
        <v>6</v>
      </c>
      <c r="I3160" t="s">
        <v>743</v>
      </c>
      <c r="J3160" s="29">
        <v>44377</v>
      </c>
      <c r="K3160" t="s">
        <v>744</v>
      </c>
      <c r="L3160" t="s">
        <v>769</v>
      </c>
      <c r="M3160" t="s">
        <v>774</v>
      </c>
      <c r="N3160" t="s">
        <v>775</v>
      </c>
      <c r="O3160" t="s">
        <v>772</v>
      </c>
      <c r="P3160" t="s">
        <v>673</v>
      </c>
      <c r="Q3160" t="s">
        <v>749</v>
      </c>
      <c r="R3160" t="s">
        <v>471</v>
      </c>
      <c r="S3160" t="s">
        <v>1041</v>
      </c>
      <c r="T3160" t="s">
        <v>751</v>
      </c>
      <c r="U3160" t="s">
        <v>752</v>
      </c>
      <c r="V3160" t="s">
        <v>753</v>
      </c>
      <c r="W3160" t="s">
        <v>451</v>
      </c>
      <c r="X3160" t="s">
        <v>1186</v>
      </c>
      <c r="Y3160" t="s">
        <v>755</v>
      </c>
      <c r="Z3160" t="s">
        <v>380</v>
      </c>
      <c r="AA3160" t="s">
        <v>1175</v>
      </c>
      <c r="AB3160" t="s">
        <v>1176</v>
      </c>
      <c r="AC3160" t="s">
        <v>758</v>
      </c>
      <c r="AD3160" t="s">
        <v>1176</v>
      </c>
      <c r="AE3160" t="s">
        <v>472</v>
      </c>
      <c r="AF3160" t="s">
        <v>882</v>
      </c>
      <c r="AG3160" t="s">
        <v>761</v>
      </c>
      <c r="AH3160" t="s">
        <v>762</v>
      </c>
      <c r="AI3160" t="s">
        <v>883</v>
      </c>
      <c r="AJ3160">
        <v>-245.04</v>
      </c>
      <c r="AK3160">
        <v>0</v>
      </c>
      <c r="AL3160">
        <v>0</v>
      </c>
      <c r="AM3160" t="s">
        <v>764</v>
      </c>
      <c r="AN3160" t="s">
        <v>764</v>
      </c>
      <c r="AO3160" t="s">
        <v>764</v>
      </c>
    </row>
    <row r="3161" spans="1:41" x14ac:dyDescent="0.35">
      <c r="A3161">
        <v>1024750</v>
      </c>
      <c r="B3161" t="s">
        <v>740</v>
      </c>
      <c r="C3161" t="s">
        <v>741</v>
      </c>
      <c r="D3161" t="s">
        <v>408</v>
      </c>
      <c r="E3161" t="s">
        <v>485</v>
      </c>
      <c r="F3161" t="s">
        <v>742</v>
      </c>
      <c r="G3161">
        <v>2021</v>
      </c>
      <c r="H3161">
        <v>6</v>
      </c>
      <c r="I3161" t="s">
        <v>743</v>
      </c>
      <c r="J3161" s="29">
        <v>44372</v>
      </c>
      <c r="K3161" t="s">
        <v>744</v>
      </c>
      <c r="L3161" t="s">
        <v>745</v>
      </c>
      <c r="M3161" t="s">
        <v>779</v>
      </c>
      <c r="N3161" t="s">
        <v>780</v>
      </c>
      <c r="O3161" t="s">
        <v>781</v>
      </c>
      <c r="P3161" t="s">
        <v>673</v>
      </c>
      <c r="Q3161" t="s">
        <v>749</v>
      </c>
      <c r="R3161" t="s">
        <v>471</v>
      </c>
      <c r="S3161" t="s">
        <v>1041</v>
      </c>
      <c r="T3161" t="s">
        <v>751</v>
      </c>
      <c r="U3161" t="s">
        <v>752</v>
      </c>
      <c r="V3161" t="s">
        <v>753</v>
      </c>
      <c r="W3161" t="s">
        <v>451</v>
      </c>
      <c r="X3161" t="s">
        <v>1186</v>
      </c>
      <c r="Y3161" t="s">
        <v>755</v>
      </c>
      <c r="Z3161" t="s">
        <v>380</v>
      </c>
      <c r="AA3161" t="s">
        <v>1175</v>
      </c>
      <c r="AB3161" t="s">
        <v>1176</v>
      </c>
      <c r="AC3161" t="s">
        <v>758</v>
      </c>
      <c r="AD3161" t="s">
        <v>1176</v>
      </c>
      <c r="AE3161" t="s">
        <v>472</v>
      </c>
      <c r="AF3161" t="s">
        <v>882</v>
      </c>
      <c r="AG3161" t="s">
        <v>761</v>
      </c>
      <c r="AH3161" t="s">
        <v>762</v>
      </c>
      <c r="AI3161" t="s">
        <v>883</v>
      </c>
      <c r="AJ3161">
        <v>-3605.84</v>
      </c>
      <c r="AK3161">
        <v>0</v>
      </c>
      <c r="AL3161">
        <v>0</v>
      </c>
      <c r="AM3161" t="s">
        <v>764</v>
      </c>
      <c r="AN3161" t="s">
        <v>764</v>
      </c>
      <c r="AO3161" t="s">
        <v>764</v>
      </c>
    </row>
    <row r="3162" spans="1:41" x14ac:dyDescent="0.35">
      <c r="A3162">
        <v>1024750</v>
      </c>
      <c r="B3162" t="s">
        <v>740</v>
      </c>
      <c r="C3162" t="s">
        <v>741</v>
      </c>
      <c r="D3162" t="s">
        <v>408</v>
      </c>
      <c r="E3162" t="s">
        <v>485</v>
      </c>
      <c r="F3162" t="s">
        <v>742</v>
      </c>
      <c r="G3162">
        <v>2021</v>
      </c>
      <c r="H3162">
        <v>6</v>
      </c>
      <c r="I3162" t="s">
        <v>743</v>
      </c>
      <c r="J3162" s="29">
        <v>44377</v>
      </c>
      <c r="K3162" t="s">
        <v>744</v>
      </c>
      <c r="L3162" t="s">
        <v>769</v>
      </c>
      <c r="M3162" t="s">
        <v>776</v>
      </c>
      <c r="N3162" t="s">
        <v>777</v>
      </c>
      <c r="O3162" t="s">
        <v>772</v>
      </c>
      <c r="P3162" t="s">
        <v>673</v>
      </c>
      <c r="Q3162" t="s">
        <v>749</v>
      </c>
      <c r="R3162" t="s">
        <v>471</v>
      </c>
      <c r="S3162" t="s">
        <v>1041</v>
      </c>
      <c r="T3162" t="s">
        <v>751</v>
      </c>
      <c r="U3162" t="s">
        <v>752</v>
      </c>
      <c r="V3162" t="s">
        <v>753</v>
      </c>
      <c r="W3162" t="s">
        <v>451</v>
      </c>
      <c r="X3162" t="s">
        <v>1186</v>
      </c>
      <c r="Y3162" t="s">
        <v>755</v>
      </c>
      <c r="Z3162" t="s">
        <v>380</v>
      </c>
      <c r="AA3162" t="s">
        <v>1175</v>
      </c>
      <c r="AB3162" t="s">
        <v>1176</v>
      </c>
      <c r="AC3162" t="s">
        <v>758</v>
      </c>
      <c r="AD3162" t="s">
        <v>1176</v>
      </c>
      <c r="AE3162" t="s">
        <v>472</v>
      </c>
      <c r="AF3162" t="s">
        <v>882</v>
      </c>
      <c r="AG3162" t="s">
        <v>761</v>
      </c>
      <c r="AH3162" t="s">
        <v>762</v>
      </c>
      <c r="AI3162" t="s">
        <v>883</v>
      </c>
      <c r="AJ3162">
        <v>245.04</v>
      </c>
      <c r="AK3162">
        <v>0</v>
      </c>
      <c r="AL3162">
        <v>0</v>
      </c>
      <c r="AM3162" t="s">
        <v>764</v>
      </c>
      <c r="AN3162" t="s">
        <v>764</v>
      </c>
      <c r="AO3162" t="s">
        <v>764</v>
      </c>
    </row>
    <row r="3163" spans="1:41" x14ac:dyDescent="0.35">
      <c r="A3163">
        <v>1024743</v>
      </c>
      <c r="B3163" t="s">
        <v>740</v>
      </c>
      <c r="C3163" t="s">
        <v>741</v>
      </c>
      <c r="D3163" t="s">
        <v>408</v>
      </c>
      <c r="E3163" t="s">
        <v>480</v>
      </c>
      <c r="F3163" t="s">
        <v>742</v>
      </c>
      <c r="G3163">
        <v>2021</v>
      </c>
      <c r="H3163">
        <v>6</v>
      </c>
      <c r="I3163" t="s">
        <v>743</v>
      </c>
      <c r="J3163" s="29">
        <v>44372</v>
      </c>
      <c r="K3163" t="s">
        <v>744</v>
      </c>
      <c r="L3163" t="s">
        <v>745</v>
      </c>
      <c r="M3163" t="s">
        <v>779</v>
      </c>
      <c r="N3163" t="s">
        <v>780</v>
      </c>
      <c r="O3163" t="s">
        <v>781</v>
      </c>
      <c r="P3163" t="s">
        <v>673</v>
      </c>
      <c r="Q3163" t="s">
        <v>749</v>
      </c>
      <c r="R3163" t="s">
        <v>471</v>
      </c>
      <c r="S3163" t="s">
        <v>1041</v>
      </c>
      <c r="T3163" t="s">
        <v>751</v>
      </c>
      <c r="U3163" t="s">
        <v>752</v>
      </c>
      <c r="V3163" t="s">
        <v>753</v>
      </c>
      <c r="W3163" t="s">
        <v>409</v>
      </c>
      <c r="X3163" t="s">
        <v>1180</v>
      </c>
      <c r="Y3163" t="s">
        <v>755</v>
      </c>
      <c r="Z3163" t="s">
        <v>380</v>
      </c>
      <c r="AA3163" t="s">
        <v>1175</v>
      </c>
      <c r="AB3163" t="s">
        <v>1176</v>
      </c>
      <c r="AC3163" t="s">
        <v>758</v>
      </c>
      <c r="AD3163" t="s">
        <v>1176</v>
      </c>
      <c r="AE3163" t="s">
        <v>472</v>
      </c>
      <c r="AF3163" t="s">
        <v>882</v>
      </c>
      <c r="AG3163" t="s">
        <v>761</v>
      </c>
      <c r="AH3163" t="s">
        <v>762</v>
      </c>
      <c r="AI3163" t="s">
        <v>883</v>
      </c>
      <c r="AJ3163">
        <v>-1753.12</v>
      </c>
      <c r="AK3163">
        <v>0</v>
      </c>
      <c r="AL3163">
        <v>0</v>
      </c>
      <c r="AM3163" t="s">
        <v>764</v>
      </c>
      <c r="AN3163" t="s">
        <v>764</v>
      </c>
      <c r="AO3163" t="s">
        <v>764</v>
      </c>
    </row>
    <row r="3164" spans="1:41" x14ac:dyDescent="0.35">
      <c r="A3164">
        <v>1024749</v>
      </c>
      <c r="B3164" t="s">
        <v>740</v>
      </c>
      <c r="C3164" t="s">
        <v>741</v>
      </c>
      <c r="D3164" t="s">
        <v>408</v>
      </c>
      <c r="E3164" t="s">
        <v>484</v>
      </c>
      <c r="F3164" t="s">
        <v>742</v>
      </c>
      <c r="G3164">
        <v>2021</v>
      </c>
      <c r="H3164">
        <v>6</v>
      </c>
      <c r="I3164" t="s">
        <v>743</v>
      </c>
      <c r="J3164" s="29">
        <v>44372</v>
      </c>
      <c r="K3164" t="s">
        <v>744</v>
      </c>
      <c r="L3164" t="s">
        <v>745</v>
      </c>
      <c r="M3164" t="s">
        <v>779</v>
      </c>
      <c r="N3164" t="s">
        <v>780</v>
      </c>
      <c r="O3164" t="s">
        <v>781</v>
      </c>
      <c r="P3164" t="s">
        <v>673</v>
      </c>
      <c r="Q3164" t="s">
        <v>749</v>
      </c>
      <c r="R3164" t="s">
        <v>471</v>
      </c>
      <c r="S3164" t="s">
        <v>1041</v>
      </c>
      <c r="T3164" t="s">
        <v>751</v>
      </c>
      <c r="U3164" t="s">
        <v>752</v>
      </c>
      <c r="V3164" t="s">
        <v>753</v>
      </c>
      <c r="W3164" t="s">
        <v>435</v>
      </c>
      <c r="X3164" t="s">
        <v>1182</v>
      </c>
      <c r="Y3164" t="s">
        <v>755</v>
      </c>
      <c r="Z3164" t="s">
        <v>380</v>
      </c>
      <c r="AA3164" t="s">
        <v>1175</v>
      </c>
      <c r="AB3164" t="s">
        <v>1176</v>
      </c>
      <c r="AC3164" t="s">
        <v>758</v>
      </c>
      <c r="AD3164" t="s">
        <v>1176</v>
      </c>
      <c r="AE3164" t="s">
        <v>472</v>
      </c>
      <c r="AF3164" t="s">
        <v>882</v>
      </c>
      <c r="AG3164" t="s">
        <v>761</v>
      </c>
      <c r="AH3164" t="s">
        <v>762</v>
      </c>
      <c r="AI3164" t="s">
        <v>883</v>
      </c>
      <c r="AJ3164">
        <v>-4832.18</v>
      </c>
      <c r="AK3164">
        <v>0</v>
      </c>
      <c r="AL3164">
        <v>0</v>
      </c>
      <c r="AM3164" t="s">
        <v>764</v>
      </c>
      <c r="AN3164" t="s">
        <v>764</v>
      </c>
      <c r="AO3164" t="s">
        <v>764</v>
      </c>
    </row>
    <row r="3165" spans="1:41" x14ac:dyDescent="0.35">
      <c r="A3165">
        <v>1024749</v>
      </c>
      <c r="B3165" t="s">
        <v>740</v>
      </c>
      <c r="C3165" t="s">
        <v>741</v>
      </c>
      <c r="D3165" t="s">
        <v>408</v>
      </c>
      <c r="E3165" t="s">
        <v>484</v>
      </c>
      <c r="F3165" t="s">
        <v>742</v>
      </c>
      <c r="G3165">
        <v>2021</v>
      </c>
      <c r="H3165">
        <v>6</v>
      </c>
      <c r="I3165" t="s">
        <v>743</v>
      </c>
      <c r="J3165" s="29">
        <v>44377</v>
      </c>
      <c r="K3165" t="s">
        <v>744</v>
      </c>
      <c r="L3165" t="s">
        <v>769</v>
      </c>
      <c r="M3165" t="s">
        <v>770</v>
      </c>
      <c r="N3165" t="s">
        <v>771</v>
      </c>
      <c r="O3165" t="s">
        <v>772</v>
      </c>
      <c r="P3165" t="s">
        <v>673</v>
      </c>
      <c r="Q3165" t="s">
        <v>749</v>
      </c>
      <c r="R3165" t="s">
        <v>471</v>
      </c>
      <c r="S3165" t="s">
        <v>1041</v>
      </c>
      <c r="T3165" t="s">
        <v>751</v>
      </c>
      <c r="U3165" t="s">
        <v>752</v>
      </c>
      <c r="V3165" t="s">
        <v>753</v>
      </c>
      <c r="W3165" t="s">
        <v>435</v>
      </c>
      <c r="X3165" t="s">
        <v>1182</v>
      </c>
      <c r="Y3165" t="s">
        <v>755</v>
      </c>
      <c r="Z3165" t="s">
        <v>380</v>
      </c>
      <c r="AA3165" t="s">
        <v>1175</v>
      </c>
      <c r="AB3165" t="s">
        <v>1176</v>
      </c>
      <c r="AC3165" t="s">
        <v>758</v>
      </c>
      <c r="AD3165" t="s">
        <v>1176</v>
      </c>
      <c r="AE3165" t="s">
        <v>472</v>
      </c>
      <c r="AF3165" t="s">
        <v>882</v>
      </c>
      <c r="AG3165" t="s">
        <v>761</v>
      </c>
      <c r="AH3165" t="s">
        <v>762</v>
      </c>
      <c r="AI3165" t="s">
        <v>883</v>
      </c>
      <c r="AJ3165">
        <v>650.98</v>
      </c>
      <c r="AK3165">
        <v>0</v>
      </c>
      <c r="AL3165">
        <v>0</v>
      </c>
      <c r="AM3165" t="s">
        <v>764</v>
      </c>
      <c r="AN3165" t="s">
        <v>764</v>
      </c>
      <c r="AO3165" t="s">
        <v>764</v>
      </c>
    </row>
    <row r="3166" spans="1:41" x14ac:dyDescent="0.35">
      <c r="A3166">
        <v>1024749</v>
      </c>
      <c r="B3166" t="s">
        <v>740</v>
      </c>
      <c r="C3166" t="s">
        <v>741</v>
      </c>
      <c r="D3166" t="s">
        <v>408</v>
      </c>
      <c r="E3166" t="s">
        <v>484</v>
      </c>
      <c r="F3166" t="s">
        <v>742</v>
      </c>
      <c r="G3166">
        <v>2021</v>
      </c>
      <c r="H3166">
        <v>6</v>
      </c>
      <c r="I3166" t="s">
        <v>743</v>
      </c>
      <c r="J3166" s="29">
        <v>44377</v>
      </c>
      <c r="K3166" t="s">
        <v>744</v>
      </c>
      <c r="L3166" t="s">
        <v>769</v>
      </c>
      <c r="M3166" t="s">
        <v>774</v>
      </c>
      <c r="N3166" t="s">
        <v>775</v>
      </c>
      <c r="O3166" t="s">
        <v>772</v>
      </c>
      <c r="P3166" t="s">
        <v>673</v>
      </c>
      <c r="Q3166" t="s">
        <v>749</v>
      </c>
      <c r="R3166" t="s">
        <v>471</v>
      </c>
      <c r="S3166" t="s">
        <v>1041</v>
      </c>
      <c r="T3166" t="s">
        <v>751</v>
      </c>
      <c r="U3166" t="s">
        <v>752</v>
      </c>
      <c r="V3166" t="s">
        <v>753</v>
      </c>
      <c r="W3166" t="s">
        <v>435</v>
      </c>
      <c r="X3166" t="s">
        <v>1182</v>
      </c>
      <c r="Y3166" t="s">
        <v>755</v>
      </c>
      <c r="Z3166" t="s">
        <v>380</v>
      </c>
      <c r="AA3166" t="s">
        <v>1175</v>
      </c>
      <c r="AB3166" t="s">
        <v>1176</v>
      </c>
      <c r="AC3166" t="s">
        <v>758</v>
      </c>
      <c r="AD3166" t="s">
        <v>1176</v>
      </c>
      <c r="AE3166" t="s">
        <v>472</v>
      </c>
      <c r="AF3166" t="s">
        <v>882</v>
      </c>
      <c r="AG3166" t="s">
        <v>761</v>
      </c>
      <c r="AH3166" t="s">
        <v>762</v>
      </c>
      <c r="AI3166" t="s">
        <v>883</v>
      </c>
      <c r="AJ3166">
        <v>-650.98</v>
      </c>
      <c r="AK3166">
        <v>0</v>
      </c>
      <c r="AL3166">
        <v>0</v>
      </c>
      <c r="AM3166" t="s">
        <v>764</v>
      </c>
      <c r="AN3166" t="s">
        <v>764</v>
      </c>
      <c r="AO3166" t="s">
        <v>764</v>
      </c>
    </row>
    <row r="3167" spans="1:41" x14ac:dyDescent="0.35">
      <c r="A3167">
        <v>1024749</v>
      </c>
      <c r="B3167" t="s">
        <v>740</v>
      </c>
      <c r="C3167" t="s">
        <v>741</v>
      </c>
      <c r="D3167" t="s">
        <v>408</v>
      </c>
      <c r="E3167" t="s">
        <v>484</v>
      </c>
      <c r="F3167" t="s">
        <v>742</v>
      </c>
      <c r="G3167">
        <v>2021</v>
      </c>
      <c r="H3167">
        <v>6</v>
      </c>
      <c r="I3167" t="s">
        <v>743</v>
      </c>
      <c r="J3167" s="29">
        <v>44377</v>
      </c>
      <c r="K3167" t="s">
        <v>744</v>
      </c>
      <c r="L3167" t="s">
        <v>769</v>
      </c>
      <c r="M3167" t="s">
        <v>776</v>
      </c>
      <c r="N3167" t="s">
        <v>777</v>
      </c>
      <c r="O3167" t="s">
        <v>772</v>
      </c>
      <c r="P3167" t="s">
        <v>673</v>
      </c>
      <c r="Q3167" t="s">
        <v>749</v>
      </c>
      <c r="R3167" t="s">
        <v>471</v>
      </c>
      <c r="S3167" t="s">
        <v>1041</v>
      </c>
      <c r="T3167" t="s">
        <v>751</v>
      </c>
      <c r="U3167" t="s">
        <v>752</v>
      </c>
      <c r="V3167" t="s">
        <v>753</v>
      </c>
      <c r="W3167" t="s">
        <v>435</v>
      </c>
      <c r="X3167" t="s">
        <v>1182</v>
      </c>
      <c r="Y3167" t="s">
        <v>755</v>
      </c>
      <c r="Z3167" t="s">
        <v>380</v>
      </c>
      <c r="AA3167" t="s">
        <v>1175</v>
      </c>
      <c r="AB3167" t="s">
        <v>1176</v>
      </c>
      <c r="AC3167" t="s">
        <v>758</v>
      </c>
      <c r="AD3167" t="s">
        <v>1176</v>
      </c>
      <c r="AE3167" t="s">
        <v>472</v>
      </c>
      <c r="AF3167" t="s">
        <v>882</v>
      </c>
      <c r="AG3167" t="s">
        <v>761</v>
      </c>
      <c r="AH3167" t="s">
        <v>762</v>
      </c>
      <c r="AI3167" t="s">
        <v>883</v>
      </c>
      <c r="AJ3167">
        <v>650.98</v>
      </c>
      <c r="AK3167">
        <v>0</v>
      </c>
      <c r="AL3167">
        <v>0</v>
      </c>
      <c r="AM3167" t="s">
        <v>764</v>
      </c>
      <c r="AN3167" t="s">
        <v>764</v>
      </c>
      <c r="AO3167" t="s">
        <v>764</v>
      </c>
    </row>
    <row r="3168" spans="1:41" x14ac:dyDescent="0.35">
      <c r="A3168">
        <v>1025029</v>
      </c>
      <c r="B3168" t="s">
        <v>740</v>
      </c>
      <c r="C3168" t="s">
        <v>741</v>
      </c>
      <c r="D3168" t="s">
        <v>408</v>
      </c>
      <c r="E3168" t="s">
        <v>466</v>
      </c>
      <c r="F3168" t="s">
        <v>742</v>
      </c>
      <c r="G3168">
        <v>2021</v>
      </c>
      <c r="H3168">
        <v>6</v>
      </c>
      <c r="I3168" t="s">
        <v>743</v>
      </c>
      <c r="J3168" s="29">
        <v>44377</v>
      </c>
      <c r="K3168" t="s">
        <v>744</v>
      </c>
      <c r="L3168" t="s">
        <v>769</v>
      </c>
      <c r="M3168" t="s">
        <v>770</v>
      </c>
      <c r="N3168" t="s">
        <v>771</v>
      </c>
      <c r="O3168" t="s">
        <v>772</v>
      </c>
      <c r="P3168" t="s">
        <v>673</v>
      </c>
      <c r="Q3168" t="s">
        <v>749</v>
      </c>
      <c r="R3168" t="s">
        <v>376</v>
      </c>
      <c r="S3168" t="s">
        <v>1042</v>
      </c>
      <c r="T3168" t="s">
        <v>751</v>
      </c>
      <c r="U3168" t="s">
        <v>752</v>
      </c>
      <c r="V3168" t="s">
        <v>753</v>
      </c>
      <c r="W3168" t="s">
        <v>467</v>
      </c>
      <c r="X3168" t="s">
        <v>1177</v>
      </c>
      <c r="Y3168" t="s">
        <v>755</v>
      </c>
      <c r="Z3168" t="s">
        <v>380</v>
      </c>
      <c r="AA3168" t="s">
        <v>1175</v>
      </c>
      <c r="AB3168" t="s">
        <v>1176</v>
      </c>
      <c r="AC3168" t="s">
        <v>758</v>
      </c>
      <c r="AD3168" t="s">
        <v>1176</v>
      </c>
      <c r="AE3168" t="s">
        <v>768</v>
      </c>
      <c r="AF3168" t="s">
        <v>882</v>
      </c>
      <c r="AG3168" t="s">
        <v>761</v>
      </c>
      <c r="AH3168" t="s">
        <v>762</v>
      </c>
      <c r="AI3168" t="s">
        <v>883</v>
      </c>
      <c r="AJ3168">
        <v>2602.7800000000002</v>
      </c>
      <c r="AK3168">
        <v>0</v>
      </c>
      <c r="AL3168">
        <v>0</v>
      </c>
      <c r="AM3168" t="s">
        <v>764</v>
      </c>
      <c r="AN3168" t="s">
        <v>764</v>
      </c>
      <c r="AO3168" t="s">
        <v>764</v>
      </c>
    </row>
    <row r="3169" spans="1:41" x14ac:dyDescent="0.35">
      <c r="A3169">
        <v>1025029</v>
      </c>
      <c r="B3169" t="s">
        <v>740</v>
      </c>
      <c r="C3169" t="s">
        <v>741</v>
      </c>
      <c r="D3169" t="s">
        <v>408</v>
      </c>
      <c r="E3169" t="s">
        <v>466</v>
      </c>
      <c r="F3169" t="s">
        <v>742</v>
      </c>
      <c r="G3169">
        <v>2021</v>
      </c>
      <c r="H3169">
        <v>6</v>
      </c>
      <c r="I3169" t="s">
        <v>743</v>
      </c>
      <c r="J3169" s="29">
        <v>44377</v>
      </c>
      <c r="K3169" t="s">
        <v>744</v>
      </c>
      <c r="L3169" t="s">
        <v>769</v>
      </c>
      <c r="M3169" t="s">
        <v>774</v>
      </c>
      <c r="N3169" t="s">
        <v>775</v>
      </c>
      <c r="O3169" t="s">
        <v>772</v>
      </c>
      <c r="P3169" t="s">
        <v>673</v>
      </c>
      <c r="Q3169" t="s">
        <v>749</v>
      </c>
      <c r="R3169" t="s">
        <v>376</v>
      </c>
      <c r="S3169" t="s">
        <v>1042</v>
      </c>
      <c r="T3169" t="s">
        <v>751</v>
      </c>
      <c r="U3169" t="s">
        <v>752</v>
      </c>
      <c r="V3169" t="s">
        <v>753</v>
      </c>
      <c r="W3169" t="s">
        <v>467</v>
      </c>
      <c r="X3169" t="s">
        <v>1177</v>
      </c>
      <c r="Y3169" t="s">
        <v>755</v>
      </c>
      <c r="Z3169" t="s">
        <v>380</v>
      </c>
      <c r="AA3169" t="s">
        <v>1175</v>
      </c>
      <c r="AB3169" t="s">
        <v>1176</v>
      </c>
      <c r="AC3169" t="s">
        <v>758</v>
      </c>
      <c r="AD3169" t="s">
        <v>1176</v>
      </c>
      <c r="AE3169" t="s">
        <v>768</v>
      </c>
      <c r="AF3169" t="s">
        <v>882</v>
      </c>
      <c r="AG3169" t="s">
        <v>761</v>
      </c>
      <c r="AH3169" t="s">
        <v>762</v>
      </c>
      <c r="AI3169" t="s">
        <v>883</v>
      </c>
      <c r="AJ3169">
        <v>-2602.7800000000002</v>
      </c>
      <c r="AK3169">
        <v>0</v>
      </c>
      <c r="AL3169">
        <v>0</v>
      </c>
      <c r="AM3169" t="s">
        <v>764</v>
      </c>
      <c r="AN3169" t="s">
        <v>764</v>
      </c>
      <c r="AO3169" t="s">
        <v>764</v>
      </c>
    </row>
    <row r="3170" spans="1:41" x14ac:dyDescent="0.35">
      <c r="A3170">
        <v>1025029</v>
      </c>
      <c r="B3170" t="s">
        <v>740</v>
      </c>
      <c r="C3170" t="s">
        <v>741</v>
      </c>
      <c r="D3170" t="s">
        <v>408</v>
      </c>
      <c r="E3170" t="s">
        <v>466</v>
      </c>
      <c r="F3170" t="s">
        <v>742</v>
      </c>
      <c r="G3170">
        <v>2021</v>
      </c>
      <c r="H3170">
        <v>6</v>
      </c>
      <c r="I3170" t="s">
        <v>743</v>
      </c>
      <c r="J3170" s="29">
        <v>44377</v>
      </c>
      <c r="K3170" t="s">
        <v>744</v>
      </c>
      <c r="L3170" t="s">
        <v>769</v>
      </c>
      <c r="M3170" t="s">
        <v>776</v>
      </c>
      <c r="N3170" t="s">
        <v>777</v>
      </c>
      <c r="O3170" t="s">
        <v>772</v>
      </c>
      <c r="P3170" t="s">
        <v>673</v>
      </c>
      <c r="Q3170" t="s">
        <v>749</v>
      </c>
      <c r="R3170" t="s">
        <v>376</v>
      </c>
      <c r="S3170" t="s">
        <v>1042</v>
      </c>
      <c r="T3170" t="s">
        <v>751</v>
      </c>
      <c r="U3170" t="s">
        <v>752</v>
      </c>
      <c r="V3170" t="s">
        <v>753</v>
      </c>
      <c r="W3170" t="s">
        <v>467</v>
      </c>
      <c r="X3170" t="s">
        <v>1177</v>
      </c>
      <c r="Y3170" t="s">
        <v>755</v>
      </c>
      <c r="Z3170" t="s">
        <v>380</v>
      </c>
      <c r="AA3170" t="s">
        <v>1175</v>
      </c>
      <c r="AB3170" t="s">
        <v>1176</v>
      </c>
      <c r="AC3170" t="s">
        <v>758</v>
      </c>
      <c r="AD3170" t="s">
        <v>1176</v>
      </c>
      <c r="AE3170" t="s">
        <v>768</v>
      </c>
      <c r="AF3170" t="s">
        <v>882</v>
      </c>
      <c r="AG3170" t="s">
        <v>761</v>
      </c>
      <c r="AH3170" t="s">
        <v>762</v>
      </c>
      <c r="AI3170" t="s">
        <v>883</v>
      </c>
      <c r="AJ3170">
        <v>2602.7800000000002</v>
      </c>
      <c r="AK3170">
        <v>0</v>
      </c>
      <c r="AL3170">
        <v>0</v>
      </c>
      <c r="AM3170" t="s">
        <v>764</v>
      </c>
      <c r="AN3170" t="s">
        <v>764</v>
      </c>
      <c r="AO3170" t="s">
        <v>764</v>
      </c>
    </row>
    <row r="3171" spans="1:41" x14ac:dyDescent="0.35">
      <c r="A3171">
        <v>1025030</v>
      </c>
      <c r="B3171" t="s">
        <v>740</v>
      </c>
      <c r="C3171" t="s">
        <v>741</v>
      </c>
      <c r="D3171" t="s">
        <v>408</v>
      </c>
      <c r="E3171" t="s">
        <v>468</v>
      </c>
      <c r="F3171" t="s">
        <v>742</v>
      </c>
      <c r="G3171">
        <v>2021</v>
      </c>
      <c r="H3171">
        <v>6</v>
      </c>
      <c r="I3171" t="s">
        <v>743</v>
      </c>
      <c r="J3171" s="29">
        <v>44377</v>
      </c>
      <c r="K3171" t="s">
        <v>744</v>
      </c>
      <c r="L3171" t="s">
        <v>769</v>
      </c>
      <c r="M3171" t="s">
        <v>770</v>
      </c>
      <c r="N3171" t="s">
        <v>771</v>
      </c>
      <c r="O3171" t="s">
        <v>772</v>
      </c>
      <c r="P3171" t="s">
        <v>673</v>
      </c>
      <c r="Q3171" t="s">
        <v>749</v>
      </c>
      <c r="R3171" t="s">
        <v>376</v>
      </c>
      <c r="S3171" t="s">
        <v>1042</v>
      </c>
      <c r="T3171" t="s">
        <v>751</v>
      </c>
      <c r="U3171" t="s">
        <v>752</v>
      </c>
      <c r="V3171" t="s">
        <v>753</v>
      </c>
      <c r="W3171" t="s">
        <v>469</v>
      </c>
      <c r="X3171" t="s">
        <v>1174</v>
      </c>
      <c r="Y3171" t="s">
        <v>755</v>
      </c>
      <c r="Z3171" t="s">
        <v>380</v>
      </c>
      <c r="AA3171" t="s">
        <v>1175</v>
      </c>
      <c r="AB3171" t="s">
        <v>1176</v>
      </c>
      <c r="AC3171" t="s">
        <v>758</v>
      </c>
      <c r="AD3171" t="s">
        <v>1176</v>
      </c>
      <c r="AE3171" t="s">
        <v>768</v>
      </c>
      <c r="AF3171" t="s">
        <v>882</v>
      </c>
      <c r="AG3171" t="s">
        <v>761</v>
      </c>
      <c r="AH3171" t="s">
        <v>762</v>
      </c>
      <c r="AI3171" t="s">
        <v>883</v>
      </c>
      <c r="AJ3171">
        <v>6099.97</v>
      </c>
      <c r="AK3171">
        <v>0</v>
      </c>
      <c r="AL3171">
        <v>0</v>
      </c>
      <c r="AM3171" t="s">
        <v>764</v>
      </c>
      <c r="AN3171" t="s">
        <v>764</v>
      </c>
      <c r="AO3171" t="s">
        <v>764</v>
      </c>
    </row>
    <row r="3172" spans="1:41" x14ac:dyDescent="0.35">
      <c r="A3172">
        <v>1025030</v>
      </c>
      <c r="B3172" t="s">
        <v>740</v>
      </c>
      <c r="C3172" t="s">
        <v>741</v>
      </c>
      <c r="D3172" t="s">
        <v>408</v>
      </c>
      <c r="E3172" t="s">
        <v>468</v>
      </c>
      <c r="F3172" t="s">
        <v>742</v>
      </c>
      <c r="G3172">
        <v>2021</v>
      </c>
      <c r="H3172">
        <v>6</v>
      </c>
      <c r="I3172" t="s">
        <v>743</v>
      </c>
      <c r="J3172" s="29">
        <v>44377</v>
      </c>
      <c r="K3172" t="s">
        <v>744</v>
      </c>
      <c r="L3172" t="s">
        <v>769</v>
      </c>
      <c r="M3172" t="s">
        <v>774</v>
      </c>
      <c r="N3172" t="s">
        <v>775</v>
      </c>
      <c r="O3172" t="s">
        <v>772</v>
      </c>
      <c r="P3172" t="s">
        <v>673</v>
      </c>
      <c r="Q3172" t="s">
        <v>749</v>
      </c>
      <c r="R3172" t="s">
        <v>376</v>
      </c>
      <c r="S3172" t="s">
        <v>1042</v>
      </c>
      <c r="T3172" t="s">
        <v>751</v>
      </c>
      <c r="U3172" t="s">
        <v>752</v>
      </c>
      <c r="V3172" t="s">
        <v>753</v>
      </c>
      <c r="W3172" t="s">
        <v>469</v>
      </c>
      <c r="X3172" t="s">
        <v>1174</v>
      </c>
      <c r="Y3172" t="s">
        <v>755</v>
      </c>
      <c r="Z3172" t="s">
        <v>380</v>
      </c>
      <c r="AA3172" t="s">
        <v>1175</v>
      </c>
      <c r="AB3172" t="s">
        <v>1176</v>
      </c>
      <c r="AC3172" t="s">
        <v>758</v>
      </c>
      <c r="AD3172" t="s">
        <v>1176</v>
      </c>
      <c r="AE3172" t="s">
        <v>768</v>
      </c>
      <c r="AF3172" t="s">
        <v>882</v>
      </c>
      <c r="AG3172" t="s">
        <v>761</v>
      </c>
      <c r="AH3172" t="s">
        <v>762</v>
      </c>
      <c r="AI3172" t="s">
        <v>883</v>
      </c>
      <c r="AJ3172">
        <v>-6099.97</v>
      </c>
      <c r="AK3172">
        <v>0</v>
      </c>
      <c r="AL3172">
        <v>0</v>
      </c>
      <c r="AM3172" t="s">
        <v>764</v>
      </c>
      <c r="AN3172" t="s">
        <v>764</v>
      </c>
      <c r="AO3172" t="s">
        <v>764</v>
      </c>
    </row>
    <row r="3173" spans="1:41" x14ac:dyDescent="0.35">
      <c r="A3173">
        <v>1025030</v>
      </c>
      <c r="B3173" t="s">
        <v>740</v>
      </c>
      <c r="C3173" t="s">
        <v>741</v>
      </c>
      <c r="D3173" t="s">
        <v>408</v>
      </c>
      <c r="E3173" t="s">
        <v>468</v>
      </c>
      <c r="F3173" t="s">
        <v>742</v>
      </c>
      <c r="G3173">
        <v>2021</v>
      </c>
      <c r="H3173">
        <v>6</v>
      </c>
      <c r="I3173" t="s">
        <v>743</v>
      </c>
      <c r="J3173" s="29">
        <v>44377</v>
      </c>
      <c r="K3173" t="s">
        <v>744</v>
      </c>
      <c r="L3173" t="s">
        <v>769</v>
      </c>
      <c r="M3173" t="s">
        <v>776</v>
      </c>
      <c r="N3173" t="s">
        <v>777</v>
      </c>
      <c r="O3173" t="s">
        <v>772</v>
      </c>
      <c r="P3173" t="s">
        <v>673</v>
      </c>
      <c r="Q3173" t="s">
        <v>749</v>
      </c>
      <c r="R3173" t="s">
        <v>376</v>
      </c>
      <c r="S3173" t="s">
        <v>1042</v>
      </c>
      <c r="T3173" t="s">
        <v>751</v>
      </c>
      <c r="U3173" t="s">
        <v>752</v>
      </c>
      <c r="V3173" t="s">
        <v>753</v>
      </c>
      <c r="W3173" t="s">
        <v>469</v>
      </c>
      <c r="X3173" t="s">
        <v>1174</v>
      </c>
      <c r="Y3173" t="s">
        <v>755</v>
      </c>
      <c r="Z3173" t="s">
        <v>380</v>
      </c>
      <c r="AA3173" t="s">
        <v>1175</v>
      </c>
      <c r="AB3173" t="s">
        <v>1176</v>
      </c>
      <c r="AC3173" t="s">
        <v>758</v>
      </c>
      <c r="AD3173" t="s">
        <v>1176</v>
      </c>
      <c r="AE3173" t="s">
        <v>768</v>
      </c>
      <c r="AF3173" t="s">
        <v>882</v>
      </c>
      <c r="AG3173" t="s">
        <v>761</v>
      </c>
      <c r="AH3173" t="s">
        <v>762</v>
      </c>
      <c r="AI3173" t="s">
        <v>883</v>
      </c>
      <c r="AJ3173">
        <v>6099.97</v>
      </c>
      <c r="AK3173">
        <v>0</v>
      </c>
      <c r="AL3173">
        <v>0</v>
      </c>
      <c r="AM3173" t="s">
        <v>764</v>
      </c>
      <c r="AN3173" t="s">
        <v>764</v>
      </c>
      <c r="AO3173" t="s">
        <v>764</v>
      </c>
    </row>
    <row r="3174" spans="1:41" x14ac:dyDescent="0.35">
      <c r="A3174">
        <v>1025019</v>
      </c>
      <c r="B3174" t="s">
        <v>740</v>
      </c>
      <c r="C3174" t="s">
        <v>741</v>
      </c>
      <c r="D3174" t="s">
        <v>408</v>
      </c>
      <c r="E3174" t="s">
        <v>444</v>
      </c>
      <c r="F3174" t="s">
        <v>742</v>
      </c>
      <c r="G3174">
        <v>2021</v>
      </c>
      <c r="H3174">
        <v>6</v>
      </c>
      <c r="I3174" t="s">
        <v>743</v>
      </c>
      <c r="J3174" s="29">
        <v>44377</v>
      </c>
      <c r="K3174" t="s">
        <v>744</v>
      </c>
      <c r="L3174" t="s">
        <v>769</v>
      </c>
      <c r="M3174" t="s">
        <v>770</v>
      </c>
      <c r="N3174" t="s">
        <v>771</v>
      </c>
      <c r="O3174" t="s">
        <v>772</v>
      </c>
      <c r="P3174" t="s">
        <v>673</v>
      </c>
      <c r="Q3174" t="s">
        <v>749</v>
      </c>
      <c r="R3174" t="s">
        <v>376</v>
      </c>
      <c r="S3174" t="s">
        <v>1042</v>
      </c>
      <c r="T3174" t="s">
        <v>751</v>
      </c>
      <c r="U3174" t="s">
        <v>752</v>
      </c>
      <c r="V3174" t="s">
        <v>753</v>
      </c>
      <c r="W3174" t="s">
        <v>445</v>
      </c>
      <c r="X3174" t="s">
        <v>1191</v>
      </c>
      <c r="Y3174" t="s">
        <v>755</v>
      </c>
      <c r="Z3174" t="s">
        <v>380</v>
      </c>
      <c r="AA3174" t="s">
        <v>1175</v>
      </c>
      <c r="AB3174" t="s">
        <v>1176</v>
      </c>
      <c r="AC3174" t="s">
        <v>758</v>
      </c>
      <c r="AD3174" t="s">
        <v>1176</v>
      </c>
      <c r="AE3174" t="s">
        <v>768</v>
      </c>
      <c r="AF3174" t="s">
        <v>882</v>
      </c>
      <c r="AG3174" t="s">
        <v>761</v>
      </c>
      <c r="AH3174" t="s">
        <v>762</v>
      </c>
      <c r="AI3174" t="s">
        <v>883</v>
      </c>
      <c r="AJ3174">
        <v>4567.0600000000004</v>
      </c>
      <c r="AK3174">
        <v>0</v>
      </c>
      <c r="AL3174">
        <v>0</v>
      </c>
      <c r="AM3174" t="s">
        <v>764</v>
      </c>
      <c r="AN3174" t="s">
        <v>764</v>
      </c>
      <c r="AO3174" t="s">
        <v>764</v>
      </c>
    </row>
    <row r="3175" spans="1:41" x14ac:dyDescent="0.35">
      <c r="A3175">
        <v>1025019</v>
      </c>
      <c r="B3175" t="s">
        <v>740</v>
      </c>
      <c r="C3175" t="s">
        <v>741</v>
      </c>
      <c r="D3175" t="s">
        <v>408</v>
      </c>
      <c r="E3175" t="s">
        <v>444</v>
      </c>
      <c r="F3175" t="s">
        <v>742</v>
      </c>
      <c r="G3175">
        <v>2021</v>
      </c>
      <c r="H3175">
        <v>6</v>
      </c>
      <c r="I3175" t="s">
        <v>743</v>
      </c>
      <c r="J3175" s="29">
        <v>44377</v>
      </c>
      <c r="K3175" t="s">
        <v>744</v>
      </c>
      <c r="L3175" t="s">
        <v>769</v>
      </c>
      <c r="M3175" t="s">
        <v>774</v>
      </c>
      <c r="N3175" t="s">
        <v>775</v>
      </c>
      <c r="O3175" t="s">
        <v>772</v>
      </c>
      <c r="P3175" t="s">
        <v>673</v>
      </c>
      <c r="Q3175" t="s">
        <v>749</v>
      </c>
      <c r="R3175" t="s">
        <v>376</v>
      </c>
      <c r="S3175" t="s">
        <v>1042</v>
      </c>
      <c r="T3175" t="s">
        <v>751</v>
      </c>
      <c r="U3175" t="s">
        <v>752</v>
      </c>
      <c r="V3175" t="s">
        <v>753</v>
      </c>
      <c r="W3175" t="s">
        <v>445</v>
      </c>
      <c r="X3175" t="s">
        <v>1191</v>
      </c>
      <c r="Y3175" t="s">
        <v>755</v>
      </c>
      <c r="Z3175" t="s">
        <v>380</v>
      </c>
      <c r="AA3175" t="s">
        <v>1175</v>
      </c>
      <c r="AB3175" t="s">
        <v>1176</v>
      </c>
      <c r="AC3175" t="s">
        <v>758</v>
      </c>
      <c r="AD3175" t="s">
        <v>1176</v>
      </c>
      <c r="AE3175" t="s">
        <v>768</v>
      </c>
      <c r="AF3175" t="s">
        <v>882</v>
      </c>
      <c r="AG3175" t="s">
        <v>761</v>
      </c>
      <c r="AH3175" t="s">
        <v>762</v>
      </c>
      <c r="AI3175" t="s">
        <v>883</v>
      </c>
      <c r="AJ3175">
        <v>-4567.0600000000004</v>
      </c>
      <c r="AK3175">
        <v>0</v>
      </c>
      <c r="AL3175">
        <v>0</v>
      </c>
      <c r="AM3175" t="s">
        <v>764</v>
      </c>
      <c r="AN3175" t="s">
        <v>764</v>
      </c>
      <c r="AO3175" t="s">
        <v>764</v>
      </c>
    </row>
    <row r="3176" spans="1:41" x14ac:dyDescent="0.35">
      <c r="A3176">
        <v>1025019</v>
      </c>
      <c r="B3176" t="s">
        <v>740</v>
      </c>
      <c r="C3176" t="s">
        <v>741</v>
      </c>
      <c r="D3176" t="s">
        <v>408</v>
      </c>
      <c r="E3176" t="s">
        <v>444</v>
      </c>
      <c r="F3176" t="s">
        <v>742</v>
      </c>
      <c r="G3176">
        <v>2021</v>
      </c>
      <c r="H3176">
        <v>6</v>
      </c>
      <c r="I3176" t="s">
        <v>743</v>
      </c>
      <c r="J3176" s="29">
        <v>44377</v>
      </c>
      <c r="K3176" t="s">
        <v>744</v>
      </c>
      <c r="L3176" t="s">
        <v>769</v>
      </c>
      <c r="M3176" t="s">
        <v>776</v>
      </c>
      <c r="N3176" t="s">
        <v>777</v>
      </c>
      <c r="O3176" t="s">
        <v>772</v>
      </c>
      <c r="P3176" t="s">
        <v>673</v>
      </c>
      <c r="Q3176" t="s">
        <v>749</v>
      </c>
      <c r="R3176" t="s">
        <v>376</v>
      </c>
      <c r="S3176" t="s">
        <v>1042</v>
      </c>
      <c r="T3176" t="s">
        <v>751</v>
      </c>
      <c r="U3176" t="s">
        <v>752</v>
      </c>
      <c r="V3176" t="s">
        <v>753</v>
      </c>
      <c r="W3176" t="s">
        <v>445</v>
      </c>
      <c r="X3176" t="s">
        <v>1191</v>
      </c>
      <c r="Y3176" t="s">
        <v>755</v>
      </c>
      <c r="Z3176" t="s">
        <v>380</v>
      </c>
      <c r="AA3176" t="s">
        <v>1175</v>
      </c>
      <c r="AB3176" t="s">
        <v>1176</v>
      </c>
      <c r="AC3176" t="s">
        <v>758</v>
      </c>
      <c r="AD3176" t="s">
        <v>1176</v>
      </c>
      <c r="AE3176" t="s">
        <v>768</v>
      </c>
      <c r="AF3176" t="s">
        <v>882</v>
      </c>
      <c r="AG3176" t="s">
        <v>761</v>
      </c>
      <c r="AH3176" t="s">
        <v>762</v>
      </c>
      <c r="AI3176" t="s">
        <v>883</v>
      </c>
      <c r="AJ3176">
        <v>4567.0600000000004</v>
      </c>
      <c r="AK3176">
        <v>0</v>
      </c>
      <c r="AL3176">
        <v>0</v>
      </c>
      <c r="AM3176" t="s">
        <v>764</v>
      </c>
      <c r="AN3176" t="s">
        <v>764</v>
      </c>
      <c r="AO3176" t="s">
        <v>764</v>
      </c>
    </row>
    <row r="3177" spans="1:41" x14ac:dyDescent="0.35">
      <c r="A3177">
        <v>1060737</v>
      </c>
      <c r="B3177" t="s">
        <v>740</v>
      </c>
      <c r="C3177" t="s">
        <v>741</v>
      </c>
      <c r="D3177" t="s">
        <v>408</v>
      </c>
      <c r="E3177" t="s">
        <v>464</v>
      </c>
      <c r="F3177" t="s">
        <v>742</v>
      </c>
      <c r="G3177">
        <v>2021</v>
      </c>
      <c r="H3177">
        <v>6</v>
      </c>
      <c r="I3177" t="s">
        <v>743</v>
      </c>
      <c r="J3177" s="29">
        <v>44377</v>
      </c>
      <c r="K3177" t="s">
        <v>744</v>
      </c>
      <c r="L3177" t="s">
        <v>769</v>
      </c>
      <c r="M3177" t="s">
        <v>770</v>
      </c>
      <c r="N3177" t="s">
        <v>771</v>
      </c>
      <c r="O3177" t="s">
        <v>772</v>
      </c>
      <c r="P3177" t="s">
        <v>673</v>
      </c>
      <c r="Q3177" t="s">
        <v>749</v>
      </c>
      <c r="R3177" t="s">
        <v>376</v>
      </c>
      <c r="S3177" t="s">
        <v>1042</v>
      </c>
      <c r="T3177" t="s">
        <v>751</v>
      </c>
      <c r="U3177" t="s">
        <v>752</v>
      </c>
      <c r="V3177" t="s">
        <v>753</v>
      </c>
      <c r="W3177" t="s">
        <v>465</v>
      </c>
      <c r="X3177" t="s">
        <v>1192</v>
      </c>
      <c r="Y3177" t="s">
        <v>755</v>
      </c>
      <c r="Z3177" t="s">
        <v>380</v>
      </c>
      <c r="AA3177" t="s">
        <v>1175</v>
      </c>
      <c r="AB3177" t="s">
        <v>1176</v>
      </c>
      <c r="AC3177" t="s">
        <v>758</v>
      </c>
      <c r="AD3177" t="s">
        <v>1176</v>
      </c>
      <c r="AE3177" t="s">
        <v>768</v>
      </c>
      <c r="AF3177" t="s">
        <v>882</v>
      </c>
      <c r="AG3177" t="s">
        <v>761</v>
      </c>
      <c r="AH3177" t="s">
        <v>762</v>
      </c>
      <c r="AI3177" t="s">
        <v>883</v>
      </c>
      <c r="AJ3177">
        <v>249.13</v>
      </c>
      <c r="AK3177">
        <v>0</v>
      </c>
      <c r="AL3177">
        <v>0</v>
      </c>
      <c r="AM3177" t="s">
        <v>764</v>
      </c>
      <c r="AN3177" t="s">
        <v>764</v>
      </c>
      <c r="AO3177" t="s">
        <v>764</v>
      </c>
    </row>
    <row r="3178" spans="1:41" x14ac:dyDescent="0.35">
      <c r="A3178">
        <v>1060737</v>
      </c>
      <c r="B3178" t="s">
        <v>740</v>
      </c>
      <c r="C3178" t="s">
        <v>741</v>
      </c>
      <c r="D3178" t="s">
        <v>408</v>
      </c>
      <c r="E3178" t="s">
        <v>464</v>
      </c>
      <c r="F3178" t="s">
        <v>742</v>
      </c>
      <c r="G3178">
        <v>2021</v>
      </c>
      <c r="H3178">
        <v>6</v>
      </c>
      <c r="I3178" t="s">
        <v>743</v>
      </c>
      <c r="J3178" s="29">
        <v>44377</v>
      </c>
      <c r="K3178" t="s">
        <v>744</v>
      </c>
      <c r="L3178" t="s">
        <v>769</v>
      </c>
      <c r="M3178" t="s">
        <v>774</v>
      </c>
      <c r="N3178" t="s">
        <v>775</v>
      </c>
      <c r="O3178" t="s">
        <v>772</v>
      </c>
      <c r="P3178" t="s">
        <v>673</v>
      </c>
      <c r="Q3178" t="s">
        <v>749</v>
      </c>
      <c r="R3178" t="s">
        <v>376</v>
      </c>
      <c r="S3178" t="s">
        <v>1042</v>
      </c>
      <c r="T3178" t="s">
        <v>751</v>
      </c>
      <c r="U3178" t="s">
        <v>752</v>
      </c>
      <c r="V3178" t="s">
        <v>753</v>
      </c>
      <c r="W3178" t="s">
        <v>465</v>
      </c>
      <c r="X3178" t="s">
        <v>1192</v>
      </c>
      <c r="Y3178" t="s">
        <v>755</v>
      </c>
      <c r="Z3178" t="s">
        <v>380</v>
      </c>
      <c r="AA3178" t="s">
        <v>1175</v>
      </c>
      <c r="AB3178" t="s">
        <v>1176</v>
      </c>
      <c r="AC3178" t="s">
        <v>758</v>
      </c>
      <c r="AD3178" t="s">
        <v>1176</v>
      </c>
      <c r="AE3178" t="s">
        <v>768</v>
      </c>
      <c r="AF3178" t="s">
        <v>882</v>
      </c>
      <c r="AG3178" t="s">
        <v>761</v>
      </c>
      <c r="AH3178" t="s">
        <v>762</v>
      </c>
      <c r="AI3178" t="s">
        <v>883</v>
      </c>
      <c r="AJ3178">
        <v>-249.13</v>
      </c>
      <c r="AK3178">
        <v>0</v>
      </c>
      <c r="AL3178">
        <v>0</v>
      </c>
      <c r="AM3178" t="s">
        <v>764</v>
      </c>
      <c r="AN3178" t="s">
        <v>764</v>
      </c>
      <c r="AO3178" t="s">
        <v>764</v>
      </c>
    </row>
    <row r="3179" spans="1:41" x14ac:dyDescent="0.35">
      <c r="A3179">
        <v>1060737</v>
      </c>
      <c r="B3179" t="s">
        <v>740</v>
      </c>
      <c r="C3179" t="s">
        <v>741</v>
      </c>
      <c r="D3179" t="s">
        <v>408</v>
      </c>
      <c r="E3179" t="s">
        <v>464</v>
      </c>
      <c r="F3179" t="s">
        <v>742</v>
      </c>
      <c r="G3179">
        <v>2021</v>
      </c>
      <c r="H3179">
        <v>6</v>
      </c>
      <c r="I3179" t="s">
        <v>743</v>
      </c>
      <c r="J3179" s="29">
        <v>44377</v>
      </c>
      <c r="K3179" t="s">
        <v>744</v>
      </c>
      <c r="L3179" t="s">
        <v>769</v>
      </c>
      <c r="M3179" t="s">
        <v>776</v>
      </c>
      <c r="N3179" t="s">
        <v>777</v>
      </c>
      <c r="O3179" t="s">
        <v>772</v>
      </c>
      <c r="P3179" t="s">
        <v>673</v>
      </c>
      <c r="Q3179" t="s">
        <v>749</v>
      </c>
      <c r="R3179" t="s">
        <v>376</v>
      </c>
      <c r="S3179" t="s">
        <v>1042</v>
      </c>
      <c r="T3179" t="s">
        <v>751</v>
      </c>
      <c r="U3179" t="s">
        <v>752</v>
      </c>
      <c r="V3179" t="s">
        <v>753</v>
      </c>
      <c r="W3179" t="s">
        <v>465</v>
      </c>
      <c r="X3179" t="s">
        <v>1192</v>
      </c>
      <c r="Y3179" t="s">
        <v>755</v>
      </c>
      <c r="Z3179" t="s">
        <v>380</v>
      </c>
      <c r="AA3179" t="s">
        <v>1175</v>
      </c>
      <c r="AB3179" t="s">
        <v>1176</v>
      </c>
      <c r="AC3179" t="s">
        <v>758</v>
      </c>
      <c r="AD3179" t="s">
        <v>1176</v>
      </c>
      <c r="AE3179" t="s">
        <v>768</v>
      </c>
      <c r="AF3179" t="s">
        <v>882</v>
      </c>
      <c r="AG3179" t="s">
        <v>761</v>
      </c>
      <c r="AH3179" t="s">
        <v>762</v>
      </c>
      <c r="AI3179" t="s">
        <v>883</v>
      </c>
      <c r="AJ3179">
        <v>249.13</v>
      </c>
      <c r="AK3179">
        <v>0</v>
      </c>
      <c r="AL3179">
        <v>0</v>
      </c>
      <c r="AM3179" t="s">
        <v>764</v>
      </c>
      <c r="AN3179" t="s">
        <v>764</v>
      </c>
      <c r="AO3179" t="s">
        <v>764</v>
      </c>
    </row>
    <row r="3180" spans="1:41" x14ac:dyDescent="0.35">
      <c r="A3180">
        <v>1025027</v>
      </c>
      <c r="B3180" t="s">
        <v>740</v>
      </c>
      <c r="C3180" t="s">
        <v>741</v>
      </c>
      <c r="D3180" t="s">
        <v>408</v>
      </c>
      <c r="E3180" t="s">
        <v>460</v>
      </c>
      <c r="F3180" t="s">
        <v>742</v>
      </c>
      <c r="G3180">
        <v>2021</v>
      </c>
      <c r="H3180">
        <v>6</v>
      </c>
      <c r="I3180" t="s">
        <v>743</v>
      </c>
      <c r="J3180" s="29">
        <v>44377</v>
      </c>
      <c r="K3180" t="s">
        <v>744</v>
      </c>
      <c r="L3180" t="s">
        <v>769</v>
      </c>
      <c r="M3180" t="s">
        <v>770</v>
      </c>
      <c r="N3180" t="s">
        <v>771</v>
      </c>
      <c r="O3180" t="s">
        <v>772</v>
      </c>
      <c r="P3180" t="s">
        <v>673</v>
      </c>
      <c r="Q3180" t="s">
        <v>749</v>
      </c>
      <c r="R3180" t="s">
        <v>376</v>
      </c>
      <c r="S3180" t="s">
        <v>1042</v>
      </c>
      <c r="T3180" t="s">
        <v>751</v>
      </c>
      <c r="U3180" t="s">
        <v>752</v>
      </c>
      <c r="V3180" t="s">
        <v>753</v>
      </c>
      <c r="W3180" t="s">
        <v>461</v>
      </c>
      <c r="X3180" t="s">
        <v>1193</v>
      </c>
      <c r="Y3180" t="s">
        <v>755</v>
      </c>
      <c r="Z3180" t="s">
        <v>380</v>
      </c>
      <c r="AA3180" t="s">
        <v>1175</v>
      </c>
      <c r="AB3180" t="s">
        <v>1176</v>
      </c>
      <c r="AC3180" t="s">
        <v>758</v>
      </c>
      <c r="AD3180" t="s">
        <v>1176</v>
      </c>
      <c r="AE3180" t="s">
        <v>768</v>
      </c>
      <c r="AF3180" t="s">
        <v>882</v>
      </c>
      <c r="AG3180" t="s">
        <v>761</v>
      </c>
      <c r="AH3180" t="s">
        <v>762</v>
      </c>
      <c r="AI3180" t="s">
        <v>883</v>
      </c>
      <c r="AJ3180">
        <v>96.98</v>
      </c>
      <c r="AK3180">
        <v>0</v>
      </c>
      <c r="AL3180">
        <v>0</v>
      </c>
      <c r="AM3180" t="s">
        <v>764</v>
      </c>
      <c r="AN3180" t="s">
        <v>764</v>
      </c>
      <c r="AO3180" t="s">
        <v>764</v>
      </c>
    </row>
    <row r="3181" spans="1:41" x14ac:dyDescent="0.35">
      <c r="A3181">
        <v>1025027</v>
      </c>
      <c r="B3181" t="s">
        <v>740</v>
      </c>
      <c r="C3181" t="s">
        <v>741</v>
      </c>
      <c r="D3181" t="s">
        <v>408</v>
      </c>
      <c r="E3181" t="s">
        <v>460</v>
      </c>
      <c r="F3181" t="s">
        <v>742</v>
      </c>
      <c r="G3181">
        <v>2021</v>
      </c>
      <c r="H3181">
        <v>6</v>
      </c>
      <c r="I3181" t="s">
        <v>743</v>
      </c>
      <c r="J3181" s="29">
        <v>44377</v>
      </c>
      <c r="K3181" t="s">
        <v>744</v>
      </c>
      <c r="L3181" t="s">
        <v>769</v>
      </c>
      <c r="M3181" t="s">
        <v>774</v>
      </c>
      <c r="N3181" t="s">
        <v>775</v>
      </c>
      <c r="O3181" t="s">
        <v>772</v>
      </c>
      <c r="P3181" t="s">
        <v>673</v>
      </c>
      <c r="Q3181" t="s">
        <v>749</v>
      </c>
      <c r="R3181" t="s">
        <v>376</v>
      </c>
      <c r="S3181" t="s">
        <v>1042</v>
      </c>
      <c r="T3181" t="s">
        <v>751</v>
      </c>
      <c r="U3181" t="s">
        <v>752</v>
      </c>
      <c r="V3181" t="s">
        <v>753</v>
      </c>
      <c r="W3181" t="s">
        <v>461</v>
      </c>
      <c r="X3181" t="s">
        <v>1193</v>
      </c>
      <c r="Y3181" t="s">
        <v>755</v>
      </c>
      <c r="Z3181" t="s">
        <v>380</v>
      </c>
      <c r="AA3181" t="s">
        <v>1175</v>
      </c>
      <c r="AB3181" t="s">
        <v>1176</v>
      </c>
      <c r="AC3181" t="s">
        <v>758</v>
      </c>
      <c r="AD3181" t="s">
        <v>1176</v>
      </c>
      <c r="AE3181" t="s">
        <v>768</v>
      </c>
      <c r="AF3181" t="s">
        <v>882</v>
      </c>
      <c r="AG3181" t="s">
        <v>761</v>
      </c>
      <c r="AH3181" t="s">
        <v>762</v>
      </c>
      <c r="AI3181" t="s">
        <v>883</v>
      </c>
      <c r="AJ3181">
        <v>-96.98</v>
      </c>
      <c r="AK3181">
        <v>0</v>
      </c>
      <c r="AL3181">
        <v>0</v>
      </c>
      <c r="AM3181" t="s">
        <v>764</v>
      </c>
      <c r="AN3181" t="s">
        <v>764</v>
      </c>
      <c r="AO3181" t="s">
        <v>764</v>
      </c>
    </row>
    <row r="3182" spans="1:41" x14ac:dyDescent="0.35">
      <c r="A3182">
        <v>1025027</v>
      </c>
      <c r="B3182" t="s">
        <v>740</v>
      </c>
      <c r="C3182" t="s">
        <v>741</v>
      </c>
      <c r="D3182" t="s">
        <v>408</v>
      </c>
      <c r="E3182" t="s">
        <v>460</v>
      </c>
      <c r="F3182" t="s">
        <v>742</v>
      </c>
      <c r="G3182">
        <v>2021</v>
      </c>
      <c r="H3182">
        <v>6</v>
      </c>
      <c r="I3182" t="s">
        <v>743</v>
      </c>
      <c r="J3182" s="29">
        <v>44377</v>
      </c>
      <c r="K3182" t="s">
        <v>744</v>
      </c>
      <c r="L3182" t="s">
        <v>769</v>
      </c>
      <c r="M3182" t="s">
        <v>776</v>
      </c>
      <c r="N3182" t="s">
        <v>777</v>
      </c>
      <c r="O3182" t="s">
        <v>772</v>
      </c>
      <c r="P3182" t="s">
        <v>673</v>
      </c>
      <c r="Q3182" t="s">
        <v>749</v>
      </c>
      <c r="R3182" t="s">
        <v>376</v>
      </c>
      <c r="S3182" t="s">
        <v>1042</v>
      </c>
      <c r="T3182" t="s">
        <v>751</v>
      </c>
      <c r="U3182" t="s">
        <v>752</v>
      </c>
      <c r="V3182" t="s">
        <v>753</v>
      </c>
      <c r="W3182" t="s">
        <v>461</v>
      </c>
      <c r="X3182" t="s">
        <v>1193</v>
      </c>
      <c r="Y3182" t="s">
        <v>755</v>
      </c>
      <c r="Z3182" t="s">
        <v>380</v>
      </c>
      <c r="AA3182" t="s">
        <v>1175</v>
      </c>
      <c r="AB3182" t="s">
        <v>1176</v>
      </c>
      <c r="AC3182" t="s">
        <v>758</v>
      </c>
      <c r="AD3182" t="s">
        <v>1176</v>
      </c>
      <c r="AE3182" t="s">
        <v>768</v>
      </c>
      <c r="AF3182" t="s">
        <v>882</v>
      </c>
      <c r="AG3182" t="s">
        <v>761</v>
      </c>
      <c r="AH3182" t="s">
        <v>762</v>
      </c>
      <c r="AI3182" t="s">
        <v>883</v>
      </c>
      <c r="AJ3182">
        <v>96.98</v>
      </c>
      <c r="AK3182">
        <v>0</v>
      </c>
      <c r="AL3182">
        <v>0</v>
      </c>
      <c r="AM3182" t="s">
        <v>764</v>
      </c>
      <c r="AN3182" t="s">
        <v>764</v>
      </c>
      <c r="AO3182" t="s">
        <v>764</v>
      </c>
    </row>
    <row r="3183" spans="1:41" x14ac:dyDescent="0.35">
      <c r="A3183">
        <v>1025020</v>
      </c>
      <c r="B3183" t="s">
        <v>740</v>
      </c>
      <c r="C3183" t="s">
        <v>741</v>
      </c>
      <c r="D3183" t="s">
        <v>408</v>
      </c>
      <c r="E3183" t="s">
        <v>446</v>
      </c>
      <c r="F3183" t="s">
        <v>742</v>
      </c>
      <c r="G3183">
        <v>2021</v>
      </c>
      <c r="H3183">
        <v>6</v>
      </c>
      <c r="I3183" t="s">
        <v>743</v>
      </c>
      <c r="J3183" s="29">
        <v>44377</v>
      </c>
      <c r="K3183" t="s">
        <v>744</v>
      </c>
      <c r="L3183" t="s">
        <v>769</v>
      </c>
      <c r="M3183" t="s">
        <v>770</v>
      </c>
      <c r="N3183" t="s">
        <v>771</v>
      </c>
      <c r="O3183" t="s">
        <v>772</v>
      </c>
      <c r="P3183" t="s">
        <v>673</v>
      </c>
      <c r="Q3183" t="s">
        <v>749</v>
      </c>
      <c r="R3183" t="s">
        <v>376</v>
      </c>
      <c r="S3183" t="s">
        <v>1042</v>
      </c>
      <c r="T3183" t="s">
        <v>751</v>
      </c>
      <c r="U3183" t="s">
        <v>752</v>
      </c>
      <c r="V3183" t="s">
        <v>753</v>
      </c>
      <c r="W3183" t="s">
        <v>447</v>
      </c>
      <c r="X3183" t="s">
        <v>1194</v>
      </c>
      <c r="Y3183" t="s">
        <v>755</v>
      </c>
      <c r="Z3183" t="s">
        <v>380</v>
      </c>
      <c r="AA3183" t="s">
        <v>1175</v>
      </c>
      <c r="AB3183" t="s">
        <v>1176</v>
      </c>
      <c r="AC3183" t="s">
        <v>758</v>
      </c>
      <c r="AD3183" t="s">
        <v>1176</v>
      </c>
      <c r="AE3183" t="s">
        <v>768</v>
      </c>
      <c r="AF3183" t="s">
        <v>882</v>
      </c>
      <c r="AG3183" t="s">
        <v>761</v>
      </c>
      <c r="AH3183" t="s">
        <v>762</v>
      </c>
      <c r="AI3183" t="s">
        <v>883</v>
      </c>
      <c r="AJ3183">
        <v>587.84</v>
      </c>
      <c r="AK3183">
        <v>0</v>
      </c>
      <c r="AL3183">
        <v>0</v>
      </c>
      <c r="AM3183" t="s">
        <v>764</v>
      </c>
      <c r="AN3183" t="s">
        <v>764</v>
      </c>
      <c r="AO3183" t="s">
        <v>764</v>
      </c>
    </row>
    <row r="3184" spans="1:41" x14ac:dyDescent="0.35">
      <c r="A3184">
        <v>1025020</v>
      </c>
      <c r="B3184" t="s">
        <v>740</v>
      </c>
      <c r="C3184" t="s">
        <v>741</v>
      </c>
      <c r="D3184" t="s">
        <v>408</v>
      </c>
      <c r="E3184" t="s">
        <v>446</v>
      </c>
      <c r="F3184" t="s">
        <v>742</v>
      </c>
      <c r="G3184">
        <v>2021</v>
      </c>
      <c r="H3184">
        <v>6</v>
      </c>
      <c r="I3184" t="s">
        <v>743</v>
      </c>
      <c r="J3184" s="29">
        <v>44377</v>
      </c>
      <c r="K3184" t="s">
        <v>744</v>
      </c>
      <c r="L3184" t="s">
        <v>769</v>
      </c>
      <c r="M3184" t="s">
        <v>774</v>
      </c>
      <c r="N3184" t="s">
        <v>775</v>
      </c>
      <c r="O3184" t="s">
        <v>772</v>
      </c>
      <c r="P3184" t="s">
        <v>673</v>
      </c>
      <c r="Q3184" t="s">
        <v>749</v>
      </c>
      <c r="R3184" t="s">
        <v>376</v>
      </c>
      <c r="S3184" t="s">
        <v>1042</v>
      </c>
      <c r="T3184" t="s">
        <v>751</v>
      </c>
      <c r="U3184" t="s">
        <v>752</v>
      </c>
      <c r="V3184" t="s">
        <v>753</v>
      </c>
      <c r="W3184" t="s">
        <v>447</v>
      </c>
      <c r="X3184" t="s">
        <v>1194</v>
      </c>
      <c r="Y3184" t="s">
        <v>755</v>
      </c>
      <c r="Z3184" t="s">
        <v>380</v>
      </c>
      <c r="AA3184" t="s">
        <v>1175</v>
      </c>
      <c r="AB3184" t="s">
        <v>1176</v>
      </c>
      <c r="AC3184" t="s">
        <v>758</v>
      </c>
      <c r="AD3184" t="s">
        <v>1176</v>
      </c>
      <c r="AE3184" t="s">
        <v>768</v>
      </c>
      <c r="AF3184" t="s">
        <v>882</v>
      </c>
      <c r="AG3184" t="s">
        <v>761</v>
      </c>
      <c r="AH3184" t="s">
        <v>762</v>
      </c>
      <c r="AI3184" t="s">
        <v>883</v>
      </c>
      <c r="AJ3184">
        <v>-587.84</v>
      </c>
      <c r="AK3184">
        <v>0</v>
      </c>
      <c r="AL3184">
        <v>0</v>
      </c>
      <c r="AM3184" t="s">
        <v>764</v>
      </c>
      <c r="AN3184" t="s">
        <v>764</v>
      </c>
      <c r="AO3184" t="s">
        <v>764</v>
      </c>
    </row>
    <row r="3185" spans="1:41" x14ac:dyDescent="0.35">
      <c r="A3185">
        <v>1025020</v>
      </c>
      <c r="B3185" t="s">
        <v>740</v>
      </c>
      <c r="C3185" t="s">
        <v>741</v>
      </c>
      <c r="D3185" t="s">
        <v>408</v>
      </c>
      <c r="E3185" t="s">
        <v>446</v>
      </c>
      <c r="F3185" t="s">
        <v>742</v>
      </c>
      <c r="G3185">
        <v>2021</v>
      </c>
      <c r="H3185">
        <v>6</v>
      </c>
      <c r="I3185" t="s">
        <v>743</v>
      </c>
      <c r="J3185" s="29">
        <v>44377</v>
      </c>
      <c r="K3185" t="s">
        <v>744</v>
      </c>
      <c r="L3185" t="s">
        <v>769</v>
      </c>
      <c r="M3185" t="s">
        <v>776</v>
      </c>
      <c r="N3185" t="s">
        <v>777</v>
      </c>
      <c r="O3185" t="s">
        <v>772</v>
      </c>
      <c r="P3185" t="s">
        <v>673</v>
      </c>
      <c r="Q3185" t="s">
        <v>749</v>
      </c>
      <c r="R3185" t="s">
        <v>376</v>
      </c>
      <c r="S3185" t="s">
        <v>1042</v>
      </c>
      <c r="T3185" t="s">
        <v>751</v>
      </c>
      <c r="U3185" t="s">
        <v>752</v>
      </c>
      <c r="V3185" t="s">
        <v>753</v>
      </c>
      <c r="W3185" t="s">
        <v>447</v>
      </c>
      <c r="X3185" t="s">
        <v>1194</v>
      </c>
      <c r="Y3185" t="s">
        <v>755</v>
      </c>
      <c r="Z3185" t="s">
        <v>380</v>
      </c>
      <c r="AA3185" t="s">
        <v>1175</v>
      </c>
      <c r="AB3185" t="s">
        <v>1176</v>
      </c>
      <c r="AC3185" t="s">
        <v>758</v>
      </c>
      <c r="AD3185" t="s">
        <v>1176</v>
      </c>
      <c r="AE3185" t="s">
        <v>768</v>
      </c>
      <c r="AF3185" t="s">
        <v>882</v>
      </c>
      <c r="AG3185" t="s">
        <v>761</v>
      </c>
      <c r="AH3185" t="s">
        <v>762</v>
      </c>
      <c r="AI3185" t="s">
        <v>883</v>
      </c>
      <c r="AJ3185">
        <v>587.84</v>
      </c>
      <c r="AK3185">
        <v>0</v>
      </c>
      <c r="AL3185">
        <v>0</v>
      </c>
      <c r="AM3185" t="s">
        <v>764</v>
      </c>
      <c r="AN3185" t="s">
        <v>764</v>
      </c>
      <c r="AO3185" t="s">
        <v>764</v>
      </c>
    </row>
    <row r="3186" spans="1:41" x14ac:dyDescent="0.35">
      <c r="A3186">
        <v>1025018</v>
      </c>
      <c r="B3186" t="s">
        <v>740</v>
      </c>
      <c r="C3186" t="s">
        <v>741</v>
      </c>
      <c r="D3186" t="s">
        <v>408</v>
      </c>
      <c r="E3186" t="s">
        <v>442</v>
      </c>
      <c r="F3186" t="s">
        <v>742</v>
      </c>
      <c r="G3186">
        <v>2021</v>
      </c>
      <c r="H3186">
        <v>6</v>
      </c>
      <c r="I3186" t="s">
        <v>743</v>
      </c>
      <c r="J3186" s="29">
        <v>44377</v>
      </c>
      <c r="K3186" t="s">
        <v>744</v>
      </c>
      <c r="L3186" t="s">
        <v>769</v>
      </c>
      <c r="M3186" t="s">
        <v>770</v>
      </c>
      <c r="N3186" t="s">
        <v>771</v>
      </c>
      <c r="O3186" t="s">
        <v>772</v>
      </c>
      <c r="P3186" t="s">
        <v>673</v>
      </c>
      <c r="Q3186" t="s">
        <v>749</v>
      </c>
      <c r="R3186" t="s">
        <v>376</v>
      </c>
      <c r="S3186" t="s">
        <v>1042</v>
      </c>
      <c r="T3186" t="s">
        <v>751</v>
      </c>
      <c r="U3186" t="s">
        <v>752</v>
      </c>
      <c r="V3186" t="s">
        <v>753</v>
      </c>
      <c r="W3186" t="s">
        <v>443</v>
      </c>
      <c r="X3186" t="s">
        <v>1195</v>
      </c>
      <c r="Y3186" t="s">
        <v>755</v>
      </c>
      <c r="Z3186" t="s">
        <v>380</v>
      </c>
      <c r="AA3186" t="s">
        <v>1175</v>
      </c>
      <c r="AB3186" t="s">
        <v>1176</v>
      </c>
      <c r="AC3186" t="s">
        <v>758</v>
      </c>
      <c r="AD3186" t="s">
        <v>1176</v>
      </c>
      <c r="AE3186" t="s">
        <v>768</v>
      </c>
      <c r="AF3186" t="s">
        <v>882</v>
      </c>
      <c r="AG3186" t="s">
        <v>761</v>
      </c>
      <c r="AH3186" t="s">
        <v>762</v>
      </c>
      <c r="AI3186" t="s">
        <v>883</v>
      </c>
      <c r="AJ3186">
        <v>1910.62</v>
      </c>
      <c r="AK3186">
        <v>0</v>
      </c>
      <c r="AL3186">
        <v>0</v>
      </c>
      <c r="AM3186" t="s">
        <v>764</v>
      </c>
      <c r="AN3186" t="s">
        <v>764</v>
      </c>
      <c r="AO3186" t="s">
        <v>764</v>
      </c>
    </row>
    <row r="3187" spans="1:41" x14ac:dyDescent="0.35">
      <c r="A3187">
        <v>1025018</v>
      </c>
      <c r="B3187" t="s">
        <v>740</v>
      </c>
      <c r="C3187" t="s">
        <v>741</v>
      </c>
      <c r="D3187" t="s">
        <v>408</v>
      </c>
      <c r="E3187" t="s">
        <v>442</v>
      </c>
      <c r="F3187" t="s">
        <v>742</v>
      </c>
      <c r="G3187">
        <v>2021</v>
      </c>
      <c r="H3187">
        <v>6</v>
      </c>
      <c r="I3187" t="s">
        <v>743</v>
      </c>
      <c r="J3187" s="29">
        <v>44377</v>
      </c>
      <c r="K3187" t="s">
        <v>744</v>
      </c>
      <c r="L3187" t="s">
        <v>769</v>
      </c>
      <c r="M3187" t="s">
        <v>774</v>
      </c>
      <c r="N3187" t="s">
        <v>775</v>
      </c>
      <c r="O3187" t="s">
        <v>772</v>
      </c>
      <c r="P3187" t="s">
        <v>673</v>
      </c>
      <c r="Q3187" t="s">
        <v>749</v>
      </c>
      <c r="R3187" t="s">
        <v>376</v>
      </c>
      <c r="S3187" t="s">
        <v>1042</v>
      </c>
      <c r="T3187" t="s">
        <v>751</v>
      </c>
      <c r="U3187" t="s">
        <v>752</v>
      </c>
      <c r="V3187" t="s">
        <v>753</v>
      </c>
      <c r="W3187" t="s">
        <v>443</v>
      </c>
      <c r="X3187" t="s">
        <v>1195</v>
      </c>
      <c r="Y3187" t="s">
        <v>755</v>
      </c>
      <c r="Z3187" t="s">
        <v>380</v>
      </c>
      <c r="AA3187" t="s">
        <v>1175</v>
      </c>
      <c r="AB3187" t="s">
        <v>1176</v>
      </c>
      <c r="AC3187" t="s">
        <v>758</v>
      </c>
      <c r="AD3187" t="s">
        <v>1176</v>
      </c>
      <c r="AE3187" t="s">
        <v>768</v>
      </c>
      <c r="AF3187" t="s">
        <v>882</v>
      </c>
      <c r="AG3187" t="s">
        <v>761</v>
      </c>
      <c r="AH3187" t="s">
        <v>762</v>
      </c>
      <c r="AI3187" t="s">
        <v>883</v>
      </c>
      <c r="AJ3187">
        <v>-1910.62</v>
      </c>
      <c r="AK3187">
        <v>0</v>
      </c>
      <c r="AL3187">
        <v>0</v>
      </c>
      <c r="AM3187" t="s">
        <v>764</v>
      </c>
      <c r="AN3187" t="s">
        <v>764</v>
      </c>
      <c r="AO3187" t="s">
        <v>764</v>
      </c>
    </row>
    <row r="3188" spans="1:41" x14ac:dyDescent="0.35">
      <c r="A3188">
        <v>1025018</v>
      </c>
      <c r="B3188" t="s">
        <v>740</v>
      </c>
      <c r="C3188" t="s">
        <v>741</v>
      </c>
      <c r="D3188" t="s">
        <v>408</v>
      </c>
      <c r="E3188" t="s">
        <v>442</v>
      </c>
      <c r="F3188" t="s">
        <v>742</v>
      </c>
      <c r="G3188">
        <v>2021</v>
      </c>
      <c r="H3188">
        <v>6</v>
      </c>
      <c r="I3188" t="s">
        <v>743</v>
      </c>
      <c r="J3188" s="29">
        <v>44377</v>
      </c>
      <c r="K3188" t="s">
        <v>744</v>
      </c>
      <c r="L3188" t="s">
        <v>769</v>
      </c>
      <c r="M3188" t="s">
        <v>776</v>
      </c>
      <c r="N3188" t="s">
        <v>777</v>
      </c>
      <c r="O3188" t="s">
        <v>772</v>
      </c>
      <c r="P3188" t="s">
        <v>673</v>
      </c>
      <c r="Q3188" t="s">
        <v>749</v>
      </c>
      <c r="R3188" t="s">
        <v>376</v>
      </c>
      <c r="S3188" t="s">
        <v>1042</v>
      </c>
      <c r="T3188" t="s">
        <v>751</v>
      </c>
      <c r="U3188" t="s">
        <v>752</v>
      </c>
      <c r="V3188" t="s">
        <v>753</v>
      </c>
      <c r="W3188" t="s">
        <v>443</v>
      </c>
      <c r="X3188" t="s">
        <v>1195</v>
      </c>
      <c r="Y3188" t="s">
        <v>755</v>
      </c>
      <c r="Z3188" t="s">
        <v>380</v>
      </c>
      <c r="AA3188" t="s">
        <v>1175</v>
      </c>
      <c r="AB3188" t="s">
        <v>1176</v>
      </c>
      <c r="AC3188" t="s">
        <v>758</v>
      </c>
      <c r="AD3188" t="s">
        <v>1176</v>
      </c>
      <c r="AE3188" t="s">
        <v>768</v>
      </c>
      <c r="AF3188" t="s">
        <v>882</v>
      </c>
      <c r="AG3188" t="s">
        <v>761</v>
      </c>
      <c r="AH3188" t="s">
        <v>762</v>
      </c>
      <c r="AI3188" t="s">
        <v>883</v>
      </c>
      <c r="AJ3188">
        <v>1910.62</v>
      </c>
      <c r="AK3188">
        <v>0</v>
      </c>
      <c r="AL3188">
        <v>0</v>
      </c>
      <c r="AM3188" t="s">
        <v>764</v>
      </c>
      <c r="AN3188" t="s">
        <v>764</v>
      </c>
      <c r="AO3188" t="s">
        <v>764</v>
      </c>
    </row>
    <row r="3189" spans="1:41" x14ac:dyDescent="0.35">
      <c r="A3189">
        <v>1060736</v>
      </c>
      <c r="B3189" t="s">
        <v>740</v>
      </c>
      <c r="C3189" t="s">
        <v>741</v>
      </c>
      <c r="D3189" t="s">
        <v>408</v>
      </c>
      <c r="E3189" t="s">
        <v>456</v>
      </c>
      <c r="F3189" t="s">
        <v>742</v>
      </c>
      <c r="G3189">
        <v>2021</v>
      </c>
      <c r="H3189">
        <v>6</v>
      </c>
      <c r="I3189" t="s">
        <v>743</v>
      </c>
      <c r="J3189" s="29">
        <v>44377</v>
      </c>
      <c r="K3189" t="s">
        <v>744</v>
      </c>
      <c r="L3189" t="s">
        <v>769</v>
      </c>
      <c r="M3189" t="s">
        <v>770</v>
      </c>
      <c r="N3189" t="s">
        <v>771</v>
      </c>
      <c r="O3189" t="s">
        <v>772</v>
      </c>
      <c r="P3189" t="s">
        <v>673</v>
      </c>
      <c r="Q3189" t="s">
        <v>749</v>
      </c>
      <c r="R3189" t="s">
        <v>376</v>
      </c>
      <c r="S3189" t="s">
        <v>1042</v>
      </c>
      <c r="T3189" t="s">
        <v>751</v>
      </c>
      <c r="U3189" t="s">
        <v>752</v>
      </c>
      <c r="V3189" t="s">
        <v>753</v>
      </c>
      <c r="W3189" t="s">
        <v>457</v>
      </c>
      <c r="X3189" t="s">
        <v>1181</v>
      </c>
      <c r="Y3189" t="s">
        <v>755</v>
      </c>
      <c r="Z3189" t="s">
        <v>380</v>
      </c>
      <c r="AA3189" t="s">
        <v>1175</v>
      </c>
      <c r="AB3189" t="s">
        <v>1176</v>
      </c>
      <c r="AC3189" t="s">
        <v>758</v>
      </c>
      <c r="AD3189" t="s">
        <v>1176</v>
      </c>
      <c r="AE3189" t="s">
        <v>768</v>
      </c>
      <c r="AF3189" t="s">
        <v>882</v>
      </c>
      <c r="AG3189" t="s">
        <v>761</v>
      </c>
      <c r="AH3189" t="s">
        <v>762</v>
      </c>
      <c r="AI3189" t="s">
        <v>883</v>
      </c>
      <c r="AJ3189">
        <v>25.21</v>
      </c>
      <c r="AK3189">
        <v>0</v>
      </c>
      <c r="AL3189">
        <v>0</v>
      </c>
      <c r="AM3189" t="s">
        <v>764</v>
      </c>
      <c r="AN3189" t="s">
        <v>764</v>
      </c>
      <c r="AO3189" t="s">
        <v>764</v>
      </c>
    </row>
    <row r="3190" spans="1:41" x14ac:dyDescent="0.35">
      <c r="A3190">
        <v>1060736</v>
      </c>
      <c r="B3190" t="s">
        <v>740</v>
      </c>
      <c r="C3190" t="s">
        <v>741</v>
      </c>
      <c r="D3190" t="s">
        <v>408</v>
      </c>
      <c r="E3190" t="s">
        <v>456</v>
      </c>
      <c r="F3190" t="s">
        <v>742</v>
      </c>
      <c r="G3190">
        <v>2021</v>
      </c>
      <c r="H3190">
        <v>6</v>
      </c>
      <c r="I3190" t="s">
        <v>743</v>
      </c>
      <c r="J3190" s="29">
        <v>44377</v>
      </c>
      <c r="K3190" t="s">
        <v>744</v>
      </c>
      <c r="L3190" t="s">
        <v>769</v>
      </c>
      <c r="M3190" t="s">
        <v>774</v>
      </c>
      <c r="N3190" t="s">
        <v>775</v>
      </c>
      <c r="O3190" t="s">
        <v>772</v>
      </c>
      <c r="P3190" t="s">
        <v>673</v>
      </c>
      <c r="Q3190" t="s">
        <v>749</v>
      </c>
      <c r="R3190" t="s">
        <v>376</v>
      </c>
      <c r="S3190" t="s">
        <v>1042</v>
      </c>
      <c r="T3190" t="s">
        <v>751</v>
      </c>
      <c r="U3190" t="s">
        <v>752</v>
      </c>
      <c r="V3190" t="s">
        <v>753</v>
      </c>
      <c r="W3190" t="s">
        <v>457</v>
      </c>
      <c r="X3190" t="s">
        <v>1181</v>
      </c>
      <c r="Y3190" t="s">
        <v>755</v>
      </c>
      <c r="Z3190" t="s">
        <v>380</v>
      </c>
      <c r="AA3190" t="s">
        <v>1175</v>
      </c>
      <c r="AB3190" t="s">
        <v>1176</v>
      </c>
      <c r="AC3190" t="s">
        <v>758</v>
      </c>
      <c r="AD3190" t="s">
        <v>1176</v>
      </c>
      <c r="AE3190" t="s">
        <v>768</v>
      </c>
      <c r="AF3190" t="s">
        <v>882</v>
      </c>
      <c r="AG3190" t="s">
        <v>761</v>
      </c>
      <c r="AH3190" t="s">
        <v>762</v>
      </c>
      <c r="AI3190" t="s">
        <v>883</v>
      </c>
      <c r="AJ3190">
        <v>-25.21</v>
      </c>
      <c r="AK3190">
        <v>0</v>
      </c>
      <c r="AL3190">
        <v>0</v>
      </c>
      <c r="AM3190" t="s">
        <v>764</v>
      </c>
      <c r="AN3190" t="s">
        <v>764</v>
      </c>
      <c r="AO3190" t="s">
        <v>764</v>
      </c>
    </row>
    <row r="3191" spans="1:41" x14ac:dyDescent="0.35">
      <c r="A3191">
        <v>1060736</v>
      </c>
      <c r="B3191" t="s">
        <v>740</v>
      </c>
      <c r="C3191" t="s">
        <v>741</v>
      </c>
      <c r="D3191" t="s">
        <v>408</v>
      </c>
      <c r="E3191" t="s">
        <v>456</v>
      </c>
      <c r="F3191" t="s">
        <v>742</v>
      </c>
      <c r="G3191">
        <v>2021</v>
      </c>
      <c r="H3191">
        <v>6</v>
      </c>
      <c r="I3191" t="s">
        <v>743</v>
      </c>
      <c r="J3191" s="29">
        <v>44377</v>
      </c>
      <c r="K3191" t="s">
        <v>744</v>
      </c>
      <c r="L3191" t="s">
        <v>769</v>
      </c>
      <c r="M3191" t="s">
        <v>776</v>
      </c>
      <c r="N3191" t="s">
        <v>777</v>
      </c>
      <c r="O3191" t="s">
        <v>772</v>
      </c>
      <c r="P3191" t="s">
        <v>673</v>
      </c>
      <c r="Q3191" t="s">
        <v>749</v>
      </c>
      <c r="R3191" t="s">
        <v>376</v>
      </c>
      <c r="S3191" t="s">
        <v>1042</v>
      </c>
      <c r="T3191" t="s">
        <v>751</v>
      </c>
      <c r="U3191" t="s">
        <v>752</v>
      </c>
      <c r="V3191" t="s">
        <v>753</v>
      </c>
      <c r="W3191" t="s">
        <v>457</v>
      </c>
      <c r="X3191" t="s">
        <v>1181</v>
      </c>
      <c r="Y3191" t="s">
        <v>755</v>
      </c>
      <c r="Z3191" t="s">
        <v>380</v>
      </c>
      <c r="AA3191" t="s">
        <v>1175</v>
      </c>
      <c r="AB3191" t="s">
        <v>1176</v>
      </c>
      <c r="AC3191" t="s">
        <v>758</v>
      </c>
      <c r="AD3191" t="s">
        <v>1176</v>
      </c>
      <c r="AE3191" t="s">
        <v>768</v>
      </c>
      <c r="AF3191" t="s">
        <v>882</v>
      </c>
      <c r="AG3191" t="s">
        <v>761</v>
      </c>
      <c r="AH3191" t="s">
        <v>762</v>
      </c>
      <c r="AI3191" t="s">
        <v>883</v>
      </c>
      <c r="AJ3191">
        <v>25.21</v>
      </c>
      <c r="AK3191">
        <v>0</v>
      </c>
      <c r="AL3191">
        <v>0</v>
      </c>
      <c r="AM3191" t="s">
        <v>764</v>
      </c>
      <c r="AN3191" t="s">
        <v>764</v>
      </c>
      <c r="AO3191" t="s">
        <v>764</v>
      </c>
    </row>
    <row r="3192" spans="1:41" x14ac:dyDescent="0.35">
      <c r="A3192">
        <v>1025024</v>
      </c>
      <c r="B3192" t="s">
        <v>740</v>
      </c>
      <c r="C3192" t="s">
        <v>741</v>
      </c>
      <c r="D3192" t="s">
        <v>408</v>
      </c>
      <c r="E3192" t="s">
        <v>452</v>
      </c>
      <c r="F3192" t="s">
        <v>742</v>
      </c>
      <c r="G3192">
        <v>2021</v>
      </c>
      <c r="H3192">
        <v>6</v>
      </c>
      <c r="I3192" t="s">
        <v>743</v>
      </c>
      <c r="J3192" s="29">
        <v>44377</v>
      </c>
      <c r="K3192" t="s">
        <v>744</v>
      </c>
      <c r="L3192" t="s">
        <v>769</v>
      </c>
      <c r="M3192" t="s">
        <v>770</v>
      </c>
      <c r="N3192" t="s">
        <v>771</v>
      </c>
      <c r="O3192" t="s">
        <v>772</v>
      </c>
      <c r="P3192" t="s">
        <v>673</v>
      </c>
      <c r="Q3192" t="s">
        <v>749</v>
      </c>
      <c r="R3192" t="s">
        <v>376</v>
      </c>
      <c r="S3192" t="s">
        <v>1042</v>
      </c>
      <c r="T3192" t="s">
        <v>751</v>
      </c>
      <c r="U3192" t="s">
        <v>752</v>
      </c>
      <c r="V3192" t="s">
        <v>753</v>
      </c>
      <c r="W3192" t="s">
        <v>453</v>
      </c>
      <c r="X3192" t="s">
        <v>1188</v>
      </c>
      <c r="Y3192" t="s">
        <v>755</v>
      </c>
      <c r="Z3192" t="s">
        <v>380</v>
      </c>
      <c r="AA3192" t="s">
        <v>1175</v>
      </c>
      <c r="AB3192" t="s">
        <v>1176</v>
      </c>
      <c r="AC3192" t="s">
        <v>758</v>
      </c>
      <c r="AD3192" t="s">
        <v>1176</v>
      </c>
      <c r="AE3192" t="s">
        <v>768</v>
      </c>
      <c r="AF3192" t="s">
        <v>882</v>
      </c>
      <c r="AG3192" t="s">
        <v>761</v>
      </c>
      <c r="AH3192" t="s">
        <v>762</v>
      </c>
      <c r="AI3192" t="s">
        <v>883</v>
      </c>
      <c r="AJ3192">
        <v>677.2</v>
      </c>
      <c r="AK3192">
        <v>0</v>
      </c>
      <c r="AL3192">
        <v>0</v>
      </c>
      <c r="AM3192" t="s">
        <v>764</v>
      </c>
      <c r="AN3192" t="s">
        <v>764</v>
      </c>
      <c r="AO3192" t="s">
        <v>764</v>
      </c>
    </row>
    <row r="3193" spans="1:41" x14ac:dyDescent="0.35">
      <c r="A3193">
        <v>1025024</v>
      </c>
      <c r="B3193" t="s">
        <v>740</v>
      </c>
      <c r="C3193" t="s">
        <v>741</v>
      </c>
      <c r="D3193" t="s">
        <v>408</v>
      </c>
      <c r="E3193" t="s">
        <v>452</v>
      </c>
      <c r="F3193" t="s">
        <v>742</v>
      </c>
      <c r="G3193">
        <v>2021</v>
      </c>
      <c r="H3193">
        <v>6</v>
      </c>
      <c r="I3193" t="s">
        <v>743</v>
      </c>
      <c r="J3193" s="29">
        <v>44377</v>
      </c>
      <c r="K3193" t="s">
        <v>744</v>
      </c>
      <c r="L3193" t="s">
        <v>769</v>
      </c>
      <c r="M3193" t="s">
        <v>774</v>
      </c>
      <c r="N3193" t="s">
        <v>775</v>
      </c>
      <c r="O3193" t="s">
        <v>772</v>
      </c>
      <c r="P3193" t="s">
        <v>673</v>
      </c>
      <c r="Q3193" t="s">
        <v>749</v>
      </c>
      <c r="R3193" t="s">
        <v>376</v>
      </c>
      <c r="S3193" t="s">
        <v>1042</v>
      </c>
      <c r="T3193" t="s">
        <v>751</v>
      </c>
      <c r="U3193" t="s">
        <v>752</v>
      </c>
      <c r="V3193" t="s">
        <v>753</v>
      </c>
      <c r="W3193" t="s">
        <v>453</v>
      </c>
      <c r="X3193" t="s">
        <v>1188</v>
      </c>
      <c r="Y3193" t="s">
        <v>755</v>
      </c>
      <c r="Z3193" t="s">
        <v>380</v>
      </c>
      <c r="AA3193" t="s">
        <v>1175</v>
      </c>
      <c r="AB3193" t="s">
        <v>1176</v>
      </c>
      <c r="AC3193" t="s">
        <v>758</v>
      </c>
      <c r="AD3193" t="s">
        <v>1176</v>
      </c>
      <c r="AE3193" t="s">
        <v>768</v>
      </c>
      <c r="AF3193" t="s">
        <v>882</v>
      </c>
      <c r="AG3193" t="s">
        <v>761</v>
      </c>
      <c r="AH3193" t="s">
        <v>762</v>
      </c>
      <c r="AI3193" t="s">
        <v>883</v>
      </c>
      <c r="AJ3193">
        <v>-677.2</v>
      </c>
      <c r="AK3193">
        <v>0</v>
      </c>
      <c r="AL3193">
        <v>0</v>
      </c>
      <c r="AM3193" t="s">
        <v>764</v>
      </c>
      <c r="AN3193" t="s">
        <v>764</v>
      </c>
      <c r="AO3193" t="s">
        <v>764</v>
      </c>
    </row>
    <row r="3194" spans="1:41" x14ac:dyDescent="0.35">
      <c r="A3194">
        <v>1025024</v>
      </c>
      <c r="B3194" t="s">
        <v>740</v>
      </c>
      <c r="C3194" t="s">
        <v>741</v>
      </c>
      <c r="D3194" t="s">
        <v>408</v>
      </c>
      <c r="E3194" t="s">
        <v>452</v>
      </c>
      <c r="F3194" t="s">
        <v>742</v>
      </c>
      <c r="G3194">
        <v>2021</v>
      </c>
      <c r="H3194">
        <v>6</v>
      </c>
      <c r="I3194" t="s">
        <v>743</v>
      </c>
      <c r="J3194" s="29">
        <v>44377</v>
      </c>
      <c r="K3194" t="s">
        <v>744</v>
      </c>
      <c r="L3194" t="s">
        <v>769</v>
      </c>
      <c r="M3194" t="s">
        <v>776</v>
      </c>
      <c r="N3194" t="s">
        <v>777</v>
      </c>
      <c r="O3194" t="s">
        <v>772</v>
      </c>
      <c r="P3194" t="s">
        <v>673</v>
      </c>
      <c r="Q3194" t="s">
        <v>749</v>
      </c>
      <c r="R3194" t="s">
        <v>376</v>
      </c>
      <c r="S3194" t="s">
        <v>1042</v>
      </c>
      <c r="T3194" t="s">
        <v>751</v>
      </c>
      <c r="U3194" t="s">
        <v>752</v>
      </c>
      <c r="V3194" t="s">
        <v>753</v>
      </c>
      <c r="W3194" t="s">
        <v>453</v>
      </c>
      <c r="X3194" t="s">
        <v>1188</v>
      </c>
      <c r="Y3194" t="s">
        <v>755</v>
      </c>
      <c r="Z3194" t="s">
        <v>380</v>
      </c>
      <c r="AA3194" t="s">
        <v>1175</v>
      </c>
      <c r="AB3194" t="s">
        <v>1176</v>
      </c>
      <c r="AC3194" t="s">
        <v>758</v>
      </c>
      <c r="AD3194" t="s">
        <v>1176</v>
      </c>
      <c r="AE3194" t="s">
        <v>768</v>
      </c>
      <c r="AF3194" t="s">
        <v>882</v>
      </c>
      <c r="AG3194" t="s">
        <v>761</v>
      </c>
      <c r="AH3194" t="s">
        <v>762</v>
      </c>
      <c r="AI3194" t="s">
        <v>883</v>
      </c>
      <c r="AJ3194">
        <v>677.2</v>
      </c>
      <c r="AK3194">
        <v>0</v>
      </c>
      <c r="AL3194">
        <v>0</v>
      </c>
      <c r="AM3194" t="s">
        <v>764</v>
      </c>
      <c r="AN3194" t="s">
        <v>764</v>
      </c>
      <c r="AO3194" t="s">
        <v>764</v>
      </c>
    </row>
    <row r="3195" spans="1:41" x14ac:dyDescent="0.35">
      <c r="A3195">
        <v>1025022</v>
      </c>
      <c r="B3195" t="s">
        <v>740</v>
      </c>
      <c r="C3195" t="s">
        <v>741</v>
      </c>
      <c r="D3195" t="s">
        <v>408</v>
      </c>
      <c r="E3195" t="s">
        <v>448</v>
      </c>
      <c r="F3195" t="s">
        <v>742</v>
      </c>
      <c r="G3195">
        <v>2021</v>
      </c>
      <c r="H3195">
        <v>6</v>
      </c>
      <c r="I3195" t="s">
        <v>743</v>
      </c>
      <c r="J3195" s="29">
        <v>44377</v>
      </c>
      <c r="K3195" t="s">
        <v>744</v>
      </c>
      <c r="L3195" t="s">
        <v>769</v>
      </c>
      <c r="M3195" t="s">
        <v>770</v>
      </c>
      <c r="N3195" t="s">
        <v>771</v>
      </c>
      <c r="O3195" t="s">
        <v>772</v>
      </c>
      <c r="P3195" t="s">
        <v>673</v>
      </c>
      <c r="Q3195" t="s">
        <v>749</v>
      </c>
      <c r="R3195" t="s">
        <v>376</v>
      </c>
      <c r="S3195" t="s">
        <v>1042</v>
      </c>
      <c r="T3195" t="s">
        <v>751</v>
      </c>
      <c r="U3195" t="s">
        <v>752</v>
      </c>
      <c r="V3195" t="s">
        <v>753</v>
      </c>
      <c r="W3195" t="s">
        <v>449</v>
      </c>
      <c r="X3195" t="s">
        <v>1196</v>
      </c>
      <c r="Y3195" t="s">
        <v>755</v>
      </c>
      <c r="Z3195" t="s">
        <v>380</v>
      </c>
      <c r="AA3195" t="s">
        <v>1175</v>
      </c>
      <c r="AB3195" t="s">
        <v>1176</v>
      </c>
      <c r="AC3195" t="s">
        <v>758</v>
      </c>
      <c r="AD3195" t="s">
        <v>1176</v>
      </c>
      <c r="AE3195" t="s">
        <v>768</v>
      </c>
      <c r="AF3195" t="s">
        <v>882</v>
      </c>
      <c r="AG3195" t="s">
        <v>761</v>
      </c>
      <c r="AH3195" t="s">
        <v>762</v>
      </c>
      <c r="AI3195" t="s">
        <v>883</v>
      </c>
      <c r="AJ3195">
        <v>571.16999999999996</v>
      </c>
      <c r="AK3195">
        <v>0</v>
      </c>
      <c r="AL3195">
        <v>0</v>
      </c>
      <c r="AM3195" t="s">
        <v>764</v>
      </c>
      <c r="AN3195" t="s">
        <v>764</v>
      </c>
      <c r="AO3195" t="s">
        <v>764</v>
      </c>
    </row>
    <row r="3196" spans="1:41" x14ac:dyDescent="0.35">
      <c r="A3196">
        <v>1025022</v>
      </c>
      <c r="B3196" t="s">
        <v>740</v>
      </c>
      <c r="C3196" t="s">
        <v>741</v>
      </c>
      <c r="D3196" t="s">
        <v>408</v>
      </c>
      <c r="E3196" t="s">
        <v>448</v>
      </c>
      <c r="F3196" t="s">
        <v>742</v>
      </c>
      <c r="G3196">
        <v>2021</v>
      </c>
      <c r="H3196">
        <v>6</v>
      </c>
      <c r="I3196" t="s">
        <v>743</v>
      </c>
      <c r="J3196" s="29">
        <v>44377</v>
      </c>
      <c r="K3196" t="s">
        <v>744</v>
      </c>
      <c r="L3196" t="s">
        <v>769</v>
      </c>
      <c r="M3196" t="s">
        <v>774</v>
      </c>
      <c r="N3196" t="s">
        <v>775</v>
      </c>
      <c r="O3196" t="s">
        <v>772</v>
      </c>
      <c r="P3196" t="s">
        <v>673</v>
      </c>
      <c r="Q3196" t="s">
        <v>749</v>
      </c>
      <c r="R3196" t="s">
        <v>376</v>
      </c>
      <c r="S3196" t="s">
        <v>1042</v>
      </c>
      <c r="T3196" t="s">
        <v>751</v>
      </c>
      <c r="U3196" t="s">
        <v>752</v>
      </c>
      <c r="V3196" t="s">
        <v>753</v>
      </c>
      <c r="W3196" t="s">
        <v>449</v>
      </c>
      <c r="X3196" t="s">
        <v>1196</v>
      </c>
      <c r="Y3196" t="s">
        <v>755</v>
      </c>
      <c r="Z3196" t="s">
        <v>380</v>
      </c>
      <c r="AA3196" t="s">
        <v>1175</v>
      </c>
      <c r="AB3196" t="s">
        <v>1176</v>
      </c>
      <c r="AC3196" t="s">
        <v>758</v>
      </c>
      <c r="AD3196" t="s">
        <v>1176</v>
      </c>
      <c r="AE3196" t="s">
        <v>768</v>
      </c>
      <c r="AF3196" t="s">
        <v>882</v>
      </c>
      <c r="AG3196" t="s">
        <v>761</v>
      </c>
      <c r="AH3196" t="s">
        <v>762</v>
      </c>
      <c r="AI3196" t="s">
        <v>883</v>
      </c>
      <c r="AJ3196">
        <v>-571.16999999999996</v>
      </c>
      <c r="AK3196">
        <v>0</v>
      </c>
      <c r="AL3196">
        <v>0</v>
      </c>
      <c r="AM3196" t="s">
        <v>764</v>
      </c>
      <c r="AN3196" t="s">
        <v>764</v>
      </c>
      <c r="AO3196" t="s">
        <v>764</v>
      </c>
    </row>
    <row r="3197" spans="1:41" x14ac:dyDescent="0.35">
      <c r="A3197">
        <v>1025022</v>
      </c>
      <c r="B3197" t="s">
        <v>740</v>
      </c>
      <c r="C3197" t="s">
        <v>741</v>
      </c>
      <c r="D3197" t="s">
        <v>408</v>
      </c>
      <c r="E3197" t="s">
        <v>448</v>
      </c>
      <c r="F3197" t="s">
        <v>742</v>
      </c>
      <c r="G3197">
        <v>2021</v>
      </c>
      <c r="H3197">
        <v>6</v>
      </c>
      <c r="I3197" t="s">
        <v>743</v>
      </c>
      <c r="J3197" s="29">
        <v>44377</v>
      </c>
      <c r="K3197" t="s">
        <v>744</v>
      </c>
      <c r="L3197" t="s">
        <v>769</v>
      </c>
      <c r="M3197" t="s">
        <v>776</v>
      </c>
      <c r="N3197" t="s">
        <v>777</v>
      </c>
      <c r="O3197" t="s">
        <v>772</v>
      </c>
      <c r="P3197" t="s">
        <v>673</v>
      </c>
      <c r="Q3197" t="s">
        <v>749</v>
      </c>
      <c r="R3197" t="s">
        <v>376</v>
      </c>
      <c r="S3197" t="s">
        <v>1042</v>
      </c>
      <c r="T3197" t="s">
        <v>751</v>
      </c>
      <c r="U3197" t="s">
        <v>752</v>
      </c>
      <c r="V3197" t="s">
        <v>753</v>
      </c>
      <c r="W3197" t="s">
        <v>449</v>
      </c>
      <c r="X3197" t="s">
        <v>1196</v>
      </c>
      <c r="Y3197" t="s">
        <v>755</v>
      </c>
      <c r="Z3197" t="s">
        <v>380</v>
      </c>
      <c r="AA3197" t="s">
        <v>1175</v>
      </c>
      <c r="AB3197" t="s">
        <v>1176</v>
      </c>
      <c r="AC3197" t="s">
        <v>758</v>
      </c>
      <c r="AD3197" t="s">
        <v>1176</v>
      </c>
      <c r="AE3197" t="s">
        <v>768</v>
      </c>
      <c r="AF3197" t="s">
        <v>882</v>
      </c>
      <c r="AG3197" t="s">
        <v>761</v>
      </c>
      <c r="AH3197" t="s">
        <v>762</v>
      </c>
      <c r="AI3197" t="s">
        <v>883</v>
      </c>
      <c r="AJ3197">
        <v>571.16999999999996</v>
      </c>
      <c r="AK3197">
        <v>0</v>
      </c>
      <c r="AL3197">
        <v>0</v>
      </c>
      <c r="AM3197" t="s">
        <v>764</v>
      </c>
      <c r="AN3197" t="s">
        <v>764</v>
      </c>
      <c r="AO3197" t="s">
        <v>764</v>
      </c>
    </row>
    <row r="3198" spans="1:41" x14ac:dyDescent="0.35">
      <c r="A3198">
        <v>1025016</v>
      </c>
      <c r="B3198" t="s">
        <v>740</v>
      </c>
      <c r="C3198" t="s">
        <v>741</v>
      </c>
      <c r="D3198" t="s">
        <v>408</v>
      </c>
      <c r="E3198" t="s">
        <v>438</v>
      </c>
      <c r="F3198" t="s">
        <v>742</v>
      </c>
      <c r="G3198">
        <v>2021</v>
      </c>
      <c r="H3198">
        <v>6</v>
      </c>
      <c r="I3198" t="s">
        <v>743</v>
      </c>
      <c r="J3198" s="29">
        <v>44377</v>
      </c>
      <c r="K3198" t="s">
        <v>744</v>
      </c>
      <c r="L3198" t="s">
        <v>769</v>
      </c>
      <c r="M3198" t="s">
        <v>770</v>
      </c>
      <c r="N3198" t="s">
        <v>771</v>
      </c>
      <c r="O3198" t="s">
        <v>772</v>
      </c>
      <c r="P3198" t="s">
        <v>673</v>
      </c>
      <c r="Q3198" t="s">
        <v>749</v>
      </c>
      <c r="R3198" t="s">
        <v>376</v>
      </c>
      <c r="S3198" t="s">
        <v>1042</v>
      </c>
      <c r="T3198" t="s">
        <v>751</v>
      </c>
      <c r="U3198" t="s">
        <v>752</v>
      </c>
      <c r="V3198" t="s">
        <v>753</v>
      </c>
      <c r="W3198" t="s">
        <v>439</v>
      </c>
      <c r="X3198" t="s">
        <v>1197</v>
      </c>
      <c r="Y3198" t="s">
        <v>755</v>
      </c>
      <c r="Z3198" t="s">
        <v>380</v>
      </c>
      <c r="AA3198" t="s">
        <v>1175</v>
      </c>
      <c r="AB3198" t="s">
        <v>1176</v>
      </c>
      <c r="AC3198" t="s">
        <v>758</v>
      </c>
      <c r="AD3198" t="s">
        <v>1176</v>
      </c>
      <c r="AE3198" t="s">
        <v>768</v>
      </c>
      <c r="AF3198" t="s">
        <v>882</v>
      </c>
      <c r="AG3198" t="s">
        <v>761</v>
      </c>
      <c r="AH3198" t="s">
        <v>762</v>
      </c>
      <c r="AI3198" t="s">
        <v>883</v>
      </c>
      <c r="AJ3198">
        <v>378.19</v>
      </c>
      <c r="AK3198">
        <v>0</v>
      </c>
      <c r="AL3198">
        <v>0</v>
      </c>
      <c r="AM3198" t="s">
        <v>764</v>
      </c>
      <c r="AN3198" t="s">
        <v>764</v>
      </c>
      <c r="AO3198" t="s">
        <v>764</v>
      </c>
    </row>
    <row r="3199" spans="1:41" x14ac:dyDescent="0.35">
      <c r="A3199">
        <v>1025016</v>
      </c>
      <c r="B3199" t="s">
        <v>740</v>
      </c>
      <c r="C3199" t="s">
        <v>741</v>
      </c>
      <c r="D3199" t="s">
        <v>408</v>
      </c>
      <c r="E3199" t="s">
        <v>438</v>
      </c>
      <c r="F3199" t="s">
        <v>742</v>
      </c>
      <c r="G3199">
        <v>2021</v>
      </c>
      <c r="H3199">
        <v>6</v>
      </c>
      <c r="I3199" t="s">
        <v>743</v>
      </c>
      <c r="J3199" s="29">
        <v>44377</v>
      </c>
      <c r="K3199" t="s">
        <v>744</v>
      </c>
      <c r="L3199" t="s">
        <v>769</v>
      </c>
      <c r="M3199" t="s">
        <v>774</v>
      </c>
      <c r="N3199" t="s">
        <v>775</v>
      </c>
      <c r="O3199" t="s">
        <v>772</v>
      </c>
      <c r="P3199" t="s">
        <v>673</v>
      </c>
      <c r="Q3199" t="s">
        <v>749</v>
      </c>
      <c r="R3199" t="s">
        <v>376</v>
      </c>
      <c r="S3199" t="s">
        <v>1042</v>
      </c>
      <c r="T3199" t="s">
        <v>751</v>
      </c>
      <c r="U3199" t="s">
        <v>752</v>
      </c>
      <c r="V3199" t="s">
        <v>753</v>
      </c>
      <c r="W3199" t="s">
        <v>439</v>
      </c>
      <c r="X3199" t="s">
        <v>1197</v>
      </c>
      <c r="Y3199" t="s">
        <v>755</v>
      </c>
      <c r="Z3199" t="s">
        <v>380</v>
      </c>
      <c r="AA3199" t="s">
        <v>1175</v>
      </c>
      <c r="AB3199" t="s">
        <v>1176</v>
      </c>
      <c r="AC3199" t="s">
        <v>758</v>
      </c>
      <c r="AD3199" t="s">
        <v>1176</v>
      </c>
      <c r="AE3199" t="s">
        <v>768</v>
      </c>
      <c r="AF3199" t="s">
        <v>882</v>
      </c>
      <c r="AG3199" t="s">
        <v>761</v>
      </c>
      <c r="AH3199" t="s">
        <v>762</v>
      </c>
      <c r="AI3199" t="s">
        <v>883</v>
      </c>
      <c r="AJ3199">
        <v>-378.19</v>
      </c>
      <c r="AK3199">
        <v>0</v>
      </c>
      <c r="AL3199">
        <v>0</v>
      </c>
      <c r="AM3199" t="s">
        <v>764</v>
      </c>
      <c r="AN3199" t="s">
        <v>764</v>
      </c>
      <c r="AO3199" t="s">
        <v>764</v>
      </c>
    </row>
    <row r="3200" spans="1:41" x14ac:dyDescent="0.35">
      <c r="A3200">
        <v>1025016</v>
      </c>
      <c r="B3200" t="s">
        <v>740</v>
      </c>
      <c r="C3200" t="s">
        <v>741</v>
      </c>
      <c r="D3200" t="s">
        <v>408</v>
      </c>
      <c r="E3200" t="s">
        <v>438</v>
      </c>
      <c r="F3200" t="s">
        <v>742</v>
      </c>
      <c r="G3200">
        <v>2021</v>
      </c>
      <c r="H3200">
        <v>6</v>
      </c>
      <c r="I3200" t="s">
        <v>743</v>
      </c>
      <c r="J3200" s="29">
        <v>44377</v>
      </c>
      <c r="K3200" t="s">
        <v>744</v>
      </c>
      <c r="L3200" t="s">
        <v>769</v>
      </c>
      <c r="M3200" t="s">
        <v>776</v>
      </c>
      <c r="N3200" t="s">
        <v>777</v>
      </c>
      <c r="O3200" t="s">
        <v>772</v>
      </c>
      <c r="P3200" t="s">
        <v>673</v>
      </c>
      <c r="Q3200" t="s">
        <v>749</v>
      </c>
      <c r="R3200" t="s">
        <v>376</v>
      </c>
      <c r="S3200" t="s">
        <v>1042</v>
      </c>
      <c r="T3200" t="s">
        <v>751</v>
      </c>
      <c r="U3200" t="s">
        <v>752</v>
      </c>
      <c r="V3200" t="s">
        <v>753</v>
      </c>
      <c r="W3200" t="s">
        <v>439</v>
      </c>
      <c r="X3200" t="s">
        <v>1197</v>
      </c>
      <c r="Y3200" t="s">
        <v>755</v>
      </c>
      <c r="Z3200" t="s">
        <v>380</v>
      </c>
      <c r="AA3200" t="s">
        <v>1175</v>
      </c>
      <c r="AB3200" t="s">
        <v>1176</v>
      </c>
      <c r="AC3200" t="s">
        <v>758</v>
      </c>
      <c r="AD3200" t="s">
        <v>1176</v>
      </c>
      <c r="AE3200" t="s">
        <v>768</v>
      </c>
      <c r="AF3200" t="s">
        <v>882</v>
      </c>
      <c r="AG3200" t="s">
        <v>761</v>
      </c>
      <c r="AH3200" t="s">
        <v>762</v>
      </c>
      <c r="AI3200" t="s">
        <v>883</v>
      </c>
      <c r="AJ3200">
        <v>378.19</v>
      </c>
      <c r="AK3200">
        <v>0</v>
      </c>
      <c r="AL3200">
        <v>0</v>
      </c>
      <c r="AM3200" t="s">
        <v>764</v>
      </c>
      <c r="AN3200" t="s">
        <v>764</v>
      </c>
      <c r="AO3200" t="s">
        <v>764</v>
      </c>
    </row>
    <row r="3201" spans="1:41" x14ac:dyDescent="0.35">
      <c r="A3201">
        <v>1025014</v>
      </c>
      <c r="B3201" t="s">
        <v>740</v>
      </c>
      <c r="C3201" t="s">
        <v>741</v>
      </c>
      <c r="D3201" t="s">
        <v>408</v>
      </c>
      <c r="E3201" t="s">
        <v>432</v>
      </c>
      <c r="F3201" t="s">
        <v>742</v>
      </c>
      <c r="G3201">
        <v>2021</v>
      </c>
      <c r="H3201">
        <v>6</v>
      </c>
      <c r="I3201" t="s">
        <v>743</v>
      </c>
      <c r="J3201" s="29">
        <v>44377</v>
      </c>
      <c r="K3201" t="s">
        <v>744</v>
      </c>
      <c r="L3201" t="s">
        <v>769</v>
      </c>
      <c r="M3201" t="s">
        <v>770</v>
      </c>
      <c r="N3201" t="s">
        <v>771</v>
      </c>
      <c r="O3201" t="s">
        <v>772</v>
      </c>
      <c r="P3201" t="s">
        <v>673</v>
      </c>
      <c r="Q3201" t="s">
        <v>749</v>
      </c>
      <c r="R3201" t="s">
        <v>376</v>
      </c>
      <c r="S3201" t="s">
        <v>1042</v>
      </c>
      <c r="T3201" t="s">
        <v>751</v>
      </c>
      <c r="U3201" t="s">
        <v>752</v>
      </c>
      <c r="V3201" t="s">
        <v>753</v>
      </c>
      <c r="W3201" t="s">
        <v>433</v>
      </c>
      <c r="X3201" t="s">
        <v>1178</v>
      </c>
      <c r="Y3201" t="s">
        <v>755</v>
      </c>
      <c r="Z3201" t="s">
        <v>380</v>
      </c>
      <c r="AA3201" t="s">
        <v>1175</v>
      </c>
      <c r="AB3201" t="s">
        <v>1176</v>
      </c>
      <c r="AC3201" t="s">
        <v>758</v>
      </c>
      <c r="AD3201" t="s">
        <v>1176</v>
      </c>
      <c r="AE3201" t="s">
        <v>768</v>
      </c>
      <c r="AF3201" t="s">
        <v>882</v>
      </c>
      <c r="AG3201" t="s">
        <v>761</v>
      </c>
      <c r="AH3201" t="s">
        <v>762</v>
      </c>
      <c r="AI3201" t="s">
        <v>883</v>
      </c>
      <c r="AJ3201">
        <v>6961.73</v>
      </c>
      <c r="AK3201">
        <v>0</v>
      </c>
      <c r="AL3201">
        <v>0</v>
      </c>
      <c r="AM3201" t="s">
        <v>764</v>
      </c>
      <c r="AN3201" t="s">
        <v>764</v>
      </c>
      <c r="AO3201" t="s">
        <v>764</v>
      </c>
    </row>
    <row r="3202" spans="1:41" x14ac:dyDescent="0.35">
      <c r="A3202">
        <v>1025014</v>
      </c>
      <c r="B3202" t="s">
        <v>740</v>
      </c>
      <c r="C3202" t="s">
        <v>741</v>
      </c>
      <c r="D3202" t="s">
        <v>408</v>
      </c>
      <c r="E3202" t="s">
        <v>432</v>
      </c>
      <c r="F3202" t="s">
        <v>742</v>
      </c>
      <c r="G3202">
        <v>2021</v>
      </c>
      <c r="H3202">
        <v>6</v>
      </c>
      <c r="I3202" t="s">
        <v>743</v>
      </c>
      <c r="J3202" s="29">
        <v>44377</v>
      </c>
      <c r="K3202" t="s">
        <v>744</v>
      </c>
      <c r="L3202" t="s">
        <v>769</v>
      </c>
      <c r="M3202" t="s">
        <v>774</v>
      </c>
      <c r="N3202" t="s">
        <v>775</v>
      </c>
      <c r="O3202" t="s">
        <v>772</v>
      </c>
      <c r="P3202" t="s">
        <v>673</v>
      </c>
      <c r="Q3202" t="s">
        <v>749</v>
      </c>
      <c r="R3202" t="s">
        <v>376</v>
      </c>
      <c r="S3202" t="s">
        <v>1042</v>
      </c>
      <c r="T3202" t="s">
        <v>751</v>
      </c>
      <c r="U3202" t="s">
        <v>752</v>
      </c>
      <c r="V3202" t="s">
        <v>753</v>
      </c>
      <c r="W3202" t="s">
        <v>433</v>
      </c>
      <c r="X3202" t="s">
        <v>1178</v>
      </c>
      <c r="Y3202" t="s">
        <v>755</v>
      </c>
      <c r="Z3202" t="s">
        <v>380</v>
      </c>
      <c r="AA3202" t="s">
        <v>1175</v>
      </c>
      <c r="AB3202" t="s">
        <v>1176</v>
      </c>
      <c r="AC3202" t="s">
        <v>758</v>
      </c>
      <c r="AD3202" t="s">
        <v>1176</v>
      </c>
      <c r="AE3202" t="s">
        <v>768</v>
      </c>
      <c r="AF3202" t="s">
        <v>882</v>
      </c>
      <c r="AG3202" t="s">
        <v>761</v>
      </c>
      <c r="AH3202" t="s">
        <v>762</v>
      </c>
      <c r="AI3202" t="s">
        <v>883</v>
      </c>
      <c r="AJ3202">
        <v>-6961.73</v>
      </c>
      <c r="AK3202">
        <v>0</v>
      </c>
      <c r="AL3202">
        <v>0</v>
      </c>
      <c r="AM3202" t="s">
        <v>764</v>
      </c>
      <c r="AN3202" t="s">
        <v>764</v>
      </c>
      <c r="AO3202" t="s">
        <v>764</v>
      </c>
    </row>
    <row r="3203" spans="1:41" x14ac:dyDescent="0.35">
      <c r="A3203">
        <v>1025014</v>
      </c>
      <c r="B3203" t="s">
        <v>740</v>
      </c>
      <c r="C3203" t="s">
        <v>741</v>
      </c>
      <c r="D3203" t="s">
        <v>408</v>
      </c>
      <c r="E3203" t="s">
        <v>432</v>
      </c>
      <c r="F3203" t="s">
        <v>742</v>
      </c>
      <c r="G3203">
        <v>2021</v>
      </c>
      <c r="H3203">
        <v>6</v>
      </c>
      <c r="I3203" t="s">
        <v>743</v>
      </c>
      <c r="J3203" s="29">
        <v>44377</v>
      </c>
      <c r="K3203" t="s">
        <v>744</v>
      </c>
      <c r="L3203" t="s">
        <v>769</v>
      </c>
      <c r="M3203" t="s">
        <v>776</v>
      </c>
      <c r="N3203" t="s">
        <v>777</v>
      </c>
      <c r="O3203" t="s">
        <v>772</v>
      </c>
      <c r="P3203" t="s">
        <v>673</v>
      </c>
      <c r="Q3203" t="s">
        <v>749</v>
      </c>
      <c r="R3203" t="s">
        <v>376</v>
      </c>
      <c r="S3203" t="s">
        <v>1042</v>
      </c>
      <c r="T3203" t="s">
        <v>751</v>
      </c>
      <c r="U3203" t="s">
        <v>752</v>
      </c>
      <c r="V3203" t="s">
        <v>753</v>
      </c>
      <c r="W3203" t="s">
        <v>433</v>
      </c>
      <c r="X3203" t="s">
        <v>1178</v>
      </c>
      <c r="Y3203" t="s">
        <v>755</v>
      </c>
      <c r="Z3203" t="s">
        <v>380</v>
      </c>
      <c r="AA3203" t="s">
        <v>1175</v>
      </c>
      <c r="AB3203" t="s">
        <v>1176</v>
      </c>
      <c r="AC3203" t="s">
        <v>758</v>
      </c>
      <c r="AD3203" t="s">
        <v>1176</v>
      </c>
      <c r="AE3203" t="s">
        <v>768</v>
      </c>
      <c r="AF3203" t="s">
        <v>882</v>
      </c>
      <c r="AG3203" t="s">
        <v>761</v>
      </c>
      <c r="AH3203" t="s">
        <v>762</v>
      </c>
      <c r="AI3203" t="s">
        <v>883</v>
      </c>
      <c r="AJ3203">
        <v>6961.73</v>
      </c>
      <c r="AK3203">
        <v>0</v>
      </c>
      <c r="AL3203">
        <v>0</v>
      </c>
      <c r="AM3203" t="s">
        <v>764</v>
      </c>
      <c r="AN3203" t="s">
        <v>764</v>
      </c>
      <c r="AO3203" t="s">
        <v>764</v>
      </c>
    </row>
    <row r="3204" spans="1:41" x14ac:dyDescent="0.35">
      <c r="A3204">
        <v>1025026</v>
      </c>
      <c r="B3204" t="s">
        <v>740</v>
      </c>
      <c r="C3204" t="s">
        <v>741</v>
      </c>
      <c r="D3204" t="s">
        <v>408</v>
      </c>
      <c r="E3204" t="s">
        <v>458</v>
      </c>
      <c r="F3204" t="s">
        <v>742</v>
      </c>
      <c r="G3204">
        <v>2021</v>
      </c>
      <c r="H3204">
        <v>6</v>
      </c>
      <c r="I3204" t="s">
        <v>743</v>
      </c>
      <c r="J3204" s="29">
        <v>44377</v>
      </c>
      <c r="K3204" t="s">
        <v>744</v>
      </c>
      <c r="L3204" t="s">
        <v>769</v>
      </c>
      <c r="M3204" t="s">
        <v>770</v>
      </c>
      <c r="N3204" t="s">
        <v>771</v>
      </c>
      <c r="O3204" t="s">
        <v>772</v>
      </c>
      <c r="P3204" t="s">
        <v>673</v>
      </c>
      <c r="Q3204" t="s">
        <v>749</v>
      </c>
      <c r="R3204" t="s">
        <v>376</v>
      </c>
      <c r="S3204" t="s">
        <v>1042</v>
      </c>
      <c r="T3204" t="s">
        <v>751</v>
      </c>
      <c r="U3204" t="s">
        <v>752</v>
      </c>
      <c r="V3204" t="s">
        <v>753</v>
      </c>
      <c r="W3204" t="s">
        <v>459</v>
      </c>
      <c r="X3204" t="s">
        <v>1187</v>
      </c>
      <c r="Y3204" t="s">
        <v>755</v>
      </c>
      <c r="Z3204" t="s">
        <v>380</v>
      </c>
      <c r="AA3204" t="s">
        <v>1175</v>
      </c>
      <c r="AB3204" t="s">
        <v>1176</v>
      </c>
      <c r="AC3204" t="s">
        <v>758</v>
      </c>
      <c r="AD3204" t="s">
        <v>1176</v>
      </c>
      <c r="AE3204" t="s">
        <v>768</v>
      </c>
      <c r="AF3204" t="s">
        <v>882</v>
      </c>
      <c r="AG3204" t="s">
        <v>761</v>
      </c>
      <c r="AH3204" t="s">
        <v>762</v>
      </c>
      <c r="AI3204" t="s">
        <v>883</v>
      </c>
      <c r="AJ3204">
        <v>1098.47</v>
      </c>
      <c r="AK3204">
        <v>0</v>
      </c>
      <c r="AL3204">
        <v>0</v>
      </c>
      <c r="AM3204" t="s">
        <v>764</v>
      </c>
      <c r="AN3204" t="s">
        <v>764</v>
      </c>
      <c r="AO3204" t="s">
        <v>764</v>
      </c>
    </row>
    <row r="3205" spans="1:41" x14ac:dyDescent="0.35">
      <c r="A3205">
        <v>1025026</v>
      </c>
      <c r="B3205" t="s">
        <v>740</v>
      </c>
      <c r="C3205" t="s">
        <v>741</v>
      </c>
      <c r="D3205" t="s">
        <v>408</v>
      </c>
      <c r="E3205" t="s">
        <v>458</v>
      </c>
      <c r="F3205" t="s">
        <v>742</v>
      </c>
      <c r="G3205">
        <v>2021</v>
      </c>
      <c r="H3205">
        <v>6</v>
      </c>
      <c r="I3205" t="s">
        <v>743</v>
      </c>
      <c r="J3205" s="29">
        <v>44377</v>
      </c>
      <c r="K3205" t="s">
        <v>744</v>
      </c>
      <c r="L3205" t="s">
        <v>769</v>
      </c>
      <c r="M3205" t="s">
        <v>774</v>
      </c>
      <c r="N3205" t="s">
        <v>775</v>
      </c>
      <c r="O3205" t="s">
        <v>772</v>
      </c>
      <c r="P3205" t="s">
        <v>673</v>
      </c>
      <c r="Q3205" t="s">
        <v>749</v>
      </c>
      <c r="R3205" t="s">
        <v>376</v>
      </c>
      <c r="S3205" t="s">
        <v>1042</v>
      </c>
      <c r="T3205" t="s">
        <v>751</v>
      </c>
      <c r="U3205" t="s">
        <v>752</v>
      </c>
      <c r="V3205" t="s">
        <v>753</v>
      </c>
      <c r="W3205" t="s">
        <v>459</v>
      </c>
      <c r="X3205" t="s">
        <v>1187</v>
      </c>
      <c r="Y3205" t="s">
        <v>755</v>
      </c>
      <c r="Z3205" t="s">
        <v>380</v>
      </c>
      <c r="AA3205" t="s">
        <v>1175</v>
      </c>
      <c r="AB3205" t="s">
        <v>1176</v>
      </c>
      <c r="AC3205" t="s">
        <v>758</v>
      </c>
      <c r="AD3205" t="s">
        <v>1176</v>
      </c>
      <c r="AE3205" t="s">
        <v>768</v>
      </c>
      <c r="AF3205" t="s">
        <v>882</v>
      </c>
      <c r="AG3205" t="s">
        <v>761</v>
      </c>
      <c r="AH3205" t="s">
        <v>762</v>
      </c>
      <c r="AI3205" t="s">
        <v>883</v>
      </c>
      <c r="AJ3205">
        <v>-1098.47</v>
      </c>
      <c r="AK3205">
        <v>0</v>
      </c>
      <c r="AL3205">
        <v>0</v>
      </c>
      <c r="AM3205" t="s">
        <v>764</v>
      </c>
      <c r="AN3205" t="s">
        <v>764</v>
      </c>
      <c r="AO3205" t="s">
        <v>764</v>
      </c>
    </row>
    <row r="3206" spans="1:41" x14ac:dyDescent="0.35">
      <c r="A3206">
        <v>1025026</v>
      </c>
      <c r="B3206" t="s">
        <v>740</v>
      </c>
      <c r="C3206" t="s">
        <v>741</v>
      </c>
      <c r="D3206" t="s">
        <v>408</v>
      </c>
      <c r="E3206" t="s">
        <v>458</v>
      </c>
      <c r="F3206" t="s">
        <v>742</v>
      </c>
      <c r="G3206">
        <v>2021</v>
      </c>
      <c r="H3206">
        <v>6</v>
      </c>
      <c r="I3206" t="s">
        <v>743</v>
      </c>
      <c r="J3206" s="29">
        <v>44377</v>
      </c>
      <c r="K3206" t="s">
        <v>744</v>
      </c>
      <c r="L3206" t="s">
        <v>769</v>
      </c>
      <c r="M3206" t="s">
        <v>776</v>
      </c>
      <c r="N3206" t="s">
        <v>777</v>
      </c>
      <c r="O3206" t="s">
        <v>772</v>
      </c>
      <c r="P3206" t="s">
        <v>673</v>
      </c>
      <c r="Q3206" t="s">
        <v>749</v>
      </c>
      <c r="R3206" t="s">
        <v>376</v>
      </c>
      <c r="S3206" t="s">
        <v>1042</v>
      </c>
      <c r="T3206" t="s">
        <v>751</v>
      </c>
      <c r="U3206" t="s">
        <v>752</v>
      </c>
      <c r="V3206" t="s">
        <v>753</v>
      </c>
      <c r="W3206" t="s">
        <v>459</v>
      </c>
      <c r="X3206" t="s">
        <v>1187</v>
      </c>
      <c r="Y3206" t="s">
        <v>755</v>
      </c>
      <c r="Z3206" t="s">
        <v>380</v>
      </c>
      <c r="AA3206" t="s">
        <v>1175</v>
      </c>
      <c r="AB3206" t="s">
        <v>1176</v>
      </c>
      <c r="AC3206" t="s">
        <v>758</v>
      </c>
      <c r="AD3206" t="s">
        <v>1176</v>
      </c>
      <c r="AE3206" t="s">
        <v>768</v>
      </c>
      <c r="AF3206" t="s">
        <v>882</v>
      </c>
      <c r="AG3206" t="s">
        <v>761</v>
      </c>
      <c r="AH3206" t="s">
        <v>762</v>
      </c>
      <c r="AI3206" t="s">
        <v>883</v>
      </c>
      <c r="AJ3206">
        <v>1098.47</v>
      </c>
      <c r="AK3206">
        <v>0</v>
      </c>
      <c r="AL3206">
        <v>0</v>
      </c>
      <c r="AM3206" t="s">
        <v>764</v>
      </c>
      <c r="AN3206" t="s">
        <v>764</v>
      </c>
      <c r="AO3206" t="s">
        <v>764</v>
      </c>
    </row>
    <row r="3207" spans="1:41" x14ac:dyDescent="0.35">
      <c r="A3207">
        <v>1060735</v>
      </c>
      <c r="B3207" t="s">
        <v>740</v>
      </c>
      <c r="C3207" t="s">
        <v>741</v>
      </c>
      <c r="D3207" t="s">
        <v>408</v>
      </c>
      <c r="E3207" t="s">
        <v>450</v>
      </c>
      <c r="F3207" t="s">
        <v>742</v>
      </c>
      <c r="G3207">
        <v>2021</v>
      </c>
      <c r="H3207">
        <v>6</v>
      </c>
      <c r="I3207" t="s">
        <v>743</v>
      </c>
      <c r="J3207" s="29">
        <v>44377</v>
      </c>
      <c r="K3207" t="s">
        <v>744</v>
      </c>
      <c r="L3207" t="s">
        <v>769</v>
      </c>
      <c r="M3207" t="s">
        <v>770</v>
      </c>
      <c r="N3207" t="s">
        <v>771</v>
      </c>
      <c r="O3207" t="s">
        <v>772</v>
      </c>
      <c r="P3207" t="s">
        <v>673</v>
      </c>
      <c r="Q3207" t="s">
        <v>749</v>
      </c>
      <c r="R3207" t="s">
        <v>376</v>
      </c>
      <c r="S3207" t="s">
        <v>1042</v>
      </c>
      <c r="T3207" t="s">
        <v>751</v>
      </c>
      <c r="U3207" t="s">
        <v>752</v>
      </c>
      <c r="V3207" t="s">
        <v>753</v>
      </c>
      <c r="W3207" t="s">
        <v>451</v>
      </c>
      <c r="X3207" t="s">
        <v>1186</v>
      </c>
      <c r="Y3207" t="s">
        <v>755</v>
      </c>
      <c r="Z3207" t="s">
        <v>380</v>
      </c>
      <c r="AA3207" t="s">
        <v>1175</v>
      </c>
      <c r="AB3207" t="s">
        <v>1176</v>
      </c>
      <c r="AC3207" t="s">
        <v>758</v>
      </c>
      <c r="AD3207" t="s">
        <v>1176</v>
      </c>
      <c r="AE3207" t="s">
        <v>768</v>
      </c>
      <c r="AF3207" t="s">
        <v>882</v>
      </c>
      <c r="AG3207" t="s">
        <v>761</v>
      </c>
      <c r="AH3207" t="s">
        <v>762</v>
      </c>
      <c r="AI3207" t="s">
        <v>883</v>
      </c>
      <c r="AJ3207">
        <v>80.69</v>
      </c>
      <c r="AK3207">
        <v>0</v>
      </c>
      <c r="AL3207">
        <v>0</v>
      </c>
      <c r="AM3207" t="s">
        <v>764</v>
      </c>
      <c r="AN3207" t="s">
        <v>764</v>
      </c>
      <c r="AO3207" t="s">
        <v>764</v>
      </c>
    </row>
    <row r="3208" spans="1:41" x14ac:dyDescent="0.35">
      <c r="A3208">
        <v>1060735</v>
      </c>
      <c r="B3208" t="s">
        <v>740</v>
      </c>
      <c r="C3208" t="s">
        <v>741</v>
      </c>
      <c r="D3208" t="s">
        <v>408</v>
      </c>
      <c r="E3208" t="s">
        <v>450</v>
      </c>
      <c r="F3208" t="s">
        <v>742</v>
      </c>
      <c r="G3208">
        <v>2021</v>
      </c>
      <c r="H3208">
        <v>6</v>
      </c>
      <c r="I3208" t="s">
        <v>743</v>
      </c>
      <c r="J3208" s="29">
        <v>44377</v>
      </c>
      <c r="K3208" t="s">
        <v>744</v>
      </c>
      <c r="L3208" t="s">
        <v>769</v>
      </c>
      <c r="M3208" t="s">
        <v>774</v>
      </c>
      <c r="N3208" t="s">
        <v>775</v>
      </c>
      <c r="O3208" t="s">
        <v>772</v>
      </c>
      <c r="P3208" t="s">
        <v>673</v>
      </c>
      <c r="Q3208" t="s">
        <v>749</v>
      </c>
      <c r="R3208" t="s">
        <v>376</v>
      </c>
      <c r="S3208" t="s">
        <v>1042</v>
      </c>
      <c r="T3208" t="s">
        <v>751</v>
      </c>
      <c r="U3208" t="s">
        <v>752</v>
      </c>
      <c r="V3208" t="s">
        <v>753</v>
      </c>
      <c r="W3208" t="s">
        <v>451</v>
      </c>
      <c r="X3208" t="s">
        <v>1186</v>
      </c>
      <c r="Y3208" t="s">
        <v>755</v>
      </c>
      <c r="Z3208" t="s">
        <v>380</v>
      </c>
      <c r="AA3208" t="s">
        <v>1175</v>
      </c>
      <c r="AB3208" t="s">
        <v>1176</v>
      </c>
      <c r="AC3208" t="s">
        <v>758</v>
      </c>
      <c r="AD3208" t="s">
        <v>1176</v>
      </c>
      <c r="AE3208" t="s">
        <v>768</v>
      </c>
      <c r="AF3208" t="s">
        <v>882</v>
      </c>
      <c r="AG3208" t="s">
        <v>761</v>
      </c>
      <c r="AH3208" t="s">
        <v>762</v>
      </c>
      <c r="AI3208" t="s">
        <v>883</v>
      </c>
      <c r="AJ3208">
        <v>-80.69</v>
      </c>
      <c r="AK3208">
        <v>0</v>
      </c>
      <c r="AL3208">
        <v>0</v>
      </c>
      <c r="AM3208" t="s">
        <v>764</v>
      </c>
      <c r="AN3208" t="s">
        <v>764</v>
      </c>
      <c r="AO3208" t="s">
        <v>764</v>
      </c>
    </row>
    <row r="3209" spans="1:41" x14ac:dyDescent="0.35">
      <c r="A3209">
        <v>1060735</v>
      </c>
      <c r="B3209" t="s">
        <v>740</v>
      </c>
      <c r="C3209" t="s">
        <v>741</v>
      </c>
      <c r="D3209" t="s">
        <v>408</v>
      </c>
      <c r="E3209" t="s">
        <v>450</v>
      </c>
      <c r="F3209" t="s">
        <v>742</v>
      </c>
      <c r="G3209">
        <v>2021</v>
      </c>
      <c r="H3209">
        <v>6</v>
      </c>
      <c r="I3209" t="s">
        <v>743</v>
      </c>
      <c r="J3209" s="29">
        <v>44377</v>
      </c>
      <c r="K3209" t="s">
        <v>744</v>
      </c>
      <c r="L3209" t="s">
        <v>769</v>
      </c>
      <c r="M3209" t="s">
        <v>776</v>
      </c>
      <c r="N3209" t="s">
        <v>777</v>
      </c>
      <c r="O3209" t="s">
        <v>772</v>
      </c>
      <c r="P3209" t="s">
        <v>673</v>
      </c>
      <c r="Q3209" t="s">
        <v>749</v>
      </c>
      <c r="R3209" t="s">
        <v>376</v>
      </c>
      <c r="S3209" t="s">
        <v>1042</v>
      </c>
      <c r="T3209" t="s">
        <v>751</v>
      </c>
      <c r="U3209" t="s">
        <v>752</v>
      </c>
      <c r="V3209" t="s">
        <v>753</v>
      </c>
      <c r="W3209" t="s">
        <v>451</v>
      </c>
      <c r="X3209" t="s">
        <v>1186</v>
      </c>
      <c r="Y3209" t="s">
        <v>755</v>
      </c>
      <c r="Z3209" t="s">
        <v>380</v>
      </c>
      <c r="AA3209" t="s">
        <v>1175</v>
      </c>
      <c r="AB3209" t="s">
        <v>1176</v>
      </c>
      <c r="AC3209" t="s">
        <v>758</v>
      </c>
      <c r="AD3209" t="s">
        <v>1176</v>
      </c>
      <c r="AE3209" t="s">
        <v>768</v>
      </c>
      <c r="AF3209" t="s">
        <v>882</v>
      </c>
      <c r="AG3209" t="s">
        <v>761</v>
      </c>
      <c r="AH3209" t="s">
        <v>762</v>
      </c>
      <c r="AI3209" t="s">
        <v>883</v>
      </c>
      <c r="AJ3209">
        <v>80.69</v>
      </c>
      <c r="AK3209">
        <v>0</v>
      </c>
      <c r="AL3209">
        <v>0</v>
      </c>
      <c r="AM3209" t="s">
        <v>764</v>
      </c>
      <c r="AN3209" t="s">
        <v>764</v>
      </c>
      <c r="AO3209" t="s">
        <v>764</v>
      </c>
    </row>
    <row r="3210" spans="1:41" x14ac:dyDescent="0.35">
      <c r="A3210">
        <v>1025013</v>
      </c>
      <c r="B3210" t="s">
        <v>740</v>
      </c>
      <c r="C3210" t="s">
        <v>741</v>
      </c>
      <c r="D3210" t="s">
        <v>408</v>
      </c>
      <c r="E3210" t="s">
        <v>428</v>
      </c>
      <c r="F3210" t="s">
        <v>742</v>
      </c>
      <c r="G3210">
        <v>2021</v>
      </c>
      <c r="H3210">
        <v>6</v>
      </c>
      <c r="I3210" t="s">
        <v>743</v>
      </c>
      <c r="J3210" s="29">
        <v>44377</v>
      </c>
      <c r="K3210" t="s">
        <v>744</v>
      </c>
      <c r="L3210" t="s">
        <v>769</v>
      </c>
      <c r="M3210" t="s">
        <v>770</v>
      </c>
      <c r="N3210" t="s">
        <v>771</v>
      </c>
      <c r="O3210" t="s">
        <v>772</v>
      </c>
      <c r="P3210" t="s">
        <v>673</v>
      </c>
      <c r="Q3210" t="s">
        <v>749</v>
      </c>
      <c r="R3210" t="s">
        <v>376</v>
      </c>
      <c r="S3210" t="s">
        <v>1042</v>
      </c>
      <c r="T3210" t="s">
        <v>751</v>
      </c>
      <c r="U3210" t="s">
        <v>752</v>
      </c>
      <c r="V3210" t="s">
        <v>753</v>
      </c>
      <c r="W3210" t="s">
        <v>429</v>
      </c>
      <c r="X3210" t="s">
        <v>1183</v>
      </c>
      <c r="Y3210" t="s">
        <v>755</v>
      </c>
      <c r="Z3210" t="s">
        <v>380</v>
      </c>
      <c r="AA3210" t="s">
        <v>1175</v>
      </c>
      <c r="AB3210" t="s">
        <v>1176</v>
      </c>
      <c r="AC3210" t="s">
        <v>758</v>
      </c>
      <c r="AD3210" t="s">
        <v>1176</v>
      </c>
      <c r="AE3210" t="s">
        <v>768</v>
      </c>
      <c r="AF3210" t="s">
        <v>882</v>
      </c>
      <c r="AG3210" t="s">
        <v>761</v>
      </c>
      <c r="AH3210" t="s">
        <v>762</v>
      </c>
      <c r="AI3210" t="s">
        <v>883</v>
      </c>
      <c r="AJ3210">
        <v>597.01</v>
      </c>
      <c r="AK3210">
        <v>0</v>
      </c>
      <c r="AL3210">
        <v>0</v>
      </c>
      <c r="AM3210" t="s">
        <v>764</v>
      </c>
      <c r="AN3210" t="s">
        <v>764</v>
      </c>
      <c r="AO3210" t="s">
        <v>764</v>
      </c>
    </row>
    <row r="3211" spans="1:41" x14ac:dyDescent="0.35">
      <c r="A3211">
        <v>1025013</v>
      </c>
      <c r="B3211" t="s">
        <v>740</v>
      </c>
      <c r="C3211" t="s">
        <v>741</v>
      </c>
      <c r="D3211" t="s">
        <v>408</v>
      </c>
      <c r="E3211" t="s">
        <v>428</v>
      </c>
      <c r="F3211" t="s">
        <v>742</v>
      </c>
      <c r="G3211">
        <v>2021</v>
      </c>
      <c r="H3211">
        <v>6</v>
      </c>
      <c r="I3211" t="s">
        <v>743</v>
      </c>
      <c r="J3211" s="29">
        <v>44377</v>
      </c>
      <c r="K3211" t="s">
        <v>744</v>
      </c>
      <c r="L3211" t="s">
        <v>769</v>
      </c>
      <c r="M3211" t="s">
        <v>774</v>
      </c>
      <c r="N3211" t="s">
        <v>775</v>
      </c>
      <c r="O3211" t="s">
        <v>772</v>
      </c>
      <c r="P3211" t="s">
        <v>673</v>
      </c>
      <c r="Q3211" t="s">
        <v>749</v>
      </c>
      <c r="R3211" t="s">
        <v>376</v>
      </c>
      <c r="S3211" t="s">
        <v>1042</v>
      </c>
      <c r="T3211" t="s">
        <v>751</v>
      </c>
      <c r="U3211" t="s">
        <v>752</v>
      </c>
      <c r="V3211" t="s">
        <v>753</v>
      </c>
      <c r="W3211" t="s">
        <v>429</v>
      </c>
      <c r="X3211" t="s">
        <v>1183</v>
      </c>
      <c r="Y3211" t="s">
        <v>755</v>
      </c>
      <c r="Z3211" t="s">
        <v>380</v>
      </c>
      <c r="AA3211" t="s">
        <v>1175</v>
      </c>
      <c r="AB3211" t="s">
        <v>1176</v>
      </c>
      <c r="AC3211" t="s">
        <v>758</v>
      </c>
      <c r="AD3211" t="s">
        <v>1176</v>
      </c>
      <c r="AE3211" t="s">
        <v>768</v>
      </c>
      <c r="AF3211" t="s">
        <v>882</v>
      </c>
      <c r="AG3211" t="s">
        <v>761</v>
      </c>
      <c r="AH3211" t="s">
        <v>762</v>
      </c>
      <c r="AI3211" t="s">
        <v>883</v>
      </c>
      <c r="AJ3211">
        <v>-597.01</v>
      </c>
      <c r="AK3211">
        <v>0</v>
      </c>
      <c r="AL3211">
        <v>0</v>
      </c>
      <c r="AM3211" t="s">
        <v>764</v>
      </c>
      <c r="AN3211" t="s">
        <v>764</v>
      </c>
      <c r="AO3211" t="s">
        <v>764</v>
      </c>
    </row>
    <row r="3212" spans="1:41" x14ac:dyDescent="0.35">
      <c r="A3212">
        <v>1025013</v>
      </c>
      <c r="B3212" t="s">
        <v>740</v>
      </c>
      <c r="C3212" t="s">
        <v>741</v>
      </c>
      <c r="D3212" t="s">
        <v>408</v>
      </c>
      <c r="E3212" t="s">
        <v>428</v>
      </c>
      <c r="F3212" t="s">
        <v>742</v>
      </c>
      <c r="G3212">
        <v>2021</v>
      </c>
      <c r="H3212">
        <v>6</v>
      </c>
      <c r="I3212" t="s">
        <v>743</v>
      </c>
      <c r="J3212" s="29">
        <v>44377</v>
      </c>
      <c r="K3212" t="s">
        <v>744</v>
      </c>
      <c r="L3212" t="s">
        <v>769</v>
      </c>
      <c r="M3212" t="s">
        <v>776</v>
      </c>
      <c r="N3212" t="s">
        <v>777</v>
      </c>
      <c r="O3212" t="s">
        <v>772</v>
      </c>
      <c r="P3212" t="s">
        <v>673</v>
      </c>
      <c r="Q3212" t="s">
        <v>749</v>
      </c>
      <c r="R3212" t="s">
        <v>376</v>
      </c>
      <c r="S3212" t="s">
        <v>1042</v>
      </c>
      <c r="T3212" t="s">
        <v>751</v>
      </c>
      <c r="U3212" t="s">
        <v>752</v>
      </c>
      <c r="V3212" t="s">
        <v>753</v>
      </c>
      <c r="W3212" t="s">
        <v>429</v>
      </c>
      <c r="X3212" t="s">
        <v>1183</v>
      </c>
      <c r="Y3212" t="s">
        <v>755</v>
      </c>
      <c r="Z3212" t="s">
        <v>380</v>
      </c>
      <c r="AA3212" t="s">
        <v>1175</v>
      </c>
      <c r="AB3212" t="s">
        <v>1176</v>
      </c>
      <c r="AC3212" t="s">
        <v>758</v>
      </c>
      <c r="AD3212" t="s">
        <v>1176</v>
      </c>
      <c r="AE3212" t="s">
        <v>768</v>
      </c>
      <c r="AF3212" t="s">
        <v>882</v>
      </c>
      <c r="AG3212" t="s">
        <v>761</v>
      </c>
      <c r="AH3212" t="s">
        <v>762</v>
      </c>
      <c r="AI3212" t="s">
        <v>883</v>
      </c>
      <c r="AJ3212">
        <v>597.01</v>
      </c>
      <c r="AK3212">
        <v>0</v>
      </c>
      <c r="AL3212">
        <v>0</v>
      </c>
      <c r="AM3212" t="s">
        <v>764</v>
      </c>
      <c r="AN3212" t="s">
        <v>764</v>
      </c>
      <c r="AO3212" t="s">
        <v>764</v>
      </c>
    </row>
    <row r="3213" spans="1:41" x14ac:dyDescent="0.35">
      <c r="A3213">
        <v>1025025</v>
      </c>
      <c r="B3213" t="s">
        <v>740</v>
      </c>
      <c r="C3213" t="s">
        <v>741</v>
      </c>
      <c r="D3213" t="s">
        <v>408</v>
      </c>
      <c r="E3213" t="s">
        <v>454</v>
      </c>
      <c r="F3213" t="s">
        <v>742</v>
      </c>
      <c r="G3213">
        <v>2021</v>
      </c>
      <c r="H3213">
        <v>6</v>
      </c>
      <c r="I3213" t="s">
        <v>743</v>
      </c>
      <c r="J3213" s="29">
        <v>44377</v>
      </c>
      <c r="K3213" t="s">
        <v>744</v>
      </c>
      <c r="L3213" t="s">
        <v>769</v>
      </c>
      <c r="M3213" t="s">
        <v>770</v>
      </c>
      <c r="N3213" t="s">
        <v>771</v>
      </c>
      <c r="O3213" t="s">
        <v>772</v>
      </c>
      <c r="P3213" t="s">
        <v>673</v>
      </c>
      <c r="Q3213" t="s">
        <v>749</v>
      </c>
      <c r="R3213" t="s">
        <v>376</v>
      </c>
      <c r="S3213" t="s">
        <v>1042</v>
      </c>
      <c r="T3213" t="s">
        <v>751</v>
      </c>
      <c r="U3213" t="s">
        <v>752</v>
      </c>
      <c r="V3213" t="s">
        <v>753</v>
      </c>
      <c r="W3213" t="s">
        <v>455</v>
      </c>
      <c r="X3213" t="s">
        <v>1198</v>
      </c>
      <c r="Y3213" t="s">
        <v>755</v>
      </c>
      <c r="Z3213" t="s">
        <v>380</v>
      </c>
      <c r="AA3213" t="s">
        <v>1175</v>
      </c>
      <c r="AB3213" t="s">
        <v>1176</v>
      </c>
      <c r="AC3213" t="s">
        <v>758</v>
      </c>
      <c r="AD3213" t="s">
        <v>1176</v>
      </c>
      <c r="AE3213" t="s">
        <v>768</v>
      </c>
      <c r="AF3213" t="s">
        <v>882</v>
      </c>
      <c r="AG3213" t="s">
        <v>761</v>
      </c>
      <c r="AH3213" t="s">
        <v>762</v>
      </c>
      <c r="AI3213" t="s">
        <v>883</v>
      </c>
      <c r="AJ3213">
        <v>162.37</v>
      </c>
      <c r="AK3213">
        <v>0</v>
      </c>
      <c r="AL3213">
        <v>0</v>
      </c>
      <c r="AM3213" t="s">
        <v>764</v>
      </c>
      <c r="AN3213" t="s">
        <v>764</v>
      </c>
      <c r="AO3213" t="s">
        <v>764</v>
      </c>
    </row>
    <row r="3214" spans="1:41" x14ac:dyDescent="0.35">
      <c r="A3214">
        <v>1025025</v>
      </c>
      <c r="B3214" t="s">
        <v>740</v>
      </c>
      <c r="C3214" t="s">
        <v>741</v>
      </c>
      <c r="D3214" t="s">
        <v>408</v>
      </c>
      <c r="E3214" t="s">
        <v>454</v>
      </c>
      <c r="F3214" t="s">
        <v>742</v>
      </c>
      <c r="G3214">
        <v>2021</v>
      </c>
      <c r="H3214">
        <v>6</v>
      </c>
      <c r="I3214" t="s">
        <v>743</v>
      </c>
      <c r="J3214" s="29">
        <v>44377</v>
      </c>
      <c r="K3214" t="s">
        <v>744</v>
      </c>
      <c r="L3214" t="s">
        <v>769</v>
      </c>
      <c r="M3214" t="s">
        <v>774</v>
      </c>
      <c r="N3214" t="s">
        <v>775</v>
      </c>
      <c r="O3214" t="s">
        <v>772</v>
      </c>
      <c r="P3214" t="s">
        <v>673</v>
      </c>
      <c r="Q3214" t="s">
        <v>749</v>
      </c>
      <c r="R3214" t="s">
        <v>376</v>
      </c>
      <c r="S3214" t="s">
        <v>1042</v>
      </c>
      <c r="T3214" t="s">
        <v>751</v>
      </c>
      <c r="U3214" t="s">
        <v>752</v>
      </c>
      <c r="V3214" t="s">
        <v>753</v>
      </c>
      <c r="W3214" t="s">
        <v>455</v>
      </c>
      <c r="X3214" t="s">
        <v>1198</v>
      </c>
      <c r="Y3214" t="s">
        <v>755</v>
      </c>
      <c r="Z3214" t="s">
        <v>380</v>
      </c>
      <c r="AA3214" t="s">
        <v>1175</v>
      </c>
      <c r="AB3214" t="s">
        <v>1176</v>
      </c>
      <c r="AC3214" t="s">
        <v>758</v>
      </c>
      <c r="AD3214" t="s">
        <v>1176</v>
      </c>
      <c r="AE3214" t="s">
        <v>768</v>
      </c>
      <c r="AF3214" t="s">
        <v>882</v>
      </c>
      <c r="AG3214" t="s">
        <v>761</v>
      </c>
      <c r="AH3214" t="s">
        <v>762</v>
      </c>
      <c r="AI3214" t="s">
        <v>883</v>
      </c>
      <c r="AJ3214">
        <v>-162.37</v>
      </c>
      <c r="AK3214">
        <v>0</v>
      </c>
      <c r="AL3214">
        <v>0</v>
      </c>
      <c r="AM3214" t="s">
        <v>764</v>
      </c>
      <c r="AN3214" t="s">
        <v>764</v>
      </c>
      <c r="AO3214" t="s">
        <v>764</v>
      </c>
    </row>
    <row r="3215" spans="1:41" x14ac:dyDescent="0.35">
      <c r="A3215">
        <v>1025025</v>
      </c>
      <c r="B3215" t="s">
        <v>740</v>
      </c>
      <c r="C3215" t="s">
        <v>741</v>
      </c>
      <c r="D3215" t="s">
        <v>408</v>
      </c>
      <c r="E3215" t="s">
        <v>454</v>
      </c>
      <c r="F3215" t="s">
        <v>742</v>
      </c>
      <c r="G3215">
        <v>2021</v>
      </c>
      <c r="H3215">
        <v>6</v>
      </c>
      <c r="I3215" t="s">
        <v>743</v>
      </c>
      <c r="J3215" s="29">
        <v>44377</v>
      </c>
      <c r="K3215" t="s">
        <v>744</v>
      </c>
      <c r="L3215" t="s">
        <v>769</v>
      </c>
      <c r="M3215" t="s">
        <v>776</v>
      </c>
      <c r="N3215" t="s">
        <v>777</v>
      </c>
      <c r="O3215" t="s">
        <v>772</v>
      </c>
      <c r="P3215" t="s">
        <v>673</v>
      </c>
      <c r="Q3215" t="s">
        <v>749</v>
      </c>
      <c r="R3215" t="s">
        <v>376</v>
      </c>
      <c r="S3215" t="s">
        <v>1042</v>
      </c>
      <c r="T3215" t="s">
        <v>751</v>
      </c>
      <c r="U3215" t="s">
        <v>752</v>
      </c>
      <c r="V3215" t="s">
        <v>753</v>
      </c>
      <c r="W3215" t="s">
        <v>455</v>
      </c>
      <c r="X3215" t="s">
        <v>1198</v>
      </c>
      <c r="Y3215" t="s">
        <v>755</v>
      </c>
      <c r="Z3215" t="s">
        <v>380</v>
      </c>
      <c r="AA3215" t="s">
        <v>1175</v>
      </c>
      <c r="AB3215" t="s">
        <v>1176</v>
      </c>
      <c r="AC3215" t="s">
        <v>758</v>
      </c>
      <c r="AD3215" t="s">
        <v>1176</v>
      </c>
      <c r="AE3215" t="s">
        <v>768</v>
      </c>
      <c r="AF3215" t="s">
        <v>882</v>
      </c>
      <c r="AG3215" t="s">
        <v>761</v>
      </c>
      <c r="AH3215" t="s">
        <v>762</v>
      </c>
      <c r="AI3215" t="s">
        <v>883</v>
      </c>
      <c r="AJ3215">
        <v>162.37</v>
      </c>
      <c r="AK3215">
        <v>0</v>
      </c>
      <c r="AL3215">
        <v>0</v>
      </c>
      <c r="AM3215" t="s">
        <v>764</v>
      </c>
      <c r="AN3215" t="s">
        <v>764</v>
      </c>
      <c r="AO3215" t="s">
        <v>764</v>
      </c>
    </row>
    <row r="3216" spans="1:41" x14ac:dyDescent="0.35">
      <c r="A3216">
        <v>1025017</v>
      </c>
      <c r="B3216" t="s">
        <v>740</v>
      </c>
      <c r="C3216" t="s">
        <v>741</v>
      </c>
      <c r="D3216" t="s">
        <v>408</v>
      </c>
      <c r="E3216" t="s">
        <v>440</v>
      </c>
      <c r="F3216" t="s">
        <v>742</v>
      </c>
      <c r="G3216">
        <v>2021</v>
      </c>
      <c r="H3216">
        <v>6</v>
      </c>
      <c r="I3216" t="s">
        <v>743</v>
      </c>
      <c r="J3216" s="29">
        <v>44377</v>
      </c>
      <c r="K3216" t="s">
        <v>744</v>
      </c>
      <c r="L3216" t="s">
        <v>769</v>
      </c>
      <c r="M3216" t="s">
        <v>770</v>
      </c>
      <c r="N3216" t="s">
        <v>771</v>
      </c>
      <c r="O3216" t="s">
        <v>772</v>
      </c>
      <c r="P3216" t="s">
        <v>673</v>
      </c>
      <c r="Q3216" t="s">
        <v>749</v>
      </c>
      <c r="R3216" t="s">
        <v>376</v>
      </c>
      <c r="S3216" t="s">
        <v>1042</v>
      </c>
      <c r="T3216" t="s">
        <v>751</v>
      </c>
      <c r="U3216" t="s">
        <v>752</v>
      </c>
      <c r="V3216" t="s">
        <v>753</v>
      </c>
      <c r="W3216" t="s">
        <v>441</v>
      </c>
      <c r="X3216" t="s">
        <v>1199</v>
      </c>
      <c r="Y3216" t="s">
        <v>755</v>
      </c>
      <c r="Z3216" t="s">
        <v>380</v>
      </c>
      <c r="AA3216" t="s">
        <v>1175</v>
      </c>
      <c r="AB3216" t="s">
        <v>1176</v>
      </c>
      <c r="AC3216" t="s">
        <v>758</v>
      </c>
      <c r="AD3216" t="s">
        <v>1176</v>
      </c>
      <c r="AE3216" t="s">
        <v>768</v>
      </c>
      <c r="AF3216" t="s">
        <v>882</v>
      </c>
      <c r="AG3216" t="s">
        <v>761</v>
      </c>
      <c r="AH3216" t="s">
        <v>762</v>
      </c>
      <c r="AI3216" t="s">
        <v>883</v>
      </c>
      <c r="AJ3216">
        <v>2585.25</v>
      </c>
      <c r="AK3216">
        <v>0</v>
      </c>
      <c r="AL3216">
        <v>0</v>
      </c>
      <c r="AM3216" t="s">
        <v>764</v>
      </c>
      <c r="AN3216" t="s">
        <v>764</v>
      </c>
      <c r="AO3216" t="s">
        <v>764</v>
      </c>
    </row>
    <row r="3217" spans="1:41" x14ac:dyDescent="0.35">
      <c r="A3217">
        <v>1025017</v>
      </c>
      <c r="B3217" t="s">
        <v>740</v>
      </c>
      <c r="C3217" t="s">
        <v>741</v>
      </c>
      <c r="D3217" t="s">
        <v>408</v>
      </c>
      <c r="E3217" t="s">
        <v>440</v>
      </c>
      <c r="F3217" t="s">
        <v>742</v>
      </c>
      <c r="G3217">
        <v>2021</v>
      </c>
      <c r="H3217">
        <v>6</v>
      </c>
      <c r="I3217" t="s">
        <v>743</v>
      </c>
      <c r="J3217" s="29">
        <v>44377</v>
      </c>
      <c r="K3217" t="s">
        <v>744</v>
      </c>
      <c r="L3217" t="s">
        <v>769</v>
      </c>
      <c r="M3217" t="s">
        <v>774</v>
      </c>
      <c r="N3217" t="s">
        <v>775</v>
      </c>
      <c r="O3217" t="s">
        <v>772</v>
      </c>
      <c r="P3217" t="s">
        <v>673</v>
      </c>
      <c r="Q3217" t="s">
        <v>749</v>
      </c>
      <c r="R3217" t="s">
        <v>376</v>
      </c>
      <c r="S3217" t="s">
        <v>1042</v>
      </c>
      <c r="T3217" t="s">
        <v>751</v>
      </c>
      <c r="U3217" t="s">
        <v>752</v>
      </c>
      <c r="V3217" t="s">
        <v>753</v>
      </c>
      <c r="W3217" t="s">
        <v>441</v>
      </c>
      <c r="X3217" t="s">
        <v>1199</v>
      </c>
      <c r="Y3217" t="s">
        <v>755</v>
      </c>
      <c r="Z3217" t="s">
        <v>380</v>
      </c>
      <c r="AA3217" t="s">
        <v>1175</v>
      </c>
      <c r="AB3217" t="s">
        <v>1176</v>
      </c>
      <c r="AC3217" t="s">
        <v>758</v>
      </c>
      <c r="AD3217" t="s">
        <v>1176</v>
      </c>
      <c r="AE3217" t="s">
        <v>768</v>
      </c>
      <c r="AF3217" t="s">
        <v>882</v>
      </c>
      <c r="AG3217" t="s">
        <v>761</v>
      </c>
      <c r="AH3217" t="s">
        <v>762</v>
      </c>
      <c r="AI3217" t="s">
        <v>883</v>
      </c>
      <c r="AJ3217">
        <v>-2585.25</v>
      </c>
      <c r="AK3217">
        <v>0</v>
      </c>
      <c r="AL3217">
        <v>0</v>
      </c>
      <c r="AM3217" t="s">
        <v>764</v>
      </c>
      <c r="AN3217" t="s">
        <v>764</v>
      </c>
      <c r="AO3217" t="s">
        <v>764</v>
      </c>
    </row>
    <row r="3218" spans="1:41" x14ac:dyDescent="0.35">
      <c r="A3218">
        <v>1025017</v>
      </c>
      <c r="B3218" t="s">
        <v>740</v>
      </c>
      <c r="C3218" t="s">
        <v>741</v>
      </c>
      <c r="D3218" t="s">
        <v>408</v>
      </c>
      <c r="E3218" t="s">
        <v>440</v>
      </c>
      <c r="F3218" t="s">
        <v>742</v>
      </c>
      <c r="G3218">
        <v>2021</v>
      </c>
      <c r="H3218">
        <v>6</v>
      </c>
      <c r="I3218" t="s">
        <v>743</v>
      </c>
      <c r="J3218" s="29">
        <v>44377</v>
      </c>
      <c r="K3218" t="s">
        <v>744</v>
      </c>
      <c r="L3218" t="s">
        <v>769</v>
      </c>
      <c r="M3218" t="s">
        <v>776</v>
      </c>
      <c r="N3218" t="s">
        <v>777</v>
      </c>
      <c r="O3218" t="s">
        <v>772</v>
      </c>
      <c r="P3218" t="s">
        <v>673</v>
      </c>
      <c r="Q3218" t="s">
        <v>749</v>
      </c>
      <c r="R3218" t="s">
        <v>376</v>
      </c>
      <c r="S3218" t="s">
        <v>1042</v>
      </c>
      <c r="T3218" t="s">
        <v>751</v>
      </c>
      <c r="U3218" t="s">
        <v>752</v>
      </c>
      <c r="V3218" t="s">
        <v>753</v>
      </c>
      <c r="W3218" t="s">
        <v>441</v>
      </c>
      <c r="X3218" t="s">
        <v>1199</v>
      </c>
      <c r="Y3218" t="s">
        <v>755</v>
      </c>
      <c r="Z3218" t="s">
        <v>380</v>
      </c>
      <c r="AA3218" t="s">
        <v>1175</v>
      </c>
      <c r="AB3218" t="s">
        <v>1176</v>
      </c>
      <c r="AC3218" t="s">
        <v>758</v>
      </c>
      <c r="AD3218" t="s">
        <v>1176</v>
      </c>
      <c r="AE3218" t="s">
        <v>768</v>
      </c>
      <c r="AF3218" t="s">
        <v>882</v>
      </c>
      <c r="AG3218" t="s">
        <v>761</v>
      </c>
      <c r="AH3218" t="s">
        <v>762</v>
      </c>
      <c r="AI3218" t="s">
        <v>883</v>
      </c>
      <c r="AJ3218">
        <v>2585.25</v>
      </c>
      <c r="AK3218">
        <v>0</v>
      </c>
      <c r="AL3218">
        <v>0</v>
      </c>
      <c r="AM3218" t="s">
        <v>764</v>
      </c>
      <c r="AN3218" t="s">
        <v>764</v>
      </c>
      <c r="AO3218" t="s">
        <v>764</v>
      </c>
    </row>
    <row r="3219" spans="1:41" x14ac:dyDescent="0.35">
      <c r="A3219">
        <v>1025011</v>
      </c>
      <c r="B3219" t="s">
        <v>740</v>
      </c>
      <c r="C3219" t="s">
        <v>741</v>
      </c>
      <c r="D3219" t="s">
        <v>408</v>
      </c>
      <c r="E3219" t="s">
        <v>424</v>
      </c>
      <c r="F3219" t="s">
        <v>742</v>
      </c>
      <c r="G3219">
        <v>2021</v>
      </c>
      <c r="H3219">
        <v>6</v>
      </c>
      <c r="I3219" t="s">
        <v>743</v>
      </c>
      <c r="J3219" s="29">
        <v>44377</v>
      </c>
      <c r="K3219" t="s">
        <v>744</v>
      </c>
      <c r="L3219" t="s">
        <v>769</v>
      </c>
      <c r="M3219" t="s">
        <v>770</v>
      </c>
      <c r="N3219" t="s">
        <v>771</v>
      </c>
      <c r="O3219" t="s">
        <v>772</v>
      </c>
      <c r="P3219" t="s">
        <v>673</v>
      </c>
      <c r="Q3219" t="s">
        <v>749</v>
      </c>
      <c r="R3219" t="s">
        <v>376</v>
      </c>
      <c r="S3219" t="s">
        <v>1042</v>
      </c>
      <c r="T3219" t="s">
        <v>751</v>
      </c>
      <c r="U3219" t="s">
        <v>752</v>
      </c>
      <c r="V3219" t="s">
        <v>753</v>
      </c>
      <c r="W3219" t="s">
        <v>425</v>
      </c>
      <c r="X3219" t="s">
        <v>1200</v>
      </c>
      <c r="Y3219" t="s">
        <v>755</v>
      </c>
      <c r="Z3219" t="s">
        <v>380</v>
      </c>
      <c r="AA3219" t="s">
        <v>1175</v>
      </c>
      <c r="AB3219" t="s">
        <v>1176</v>
      </c>
      <c r="AC3219" t="s">
        <v>758</v>
      </c>
      <c r="AD3219" t="s">
        <v>1176</v>
      </c>
      <c r="AE3219" t="s">
        <v>768</v>
      </c>
      <c r="AF3219" t="s">
        <v>882</v>
      </c>
      <c r="AG3219" t="s">
        <v>761</v>
      </c>
      <c r="AH3219" t="s">
        <v>762</v>
      </c>
      <c r="AI3219" t="s">
        <v>883</v>
      </c>
      <c r="AJ3219">
        <v>1375.8</v>
      </c>
      <c r="AK3219">
        <v>0</v>
      </c>
      <c r="AL3219">
        <v>0</v>
      </c>
      <c r="AM3219" t="s">
        <v>764</v>
      </c>
      <c r="AN3219" t="s">
        <v>764</v>
      </c>
      <c r="AO3219" t="s">
        <v>764</v>
      </c>
    </row>
    <row r="3220" spans="1:41" x14ac:dyDescent="0.35">
      <c r="A3220">
        <v>1025011</v>
      </c>
      <c r="B3220" t="s">
        <v>740</v>
      </c>
      <c r="C3220" t="s">
        <v>741</v>
      </c>
      <c r="D3220" t="s">
        <v>408</v>
      </c>
      <c r="E3220" t="s">
        <v>424</v>
      </c>
      <c r="F3220" t="s">
        <v>742</v>
      </c>
      <c r="G3220">
        <v>2021</v>
      </c>
      <c r="H3220">
        <v>6</v>
      </c>
      <c r="I3220" t="s">
        <v>743</v>
      </c>
      <c r="J3220" s="29">
        <v>44377</v>
      </c>
      <c r="K3220" t="s">
        <v>744</v>
      </c>
      <c r="L3220" t="s">
        <v>769</v>
      </c>
      <c r="M3220" t="s">
        <v>774</v>
      </c>
      <c r="N3220" t="s">
        <v>775</v>
      </c>
      <c r="O3220" t="s">
        <v>772</v>
      </c>
      <c r="P3220" t="s">
        <v>673</v>
      </c>
      <c r="Q3220" t="s">
        <v>749</v>
      </c>
      <c r="R3220" t="s">
        <v>376</v>
      </c>
      <c r="S3220" t="s">
        <v>1042</v>
      </c>
      <c r="T3220" t="s">
        <v>751</v>
      </c>
      <c r="U3220" t="s">
        <v>752</v>
      </c>
      <c r="V3220" t="s">
        <v>753</v>
      </c>
      <c r="W3220" t="s">
        <v>425</v>
      </c>
      <c r="X3220" t="s">
        <v>1200</v>
      </c>
      <c r="Y3220" t="s">
        <v>755</v>
      </c>
      <c r="Z3220" t="s">
        <v>380</v>
      </c>
      <c r="AA3220" t="s">
        <v>1175</v>
      </c>
      <c r="AB3220" t="s">
        <v>1176</v>
      </c>
      <c r="AC3220" t="s">
        <v>758</v>
      </c>
      <c r="AD3220" t="s">
        <v>1176</v>
      </c>
      <c r="AE3220" t="s">
        <v>768</v>
      </c>
      <c r="AF3220" t="s">
        <v>882</v>
      </c>
      <c r="AG3220" t="s">
        <v>761</v>
      </c>
      <c r="AH3220" t="s">
        <v>762</v>
      </c>
      <c r="AI3220" t="s">
        <v>883</v>
      </c>
      <c r="AJ3220">
        <v>-1375.8</v>
      </c>
      <c r="AK3220">
        <v>0</v>
      </c>
      <c r="AL3220">
        <v>0</v>
      </c>
      <c r="AM3220" t="s">
        <v>764</v>
      </c>
      <c r="AN3220" t="s">
        <v>764</v>
      </c>
      <c r="AO3220" t="s">
        <v>764</v>
      </c>
    </row>
    <row r="3221" spans="1:41" x14ac:dyDescent="0.35">
      <c r="A3221">
        <v>1025011</v>
      </c>
      <c r="B3221" t="s">
        <v>740</v>
      </c>
      <c r="C3221" t="s">
        <v>741</v>
      </c>
      <c r="D3221" t="s">
        <v>408</v>
      </c>
      <c r="E3221" t="s">
        <v>424</v>
      </c>
      <c r="F3221" t="s">
        <v>742</v>
      </c>
      <c r="G3221">
        <v>2021</v>
      </c>
      <c r="H3221">
        <v>6</v>
      </c>
      <c r="I3221" t="s">
        <v>743</v>
      </c>
      <c r="J3221" s="29">
        <v>44377</v>
      </c>
      <c r="K3221" t="s">
        <v>744</v>
      </c>
      <c r="L3221" t="s">
        <v>769</v>
      </c>
      <c r="M3221" t="s">
        <v>776</v>
      </c>
      <c r="N3221" t="s">
        <v>777</v>
      </c>
      <c r="O3221" t="s">
        <v>772</v>
      </c>
      <c r="P3221" t="s">
        <v>673</v>
      </c>
      <c r="Q3221" t="s">
        <v>749</v>
      </c>
      <c r="R3221" t="s">
        <v>376</v>
      </c>
      <c r="S3221" t="s">
        <v>1042</v>
      </c>
      <c r="T3221" t="s">
        <v>751</v>
      </c>
      <c r="U3221" t="s">
        <v>752</v>
      </c>
      <c r="V3221" t="s">
        <v>753</v>
      </c>
      <c r="W3221" t="s">
        <v>425</v>
      </c>
      <c r="X3221" t="s">
        <v>1200</v>
      </c>
      <c r="Y3221" t="s">
        <v>755</v>
      </c>
      <c r="Z3221" t="s">
        <v>380</v>
      </c>
      <c r="AA3221" t="s">
        <v>1175</v>
      </c>
      <c r="AB3221" t="s">
        <v>1176</v>
      </c>
      <c r="AC3221" t="s">
        <v>758</v>
      </c>
      <c r="AD3221" t="s">
        <v>1176</v>
      </c>
      <c r="AE3221" t="s">
        <v>768</v>
      </c>
      <c r="AF3221" t="s">
        <v>882</v>
      </c>
      <c r="AG3221" t="s">
        <v>761</v>
      </c>
      <c r="AH3221" t="s">
        <v>762</v>
      </c>
      <c r="AI3221" t="s">
        <v>883</v>
      </c>
      <c r="AJ3221">
        <v>1375.8</v>
      </c>
      <c r="AK3221">
        <v>0</v>
      </c>
      <c r="AL3221">
        <v>0</v>
      </c>
      <c r="AM3221" t="s">
        <v>764</v>
      </c>
      <c r="AN3221" t="s">
        <v>764</v>
      </c>
      <c r="AO3221" t="s">
        <v>764</v>
      </c>
    </row>
    <row r="3222" spans="1:41" x14ac:dyDescent="0.35">
      <c r="A3222">
        <v>1025007</v>
      </c>
      <c r="B3222" t="s">
        <v>740</v>
      </c>
      <c r="C3222" t="s">
        <v>741</v>
      </c>
      <c r="D3222" t="s">
        <v>408</v>
      </c>
      <c r="E3222" t="s">
        <v>416</v>
      </c>
      <c r="F3222" t="s">
        <v>742</v>
      </c>
      <c r="G3222">
        <v>2021</v>
      </c>
      <c r="H3222">
        <v>6</v>
      </c>
      <c r="I3222" t="s">
        <v>743</v>
      </c>
      <c r="J3222" s="29">
        <v>44377</v>
      </c>
      <c r="K3222" t="s">
        <v>744</v>
      </c>
      <c r="L3222" t="s">
        <v>769</v>
      </c>
      <c r="M3222" t="s">
        <v>770</v>
      </c>
      <c r="N3222" t="s">
        <v>771</v>
      </c>
      <c r="O3222" t="s">
        <v>772</v>
      </c>
      <c r="P3222" t="s">
        <v>673</v>
      </c>
      <c r="Q3222" t="s">
        <v>749</v>
      </c>
      <c r="R3222" t="s">
        <v>376</v>
      </c>
      <c r="S3222" t="s">
        <v>1042</v>
      </c>
      <c r="T3222" t="s">
        <v>751</v>
      </c>
      <c r="U3222" t="s">
        <v>752</v>
      </c>
      <c r="V3222" t="s">
        <v>753</v>
      </c>
      <c r="W3222" t="s">
        <v>417</v>
      </c>
      <c r="X3222" t="s">
        <v>1201</v>
      </c>
      <c r="Y3222" t="s">
        <v>755</v>
      </c>
      <c r="Z3222" t="s">
        <v>380</v>
      </c>
      <c r="AA3222" t="s">
        <v>1175</v>
      </c>
      <c r="AB3222" t="s">
        <v>1176</v>
      </c>
      <c r="AC3222" t="s">
        <v>758</v>
      </c>
      <c r="AD3222" t="s">
        <v>1176</v>
      </c>
      <c r="AE3222" t="s">
        <v>768</v>
      </c>
      <c r="AF3222" t="s">
        <v>882</v>
      </c>
      <c r="AG3222" t="s">
        <v>761</v>
      </c>
      <c r="AH3222" t="s">
        <v>762</v>
      </c>
      <c r="AI3222" t="s">
        <v>883</v>
      </c>
      <c r="AJ3222">
        <v>70.86</v>
      </c>
      <c r="AK3222">
        <v>0</v>
      </c>
      <c r="AL3222">
        <v>0</v>
      </c>
      <c r="AM3222" t="s">
        <v>764</v>
      </c>
      <c r="AN3222" t="s">
        <v>764</v>
      </c>
      <c r="AO3222" t="s">
        <v>764</v>
      </c>
    </row>
    <row r="3223" spans="1:41" x14ac:dyDescent="0.35">
      <c r="A3223">
        <v>1025007</v>
      </c>
      <c r="B3223" t="s">
        <v>740</v>
      </c>
      <c r="C3223" t="s">
        <v>741</v>
      </c>
      <c r="D3223" t="s">
        <v>408</v>
      </c>
      <c r="E3223" t="s">
        <v>416</v>
      </c>
      <c r="F3223" t="s">
        <v>742</v>
      </c>
      <c r="G3223">
        <v>2021</v>
      </c>
      <c r="H3223">
        <v>6</v>
      </c>
      <c r="I3223" t="s">
        <v>743</v>
      </c>
      <c r="J3223" s="29">
        <v>44377</v>
      </c>
      <c r="K3223" t="s">
        <v>744</v>
      </c>
      <c r="L3223" t="s">
        <v>769</v>
      </c>
      <c r="M3223" t="s">
        <v>774</v>
      </c>
      <c r="N3223" t="s">
        <v>775</v>
      </c>
      <c r="O3223" t="s">
        <v>772</v>
      </c>
      <c r="P3223" t="s">
        <v>673</v>
      </c>
      <c r="Q3223" t="s">
        <v>749</v>
      </c>
      <c r="R3223" t="s">
        <v>376</v>
      </c>
      <c r="S3223" t="s">
        <v>1042</v>
      </c>
      <c r="T3223" t="s">
        <v>751</v>
      </c>
      <c r="U3223" t="s">
        <v>752</v>
      </c>
      <c r="V3223" t="s">
        <v>753</v>
      </c>
      <c r="W3223" t="s">
        <v>417</v>
      </c>
      <c r="X3223" t="s">
        <v>1201</v>
      </c>
      <c r="Y3223" t="s">
        <v>755</v>
      </c>
      <c r="Z3223" t="s">
        <v>380</v>
      </c>
      <c r="AA3223" t="s">
        <v>1175</v>
      </c>
      <c r="AB3223" t="s">
        <v>1176</v>
      </c>
      <c r="AC3223" t="s">
        <v>758</v>
      </c>
      <c r="AD3223" t="s">
        <v>1176</v>
      </c>
      <c r="AE3223" t="s">
        <v>768</v>
      </c>
      <c r="AF3223" t="s">
        <v>882</v>
      </c>
      <c r="AG3223" t="s">
        <v>761</v>
      </c>
      <c r="AH3223" t="s">
        <v>762</v>
      </c>
      <c r="AI3223" t="s">
        <v>883</v>
      </c>
      <c r="AJ3223">
        <v>-70.86</v>
      </c>
      <c r="AK3223">
        <v>0</v>
      </c>
      <c r="AL3223">
        <v>0</v>
      </c>
      <c r="AM3223" t="s">
        <v>764</v>
      </c>
      <c r="AN3223" t="s">
        <v>764</v>
      </c>
      <c r="AO3223" t="s">
        <v>764</v>
      </c>
    </row>
    <row r="3224" spans="1:41" x14ac:dyDescent="0.35">
      <c r="A3224">
        <v>1025007</v>
      </c>
      <c r="B3224" t="s">
        <v>740</v>
      </c>
      <c r="C3224" t="s">
        <v>741</v>
      </c>
      <c r="D3224" t="s">
        <v>408</v>
      </c>
      <c r="E3224" t="s">
        <v>416</v>
      </c>
      <c r="F3224" t="s">
        <v>742</v>
      </c>
      <c r="G3224">
        <v>2021</v>
      </c>
      <c r="H3224">
        <v>6</v>
      </c>
      <c r="I3224" t="s">
        <v>743</v>
      </c>
      <c r="J3224" s="29">
        <v>44377</v>
      </c>
      <c r="K3224" t="s">
        <v>744</v>
      </c>
      <c r="L3224" t="s">
        <v>769</v>
      </c>
      <c r="M3224" t="s">
        <v>776</v>
      </c>
      <c r="N3224" t="s">
        <v>777</v>
      </c>
      <c r="O3224" t="s">
        <v>772</v>
      </c>
      <c r="P3224" t="s">
        <v>673</v>
      </c>
      <c r="Q3224" t="s">
        <v>749</v>
      </c>
      <c r="R3224" t="s">
        <v>376</v>
      </c>
      <c r="S3224" t="s">
        <v>1042</v>
      </c>
      <c r="T3224" t="s">
        <v>751</v>
      </c>
      <c r="U3224" t="s">
        <v>752</v>
      </c>
      <c r="V3224" t="s">
        <v>753</v>
      </c>
      <c r="W3224" t="s">
        <v>417</v>
      </c>
      <c r="X3224" t="s">
        <v>1201</v>
      </c>
      <c r="Y3224" t="s">
        <v>755</v>
      </c>
      <c r="Z3224" t="s">
        <v>380</v>
      </c>
      <c r="AA3224" t="s">
        <v>1175</v>
      </c>
      <c r="AB3224" t="s">
        <v>1176</v>
      </c>
      <c r="AC3224" t="s">
        <v>758</v>
      </c>
      <c r="AD3224" t="s">
        <v>1176</v>
      </c>
      <c r="AE3224" t="s">
        <v>768</v>
      </c>
      <c r="AF3224" t="s">
        <v>882</v>
      </c>
      <c r="AG3224" t="s">
        <v>761</v>
      </c>
      <c r="AH3224" t="s">
        <v>762</v>
      </c>
      <c r="AI3224" t="s">
        <v>883</v>
      </c>
      <c r="AJ3224">
        <v>70.86</v>
      </c>
      <c r="AK3224">
        <v>0</v>
      </c>
      <c r="AL3224">
        <v>0</v>
      </c>
      <c r="AM3224" t="s">
        <v>764</v>
      </c>
      <c r="AN3224" t="s">
        <v>764</v>
      </c>
      <c r="AO3224" t="s">
        <v>764</v>
      </c>
    </row>
    <row r="3225" spans="1:41" x14ac:dyDescent="0.35">
      <c r="A3225">
        <v>1243465</v>
      </c>
      <c r="B3225" t="s">
        <v>740</v>
      </c>
      <c r="C3225" t="s">
        <v>741</v>
      </c>
      <c r="D3225" t="s">
        <v>408</v>
      </c>
      <c r="E3225" t="s">
        <v>462</v>
      </c>
      <c r="F3225" t="s">
        <v>742</v>
      </c>
      <c r="G3225">
        <v>2021</v>
      </c>
      <c r="H3225">
        <v>6</v>
      </c>
      <c r="I3225" t="s">
        <v>743</v>
      </c>
      <c r="J3225" s="29">
        <v>44377</v>
      </c>
      <c r="K3225" t="s">
        <v>744</v>
      </c>
      <c r="L3225" t="s">
        <v>769</v>
      </c>
      <c r="M3225" t="s">
        <v>770</v>
      </c>
      <c r="N3225" t="s">
        <v>771</v>
      </c>
      <c r="O3225" t="s">
        <v>772</v>
      </c>
      <c r="P3225" t="s">
        <v>673</v>
      </c>
      <c r="Q3225" t="s">
        <v>749</v>
      </c>
      <c r="R3225" t="s">
        <v>376</v>
      </c>
      <c r="S3225" t="s">
        <v>1042</v>
      </c>
      <c r="T3225" t="s">
        <v>751</v>
      </c>
      <c r="U3225" t="s">
        <v>752</v>
      </c>
      <c r="V3225" t="s">
        <v>753</v>
      </c>
      <c r="W3225" t="s">
        <v>463</v>
      </c>
      <c r="X3225" t="s">
        <v>1202</v>
      </c>
      <c r="Y3225" t="s">
        <v>755</v>
      </c>
      <c r="Z3225" t="s">
        <v>380</v>
      </c>
      <c r="AA3225" t="s">
        <v>1175</v>
      </c>
      <c r="AB3225" t="s">
        <v>1176</v>
      </c>
      <c r="AC3225" t="s">
        <v>758</v>
      </c>
      <c r="AD3225" t="s">
        <v>1176</v>
      </c>
      <c r="AE3225" t="s">
        <v>768</v>
      </c>
      <c r="AF3225" t="s">
        <v>882</v>
      </c>
      <c r="AG3225" t="s">
        <v>761</v>
      </c>
      <c r="AH3225" t="s">
        <v>762</v>
      </c>
      <c r="AI3225" t="s">
        <v>883</v>
      </c>
      <c r="AJ3225">
        <v>530.17999999999995</v>
      </c>
      <c r="AK3225">
        <v>0</v>
      </c>
      <c r="AL3225">
        <v>0</v>
      </c>
      <c r="AM3225" t="s">
        <v>764</v>
      </c>
      <c r="AN3225" t="s">
        <v>764</v>
      </c>
      <c r="AO3225" t="s">
        <v>764</v>
      </c>
    </row>
    <row r="3226" spans="1:41" x14ac:dyDescent="0.35">
      <c r="A3226">
        <v>1243465</v>
      </c>
      <c r="B3226" t="s">
        <v>740</v>
      </c>
      <c r="C3226" t="s">
        <v>741</v>
      </c>
      <c r="D3226" t="s">
        <v>408</v>
      </c>
      <c r="E3226" t="s">
        <v>462</v>
      </c>
      <c r="F3226" t="s">
        <v>742</v>
      </c>
      <c r="G3226">
        <v>2021</v>
      </c>
      <c r="H3226">
        <v>6</v>
      </c>
      <c r="I3226" t="s">
        <v>743</v>
      </c>
      <c r="J3226" s="29">
        <v>44377</v>
      </c>
      <c r="K3226" t="s">
        <v>744</v>
      </c>
      <c r="L3226" t="s">
        <v>769</v>
      </c>
      <c r="M3226" t="s">
        <v>774</v>
      </c>
      <c r="N3226" t="s">
        <v>775</v>
      </c>
      <c r="O3226" t="s">
        <v>772</v>
      </c>
      <c r="P3226" t="s">
        <v>673</v>
      </c>
      <c r="Q3226" t="s">
        <v>749</v>
      </c>
      <c r="R3226" t="s">
        <v>376</v>
      </c>
      <c r="S3226" t="s">
        <v>1042</v>
      </c>
      <c r="T3226" t="s">
        <v>751</v>
      </c>
      <c r="U3226" t="s">
        <v>752</v>
      </c>
      <c r="V3226" t="s">
        <v>753</v>
      </c>
      <c r="W3226" t="s">
        <v>463</v>
      </c>
      <c r="X3226" t="s">
        <v>1202</v>
      </c>
      <c r="Y3226" t="s">
        <v>755</v>
      </c>
      <c r="Z3226" t="s">
        <v>380</v>
      </c>
      <c r="AA3226" t="s">
        <v>1175</v>
      </c>
      <c r="AB3226" t="s">
        <v>1176</v>
      </c>
      <c r="AC3226" t="s">
        <v>758</v>
      </c>
      <c r="AD3226" t="s">
        <v>1176</v>
      </c>
      <c r="AE3226" t="s">
        <v>768</v>
      </c>
      <c r="AF3226" t="s">
        <v>882</v>
      </c>
      <c r="AG3226" t="s">
        <v>761</v>
      </c>
      <c r="AH3226" t="s">
        <v>762</v>
      </c>
      <c r="AI3226" t="s">
        <v>883</v>
      </c>
      <c r="AJ3226">
        <v>-530.17999999999995</v>
      </c>
      <c r="AK3226">
        <v>0</v>
      </c>
      <c r="AL3226">
        <v>0</v>
      </c>
      <c r="AM3226" t="s">
        <v>764</v>
      </c>
      <c r="AN3226" t="s">
        <v>764</v>
      </c>
      <c r="AO3226" t="s">
        <v>764</v>
      </c>
    </row>
    <row r="3227" spans="1:41" x14ac:dyDescent="0.35">
      <c r="A3227">
        <v>1243465</v>
      </c>
      <c r="B3227" t="s">
        <v>740</v>
      </c>
      <c r="C3227" t="s">
        <v>741</v>
      </c>
      <c r="D3227" t="s">
        <v>408</v>
      </c>
      <c r="E3227" t="s">
        <v>462</v>
      </c>
      <c r="F3227" t="s">
        <v>742</v>
      </c>
      <c r="G3227">
        <v>2021</v>
      </c>
      <c r="H3227">
        <v>6</v>
      </c>
      <c r="I3227" t="s">
        <v>743</v>
      </c>
      <c r="J3227" s="29">
        <v>44377</v>
      </c>
      <c r="K3227" t="s">
        <v>744</v>
      </c>
      <c r="L3227" t="s">
        <v>769</v>
      </c>
      <c r="M3227" t="s">
        <v>776</v>
      </c>
      <c r="N3227" t="s">
        <v>777</v>
      </c>
      <c r="O3227" t="s">
        <v>772</v>
      </c>
      <c r="P3227" t="s">
        <v>673</v>
      </c>
      <c r="Q3227" t="s">
        <v>749</v>
      </c>
      <c r="R3227" t="s">
        <v>376</v>
      </c>
      <c r="S3227" t="s">
        <v>1042</v>
      </c>
      <c r="T3227" t="s">
        <v>751</v>
      </c>
      <c r="U3227" t="s">
        <v>752</v>
      </c>
      <c r="V3227" t="s">
        <v>753</v>
      </c>
      <c r="W3227" t="s">
        <v>463</v>
      </c>
      <c r="X3227" t="s">
        <v>1202</v>
      </c>
      <c r="Y3227" t="s">
        <v>755</v>
      </c>
      <c r="Z3227" t="s">
        <v>380</v>
      </c>
      <c r="AA3227" t="s">
        <v>1175</v>
      </c>
      <c r="AB3227" t="s">
        <v>1176</v>
      </c>
      <c r="AC3227" t="s">
        <v>758</v>
      </c>
      <c r="AD3227" t="s">
        <v>1176</v>
      </c>
      <c r="AE3227" t="s">
        <v>768</v>
      </c>
      <c r="AF3227" t="s">
        <v>882</v>
      </c>
      <c r="AG3227" t="s">
        <v>761</v>
      </c>
      <c r="AH3227" t="s">
        <v>762</v>
      </c>
      <c r="AI3227" t="s">
        <v>883</v>
      </c>
      <c r="AJ3227">
        <v>530.17999999999995</v>
      </c>
      <c r="AK3227">
        <v>0</v>
      </c>
      <c r="AL3227">
        <v>0</v>
      </c>
      <c r="AM3227" t="s">
        <v>764</v>
      </c>
      <c r="AN3227" t="s">
        <v>764</v>
      </c>
      <c r="AO3227" t="s">
        <v>764</v>
      </c>
    </row>
    <row r="3228" spans="1:41" x14ac:dyDescent="0.35">
      <c r="A3228">
        <v>1025010</v>
      </c>
      <c r="B3228" t="s">
        <v>740</v>
      </c>
      <c r="C3228" t="s">
        <v>741</v>
      </c>
      <c r="D3228" t="s">
        <v>408</v>
      </c>
      <c r="E3228" t="s">
        <v>422</v>
      </c>
      <c r="F3228" t="s">
        <v>742</v>
      </c>
      <c r="G3228">
        <v>2021</v>
      </c>
      <c r="H3228">
        <v>6</v>
      </c>
      <c r="I3228" t="s">
        <v>743</v>
      </c>
      <c r="J3228" s="29">
        <v>44377</v>
      </c>
      <c r="K3228" t="s">
        <v>744</v>
      </c>
      <c r="L3228" t="s">
        <v>769</v>
      </c>
      <c r="M3228" t="s">
        <v>770</v>
      </c>
      <c r="N3228" t="s">
        <v>771</v>
      </c>
      <c r="O3228" t="s">
        <v>772</v>
      </c>
      <c r="P3228" t="s">
        <v>673</v>
      </c>
      <c r="Q3228" t="s">
        <v>749</v>
      </c>
      <c r="R3228" t="s">
        <v>376</v>
      </c>
      <c r="S3228" t="s">
        <v>1042</v>
      </c>
      <c r="T3228" t="s">
        <v>751</v>
      </c>
      <c r="U3228" t="s">
        <v>752</v>
      </c>
      <c r="V3228" t="s">
        <v>753</v>
      </c>
      <c r="W3228" t="s">
        <v>423</v>
      </c>
      <c r="X3228" t="s">
        <v>1203</v>
      </c>
      <c r="Y3228" t="s">
        <v>755</v>
      </c>
      <c r="Z3228" t="s">
        <v>380</v>
      </c>
      <c r="AA3228" t="s">
        <v>1175</v>
      </c>
      <c r="AB3228" t="s">
        <v>1176</v>
      </c>
      <c r="AC3228" t="s">
        <v>758</v>
      </c>
      <c r="AD3228" t="s">
        <v>1176</v>
      </c>
      <c r="AE3228" t="s">
        <v>768</v>
      </c>
      <c r="AF3228" t="s">
        <v>882</v>
      </c>
      <c r="AG3228" t="s">
        <v>761</v>
      </c>
      <c r="AH3228" t="s">
        <v>762</v>
      </c>
      <c r="AI3228" t="s">
        <v>883</v>
      </c>
      <c r="AJ3228">
        <v>340.72</v>
      </c>
      <c r="AK3228">
        <v>0</v>
      </c>
      <c r="AL3228">
        <v>0</v>
      </c>
      <c r="AM3228" t="s">
        <v>764</v>
      </c>
      <c r="AN3228" t="s">
        <v>764</v>
      </c>
      <c r="AO3228" t="s">
        <v>764</v>
      </c>
    </row>
    <row r="3229" spans="1:41" x14ac:dyDescent="0.35">
      <c r="A3229">
        <v>1025010</v>
      </c>
      <c r="B3229" t="s">
        <v>740</v>
      </c>
      <c r="C3229" t="s">
        <v>741</v>
      </c>
      <c r="D3229" t="s">
        <v>408</v>
      </c>
      <c r="E3229" t="s">
        <v>422</v>
      </c>
      <c r="F3229" t="s">
        <v>742</v>
      </c>
      <c r="G3229">
        <v>2021</v>
      </c>
      <c r="H3229">
        <v>6</v>
      </c>
      <c r="I3229" t="s">
        <v>743</v>
      </c>
      <c r="J3229" s="29">
        <v>44377</v>
      </c>
      <c r="K3229" t="s">
        <v>744</v>
      </c>
      <c r="L3229" t="s">
        <v>769</v>
      </c>
      <c r="M3229" t="s">
        <v>774</v>
      </c>
      <c r="N3229" t="s">
        <v>775</v>
      </c>
      <c r="O3229" t="s">
        <v>772</v>
      </c>
      <c r="P3229" t="s">
        <v>673</v>
      </c>
      <c r="Q3229" t="s">
        <v>749</v>
      </c>
      <c r="R3229" t="s">
        <v>376</v>
      </c>
      <c r="S3229" t="s">
        <v>1042</v>
      </c>
      <c r="T3229" t="s">
        <v>751</v>
      </c>
      <c r="U3229" t="s">
        <v>752</v>
      </c>
      <c r="V3229" t="s">
        <v>753</v>
      </c>
      <c r="W3229" t="s">
        <v>423</v>
      </c>
      <c r="X3229" t="s">
        <v>1203</v>
      </c>
      <c r="Y3229" t="s">
        <v>755</v>
      </c>
      <c r="Z3229" t="s">
        <v>380</v>
      </c>
      <c r="AA3229" t="s">
        <v>1175</v>
      </c>
      <c r="AB3229" t="s">
        <v>1176</v>
      </c>
      <c r="AC3229" t="s">
        <v>758</v>
      </c>
      <c r="AD3229" t="s">
        <v>1176</v>
      </c>
      <c r="AE3229" t="s">
        <v>768</v>
      </c>
      <c r="AF3229" t="s">
        <v>882</v>
      </c>
      <c r="AG3229" t="s">
        <v>761</v>
      </c>
      <c r="AH3229" t="s">
        <v>762</v>
      </c>
      <c r="AI3229" t="s">
        <v>883</v>
      </c>
      <c r="AJ3229">
        <v>-340.72</v>
      </c>
      <c r="AK3229">
        <v>0</v>
      </c>
      <c r="AL3229">
        <v>0</v>
      </c>
      <c r="AM3229" t="s">
        <v>764</v>
      </c>
      <c r="AN3229" t="s">
        <v>764</v>
      </c>
      <c r="AO3229" t="s">
        <v>764</v>
      </c>
    </row>
    <row r="3230" spans="1:41" x14ac:dyDescent="0.35">
      <c r="A3230">
        <v>1025010</v>
      </c>
      <c r="B3230" t="s">
        <v>740</v>
      </c>
      <c r="C3230" t="s">
        <v>741</v>
      </c>
      <c r="D3230" t="s">
        <v>408</v>
      </c>
      <c r="E3230" t="s">
        <v>422</v>
      </c>
      <c r="F3230" t="s">
        <v>742</v>
      </c>
      <c r="G3230">
        <v>2021</v>
      </c>
      <c r="H3230">
        <v>6</v>
      </c>
      <c r="I3230" t="s">
        <v>743</v>
      </c>
      <c r="J3230" s="29">
        <v>44377</v>
      </c>
      <c r="K3230" t="s">
        <v>744</v>
      </c>
      <c r="L3230" t="s">
        <v>769</v>
      </c>
      <c r="M3230" t="s">
        <v>776</v>
      </c>
      <c r="N3230" t="s">
        <v>777</v>
      </c>
      <c r="O3230" t="s">
        <v>772</v>
      </c>
      <c r="P3230" t="s">
        <v>673</v>
      </c>
      <c r="Q3230" t="s">
        <v>749</v>
      </c>
      <c r="R3230" t="s">
        <v>376</v>
      </c>
      <c r="S3230" t="s">
        <v>1042</v>
      </c>
      <c r="T3230" t="s">
        <v>751</v>
      </c>
      <c r="U3230" t="s">
        <v>752</v>
      </c>
      <c r="V3230" t="s">
        <v>753</v>
      </c>
      <c r="W3230" t="s">
        <v>423</v>
      </c>
      <c r="X3230" t="s">
        <v>1203</v>
      </c>
      <c r="Y3230" t="s">
        <v>755</v>
      </c>
      <c r="Z3230" t="s">
        <v>380</v>
      </c>
      <c r="AA3230" t="s">
        <v>1175</v>
      </c>
      <c r="AB3230" t="s">
        <v>1176</v>
      </c>
      <c r="AC3230" t="s">
        <v>758</v>
      </c>
      <c r="AD3230" t="s">
        <v>1176</v>
      </c>
      <c r="AE3230" t="s">
        <v>768</v>
      </c>
      <c r="AF3230" t="s">
        <v>882</v>
      </c>
      <c r="AG3230" t="s">
        <v>761</v>
      </c>
      <c r="AH3230" t="s">
        <v>762</v>
      </c>
      <c r="AI3230" t="s">
        <v>883</v>
      </c>
      <c r="AJ3230">
        <v>340.72</v>
      </c>
      <c r="AK3230">
        <v>0</v>
      </c>
      <c r="AL3230">
        <v>0</v>
      </c>
      <c r="AM3230" t="s">
        <v>764</v>
      </c>
      <c r="AN3230" t="s">
        <v>764</v>
      </c>
      <c r="AO3230" t="s">
        <v>764</v>
      </c>
    </row>
    <row r="3231" spans="1:41" x14ac:dyDescent="0.35">
      <c r="A3231">
        <v>1025003</v>
      </c>
      <c r="B3231" t="s">
        <v>740</v>
      </c>
      <c r="C3231" t="s">
        <v>741</v>
      </c>
      <c r="D3231" t="s">
        <v>408</v>
      </c>
      <c r="E3231" t="s">
        <v>407</v>
      </c>
      <c r="F3231" t="s">
        <v>742</v>
      </c>
      <c r="G3231">
        <v>2021</v>
      </c>
      <c r="H3231">
        <v>6</v>
      </c>
      <c r="I3231" t="s">
        <v>743</v>
      </c>
      <c r="J3231" s="29">
        <v>44377</v>
      </c>
      <c r="K3231" t="s">
        <v>744</v>
      </c>
      <c r="L3231" t="s">
        <v>769</v>
      </c>
      <c r="M3231" t="s">
        <v>770</v>
      </c>
      <c r="N3231" t="s">
        <v>771</v>
      </c>
      <c r="O3231" t="s">
        <v>772</v>
      </c>
      <c r="P3231" t="s">
        <v>673</v>
      </c>
      <c r="Q3231" t="s">
        <v>749</v>
      </c>
      <c r="R3231" t="s">
        <v>376</v>
      </c>
      <c r="S3231" t="s">
        <v>1042</v>
      </c>
      <c r="T3231" t="s">
        <v>751</v>
      </c>
      <c r="U3231" t="s">
        <v>752</v>
      </c>
      <c r="V3231" t="s">
        <v>753</v>
      </c>
      <c r="W3231" t="s">
        <v>409</v>
      </c>
      <c r="X3231" t="s">
        <v>1180</v>
      </c>
      <c r="Y3231" t="s">
        <v>755</v>
      </c>
      <c r="Z3231" t="s">
        <v>380</v>
      </c>
      <c r="AA3231" t="s">
        <v>1175</v>
      </c>
      <c r="AB3231" t="s">
        <v>1176</v>
      </c>
      <c r="AC3231" t="s">
        <v>758</v>
      </c>
      <c r="AD3231" t="s">
        <v>1176</v>
      </c>
      <c r="AE3231" t="s">
        <v>768</v>
      </c>
      <c r="AF3231" t="s">
        <v>882</v>
      </c>
      <c r="AG3231" t="s">
        <v>761</v>
      </c>
      <c r="AH3231" t="s">
        <v>762</v>
      </c>
      <c r="AI3231" t="s">
        <v>883</v>
      </c>
      <c r="AJ3231">
        <v>249.57</v>
      </c>
      <c r="AK3231">
        <v>0</v>
      </c>
      <c r="AL3231">
        <v>0</v>
      </c>
      <c r="AM3231" t="s">
        <v>764</v>
      </c>
      <c r="AN3231" t="s">
        <v>764</v>
      </c>
      <c r="AO3231" t="s">
        <v>764</v>
      </c>
    </row>
    <row r="3232" spans="1:41" x14ac:dyDescent="0.35">
      <c r="A3232">
        <v>1025003</v>
      </c>
      <c r="B3232" t="s">
        <v>740</v>
      </c>
      <c r="C3232" t="s">
        <v>741</v>
      </c>
      <c r="D3232" t="s">
        <v>408</v>
      </c>
      <c r="E3232" t="s">
        <v>407</v>
      </c>
      <c r="F3232" t="s">
        <v>742</v>
      </c>
      <c r="G3232">
        <v>2021</v>
      </c>
      <c r="H3232">
        <v>6</v>
      </c>
      <c r="I3232" t="s">
        <v>743</v>
      </c>
      <c r="J3232" s="29">
        <v>44377</v>
      </c>
      <c r="K3232" t="s">
        <v>744</v>
      </c>
      <c r="L3232" t="s">
        <v>769</v>
      </c>
      <c r="M3232" t="s">
        <v>774</v>
      </c>
      <c r="N3232" t="s">
        <v>775</v>
      </c>
      <c r="O3232" t="s">
        <v>772</v>
      </c>
      <c r="P3232" t="s">
        <v>673</v>
      </c>
      <c r="Q3232" t="s">
        <v>749</v>
      </c>
      <c r="R3232" t="s">
        <v>376</v>
      </c>
      <c r="S3232" t="s">
        <v>1042</v>
      </c>
      <c r="T3232" t="s">
        <v>751</v>
      </c>
      <c r="U3232" t="s">
        <v>752</v>
      </c>
      <c r="V3232" t="s">
        <v>753</v>
      </c>
      <c r="W3232" t="s">
        <v>409</v>
      </c>
      <c r="X3232" t="s">
        <v>1180</v>
      </c>
      <c r="Y3232" t="s">
        <v>755</v>
      </c>
      <c r="Z3232" t="s">
        <v>380</v>
      </c>
      <c r="AA3232" t="s">
        <v>1175</v>
      </c>
      <c r="AB3232" t="s">
        <v>1176</v>
      </c>
      <c r="AC3232" t="s">
        <v>758</v>
      </c>
      <c r="AD3232" t="s">
        <v>1176</v>
      </c>
      <c r="AE3232" t="s">
        <v>768</v>
      </c>
      <c r="AF3232" t="s">
        <v>882</v>
      </c>
      <c r="AG3232" t="s">
        <v>761</v>
      </c>
      <c r="AH3232" t="s">
        <v>762</v>
      </c>
      <c r="AI3232" t="s">
        <v>883</v>
      </c>
      <c r="AJ3232">
        <v>-249.57</v>
      </c>
      <c r="AK3232">
        <v>0</v>
      </c>
      <c r="AL3232">
        <v>0</v>
      </c>
      <c r="AM3232" t="s">
        <v>764</v>
      </c>
      <c r="AN3232" t="s">
        <v>764</v>
      </c>
      <c r="AO3232" t="s">
        <v>764</v>
      </c>
    </row>
    <row r="3233" spans="1:41" x14ac:dyDescent="0.35">
      <c r="A3233">
        <v>1025003</v>
      </c>
      <c r="B3233" t="s">
        <v>740</v>
      </c>
      <c r="C3233" t="s">
        <v>741</v>
      </c>
      <c r="D3233" t="s">
        <v>408</v>
      </c>
      <c r="E3233" t="s">
        <v>407</v>
      </c>
      <c r="F3233" t="s">
        <v>742</v>
      </c>
      <c r="G3233">
        <v>2021</v>
      </c>
      <c r="H3233">
        <v>6</v>
      </c>
      <c r="I3233" t="s">
        <v>743</v>
      </c>
      <c r="J3233" s="29">
        <v>44377</v>
      </c>
      <c r="K3233" t="s">
        <v>744</v>
      </c>
      <c r="L3233" t="s">
        <v>769</v>
      </c>
      <c r="M3233" t="s">
        <v>776</v>
      </c>
      <c r="N3233" t="s">
        <v>777</v>
      </c>
      <c r="O3233" t="s">
        <v>772</v>
      </c>
      <c r="P3233" t="s">
        <v>673</v>
      </c>
      <c r="Q3233" t="s">
        <v>749</v>
      </c>
      <c r="R3233" t="s">
        <v>376</v>
      </c>
      <c r="S3233" t="s">
        <v>1042</v>
      </c>
      <c r="T3233" t="s">
        <v>751</v>
      </c>
      <c r="U3233" t="s">
        <v>752</v>
      </c>
      <c r="V3233" t="s">
        <v>753</v>
      </c>
      <c r="W3233" t="s">
        <v>409</v>
      </c>
      <c r="X3233" t="s">
        <v>1180</v>
      </c>
      <c r="Y3233" t="s">
        <v>755</v>
      </c>
      <c r="Z3233" t="s">
        <v>380</v>
      </c>
      <c r="AA3233" t="s">
        <v>1175</v>
      </c>
      <c r="AB3233" t="s">
        <v>1176</v>
      </c>
      <c r="AC3233" t="s">
        <v>758</v>
      </c>
      <c r="AD3233" t="s">
        <v>1176</v>
      </c>
      <c r="AE3233" t="s">
        <v>768</v>
      </c>
      <c r="AF3233" t="s">
        <v>882</v>
      </c>
      <c r="AG3233" t="s">
        <v>761</v>
      </c>
      <c r="AH3233" t="s">
        <v>762</v>
      </c>
      <c r="AI3233" t="s">
        <v>883</v>
      </c>
      <c r="AJ3233">
        <v>249.57</v>
      </c>
      <c r="AK3233">
        <v>0</v>
      </c>
      <c r="AL3233">
        <v>0</v>
      </c>
      <c r="AM3233" t="s">
        <v>764</v>
      </c>
      <c r="AN3233" t="s">
        <v>764</v>
      </c>
      <c r="AO3233" t="s">
        <v>764</v>
      </c>
    </row>
    <row r="3234" spans="1:41" x14ac:dyDescent="0.35">
      <c r="A3234">
        <v>1025012</v>
      </c>
      <c r="B3234" t="s">
        <v>740</v>
      </c>
      <c r="C3234" t="s">
        <v>741</v>
      </c>
      <c r="D3234" t="s">
        <v>408</v>
      </c>
      <c r="E3234" t="s">
        <v>426</v>
      </c>
      <c r="F3234" t="s">
        <v>742</v>
      </c>
      <c r="G3234">
        <v>2021</v>
      </c>
      <c r="H3234">
        <v>6</v>
      </c>
      <c r="I3234" t="s">
        <v>743</v>
      </c>
      <c r="J3234" s="29">
        <v>44377</v>
      </c>
      <c r="K3234" t="s">
        <v>744</v>
      </c>
      <c r="L3234" t="s">
        <v>769</v>
      </c>
      <c r="M3234" t="s">
        <v>770</v>
      </c>
      <c r="N3234" t="s">
        <v>771</v>
      </c>
      <c r="O3234" t="s">
        <v>772</v>
      </c>
      <c r="P3234" t="s">
        <v>673</v>
      </c>
      <c r="Q3234" t="s">
        <v>749</v>
      </c>
      <c r="R3234" t="s">
        <v>376</v>
      </c>
      <c r="S3234" t="s">
        <v>1042</v>
      </c>
      <c r="T3234" t="s">
        <v>751</v>
      </c>
      <c r="U3234" t="s">
        <v>752</v>
      </c>
      <c r="V3234" t="s">
        <v>753</v>
      </c>
      <c r="W3234" t="s">
        <v>427</v>
      </c>
      <c r="X3234" t="s">
        <v>1179</v>
      </c>
      <c r="Y3234" t="s">
        <v>755</v>
      </c>
      <c r="Z3234" t="s">
        <v>380</v>
      </c>
      <c r="AA3234" t="s">
        <v>1175</v>
      </c>
      <c r="AB3234" t="s">
        <v>1176</v>
      </c>
      <c r="AC3234" t="s">
        <v>758</v>
      </c>
      <c r="AD3234" t="s">
        <v>1176</v>
      </c>
      <c r="AE3234" t="s">
        <v>768</v>
      </c>
      <c r="AF3234" t="s">
        <v>882</v>
      </c>
      <c r="AG3234" t="s">
        <v>761</v>
      </c>
      <c r="AH3234" t="s">
        <v>762</v>
      </c>
      <c r="AI3234" t="s">
        <v>883</v>
      </c>
      <c r="AJ3234">
        <v>5143.41</v>
      </c>
      <c r="AK3234">
        <v>0</v>
      </c>
      <c r="AL3234">
        <v>0</v>
      </c>
      <c r="AM3234" t="s">
        <v>764</v>
      </c>
      <c r="AN3234" t="s">
        <v>764</v>
      </c>
      <c r="AO3234" t="s">
        <v>764</v>
      </c>
    </row>
    <row r="3235" spans="1:41" x14ac:dyDescent="0.35">
      <c r="A3235">
        <v>1025012</v>
      </c>
      <c r="B3235" t="s">
        <v>740</v>
      </c>
      <c r="C3235" t="s">
        <v>741</v>
      </c>
      <c r="D3235" t="s">
        <v>408</v>
      </c>
      <c r="E3235" t="s">
        <v>426</v>
      </c>
      <c r="F3235" t="s">
        <v>742</v>
      </c>
      <c r="G3235">
        <v>2021</v>
      </c>
      <c r="H3235">
        <v>6</v>
      </c>
      <c r="I3235" t="s">
        <v>743</v>
      </c>
      <c r="J3235" s="29">
        <v>44377</v>
      </c>
      <c r="K3235" t="s">
        <v>744</v>
      </c>
      <c r="L3235" t="s">
        <v>769</v>
      </c>
      <c r="M3235" t="s">
        <v>774</v>
      </c>
      <c r="N3235" t="s">
        <v>775</v>
      </c>
      <c r="O3235" t="s">
        <v>772</v>
      </c>
      <c r="P3235" t="s">
        <v>673</v>
      </c>
      <c r="Q3235" t="s">
        <v>749</v>
      </c>
      <c r="R3235" t="s">
        <v>376</v>
      </c>
      <c r="S3235" t="s">
        <v>1042</v>
      </c>
      <c r="T3235" t="s">
        <v>751</v>
      </c>
      <c r="U3235" t="s">
        <v>752</v>
      </c>
      <c r="V3235" t="s">
        <v>753</v>
      </c>
      <c r="W3235" t="s">
        <v>427</v>
      </c>
      <c r="X3235" t="s">
        <v>1179</v>
      </c>
      <c r="Y3235" t="s">
        <v>755</v>
      </c>
      <c r="Z3235" t="s">
        <v>380</v>
      </c>
      <c r="AA3235" t="s">
        <v>1175</v>
      </c>
      <c r="AB3235" t="s">
        <v>1176</v>
      </c>
      <c r="AC3235" t="s">
        <v>758</v>
      </c>
      <c r="AD3235" t="s">
        <v>1176</v>
      </c>
      <c r="AE3235" t="s">
        <v>768</v>
      </c>
      <c r="AF3235" t="s">
        <v>882</v>
      </c>
      <c r="AG3235" t="s">
        <v>761</v>
      </c>
      <c r="AH3235" t="s">
        <v>762</v>
      </c>
      <c r="AI3235" t="s">
        <v>883</v>
      </c>
      <c r="AJ3235">
        <v>-5143.41</v>
      </c>
      <c r="AK3235">
        <v>0</v>
      </c>
      <c r="AL3235">
        <v>0</v>
      </c>
      <c r="AM3235" t="s">
        <v>764</v>
      </c>
      <c r="AN3235" t="s">
        <v>764</v>
      </c>
      <c r="AO3235" t="s">
        <v>764</v>
      </c>
    </row>
    <row r="3236" spans="1:41" x14ac:dyDescent="0.35">
      <c r="A3236">
        <v>1025012</v>
      </c>
      <c r="B3236" t="s">
        <v>740</v>
      </c>
      <c r="C3236" t="s">
        <v>741</v>
      </c>
      <c r="D3236" t="s">
        <v>408</v>
      </c>
      <c r="E3236" t="s">
        <v>426</v>
      </c>
      <c r="F3236" t="s">
        <v>742</v>
      </c>
      <c r="G3236">
        <v>2021</v>
      </c>
      <c r="H3236">
        <v>6</v>
      </c>
      <c r="I3236" t="s">
        <v>743</v>
      </c>
      <c r="J3236" s="29">
        <v>44377</v>
      </c>
      <c r="K3236" t="s">
        <v>744</v>
      </c>
      <c r="L3236" t="s">
        <v>769</v>
      </c>
      <c r="M3236" t="s">
        <v>776</v>
      </c>
      <c r="N3236" t="s">
        <v>777</v>
      </c>
      <c r="O3236" t="s">
        <v>772</v>
      </c>
      <c r="P3236" t="s">
        <v>673</v>
      </c>
      <c r="Q3236" t="s">
        <v>749</v>
      </c>
      <c r="R3236" t="s">
        <v>376</v>
      </c>
      <c r="S3236" t="s">
        <v>1042</v>
      </c>
      <c r="T3236" t="s">
        <v>751</v>
      </c>
      <c r="U3236" t="s">
        <v>752</v>
      </c>
      <c r="V3236" t="s">
        <v>753</v>
      </c>
      <c r="W3236" t="s">
        <v>427</v>
      </c>
      <c r="X3236" t="s">
        <v>1179</v>
      </c>
      <c r="Y3236" t="s">
        <v>755</v>
      </c>
      <c r="Z3236" t="s">
        <v>380</v>
      </c>
      <c r="AA3236" t="s">
        <v>1175</v>
      </c>
      <c r="AB3236" t="s">
        <v>1176</v>
      </c>
      <c r="AC3236" t="s">
        <v>758</v>
      </c>
      <c r="AD3236" t="s">
        <v>1176</v>
      </c>
      <c r="AE3236" t="s">
        <v>768</v>
      </c>
      <c r="AF3236" t="s">
        <v>882</v>
      </c>
      <c r="AG3236" t="s">
        <v>761</v>
      </c>
      <c r="AH3236" t="s">
        <v>762</v>
      </c>
      <c r="AI3236" t="s">
        <v>883</v>
      </c>
      <c r="AJ3236">
        <v>5143.41</v>
      </c>
      <c r="AK3236">
        <v>0</v>
      </c>
      <c r="AL3236">
        <v>0</v>
      </c>
      <c r="AM3236" t="s">
        <v>764</v>
      </c>
      <c r="AN3236" t="s">
        <v>764</v>
      </c>
      <c r="AO3236" t="s">
        <v>764</v>
      </c>
    </row>
    <row r="3237" spans="1:41" x14ac:dyDescent="0.35">
      <c r="A3237">
        <v>1025004</v>
      </c>
      <c r="B3237" t="s">
        <v>740</v>
      </c>
      <c r="C3237" t="s">
        <v>741</v>
      </c>
      <c r="D3237" t="s">
        <v>408</v>
      </c>
      <c r="E3237" t="s">
        <v>410</v>
      </c>
      <c r="F3237" t="s">
        <v>742</v>
      </c>
      <c r="G3237">
        <v>2021</v>
      </c>
      <c r="H3237">
        <v>6</v>
      </c>
      <c r="I3237" t="s">
        <v>743</v>
      </c>
      <c r="J3237" s="29">
        <v>44377</v>
      </c>
      <c r="K3237" t="s">
        <v>744</v>
      </c>
      <c r="L3237" t="s">
        <v>769</v>
      </c>
      <c r="M3237" t="s">
        <v>770</v>
      </c>
      <c r="N3237" t="s">
        <v>771</v>
      </c>
      <c r="O3237" t="s">
        <v>772</v>
      </c>
      <c r="P3237" t="s">
        <v>673</v>
      </c>
      <c r="Q3237" t="s">
        <v>749</v>
      </c>
      <c r="R3237" t="s">
        <v>376</v>
      </c>
      <c r="S3237" t="s">
        <v>1042</v>
      </c>
      <c r="T3237" t="s">
        <v>751</v>
      </c>
      <c r="U3237" t="s">
        <v>752</v>
      </c>
      <c r="V3237" t="s">
        <v>753</v>
      </c>
      <c r="W3237" t="s">
        <v>411</v>
      </c>
      <c r="X3237" t="s">
        <v>1204</v>
      </c>
      <c r="Y3237" t="s">
        <v>755</v>
      </c>
      <c r="Z3237" t="s">
        <v>380</v>
      </c>
      <c r="AA3237" t="s">
        <v>1175</v>
      </c>
      <c r="AB3237" t="s">
        <v>1176</v>
      </c>
      <c r="AC3237" t="s">
        <v>758</v>
      </c>
      <c r="AD3237" t="s">
        <v>1176</v>
      </c>
      <c r="AE3237" t="s">
        <v>768</v>
      </c>
      <c r="AF3237" t="s">
        <v>882</v>
      </c>
      <c r="AG3237" t="s">
        <v>761</v>
      </c>
      <c r="AH3237" t="s">
        <v>762</v>
      </c>
      <c r="AI3237" t="s">
        <v>883</v>
      </c>
      <c r="AJ3237">
        <v>315.45999999999998</v>
      </c>
      <c r="AK3237">
        <v>0</v>
      </c>
      <c r="AL3237">
        <v>0</v>
      </c>
      <c r="AM3237" t="s">
        <v>764</v>
      </c>
      <c r="AN3237" t="s">
        <v>764</v>
      </c>
      <c r="AO3237" t="s">
        <v>764</v>
      </c>
    </row>
    <row r="3238" spans="1:41" x14ac:dyDescent="0.35">
      <c r="A3238">
        <v>1025004</v>
      </c>
      <c r="B3238" t="s">
        <v>740</v>
      </c>
      <c r="C3238" t="s">
        <v>741</v>
      </c>
      <c r="D3238" t="s">
        <v>408</v>
      </c>
      <c r="E3238" t="s">
        <v>410</v>
      </c>
      <c r="F3238" t="s">
        <v>742</v>
      </c>
      <c r="G3238">
        <v>2021</v>
      </c>
      <c r="H3238">
        <v>6</v>
      </c>
      <c r="I3238" t="s">
        <v>743</v>
      </c>
      <c r="J3238" s="29">
        <v>44377</v>
      </c>
      <c r="K3238" t="s">
        <v>744</v>
      </c>
      <c r="L3238" t="s">
        <v>769</v>
      </c>
      <c r="M3238" t="s">
        <v>774</v>
      </c>
      <c r="N3238" t="s">
        <v>775</v>
      </c>
      <c r="O3238" t="s">
        <v>772</v>
      </c>
      <c r="P3238" t="s">
        <v>673</v>
      </c>
      <c r="Q3238" t="s">
        <v>749</v>
      </c>
      <c r="R3238" t="s">
        <v>376</v>
      </c>
      <c r="S3238" t="s">
        <v>1042</v>
      </c>
      <c r="T3238" t="s">
        <v>751</v>
      </c>
      <c r="U3238" t="s">
        <v>752</v>
      </c>
      <c r="V3238" t="s">
        <v>753</v>
      </c>
      <c r="W3238" t="s">
        <v>411</v>
      </c>
      <c r="X3238" t="s">
        <v>1204</v>
      </c>
      <c r="Y3238" t="s">
        <v>755</v>
      </c>
      <c r="Z3238" t="s">
        <v>380</v>
      </c>
      <c r="AA3238" t="s">
        <v>1175</v>
      </c>
      <c r="AB3238" t="s">
        <v>1176</v>
      </c>
      <c r="AC3238" t="s">
        <v>758</v>
      </c>
      <c r="AD3238" t="s">
        <v>1176</v>
      </c>
      <c r="AE3238" t="s">
        <v>768</v>
      </c>
      <c r="AF3238" t="s">
        <v>882</v>
      </c>
      <c r="AG3238" t="s">
        <v>761</v>
      </c>
      <c r="AH3238" t="s">
        <v>762</v>
      </c>
      <c r="AI3238" t="s">
        <v>883</v>
      </c>
      <c r="AJ3238">
        <v>-315.45999999999998</v>
      </c>
      <c r="AK3238">
        <v>0</v>
      </c>
      <c r="AL3238">
        <v>0</v>
      </c>
      <c r="AM3238" t="s">
        <v>764</v>
      </c>
      <c r="AN3238" t="s">
        <v>764</v>
      </c>
      <c r="AO3238" t="s">
        <v>764</v>
      </c>
    </row>
    <row r="3239" spans="1:41" x14ac:dyDescent="0.35">
      <c r="A3239">
        <v>1025004</v>
      </c>
      <c r="B3239" t="s">
        <v>740</v>
      </c>
      <c r="C3239" t="s">
        <v>741</v>
      </c>
      <c r="D3239" t="s">
        <v>408</v>
      </c>
      <c r="E3239" t="s">
        <v>410</v>
      </c>
      <c r="F3239" t="s">
        <v>742</v>
      </c>
      <c r="G3239">
        <v>2021</v>
      </c>
      <c r="H3239">
        <v>6</v>
      </c>
      <c r="I3239" t="s">
        <v>743</v>
      </c>
      <c r="J3239" s="29">
        <v>44377</v>
      </c>
      <c r="K3239" t="s">
        <v>744</v>
      </c>
      <c r="L3239" t="s">
        <v>769</v>
      </c>
      <c r="M3239" t="s">
        <v>776</v>
      </c>
      <c r="N3239" t="s">
        <v>777</v>
      </c>
      <c r="O3239" t="s">
        <v>772</v>
      </c>
      <c r="P3239" t="s">
        <v>673</v>
      </c>
      <c r="Q3239" t="s">
        <v>749</v>
      </c>
      <c r="R3239" t="s">
        <v>376</v>
      </c>
      <c r="S3239" t="s">
        <v>1042</v>
      </c>
      <c r="T3239" t="s">
        <v>751</v>
      </c>
      <c r="U3239" t="s">
        <v>752</v>
      </c>
      <c r="V3239" t="s">
        <v>753</v>
      </c>
      <c r="W3239" t="s">
        <v>411</v>
      </c>
      <c r="X3239" t="s">
        <v>1204</v>
      </c>
      <c r="Y3239" t="s">
        <v>755</v>
      </c>
      <c r="Z3239" t="s">
        <v>380</v>
      </c>
      <c r="AA3239" t="s">
        <v>1175</v>
      </c>
      <c r="AB3239" t="s">
        <v>1176</v>
      </c>
      <c r="AC3239" t="s">
        <v>758</v>
      </c>
      <c r="AD3239" t="s">
        <v>1176</v>
      </c>
      <c r="AE3239" t="s">
        <v>768</v>
      </c>
      <c r="AF3239" t="s">
        <v>882</v>
      </c>
      <c r="AG3239" t="s">
        <v>761</v>
      </c>
      <c r="AH3239" t="s">
        <v>762</v>
      </c>
      <c r="AI3239" t="s">
        <v>883</v>
      </c>
      <c r="AJ3239">
        <v>315.45999999999998</v>
      </c>
      <c r="AK3239">
        <v>0</v>
      </c>
      <c r="AL3239">
        <v>0</v>
      </c>
      <c r="AM3239" t="s">
        <v>764</v>
      </c>
      <c r="AN3239" t="s">
        <v>764</v>
      </c>
      <c r="AO3239" t="s">
        <v>764</v>
      </c>
    </row>
    <row r="3240" spans="1:41" x14ac:dyDescent="0.35">
      <c r="A3240">
        <v>1025009</v>
      </c>
      <c r="B3240" t="s">
        <v>740</v>
      </c>
      <c r="C3240" t="s">
        <v>741</v>
      </c>
      <c r="D3240" t="s">
        <v>408</v>
      </c>
      <c r="E3240" t="s">
        <v>420</v>
      </c>
      <c r="F3240" t="s">
        <v>742</v>
      </c>
      <c r="G3240">
        <v>2021</v>
      </c>
      <c r="H3240">
        <v>6</v>
      </c>
      <c r="I3240" t="s">
        <v>743</v>
      </c>
      <c r="J3240" s="29">
        <v>44377</v>
      </c>
      <c r="K3240" t="s">
        <v>744</v>
      </c>
      <c r="L3240" t="s">
        <v>769</v>
      </c>
      <c r="M3240" t="s">
        <v>770</v>
      </c>
      <c r="N3240" t="s">
        <v>771</v>
      </c>
      <c r="O3240" t="s">
        <v>772</v>
      </c>
      <c r="P3240" t="s">
        <v>673</v>
      </c>
      <c r="Q3240" t="s">
        <v>749</v>
      </c>
      <c r="R3240" t="s">
        <v>376</v>
      </c>
      <c r="S3240" t="s">
        <v>1042</v>
      </c>
      <c r="T3240" t="s">
        <v>751</v>
      </c>
      <c r="U3240" t="s">
        <v>752</v>
      </c>
      <c r="V3240" t="s">
        <v>753</v>
      </c>
      <c r="W3240" t="s">
        <v>421</v>
      </c>
      <c r="X3240" t="s">
        <v>1205</v>
      </c>
      <c r="Y3240" t="s">
        <v>755</v>
      </c>
      <c r="Z3240" t="s">
        <v>380</v>
      </c>
      <c r="AA3240" t="s">
        <v>1175</v>
      </c>
      <c r="AB3240" t="s">
        <v>1176</v>
      </c>
      <c r="AC3240" t="s">
        <v>758</v>
      </c>
      <c r="AD3240" t="s">
        <v>1176</v>
      </c>
      <c r="AE3240" t="s">
        <v>768</v>
      </c>
      <c r="AF3240" t="s">
        <v>882</v>
      </c>
      <c r="AG3240" t="s">
        <v>761</v>
      </c>
      <c r="AH3240" t="s">
        <v>762</v>
      </c>
      <c r="AI3240" t="s">
        <v>883</v>
      </c>
      <c r="AJ3240">
        <v>122.16</v>
      </c>
      <c r="AK3240">
        <v>0</v>
      </c>
      <c r="AL3240">
        <v>0</v>
      </c>
      <c r="AM3240" t="s">
        <v>764</v>
      </c>
      <c r="AN3240" t="s">
        <v>764</v>
      </c>
      <c r="AO3240" t="s">
        <v>764</v>
      </c>
    </row>
    <row r="3241" spans="1:41" x14ac:dyDescent="0.35">
      <c r="A3241">
        <v>1025009</v>
      </c>
      <c r="B3241" t="s">
        <v>740</v>
      </c>
      <c r="C3241" t="s">
        <v>741</v>
      </c>
      <c r="D3241" t="s">
        <v>408</v>
      </c>
      <c r="E3241" t="s">
        <v>420</v>
      </c>
      <c r="F3241" t="s">
        <v>742</v>
      </c>
      <c r="G3241">
        <v>2021</v>
      </c>
      <c r="H3241">
        <v>6</v>
      </c>
      <c r="I3241" t="s">
        <v>743</v>
      </c>
      <c r="J3241" s="29">
        <v>44377</v>
      </c>
      <c r="K3241" t="s">
        <v>744</v>
      </c>
      <c r="L3241" t="s">
        <v>769</v>
      </c>
      <c r="M3241" t="s">
        <v>774</v>
      </c>
      <c r="N3241" t="s">
        <v>775</v>
      </c>
      <c r="O3241" t="s">
        <v>772</v>
      </c>
      <c r="P3241" t="s">
        <v>673</v>
      </c>
      <c r="Q3241" t="s">
        <v>749</v>
      </c>
      <c r="R3241" t="s">
        <v>376</v>
      </c>
      <c r="S3241" t="s">
        <v>1042</v>
      </c>
      <c r="T3241" t="s">
        <v>751</v>
      </c>
      <c r="U3241" t="s">
        <v>752</v>
      </c>
      <c r="V3241" t="s">
        <v>753</v>
      </c>
      <c r="W3241" t="s">
        <v>421</v>
      </c>
      <c r="X3241" t="s">
        <v>1205</v>
      </c>
      <c r="Y3241" t="s">
        <v>755</v>
      </c>
      <c r="Z3241" t="s">
        <v>380</v>
      </c>
      <c r="AA3241" t="s">
        <v>1175</v>
      </c>
      <c r="AB3241" t="s">
        <v>1176</v>
      </c>
      <c r="AC3241" t="s">
        <v>758</v>
      </c>
      <c r="AD3241" t="s">
        <v>1176</v>
      </c>
      <c r="AE3241" t="s">
        <v>768</v>
      </c>
      <c r="AF3241" t="s">
        <v>882</v>
      </c>
      <c r="AG3241" t="s">
        <v>761</v>
      </c>
      <c r="AH3241" t="s">
        <v>762</v>
      </c>
      <c r="AI3241" t="s">
        <v>883</v>
      </c>
      <c r="AJ3241">
        <v>-122.16</v>
      </c>
      <c r="AK3241">
        <v>0</v>
      </c>
      <c r="AL3241">
        <v>0</v>
      </c>
      <c r="AM3241" t="s">
        <v>764</v>
      </c>
      <c r="AN3241" t="s">
        <v>764</v>
      </c>
      <c r="AO3241" t="s">
        <v>764</v>
      </c>
    </row>
    <row r="3242" spans="1:41" x14ac:dyDescent="0.35">
      <c r="A3242">
        <v>1025009</v>
      </c>
      <c r="B3242" t="s">
        <v>740</v>
      </c>
      <c r="C3242" t="s">
        <v>741</v>
      </c>
      <c r="D3242" t="s">
        <v>408</v>
      </c>
      <c r="E3242" t="s">
        <v>420</v>
      </c>
      <c r="F3242" t="s">
        <v>742</v>
      </c>
      <c r="G3242">
        <v>2021</v>
      </c>
      <c r="H3242">
        <v>6</v>
      </c>
      <c r="I3242" t="s">
        <v>743</v>
      </c>
      <c r="J3242" s="29">
        <v>44377</v>
      </c>
      <c r="K3242" t="s">
        <v>744</v>
      </c>
      <c r="L3242" t="s">
        <v>769</v>
      </c>
      <c r="M3242" t="s">
        <v>776</v>
      </c>
      <c r="N3242" t="s">
        <v>777</v>
      </c>
      <c r="O3242" t="s">
        <v>772</v>
      </c>
      <c r="P3242" t="s">
        <v>673</v>
      </c>
      <c r="Q3242" t="s">
        <v>749</v>
      </c>
      <c r="R3242" t="s">
        <v>376</v>
      </c>
      <c r="S3242" t="s">
        <v>1042</v>
      </c>
      <c r="T3242" t="s">
        <v>751</v>
      </c>
      <c r="U3242" t="s">
        <v>752</v>
      </c>
      <c r="V3242" t="s">
        <v>753</v>
      </c>
      <c r="W3242" t="s">
        <v>421</v>
      </c>
      <c r="X3242" t="s">
        <v>1205</v>
      </c>
      <c r="Y3242" t="s">
        <v>755</v>
      </c>
      <c r="Z3242" t="s">
        <v>380</v>
      </c>
      <c r="AA3242" t="s">
        <v>1175</v>
      </c>
      <c r="AB3242" t="s">
        <v>1176</v>
      </c>
      <c r="AC3242" t="s">
        <v>758</v>
      </c>
      <c r="AD3242" t="s">
        <v>1176</v>
      </c>
      <c r="AE3242" t="s">
        <v>768</v>
      </c>
      <c r="AF3242" t="s">
        <v>882</v>
      </c>
      <c r="AG3242" t="s">
        <v>761</v>
      </c>
      <c r="AH3242" t="s">
        <v>762</v>
      </c>
      <c r="AI3242" t="s">
        <v>883</v>
      </c>
      <c r="AJ3242">
        <v>122.16</v>
      </c>
      <c r="AK3242">
        <v>0</v>
      </c>
      <c r="AL3242">
        <v>0</v>
      </c>
      <c r="AM3242" t="s">
        <v>764</v>
      </c>
      <c r="AN3242" t="s">
        <v>764</v>
      </c>
      <c r="AO3242" t="s">
        <v>764</v>
      </c>
    </row>
    <row r="3243" spans="1:41" x14ac:dyDescent="0.35">
      <c r="A3243">
        <v>1025005</v>
      </c>
      <c r="B3243" t="s">
        <v>740</v>
      </c>
      <c r="C3243" t="s">
        <v>741</v>
      </c>
      <c r="D3243" t="s">
        <v>408</v>
      </c>
      <c r="E3243" t="s">
        <v>412</v>
      </c>
      <c r="F3243" t="s">
        <v>742</v>
      </c>
      <c r="G3243">
        <v>2021</v>
      </c>
      <c r="H3243">
        <v>6</v>
      </c>
      <c r="I3243" t="s">
        <v>743</v>
      </c>
      <c r="J3243" s="29">
        <v>44377</v>
      </c>
      <c r="K3243" t="s">
        <v>744</v>
      </c>
      <c r="L3243" t="s">
        <v>769</v>
      </c>
      <c r="M3243" t="s">
        <v>770</v>
      </c>
      <c r="N3243" t="s">
        <v>771</v>
      </c>
      <c r="O3243" t="s">
        <v>772</v>
      </c>
      <c r="P3243" t="s">
        <v>673</v>
      </c>
      <c r="Q3243" t="s">
        <v>749</v>
      </c>
      <c r="R3243" t="s">
        <v>376</v>
      </c>
      <c r="S3243" t="s">
        <v>1042</v>
      </c>
      <c r="T3243" t="s">
        <v>751</v>
      </c>
      <c r="U3243" t="s">
        <v>752</v>
      </c>
      <c r="V3243" t="s">
        <v>753</v>
      </c>
      <c r="W3243" t="s">
        <v>413</v>
      </c>
      <c r="X3243" t="s">
        <v>1206</v>
      </c>
      <c r="Y3243" t="s">
        <v>755</v>
      </c>
      <c r="Z3243" t="s">
        <v>380</v>
      </c>
      <c r="AA3243" t="s">
        <v>1175</v>
      </c>
      <c r="AB3243" t="s">
        <v>1176</v>
      </c>
      <c r="AC3243" t="s">
        <v>758</v>
      </c>
      <c r="AD3243" t="s">
        <v>1176</v>
      </c>
      <c r="AE3243" t="s">
        <v>768</v>
      </c>
      <c r="AF3243" t="s">
        <v>882</v>
      </c>
      <c r="AG3243" t="s">
        <v>761</v>
      </c>
      <c r="AH3243" t="s">
        <v>762</v>
      </c>
      <c r="AI3243" t="s">
        <v>883</v>
      </c>
      <c r="AJ3243">
        <v>195.77</v>
      </c>
      <c r="AK3243">
        <v>0</v>
      </c>
      <c r="AL3243">
        <v>0</v>
      </c>
      <c r="AM3243" t="s">
        <v>764</v>
      </c>
      <c r="AN3243" t="s">
        <v>764</v>
      </c>
      <c r="AO3243" t="s">
        <v>764</v>
      </c>
    </row>
    <row r="3244" spans="1:41" x14ac:dyDescent="0.35">
      <c r="A3244">
        <v>1025005</v>
      </c>
      <c r="B3244" t="s">
        <v>740</v>
      </c>
      <c r="C3244" t="s">
        <v>741</v>
      </c>
      <c r="D3244" t="s">
        <v>408</v>
      </c>
      <c r="E3244" t="s">
        <v>412</v>
      </c>
      <c r="F3244" t="s">
        <v>742</v>
      </c>
      <c r="G3244">
        <v>2021</v>
      </c>
      <c r="H3244">
        <v>6</v>
      </c>
      <c r="I3244" t="s">
        <v>743</v>
      </c>
      <c r="J3244" s="29">
        <v>44377</v>
      </c>
      <c r="K3244" t="s">
        <v>744</v>
      </c>
      <c r="L3244" t="s">
        <v>769</v>
      </c>
      <c r="M3244" t="s">
        <v>774</v>
      </c>
      <c r="N3244" t="s">
        <v>775</v>
      </c>
      <c r="O3244" t="s">
        <v>772</v>
      </c>
      <c r="P3244" t="s">
        <v>673</v>
      </c>
      <c r="Q3244" t="s">
        <v>749</v>
      </c>
      <c r="R3244" t="s">
        <v>376</v>
      </c>
      <c r="S3244" t="s">
        <v>1042</v>
      </c>
      <c r="T3244" t="s">
        <v>751</v>
      </c>
      <c r="U3244" t="s">
        <v>752</v>
      </c>
      <c r="V3244" t="s">
        <v>753</v>
      </c>
      <c r="W3244" t="s">
        <v>413</v>
      </c>
      <c r="X3244" t="s">
        <v>1206</v>
      </c>
      <c r="Y3244" t="s">
        <v>755</v>
      </c>
      <c r="Z3244" t="s">
        <v>380</v>
      </c>
      <c r="AA3244" t="s">
        <v>1175</v>
      </c>
      <c r="AB3244" t="s">
        <v>1176</v>
      </c>
      <c r="AC3244" t="s">
        <v>758</v>
      </c>
      <c r="AD3244" t="s">
        <v>1176</v>
      </c>
      <c r="AE3244" t="s">
        <v>768</v>
      </c>
      <c r="AF3244" t="s">
        <v>882</v>
      </c>
      <c r="AG3244" t="s">
        <v>761</v>
      </c>
      <c r="AH3244" t="s">
        <v>762</v>
      </c>
      <c r="AI3244" t="s">
        <v>883</v>
      </c>
      <c r="AJ3244">
        <v>-195.77</v>
      </c>
      <c r="AK3244">
        <v>0</v>
      </c>
      <c r="AL3244">
        <v>0</v>
      </c>
      <c r="AM3244" t="s">
        <v>764</v>
      </c>
      <c r="AN3244" t="s">
        <v>764</v>
      </c>
      <c r="AO3244" t="s">
        <v>764</v>
      </c>
    </row>
    <row r="3245" spans="1:41" x14ac:dyDescent="0.35">
      <c r="A3245">
        <v>1025005</v>
      </c>
      <c r="B3245" t="s">
        <v>740</v>
      </c>
      <c r="C3245" t="s">
        <v>741</v>
      </c>
      <c r="D3245" t="s">
        <v>408</v>
      </c>
      <c r="E3245" t="s">
        <v>412</v>
      </c>
      <c r="F3245" t="s">
        <v>742</v>
      </c>
      <c r="G3245">
        <v>2021</v>
      </c>
      <c r="H3245">
        <v>6</v>
      </c>
      <c r="I3245" t="s">
        <v>743</v>
      </c>
      <c r="J3245" s="29">
        <v>44377</v>
      </c>
      <c r="K3245" t="s">
        <v>744</v>
      </c>
      <c r="L3245" t="s">
        <v>769</v>
      </c>
      <c r="M3245" t="s">
        <v>776</v>
      </c>
      <c r="N3245" t="s">
        <v>777</v>
      </c>
      <c r="O3245" t="s">
        <v>772</v>
      </c>
      <c r="P3245" t="s">
        <v>673</v>
      </c>
      <c r="Q3245" t="s">
        <v>749</v>
      </c>
      <c r="R3245" t="s">
        <v>376</v>
      </c>
      <c r="S3245" t="s">
        <v>1042</v>
      </c>
      <c r="T3245" t="s">
        <v>751</v>
      </c>
      <c r="U3245" t="s">
        <v>752</v>
      </c>
      <c r="V3245" t="s">
        <v>753</v>
      </c>
      <c r="W3245" t="s">
        <v>413</v>
      </c>
      <c r="X3245" t="s">
        <v>1206</v>
      </c>
      <c r="Y3245" t="s">
        <v>755</v>
      </c>
      <c r="Z3245" t="s">
        <v>380</v>
      </c>
      <c r="AA3245" t="s">
        <v>1175</v>
      </c>
      <c r="AB3245" t="s">
        <v>1176</v>
      </c>
      <c r="AC3245" t="s">
        <v>758</v>
      </c>
      <c r="AD3245" t="s">
        <v>1176</v>
      </c>
      <c r="AE3245" t="s">
        <v>768</v>
      </c>
      <c r="AF3245" t="s">
        <v>882</v>
      </c>
      <c r="AG3245" t="s">
        <v>761</v>
      </c>
      <c r="AH3245" t="s">
        <v>762</v>
      </c>
      <c r="AI3245" t="s">
        <v>883</v>
      </c>
      <c r="AJ3245">
        <v>195.77</v>
      </c>
      <c r="AK3245">
        <v>0</v>
      </c>
      <c r="AL3245">
        <v>0</v>
      </c>
      <c r="AM3245" t="s">
        <v>764</v>
      </c>
      <c r="AN3245" t="s">
        <v>764</v>
      </c>
      <c r="AO3245" t="s">
        <v>764</v>
      </c>
    </row>
    <row r="3246" spans="1:41" x14ac:dyDescent="0.35">
      <c r="A3246">
        <v>1027531</v>
      </c>
      <c r="B3246" t="s">
        <v>740</v>
      </c>
      <c r="C3246" t="s">
        <v>741</v>
      </c>
      <c r="D3246" t="s">
        <v>408</v>
      </c>
      <c r="E3246" t="s">
        <v>572</v>
      </c>
      <c r="F3246" t="s">
        <v>800</v>
      </c>
      <c r="G3246">
        <v>2021</v>
      </c>
      <c r="H3246">
        <v>5</v>
      </c>
      <c r="I3246" t="s">
        <v>743</v>
      </c>
      <c r="J3246" s="29">
        <v>44347</v>
      </c>
      <c r="K3246" t="s">
        <v>744</v>
      </c>
      <c r="L3246" t="s">
        <v>745</v>
      </c>
      <c r="M3246" t="s">
        <v>801</v>
      </c>
      <c r="N3246" t="s">
        <v>802</v>
      </c>
      <c r="O3246" t="s">
        <v>803</v>
      </c>
      <c r="P3246" t="s">
        <v>673</v>
      </c>
      <c r="Q3246" t="s">
        <v>749</v>
      </c>
      <c r="R3246" t="s">
        <v>561</v>
      </c>
      <c r="S3246" t="s">
        <v>1037</v>
      </c>
      <c r="T3246" t="s">
        <v>751</v>
      </c>
      <c r="U3246" t="s">
        <v>752</v>
      </c>
      <c r="V3246" t="s">
        <v>753</v>
      </c>
      <c r="W3246" t="s">
        <v>469</v>
      </c>
      <c r="X3246" t="s">
        <v>1174</v>
      </c>
      <c r="Y3246" t="s">
        <v>755</v>
      </c>
      <c r="Z3246" t="s">
        <v>380</v>
      </c>
      <c r="AA3246" t="s">
        <v>1175</v>
      </c>
      <c r="AB3246" t="s">
        <v>1176</v>
      </c>
      <c r="AC3246" t="s">
        <v>758</v>
      </c>
      <c r="AD3246" t="s">
        <v>1176</v>
      </c>
      <c r="AE3246" t="s">
        <v>562</v>
      </c>
      <c r="AF3246" t="s">
        <v>882</v>
      </c>
      <c r="AG3246" t="s">
        <v>761</v>
      </c>
      <c r="AH3246" t="s">
        <v>762</v>
      </c>
      <c r="AI3246" t="s">
        <v>883</v>
      </c>
      <c r="AJ3246">
        <v>228.69</v>
      </c>
      <c r="AK3246">
        <v>0</v>
      </c>
      <c r="AL3246">
        <v>0</v>
      </c>
      <c r="AM3246" t="s">
        <v>764</v>
      </c>
      <c r="AN3246" t="s">
        <v>764</v>
      </c>
      <c r="AO3246" t="s">
        <v>764</v>
      </c>
    </row>
    <row r="3247" spans="1:41" x14ac:dyDescent="0.35">
      <c r="A3247">
        <v>1027530</v>
      </c>
      <c r="B3247" t="s">
        <v>740</v>
      </c>
      <c r="C3247" t="s">
        <v>741</v>
      </c>
      <c r="D3247" t="s">
        <v>408</v>
      </c>
      <c r="E3247" t="s">
        <v>571</v>
      </c>
      <c r="F3247" t="s">
        <v>800</v>
      </c>
      <c r="G3247">
        <v>2021</v>
      </c>
      <c r="H3247">
        <v>5</v>
      </c>
      <c r="I3247" t="s">
        <v>743</v>
      </c>
      <c r="J3247" s="29">
        <v>44347</v>
      </c>
      <c r="K3247" t="s">
        <v>744</v>
      </c>
      <c r="L3247" t="s">
        <v>745</v>
      </c>
      <c r="M3247" t="s">
        <v>801</v>
      </c>
      <c r="N3247" t="s">
        <v>802</v>
      </c>
      <c r="O3247" t="s">
        <v>803</v>
      </c>
      <c r="P3247" t="s">
        <v>673</v>
      </c>
      <c r="Q3247" t="s">
        <v>749</v>
      </c>
      <c r="R3247" t="s">
        <v>561</v>
      </c>
      <c r="S3247" t="s">
        <v>1037</v>
      </c>
      <c r="T3247" t="s">
        <v>751</v>
      </c>
      <c r="U3247" t="s">
        <v>752</v>
      </c>
      <c r="V3247" t="s">
        <v>753</v>
      </c>
      <c r="W3247" t="s">
        <v>467</v>
      </c>
      <c r="X3247" t="s">
        <v>1177</v>
      </c>
      <c r="Y3247" t="s">
        <v>755</v>
      </c>
      <c r="Z3247" t="s">
        <v>380</v>
      </c>
      <c r="AA3247" t="s">
        <v>1175</v>
      </c>
      <c r="AB3247" t="s">
        <v>1176</v>
      </c>
      <c r="AC3247" t="s">
        <v>758</v>
      </c>
      <c r="AD3247" t="s">
        <v>1176</v>
      </c>
      <c r="AE3247" t="s">
        <v>562</v>
      </c>
      <c r="AF3247" t="s">
        <v>882</v>
      </c>
      <c r="AG3247" t="s">
        <v>761</v>
      </c>
      <c r="AH3247" t="s">
        <v>762</v>
      </c>
      <c r="AI3247" t="s">
        <v>883</v>
      </c>
      <c r="AJ3247">
        <v>125.39</v>
      </c>
      <c r="AK3247">
        <v>0</v>
      </c>
      <c r="AL3247">
        <v>0</v>
      </c>
      <c r="AM3247" t="s">
        <v>764</v>
      </c>
      <c r="AN3247" t="s">
        <v>764</v>
      </c>
      <c r="AO3247" t="s">
        <v>764</v>
      </c>
    </row>
    <row r="3248" spans="1:41" x14ac:dyDescent="0.35">
      <c r="A3248">
        <v>1027530</v>
      </c>
      <c r="B3248" t="s">
        <v>740</v>
      </c>
      <c r="C3248" t="s">
        <v>741</v>
      </c>
      <c r="D3248" t="s">
        <v>408</v>
      </c>
      <c r="E3248" t="s">
        <v>571</v>
      </c>
      <c r="F3248" t="s">
        <v>800</v>
      </c>
      <c r="G3248">
        <v>2021</v>
      </c>
      <c r="H3248">
        <v>5</v>
      </c>
      <c r="I3248" t="s">
        <v>743</v>
      </c>
      <c r="J3248" s="29">
        <v>44342</v>
      </c>
      <c r="K3248" t="s">
        <v>744</v>
      </c>
      <c r="L3248" t="s">
        <v>745</v>
      </c>
      <c r="M3248" t="s">
        <v>805</v>
      </c>
      <c r="N3248" t="s">
        <v>806</v>
      </c>
      <c r="O3248" t="s">
        <v>807</v>
      </c>
      <c r="P3248" t="s">
        <v>673</v>
      </c>
      <c r="Q3248" t="s">
        <v>749</v>
      </c>
      <c r="R3248" t="s">
        <v>561</v>
      </c>
      <c r="S3248" t="s">
        <v>1037</v>
      </c>
      <c r="T3248" t="s">
        <v>751</v>
      </c>
      <c r="U3248" t="s">
        <v>752</v>
      </c>
      <c r="V3248" t="s">
        <v>753</v>
      </c>
      <c r="W3248" t="s">
        <v>467</v>
      </c>
      <c r="X3248" t="s">
        <v>1177</v>
      </c>
      <c r="Y3248" t="s">
        <v>755</v>
      </c>
      <c r="Z3248" t="s">
        <v>380</v>
      </c>
      <c r="AA3248" t="s">
        <v>1175</v>
      </c>
      <c r="AB3248" t="s">
        <v>1176</v>
      </c>
      <c r="AC3248" t="s">
        <v>758</v>
      </c>
      <c r="AD3248" t="s">
        <v>1176</v>
      </c>
      <c r="AE3248" t="s">
        <v>562</v>
      </c>
      <c r="AF3248" t="s">
        <v>882</v>
      </c>
      <c r="AG3248" t="s">
        <v>761</v>
      </c>
      <c r="AH3248" t="s">
        <v>762</v>
      </c>
      <c r="AI3248" t="s">
        <v>883</v>
      </c>
      <c r="AJ3248">
        <v>-142.08000000000001</v>
      </c>
      <c r="AK3248">
        <v>0</v>
      </c>
      <c r="AL3248">
        <v>0</v>
      </c>
      <c r="AM3248" t="s">
        <v>764</v>
      </c>
      <c r="AN3248" t="s">
        <v>764</v>
      </c>
      <c r="AO3248" t="s">
        <v>764</v>
      </c>
    </row>
    <row r="3249" spans="1:41" x14ac:dyDescent="0.35">
      <c r="A3249">
        <v>1027529</v>
      </c>
      <c r="B3249" t="s">
        <v>740</v>
      </c>
      <c r="C3249" t="s">
        <v>741</v>
      </c>
      <c r="D3249" t="s">
        <v>408</v>
      </c>
      <c r="E3249" t="s">
        <v>569</v>
      </c>
      <c r="F3249" t="s">
        <v>800</v>
      </c>
      <c r="G3249">
        <v>2021</v>
      </c>
      <c r="H3249">
        <v>5</v>
      </c>
      <c r="I3249" t="s">
        <v>743</v>
      </c>
      <c r="J3249" s="29">
        <v>44347</v>
      </c>
      <c r="K3249" t="s">
        <v>744</v>
      </c>
      <c r="L3249" t="s">
        <v>745</v>
      </c>
      <c r="M3249" t="s">
        <v>801</v>
      </c>
      <c r="N3249" t="s">
        <v>802</v>
      </c>
      <c r="O3249" t="s">
        <v>803</v>
      </c>
      <c r="P3249" t="s">
        <v>673</v>
      </c>
      <c r="Q3249" t="s">
        <v>749</v>
      </c>
      <c r="R3249" t="s">
        <v>561</v>
      </c>
      <c r="S3249" t="s">
        <v>1037</v>
      </c>
      <c r="T3249" t="s">
        <v>751</v>
      </c>
      <c r="U3249" t="s">
        <v>752</v>
      </c>
      <c r="V3249" t="s">
        <v>753</v>
      </c>
      <c r="W3249" t="s">
        <v>433</v>
      </c>
      <c r="X3249" t="s">
        <v>1178</v>
      </c>
      <c r="Y3249" t="s">
        <v>755</v>
      </c>
      <c r="Z3249" t="s">
        <v>380</v>
      </c>
      <c r="AA3249" t="s">
        <v>1175</v>
      </c>
      <c r="AB3249" t="s">
        <v>1176</v>
      </c>
      <c r="AC3249" t="s">
        <v>758</v>
      </c>
      <c r="AD3249" t="s">
        <v>1176</v>
      </c>
      <c r="AE3249" t="s">
        <v>562</v>
      </c>
      <c r="AF3249" t="s">
        <v>882</v>
      </c>
      <c r="AG3249" t="s">
        <v>761</v>
      </c>
      <c r="AH3249" t="s">
        <v>762</v>
      </c>
      <c r="AI3249" t="s">
        <v>883</v>
      </c>
      <c r="AJ3249">
        <v>1219.3399999999999</v>
      </c>
      <c r="AK3249">
        <v>0</v>
      </c>
      <c r="AL3249">
        <v>0</v>
      </c>
      <c r="AM3249" t="s">
        <v>764</v>
      </c>
      <c r="AN3249" t="s">
        <v>764</v>
      </c>
      <c r="AO3249" t="s">
        <v>764</v>
      </c>
    </row>
    <row r="3250" spans="1:41" x14ac:dyDescent="0.35">
      <c r="A3250">
        <v>1027529</v>
      </c>
      <c r="B3250" t="s">
        <v>740</v>
      </c>
      <c r="C3250" t="s">
        <v>741</v>
      </c>
      <c r="D3250" t="s">
        <v>408</v>
      </c>
      <c r="E3250" t="s">
        <v>569</v>
      </c>
      <c r="F3250" t="s">
        <v>800</v>
      </c>
      <c r="G3250">
        <v>2021</v>
      </c>
      <c r="H3250">
        <v>5</v>
      </c>
      <c r="I3250" t="s">
        <v>743</v>
      </c>
      <c r="J3250" s="29">
        <v>44342</v>
      </c>
      <c r="K3250" t="s">
        <v>744</v>
      </c>
      <c r="L3250" t="s">
        <v>745</v>
      </c>
      <c r="M3250" t="s">
        <v>805</v>
      </c>
      <c r="N3250" t="s">
        <v>806</v>
      </c>
      <c r="O3250" t="s">
        <v>807</v>
      </c>
      <c r="P3250" t="s">
        <v>673</v>
      </c>
      <c r="Q3250" t="s">
        <v>749</v>
      </c>
      <c r="R3250" t="s">
        <v>561</v>
      </c>
      <c r="S3250" t="s">
        <v>1037</v>
      </c>
      <c r="T3250" t="s">
        <v>751</v>
      </c>
      <c r="U3250" t="s">
        <v>752</v>
      </c>
      <c r="V3250" t="s">
        <v>753</v>
      </c>
      <c r="W3250" t="s">
        <v>433</v>
      </c>
      <c r="X3250" t="s">
        <v>1178</v>
      </c>
      <c r="Y3250" t="s">
        <v>755</v>
      </c>
      <c r="Z3250" t="s">
        <v>380</v>
      </c>
      <c r="AA3250" t="s">
        <v>1175</v>
      </c>
      <c r="AB3250" t="s">
        <v>1176</v>
      </c>
      <c r="AC3250" t="s">
        <v>758</v>
      </c>
      <c r="AD3250" t="s">
        <v>1176</v>
      </c>
      <c r="AE3250" t="s">
        <v>562</v>
      </c>
      <c r="AF3250" t="s">
        <v>882</v>
      </c>
      <c r="AG3250" t="s">
        <v>761</v>
      </c>
      <c r="AH3250" t="s">
        <v>762</v>
      </c>
      <c r="AI3250" t="s">
        <v>883</v>
      </c>
      <c r="AJ3250">
        <v>-1235.1400000000001</v>
      </c>
      <c r="AK3250">
        <v>0</v>
      </c>
      <c r="AL3250">
        <v>0</v>
      </c>
      <c r="AM3250" t="s">
        <v>764</v>
      </c>
      <c r="AN3250" t="s">
        <v>764</v>
      </c>
      <c r="AO3250" t="s">
        <v>764</v>
      </c>
    </row>
    <row r="3251" spans="1:41" x14ac:dyDescent="0.35">
      <c r="A3251">
        <v>1027528</v>
      </c>
      <c r="B3251" t="s">
        <v>740</v>
      </c>
      <c r="C3251" t="s">
        <v>741</v>
      </c>
      <c r="D3251" t="s">
        <v>408</v>
      </c>
      <c r="E3251" t="s">
        <v>568</v>
      </c>
      <c r="F3251" t="s">
        <v>800</v>
      </c>
      <c r="G3251">
        <v>2021</v>
      </c>
      <c r="H3251">
        <v>5</v>
      </c>
      <c r="I3251" t="s">
        <v>743</v>
      </c>
      <c r="J3251" s="29">
        <v>44347</v>
      </c>
      <c r="K3251" t="s">
        <v>744</v>
      </c>
      <c r="L3251" t="s">
        <v>745</v>
      </c>
      <c r="M3251" t="s">
        <v>801</v>
      </c>
      <c r="N3251" t="s">
        <v>802</v>
      </c>
      <c r="O3251" t="s">
        <v>803</v>
      </c>
      <c r="P3251" t="s">
        <v>673</v>
      </c>
      <c r="Q3251" t="s">
        <v>749</v>
      </c>
      <c r="R3251" t="s">
        <v>561</v>
      </c>
      <c r="S3251" t="s">
        <v>1037</v>
      </c>
      <c r="T3251" t="s">
        <v>751</v>
      </c>
      <c r="U3251" t="s">
        <v>752</v>
      </c>
      <c r="V3251" t="s">
        <v>753</v>
      </c>
      <c r="W3251" t="s">
        <v>427</v>
      </c>
      <c r="X3251" t="s">
        <v>1179</v>
      </c>
      <c r="Y3251" t="s">
        <v>755</v>
      </c>
      <c r="Z3251" t="s">
        <v>380</v>
      </c>
      <c r="AA3251" t="s">
        <v>1175</v>
      </c>
      <c r="AB3251" t="s">
        <v>1176</v>
      </c>
      <c r="AC3251" t="s">
        <v>758</v>
      </c>
      <c r="AD3251" t="s">
        <v>1176</v>
      </c>
      <c r="AE3251" t="s">
        <v>562</v>
      </c>
      <c r="AF3251" t="s">
        <v>882</v>
      </c>
      <c r="AG3251" t="s">
        <v>761</v>
      </c>
      <c r="AH3251" t="s">
        <v>762</v>
      </c>
      <c r="AI3251" t="s">
        <v>883</v>
      </c>
      <c r="AJ3251">
        <v>1616.51</v>
      </c>
      <c r="AK3251">
        <v>0</v>
      </c>
      <c r="AL3251">
        <v>0</v>
      </c>
      <c r="AM3251" t="s">
        <v>764</v>
      </c>
      <c r="AN3251" t="s">
        <v>764</v>
      </c>
      <c r="AO3251" t="s">
        <v>764</v>
      </c>
    </row>
    <row r="3252" spans="1:41" x14ac:dyDescent="0.35">
      <c r="A3252">
        <v>1027528</v>
      </c>
      <c r="B3252" t="s">
        <v>740</v>
      </c>
      <c r="C3252" t="s">
        <v>741</v>
      </c>
      <c r="D3252" t="s">
        <v>408</v>
      </c>
      <c r="E3252" t="s">
        <v>568</v>
      </c>
      <c r="F3252" t="s">
        <v>800</v>
      </c>
      <c r="G3252">
        <v>2021</v>
      </c>
      <c r="H3252">
        <v>5</v>
      </c>
      <c r="I3252" t="s">
        <v>743</v>
      </c>
      <c r="J3252" s="29">
        <v>44342</v>
      </c>
      <c r="K3252" t="s">
        <v>744</v>
      </c>
      <c r="L3252" t="s">
        <v>745</v>
      </c>
      <c r="M3252" t="s">
        <v>805</v>
      </c>
      <c r="N3252" t="s">
        <v>806</v>
      </c>
      <c r="O3252" t="s">
        <v>807</v>
      </c>
      <c r="P3252" t="s">
        <v>673</v>
      </c>
      <c r="Q3252" t="s">
        <v>749</v>
      </c>
      <c r="R3252" t="s">
        <v>561</v>
      </c>
      <c r="S3252" t="s">
        <v>1037</v>
      </c>
      <c r="T3252" t="s">
        <v>751</v>
      </c>
      <c r="U3252" t="s">
        <v>752</v>
      </c>
      <c r="V3252" t="s">
        <v>753</v>
      </c>
      <c r="W3252" t="s">
        <v>427</v>
      </c>
      <c r="X3252" t="s">
        <v>1179</v>
      </c>
      <c r="Y3252" t="s">
        <v>755</v>
      </c>
      <c r="Z3252" t="s">
        <v>380</v>
      </c>
      <c r="AA3252" t="s">
        <v>1175</v>
      </c>
      <c r="AB3252" t="s">
        <v>1176</v>
      </c>
      <c r="AC3252" t="s">
        <v>758</v>
      </c>
      <c r="AD3252" t="s">
        <v>1176</v>
      </c>
      <c r="AE3252" t="s">
        <v>562</v>
      </c>
      <c r="AF3252" t="s">
        <v>882</v>
      </c>
      <c r="AG3252" t="s">
        <v>761</v>
      </c>
      <c r="AH3252" t="s">
        <v>762</v>
      </c>
      <c r="AI3252" t="s">
        <v>883</v>
      </c>
      <c r="AJ3252">
        <v>-1835.81</v>
      </c>
      <c r="AK3252">
        <v>0</v>
      </c>
      <c r="AL3252">
        <v>0</v>
      </c>
      <c r="AM3252" t="s">
        <v>764</v>
      </c>
      <c r="AN3252" t="s">
        <v>764</v>
      </c>
      <c r="AO3252" t="s">
        <v>764</v>
      </c>
    </row>
    <row r="3253" spans="1:41" x14ac:dyDescent="0.35">
      <c r="A3253">
        <v>1027527</v>
      </c>
      <c r="B3253" t="s">
        <v>740</v>
      </c>
      <c r="C3253" t="s">
        <v>741</v>
      </c>
      <c r="D3253" t="s">
        <v>408</v>
      </c>
      <c r="E3253" t="s">
        <v>567</v>
      </c>
      <c r="F3253" t="s">
        <v>800</v>
      </c>
      <c r="G3253">
        <v>2021</v>
      </c>
      <c r="H3253">
        <v>5</v>
      </c>
      <c r="I3253" t="s">
        <v>743</v>
      </c>
      <c r="J3253" s="29">
        <v>44347</v>
      </c>
      <c r="K3253" t="s">
        <v>744</v>
      </c>
      <c r="L3253" t="s">
        <v>745</v>
      </c>
      <c r="M3253" t="s">
        <v>801</v>
      </c>
      <c r="N3253" t="s">
        <v>802</v>
      </c>
      <c r="O3253" t="s">
        <v>803</v>
      </c>
      <c r="P3253" t="s">
        <v>673</v>
      </c>
      <c r="Q3253" t="s">
        <v>749</v>
      </c>
      <c r="R3253" t="s">
        <v>561</v>
      </c>
      <c r="S3253" t="s">
        <v>1037</v>
      </c>
      <c r="T3253" t="s">
        <v>751</v>
      </c>
      <c r="U3253" t="s">
        <v>752</v>
      </c>
      <c r="V3253" t="s">
        <v>753</v>
      </c>
      <c r="W3253" t="s">
        <v>409</v>
      </c>
      <c r="X3253" t="s">
        <v>1180</v>
      </c>
      <c r="Y3253" t="s">
        <v>755</v>
      </c>
      <c r="Z3253" t="s">
        <v>380</v>
      </c>
      <c r="AA3253" t="s">
        <v>1175</v>
      </c>
      <c r="AB3253" t="s">
        <v>1176</v>
      </c>
      <c r="AC3253" t="s">
        <v>758</v>
      </c>
      <c r="AD3253" t="s">
        <v>1176</v>
      </c>
      <c r="AE3253" t="s">
        <v>562</v>
      </c>
      <c r="AF3253" t="s">
        <v>882</v>
      </c>
      <c r="AG3253" t="s">
        <v>761</v>
      </c>
      <c r="AH3253" t="s">
        <v>762</v>
      </c>
      <c r="AI3253" t="s">
        <v>883</v>
      </c>
      <c r="AJ3253">
        <v>210</v>
      </c>
      <c r="AK3253">
        <v>0</v>
      </c>
      <c r="AL3253">
        <v>0</v>
      </c>
      <c r="AM3253" t="s">
        <v>764</v>
      </c>
      <c r="AN3253" t="s">
        <v>764</v>
      </c>
      <c r="AO3253" t="s">
        <v>764</v>
      </c>
    </row>
    <row r="3254" spans="1:41" x14ac:dyDescent="0.35">
      <c r="A3254">
        <v>1027527</v>
      </c>
      <c r="B3254" t="s">
        <v>740</v>
      </c>
      <c r="C3254" t="s">
        <v>741</v>
      </c>
      <c r="D3254" t="s">
        <v>408</v>
      </c>
      <c r="E3254" t="s">
        <v>567</v>
      </c>
      <c r="F3254" t="s">
        <v>800</v>
      </c>
      <c r="G3254">
        <v>2021</v>
      </c>
      <c r="H3254">
        <v>5</v>
      </c>
      <c r="I3254" t="s">
        <v>743</v>
      </c>
      <c r="J3254" s="29">
        <v>44342</v>
      </c>
      <c r="K3254" t="s">
        <v>744</v>
      </c>
      <c r="L3254" t="s">
        <v>745</v>
      </c>
      <c r="M3254" t="s">
        <v>805</v>
      </c>
      <c r="N3254" t="s">
        <v>806</v>
      </c>
      <c r="O3254" t="s">
        <v>807</v>
      </c>
      <c r="P3254" t="s">
        <v>673</v>
      </c>
      <c r="Q3254" t="s">
        <v>749</v>
      </c>
      <c r="R3254" t="s">
        <v>561</v>
      </c>
      <c r="S3254" t="s">
        <v>1037</v>
      </c>
      <c r="T3254" t="s">
        <v>751</v>
      </c>
      <c r="U3254" t="s">
        <v>752</v>
      </c>
      <c r="V3254" t="s">
        <v>753</v>
      </c>
      <c r="W3254" t="s">
        <v>409</v>
      </c>
      <c r="X3254" t="s">
        <v>1180</v>
      </c>
      <c r="Y3254" t="s">
        <v>755</v>
      </c>
      <c r="Z3254" t="s">
        <v>380</v>
      </c>
      <c r="AA3254" t="s">
        <v>1175</v>
      </c>
      <c r="AB3254" t="s">
        <v>1176</v>
      </c>
      <c r="AC3254" t="s">
        <v>758</v>
      </c>
      <c r="AD3254" t="s">
        <v>1176</v>
      </c>
      <c r="AE3254" t="s">
        <v>562</v>
      </c>
      <c r="AF3254" t="s">
        <v>882</v>
      </c>
      <c r="AG3254" t="s">
        <v>761</v>
      </c>
      <c r="AH3254" t="s">
        <v>762</v>
      </c>
      <c r="AI3254" t="s">
        <v>883</v>
      </c>
      <c r="AJ3254">
        <v>-237.38</v>
      </c>
      <c r="AK3254">
        <v>0</v>
      </c>
      <c r="AL3254">
        <v>0</v>
      </c>
      <c r="AM3254" t="s">
        <v>764</v>
      </c>
      <c r="AN3254" t="s">
        <v>764</v>
      </c>
      <c r="AO3254" t="s">
        <v>764</v>
      </c>
    </row>
    <row r="3255" spans="1:41" x14ac:dyDescent="0.35">
      <c r="A3255">
        <v>1023882</v>
      </c>
      <c r="B3255" t="s">
        <v>740</v>
      </c>
      <c r="C3255" t="s">
        <v>741</v>
      </c>
      <c r="D3255" t="s">
        <v>408</v>
      </c>
      <c r="E3255" t="s">
        <v>559</v>
      </c>
      <c r="F3255" t="s">
        <v>800</v>
      </c>
      <c r="G3255">
        <v>2021</v>
      </c>
      <c r="H3255">
        <v>5</v>
      </c>
      <c r="I3255" t="s">
        <v>743</v>
      </c>
      <c r="J3255" s="29">
        <v>44347</v>
      </c>
      <c r="K3255" t="s">
        <v>744</v>
      </c>
      <c r="L3255" t="s">
        <v>745</v>
      </c>
      <c r="M3255" t="s">
        <v>801</v>
      </c>
      <c r="N3255" t="s">
        <v>802</v>
      </c>
      <c r="O3255" t="s">
        <v>803</v>
      </c>
      <c r="P3255" t="s">
        <v>673</v>
      </c>
      <c r="Q3255" t="s">
        <v>749</v>
      </c>
      <c r="R3255" t="s">
        <v>544</v>
      </c>
      <c r="S3255" t="s">
        <v>1038</v>
      </c>
      <c r="T3255" t="s">
        <v>751</v>
      </c>
      <c r="U3255" t="s">
        <v>752</v>
      </c>
      <c r="V3255" t="s">
        <v>753</v>
      </c>
      <c r="W3255" t="s">
        <v>469</v>
      </c>
      <c r="X3255" t="s">
        <v>1174</v>
      </c>
      <c r="Y3255" t="s">
        <v>755</v>
      </c>
      <c r="Z3255" t="s">
        <v>380</v>
      </c>
      <c r="AA3255" t="s">
        <v>1175</v>
      </c>
      <c r="AB3255" t="s">
        <v>1176</v>
      </c>
      <c r="AC3255" t="s">
        <v>758</v>
      </c>
      <c r="AD3255" t="s">
        <v>1176</v>
      </c>
      <c r="AE3255" t="s">
        <v>768</v>
      </c>
      <c r="AF3255" t="s">
        <v>882</v>
      </c>
      <c r="AG3255" t="s">
        <v>761</v>
      </c>
      <c r="AH3255" t="s">
        <v>762</v>
      </c>
      <c r="AI3255" t="s">
        <v>883</v>
      </c>
      <c r="AJ3255">
        <v>1434.77</v>
      </c>
      <c r="AK3255">
        <v>0</v>
      </c>
      <c r="AL3255">
        <v>0</v>
      </c>
      <c r="AM3255" t="s">
        <v>764</v>
      </c>
      <c r="AN3255" t="s">
        <v>764</v>
      </c>
      <c r="AO3255" t="s">
        <v>764</v>
      </c>
    </row>
    <row r="3256" spans="1:41" x14ac:dyDescent="0.35">
      <c r="A3256">
        <v>1023881</v>
      </c>
      <c r="B3256" t="s">
        <v>740</v>
      </c>
      <c r="C3256" t="s">
        <v>741</v>
      </c>
      <c r="D3256" t="s">
        <v>408</v>
      </c>
      <c r="E3256" t="s">
        <v>558</v>
      </c>
      <c r="F3256" t="s">
        <v>800</v>
      </c>
      <c r="G3256">
        <v>2021</v>
      </c>
      <c r="H3256">
        <v>5</v>
      </c>
      <c r="I3256" t="s">
        <v>743</v>
      </c>
      <c r="J3256" s="29">
        <v>44347</v>
      </c>
      <c r="K3256" t="s">
        <v>744</v>
      </c>
      <c r="L3256" t="s">
        <v>745</v>
      </c>
      <c r="M3256" t="s">
        <v>801</v>
      </c>
      <c r="N3256" t="s">
        <v>802</v>
      </c>
      <c r="O3256" t="s">
        <v>803</v>
      </c>
      <c r="P3256" t="s">
        <v>673</v>
      </c>
      <c r="Q3256" t="s">
        <v>749</v>
      </c>
      <c r="R3256" t="s">
        <v>544</v>
      </c>
      <c r="S3256" t="s">
        <v>1038</v>
      </c>
      <c r="T3256" t="s">
        <v>751</v>
      </c>
      <c r="U3256" t="s">
        <v>752</v>
      </c>
      <c r="V3256" t="s">
        <v>753</v>
      </c>
      <c r="W3256" t="s">
        <v>467</v>
      </c>
      <c r="X3256" t="s">
        <v>1177</v>
      </c>
      <c r="Y3256" t="s">
        <v>755</v>
      </c>
      <c r="Z3256" t="s">
        <v>380</v>
      </c>
      <c r="AA3256" t="s">
        <v>1175</v>
      </c>
      <c r="AB3256" t="s">
        <v>1176</v>
      </c>
      <c r="AC3256" t="s">
        <v>758</v>
      </c>
      <c r="AD3256" t="s">
        <v>1176</v>
      </c>
      <c r="AE3256" t="s">
        <v>768</v>
      </c>
      <c r="AF3256" t="s">
        <v>882</v>
      </c>
      <c r="AG3256" t="s">
        <v>761</v>
      </c>
      <c r="AH3256" t="s">
        <v>762</v>
      </c>
      <c r="AI3256" t="s">
        <v>883</v>
      </c>
      <c r="AJ3256">
        <v>353.77</v>
      </c>
      <c r="AK3256">
        <v>0</v>
      </c>
      <c r="AL3256">
        <v>0</v>
      </c>
      <c r="AM3256" t="s">
        <v>764</v>
      </c>
      <c r="AN3256" t="s">
        <v>764</v>
      </c>
      <c r="AO3256" t="s">
        <v>764</v>
      </c>
    </row>
    <row r="3257" spans="1:41" x14ac:dyDescent="0.35">
      <c r="A3257">
        <v>1023880</v>
      </c>
      <c r="B3257" t="s">
        <v>740</v>
      </c>
      <c r="C3257" t="s">
        <v>741</v>
      </c>
      <c r="D3257" t="s">
        <v>408</v>
      </c>
      <c r="E3257" t="s">
        <v>557</v>
      </c>
      <c r="F3257" t="s">
        <v>800</v>
      </c>
      <c r="G3257">
        <v>2021</v>
      </c>
      <c r="H3257">
        <v>5</v>
      </c>
      <c r="I3257" t="s">
        <v>743</v>
      </c>
      <c r="J3257" s="29">
        <v>44347</v>
      </c>
      <c r="K3257" t="s">
        <v>744</v>
      </c>
      <c r="L3257" t="s">
        <v>745</v>
      </c>
      <c r="M3257" t="s">
        <v>801</v>
      </c>
      <c r="N3257" t="s">
        <v>802</v>
      </c>
      <c r="O3257" t="s">
        <v>803</v>
      </c>
      <c r="P3257" t="s">
        <v>673</v>
      </c>
      <c r="Q3257" t="s">
        <v>749</v>
      </c>
      <c r="R3257" t="s">
        <v>544</v>
      </c>
      <c r="S3257" t="s">
        <v>1038</v>
      </c>
      <c r="T3257" t="s">
        <v>751</v>
      </c>
      <c r="U3257" t="s">
        <v>752</v>
      </c>
      <c r="V3257" t="s">
        <v>753</v>
      </c>
      <c r="W3257" t="s">
        <v>457</v>
      </c>
      <c r="X3257" t="s">
        <v>1181</v>
      </c>
      <c r="Y3257" t="s">
        <v>755</v>
      </c>
      <c r="Z3257" t="s">
        <v>380</v>
      </c>
      <c r="AA3257" t="s">
        <v>1175</v>
      </c>
      <c r="AB3257" t="s">
        <v>1176</v>
      </c>
      <c r="AC3257" t="s">
        <v>758</v>
      </c>
      <c r="AD3257" t="s">
        <v>1176</v>
      </c>
      <c r="AE3257" t="s">
        <v>768</v>
      </c>
      <c r="AF3257" t="s">
        <v>882</v>
      </c>
      <c r="AG3257" t="s">
        <v>761</v>
      </c>
      <c r="AH3257" t="s">
        <v>762</v>
      </c>
      <c r="AI3257" t="s">
        <v>883</v>
      </c>
      <c r="AJ3257">
        <v>787.69</v>
      </c>
      <c r="AK3257">
        <v>0</v>
      </c>
      <c r="AL3257">
        <v>0</v>
      </c>
      <c r="AM3257" t="s">
        <v>764</v>
      </c>
      <c r="AN3257" t="s">
        <v>764</v>
      </c>
      <c r="AO3257" t="s">
        <v>764</v>
      </c>
    </row>
    <row r="3258" spans="1:41" x14ac:dyDescent="0.35">
      <c r="A3258">
        <v>1023879</v>
      </c>
      <c r="B3258" t="s">
        <v>740</v>
      </c>
      <c r="C3258" t="s">
        <v>741</v>
      </c>
      <c r="D3258" t="s">
        <v>408</v>
      </c>
      <c r="E3258" t="s">
        <v>556</v>
      </c>
      <c r="F3258" t="s">
        <v>800</v>
      </c>
      <c r="G3258">
        <v>2021</v>
      </c>
      <c r="H3258">
        <v>5</v>
      </c>
      <c r="I3258" t="s">
        <v>743</v>
      </c>
      <c r="J3258" s="29">
        <v>44347</v>
      </c>
      <c r="K3258" t="s">
        <v>744</v>
      </c>
      <c r="L3258" t="s">
        <v>745</v>
      </c>
      <c r="M3258" t="s">
        <v>801</v>
      </c>
      <c r="N3258" t="s">
        <v>802</v>
      </c>
      <c r="O3258" t="s">
        <v>803</v>
      </c>
      <c r="P3258" t="s">
        <v>673</v>
      </c>
      <c r="Q3258" t="s">
        <v>749</v>
      </c>
      <c r="R3258" t="s">
        <v>544</v>
      </c>
      <c r="S3258" t="s">
        <v>1038</v>
      </c>
      <c r="T3258" t="s">
        <v>751</v>
      </c>
      <c r="U3258" t="s">
        <v>752</v>
      </c>
      <c r="V3258" t="s">
        <v>753</v>
      </c>
      <c r="W3258" t="s">
        <v>451</v>
      </c>
      <c r="X3258" t="s">
        <v>1186</v>
      </c>
      <c r="Y3258" t="s">
        <v>755</v>
      </c>
      <c r="Z3258" t="s">
        <v>380</v>
      </c>
      <c r="AA3258" t="s">
        <v>1175</v>
      </c>
      <c r="AB3258" t="s">
        <v>1176</v>
      </c>
      <c r="AC3258" t="s">
        <v>758</v>
      </c>
      <c r="AD3258" t="s">
        <v>1176</v>
      </c>
      <c r="AE3258" t="s">
        <v>768</v>
      </c>
      <c r="AF3258" t="s">
        <v>882</v>
      </c>
      <c r="AG3258" t="s">
        <v>761</v>
      </c>
      <c r="AH3258" t="s">
        <v>762</v>
      </c>
      <c r="AI3258" t="s">
        <v>883</v>
      </c>
      <c r="AJ3258">
        <v>1631</v>
      </c>
      <c r="AK3258">
        <v>0</v>
      </c>
      <c r="AL3258">
        <v>0</v>
      </c>
      <c r="AM3258" t="s">
        <v>764</v>
      </c>
      <c r="AN3258" t="s">
        <v>764</v>
      </c>
      <c r="AO3258" t="s">
        <v>764</v>
      </c>
    </row>
    <row r="3259" spans="1:41" x14ac:dyDescent="0.35">
      <c r="A3259">
        <v>1023878</v>
      </c>
      <c r="B3259" t="s">
        <v>740</v>
      </c>
      <c r="C3259" t="s">
        <v>741</v>
      </c>
      <c r="D3259" t="s">
        <v>408</v>
      </c>
      <c r="E3259" t="s">
        <v>555</v>
      </c>
      <c r="F3259" t="s">
        <v>800</v>
      </c>
      <c r="G3259">
        <v>2021</v>
      </c>
      <c r="H3259">
        <v>5</v>
      </c>
      <c r="I3259" t="s">
        <v>743</v>
      </c>
      <c r="J3259" s="29">
        <v>44347</v>
      </c>
      <c r="K3259" t="s">
        <v>744</v>
      </c>
      <c r="L3259" t="s">
        <v>745</v>
      </c>
      <c r="M3259" t="s">
        <v>801</v>
      </c>
      <c r="N3259" t="s">
        <v>802</v>
      </c>
      <c r="O3259" t="s">
        <v>803</v>
      </c>
      <c r="P3259" t="s">
        <v>673</v>
      </c>
      <c r="Q3259" t="s">
        <v>749</v>
      </c>
      <c r="R3259" t="s">
        <v>544</v>
      </c>
      <c r="S3259" t="s">
        <v>1038</v>
      </c>
      <c r="T3259" t="s">
        <v>751</v>
      </c>
      <c r="U3259" t="s">
        <v>752</v>
      </c>
      <c r="V3259" t="s">
        <v>753</v>
      </c>
      <c r="W3259" t="s">
        <v>437</v>
      </c>
      <c r="X3259" t="s">
        <v>1184</v>
      </c>
      <c r="Y3259" t="s">
        <v>755</v>
      </c>
      <c r="Z3259" t="s">
        <v>380</v>
      </c>
      <c r="AA3259" t="s">
        <v>1175</v>
      </c>
      <c r="AB3259" t="s">
        <v>1176</v>
      </c>
      <c r="AC3259" t="s">
        <v>758</v>
      </c>
      <c r="AD3259" t="s">
        <v>1176</v>
      </c>
      <c r="AE3259" t="s">
        <v>768</v>
      </c>
      <c r="AF3259" t="s">
        <v>882</v>
      </c>
      <c r="AG3259" t="s">
        <v>761</v>
      </c>
      <c r="AH3259" t="s">
        <v>762</v>
      </c>
      <c r="AI3259" t="s">
        <v>883</v>
      </c>
      <c r="AJ3259">
        <v>3043.55</v>
      </c>
      <c r="AK3259">
        <v>0</v>
      </c>
      <c r="AL3259">
        <v>0</v>
      </c>
      <c r="AM3259" t="s">
        <v>764</v>
      </c>
      <c r="AN3259" t="s">
        <v>764</v>
      </c>
      <c r="AO3259" t="s">
        <v>764</v>
      </c>
    </row>
    <row r="3260" spans="1:41" x14ac:dyDescent="0.35">
      <c r="A3260">
        <v>1023877</v>
      </c>
      <c r="B3260" t="s">
        <v>740</v>
      </c>
      <c r="C3260" t="s">
        <v>741</v>
      </c>
      <c r="D3260" t="s">
        <v>408</v>
      </c>
      <c r="E3260" t="s">
        <v>554</v>
      </c>
      <c r="F3260" t="s">
        <v>800</v>
      </c>
      <c r="G3260">
        <v>2021</v>
      </c>
      <c r="H3260">
        <v>5</v>
      </c>
      <c r="I3260" t="s">
        <v>743</v>
      </c>
      <c r="J3260" s="29">
        <v>44347</v>
      </c>
      <c r="K3260" t="s">
        <v>744</v>
      </c>
      <c r="L3260" t="s">
        <v>745</v>
      </c>
      <c r="M3260" t="s">
        <v>801</v>
      </c>
      <c r="N3260" t="s">
        <v>802</v>
      </c>
      <c r="O3260" t="s">
        <v>803</v>
      </c>
      <c r="P3260" t="s">
        <v>673</v>
      </c>
      <c r="Q3260" t="s">
        <v>749</v>
      </c>
      <c r="R3260" t="s">
        <v>544</v>
      </c>
      <c r="S3260" t="s">
        <v>1038</v>
      </c>
      <c r="T3260" t="s">
        <v>751</v>
      </c>
      <c r="U3260" t="s">
        <v>752</v>
      </c>
      <c r="V3260" t="s">
        <v>753</v>
      </c>
      <c r="W3260" t="s">
        <v>435</v>
      </c>
      <c r="X3260" t="s">
        <v>1182</v>
      </c>
      <c r="Y3260" t="s">
        <v>755</v>
      </c>
      <c r="Z3260" t="s">
        <v>380</v>
      </c>
      <c r="AA3260" t="s">
        <v>1175</v>
      </c>
      <c r="AB3260" t="s">
        <v>1176</v>
      </c>
      <c r="AC3260" t="s">
        <v>758</v>
      </c>
      <c r="AD3260" t="s">
        <v>1176</v>
      </c>
      <c r="AE3260" t="s">
        <v>768</v>
      </c>
      <c r="AF3260" t="s">
        <v>882</v>
      </c>
      <c r="AG3260" t="s">
        <v>761</v>
      </c>
      <c r="AH3260" t="s">
        <v>762</v>
      </c>
      <c r="AI3260" t="s">
        <v>883</v>
      </c>
      <c r="AJ3260">
        <v>791.98</v>
      </c>
      <c r="AK3260">
        <v>0</v>
      </c>
      <c r="AL3260">
        <v>0</v>
      </c>
      <c r="AM3260" t="s">
        <v>764</v>
      </c>
      <c r="AN3260" t="s">
        <v>764</v>
      </c>
      <c r="AO3260" t="s">
        <v>764</v>
      </c>
    </row>
    <row r="3261" spans="1:41" x14ac:dyDescent="0.35">
      <c r="A3261">
        <v>1023876</v>
      </c>
      <c r="B3261" t="s">
        <v>740</v>
      </c>
      <c r="C3261" t="s">
        <v>741</v>
      </c>
      <c r="D3261" t="s">
        <v>408</v>
      </c>
      <c r="E3261" t="s">
        <v>553</v>
      </c>
      <c r="F3261" t="s">
        <v>800</v>
      </c>
      <c r="G3261">
        <v>2021</v>
      </c>
      <c r="H3261">
        <v>5</v>
      </c>
      <c r="I3261" t="s">
        <v>743</v>
      </c>
      <c r="J3261" s="29">
        <v>44347</v>
      </c>
      <c r="K3261" t="s">
        <v>744</v>
      </c>
      <c r="L3261" t="s">
        <v>745</v>
      </c>
      <c r="M3261" t="s">
        <v>801</v>
      </c>
      <c r="N3261" t="s">
        <v>802</v>
      </c>
      <c r="O3261" t="s">
        <v>803</v>
      </c>
      <c r="P3261" t="s">
        <v>673</v>
      </c>
      <c r="Q3261" t="s">
        <v>749</v>
      </c>
      <c r="R3261" t="s">
        <v>544</v>
      </c>
      <c r="S3261" t="s">
        <v>1038</v>
      </c>
      <c r="T3261" t="s">
        <v>751</v>
      </c>
      <c r="U3261" t="s">
        <v>752</v>
      </c>
      <c r="V3261" t="s">
        <v>753</v>
      </c>
      <c r="W3261" t="s">
        <v>431</v>
      </c>
      <c r="X3261" t="s">
        <v>1185</v>
      </c>
      <c r="Y3261" t="s">
        <v>755</v>
      </c>
      <c r="Z3261" t="s">
        <v>380</v>
      </c>
      <c r="AA3261" t="s">
        <v>1175</v>
      </c>
      <c r="AB3261" t="s">
        <v>1176</v>
      </c>
      <c r="AC3261" t="s">
        <v>758</v>
      </c>
      <c r="AD3261" t="s">
        <v>1176</v>
      </c>
      <c r="AE3261" t="s">
        <v>768</v>
      </c>
      <c r="AF3261" t="s">
        <v>882</v>
      </c>
      <c r="AG3261" t="s">
        <v>761</v>
      </c>
      <c r="AH3261" t="s">
        <v>762</v>
      </c>
      <c r="AI3261" t="s">
        <v>883</v>
      </c>
      <c r="AJ3261">
        <v>2160.06</v>
      </c>
      <c r="AK3261">
        <v>0</v>
      </c>
      <c r="AL3261">
        <v>0</v>
      </c>
      <c r="AM3261" t="s">
        <v>764</v>
      </c>
      <c r="AN3261" t="s">
        <v>764</v>
      </c>
      <c r="AO3261" t="s">
        <v>764</v>
      </c>
    </row>
    <row r="3262" spans="1:41" x14ac:dyDescent="0.35">
      <c r="A3262">
        <v>1023875</v>
      </c>
      <c r="B3262" t="s">
        <v>740</v>
      </c>
      <c r="C3262" t="s">
        <v>741</v>
      </c>
      <c r="D3262" t="s">
        <v>408</v>
      </c>
      <c r="E3262" t="s">
        <v>552</v>
      </c>
      <c r="F3262" t="s">
        <v>800</v>
      </c>
      <c r="G3262">
        <v>2021</v>
      </c>
      <c r="H3262">
        <v>5</v>
      </c>
      <c r="I3262" t="s">
        <v>743</v>
      </c>
      <c r="J3262" s="29">
        <v>44347</v>
      </c>
      <c r="K3262" t="s">
        <v>744</v>
      </c>
      <c r="L3262" t="s">
        <v>745</v>
      </c>
      <c r="M3262" t="s">
        <v>801</v>
      </c>
      <c r="N3262" t="s">
        <v>802</v>
      </c>
      <c r="O3262" t="s">
        <v>803</v>
      </c>
      <c r="P3262" t="s">
        <v>673</v>
      </c>
      <c r="Q3262" t="s">
        <v>749</v>
      </c>
      <c r="R3262" t="s">
        <v>544</v>
      </c>
      <c r="S3262" t="s">
        <v>1038</v>
      </c>
      <c r="T3262" t="s">
        <v>751</v>
      </c>
      <c r="U3262" t="s">
        <v>752</v>
      </c>
      <c r="V3262" t="s">
        <v>753</v>
      </c>
      <c r="W3262" t="s">
        <v>429</v>
      </c>
      <c r="X3262" t="s">
        <v>1183</v>
      </c>
      <c r="Y3262" t="s">
        <v>755</v>
      </c>
      <c r="Z3262" t="s">
        <v>380</v>
      </c>
      <c r="AA3262" t="s">
        <v>1175</v>
      </c>
      <c r="AB3262" t="s">
        <v>1176</v>
      </c>
      <c r="AC3262" t="s">
        <v>758</v>
      </c>
      <c r="AD3262" t="s">
        <v>1176</v>
      </c>
      <c r="AE3262" t="s">
        <v>768</v>
      </c>
      <c r="AF3262" t="s">
        <v>882</v>
      </c>
      <c r="AG3262" t="s">
        <v>761</v>
      </c>
      <c r="AH3262" t="s">
        <v>762</v>
      </c>
      <c r="AI3262" t="s">
        <v>883</v>
      </c>
      <c r="AJ3262">
        <v>410.05</v>
      </c>
      <c r="AK3262">
        <v>0</v>
      </c>
      <c r="AL3262">
        <v>0</v>
      </c>
      <c r="AM3262" t="s">
        <v>764</v>
      </c>
      <c r="AN3262" t="s">
        <v>764</v>
      </c>
      <c r="AO3262" t="s">
        <v>764</v>
      </c>
    </row>
    <row r="3263" spans="1:41" x14ac:dyDescent="0.35">
      <c r="A3263">
        <v>1023874</v>
      </c>
      <c r="B3263" t="s">
        <v>740</v>
      </c>
      <c r="C3263" t="s">
        <v>741</v>
      </c>
      <c r="D3263" t="s">
        <v>408</v>
      </c>
      <c r="E3263" t="s">
        <v>551</v>
      </c>
      <c r="F3263" t="s">
        <v>800</v>
      </c>
      <c r="G3263">
        <v>2021</v>
      </c>
      <c r="H3263">
        <v>5</v>
      </c>
      <c r="I3263" t="s">
        <v>743</v>
      </c>
      <c r="J3263" s="29">
        <v>44347</v>
      </c>
      <c r="K3263" t="s">
        <v>744</v>
      </c>
      <c r="L3263" t="s">
        <v>745</v>
      </c>
      <c r="M3263" t="s">
        <v>801</v>
      </c>
      <c r="N3263" t="s">
        <v>802</v>
      </c>
      <c r="O3263" t="s">
        <v>803</v>
      </c>
      <c r="P3263" t="s">
        <v>673</v>
      </c>
      <c r="Q3263" t="s">
        <v>749</v>
      </c>
      <c r="R3263" t="s">
        <v>544</v>
      </c>
      <c r="S3263" t="s">
        <v>1038</v>
      </c>
      <c r="T3263" t="s">
        <v>751</v>
      </c>
      <c r="U3263" t="s">
        <v>752</v>
      </c>
      <c r="V3263" t="s">
        <v>753</v>
      </c>
      <c r="W3263" t="s">
        <v>409</v>
      </c>
      <c r="X3263" t="s">
        <v>1180</v>
      </c>
      <c r="Y3263" t="s">
        <v>755</v>
      </c>
      <c r="Z3263" t="s">
        <v>380</v>
      </c>
      <c r="AA3263" t="s">
        <v>1175</v>
      </c>
      <c r="AB3263" t="s">
        <v>1176</v>
      </c>
      <c r="AC3263" t="s">
        <v>758</v>
      </c>
      <c r="AD3263" t="s">
        <v>1176</v>
      </c>
      <c r="AE3263" t="s">
        <v>768</v>
      </c>
      <c r="AF3263" t="s">
        <v>882</v>
      </c>
      <c r="AG3263" t="s">
        <v>761</v>
      </c>
      <c r="AH3263" t="s">
        <v>762</v>
      </c>
      <c r="AI3263" t="s">
        <v>883</v>
      </c>
      <c r="AJ3263">
        <v>296.24</v>
      </c>
      <c r="AK3263">
        <v>0</v>
      </c>
      <c r="AL3263">
        <v>0</v>
      </c>
      <c r="AM3263" t="s">
        <v>764</v>
      </c>
      <c r="AN3263" t="s">
        <v>764</v>
      </c>
      <c r="AO3263" t="s">
        <v>764</v>
      </c>
    </row>
    <row r="3264" spans="1:41" x14ac:dyDescent="0.35">
      <c r="A3264">
        <v>1021428</v>
      </c>
      <c r="B3264" t="s">
        <v>740</v>
      </c>
      <c r="C3264" t="s">
        <v>741</v>
      </c>
      <c r="D3264" t="s">
        <v>408</v>
      </c>
      <c r="E3264" t="s">
        <v>542</v>
      </c>
      <c r="F3264" t="s">
        <v>800</v>
      </c>
      <c r="G3264">
        <v>2021</v>
      </c>
      <c r="H3264">
        <v>5</v>
      </c>
      <c r="I3264" t="s">
        <v>743</v>
      </c>
      <c r="J3264" s="29">
        <v>44347</v>
      </c>
      <c r="K3264" t="s">
        <v>744</v>
      </c>
      <c r="L3264" t="s">
        <v>745</v>
      </c>
      <c r="M3264" t="s">
        <v>801</v>
      </c>
      <c r="N3264" t="s">
        <v>802</v>
      </c>
      <c r="O3264" t="s">
        <v>803</v>
      </c>
      <c r="P3264" t="s">
        <v>673</v>
      </c>
      <c r="Q3264" t="s">
        <v>749</v>
      </c>
      <c r="R3264" t="s">
        <v>514</v>
      </c>
      <c r="S3264" t="s">
        <v>1039</v>
      </c>
      <c r="T3264" t="s">
        <v>751</v>
      </c>
      <c r="U3264" t="s">
        <v>752</v>
      </c>
      <c r="V3264" t="s">
        <v>753</v>
      </c>
      <c r="W3264" t="s">
        <v>469</v>
      </c>
      <c r="X3264" t="s">
        <v>1174</v>
      </c>
      <c r="Y3264" t="s">
        <v>755</v>
      </c>
      <c r="Z3264" t="s">
        <v>380</v>
      </c>
      <c r="AA3264" t="s">
        <v>1175</v>
      </c>
      <c r="AB3264" t="s">
        <v>1176</v>
      </c>
      <c r="AC3264" t="s">
        <v>758</v>
      </c>
      <c r="AD3264" t="s">
        <v>1176</v>
      </c>
      <c r="AE3264" t="s">
        <v>247</v>
      </c>
      <c r="AF3264" t="s">
        <v>882</v>
      </c>
      <c r="AG3264" t="s">
        <v>761</v>
      </c>
      <c r="AH3264" t="s">
        <v>762</v>
      </c>
      <c r="AI3264" t="s">
        <v>883</v>
      </c>
      <c r="AJ3264">
        <v>573.28</v>
      </c>
      <c r="AK3264">
        <v>0</v>
      </c>
      <c r="AL3264">
        <v>0</v>
      </c>
      <c r="AM3264" t="s">
        <v>764</v>
      </c>
      <c r="AN3264" t="s">
        <v>764</v>
      </c>
      <c r="AO3264" t="s">
        <v>764</v>
      </c>
    </row>
    <row r="3265" spans="1:41" x14ac:dyDescent="0.35">
      <c r="A3265">
        <v>1021428</v>
      </c>
      <c r="B3265" t="s">
        <v>740</v>
      </c>
      <c r="C3265" t="s">
        <v>741</v>
      </c>
      <c r="D3265" t="s">
        <v>408</v>
      </c>
      <c r="E3265" t="s">
        <v>542</v>
      </c>
      <c r="F3265" t="s">
        <v>800</v>
      </c>
      <c r="G3265">
        <v>2021</v>
      </c>
      <c r="H3265">
        <v>5</v>
      </c>
      <c r="I3265" t="s">
        <v>743</v>
      </c>
      <c r="J3265" s="29">
        <v>44342</v>
      </c>
      <c r="K3265" t="s">
        <v>744</v>
      </c>
      <c r="L3265" t="s">
        <v>745</v>
      </c>
      <c r="M3265" t="s">
        <v>805</v>
      </c>
      <c r="N3265" t="s">
        <v>806</v>
      </c>
      <c r="O3265" t="s">
        <v>807</v>
      </c>
      <c r="P3265" t="s">
        <v>673</v>
      </c>
      <c r="Q3265" t="s">
        <v>749</v>
      </c>
      <c r="R3265" t="s">
        <v>514</v>
      </c>
      <c r="S3265" t="s">
        <v>1039</v>
      </c>
      <c r="T3265" t="s">
        <v>751</v>
      </c>
      <c r="U3265" t="s">
        <v>752</v>
      </c>
      <c r="V3265" t="s">
        <v>753</v>
      </c>
      <c r="W3265" t="s">
        <v>469</v>
      </c>
      <c r="X3265" t="s">
        <v>1174</v>
      </c>
      <c r="Y3265" t="s">
        <v>755</v>
      </c>
      <c r="Z3265" t="s">
        <v>380</v>
      </c>
      <c r="AA3265" t="s">
        <v>1175</v>
      </c>
      <c r="AB3265" t="s">
        <v>1176</v>
      </c>
      <c r="AC3265" t="s">
        <v>758</v>
      </c>
      <c r="AD3265" t="s">
        <v>1176</v>
      </c>
      <c r="AE3265" t="s">
        <v>247</v>
      </c>
      <c r="AF3265" t="s">
        <v>882</v>
      </c>
      <c r="AG3265" t="s">
        <v>761</v>
      </c>
      <c r="AH3265" t="s">
        <v>762</v>
      </c>
      <c r="AI3265" t="s">
        <v>883</v>
      </c>
      <c r="AJ3265">
        <v>-622</v>
      </c>
      <c r="AK3265">
        <v>0</v>
      </c>
      <c r="AL3265">
        <v>0</v>
      </c>
      <c r="AM3265" t="s">
        <v>764</v>
      </c>
      <c r="AN3265" t="s">
        <v>764</v>
      </c>
      <c r="AO3265" t="s">
        <v>764</v>
      </c>
    </row>
    <row r="3266" spans="1:41" x14ac:dyDescent="0.35">
      <c r="A3266">
        <v>1021427</v>
      </c>
      <c r="B3266" t="s">
        <v>740</v>
      </c>
      <c r="C3266" t="s">
        <v>741</v>
      </c>
      <c r="D3266" t="s">
        <v>408</v>
      </c>
      <c r="E3266" t="s">
        <v>541</v>
      </c>
      <c r="F3266" t="s">
        <v>800</v>
      </c>
      <c r="G3266">
        <v>2021</v>
      </c>
      <c r="H3266">
        <v>5</v>
      </c>
      <c r="I3266" t="s">
        <v>743</v>
      </c>
      <c r="J3266" s="29">
        <v>44347</v>
      </c>
      <c r="K3266" t="s">
        <v>744</v>
      </c>
      <c r="L3266" t="s">
        <v>745</v>
      </c>
      <c r="M3266" t="s">
        <v>801</v>
      </c>
      <c r="N3266" t="s">
        <v>802</v>
      </c>
      <c r="O3266" t="s">
        <v>803</v>
      </c>
      <c r="P3266" t="s">
        <v>673</v>
      </c>
      <c r="Q3266" t="s">
        <v>749</v>
      </c>
      <c r="R3266" t="s">
        <v>514</v>
      </c>
      <c r="S3266" t="s">
        <v>1039</v>
      </c>
      <c r="T3266" t="s">
        <v>751</v>
      </c>
      <c r="U3266" t="s">
        <v>752</v>
      </c>
      <c r="V3266" t="s">
        <v>753</v>
      </c>
      <c r="W3266" t="s">
        <v>467</v>
      </c>
      <c r="X3266" t="s">
        <v>1177</v>
      </c>
      <c r="Y3266" t="s">
        <v>755</v>
      </c>
      <c r="Z3266" t="s">
        <v>380</v>
      </c>
      <c r="AA3266" t="s">
        <v>1175</v>
      </c>
      <c r="AB3266" t="s">
        <v>1176</v>
      </c>
      <c r="AC3266" t="s">
        <v>758</v>
      </c>
      <c r="AD3266" t="s">
        <v>1176</v>
      </c>
      <c r="AE3266" t="s">
        <v>247</v>
      </c>
      <c r="AF3266" t="s">
        <v>882</v>
      </c>
      <c r="AG3266" t="s">
        <v>761</v>
      </c>
      <c r="AH3266" t="s">
        <v>762</v>
      </c>
      <c r="AI3266" t="s">
        <v>883</v>
      </c>
      <c r="AJ3266">
        <v>173.15</v>
      </c>
      <c r="AK3266">
        <v>0</v>
      </c>
      <c r="AL3266">
        <v>0</v>
      </c>
      <c r="AM3266" t="s">
        <v>764</v>
      </c>
      <c r="AN3266" t="s">
        <v>764</v>
      </c>
      <c r="AO3266" t="s">
        <v>764</v>
      </c>
    </row>
    <row r="3267" spans="1:41" x14ac:dyDescent="0.35">
      <c r="A3267">
        <v>1021427</v>
      </c>
      <c r="B3267" t="s">
        <v>740</v>
      </c>
      <c r="C3267" t="s">
        <v>741</v>
      </c>
      <c r="D3267" t="s">
        <v>408</v>
      </c>
      <c r="E3267" t="s">
        <v>541</v>
      </c>
      <c r="F3267" t="s">
        <v>800</v>
      </c>
      <c r="G3267">
        <v>2021</v>
      </c>
      <c r="H3267">
        <v>5</v>
      </c>
      <c r="I3267" t="s">
        <v>743</v>
      </c>
      <c r="J3267" s="29">
        <v>44342</v>
      </c>
      <c r="K3267" t="s">
        <v>744</v>
      </c>
      <c r="L3267" t="s">
        <v>745</v>
      </c>
      <c r="M3267" t="s">
        <v>805</v>
      </c>
      <c r="N3267" t="s">
        <v>806</v>
      </c>
      <c r="O3267" t="s">
        <v>807</v>
      </c>
      <c r="P3267" t="s">
        <v>673</v>
      </c>
      <c r="Q3267" t="s">
        <v>749</v>
      </c>
      <c r="R3267" t="s">
        <v>514</v>
      </c>
      <c r="S3267" t="s">
        <v>1039</v>
      </c>
      <c r="T3267" t="s">
        <v>751</v>
      </c>
      <c r="U3267" t="s">
        <v>752</v>
      </c>
      <c r="V3267" t="s">
        <v>753</v>
      </c>
      <c r="W3267" t="s">
        <v>467</v>
      </c>
      <c r="X3267" t="s">
        <v>1177</v>
      </c>
      <c r="Y3267" t="s">
        <v>755</v>
      </c>
      <c r="Z3267" t="s">
        <v>380</v>
      </c>
      <c r="AA3267" t="s">
        <v>1175</v>
      </c>
      <c r="AB3267" t="s">
        <v>1176</v>
      </c>
      <c r="AC3267" t="s">
        <v>758</v>
      </c>
      <c r="AD3267" t="s">
        <v>1176</v>
      </c>
      <c r="AE3267" t="s">
        <v>247</v>
      </c>
      <c r="AF3267" t="s">
        <v>882</v>
      </c>
      <c r="AG3267" t="s">
        <v>761</v>
      </c>
      <c r="AH3267" t="s">
        <v>762</v>
      </c>
      <c r="AI3267" t="s">
        <v>883</v>
      </c>
      <c r="AJ3267">
        <v>-185.69</v>
      </c>
      <c r="AK3267">
        <v>0</v>
      </c>
      <c r="AL3267">
        <v>0</v>
      </c>
      <c r="AM3267" t="s">
        <v>764</v>
      </c>
      <c r="AN3267" t="s">
        <v>764</v>
      </c>
      <c r="AO3267" t="s">
        <v>764</v>
      </c>
    </row>
    <row r="3268" spans="1:41" x14ac:dyDescent="0.35">
      <c r="A3268">
        <v>1021426</v>
      </c>
      <c r="B3268" t="s">
        <v>740</v>
      </c>
      <c r="C3268" t="s">
        <v>741</v>
      </c>
      <c r="D3268" t="s">
        <v>408</v>
      </c>
      <c r="E3268" t="s">
        <v>537</v>
      </c>
      <c r="F3268" t="s">
        <v>800</v>
      </c>
      <c r="G3268">
        <v>2021</v>
      </c>
      <c r="H3268">
        <v>5</v>
      </c>
      <c r="I3268" t="s">
        <v>743</v>
      </c>
      <c r="J3268" s="29">
        <v>44347</v>
      </c>
      <c r="K3268" t="s">
        <v>744</v>
      </c>
      <c r="L3268" t="s">
        <v>745</v>
      </c>
      <c r="M3268" t="s">
        <v>801</v>
      </c>
      <c r="N3268" t="s">
        <v>802</v>
      </c>
      <c r="O3268" t="s">
        <v>803</v>
      </c>
      <c r="P3268" t="s">
        <v>673</v>
      </c>
      <c r="Q3268" t="s">
        <v>749</v>
      </c>
      <c r="R3268" t="s">
        <v>514</v>
      </c>
      <c r="S3268" t="s">
        <v>1039</v>
      </c>
      <c r="T3268" t="s">
        <v>751</v>
      </c>
      <c r="U3268" t="s">
        <v>752</v>
      </c>
      <c r="V3268" t="s">
        <v>753</v>
      </c>
      <c r="W3268" t="s">
        <v>459</v>
      </c>
      <c r="X3268" t="s">
        <v>1187</v>
      </c>
      <c r="Y3268" t="s">
        <v>755</v>
      </c>
      <c r="Z3268" t="s">
        <v>380</v>
      </c>
      <c r="AA3268" t="s">
        <v>1175</v>
      </c>
      <c r="AB3268" t="s">
        <v>1176</v>
      </c>
      <c r="AC3268" t="s">
        <v>758</v>
      </c>
      <c r="AD3268" t="s">
        <v>1176</v>
      </c>
      <c r="AE3268" t="s">
        <v>247</v>
      </c>
      <c r="AF3268" t="s">
        <v>882</v>
      </c>
      <c r="AG3268" t="s">
        <v>761</v>
      </c>
      <c r="AH3268" t="s">
        <v>762</v>
      </c>
      <c r="AI3268" t="s">
        <v>883</v>
      </c>
      <c r="AJ3268">
        <v>283.32</v>
      </c>
      <c r="AK3268">
        <v>0</v>
      </c>
      <c r="AL3268">
        <v>0</v>
      </c>
      <c r="AM3268" t="s">
        <v>764</v>
      </c>
      <c r="AN3268" t="s">
        <v>764</v>
      </c>
      <c r="AO3268" t="s">
        <v>764</v>
      </c>
    </row>
    <row r="3269" spans="1:41" x14ac:dyDescent="0.35">
      <c r="A3269">
        <v>1021426</v>
      </c>
      <c r="B3269" t="s">
        <v>740</v>
      </c>
      <c r="C3269" t="s">
        <v>741</v>
      </c>
      <c r="D3269" t="s">
        <v>408</v>
      </c>
      <c r="E3269" t="s">
        <v>537</v>
      </c>
      <c r="F3269" t="s">
        <v>800</v>
      </c>
      <c r="G3269">
        <v>2021</v>
      </c>
      <c r="H3269">
        <v>5</v>
      </c>
      <c r="I3269" t="s">
        <v>743</v>
      </c>
      <c r="J3269" s="29">
        <v>44342</v>
      </c>
      <c r="K3269" t="s">
        <v>744</v>
      </c>
      <c r="L3269" t="s">
        <v>745</v>
      </c>
      <c r="M3269" t="s">
        <v>805</v>
      </c>
      <c r="N3269" t="s">
        <v>806</v>
      </c>
      <c r="O3269" t="s">
        <v>807</v>
      </c>
      <c r="P3269" t="s">
        <v>673</v>
      </c>
      <c r="Q3269" t="s">
        <v>749</v>
      </c>
      <c r="R3269" t="s">
        <v>514</v>
      </c>
      <c r="S3269" t="s">
        <v>1039</v>
      </c>
      <c r="T3269" t="s">
        <v>751</v>
      </c>
      <c r="U3269" t="s">
        <v>752</v>
      </c>
      <c r="V3269" t="s">
        <v>753</v>
      </c>
      <c r="W3269" t="s">
        <v>459</v>
      </c>
      <c r="X3269" t="s">
        <v>1187</v>
      </c>
      <c r="Y3269" t="s">
        <v>755</v>
      </c>
      <c r="Z3269" t="s">
        <v>380</v>
      </c>
      <c r="AA3269" t="s">
        <v>1175</v>
      </c>
      <c r="AB3269" t="s">
        <v>1176</v>
      </c>
      <c r="AC3269" t="s">
        <v>758</v>
      </c>
      <c r="AD3269" t="s">
        <v>1176</v>
      </c>
      <c r="AE3269" t="s">
        <v>247</v>
      </c>
      <c r="AF3269" t="s">
        <v>882</v>
      </c>
      <c r="AG3269" t="s">
        <v>761</v>
      </c>
      <c r="AH3269" t="s">
        <v>762</v>
      </c>
      <c r="AI3269" t="s">
        <v>883</v>
      </c>
      <c r="AJ3269">
        <v>-425.92</v>
      </c>
      <c r="AK3269">
        <v>0</v>
      </c>
      <c r="AL3269">
        <v>0</v>
      </c>
      <c r="AM3269" t="s">
        <v>764</v>
      </c>
      <c r="AN3269" t="s">
        <v>764</v>
      </c>
      <c r="AO3269" t="s">
        <v>764</v>
      </c>
    </row>
    <row r="3270" spans="1:41" x14ac:dyDescent="0.35">
      <c r="A3270">
        <v>1021425</v>
      </c>
      <c r="B3270" t="s">
        <v>740</v>
      </c>
      <c r="C3270" t="s">
        <v>741</v>
      </c>
      <c r="D3270" t="s">
        <v>408</v>
      </c>
      <c r="E3270" t="s">
        <v>534</v>
      </c>
      <c r="F3270" t="s">
        <v>800</v>
      </c>
      <c r="G3270">
        <v>2021</v>
      </c>
      <c r="H3270">
        <v>5</v>
      </c>
      <c r="I3270" t="s">
        <v>743</v>
      </c>
      <c r="J3270" s="29">
        <v>44347</v>
      </c>
      <c r="K3270" t="s">
        <v>744</v>
      </c>
      <c r="L3270" t="s">
        <v>745</v>
      </c>
      <c r="M3270" t="s">
        <v>801</v>
      </c>
      <c r="N3270" t="s">
        <v>802</v>
      </c>
      <c r="O3270" t="s">
        <v>803</v>
      </c>
      <c r="P3270" t="s">
        <v>673</v>
      </c>
      <c r="Q3270" t="s">
        <v>749</v>
      </c>
      <c r="R3270" t="s">
        <v>514</v>
      </c>
      <c r="S3270" t="s">
        <v>1039</v>
      </c>
      <c r="T3270" t="s">
        <v>751</v>
      </c>
      <c r="U3270" t="s">
        <v>752</v>
      </c>
      <c r="V3270" t="s">
        <v>753</v>
      </c>
      <c r="W3270" t="s">
        <v>453</v>
      </c>
      <c r="X3270" t="s">
        <v>1188</v>
      </c>
      <c r="Y3270" t="s">
        <v>755</v>
      </c>
      <c r="Z3270" t="s">
        <v>380</v>
      </c>
      <c r="AA3270" t="s">
        <v>1175</v>
      </c>
      <c r="AB3270" t="s">
        <v>1176</v>
      </c>
      <c r="AC3270" t="s">
        <v>758</v>
      </c>
      <c r="AD3270" t="s">
        <v>1176</v>
      </c>
      <c r="AE3270" t="s">
        <v>247</v>
      </c>
      <c r="AF3270" t="s">
        <v>882</v>
      </c>
      <c r="AG3270" t="s">
        <v>761</v>
      </c>
      <c r="AH3270" t="s">
        <v>762</v>
      </c>
      <c r="AI3270" t="s">
        <v>883</v>
      </c>
      <c r="AJ3270">
        <v>645.54</v>
      </c>
      <c r="AK3270">
        <v>0</v>
      </c>
      <c r="AL3270">
        <v>0</v>
      </c>
      <c r="AM3270" t="s">
        <v>764</v>
      </c>
      <c r="AN3270" t="s">
        <v>764</v>
      </c>
      <c r="AO3270" t="s">
        <v>764</v>
      </c>
    </row>
    <row r="3271" spans="1:41" x14ac:dyDescent="0.35">
      <c r="A3271">
        <v>1021425</v>
      </c>
      <c r="B3271" t="s">
        <v>740</v>
      </c>
      <c r="C3271" t="s">
        <v>741</v>
      </c>
      <c r="D3271" t="s">
        <v>408</v>
      </c>
      <c r="E3271" t="s">
        <v>534</v>
      </c>
      <c r="F3271" t="s">
        <v>800</v>
      </c>
      <c r="G3271">
        <v>2021</v>
      </c>
      <c r="H3271">
        <v>5</v>
      </c>
      <c r="I3271" t="s">
        <v>743</v>
      </c>
      <c r="J3271" s="29">
        <v>44342</v>
      </c>
      <c r="K3271" t="s">
        <v>744</v>
      </c>
      <c r="L3271" t="s">
        <v>745</v>
      </c>
      <c r="M3271" t="s">
        <v>805</v>
      </c>
      <c r="N3271" t="s">
        <v>806</v>
      </c>
      <c r="O3271" t="s">
        <v>807</v>
      </c>
      <c r="P3271" t="s">
        <v>673</v>
      </c>
      <c r="Q3271" t="s">
        <v>749</v>
      </c>
      <c r="R3271" t="s">
        <v>514</v>
      </c>
      <c r="S3271" t="s">
        <v>1039</v>
      </c>
      <c r="T3271" t="s">
        <v>751</v>
      </c>
      <c r="U3271" t="s">
        <v>752</v>
      </c>
      <c r="V3271" t="s">
        <v>753</v>
      </c>
      <c r="W3271" t="s">
        <v>453</v>
      </c>
      <c r="X3271" t="s">
        <v>1188</v>
      </c>
      <c r="Y3271" t="s">
        <v>755</v>
      </c>
      <c r="Z3271" t="s">
        <v>380</v>
      </c>
      <c r="AA3271" t="s">
        <v>1175</v>
      </c>
      <c r="AB3271" t="s">
        <v>1176</v>
      </c>
      <c r="AC3271" t="s">
        <v>758</v>
      </c>
      <c r="AD3271" t="s">
        <v>1176</v>
      </c>
      <c r="AE3271" t="s">
        <v>247</v>
      </c>
      <c r="AF3271" t="s">
        <v>882</v>
      </c>
      <c r="AG3271" t="s">
        <v>761</v>
      </c>
      <c r="AH3271" t="s">
        <v>762</v>
      </c>
      <c r="AI3271" t="s">
        <v>883</v>
      </c>
      <c r="AJ3271">
        <v>-411.07</v>
      </c>
      <c r="AK3271">
        <v>0</v>
      </c>
      <c r="AL3271">
        <v>0</v>
      </c>
      <c r="AM3271" t="s">
        <v>764</v>
      </c>
      <c r="AN3271" t="s">
        <v>764</v>
      </c>
      <c r="AO3271" t="s">
        <v>764</v>
      </c>
    </row>
    <row r="3272" spans="1:41" x14ac:dyDescent="0.35">
      <c r="A3272">
        <v>1021424</v>
      </c>
      <c r="B3272" t="s">
        <v>740</v>
      </c>
      <c r="C3272" t="s">
        <v>741</v>
      </c>
      <c r="D3272" t="s">
        <v>408</v>
      </c>
      <c r="E3272" t="s">
        <v>526</v>
      </c>
      <c r="F3272" t="s">
        <v>800</v>
      </c>
      <c r="G3272">
        <v>2021</v>
      </c>
      <c r="H3272">
        <v>5</v>
      </c>
      <c r="I3272" t="s">
        <v>743</v>
      </c>
      <c r="J3272" s="29">
        <v>44347</v>
      </c>
      <c r="K3272" t="s">
        <v>744</v>
      </c>
      <c r="L3272" t="s">
        <v>745</v>
      </c>
      <c r="M3272" t="s">
        <v>801</v>
      </c>
      <c r="N3272" t="s">
        <v>802</v>
      </c>
      <c r="O3272" t="s">
        <v>803</v>
      </c>
      <c r="P3272" t="s">
        <v>673</v>
      </c>
      <c r="Q3272" t="s">
        <v>749</v>
      </c>
      <c r="R3272" t="s">
        <v>514</v>
      </c>
      <c r="S3272" t="s">
        <v>1039</v>
      </c>
      <c r="T3272" t="s">
        <v>751</v>
      </c>
      <c r="U3272" t="s">
        <v>752</v>
      </c>
      <c r="V3272" t="s">
        <v>753</v>
      </c>
      <c r="W3272" t="s">
        <v>435</v>
      </c>
      <c r="X3272" t="s">
        <v>1182</v>
      </c>
      <c r="Y3272" t="s">
        <v>755</v>
      </c>
      <c r="Z3272" t="s">
        <v>380</v>
      </c>
      <c r="AA3272" t="s">
        <v>1175</v>
      </c>
      <c r="AB3272" t="s">
        <v>1176</v>
      </c>
      <c r="AC3272" t="s">
        <v>758</v>
      </c>
      <c r="AD3272" t="s">
        <v>1176</v>
      </c>
      <c r="AE3272" t="s">
        <v>247</v>
      </c>
      <c r="AF3272" t="s">
        <v>882</v>
      </c>
      <c r="AG3272" t="s">
        <v>761</v>
      </c>
      <c r="AH3272" t="s">
        <v>762</v>
      </c>
      <c r="AI3272" t="s">
        <v>883</v>
      </c>
      <c r="AJ3272">
        <v>479.45</v>
      </c>
      <c r="AK3272">
        <v>0</v>
      </c>
      <c r="AL3272">
        <v>0</v>
      </c>
      <c r="AM3272" t="s">
        <v>764</v>
      </c>
      <c r="AN3272" t="s">
        <v>764</v>
      </c>
      <c r="AO3272" t="s">
        <v>764</v>
      </c>
    </row>
    <row r="3273" spans="1:41" x14ac:dyDescent="0.35">
      <c r="A3273">
        <v>1021424</v>
      </c>
      <c r="B3273" t="s">
        <v>740</v>
      </c>
      <c r="C3273" t="s">
        <v>741</v>
      </c>
      <c r="D3273" t="s">
        <v>408</v>
      </c>
      <c r="E3273" t="s">
        <v>526</v>
      </c>
      <c r="F3273" t="s">
        <v>800</v>
      </c>
      <c r="G3273">
        <v>2021</v>
      </c>
      <c r="H3273">
        <v>5</v>
      </c>
      <c r="I3273" t="s">
        <v>743</v>
      </c>
      <c r="J3273" s="29">
        <v>44342</v>
      </c>
      <c r="K3273" t="s">
        <v>744</v>
      </c>
      <c r="L3273" t="s">
        <v>745</v>
      </c>
      <c r="M3273" t="s">
        <v>805</v>
      </c>
      <c r="N3273" t="s">
        <v>806</v>
      </c>
      <c r="O3273" t="s">
        <v>807</v>
      </c>
      <c r="P3273" t="s">
        <v>673</v>
      </c>
      <c r="Q3273" t="s">
        <v>749</v>
      </c>
      <c r="R3273" t="s">
        <v>514</v>
      </c>
      <c r="S3273" t="s">
        <v>1039</v>
      </c>
      <c r="T3273" t="s">
        <v>751</v>
      </c>
      <c r="U3273" t="s">
        <v>752</v>
      </c>
      <c r="V3273" t="s">
        <v>753</v>
      </c>
      <c r="W3273" t="s">
        <v>435</v>
      </c>
      <c r="X3273" t="s">
        <v>1182</v>
      </c>
      <c r="Y3273" t="s">
        <v>755</v>
      </c>
      <c r="Z3273" t="s">
        <v>380</v>
      </c>
      <c r="AA3273" t="s">
        <v>1175</v>
      </c>
      <c r="AB3273" t="s">
        <v>1176</v>
      </c>
      <c r="AC3273" t="s">
        <v>758</v>
      </c>
      <c r="AD3273" t="s">
        <v>1176</v>
      </c>
      <c r="AE3273" t="s">
        <v>247</v>
      </c>
      <c r="AF3273" t="s">
        <v>882</v>
      </c>
      <c r="AG3273" t="s">
        <v>761</v>
      </c>
      <c r="AH3273" t="s">
        <v>762</v>
      </c>
      <c r="AI3273" t="s">
        <v>883</v>
      </c>
      <c r="AJ3273">
        <v>-562.02</v>
      </c>
      <c r="AK3273">
        <v>0</v>
      </c>
      <c r="AL3273">
        <v>0</v>
      </c>
      <c r="AM3273" t="s">
        <v>764</v>
      </c>
      <c r="AN3273" t="s">
        <v>764</v>
      </c>
      <c r="AO3273" t="s">
        <v>764</v>
      </c>
    </row>
    <row r="3274" spans="1:41" x14ac:dyDescent="0.35">
      <c r="A3274">
        <v>1021422</v>
      </c>
      <c r="B3274" t="s">
        <v>740</v>
      </c>
      <c r="C3274" t="s">
        <v>741</v>
      </c>
      <c r="D3274" t="s">
        <v>408</v>
      </c>
      <c r="E3274" t="s">
        <v>524</v>
      </c>
      <c r="F3274" t="s">
        <v>800</v>
      </c>
      <c r="G3274">
        <v>2021</v>
      </c>
      <c r="H3274">
        <v>5</v>
      </c>
      <c r="I3274" t="s">
        <v>743</v>
      </c>
      <c r="J3274" s="29">
        <v>44347</v>
      </c>
      <c r="K3274" t="s">
        <v>744</v>
      </c>
      <c r="L3274" t="s">
        <v>745</v>
      </c>
      <c r="M3274" t="s">
        <v>801</v>
      </c>
      <c r="N3274" t="s">
        <v>802</v>
      </c>
      <c r="O3274" t="s">
        <v>803</v>
      </c>
      <c r="P3274" t="s">
        <v>673</v>
      </c>
      <c r="Q3274" t="s">
        <v>749</v>
      </c>
      <c r="R3274" t="s">
        <v>514</v>
      </c>
      <c r="S3274" t="s">
        <v>1039</v>
      </c>
      <c r="T3274" t="s">
        <v>751</v>
      </c>
      <c r="U3274" t="s">
        <v>752</v>
      </c>
      <c r="V3274" t="s">
        <v>753</v>
      </c>
      <c r="W3274" t="s">
        <v>429</v>
      </c>
      <c r="X3274" t="s">
        <v>1183</v>
      </c>
      <c r="Y3274" t="s">
        <v>755</v>
      </c>
      <c r="Z3274" t="s">
        <v>380</v>
      </c>
      <c r="AA3274" t="s">
        <v>1175</v>
      </c>
      <c r="AB3274" t="s">
        <v>1176</v>
      </c>
      <c r="AC3274" t="s">
        <v>758</v>
      </c>
      <c r="AD3274" t="s">
        <v>1176</v>
      </c>
      <c r="AE3274" t="s">
        <v>247</v>
      </c>
      <c r="AF3274" t="s">
        <v>882</v>
      </c>
      <c r="AG3274" t="s">
        <v>761</v>
      </c>
      <c r="AH3274" t="s">
        <v>762</v>
      </c>
      <c r="AI3274" t="s">
        <v>883</v>
      </c>
      <c r="AJ3274">
        <v>352.71</v>
      </c>
      <c r="AK3274">
        <v>0</v>
      </c>
      <c r="AL3274">
        <v>0</v>
      </c>
      <c r="AM3274" t="s">
        <v>764</v>
      </c>
      <c r="AN3274" t="s">
        <v>764</v>
      </c>
      <c r="AO3274" t="s">
        <v>764</v>
      </c>
    </row>
    <row r="3275" spans="1:41" x14ac:dyDescent="0.35">
      <c r="A3275">
        <v>1021422</v>
      </c>
      <c r="B3275" t="s">
        <v>740</v>
      </c>
      <c r="C3275" t="s">
        <v>741</v>
      </c>
      <c r="D3275" t="s">
        <v>408</v>
      </c>
      <c r="E3275" t="s">
        <v>524</v>
      </c>
      <c r="F3275" t="s">
        <v>800</v>
      </c>
      <c r="G3275">
        <v>2021</v>
      </c>
      <c r="H3275">
        <v>5</v>
      </c>
      <c r="I3275" t="s">
        <v>743</v>
      </c>
      <c r="J3275" s="29">
        <v>44342</v>
      </c>
      <c r="K3275" t="s">
        <v>744</v>
      </c>
      <c r="L3275" t="s">
        <v>745</v>
      </c>
      <c r="M3275" t="s">
        <v>805</v>
      </c>
      <c r="N3275" t="s">
        <v>806</v>
      </c>
      <c r="O3275" t="s">
        <v>807</v>
      </c>
      <c r="P3275" t="s">
        <v>673</v>
      </c>
      <c r="Q3275" t="s">
        <v>749</v>
      </c>
      <c r="R3275" t="s">
        <v>514</v>
      </c>
      <c r="S3275" t="s">
        <v>1039</v>
      </c>
      <c r="T3275" t="s">
        <v>751</v>
      </c>
      <c r="U3275" t="s">
        <v>752</v>
      </c>
      <c r="V3275" t="s">
        <v>753</v>
      </c>
      <c r="W3275" t="s">
        <v>429</v>
      </c>
      <c r="X3275" t="s">
        <v>1183</v>
      </c>
      <c r="Y3275" t="s">
        <v>755</v>
      </c>
      <c r="Z3275" t="s">
        <v>380</v>
      </c>
      <c r="AA3275" t="s">
        <v>1175</v>
      </c>
      <c r="AB3275" t="s">
        <v>1176</v>
      </c>
      <c r="AC3275" t="s">
        <v>758</v>
      </c>
      <c r="AD3275" t="s">
        <v>1176</v>
      </c>
      <c r="AE3275" t="s">
        <v>247</v>
      </c>
      <c r="AF3275" t="s">
        <v>882</v>
      </c>
      <c r="AG3275" t="s">
        <v>761</v>
      </c>
      <c r="AH3275" t="s">
        <v>762</v>
      </c>
      <c r="AI3275" t="s">
        <v>883</v>
      </c>
      <c r="AJ3275">
        <v>-1016.96</v>
      </c>
      <c r="AK3275">
        <v>0</v>
      </c>
      <c r="AL3275">
        <v>0</v>
      </c>
      <c r="AM3275" t="s">
        <v>764</v>
      </c>
      <c r="AN3275" t="s">
        <v>764</v>
      </c>
      <c r="AO3275" t="s">
        <v>764</v>
      </c>
    </row>
    <row r="3276" spans="1:41" x14ac:dyDescent="0.35">
      <c r="A3276">
        <v>1369575</v>
      </c>
      <c r="B3276" t="s">
        <v>740</v>
      </c>
      <c r="C3276" t="s">
        <v>741</v>
      </c>
      <c r="D3276" t="s">
        <v>408</v>
      </c>
      <c r="E3276" t="s">
        <v>523</v>
      </c>
      <c r="F3276" t="s">
        <v>800</v>
      </c>
      <c r="G3276">
        <v>2021</v>
      </c>
      <c r="H3276">
        <v>5</v>
      </c>
      <c r="I3276" t="s">
        <v>743</v>
      </c>
      <c r="J3276" s="29">
        <v>44347</v>
      </c>
      <c r="K3276" t="s">
        <v>744</v>
      </c>
      <c r="L3276" t="s">
        <v>745</v>
      </c>
      <c r="M3276" t="s">
        <v>801</v>
      </c>
      <c r="N3276" t="s">
        <v>802</v>
      </c>
      <c r="O3276" t="s">
        <v>803</v>
      </c>
      <c r="P3276" t="s">
        <v>673</v>
      </c>
      <c r="Q3276" t="s">
        <v>749</v>
      </c>
      <c r="R3276" t="s">
        <v>514</v>
      </c>
      <c r="S3276" t="s">
        <v>1039</v>
      </c>
      <c r="T3276" t="s">
        <v>751</v>
      </c>
      <c r="U3276" t="s">
        <v>752</v>
      </c>
      <c r="V3276" t="s">
        <v>753</v>
      </c>
      <c r="W3276" t="s">
        <v>419</v>
      </c>
      <c r="X3276" t="s">
        <v>1189</v>
      </c>
      <c r="Y3276" t="s">
        <v>755</v>
      </c>
      <c r="Z3276" t="s">
        <v>380</v>
      </c>
      <c r="AA3276" t="s">
        <v>1175</v>
      </c>
      <c r="AB3276" t="s">
        <v>1176</v>
      </c>
      <c r="AC3276" t="s">
        <v>758</v>
      </c>
      <c r="AD3276" t="s">
        <v>1176</v>
      </c>
      <c r="AE3276" t="s">
        <v>247</v>
      </c>
      <c r="AF3276" t="s">
        <v>882</v>
      </c>
      <c r="AG3276" t="s">
        <v>761</v>
      </c>
      <c r="AH3276" t="s">
        <v>762</v>
      </c>
      <c r="AI3276" t="s">
        <v>883</v>
      </c>
      <c r="AJ3276">
        <v>9.75</v>
      </c>
      <c r="AK3276">
        <v>0</v>
      </c>
      <c r="AL3276">
        <v>0</v>
      </c>
      <c r="AM3276" t="s">
        <v>764</v>
      </c>
      <c r="AN3276" t="s">
        <v>764</v>
      </c>
      <c r="AO3276" t="s">
        <v>764</v>
      </c>
    </row>
    <row r="3277" spans="1:41" x14ac:dyDescent="0.35">
      <c r="A3277">
        <v>1369575</v>
      </c>
      <c r="B3277" t="s">
        <v>740</v>
      </c>
      <c r="C3277" t="s">
        <v>741</v>
      </c>
      <c r="D3277" t="s">
        <v>408</v>
      </c>
      <c r="E3277" t="s">
        <v>523</v>
      </c>
      <c r="F3277" t="s">
        <v>800</v>
      </c>
      <c r="G3277">
        <v>2021</v>
      </c>
      <c r="H3277">
        <v>5</v>
      </c>
      <c r="I3277" t="s">
        <v>743</v>
      </c>
      <c r="J3277" s="29">
        <v>44342</v>
      </c>
      <c r="K3277" t="s">
        <v>744</v>
      </c>
      <c r="L3277" t="s">
        <v>745</v>
      </c>
      <c r="M3277" t="s">
        <v>805</v>
      </c>
      <c r="N3277" t="s">
        <v>806</v>
      </c>
      <c r="O3277" t="s">
        <v>807</v>
      </c>
      <c r="P3277" t="s">
        <v>673</v>
      </c>
      <c r="Q3277" t="s">
        <v>749</v>
      </c>
      <c r="R3277" t="s">
        <v>514</v>
      </c>
      <c r="S3277" t="s">
        <v>1039</v>
      </c>
      <c r="T3277" t="s">
        <v>751</v>
      </c>
      <c r="U3277" t="s">
        <v>752</v>
      </c>
      <c r="V3277" t="s">
        <v>753</v>
      </c>
      <c r="W3277" t="s">
        <v>419</v>
      </c>
      <c r="X3277" t="s">
        <v>1189</v>
      </c>
      <c r="Y3277" t="s">
        <v>755</v>
      </c>
      <c r="Z3277" t="s">
        <v>380</v>
      </c>
      <c r="AA3277" t="s">
        <v>1175</v>
      </c>
      <c r="AB3277" t="s">
        <v>1176</v>
      </c>
      <c r="AC3277" t="s">
        <v>758</v>
      </c>
      <c r="AD3277" t="s">
        <v>1176</v>
      </c>
      <c r="AE3277" t="s">
        <v>247</v>
      </c>
      <c r="AF3277" t="s">
        <v>882</v>
      </c>
      <c r="AG3277" t="s">
        <v>761</v>
      </c>
      <c r="AH3277" t="s">
        <v>762</v>
      </c>
      <c r="AI3277" t="s">
        <v>883</v>
      </c>
      <c r="AJ3277">
        <v>-346.23</v>
      </c>
      <c r="AK3277">
        <v>0</v>
      </c>
      <c r="AL3277">
        <v>0</v>
      </c>
      <c r="AM3277" t="s">
        <v>764</v>
      </c>
      <c r="AN3277" t="s">
        <v>764</v>
      </c>
      <c r="AO3277" t="s">
        <v>764</v>
      </c>
    </row>
    <row r="3278" spans="1:41" x14ac:dyDescent="0.35">
      <c r="A3278">
        <v>1369596</v>
      </c>
      <c r="B3278" t="s">
        <v>740</v>
      </c>
      <c r="C3278" t="s">
        <v>741</v>
      </c>
      <c r="D3278" t="s">
        <v>408</v>
      </c>
      <c r="E3278" t="s">
        <v>522</v>
      </c>
      <c r="F3278" t="s">
        <v>800</v>
      </c>
      <c r="G3278">
        <v>2021</v>
      </c>
      <c r="H3278">
        <v>5</v>
      </c>
      <c r="I3278" t="s">
        <v>743</v>
      </c>
      <c r="J3278" s="29">
        <v>44347</v>
      </c>
      <c r="K3278" t="s">
        <v>744</v>
      </c>
      <c r="L3278" t="s">
        <v>745</v>
      </c>
      <c r="M3278" t="s">
        <v>801</v>
      </c>
      <c r="N3278" t="s">
        <v>802</v>
      </c>
      <c r="O3278" t="s">
        <v>803</v>
      </c>
      <c r="P3278" t="s">
        <v>673</v>
      </c>
      <c r="Q3278" t="s">
        <v>749</v>
      </c>
      <c r="R3278" t="s">
        <v>514</v>
      </c>
      <c r="S3278" t="s">
        <v>1039</v>
      </c>
      <c r="T3278" t="s">
        <v>751</v>
      </c>
      <c r="U3278" t="s">
        <v>752</v>
      </c>
      <c r="V3278" t="s">
        <v>753</v>
      </c>
      <c r="W3278" t="s">
        <v>415</v>
      </c>
      <c r="X3278" t="s">
        <v>1190</v>
      </c>
      <c r="Y3278" t="s">
        <v>755</v>
      </c>
      <c r="Z3278" t="s">
        <v>380</v>
      </c>
      <c r="AA3278" t="s">
        <v>1175</v>
      </c>
      <c r="AB3278" t="s">
        <v>1176</v>
      </c>
      <c r="AC3278" t="s">
        <v>758</v>
      </c>
      <c r="AD3278" t="s">
        <v>1176</v>
      </c>
      <c r="AE3278" t="s">
        <v>247</v>
      </c>
      <c r="AF3278" t="s">
        <v>882</v>
      </c>
      <c r="AG3278" t="s">
        <v>761</v>
      </c>
      <c r="AH3278" t="s">
        <v>762</v>
      </c>
      <c r="AI3278" t="s">
        <v>883</v>
      </c>
      <c r="AJ3278">
        <v>107.29</v>
      </c>
      <c r="AK3278">
        <v>0</v>
      </c>
      <c r="AL3278">
        <v>0</v>
      </c>
      <c r="AM3278" t="s">
        <v>764</v>
      </c>
      <c r="AN3278" t="s">
        <v>764</v>
      </c>
      <c r="AO3278" t="s">
        <v>764</v>
      </c>
    </row>
    <row r="3279" spans="1:41" x14ac:dyDescent="0.35">
      <c r="A3279">
        <v>1369596</v>
      </c>
      <c r="B3279" t="s">
        <v>740</v>
      </c>
      <c r="C3279" t="s">
        <v>741</v>
      </c>
      <c r="D3279" t="s">
        <v>408</v>
      </c>
      <c r="E3279" t="s">
        <v>522</v>
      </c>
      <c r="F3279" t="s">
        <v>800</v>
      </c>
      <c r="G3279">
        <v>2021</v>
      </c>
      <c r="H3279">
        <v>5</v>
      </c>
      <c r="I3279" t="s">
        <v>743</v>
      </c>
      <c r="J3279" s="29">
        <v>44342</v>
      </c>
      <c r="K3279" t="s">
        <v>744</v>
      </c>
      <c r="L3279" t="s">
        <v>745</v>
      </c>
      <c r="M3279" t="s">
        <v>805</v>
      </c>
      <c r="N3279" t="s">
        <v>806</v>
      </c>
      <c r="O3279" t="s">
        <v>807</v>
      </c>
      <c r="P3279" t="s">
        <v>673</v>
      </c>
      <c r="Q3279" t="s">
        <v>749</v>
      </c>
      <c r="R3279" t="s">
        <v>514</v>
      </c>
      <c r="S3279" t="s">
        <v>1039</v>
      </c>
      <c r="T3279" t="s">
        <v>751</v>
      </c>
      <c r="U3279" t="s">
        <v>752</v>
      </c>
      <c r="V3279" t="s">
        <v>753</v>
      </c>
      <c r="W3279" t="s">
        <v>415</v>
      </c>
      <c r="X3279" t="s">
        <v>1190</v>
      </c>
      <c r="Y3279" t="s">
        <v>755</v>
      </c>
      <c r="Z3279" t="s">
        <v>380</v>
      </c>
      <c r="AA3279" t="s">
        <v>1175</v>
      </c>
      <c r="AB3279" t="s">
        <v>1176</v>
      </c>
      <c r="AC3279" t="s">
        <v>758</v>
      </c>
      <c r="AD3279" t="s">
        <v>1176</v>
      </c>
      <c r="AE3279" t="s">
        <v>247</v>
      </c>
      <c r="AF3279" t="s">
        <v>882</v>
      </c>
      <c r="AG3279" t="s">
        <v>761</v>
      </c>
      <c r="AH3279" t="s">
        <v>762</v>
      </c>
      <c r="AI3279" t="s">
        <v>883</v>
      </c>
      <c r="AJ3279">
        <v>-348.28</v>
      </c>
      <c r="AK3279">
        <v>0</v>
      </c>
      <c r="AL3279">
        <v>0</v>
      </c>
      <c r="AM3279" t="s">
        <v>764</v>
      </c>
      <c r="AN3279" t="s">
        <v>764</v>
      </c>
      <c r="AO3279" t="s">
        <v>764</v>
      </c>
    </row>
    <row r="3280" spans="1:41" x14ac:dyDescent="0.35">
      <c r="A3280">
        <v>1021420</v>
      </c>
      <c r="B3280" t="s">
        <v>740</v>
      </c>
      <c r="C3280" t="s">
        <v>741</v>
      </c>
      <c r="D3280" t="s">
        <v>408</v>
      </c>
      <c r="E3280" t="s">
        <v>521</v>
      </c>
      <c r="F3280" t="s">
        <v>800</v>
      </c>
      <c r="G3280">
        <v>2021</v>
      </c>
      <c r="H3280">
        <v>5</v>
      </c>
      <c r="I3280" t="s">
        <v>743</v>
      </c>
      <c r="J3280" s="29">
        <v>44347</v>
      </c>
      <c r="K3280" t="s">
        <v>744</v>
      </c>
      <c r="L3280" t="s">
        <v>745</v>
      </c>
      <c r="M3280" t="s">
        <v>801</v>
      </c>
      <c r="N3280" t="s">
        <v>802</v>
      </c>
      <c r="O3280" t="s">
        <v>803</v>
      </c>
      <c r="P3280" t="s">
        <v>673</v>
      </c>
      <c r="Q3280" t="s">
        <v>749</v>
      </c>
      <c r="R3280" t="s">
        <v>514</v>
      </c>
      <c r="S3280" t="s">
        <v>1039</v>
      </c>
      <c r="T3280" t="s">
        <v>751</v>
      </c>
      <c r="U3280" t="s">
        <v>752</v>
      </c>
      <c r="V3280" t="s">
        <v>753</v>
      </c>
      <c r="W3280" t="s">
        <v>409</v>
      </c>
      <c r="X3280" t="s">
        <v>1180</v>
      </c>
      <c r="Y3280" t="s">
        <v>755</v>
      </c>
      <c r="Z3280" t="s">
        <v>380</v>
      </c>
      <c r="AA3280" t="s">
        <v>1175</v>
      </c>
      <c r="AB3280" t="s">
        <v>1176</v>
      </c>
      <c r="AC3280" t="s">
        <v>758</v>
      </c>
      <c r="AD3280" t="s">
        <v>1176</v>
      </c>
      <c r="AE3280" t="s">
        <v>247</v>
      </c>
      <c r="AF3280" t="s">
        <v>882</v>
      </c>
      <c r="AG3280" t="s">
        <v>761</v>
      </c>
      <c r="AH3280" t="s">
        <v>762</v>
      </c>
      <c r="AI3280" t="s">
        <v>883</v>
      </c>
      <c r="AJ3280">
        <v>0.47</v>
      </c>
      <c r="AK3280">
        <v>0</v>
      </c>
      <c r="AL3280">
        <v>0</v>
      </c>
      <c r="AM3280" t="s">
        <v>764</v>
      </c>
      <c r="AN3280" t="s">
        <v>764</v>
      </c>
      <c r="AO3280" t="s">
        <v>764</v>
      </c>
    </row>
    <row r="3281" spans="1:41" x14ac:dyDescent="0.35">
      <c r="A3281">
        <v>1021420</v>
      </c>
      <c r="B3281" t="s">
        <v>740</v>
      </c>
      <c r="C3281" t="s">
        <v>741</v>
      </c>
      <c r="D3281" t="s">
        <v>408</v>
      </c>
      <c r="E3281" t="s">
        <v>521</v>
      </c>
      <c r="F3281" t="s">
        <v>800</v>
      </c>
      <c r="G3281">
        <v>2021</v>
      </c>
      <c r="H3281">
        <v>5</v>
      </c>
      <c r="I3281" t="s">
        <v>743</v>
      </c>
      <c r="J3281" s="29">
        <v>44342</v>
      </c>
      <c r="K3281" t="s">
        <v>744</v>
      </c>
      <c r="L3281" t="s">
        <v>745</v>
      </c>
      <c r="M3281" t="s">
        <v>805</v>
      </c>
      <c r="N3281" t="s">
        <v>806</v>
      </c>
      <c r="O3281" t="s">
        <v>807</v>
      </c>
      <c r="P3281" t="s">
        <v>673</v>
      </c>
      <c r="Q3281" t="s">
        <v>749</v>
      </c>
      <c r="R3281" t="s">
        <v>514</v>
      </c>
      <c r="S3281" t="s">
        <v>1039</v>
      </c>
      <c r="T3281" t="s">
        <v>751</v>
      </c>
      <c r="U3281" t="s">
        <v>752</v>
      </c>
      <c r="V3281" t="s">
        <v>753</v>
      </c>
      <c r="W3281" t="s">
        <v>409</v>
      </c>
      <c r="X3281" t="s">
        <v>1180</v>
      </c>
      <c r="Y3281" t="s">
        <v>755</v>
      </c>
      <c r="Z3281" t="s">
        <v>380</v>
      </c>
      <c r="AA3281" t="s">
        <v>1175</v>
      </c>
      <c r="AB3281" t="s">
        <v>1176</v>
      </c>
      <c r="AC3281" t="s">
        <v>758</v>
      </c>
      <c r="AD3281" t="s">
        <v>1176</v>
      </c>
      <c r="AE3281" t="s">
        <v>247</v>
      </c>
      <c r="AF3281" t="s">
        <v>882</v>
      </c>
      <c r="AG3281" t="s">
        <v>761</v>
      </c>
      <c r="AH3281" t="s">
        <v>762</v>
      </c>
      <c r="AI3281" t="s">
        <v>883</v>
      </c>
      <c r="AJ3281">
        <v>-270.35000000000002</v>
      </c>
      <c r="AK3281">
        <v>0</v>
      </c>
      <c r="AL3281">
        <v>0</v>
      </c>
      <c r="AM3281" t="s">
        <v>764</v>
      </c>
      <c r="AN3281" t="s">
        <v>764</v>
      </c>
      <c r="AO3281" t="s">
        <v>764</v>
      </c>
    </row>
    <row r="3282" spans="1:41" x14ac:dyDescent="0.35">
      <c r="A3282">
        <v>1022715</v>
      </c>
      <c r="B3282" t="s">
        <v>740</v>
      </c>
      <c r="C3282" t="s">
        <v>741</v>
      </c>
      <c r="D3282" t="s">
        <v>408</v>
      </c>
      <c r="E3282" t="s">
        <v>512</v>
      </c>
      <c r="F3282" t="s">
        <v>800</v>
      </c>
      <c r="G3282">
        <v>2021</v>
      </c>
      <c r="H3282">
        <v>5</v>
      </c>
      <c r="I3282" t="s">
        <v>743</v>
      </c>
      <c r="J3282" s="29">
        <v>44347</v>
      </c>
      <c r="K3282" t="s">
        <v>744</v>
      </c>
      <c r="L3282" t="s">
        <v>745</v>
      </c>
      <c r="M3282" t="s">
        <v>801</v>
      </c>
      <c r="N3282" t="s">
        <v>802</v>
      </c>
      <c r="O3282" t="s">
        <v>803</v>
      </c>
      <c r="P3282" t="s">
        <v>673</v>
      </c>
      <c r="Q3282" t="s">
        <v>749</v>
      </c>
      <c r="R3282" t="s">
        <v>490</v>
      </c>
      <c r="S3282" t="s">
        <v>1040</v>
      </c>
      <c r="T3282" t="s">
        <v>751</v>
      </c>
      <c r="U3282" t="s">
        <v>752</v>
      </c>
      <c r="V3282" t="s">
        <v>753</v>
      </c>
      <c r="W3282" t="s">
        <v>469</v>
      </c>
      <c r="X3282" t="s">
        <v>1174</v>
      </c>
      <c r="Y3282" t="s">
        <v>755</v>
      </c>
      <c r="Z3282" t="s">
        <v>380</v>
      </c>
      <c r="AA3282" t="s">
        <v>1175</v>
      </c>
      <c r="AB3282" t="s">
        <v>1176</v>
      </c>
      <c r="AC3282" t="s">
        <v>758</v>
      </c>
      <c r="AD3282" t="s">
        <v>1176</v>
      </c>
      <c r="AE3282" t="s">
        <v>766</v>
      </c>
      <c r="AF3282" t="s">
        <v>882</v>
      </c>
      <c r="AG3282" t="s">
        <v>761</v>
      </c>
      <c r="AH3282" t="s">
        <v>762</v>
      </c>
      <c r="AI3282" t="s">
        <v>883</v>
      </c>
      <c r="AJ3282">
        <v>2207.04</v>
      </c>
      <c r="AK3282">
        <v>0</v>
      </c>
      <c r="AL3282">
        <v>0</v>
      </c>
      <c r="AM3282" t="s">
        <v>764</v>
      </c>
      <c r="AN3282" t="s">
        <v>764</v>
      </c>
      <c r="AO3282" t="s">
        <v>764</v>
      </c>
    </row>
    <row r="3283" spans="1:41" x14ac:dyDescent="0.35">
      <c r="A3283">
        <v>1022715</v>
      </c>
      <c r="B3283" t="s">
        <v>740</v>
      </c>
      <c r="C3283" t="s">
        <v>741</v>
      </c>
      <c r="D3283" t="s">
        <v>408</v>
      </c>
      <c r="E3283" t="s">
        <v>512</v>
      </c>
      <c r="F3283" t="s">
        <v>800</v>
      </c>
      <c r="G3283">
        <v>2021</v>
      </c>
      <c r="H3283">
        <v>5</v>
      </c>
      <c r="I3283" t="s">
        <v>743</v>
      </c>
      <c r="J3283" s="29">
        <v>44342</v>
      </c>
      <c r="K3283" t="s">
        <v>744</v>
      </c>
      <c r="L3283" t="s">
        <v>745</v>
      </c>
      <c r="M3283" t="s">
        <v>805</v>
      </c>
      <c r="N3283" t="s">
        <v>806</v>
      </c>
      <c r="O3283" t="s">
        <v>807</v>
      </c>
      <c r="P3283" t="s">
        <v>673</v>
      </c>
      <c r="Q3283" t="s">
        <v>749</v>
      </c>
      <c r="R3283" t="s">
        <v>490</v>
      </c>
      <c r="S3283" t="s">
        <v>1040</v>
      </c>
      <c r="T3283" t="s">
        <v>751</v>
      </c>
      <c r="U3283" t="s">
        <v>752</v>
      </c>
      <c r="V3283" t="s">
        <v>753</v>
      </c>
      <c r="W3283" t="s">
        <v>469</v>
      </c>
      <c r="X3283" t="s">
        <v>1174</v>
      </c>
      <c r="Y3283" t="s">
        <v>755</v>
      </c>
      <c r="Z3283" t="s">
        <v>380</v>
      </c>
      <c r="AA3283" t="s">
        <v>1175</v>
      </c>
      <c r="AB3283" t="s">
        <v>1176</v>
      </c>
      <c r="AC3283" t="s">
        <v>758</v>
      </c>
      <c r="AD3283" t="s">
        <v>1176</v>
      </c>
      <c r="AE3283" t="s">
        <v>766</v>
      </c>
      <c r="AF3283" t="s">
        <v>882</v>
      </c>
      <c r="AG3283" t="s">
        <v>761</v>
      </c>
      <c r="AH3283" t="s">
        <v>762</v>
      </c>
      <c r="AI3283" t="s">
        <v>883</v>
      </c>
      <c r="AJ3283">
        <v>-454.47</v>
      </c>
      <c r="AK3283">
        <v>0</v>
      </c>
      <c r="AL3283">
        <v>0</v>
      </c>
      <c r="AM3283" t="s">
        <v>764</v>
      </c>
      <c r="AN3283" t="s">
        <v>764</v>
      </c>
      <c r="AO3283" t="s">
        <v>764</v>
      </c>
    </row>
    <row r="3284" spans="1:41" x14ac:dyDescent="0.35">
      <c r="A3284">
        <v>1022714</v>
      </c>
      <c r="B3284" t="s">
        <v>740</v>
      </c>
      <c r="C3284" t="s">
        <v>741</v>
      </c>
      <c r="D3284" t="s">
        <v>408</v>
      </c>
      <c r="E3284" t="s">
        <v>511</v>
      </c>
      <c r="F3284" t="s">
        <v>800</v>
      </c>
      <c r="G3284">
        <v>2021</v>
      </c>
      <c r="H3284">
        <v>5</v>
      </c>
      <c r="I3284" t="s">
        <v>743</v>
      </c>
      <c r="J3284" s="29">
        <v>44347</v>
      </c>
      <c r="K3284" t="s">
        <v>744</v>
      </c>
      <c r="L3284" t="s">
        <v>745</v>
      </c>
      <c r="M3284" t="s">
        <v>801</v>
      </c>
      <c r="N3284" t="s">
        <v>802</v>
      </c>
      <c r="O3284" t="s">
        <v>803</v>
      </c>
      <c r="P3284" t="s">
        <v>673</v>
      </c>
      <c r="Q3284" t="s">
        <v>749</v>
      </c>
      <c r="R3284" t="s">
        <v>490</v>
      </c>
      <c r="S3284" t="s">
        <v>1040</v>
      </c>
      <c r="T3284" t="s">
        <v>751</v>
      </c>
      <c r="U3284" t="s">
        <v>752</v>
      </c>
      <c r="V3284" t="s">
        <v>753</v>
      </c>
      <c r="W3284" t="s">
        <v>467</v>
      </c>
      <c r="X3284" t="s">
        <v>1177</v>
      </c>
      <c r="Y3284" t="s">
        <v>755</v>
      </c>
      <c r="Z3284" t="s">
        <v>380</v>
      </c>
      <c r="AA3284" t="s">
        <v>1175</v>
      </c>
      <c r="AB3284" t="s">
        <v>1176</v>
      </c>
      <c r="AC3284" t="s">
        <v>758</v>
      </c>
      <c r="AD3284" t="s">
        <v>1176</v>
      </c>
      <c r="AE3284" t="s">
        <v>766</v>
      </c>
      <c r="AF3284" t="s">
        <v>882</v>
      </c>
      <c r="AG3284" t="s">
        <v>761</v>
      </c>
      <c r="AH3284" t="s">
        <v>762</v>
      </c>
      <c r="AI3284" t="s">
        <v>883</v>
      </c>
      <c r="AJ3284">
        <v>1826.07</v>
      </c>
      <c r="AK3284">
        <v>0</v>
      </c>
      <c r="AL3284">
        <v>0</v>
      </c>
      <c r="AM3284" t="s">
        <v>764</v>
      </c>
      <c r="AN3284" t="s">
        <v>764</v>
      </c>
      <c r="AO3284" t="s">
        <v>764</v>
      </c>
    </row>
    <row r="3285" spans="1:41" x14ac:dyDescent="0.35">
      <c r="A3285">
        <v>1022714</v>
      </c>
      <c r="B3285" t="s">
        <v>740</v>
      </c>
      <c r="C3285" t="s">
        <v>741</v>
      </c>
      <c r="D3285" t="s">
        <v>408</v>
      </c>
      <c r="E3285" t="s">
        <v>511</v>
      </c>
      <c r="F3285" t="s">
        <v>800</v>
      </c>
      <c r="G3285">
        <v>2021</v>
      </c>
      <c r="H3285">
        <v>5</v>
      </c>
      <c r="I3285" t="s">
        <v>743</v>
      </c>
      <c r="J3285" s="29">
        <v>44342</v>
      </c>
      <c r="K3285" t="s">
        <v>744</v>
      </c>
      <c r="L3285" t="s">
        <v>745</v>
      </c>
      <c r="M3285" t="s">
        <v>805</v>
      </c>
      <c r="N3285" t="s">
        <v>806</v>
      </c>
      <c r="O3285" t="s">
        <v>807</v>
      </c>
      <c r="P3285" t="s">
        <v>673</v>
      </c>
      <c r="Q3285" t="s">
        <v>749</v>
      </c>
      <c r="R3285" t="s">
        <v>490</v>
      </c>
      <c r="S3285" t="s">
        <v>1040</v>
      </c>
      <c r="T3285" t="s">
        <v>751</v>
      </c>
      <c r="U3285" t="s">
        <v>752</v>
      </c>
      <c r="V3285" t="s">
        <v>753</v>
      </c>
      <c r="W3285" t="s">
        <v>467</v>
      </c>
      <c r="X3285" t="s">
        <v>1177</v>
      </c>
      <c r="Y3285" t="s">
        <v>755</v>
      </c>
      <c r="Z3285" t="s">
        <v>380</v>
      </c>
      <c r="AA3285" t="s">
        <v>1175</v>
      </c>
      <c r="AB3285" t="s">
        <v>1176</v>
      </c>
      <c r="AC3285" t="s">
        <v>758</v>
      </c>
      <c r="AD3285" t="s">
        <v>1176</v>
      </c>
      <c r="AE3285" t="s">
        <v>766</v>
      </c>
      <c r="AF3285" t="s">
        <v>882</v>
      </c>
      <c r="AG3285" t="s">
        <v>761</v>
      </c>
      <c r="AH3285" t="s">
        <v>762</v>
      </c>
      <c r="AI3285" t="s">
        <v>883</v>
      </c>
      <c r="AJ3285">
        <v>-518.9</v>
      </c>
      <c r="AK3285">
        <v>0</v>
      </c>
      <c r="AL3285">
        <v>0</v>
      </c>
      <c r="AM3285" t="s">
        <v>764</v>
      </c>
      <c r="AN3285" t="s">
        <v>764</v>
      </c>
      <c r="AO3285" t="s">
        <v>764</v>
      </c>
    </row>
    <row r="3286" spans="1:41" x14ac:dyDescent="0.35">
      <c r="A3286">
        <v>1022713</v>
      </c>
      <c r="B3286" t="s">
        <v>740</v>
      </c>
      <c r="C3286" t="s">
        <v>741</v>
      </c>
      <c r="D3286" t="s">
        <v>408</v>
      </c>
      <c r="E3286" t="s">
        <v>509</v>
      </c>
      <c r="F3286" t="s">
        <v>800</v>
      </c>
      <c r="G3286">
        <v>2021</v>
      </c>
      <c r="H3286">
        <v>5</v>
      </c>
      <c r="I3286" t="s">
        <v>743</v>
      </c>
      <c r="J3286" s="29">
        <v>44347</v>
      </c>
      <c r="K3286" t="s">
        <v>744</v>
      </c>
      <c r="L3286" t="s">
        <v>745</v>
      </c>
      <c r="M3286" t="s">
        <v>801</v>
      </c>
      <c r="N3286" t="s">
        <v>802</v>
      </c>
      <c r="O3286" t="s">
        <v>803</v>
      </c>
      <c r="P3286" t="s">
        <v>673</v>
      </c>
      <c r="Q3286" t="s">
        <v>749</v>
      </c>
      <c r="R3286" t="s">
        <v>490</v>
      </c>
      <c r="S3286" t="s">
        <v>1040</v>
      </c>
      <c r="T3286" t="s">
        <v>751</v>
      </c>
      <c r="U3286" t="s">
        <v>752</v>
      </c>
      <c r="V3286" t="s">
        <v>753</v>
      </c>
      <c r="W3286" t="s">
        <v>457</v>
      </c>
      <c r="X3286" t="s">
        <v>1181</v>
      </c>
      <c r="Y3286" t="s">
        <v>755</v>
      </c>
      <c r="Z3286" t="s">
        <v>380</v>
      </c>
      <c r="AA3286" t="s">
        <v>1175</v>
      </c>
      <c r="AB3286" t="s">
        <v>1176</v>
      </c>
      <c r="AC3286" t="s">
        <v>758</v>
      </c>
      <c r="AD3286" t="s">
        <v>1176</v>
      </c>
      <c r="AE3286" t="s">
        <v>766</v>
      </c>
      <c r="AF3286" t="s">
        <v>882</v>
      </c>
      <c r="AG3286" t="s">
        <v>761</v>
      </c>
      <c r="AH3286" t="s">
        <v>762</v>
      </c>
      <c r="AI3286" t="s">
        <v>883</v>
      </c>
      <c r="AJ3286">
        <v>1263.04</v>
      </c>
      <c r="AK3286">
        <v>0</v>
      </c>
      <c r="AL3286">
        <v>0</v>
      </c>
      <c r="AM3286" t="s">
        <v>764</v>
      </c>
      <c r="AN3286" t="s">
        <v>764</v>
      </c>
      <c r="AO3286" t="s">
        <v>764</v>
      </c>
    </row>
    <row r="3287" spans="1:41" x14ac:dyDescent="0.35">
      <c r="A3287">
        <v>1022713</v>
      </c>
      <c r="B3287" t="s">
        <v>740</v>
      </c>
      <c r="C3287" t="s">
        <v>741</v>
      </c>
      <c r="D3287" t="s">
        <v>408</v>
      </c>
      <c r="E3287" t="s">
        <v>509</v>
      </c>
      <c r="F3287" t="s">
        <v>800</v>
      </c>
      <c r="G3287">
        <v>2021</v>
      </c>
      <c r="H3287">
        <v>5</v>
      </c>
      <c r="I3287" t="s">
        <v>743</v>
      </c>
      <c r="J3287" s="29">
        <v>44342</v>
      </c>
      <c r="K3287" t="s">
        <v>744</v>
      </c>
      <c r="L3287" t="s">
        <v>745</v>
      </c>
      <c r="M3287" t="s">
        <v>805</v>
      </c>
      <c r="N3287" t="s">
        <v>806</v>
      </c>
      <c r="O3287" t="s">
        <v>807</v>
      </c>
      <c r="P3287" t="s">
        <v>673</v>
      </c>
      <c r="Q3287" t="s">
        <v>749</v>
      </c>
      <c r="R3287" t="s">
        <v>490</v>
      </c>
      <c r="S3287" t="s">
        <v>1040</v>
      </c>
      <c r="T3287" t="s">
        <v>751</v>
      </c>
      <c r="U3287" t="s">
        <v>752</v>
      </c>
      <c r="V3287" t="s">
        <v>753</v>
      </c>
      <c r="W3287" t="s">
        <v>457</v>
      </c>
      <c r="X3287" t="s">
        <v>1181</v>
      </c>
      <c r="Y3287" t="s">
        <v>755</v>
      </c>
      <c r="Z3287" t="s">
        <v>380</v>
      </c>
      <c r="AA3287" t="s">
        <v>1175</v>
      </c>
      <c r="AB3287" t="s">
        <v>1176</v>
      </c>
      <c r="AC3287" t="s">
        <v>758</v>
      </c>
      <c r="AD3287" t="s">
        <v>1176</v>
      </c>
      <c r="AE3287" t="s">
        <v>766</v>
      </c>
      <c r="AF3287" t="s">
        <v>882</v>
      </c>
      <c r="AG3287" t="s">
        <v>761</v>
      </c>
      <c r="AH3287" t="s">
        <v>762</v>
      </c>
      <c r="AI3287" t="s">
        <v>883</v>
      </c>
      <c r="AJ3287">
        <v>-602.55999999999995</v>
      </c>
      <c r="AK3287">
        <v>0</v>
      </c>
      <c r="AL3287">
        <v>0</v>
      </c>
      <c r="AM3287" t="s">
        <v>764</v>
      </c>
      <c r="AN3287" t="s">
        <v>764</v>
      </c>
      <c r="AO3287" t="s">
        <v>764</v>
      </c>
    </row>
    <row r="3288" spans="1:41" x14ac:dyDescent="0.35">
      <c r="A3288">
        <v>1022712</v>
      </c>
      <c r="B3288" t="s">
        <v>740</v>
      </c>
      <c r="C3288" t="s">
        <v>741</v>
      </c>
      <c r="D3288" t="s">
        <v>408</v>
      </c>
      <c r="E3288" t="s">
        <v>508</v>
      </c>
      <c r="F3288" t="s">
        <v>800</v>
      </c>
      <c r="G3288">
        <v>2021</v>
      </c>
      <c r="H3288">
        <v>5</v>
      </c>
      <c r="I3288" t="s">
        <v>743</v>
      </c>
      <c r="J3288" s="29">
        <v>44347</v>
      </c>
      <c r="K3288" t="s">
        <v>744</v>
      </c>
      <c r="L3288" t="s">
        <v>745</v>
      </c>
      <c r="M3288" t="s">
        <v>801</v>
      </c>
      <c r="N3288" t="s">
        <v>802</v>
      </c>
      <c r="O3288" t="s">
        <v>803</v>
      </c>
      <c r="P3288" t="s">
        <v>673</v>
      </c>
      <c r="Q3288" t="s">
        <v>749</v>
      </c>
      <c r="R3288" t="s">
        <v>490</v>
      </c>
      <c r="S3288" t="s">
        <v>1040</v>
      </c>
      <c r="T3288" t="s">
        <v>751</v>
      </c>
      <c r="U3288" t="s">
        <v>752</v>
      </c>
      <c r="V3288" t="s">
        <v>753</v>
      </c>
      <c r="W3288" t="s">
        <v>451</v>
      </c>
      <c r="X3288" t="s">
        <v>1186</v>
      </c>
      <c r="Y3288" t="s">
        <v>755</v>
      </c>
      <c r="Z3288" t="s">
        <v>380</v>
      </c>
      <c r="AA3288" t="s">
        <v>1175</v>
      </c>
      <c r="AB3288" t="s">
        <v>1176</v>
      </c>
      <c r="AC3288" t="s">
        <v>758</v>
      </c>
      <c r="AD3288" t="s">
        <v>1176</v>
      </c>
      <c r="AE3288" t="s">
        <v>766</v>
      </c>
      <c r="AF3288" t="s">
        <v>882</v>
      </c>
      <c r="AG3288" t="s">
        <v>761</v>
      </c>
      <c r="AH3288" t="s">
        <v>762</v>
      </c>
      <c r="AI3288" t="s">
        <v>883</v>
      </c>
      <c r="AJ3288">
        <v>3163.39</v>
      </c>
      <c r="AK3288">
        <v>0</v>
      </c>
      <c r="AL3288">
        <v>0</v>
      </c>
      <c r="AM3288" t="s">
        <v>764</v>
      </c>
      <c r="AN3288" t="s">
        <v>764</v>
      </c>
      <c r="AO3288" t="s">
        <v>764</v>
      </c>
    </row>
    <row r="3289" spans="1:41" x14ac:dyDescent="0.35">
      <c r="A3289">
        <v>1022712</v>
      </c>
      <c r="B3289" t="s">
        <v>740</v>
      </c>
      <c r="C3289" t="s">
        <v>741</v>
      </c>
      <c r="D3289" t="s">
        <v>408</v>
      </c>
      <c r="E3289" t="s">
        <v>508</v>
      </c>
      <c r="F3289" t="s">
        <v>800</v>
      </c>
      <c r="G3289">
        <v>2021</v>
      </c>
      <c r="H3289">
        <v>5</v>
      </c>
      <c r="I3289" t="s">
        <v>743</v>
      </c>
      <c r="J3289" s="29">
        <v>44342</v>
      </c>
      <c r="K3289" t="s">
        <v>744</v>
      </c>
      <c r="L3289" t="s">
        <v>745</v>
      </c>
      <c r="M3289" t="s">
        <v>805</v>
      </c>
      <c r="N3289" t="s">
        <v>806</v>
      </c>
      <c r="O3289" t="s">
        <v>807</v>
      </c>
      <c r="P3289" t="s">
        <v>673</v>
      </c>
      <c r="Q3289" t="s">
        <v>749</v>
      </c>
      <c r="R3289" t="s">
        <v>490</v>
      </c>
      <c r="S3289" t="s">
        <v>1040</v>
      </c>
      <c r="T3289" t="s">
        <v>751</v>
      </c>
      <c r="U3289" t="s">
        <v>752</v>
      </c>
      <c r="V3289" t="s">
        <v>753</v>
      </c>
      <c r="W3289" t="s">
        <v>451</v>
      </c>
      <c r="X3289" t="s">
        <v>1186</v>
      </c>
      <c r="Y3289" t="s">
        <v>755</v>
      </c>
      <c r="Z3289" t="s">
        <v>380</v>
      </c>
      <c r="AA3289" t="s">
        <v>1175</v>
      </c>
      <c r="AB3289" t="s">
        <v>1176</v>
      </c>
      <c r="AC3289" t="s">
        <v>758</v>
      </c>
      <c r="AD3289" t="s">
        <v>1176</v>
      </c>
      <c r="AE3289" t="s">
        <v>766</v>
      </c>
      <c r="AF3289" t="s">
        <v>882</v>
      </c>
      <c r="AG3289" t="s">
        <v>761</v>
      </c>
      <c r="AH3289" t="s">
        <v>762</v>
      </c>
      <c r="AI3289" t="s">
        <v>883</v>
      </c>
      <c r="AJ3289">
        <v>-1332.39</v>
      </c>
      <c r="AK3289">
        <v>0</v>
      </c>
      <c r="AL3289">
        <v>0</v>
      </c>
      <c r="AM3289" t="s">
        <v>764</v>
      </c>
      <c r="AN3289" t="s">
        <v>764</v>
      </c>
      <c r="AO3289" t="s">
        <v>764</v>
      </c>
    </row>
    <row r="3290" spans="1:41" x14ac:dyDescent="0.35">
      <c r="A3290">
        <v>1022711</v>
      </c>
      <c r="B3290" t="s">
        <v>740</v>
      </c>
      <c r="C3290" t="s">
        <v>741</v>
      </c>
      <c r="D3290" t="s">
        <v>408</v>
      </c>
      <c r="E3290" t="s">
        <v>507</v>
      </c>
      <c r="F3290" t="s">
        <v>800</v>
      </c>
      <c r="G3290">
        <v>2021</v>
      </c>
      <c r="H3290">
        <v>5</v>
      </c>
      <c r="I3290" t="s">
        <v>743</v>
      </c>
      <c r="J3290" s="29">
        <v>44347</v>
      </c>
      <c r="K3290" t="s">
        <v>744</v>
      </c>
      <c r="L3290" t="s">
        <v>745</v>
      </c>
      <c r="M3290" t="s">
        <v>801</v>
      </c>
      <c r="N3290" t="s">
        <v>802</v>
      </c>
      <c r="O3290" t="s">
        <v>803</v>
      </c>
      <c r="P3290" t="s">
        <v>673</v>
      </c>
      <c r="Q3290" t="s">
        <v>749</v>
      </c>
      <c r="R3290" t="s">
        <v>490</v>
      </c>
      <c r="S3290" t="s">
        <v>1040</v>
      </c>
      <c r="T3290" t="s">
        <v>751</v>
      </c>
      <c r="U3290" t="s">
        <v>752</v>
      </c>
      <c r="V3290" t="s">
        <v>753</v>
      </c>
      <c r="W3290" t="s">
        <v>433</v>
      </c>
      <c r="X3290" t="s">
        <v>1178</v>
      </c>
      <c r="Y3290" t="s">
        <v>755</v>
      </c>
      <c r="Z3290" t="s">
        <v>380</v>
      </c>
      <c r="AA3290" t="s">
        <v>1175</v>
      </c>
      <c r="AB3290" t="s">
        <v>1176</v>
      </c>
      <c r="AC3290" t="s">
        <v>758</v>
      </c>
      <c r="AD3290" t="s">
        <v>1176</v>
      </c>
      <c r="AE3290" t="s">
        <v>766</v>
      </c>
      <c r="AF3290" t="s">
        <v>882</v>
      </c>
      <c r="AG3290" t="s">
        <v>761</v>
      </c>
      <c r="AH3290" t="s">
        <v>762</v>
      </c>
      <c r="AI3290" t="s">
        <v>883</v>
      </c>
      <c r="AJ3290">
        <v>3074.14</v>
      </c>
      <c r="AK3290">
        <v>0</v>
      </c>
      <c r="AL3290">
        <v>0</v>
      </c>
      <c r="AM3290" t="s">
        <v>764</v>
      </c>
      <c r="AN3290" t="s">
        <v>764</v>
      </c>
      <c r="AO3290" t="s">
        <v>764</v>
      </c>
    </row>
    <row r="3291" spans="1:41" x14ac:dyDescent="0.35">
      <c r="A3291">
        <v>1022711</v>
      </c>
      <c r="B3291" t="s">
        <v>740</v>
      </c>
      <c r="C3291" t="s">
        <v>741</v>
      </c>
      <c r="D3291" t="s">
        <v>408</v>
      </c>
      <c r="E3291" t="s">
        <v>507</v>
      </c>
      <c r="F3291" t="s">
        <v>800</v>
      </c>
      <c r="G3291">
        <v>2021</v>
      </c>
      <c r="H3291">
        <v>5</v>
      </c>
      <c r="I3291" t="s">
        <v>743</v>
      </c>
      <c r="J3291" s="29">
        <v>44342</v>
      </c>
      <c r="K3291" t="s">
        <v>744</v>
      </c>
      <c r="L3291" t="s">
        <v>745</v>
      </c>
      <c r="M3291" t="s">
        <v>805</v>
      </c>
      <c r="N3291" t="s">
        <v>806</v>
      </c>
      <c r="O3291" t="s">
        <v>807</v>
      </c>
      <c r="P3291" t="s">
        <v>673</v>
      </c>
      <c r="Q3291" t="s">
        <v>749</v>
      </c>
      <c r="R3291" t="s">
        <v>490</v>
      </c>
      <c r="S3291" t="s">
        <v>1040</v>
      </c>
      <c r="T3291" t="s">
        <v>751</v>
      </c>
      <c r="U3291" t="s">
        <v>752</v>
      </c>
      <c r="V3291" t="s">
        <v>753</v>
      </c>
      <c r="W3291" t="s">
        <v>433</v>
      </c>
      <c r="X3291" t="s">
        <v>1178</v>
      </c>
      <c r="Y3291" t="s">
        <v>755</v>
      </c>
      <c r="Z3291" t="s">
        <v>380</v>
      </c>
      <c r="AA3291" t="s">
        <v>1175</v>
      </c>
      <c r="AB3291" t="s">
        <v>1176</v>
      </c>
      <c r="AC3291" t="s">
        <v>758</v>
      </c>
      <c r="AD3291" t="s">
        <v>1176</v>
      </c>
      <c r="AE3291" t="s">
        <v>766</v>
      </c>
      <c r="AF3291" t="s">
        <v>882</v>
      </c>
      <c r="AG3291" t="s">
        <v>761</v>
      </c>
      <c r="AH3291" t="s">
        <v>762</v>
      </c>
      <c r="AI3291" t="s">
        <v>883</v>
      </c>
      <c r="AJ3291">
        <v>-1083.28</v>
      </c>
      <c r="AK3291">
        <v>0</v>
      </c>
      <c r="AL3291">
        <v>0</v>
      </c>
      <c r="AM3291" t="s">
        <v>764</v>
      </c>
      <c r="AN3291" t="s">
        <v>764</v>
      </c>
      <c r="AO3291" t="s">
        <v>764</v>
      </c>
    </row>
    <row r="3292" spans="1:41" x14ac:dyDescent="0.35">
      <c r="A3292">
        <v>1022710</v>
      </c>
      <c r="B3292" t="s">
        <v>740</v>
      </c>
      <c r="C3292" t="s">
        <v>741</v>
      </c>
      <c r="D3292" t="s">
        <v>408</v>
      </c>
      <c r="E3292" t="s">
        <v>505</v>
      </c>
      <c r="F3292" t="s">
        <v>800</v>
      </c>
      <c r="G3292">
        <v>2021</v>
      </c>
      <c r="H3292">
        <v>5</v>
      </c>
      <c r="I3292" t="s">
        <v>743</v>
      </c>
      <c r="J3292" s="29">
        <v>44347</v>
      </c>
      <c r="K3292" t="s">
        <v>744</v>
      </c>
      <c r="L3292" t="s">
        <v>745</v>
      </c>
      <c r="M3292" t="s">
        <v>801</v>
      </c>
      <c r="N3292" t="s">
        <v>802</v>
      </c>
      <c r="O3292" t="s">
        <v>803</v>
      </c>
      <c r="P3292" t="s">
        <v>673</v>
      </c>
      <c r="Q3292" t="s">
        <v>749</v>
      </c>
      <c r="R3292" t="s">
        <v>490</v>
      </c>
      <c r="S3292" t="s">
        <v>1040</v>
      </c>
      <c r="T3292" t="s">
        <v>751</v>
      </c>
      <c r="U3292" t="s">
        <v>752</v>
      </c>
      <c r="V3292" t="s">
        <v>753</v>
      </c>
      <c r="W3292" t="s">
        <v>427</v>
      </c>
      <c r="X3292" t="s">
        <v>1179</v>
      </c>
      <c r="Y3292" t="s">
        <v>755</v>
      </c>
      <c r="Z3292" t="s">
        <v>380</v>
      </c>
      <c r="AA3292" t="s">
        <v>1175</v>
      </c>
      <c r="AB3292" t="s">
        <v>1176</v>
      </c>
      <c r="AC3292" t="s">
        <v>758</v>
      </c>
      <c r="AD3292" t="s">
        <v>1176</v>
      </c>
      <c r="AE3292" t="s">
        <v>766</v>
      </c>
      <c r="AF3292" t="s">
        <v>882</v>
      </c>
      <c r="AG3292" t="s">
        <v>761</v>
      </c>
      <c r="AH3292" t="s">
        <v>762</v>
      </c>
      <c r="AI3292" t="s">
        <v>883</v>
      </c>
      <c r="AJ3292">
        <v>6033.47</v>
      </c>
      <c r="AK3292">
        <v>0</v>
      </c>
      <c r="AL3292">
        <v>0</v>
      </c>
      <c r="AM3292" t="s">
        <v>764</v>
      </c>
      <c r="AN3292" t="s">
        <v>764</v>
      </c>
      <c r="AO3292" t="s">
        <v>764</v>
      </c>
    </row>
    <row r="3293" spans="1:41" x14ac:dyDescent="0.35">
      <c r="A3293">
        <v>1022710</v>
      </c>
      <c r="B3293" t="s">
        <v>740</v>
      </c>
      <c r="C3293" t="s">
        <v>741</v>
      </c>
      <c r="D3293" t="s">
        <v>408</v>
      </c>
      <c r="E3293" t="s">
        <v>505</v>
      </c>
      <c r="F3293" t="s">
        <v>800</v>
      </c>
      <c r="G3293">
        <v>2021</v>
      </c>
      <c r="H3293">
        <v>5</v>
      </c>
      <c r="I3293" t="s">
        <v>743</v>
      </c>
      <c r="J3293" s="29">
        <v>44342</v>
      </c>
      <c r="K3293" t="s">
        <v>744</v>
      </c>
      <c r="L3293" t="s">
        <v>745</v>
      </c>
      <c r="M3293" t="s">
        <v>805</v>
      </c>
      <c r="N3293" t="s">
        <v>806</v>
      </c>
      <c r="O3293" t="s">
        <v>807</v>
      </c>
      <c r="P3293" t="s">
        <v>673</v>
      </c>
      <c r="Q3293" t="s">
        <v>749</v>
      </c>
      <c r="R3293" t="s">
        <v>490</v>
      </c>
      <c r="S3293" t="s">
        <v>1040</v>
      </c>
      <c r="T3293" t="s">
        <v>751</v>
      </c>
      <c r="U3293" t="s">
        <v>752</v>
      </c>
      <c r="V3293" t="s">
        <v>753</v>
      </c>
      <c r="W3293" t="s">
        <v>427</v>
      </c>
      <c r="X3293" t="s">
        <v>1179</v>
      </c>
      <c r="Y3293" t="s">
        <v>755</v>
      </c>
      <c r="Z3293" t="s">
        <v>380</v>
      </c>
      <c r="AA3293" t="s">
        <v>1175</v>
      </c>
      <c r="AB3293" t="s">
        <v>1176</v>
      </c>
      <c r="AC3293" t="s">
        <v>758</v>
      </c>
      <c r="AD3293" t="s">
        <v>1176</v>
      </c>
      <c r="AE3293" t="s">
        <v>766</v>
      </c>
      <c r="AF3293" t="s">
        <v>882</v>
      </c>
      <c r="AG3293" t="s">
        <v>761</v>
      </c>
      <c r="AH3293" t="s">
        <v>762</v>
      </c>
      <c r="AI3293" t="s">
        <v>883</v>
      </c>
      <c r="AJ3293">
        <v>-2056.48</v>
      </c>
      <c r="AK3293">
        <v>0</v>
      </c>
      <c r="AL3293">
        <v>0</v>
      </c>
      <c r="AM3293" t="s">
        <v>764</v>
      </c>
      <c r="AN3293" t="s">
        <v>764</v>
      </c>
      <c r="AO3293" t="s">
        <v>764</v>
      </c>
    </row>
    <row r="3294" spans="1:41" x14ac:dyDescent="0.35">
      <c r="A3294">
        <v>1022707</v>
      </c>
      <c r="B3294" t="s">
        <v>740</v>
      </c>
      <c r="C3294" t="s">
        <v>741</v>
      </c>
      <c r="D3294" t="s">
        <v>408</v>
      </c>
      <c r="E3294" t="s">
        <v>498</v>
      </c>
      <c r="F3294" t="s">
        <v>800</v>
      </c>
      <c r="G3294">
        <v>2021</v>
      </c>
      <c r="H3294">
        <v>5</v>
      </c>
      <c r="I3294" t="s">
        <v>743</v>
      </c>
      <c r="J3294" s="29">
        <v>44347</v>
      </c>
      <c r="K3294" t="s">
        <v>744</v>
      </c>
      <c r="L3294" t="s">
        <v>745</v>
      </c>
      <c r="M3294" t="s">
        <v>801</v>
      </c>
      <c r="N3294" t="s">
        <v>802</v>
      </c>
      <c r="O3294" t="s">
        <v>803</v>
      </c>
      <c r="P3294" t="s">
        <v>673</v>
      </c>
      <c r="Q3294" t="s">
        <v>749</v>
      </c>
      <c r="R3294" t="s">
        <v>490</v>
      </c>
      <c r="S3294" t="s">
        <v>1040</v>
      </c>
      <c r="T3294" t="s">
        <v>751</v>
      </c>
      <c r="U3294" t="s">
        <v>752</v>
      </c>
      <c r="V3294" t="s">
        <v>753</v>
      </c>
      <c r="W3294" t="s">
        <v>409</v>
      </c>
      <c r="X3294" t="s">
        <v>1180</v>
      </c>
      <c r="Y3294" t="s">
        <v>755</v>
      </c>
      <c r="Z3294" t="s">
        <v>380</v>
      </c>
      <c r="AA3294" t="s">
        <v>1175</v>
      </c>
      <c r="AB3294" t="s">
        <v>1176</v>
      </c>
      <c r="AC3294" t="s">
        <v>758</v>
      </c>
      <c r="AD3294" t="s">
        <v>1176</v>
      </c>
      <c r="AE3294" t="s">
        <v>766</v>
      </c>
      <c r="AF3294" t="s">
        <v>882</v>
      </c>
      <c r="AG3294" t="s">
        <v>761</v>
      </c>
      <c r="AH3294" t="s">
        <v>762</v>
      </c>
      <c r="AI3294" t="s">
        <v>883</v>
      </c>
      <c r="AJ3294">
        <v>1695.03</v>
      </c>
      <c r="AK3294">
        <v>0</v>
      </c>
      <c r="AL3294">
        <v>0</v>
      </c>
      <c r="AM3294" t="s">
        <v>764</v>
      </c>
      <c r="AN3294" t="s">
        <v>764</v>
      </c>
      <c r="AO3294" t="s">
        <v>764</v>
      </c>
    </row>
    <row r="3295" spans="1:41" x14ac:dyDescent="0.35">
      <c r="A3295">
        <v>1022707</v>
      </c>
      <c r="B3295" t="s">
        <v>740</v>
      </c>
      <c r="C3295" t="s">
        <v>741</v>
      </c>
      <c r="D3295" t="s">
        <v>408</v>
      </c>
      <c r="E3295" t="s">
        <v>498</v>
      </c>
      <c r="F3295" t="s">
        <v>800</v>
      </c>
      <c r="G3295">
        <v>2021</v>
      </c>
      <c r="H3295">
        <v>5</v>
      </c>
      <c r="I3295" t="s">
        <v>743</v>
      </c>
      <c r="J3295" s="29">
        <v>44342</v>
      </c>
      <c r="K3295" t="s">
        <v>744</v>
      </c>
      <c r="L3295" t="s">
        <v>745</v>
      </c>
      <c r="M3295" t="s">
        <v>805</v>
      </c>
      <c r="N3295" t="s">
        <v>806</v>
      </c>
      <c r="O3295" t="s">
        <v>807</v>
      </c>
      <c r="P3295" t="s">
        <v>673</v>
      </c>
      <c r="Q3295" t="s">
        <v>749</v>
      </c>
      <c r="R3295" t="s">
        <v>490</v>
      </c>
      <c r="S3295" t="s">
        <v>1040</v>
      </c>
      <c r="T3295" t="s">
        <v>751</v>
      </c>
      <c r="U3295" t="s">
        <v>752</v>
      </c>
      <c r="V3295" t="s">
        <v>753</v>
      </c>
      <c r="W3295" t="s">
        <v>409</v>
      </c>
      <c r="X3295" t="s">
        <v>1180</v>
      </c>
      <c r="Y3295" t="s">
        <v>755</v>
      </c>
      <c r="Z3295" t="s">
        <v>380</v>
      </c>
      <c r="AA3295" t="s">
        <v>1175</v>
      </c>
      <c r="AB3295" t="s">
        <v>1176</v>
      </c>
      <c r="AC3295" t="s">
        <v>758</v>
      </c>
      <c r="AD3295" t="s">
        <v>1176</v>
      </c>
      <c r="AE3295" t="s">
        <v>766</v>
      </c>
      <c r="AF3295" t="s">
        <v>882</v>
      </c>
      <c r="AG3295" t="s">
        <v>761</v>
      </c>
      <c r="AH3295" t="s">
        <v>762</v>
      </c>
      <c r="AI3295" t="s">
        <v>883</v>
      </c>
      <c r="AJ3295">
        <v>-460.68</v>
      </c>
      <c r="AK3295">
        <v>0</v>
      </c>
      <c r="AL3295">
        <v>0</v>
      </c>
      <c r="AM3295" t="s">
        <v>764</v>
      </c>
      <c r="AN3295" t="s">
        <v>764</v>
      </c>
      <c r="AO3295" t="s">
        <v>764</v>
      </c>
    </row>
    <row r="3296" spans="1:41" x14ac:dyDescent="0.35">
      <c r="A3296">
        <v>1024753</v>
      </c>
      <c r="B3296" t="s">
        <v>740</v>
      </c>
      <c r="C3296" t="s">
        <v>741</v>
      </c>
      <c r="D3296" t="s">
        <v>408</v>
      </c>
      <c r="E3296" t="s">
        <v>488</v>
      </c>
      <c r="F3296" t="s">
        <v>800</v>
      </c>
      <c r="G3296">
        <v>2021</v>
      </c>
      <c r="H3296">
        <v>5</v>
      </c>
      <c r="I3296" t="s">
        <v>743</v>
      </c>
      <c r="J3296" s="29">
        <v>44347</v>
      </c>
      <c r="K3296" t="s">
        <v>744</v>
      </c>
      <c r="L3296" t="s">
        <v>745</v>
      </c>
      <c r="M3296" t="s">
        <v>814</v>
      </c>
      <c r="N3296" t="s">
        <v>815</v>
      </c>
      <c r="O3296" t="s">
        <v>781</v>
      </c>
      <c r="P3296" t="s">
        <v>673</v>
      </c>
      <c r="Q3296" t="s">
        <v>749</v>
      </c>
      <c r="R3296" t="s">
        <v>471</v>
      </c>
      <c r="S3296" t="s">
        <v>1041</v>
      </c>
      <c r="T3296" t="s">
        <v>751</v>
      </c>
      <c r="U3296" t="s">
        <v>752</v>
      </c>
      <c r="V3296" t="s">
        <v>753</v>
      </c>
      <c r="W3296" t="s">
        <v>469</v>
      </c>
      <c r="X3296" t="s">
        <v>1174</v>
      </c>
      <c r="Y3296" t="s">
        <v>755</v>
      </c>
      <c r="Z3296" t="s">
        <v>380</v>
      </c>
      <c r="AA3296" t="s">
        <v>1175</v>
      </c>
      <c r="AB3296" t="s">
        <v>1176</v>
      </c>
      <c r="AC3296" t="s">
        <v>758</v>
      </c>
      <c r="AD3296" t="s">
        <v>1176</v>
      </c>
      <c r="AE3296" t="s">
        <v>472</v>
      </c>
      <c r="AF3296" t="s">
        <v>882</v>
      </c>
      <c r="AG3296" t="s">
        <v>761</v>
      </c>
      <c r="AH3296" t="s">
        <v>762</v>
      </c>
      <c r="AI3296" t="s">
        <v>883</v>
      </c>
      <c r="AJ3296">
        <v>6906.4</v>
      </c>
      <c r="AK3296">
        <v>0</v>
      </c>
      <c r="AL3296">
        <v>0</v>
      </c>
      <c r="AM3296" t="s">
        <v>764</v>
      </c>
      <c r="AN3296" t="s">
        <v>764</v>
      </c>
      <c r="AO3296" t="s">
        <v>764</v>
      </c>
    </row>
    <row r="3297" spans="1:41" x14ac:dyDescent="0.35">
      <c r="A3297">
        <v>1024752</v>
      </c>
      <c r="B3297" t="s">
        <v>740</v>
      </c>
      <c r="C3297" t="s">
        <v>741</v>
      </c>
      <c r="D3297" t="s">
        <v>408</v>
      </c>
      <c r="E3297" t="s">
        <v>487</v>
      </c>
      <c r="F3297" t="s">
        <v>800</v>
      </c>
      <c r="G3297">
        <v>2021</v>
      </c>
      <c r="H3297">
        <v>5</v>
      </c>
      <c r="I3297" t="s">
        <v>743</v>
      </c>
      <c r="J3297" s="29">
        <v>44347</v>
      </c>
      <c r="K3297" t="s">
        <v>744</v>
      </c>
      <c r="L3297" t="s">
        <v>745</v>
      </c>
      <c r="M3297" t="s">
        <v>814</v>
      </c>
      <c r="N3297" t="s">
        <v>815</v>
      </c>
      <c r="O3297" t="s">
        <v>781</v>
      </c>
      <c r="P3297" t="s">
        <v>673</v>
      </c>
      <c r="Q3297" t="s">
        <v>749</v>
      </c>
      <c r="R3297" t="s">
        <v>471</v>
      </c>
      <c r="S3297" t="s">
        <v>1041</v>
      </c>
      <c r="T3297" t="s">
        <v>751</v>
      </c>
      <c r="U3297" t="s">
        <v>752</v>
      </c>
      <c r="V3297" t="s">
        <v>753</v>
      </c>
      <c r="W3297" t="s">
        <v>467</v>
      </c>
      <c r="X3297" t="s">
        <v>1177</v>
      </c>
      <c r="Y3297" t="s">
        <v>755</v>
      </c>
      <c r="Z3297" t="s">
        <v>380</v>
      </c>
      <c r="AA3297" t="s">
        <v>1175</v>
      </c>
      <c r="AB3297" t="s">
        <v>1176</v>
      </c>
      <c r="AC3297" t="s">
        <v>758</v>
      </c>
      <c r="AD3297" t="s">
        <v>1176</v>
      </c>
      <c r="AE3297" t="s">
        <v>472</v>
      </c>
      <c r="AF3297" t="s">
        <v>882</v>
      </c>
      <c r="AG3297" t="s">
        <v>761</v>
      </c>
      <c r="AH3297" t="s">
        <v>762</v>
      </c>
      <c r="AI3297" t="s">
        <v>883</v>
      </c>
      <c r="AJ3297">
        <v>3254.08</v>
      </c>
      <c r="AK3297">
        <v>0</v>
      </c>
      <c r="AL3297">
        <v>0</v>
      </c>
      <c r="AM3297" t="s">
        <v>764</v>
      </c>
      <c r="AN3297" t="s">
        <v>764</v>
      </c>
      <c r="AO3297" t="s">
        <v>764</v>
      </c>
    </row>
    <row r="3298" spans="1:41" x14ac:dyDescent="0.35">
      <c r="A3298">
        <v>1024751</v>
      </c>
      <c r="B3298" t="s">
        <v>740</v>
      </c>
      <c r="C3298" t="s">
        <v>741</v>
      </c>
      <c r="D3298" t="s">
        <v>408</v>
      </c>
      <c r="E3298" t="s">
        <v>486</v>
      </c>
      <c r="F3298" t="s">
        <v>800</v>
      </c>
      <c r="G3298">
        <v>2021</v>
      </c>
      <c r="H3298">
        <v>5</v>
      </c>
      <c r="I3298" t="s">
        <v>743</v>
      </c>
      <c r="J3298" s="29">
        <v>44347</v>
      </c>
      <c r="K3298" t="s">
        <v>744</v>
      </c>
      <c r="L3298" t="s">
        <v>745</v>
      </c>
      <c r="M3298" t="s">
        <v>801</v>
      </c>
      <c r="N3298" t="s">
        <v>802</v>
      </c>
      <c r="O3298" t="s">
        <v>803</v>
      </c>
      <c r="P3298" t="s">
        <v>673</v>
      </c>
      <c r="Q3298" t="s">
        <v>749</v>
      </c>
      <c r="R3298" t="s">
        <v>471</v>
      </c>
      <c r="S3298" t="s">
        <v>1041</v>
      </c>
      <c r="T3298" t="s">
        <v>751</v>
      </c>
      <c r="U3298" t="s">
        <v>752</v>
      </c>
      <c r="V3298" t="s">
        <v>753</v>
      </c>
      <c r="W3298" t="s">
        <v>457</v>
      </c>
      <c r="X3298" t="s">
        <v>1181</v>
      </c>
      <c r="Y3298" t="s">
        <v>755</v>
      </c>
      <c r="Z3298" t="s">
        <v>380</v>
      </c>
      <c r="AA3298" t="s">
        <v>1175</v>
      </c>
      <c r="AB3298" t="s">
        <v>1176</v>
      </c>
      <c r="AC3298" t="s">
        <v>758</v>
      </c>
      <c r="AD3298" t="s">
        <v>1176</v>
      </c>
      <c r="AE3298" t="s">
        <v>472</v>
      </c>
      <c r="AF3298" t="s">
        <v>882</v>
      </c>
      <c r="AG3298" t="s">
        <v>761</v>
      </c>
      <c r="AH3298" t="s">
        <v>762</v>
      </c>
      <c r="AI3298" t="s">
        <v>883</v>
      </c>
      <c r="AJ3298">
        <v>21.27</v>
      </c>
      <c r="AK3298">
        <v>0</v>
      </c>
      <c r="AL3298">
        <v>0</v>
      </c>
      <c r="AM3298" t="s">
        <v>764</v>
      </c>
      <c r="AN3298" t="s">
        <v>764</v>
      </c>
      <c r="AO3298" t="s">
        <v>764</v>
      </c>
    </row>
    <row r="3299" spans="1:41" x14ac:dyDescent="0.35">
      <c r="A3299">
        <v>1024751</v>
      </c>
      <c r="B3299" t="s">
        <v>740</v>
      </c>
      <c r="C3299" t="s">
        <v>741</v>
      </c>
      <c r="D3299" t="s">
        <v>408</v>
      </c>
      <c r="E3299" t="s">
        <v>486</v>
      </c>
      <c r="F3299" t="s">
        <v>800</v>
      </c>
      <c r="G3299">
        <v>2021</v>
      </c>
      <c r="H3299">
        <v>5</v>
      </c>
      <c r="I3299" t="s">
        <v>743</v>
      </c>
      <c r="J3299" s="29">
        <v>44347</v>
      </c>
      <c r="K3299" t="s">
        <v>744</v>
      </c>
      <c r="L3299" t="s">
        <v>745</v>
      </c>
      <c r="M3299" t="s">
        <v>814</v>
      </c>
      <c r="N3299" t="s">
        <v>815</v>
      </c>
      <c r="O3299" t="s">
        <v>781</v>
      </c>
      <c r="P3299" t="s">
        <v>673</v>
      </c>
      <c r="Q3299" t="s">
        <v>749</v>
      </c>
      <c r="R3299" t="s">
        <v>471</v>
      </c>
      <c r="S3299" t="s">
        <v>1041</v>
      </c>
      <c r="T3299" t="s">
        <v>751</v>
      </c>
      <c r="U3299" t="s">
        <v>752</v>
      </c>
      <c r="V3299" t="s">
        <v>753</v>
      </c>
      <c r="W3299" t="s">
        <v>457</v>
      </c>
      <c r="X3299" t="s">
        <v>1181</v>
      </c>
      <c r="Y3299" t="s">
        <v>755</v>
      </c>
      <c r="Z3299" t="s">
        <v>380</v>
      </c>
      <c r="AA3299" t="s">
        <v>1175</v>
      </c>
      <c r="AB3299" t="s">
        <v>1176</v>
      </c>
      <c r="AC3299" t="s">
        <v>758</v>
      </c>
      <c r="AD3299" t="s">
        <v>1176</v>
      </c>
      <c r="AE3299" t="s">
        <v>472</v>
      </c>
      <c r="AF3299" t="s">
        <v>882</v>
      </c>
      <c r="AG3299" t="s">
        <v>761</v>
      </c>
      <c r="AH3299" t="s">
        <v>762</v>
      </c>
      <c r="AI3299" t="s">
        <v>883</v>
      </c>
      <c r="AJ3299">
        <v>3522.08</v>
      </c>
      <c r="AK3299">
        <v>0</v>
      </c>
      <c r="AL3299">
        <v>0</v>
      </c>
      <c r="AM3299" t="s">
        <v>764</v>
      </c>
      <c r="AN3299" t="s">
        <v>764</v>
      </c>
      <c r="AO3299" t="s">
        <v>764</v>
      </c>
    </row>
    <row r="3300" spans="1:41" x14ac:dyDescent="0.35">
      <c r="A3300">
        <v>1024750</v>
      </c>
      <c r="B3300" t="s">
        <v>740</v>
      </c>
      <c r="C3300" t="s">
        <v>741</v>
      </c>
      <c r="D3300" t="s">
        <v>408</v>
      </c>
      <c r="E3300" t="s">
        <v>485</v>
      </c>
      <c r="F3300" t="s">
        <v>800</v>
      </c>
      <c r="G3300">
        <v>2021</v>
      </c>
      <c r="H3300">
        <v>5</v>
      </c>
      <c r="I3300" t="s">
        <v>743</v>
      </c>
      <c r="J3300" s="29">
        <v>44347</v>
      </c>
      <c r="K3300" t="s">
        <v>744</v>
      </c>
      <c r="L3300" t="s">
        <v>745</v>
      </c>
      <c r="M3300" t="s">
        <v>801</v>
      </c>
      <c r="N3300" t="s">
        <v>802</v>
      </c>
      <c r="O3300" t="s">
        <v>803</v>
      </c>
      <c r="P3300" t="s">
        <v>673</v>
      </c>
      <c r="Q3300" t="s">
        <v>749</v>
      </c>
      <c r="R3300" t="s">
        <v>471</v>
      </c>
      <c r="S3300" t="s">
        <v>1041</v>
      </c>
      <c r="T3300" t="s">
        <v>751</v>
      </c>
      <c r="U3300" t="s">
        <v>752</v>
      </c>
      <c r="V3300" t="s">
        <v>753</v>
      </c>
      <c r="W3300" t="s">
        <v>451</v>
      </c>
      <c r="X3300" t="s">
        <v>1186</v>
      </c>
      <c r="Y3300" t="s">
        <v>755</v>
      </c>
      <c r="Z3300" t="s">
        <v>380</v>
      </c>
      <c r="AA3300" t="s">
        <v>1175</v>
      </c>
      <c r="AB3300" t="s">
        <v>1176</v>
      </c>
      <c r="AC3300" t="s">
        <v>758</v>
      </c>
      <c r="AD3300" t="s">
        <v>1176</v>
      </c>
      <c r="AE3300" t="s">
        <v>472</v>
      </c>
      <c r="AF3300" t="s">
        <v>882</v>
      </c>
      <c r="AG3300" t="s">
        <v>761</v>
      </c>
      <c r="AH3300" t="s">
        <v>762</v>
      </c>
      <c r="AI3300" t="s">
        <v>883</v>
      </c>
      <c r="AJ3300">
        <v>94.58</v>
      </c>
      <c r="AK3300">
        <v>0</v>
      </c>
      <c r="AL3300">
        <v>0</v>
      </c>
      <c r="AM3300" t="s">
        <v>764</v>
      </c>
      <c r="AN3300" t="s">
        <v>764</v>
      </c>
      <c r="AO3300" t="s">
        <v>764</v>
      </c>
    </row>
    <row r="3301" spans="1:41" x14ac:dyDescent="0.35">
      <c r="A3301">
        <v>1024750</v>
      </c>
      <c r="B3301" t="s">
        <v>740</v>
      </c>
      <c r="C3301" t="s">
        <v>741</v>
      </c>
      <c r="D3301" t="s">
        <v>408</v>
      </c>
      <c r="E3301" t="s">
        <v>485</v>
      </c>
      <c r="F3301" t="s">
        <v>800</v>
      </c>
      <c r="G3301">
        <v>2021</v>
      </c>
      <c r="H3301">
        <v>5</v>
      </c>
      <c r="I3301" t="s">
        <v>743</v>
      </c>
      <c r="J3301" s="29">
        <v>44347</v>
      </c>
      <c r="K3301" t="s">
        <v>744</v>
      </c>
      <c r="L3301" t="s">
        <v>745</v>
      </c>
      <c r="M3301" t="s">
        <v>814</v>
      </c>
      <c r="N3301" t="s">
        <v>815</v>
      </c>
      <c r="O3301" t="s">
        <v>781</v>
      </c>
      <c r="P3301" t="s">
        <v>673</v>
      </c>
      <c r="Q3301" t="s">
        <v>749</v>
      </c>
      <c r="R3301" t="s">
        <v>471</v>
      </c>
      <c r="S3301" t="s">
        <v>1041</v>
      </c>
      <c r="T3301" t="s">
        <v>751</v>
      </c>
      <c r="U3301" t="s">
        <v>752</v>
      </c>
      <c r="V3301" t="s">
        <v>753</v>
      </c>
      <c r="W3301" t="s">
        <v>451</v>
      </c>
      <c r="X3301" t="s">
        <v>1186</v>
      </c>
      <c r="Y3301" t="s">
        <v>755</v>
      </c>
      <c r="Z3301" t="s">
        <v>380</v>
      </c>
      <c r="AA3301" t="s">
        <v>1175</v>
      </c>
      <c r="AB3301" t="s">
        <v>1176</v>
      </c>
      <c r="AC3301" t="s">
        <v>758</v>
      </c>
      <c r="AD3301" t="s">
        <v>1176</v>
      </c>
      <c r="AE3301" t="s">
        <v>472</v>
      </c>
      <c r="AF3301" t="s">
        <v>882</v>
      </c>
      <c r="AG3301" t="s">
        <v>761</v>
      </c>
      <c r="AH3301" t="s">
        <v>762</v>
      </c>
      <c r="AI3301" t="s">
        <v>883</v>
      </c>
      <c r="AJ3301">
        <v>3605.84</v>
      </c>
      <c r="AK3301">
        <v>0</v>
      </c>
      <c r="AL3301">
        <v>0</v>
      </c>
      <c r="AM3301" t="s">
        <v>764</v>
      </c>
      <c r="AN3301" t="s">
        <v>764</v>
      </c>
      <c r="AO3301" t="s">
        <v>764</v>
      </c>
    </row>
    <row r="3302" spans="1:41" x14ac:dyDescent="0.35">
      <c r="A3302">
        <v>1024749</v>
      </c>
      <c r="B3302" t="s">
        <v>740</v>
      </c>
      <c r="C3302" t="s">
        <v>741</v>
      </c>
      <c r="D3302" t="s">
        <v>408</v>
      </c>
      <c r="E3302" t="s">
        <v>484</v>
      </c>
      <c r="F3302" t="s">
        <v>800</v>
      </c>
      <c r="G3302">
        <v>2021</v>
      </c>
      <c r="H3302">
        <v>5</v>
      </c>
      <c r="I3302" t="s">
        <v>743</v>
      </c>
      <c r="J3302" s="29">
        <v>44347</v>
      </c>
      <c r="K3302" t="s">
        <v>744</v>
      </c>
      <c r="L3302" t="s">
        <v>745</v>
      </c>
      <c r="M3302" t="s">
        <v>801</v>
      </c>
      <c r="N3302" t="s">
        <v>802</v>
      </c>
      <c r="O3302" t="s">
        <v>803</v>
      </c>
      <c r="P3302" t="s">
        <v>673</v>
      </c>
      <c r="Q3302" t="s">
        <v>749</v>
      </c>
      <c r="R3302" t="s">
        <v>471</v>
      </c>
      <c r="S3302" t="s">
        <v>1041</v>
      </c>
      <c r="T3302" t="s">
        <v>751</v>
      </c>
      <c r="U3302" t="s">
        <v>752</v>
      </c>
      <c r="V3302" t="s">
        <v>753</v>
      </c>
      <c r="W3302" t="s">
        <v>435</v>
      </c>
      <c r="X3302" t="s">
        <v>1182</v>
      </c>
      <c r="Y3302" t="s">
        <v>755</v>
      </c>
      <c r="Z3302" t="s">
        <v>380</v>
      </c>
      <c r="AA3302" t="s">
        <v>1175</v>
      </c>
      <c r="AB3302" t="s">
        <v>1176</v>
      </c>
      <c r="AC3302" t="s">
        <v>758</v>
      </c>
      <c r="AD3302" t="s">
        <v>1176</v>
      </c>
      <c r="AE3302" t="s">
        <v>472</v>
      </c>
      <c r="AF3302" t="s">
        <v>882</v>
      </c>
      <c r="AG3302" t="s">
        <v>761</v>
      </c>
      <c r="AH3302" t="s">
        <v>762</v>
      </c>
      <c r="AI3302" t="s">
        <v>883</v>
      </c>
      <c r="AJ3302">
        <v>19.920000000000002</v>
      </c>
      <c r="AK3302">
        <v>0</v>
      </c>
      <c r="AL3302">
        <v>0</v>
      </c>
      <c r="AM3302" t="s">
        <v>764</v>
      </c>
      <c r="AN3302" t="s">
        <v>764</v>
      </c>
      <c r="AO3302" t="s">
        <v>764</v>
      </c>
    </row>
    <row r="3303" spans="1:41" x14ac:dyDescent="0.35">
      <c r="A3303">
        <v>1024749</v>
      </c>
      <c r="B3303" t="s">
        <v>740</v>
      </c>
      <c r="C3303" t="s">
        <v>741</v>
      </c>
      <c r="D3303" t="s">
        <v>408</v>
      </c>
      <c r="E3303" t="s">
        <v>484</v>
      </c>
      <c r="F3303" t="s">
        <v>800</v>
      </c>
      <c r="G3303">
        <v>2021</v>
      </c>
      <c r="H3303">
        <v>5</v>
      </c>
      <c r="I3303" t="s">
        <v>743</v>
      </c>
      <c r="J3303" s="29">
        <v>44347</v>
      </c>
      <c r="K3303" t="s">
        <v>744</v>
      </c>
      <c r="L3303" t="s">
        <v>745</v>
      </c>
      <c r="M3303" t="s">
        <v>814</v>
      </c>
      <c r="N3303" t="s">
        <v>815</v>
      </c>
      <c r="O3303" t="s">
        <v>781</v>
      </c>
      <c r="P3303" t="s">
        <v>673</v>
      </c>
      <c r="Q3303" t="s">
        <v>749</v>
      </c>
      <c r="R3303" t="s">
        <v>471</v>
      </c>
      <c r="S3303" t="s">
        <v>1041</v>
      </c>
      <c r="T3303" t="s">
        <v>751</v>
      </c>
      <c r="U3303" t="s">
        <v>752</v>
      </c>
      <c r="V3303" t="s">
        <v>753</v>
      </c>
      <c r="W3303" t="s">
        <v>435</v>
      </c>
      <c r="X3303" t="s">
        <v>1182</v>
      </c>
      <c r="Y3303" t="s">
        <v>755</v>
      </c>
      <c r="Z3303" t="s">
        <v>380</v>
      </c>
      <c r="AA3303" t="s">
        <v>1175</v>
      </c>
      <c r="AB3303" t="s">
        <v>1176</v>
      </c>
      <c r="AC3303" t="s">
        <v>758</v>
      </c>
      <c r="AD3303" t="s">
        <v>1176</v>
      </c>
      <c r="AE3303" t="s">
        <v>472</v>
      </c>
      <c r="AF3303" t="s">
        <v>882</v>
      </c>
      <c r="AG3303" t="s">
        <v>761</v>
      </c>
      <c r="AH3303" t="s">
        <v>762</v>
      </c>
      <c r="AI3303" t="s">
        <v>883</v>
      </c>
      <c r="AJ3303">
        <v>4832.18</v>
      </c>
      <c r="AK3303">
        <v>0</v>
      </c>
      <c r="AL3303">
        <v>0</v>
      </c>
      <c r="AM3303" t="s">
        <v>764</v>
      </c>
      <c r="AN3303" t="s">
        <v>764</v>
      </c>
      <c r="AO3303" t="s">
        <v>764</v>
      </c>
    </row>
    <row r="3304" spans="1:41" x14ac:dyDescent="0.35">
      <c r="A3304">
        <v>1024747</v>
      </c>
      <c r="B3304" t="s">
        <v>740</v>
      </c>
      <c r="C3304" t="s">
        <v>741</v>
      </c>
      <c r="D3304" t="s">
        <v>408</v>
      </c>
      <c r="E3304" t="s">
        <v>483</v>
      </c>
      <c r="F3304" t="s">
        <v>800</v>
      </c>
      <c r="G3304">
        <v>2021</v>
      </c>
      <c r="H3304">
        <v>5</v>
      </c>
      <c r="I3304" t="s">
        <v>743</v>
      </c>
      <c r="J3304" s="29">
        <v>44347</v>
      </c>
      <c r="K3304" t="s">
        <v>744</v>
      </c>
      <c r="L3304" t="s">
        <v>745</v>
      </c>
      <c r="M3304" t="s">
        <v>801</v>
      </c>
      <c r="N3304" t="s">
        <v>802</v>
      </c>
      <c r="O3304" t="s">
        <v>803</v>
      </c>
      <c r="P3304" t="s">
        <v>673</v>
      </c>
      <c r="Q3304" t="s">
        <v>749</v>
      </c>
      <c r="R3304" t="s">
        <v>471</v>
      </c>
      <c r="S3304" t="s">
        <v>1041</v>
      </c>
      <c r="T3304" t="s">
        <v>751</v>
      </c>
      <c r="U3304" t="s">
        <v>752</v>
      </c>
      <c r="V3304" t="s">
        <v>753</v>
      </c>
      <c r="W3304" t="s">
        <v>433</v>
      </c>
      <c r="X3304" t="s">
        <v>1178</v>
      </c>
      <c r="Y3304" t="s">
        <v>755</v>
      </c>
      <c r="Z3304" t="s">
        <v>380</v>
      </c>
      <c r="AA3304" t="s">
        <v>1175</v>
      </c>
      <c r="AB3304" t="s">
        <v>1176</v>
      </c>
      <c r="AC3304" t="s">
        <v>758</v>
      </c>
      <c r="AD3304" t="s">
        <v>1176</v>
      </c>
      <c r="AE3304" t="s">
        <v>472</v>
      </c>
      <c r="AF3304" t="s">
        <v>882</v>
      </c>
      <c r="AG3304" t="s">
        <v>761</v>
      </c>
      <c r="AH3304" t="s">
        <v>762</v>
      </c>
      <c r="AI3304" t="s">
        <v>883</v>
      </c>
      <c r="AJ3304">
        <v>637.98</v>
      </c>
      <c r="AK3304">
        <v>0</v>
      </c>
      <c r="AL3304">
        <v>0</v>
      </c>
      <c r="AM3304" t="s">
        <v>764</v>
      </c>
      <c r="AN3304" t="s">
        <v>764</v>
      </c>
      <c r="AO3304" t="s">
        <v>764</v>
      </c>
    </row>
    <row r="3305" spans="1:41" x14ac:dyDescent="0.35">
      <c r="A3305">
        <v>1024747</v>
      </c>
      <c r="B3305" t="s">
        <v>740</v>
      </c>
      <c r="C3305" t="s">
        <v>741</v>
      </c>
      <c r="D3305" t="s">
        <v>408</v>
      </c>
      <c r="E3305" t="s">
        <v>483</v>
      </c>
      <c r="F3305" t="s">
        <v>800</v>
      </c>
      <c r="G3305">
        <v>2021</v>
      </c>
      <c r="H3305">
        <v>5</v>
      </c>
      <c r="I3305" t="s">
        <v>743</v>
      </c>
      <c r="J3305" s="29">
        <v>44347</v>
      </c>
      <c r="K3305" t="s">
        <v>744</v>
      </c>
      <c r="L3305" t="s">
        <v>745</v>
      </c>
      <c r="M3305" t="s">
        <v>814</v>
      </c>
      <c r="N3305" t="s">
        <v>815</v>
      </c>
      <c r="O3305" t="s">
        <v>781</v>
      </c>
      <c r="P3305" t="s">
        <v>673</v>
      </c>
      <c r="Q3305" t="s">
        <v>749</v>
      </c>
      <c r="R3305" t="s">
        <v>471</v>
      </c>
      <c r="S3305" t="s">
        <v>1041</v>
      </c>
      <c r="T3305" t="s">
        <v>751</v>
      </c>
      <c r="U3305" t="s">
        <v>752</v>
      </c>
      <c r="V3305" t="s">
        <v>753</v>
      </c>
      <c r="W3305" t="s">
        <v>433</v>
      </c>
      <c r="X3305" t="s">
        <v>1178</v>
      </c>
      <c r="Y3305" t="s">
        <v>755</v>
      </c>
      <c r="Z3305" t="s">
        <v>380</v>
      </c>
      <c r="AA3305" t="s">
        <v>1175</v>
      </c>
      <c r="AB3305" t="s">
        <v>1176</v>
      </c>
      <c r="AC3305" t="s">
        <v>758</v>
      </c>
      <c r="AD3305" t="s">
        <v>1176</v>
      </c>
      <c r="AE3305" t="s">
        <v>472</v>
      </c>
      <c r="AF3305" t="s">
        <v>882</v>
      </c>
      <c r="AG3305" t="s">
        <v>761</v>
      </c>
      <c r="AH3305" t="s">
        <v>762</v>
      </c>
      <c r="AI3305" t="s">
        <v>883</v>
      </c>
      <c r="AJ3305">
        <v>2106.0300000000002</v>
      </c>
      <c r="AK3305">
        <v>0</v>
      </c>
      <c r="AL3305">
        <v>0</v>
      </c>
      <c r="AM3305" t="s">
        <v>764</v>
      </c>
      <c r="AN3305" t="s">
        <v>764</v>
      </c>
      <c r="AO3305" t="s">
        <v>764</v>
      </c>
    </row>
    <row r="3306" spans="1:41" x14ac:dyDescent="0.35">
      <c r="A3306">
        <v>1024746</v>
      </c>
      <c r="B3306" t="s">
        <v>740</v>
      </c>
      <c r="C3306" t="s">
        <v>741</v>
      </c>
      <c r="D3306" t="s">
        <v>408</v>
      </c>
      <c r="E3306" t="s">
        <v>482</v>
      </c>
      <c r="F3306" t="s">
        <v>800</v>
      </c>
      <c r="G3306">
        <v>2021</v>
      </c>
      <c r="H3306">
        <v>5</v>
      </c>
      <c r="I3306" t="s">
        <v>743</v>
      </c>
      <c r="J3306" s="29">
        <v>44347</v>
      </c>
      <c r="K3306" t="s">
        <v>744</v>
      </c>
      <c r="L3306" t="s">
        <v>745</v>
      </c>
      <c r="M3306" t="s">
        <v>801</v>
      </c>
      <c r="N3306" t="s">
        <v>802</v>
      </c>
      <c r="O3306" t="s">
        <v>803</v>
      </c>
      <c r="P3306" t="s">
        <v>673</v>
      </c>
      <c r="Q3306" t="s">
        <v>749</v>
      </c>
      <c r="R3306" t="s">
        <v>471</v>
      </c>
      <c r="S3306" t="s">
        <v>1041</v>
      </c>
      <c r="T3306" t="s">
        <v>751</v>
      </c>
      <c r="U3306" t="s">
        <v>752</v>
      </c>
      <c r="V3306" t="s">
        <v>753</v>
      </c>
      <c r="W3306" t="s">
        <v>429</v>
      </c>
      <c r="X3306" t="s">
        <v>1183</v>
      </c>
      <c r="Y3306" t="s">
        <v>755</v>
      </c>
      <c r="Z3306" t="s">
        <v>380</v>
      </c>
      <c r="AA3306" t="s">
        <v>1175</v>
      </c>
      <c r="AB3306" t="s">
        <v>1176</v>
      </c>
      <c r="AC3306" t="s">
        <v>758</v>
      </c>
      <c r="AD3306" t="s">
        <v>1176</v>
      </c>
      <c r="AE3306" t="s">
        <v>472</v>
      </c>
      <c r="AF3306" t="s">
        <v>882</v>
      </c>
      <c r="AG3306" t="s">
        <v>761</v>
      </c>
      <c r="AH3306" t="s">
        <v>762</v>
      </c>
      <c r="AI3306" t="s">
        <v>883</v>
      </c>
      <c r="AJ3306">
        <v>4.8600000000000003</v>
      </c>
      <c r="AK3306">
        <v>0</v>
      </c>
      <c r="AL3306">
        <v>0</v>
      </c>
      <c r="AM3306" t="s">
        <v>764</v>
      </c>
      <c r="AN3306" t="s">
        <v>764</v>
      </c>
      <c r="AO3306" t="s">
        <v>764</v>
      </c>
    </row>
    <row r="3307" spans="1:41" x14ac:dyDescent="0.35">
      <c r="A3307">
        <v>1024746</v>
      </c>
      <c r="B3307" t="s">
        <v>740</v>
      </c>
      <c r="C3307" t="s">
        <v>741</v>
      </c>
      <c r="D3307" t="s">
        <v>408</v>
      </c>
      <c r="E3307" t="s">
        <v>482</v>
      </c>
      <c r="F3307" t="s">
        <v>800</v>
      </c>
      <c r="G3307">
        <v>2021</v>
      </c>
      <c r="H3307">
        <v>5</v>
      </c>
      <c r="I3307" t="s">
        <v>743</v>
      </c>
      <c r="J3307" s="29">
        <v>44347</v>
      </c>
      <c r="K3307" t="s">
        <v>744</v>
      </c>
      <c r="L3307" t="s">
        <v>745</v>
      </c>
      <c r="M3307" t="s">
        <v>814</v>
      </c>
      <c r="N3307" t="s">
        <v>815</v>
      </c>
      <c r="O3307" t="s">
        <v>781</v>
      </c>
      <c r="P3307" t="s">
        <v>673</v>
      </c>
      <c r="Q3307" t="s">
        <v>749</v>
      </c>
      <c r="R3307" t="s">
        <v>471</v>
      </c>
      <c r="S3307" t="s">
        <v>1041</v>
      </c>
      <c r="T3307" t="s">
        <v>751</v>
      </c>
      <c r="U3307" t="s">
        <v>752</v>
      </c>
      <c r="V3307" t="s">
        <v>753</v>
      </c>
      <c r="W3307" t="s">
        <v>429</v>
      </c>
      <c r="X3307" t="s">
        <v>1183</v>
      </c>
      <c r="Y3307" t="s">
        <v>755</v>
      </c>
      <c r="Z3307" t="s">
        <v>380</v>
      </c>
      <c r="AA3307" t="s">
        <v>1175</v>
      </c>
      <c r="AB3307" t="s">
        <v>1176</v>
      </c>
      <c r="AC3307" t="s">
        <v>758</v>
      </c>
      <c r="AD3307" t="s">
        <v>1176</v>
      </c>
      <c r="AE3307" t="s">
        <v>472</v>
      </c>
      <c r="AF3307" t="s">
        <v>882</v>
      </c>
      <c r="AG3307" t="s">
        <v>761</v>
      </c>
      <c r="AH3307" t="s">
        <v>762</v>
      </c>
      <c r="AI3307" t="s">
        <v>883</v>
      </c>
      <c r="AJ3307">
        <v>5009.43</v>
      </c>
      <c r="AK3307">
        <v>0</v>
      </c>
      <c r="AL3307">
        <v>0</v>
      </c>
      <c r="AM3307" t="s">
        <v>764</v>
      </c>
      <c r="AN3307" t="s">
        <v>764</v>
      </c>
      <c r="AO3307" t="s">
        <v>764</v>
      </c>
    </row>
    <row r="3308" spans="1:41" x14ac:dyDescent="0.35">
      <c r="A3308">
        <v>1024744</v>
      </c>
      <c r="B3308" t="s">
        <v>740</v>
      </c>
      <c r="C3308" t="s">
        <v>741</v>
      </c>
      <c r="D3308" t="s">
        <v>408</v>
      </c>
      <c r="E3308" t="s">
        <v>481</v>
      </c>
      <c r="F3308" t="s">
        <v>800</v>
      </c>
      <c r="G3308">
        <v>2021</v>
      </c>
      <c r="H3308">
        <v>5</v>
      </c>
      <c r="I3308" t="s">
        <v>743</v>
      </c>
      <c r="J3308" s="29">
        <v>44347</v>
      </c>
      <c r="K3308" t="s">
        <v>744</v>
      </c>
      <c r="L3308" t="s">
        <v>745</v>
      </c>
      <c r="M3308" t="s">
        <v>801</v>
      </c>
      <c r="N3308" t="s">
        <v>802</v>
      </c>
      <c r="O3308" t="s">
        <v>803</v>
      </c>
      <c r="P3308" t="s">
        <v>673</v>
      </c>
      <c r="Q3308" t="s">
        <v>749</v>
      </c>
      <c r="R3308" t="s">
        <v>471</v>
      </c>
      <c r="S3308" t="s">
        <v>1041</v>
      </c>
      <c r="T3308" t="s">
        <v>751</v>
      </c>
      <c r="U3308" t="s">
        <v>752</v>
      </c>
      <c r="V3308" t="s">
        <v>753</v>
      </c>
      <c r="W3308" t="s">
        <v>427</v>
      </c>
      <c r="X3308" t="s">
        <v>1179</v>
      </c>
      <c r="Y3308" t="s">
        <v>755</v>
      </c>
      <c r="Z3308" t="s">
        <v>380</v>
      </c>
      <c r="AA3308" t="s">
        <v>1175</v>
      </c>
      <c r="AB3308" t="s">
        <v>1176</v>
      </c>
      <c r="AC3308" t="s">
        <v>758</v>
      </c>
      <c r="AD3308" t="s">
        <v>1176</v>
      </c>
      <c r="AE3308" t="s">
        <v>472</v>
      </c>
      <c r="AF3308" t="s">
        <v>882</v>
      </c>
      <c r="AG3308" t="s">
        <v>761</v>
      </c>
      <c r="AH3308" t="s">
        <v>762</v>
      </c>
      <c r="AI3308" t="s">
        <v>883</v>
      </c>
      <c r="AJ3308">
        <v>4.76</v>
      </c>
      <c r="AK3308">
        <v>0</v>
      </c>
      <c r="AL3308">
        <v>0</v>
      </c>
      <c r="AM3308" t="s">
        <v>764</v>
      </c>
      <c r="AN3308" t="s">
        <v>764</v>
      </c>
      <c r="AO3308" t="s">
        <v>764</v>
      </c>
    </row>
    <row r="3309" spans="1:41" x14ac:dyDescent="0.35">
      <c r="A3309">
        <v>1024744</v>
      </c>
      <c r="B3309" t="s">
        <v>740</v>
      </c>
      <c r="C3309" t="s">
        <v>741</v>
      </c>
      <c r="D3309" t="s">
        <v>408</v>
      </c>
      <c r="E3309" t="s">
        <v>481</v>
      </c>
      <c r="F3309" t="s">
        <v>800</v>
      </c>
      <c r="G3309">
        <v>2021</v>
      </c>
      <c r="H3309">
        <v>5</v>
      </c>
      <c r="I3309" t="s">
        <v>743</v>
      </c>
      <c r="J3309" s="29">
        <v>44347</v>
      </c>
      <c r="K3309" t="s">
        <v>744</v>
      </c>
      <c r="L3309" t="s">
        <v>745</v>
      </c>
      <c r="M3309" t="s">
        <v>814</v>
      </c>
      <c r="N3309" t="s">
        <v>815</v>
      </c>
      <c r="O3309" t="s">
        <v>781</v>
      </c>
      <c r="P3309" t="s">
        <v>673</v>
      </c>
      <c r="Q3309" t="s">
        <v>749</v>
      </c>
      <c r="R3309" t="s">
        <v>471</v>
      </c>
      <c r="S3309" t="s">
        <v>1041</v>
      </c>
      <c r="T3309" t="s">
        <v>751</v>
      </c>
      <c r="U3309" t="s">
        <v>752</v>
      </c>
      <c r="V3309" t="s">
        <v>753</v>
      </c>
      <c r="W3309" t="s">
        <v>427</v>
      </c>
      <c r="X3309" t="s">
        <v>1179</v>
      </c>
      <c r="Y3309" t="s">
        <v>755</v>
      </c>
      <c r="Z3309" t="s">
        <v>380</v>
      </c>
      <c r="AA3309" t="s">
        <v>1175</v>
      </c>
      <c r="AB3309" t="s">
        <v>1176</v>
      </c>
      <c r="AC3309" t="s">
        <v>758</v>
      </c>
      <c r="AD3309" t="s">
        <v>1176</v>
      </c>
      <c r="AE3309" t="s">
        <v>472</v>
      </c>
      <c r="AF3309" t="s">
        <v>882</v>
      </c>
      <c r="AG3309" t="s">
        <v>761</v>
      </c>
      <c r="AH3309" t="s">
        <v>762</v>
      </c>
      <c r="AI3309" t="s">
        <v>883</v>
      </c>
      <c r="AJ3309">
        <v>5216.37</v>
      </c>
      <c r="AK3309">
        <v>0</v>
      </c>
      <c r="AL3309">
        <v>0</v>
      </c>
      <c r="AM3309" t="s">
        <v>764</v>
      </c>
      <c r="AN3309" t="s">
        <v>764</v>
      </c>
      <c r="AO3309" t="s">
        <v>764</v>
      </c>
    </row>
    <row r="3310" spans="1:41" x14ac:dyDescent="0.35">
      <c r="A3310">
        <v>1024743</v>
      </c>
      <c r="B3310" t="s">
        <v>740</v>
      </c>
      <c r="C3310" t="s">
        <v>741</v>
      </c>
      <c r="D3310" t="s">
        <v>408</v>
      </c>
      <c r="E3310" t="s">
        <v>480</v>
      </c>
      <c r="F3310" t="s">
        <v>800</v>
      </c>
      <c r="G3310">
        <v>2021</v>
      </c>
      <c r="H3310">
        <v>5</v>
      </c>
      <c r="I3310" t="s">
        <v>743</v>
      </c>
      <c r="J3310" s="29">
        <v>44347</v>
      </c>
      <c r="K3310" t="s">
        <v>744</v>
      </c>
      <c r="L3310" t="s">
        <v>745</v>
      </c>
      <c r="M3310" t="s">
        <v>814</v>
      </c>
      <c r="N3310" t="s">
        <v>815</v>
      </c>
      <c r="O3310" t="s">
        <v>781</v>
      </c>
      <c r="P3310" t="s">
        <v>673</v>
      </c>
      <c r="Q3310" t="s">
        <v>749</v>
      </c>
      <c r="R3310" t="s">
        <v>471</v>
      </c>
      <c r="S3310" t="s">
        <v>1041</v>
      </c>
      <c r="T3310" t="s">
        <v>751</v>
      </c>
      <c r="U3310" t="s">
        <v>752</v>
      </c>
      <c r="V3310" t="s">
        <v>753</v>
      </c>
      <c r="W3310" t="s">
        <v>409</v>
      </c>
      <c r="X3310" t="s">
        <v>1180</v>
      </c>
      <c r="Y3310" t="s">
        <v>755</v>
      </c>
      <c r="Z3310" t="s">
        <v>380</v>
      </c>
      <c r="AA3310" t="s">
        <v>1175</v>
      </c>
      <c r="AB3310" t="s">
        <v>1176</v>
      </c>
      <c r="AC3310" t="s">
        <v>758</v>
      </c>
      <c r="AD3310" t="s">
        <v>1176</v>
      </c>
      <c r="AE3310" t="s">
        <v>472</v>
      </c>
      <c r="AF3310" t="s">
        <v>882</v>
      </c>
      <c r="AG3310" t="s">
        <v>761</v>
      </c>
      <c r="AH3310" t="s">
        <v>762</v>
      </c>
      <c r="AI3310" t="s">
        <v>883</v>
      </c>
      <c r="AJ3310">
        <v>1753.12</v>
      </c>
      <c r="AK3310">
        <v>0</v>
      </c>
      <c r="AL3310">
        <v>0</v>
      </c>
      <c r="AM3310" t="s">
        <v>764</v>
      </c>
      <c r="AN3310" t="s">
        <v>764</v>
      </c>
      <c r="AO3310" t="s">
        <v>764</v>
      </c>
    </row>
    <row r="3311" spans="1:41" x14ac:dyDescent="0.35">
      <c r="A3311">
        <v>1025030</v>
      </c>
      <c r="B3311" t="s">
        <v>740</v>
      </c>
      <c r="C3311" t="s">
        <v>741</v>
      </c>
      <c r="D3311" t="s">
        <v>408</v>
      </c>
      <c r="E3311" t="s">
        <v>468</v>
      </c>
      <c r="F3311" t="s">
        <v>800</v>
      </c>
      <c r="G3311">
        <v>2021</v>
      </c>
      <c r="H3311">
        <v>5</v>
      </c>
      <c r="I3311" t="s">
        <v>743</v>
      </c>
      <c r="J3311" s="29">
        <v>44347</v>
      </c>
      <c r="K3311" t="s">
        <v>744</v>
      </c>
      <c r="L3311" t="s">
        <v>745</v>
      </c>
      <c r="M3311" t="s">
        <v>801</v>
      </c>
      <c r="N3311" t="s">
        <v>802</v>
      </c>
      <c r="O3311" t="s">
        <v>803</v>
      </c>
      <c r="P3311" t="s">
        <v>673</v>
      </c>
      <c r="Q3311" t="s">
        <v>749</v>
      </c>
      <c r="R3311" t="s">
        <v>376</v>
      </c>
      <c r="S3311" t="s">
        <v>1042</v>
      </c>
      <c r="T3311" t="s">
        <v>751</v>
      </c>
      <c r="U3311" t="s">
        <v>752</v>
      </c>
      <c r="V3311" t="s">
        <v>753</v>
      </c>
      <c r="W3311" t="s">
        <v>469</v>
      </c>
      <c r="X3311" t="s">
        <v>1174</v>
      </c>
      <c r="Y3311" t="s">
        <v>755</v>
      </c>
      <c r="Z3311" t="s">
        <v>380</v>
      </c>
      <c r="AA3311" t="s">
        <v>1175</v>
      </c>
      <c r="AB3311" t="s">
        <v>1176</v>
      </c>
      <c r="AC3311" t="s">
        <v>758</v>
      </c>
      <c r="AD3311" t="s">
        <v>1176</v>
      </c>
      <c r="AE3311" t="s">
        <v>768</v>
      </c>
      <c r="AF3311" t="s">
        <v>882</v>
      </c>
      <c r="AG3311" t="s">
        <v>761</v>
      </c>
      <c r="AH3311" t="s">
        <v>762</v>
      </c>
      <c r="AI3311" t="s">
        <v>883</v>
      </c>
      <c r="AJ3311">
        <v>6508.48</v>
      </c>
      <c r="AK3311">
        <v>0</v>
      </c>
      <c r="AL3311">
        <v>0</v>
      </c>
      <c r="AM3311" t="s">
        <v>764</v>
      </c>
      <c r="AN3311" t="s">
        <v>764</v>
      </c>
      <c r="AO3311" t="s">
        <v>764</v>
      </c>
    </row>
    <row r="3312" spans="1:41" x14ac:dyDescent="0.35">
      <c r="A3312">
        <v>1025029</v>
      </c>
      <c r="B3312" t="s">
        <v>740</v>
      </c>
      <c r="C3312" t="s">
        <v>741</v>
      </c>
      <c r="D3312" t="s">
        <v>408</v>
      </c>
      <c r="E3312" t="s">
        <v>466</v>
      </c>
      <c r="F3312" t="s">
        <v>800</v>
      </c>
      <c r="G3312">
        <v>2021</v>
      </c>
      <c r="H3312">
        <v>5</v>
      </c>
      <c r="I3312" t="s">
        <v>743</v>
      </c>
      <c r="J3312" s="29">
        <v>44347</v>
      </c>
      <c r="K3312" t="s">
        <v>744</v>
      </c>
      <c r="L3312" t="s">
        <v>745</v>
      </c>
      <c r="M3312" t="s">
        <v>801</v>
      </c>
      <c r="N3312" t="s">
        <v>802</v>
      </c>
      <c r="O3312" t="s">
        <v>803</v>
      </c>
      <c r="P3312" t="s">
        <v>673</v>
      </c>
      <c r="Q3312" t="s">
        <v>749</v>
      </c>
      <c r="R3312" t="s">
        <v>376</v>
      </c>
      <c r="S3312" t="s">
        <v>1042</v>
      </c>
      <c r="T3312" t="s">
        <v>751</v>
      </c>
      <c r="U3312" t="s">
        <v>752</v>
      </c>
      <c r="V3312" t="s">
        <v>753</v>
      </c>
      <c r="W3312" t="s">
        <v>467</v>
      </c>
      <c r="X3312" t="s">
        <v>1177</v>
      </c>
      <c r="Y3312" t="s">
        <v>755</v>
      </c>
      <c r="Z3312" t="s">
        <v>380</v>
      </c>
      <c r="AA3312" t="s">
        <v>1175</v>
      </c>
      <c r="AB3312" t="s">
        <v>1176</v>
      </c>
      <c r="AC3312" t="s">
        <v>758</v>
      </c>
      <c r="AD3312" t="s">
        <v>1176</v>
      </c>
      <c r="AE3312" t="s">
        <v>768</v>
      </c>
      <c r="AF3312" t="s">
        <v>882</v>
      </c>
      <c r="AG3312" t="s">
        <v>761</v>
      </c>
      <c r="AH3312" t="s">
        <v>762</v>
      </c>
      <c r="AI3312" t="s">
        <v>883</v>
      </c>
      <c r="AJ3312">
        <v>4188.2700000000004</v>
      </c>
      <c r="AK3312">
        <v>0</v>
      </c>
      <c r="AL3312">
        <v>0</v>
      </c>
      <c r="AM3312" t="s">
        <v>764</v>
      </c>
      <c r="AN3312" t="s">
        <v>764</v>
      </c>
      <c r="AO3312" t="s">
        <v>764</v>
      </c>
    </row>
    <row r="3313" spans="1:41" x14ac:dyDescent="0.35">
      <c r="A3313">
        <v>1060737</v>
      </c>
      <c r="B3313" t="s">
        <v>740</v>
      </c>
      <c r="C3313" t="s">
        <v>741</v>
      </c>
      <c r="D3313" t="s">
        <v>408</v>
      </c>
      <c r="E3313" t="s">
        <v>464</v>
      </c>
      <c r="F3313" t="s">
        <v>800</v>
      </c>
      <c r="G3313">
        <v>2021</v>
      </c>
      <c r="H3313">
        <v>5</v>
      </c>
      <c r="I3313" t="s">
        <v>743</v>
      </c>
      <c r="J3313" s="29">
        <v>44347</v>
      </c>
      <c r="K3313" t="s">
        <v>744</v>
      </c>
      <c r="L3313" t="s">
        <v>745</v>
      </c>
      <c r="M3313" t="s">
        <v>801</v>
      </c>
      <c r="N3313" t="s">
        <v>802</v>
      </c>
      <c r="O3313" t="s">
        <v>803</v>
      </c>
      <c r="P3313" t="s">
        <v>673</v>
      </c>
      <c r="Q3313" t="s">
        <v>749</v>
      </c>
      <c r="R3313" t="s">
        <v>376</v>
      </c>
      <c r="S3313" t="s">
        <v>1042</v>
      </c>
      <c r="T3313" t="s">
        <v>751</v>
      </c>
      <c r="U3313" t="s">
        <v>752</v>
      </c>
      <c r="V3313" t="s">
        <v>753</v>
      </c>
      <c r="W3313" t="s">
        <v>465</v>
      </c>
      <c r="X3313" t="s">
        <v>1192</v>
      </c>
      <c r="Y3313" t="s">
        <v>755</v>
      </c>
      <c r="Z3313" t="s">
        <v>380</v>
      </c>
      <c r="AA3313" t="s">
        <v>1175</v>
      </c>
      <c r="AB3313" t="s">
        <v>1176</v>
      </c>
      <c r="AC3313" t="s">
        <v>758</v>
      </c>
      <c r="AD3313" t="s">
        <v>1176</v>
      </c>
      <c r="AE3313" t="s">
        <v>768</v>
      </c>
      <c r="AF3313" t="s">
        <v>882</v>
      </c>
      <c r="AG3313" t="s">
        <v>761</v>
      </c>
      <c r="AH3313" t="s">
        <v>762</v>
      </c>
      <c r="AI3313" t="s">
        <v>883</v>
      </c>
      <c r="AJ3313">
        <v>1597.43</v>
      </c>
      <c r="AK3313">
        <v>0</v>
      </c>
      <c r="AL3313">
        <v>0</v>
      </c>
      <c r="AM3313" t="s">
        <v>764</v>
      </c>
      <c r="AN3313" t="s">
        <v>764</v>
      </c>
      <c r="AO3313" t="s">
        <v>764</v>
      </c>
    </row>
    <row r="3314" spans="1:41" x14ac:dyDescent="0.35">
      <c r="A3314">
        <v>1243465</v>
      </c>
      <c r="B3314" t="s">
        <v>740</v>
      </c>
      <c r="C3314" t="s">
        <v>741</v>
      </c>
      <c r="D3314" t="s">
        <v>408</v>
      </c>
      <c r="E3314" t="s">
        <v>462</v>
      </c>
      <c r="F3314" t="s">
        <v>800</v>
      </c>
      <c r="G3314">
        <v>2021</v>
      </c>
      <c r="H3314">
        <v>5</v>
      </c>
      <c r="I3314" t="s">
        <v>743</v>
      </c>
      <c r="J3314" s="29">
        <v>44347</v>
      </c>
      <c r="K3314" t="s">
        <v>744</v>
      </c>
      <c r="L3314" t="s">
        <v>745</v>
      </c>
      <c r="M3314" t="s">
        <v>801</v>
      </c>
      <c r="N3314" t="s">
        <v>802</v>
      </c>
      <c r="O3314" t="s">
        <v>803</v>
      </c>
      <c r="P3314" t="s">
        <v>673</v>
      </c>
      <c r="Q3314" t="s">
        <v>749</v>
      </c>
      <c r="R3314" t="s">
        <v>376</v>
      </c>
      <c r="S3314" t="s">
        <v>1042</v>
      </c>
      <c r="T3314" t="s">
        <v>751</v>
      </c>
      <c r="U3314" t="s">
        <v>752</v>
      </c>
      <c r="V3314" t="s">
        <v>753</v>
      </c>
      <c r="W3314" t="s">
        <v>463</v>
      </c>
      <c r="X3314" t="s">
        <v>1202</v>
      </c>
      <c r="Y3314" t="s">
        <v>755</v>
      </c>
      <c r="Z3314" t="s">
        <v>380</v>
      </c>
      <c r="AA3314" t="s">
        <v>1175</v>
      </c>
      <c r="AB3314" t="s">
        <v>1176</v>
      </c>
      <c r="AC3314" t="s">
        <v>758</v>
      </c>
      <c r="AD3314" t="s">
        <v>1176</v>
      </c>
      <c r="AE3314" t="s">
        <v>768</v>
      </c>
      <c r="AF3314" t="s">
        <v>882</v>
      </c>
      <c r="AG3314" t="s">
        <v>761</v>
      </c>
      <c r="AH3314" t="s">
        <v>762</v>
      </c>
      <c r="AI3314" t="s">
        <v>883</v>
      </c>
      <c r="AJ3314">
        <v>1166.57</v>
      </c>
      <c r="AK3314">
        <v>0</v>
      </c>
      <c r="AL3314">
        <v>0</v>
      </c>
      <c r="AM3314" t="s">
        <v>764</v>
      </c>
      <c r="AN3314" t="s">
        <v>764</v>
      </c>
      <c r="AO3314" t="s">
        <v>764</v>
      </c>
    </row>
    <row r="3315" spans="1:41" x14ac:dyDescent="0.35">
      <c r="A3315">
        <v>1025027</v>
      </c>
      <c r="B3315" t="s">
        <v>740</v>
      </c>
      <c r="C3315" t="s">
        <v>741</v>
      </c>
      <c r="D3315" t="s">
        <v>408</v>
      </c>
      <c r="E3315" t="s">
        <v>460</v>
      </c>
      <c r="F3315" t="s">
        <v>800</v>
      </c>
      <c r="G3315">
        <v>2021</v>
      </c>
      <c r="H3315">
        <v>5</v>
      </c>
      <c r="I3315" t="s">
        <v>743</v>
      </c>
      <c r="J3315" s="29">
        <v>44347</v>
      </c>
      <c r="K3315" t="s">
        <v>744</v>
      </c>
      <c r="L3315" t="s">
        <v>745</v>
      </c>
      <c r="M3315" t="s">
        <v>801</v>
      </c>
      <c r="N3315" t="s">
        <v>802</v>
      </c>
      <c r="O3315" t="s">
        <v>803</v>
      </c>
      <c r="P3315" t="s">
        <v>673</v>
      </c>
      <c r="Q3315" t="s">
        <v>749</v>
      </c>
      <c r="R3315" t="s">
        <v>376</v>
      </c>
      <c r="S3315" t="s">
        <v>1042</v>
      </c>
      <c r="T3315" t="s">
        <v>751</v>
      </c>
      <c r="U3315" t="s">
        <v>752</v>
      </c>
      <c r="V3315" t="s">
        <v>753</v>
      </c>
      <c r="W3315" t="s">
        <v>461</v>
      </c>
      <c r="X3315" t="s">
        <v>1193</v>
      </c>
      <c r="Y3315" t="s">
        <v>755</v>
      </c>
      <c r="Z3315" t="s">
        <v>380</v>
      </c>
      <c r="AA3315" t="s">
        <v>1175</v>
      </c>
      <c r="AB3315" t="s">
        <v>1176</v>
      </c>
      <c r="AC3315" t="s">
        <v>758</v>
      </c>
      <c r="AD3315" t="s">
        <v>1176</v>
      </c>
      <c r="AE3315" t="s">
        <v>768</v>
      </c>
      <c r="AF3315" t="s">
        <v>882</v>
      </c>
      <c r="AG3315" t="s">
        <v>761</v>
      </c>
      <c r="AH3315" t="s">
        <v>762</v>
      </c>
      <c r="AI3315" t="s">
        <v>883</v>
      </c>
      <c r="AJ3315">
        <v>704.71</v>
      </c>
      <c r="AK3315">
        <v>0</v>
      </c>
      <c r="AL3315">
        <v>0</v>
      </c>
      <c r="AM3315" t="s">
        <v>764</v>
      </c>
      <c r="AN3315" t="s">
        <v>764</v>
      </c>
      <c r="AO3315" t="s">
        <v>764</v>
      </c>
    </row>
    <row r="3316" spans="1:41" x14ac:dyDescent="0.35">
      <c r="A3316">
        <v>1025026</v>
      </c>
      <c r="B3316" t="s">
        <v>740</v>
      </c>
      <c r="C3316" t="s">
        <v>741</v>
      </c>
      <c r="D3316" t="s">
        <v>408</v>
      </c>
      <c r="E3316" t="s">
        <v>458</v>
      </c>
      <c r="F3316" t="s">
        <v>800</v>
      </c>
      <c r="G3316">
        <v>2021</v>
      </c>
      <c r="H3316">
        <v>5</v>
      </c>
      <c r="I3316" t="s">
        <v>743</v>
      </c>
      <c r="J3316" s="29">
        <v>44347</v>
      </c>
      <c r="K3316" t="s">
        <v>744</v>
      </c>
      <c r="L3316" t="s">
        <v>745</v>
      </c>
      <c r="M3316" t="s">
        <v>801</v>
      </c>
      <c r="N3316" t="s">
        <v>802</v>
      </c>
      <c r="O3316" t="s">
        <v>803</v>
      </c>
      <c r="P3316" t="s">
        <v>673</v>
      </c>
      <c r="Q3316" t="s">
        <v>749</v>
      </c>
      <c r="R3316" t="s">
        <v>376</v>
      </c>
      <c r="S3316" t="s">
        <v>1042</v>
      </c>
      <c r="T3316" t="s">
        <v>751</v>
      </c>
      <c r="U3316" t="s">
        <v>752</v>
      </c>
      <c r="V3316" t="s">
        <v>753</v>
      </c>
      <c r="W3316" t="s">
        <v>459</v>
      </c>
      <c r="X3316" t="s">
        <v>1187</v>
      </c>
      <c r="Y3316" t="s">
        <v>755</v>
      </c>
      <c r="Z3316" t="s">
        <v>380</v>
      </c>
      <c r="AA3316" t="s">
        <v>1175</v>
      </c>
      <c r="AB3316" t="s">
        <v>1176</v>
      </c>
      <c r="AC3316" t="s">
        <v>758</v>
      </c>
      <c r="AD3316" t="s">
        <v>1176</v>
      </c>
      <c r="AE3316" t="s">
        <v>768</v>
      </c>
      <c r="AF3316" t="s">
        <v>882</v>
      </c>
      <c r="AG3316" t="s">
        <v>761</v>
      </c>
      <c r="AH3316" t="s">
        <v>762</v>
      </c>
      <c r="AI3316" t="s">
        <v>883</v>
      </c>
      <c r="AJ3316">
        <v>1961.55</v>
      </c>
      <c r="AK3316">
        <v>0</v>
      </c>
      <c r="AL3316">
        <v>0</v>
      </c>
      <c r="AM3316" t="s">
        <v>764</v>
      </c>
      <c r="AN3316" t="s">
        <v>764</v>
      </c>
      <c r="AO3316" t="s">
        <v>764</v>
      </c>
    </row>
    <row r="3317" spans="1:41" x14ac:dyDescent="0.35">
      <c r="A3317">
        <v>1060736</v>
      </c>
      <c r="B3317" t="s">
        <v>740</v>
      </c>
      <c r="C3317" t="s">
        <v>741</v>
      </c>
      <c r="D3317" t="s">
        <v>408</v>
      </c>
      <c r="E3317" t="s">
        <v>456</v>
      </c>
      <c r="F3317" t="s">
        <v>800</v>
      </c>
      <c r="G3317">
        <v>2021</v>
      </c>
      <c r="H3317">
        <v>5</v>
      </c>
      <c r="I3317" t="s">
        <v>743</v>
      </c>
      <c r="J3317" s="29">
        <v>44347</v>
      </c>
      <c r="K3317" t="s">
        <v>744</v>
      </c>
      <c r="L3317" t="s">
        <v>745</v>
      </c>
      <c r="M3317" t="s">
        <v>801</v>
      </c>
      <c r="N3317" t="s">
        <v>802</v>
      </c>
      <c r="O3317" t="s">
        <v>803</v>
      </c>
      <c r="P3317" t="s">
        <v>673</v>
      </c>
      <c r="Q3317" t="s">
        <v>749</v>
      </c>
      <c r="R3317" t="s">
        <v>376</v>
      </c>
      <c r="S3317" t="s">
        <v>1042</v>
      </c>
      <c r="T3317" t="s">
        <v>751</v>
      </c>
      <c r="U3317" t="s">
        <v>752</v>
      </c>
      <c r="V3317" t="s">
        <v>753</v>
      </c>
      <c r="W3317" t="s">
        <v>457</v>
      </c>
      <c r="X3317" t="s">
        <v>1181</v>
      </c>
      <c r="Y3317" t="s">
        <v>755</v>
      </c>
      <c r="Z3317" t="s">
        <v>380</v>
      </c>
      <c r="AA3317" t="s">
        <v>1175</v>
      </c>
      <c r="AB3317" t="s">
        <v>1176</v>
      </c>
      <c r="AC3317" t="s">
        <v>758</v>
      </c>
      <c r="AD3317" t="s">
        <v>1176</v>
      </c>
      <c r="AE3317" t="s">
        <v>768</v>
      </c>
      <c r="AF3317" t="s">
        <v>882</v>
      </c>
      <c r="AG3317" t="s">
        <v>761</v>
      </c>
      <c r="AH3317" t="s">
        <v>762</v>
      </c>
      <c r="AI3317" t="s">
        <v>883</v>
      </c>
      <c r="AJ3317">
        <v>15.77</v>
      </c>
      <c r="AK3317">
        <v>0</v>
      </c>
      <c r="AL3317">
        <v>0</v>
      </c>
      <c r="AM3317" t="s">
        <v>764</v>
      </c>
      <c r="AN3317" t="s">
        <v>764</v>
      </c>
      <c r="AO3317" t="s">
        <v>764</v>
      </c>
    </row>
    <row r="3318" spans="1:41" x14ac:dyDescent="0.35">
      <c r="A3318">
        <v>1025025</v>
      </c>
      <c r="B3318" t="s">
        <v>740</v>
      </c>
      <c r="C3318" t="s">
        <v>741</v>
      </c>
      <c r="D3318" t="s">
        <v>408</v>
      </c>
      <c r="E3318" t="s">
        <v>454</v>
      </c>
      <c r="F3318" t="s">
        <v>800</v>
      </c>
      <c r="G3318">
        <v>2021</v>
      </c>
      <c r="H3318">
        <v>5</v>
      </c>
      <c r="I3318" t="s">
        <v>743</v>
      </c>
      <c r="J3318" s="29">
        <v>44347</v>
      </c>
      <c r="K3318" t="s">
        <v>744</v>
      </c>
      <c r="L3318" t="s">
        <v>745</v>
      </c>
      <c r="M3318" t="s">
        <v>801</v>
      </c>
      <c r="N3318" t="s">
        <v>802</v>
      </c>
      <c r="O3318" t="s">
        <v>803</v>
      </c>
      <c r="P3318" t="s">
        <v>673</v>
      </c>
      <c r="Q3318" t="s">
        <v>749</v>
      </c>
      <c r="R3318" t="s">
        <v>376</v>
      </c>
      <c r="S3318" t="s">
        <v>1042</v>
      </c>
      <c r="T3318" t="s">
        <v>751</v>
      </c>
      <c r="U3318" t="s">
        <v>752</v>
      </c>
      <c r="V3318" t="s">
        <v>753</v>
      </c>
      <c r="W3318" t="s">
        <v>455</v>
      </c>
      <c r="X3318" t="s">
        <v>1198</v>
      </c>
      <c r="Y3318" t="s">
        <v>755</v>
      </c>
      <c r="Z3318" t="s">
        <v>380</v>
      </c>
      <c r="AA3318" t="s">
        <v>1175</v>
      </c>
      <c r="AB3318" t="s">
        <v>1176</v>
      </c>
      <c r="AC3318" t="s">
        <v>758</v>
      </c>
      <c r="AD3318" t="s">
        <v>1176</v>
      </c>
      <c r="AE3318" t="s">
        <v>768</v>
      </c>
      <c r="AF3318" t="s">
        <v>882</v>
      </c>
      <c r="AG3318" t="s">
        <v>761</v>
      </c>
      <c r="AH3318" t="s">
        <v>762</v>
      </c>
      <c r="AI3318" t="s">
        <v>883</v>
      </c>
      <c r="AJ3318">
        <v>1209.21</v>
      </c>
      <c r="AK3318">
        <v>0</v>
      </c>
      <c r="AL3318">
        <v>0</v>
      </c>
      <c r="AM3318" t="s">
        <v>764</v>
      </c>
      <c r="AN3318" t="s">
        <v>764</v>
      </c>
      <c r="AO3318" t="s">
        <v>764</v>
      </c>
    </row>
    <row r="3319" spans="1:41" x14ac:dyDescent="0.35">
      <c r="A3319">
        <v>1025024</v>
      </c>
      <c r="B3319" t="s">
        <v>740</v>
      </c>
      <c r="C3319" t="s">
        <v>741</v>
      </c>
      <c r="D3319" t="s">
        <v>408</v>
      </c>
      <c r="E3319" t="s">
        <v>452</v>
      </c>
      <c r="F3319" t="s">
        <v>800</v>
      </c>
      <c r="G3319">
        <v>2021</v>
      </c>
      <c r="H3319">
        <v>5</v>
      </c>
      <c r="I3319" t="s">
        <v>743</v>
      </c>
      <c r="J3319" s="29">
        <v>44347</v>
      </c>
      <c r="K3319" t="s">
        <v>744</v>
      </c>
      <c r="L3319" t="s">
        <v>745</v>
      </c>
      <c r="M3319" t="s">
        <v>801</v>
      </c>
      <c r="N3319" t="s">
        <v>802</v>
      </c>
      <c r="O3319" t="s">
        <v>803</v>
      </c>
      <c r="P3319" t="s">
        <v>673</v>
      </c>
      <c r="Q3319" t="s">
        <v>749</v>
      </c>
      <c r="R3319" t="s">
        <v>376</v>
      </c>
      <c r="S3319" t="s">
        <v>1042</v>
      </c>
      <c r="T3319" t="s">
        <v>751</v>
      </c>
      <c r="U3319" t="s">
        <v>752</v>
      </c>
      <c r="V3319" t="s">
        <v>753</v>
      </c>
      <c r="W3319" t="s">
        <v>453</v>
      </c>
      <c r="X3319" t="s">
        <v>1188</v>
      </c>
      <c r="Y3319" t="s">
        <v>755</v>
      </c>
      <c r="Z3319" t="s">
        <v>380</v>
      </c>
      <c r="AA3319" t="s">
        <v>1175</v>
      </c>
      <c r="AB3319" t="s">
        <v>1176</v>
      </c>
      <c r="AC3319" t="s">
        <v>758</v>
      </c>
      <c r="AD3319" t="s">
        <v>1176</v>
      </c>
      <c r="AE3319" t="s">
        <v>768</v>
      </c>
      <c r="AF3319" t="s">
        <v>882</v>
      </c>
      <c r="AG3319" t="s">
        <v>761</v>
      </c>
      <c r="AH3319" t="s">
        <v>762</v>
      </c>
      <c r="AI3319" t="s">
        <v>883</v>
      </c>
      <c r="AJ3319">
        <v>815.64</v>
      </c>
      <c r="AK3319">
        <v>0</v>
      </c>
      <c r="AL3319">
        <v>0</v>
      </c>
      <c r="AM3319" t="s">
        <v>764</v>
      </c>
      <c r="AN3319" t="s">
        <v>764</v>
      </c>
      <c r="AO3319" t="s">
        <v>764</v>
      </c>
    </row>
    <row r="3320" spans="1:41" x14ac:dyDescent="0.35">
      <c r="A3320">
        <v>1060735</v>
      </c>
      <c r="B3320" t="s">
        <v>740</v>
      </c>
      <c r="C3320" t="s">
        <v>741</v>
      </c>
      <c r="D3320" t="s">
        <v>408</v>
      </c>
      <c r="E3320" t="s">
        <v>450</v>
      </c>
      <c r="F3320" t="s">
        <v>800</v>
      </c>
      <c r="G3320">
        <v>2021</v>
      </c>
      <c r="H3320">
        <v>5</v>
      </c>
      <c r="I3320" t="s">
        <v>743</v>
      </c>
      <c r="J3320" s="29">
        <v>44347</v>
      </c>
      <c r="K3320" t="s">
        <v>744</v>
      </c>
      <c r="L3320" t="s">
        <v>745</v>
      </c>
      <c r="M3320" t="s">
        <v>801</v>
      </c>
      <c r="N3320" t="s">
        <v>802</v>
      </c>
      <c r="O3320" t="s">
        <v>803</v>
      </c>
      <c r="P3320" t="s">
        <v>673</v>
      </c>
      <c r="Q3320" t="s">
        <v>749</v>
      </c>
      <c r="R3320" t="s">
        <v>376</v>
      </c>
      <c r="S3320" t="s">
        <v>1042</v>
      </c>
      <c r="T3320" t="s">
        <v>751</v>
      </c>
      <c r="U3320" t="s">
        <v>752</v>
      </c>
      <c r="V3320" t="s">
        <v>753</v>
      </c>
      <c r="W3320" t="s">
        <v>451</v>
      </c>
      <c r="X3320" t="s">
        <v>1186</v>
      </c>
      <c r="Y3320" t="s">
        <v>755</v>
      </c>
      <c r="Z3320" t="s">
        <v>380</v>
      </c>
      <c r="AA3320" t="s">
        <v>1175</v>
      </c>
      <c r="AB3320" t="s">
        <v>1176</v>
      </c>
      <c r="AC3320" t="s">
        <v>758</v>
      </c>
      <c r="AD3320" t="s">
        <v>1176</v>
      </c>
      <c r="AE3320" t="s">
        <v>768</v>
      </c>
      <c r="AF3320" t="s">
        <v>882</v>
      </c>
      <c r="AG3320" t="s">
        <v>761</v>
      </c>
      <c r="AH3320" t="s">
        <v>762</v>
      </c>
      <c r="AI3320" t="s">
        <v>883</v>
      </c>
      <c r="AJ3320">
        <v>120.45</v>
      </c>
      <c r="AK3320">
        <v>0</v>
      </c>
      <c r="AL3320">
        <v>0</v>
      </c>
      <c r="AM3320" t="s">
        <v>764</v>
      </c>
      <c r="AN3320" t="s">
        <v>764</v>
      </c>
      <c r="AO3320" t="s">
        <v>764</v>
      </c>
    </row>
    <row r="3321" spans="1:41" x14ac:dyDescent="0.35">
      <c r="A3321">
        <v>1025022</v>
      </c>
      <c r="B3321" t="s">
        <v>740</v>
      </c>
      <c r="C3321" t="s">
        <v>741</v>
      </c>
      <c r="D3321" t="s">
        <v>408</v>
      </c>
      <c r="E3321" t="s">
        <v>448</v>
      </c>
      <c r="F3321" t="s">
        <v>800</v>
      </c>
      <c r="G3321">
        <v>2021</v>
      </c>
      <c r="H3321">
        <v>5</v>
      </c>
      <c r="I3321" t="s">
        <v>743</v>
      </c>
      <c r="J3321" s="29">
        <v>44347</v>
      </c>
      <c r="K3321" t="s">
        <v>744</v>
      </c>
      <c r="L3321" t="s">
        <v>745</v>
      </c>
      <c r="M3321" t="s">
        <v>801</v>
      </c>
      <c r="N3321" t="s">
        <v>802</v>
      </c>
      <c r="O3321" t="s">
        <v>803</v>
      </c>
      <c r="P3321" t="s">
        <v>673</v>
      </c>
      <c r="Q3321" t="s">
        <v>749</v>
      </c>
      <c r="R3321" t="s">
        <v>376</v>
      </c>
      <c r="S3321" t="s">
        <v>1042</v>
      </c>
      <c r="T3321" t="s">
        <v>751</v>
      </c>
      <c r="U3321" t="s">
        <v>752</v>
      </c>
      <c r="V3321" t="s">
        <v>753</v>
      </c>
      <c r="W3321" t="s">
        <v>449</v>
      </c>
      <c r="X3321" t="s">
        <v>1196</v>
      </c>
      <c r="Y3321" t="s">
        <v>755</v>
      </c>
      <c r="Z3321" t="s">
        <v>380</v>
      </c>
      <c r="AA3321" t="s">
        <v>1175</v>
      </c>
      <c r="AB3321" t="s">
        <v>1176</v>
      </c>
      <c r="AC3321" t="s">
        <v>758</v>
      </c>
      <c r="AD3321" t="s">
        <v>1176</v>
      </c>
      <c r="AE3321" t="s">
        <v>768</v>
      </c>
      <c r="AF3321" t="s">
        <v>882</v>
      </c>
      <c r="AG3321" t="s">
        <v>761</v>
      </c>
      <c r="AH3321" t="s">
        <v>762</v>
      </c>
      <c r="AI3321" t="s">
        <v>883</v>
      </c>
      <c r="AJ3321">
        <v>124.41</v>
      </c>
      <c r="AK3321">
        <v>0</v>
      </c>
      <c r="AL3321">
        <v>0</v>
      </c>
      <c r="AM3321" t="s">
        <v>764</v>
      </c>
      <c r="AN3321" t="s">
        <v>764</v>
      </c>
      <c r="AO3321" t="s">
        <v>764</v>
      </c>
    </row>
    <row r="3322" spans="1:41" x14ac:dyDescent="0.35">
      <c r="A3322">
        <v>1025020</v>
      </c>
      <c r="B3322" t="s">
        <v>740</v>
      </c>
      <c r="C3322" t="s">
        <v>741</v>
      </c>
      <c r="D3322" t="s">
        <v>408</v>
      </c>
      <c r="E3322" t="s">
        <v>446</v>
      </c>
      <c r="F3322" t="s">
        <v>800</v>
      </c>
      <c r="G3322">
        <v>2021</v>
      </c>
      <c r="H3322">
        <v>5</v>
      </c>
      <c r="I3322" t="s">
        <v>743</v>
      </c>
      <c r="J3322" s="29">
        <v>44347</v>
      </c>
      <c r="K3322" t="s">
        <v>744</v>
      </c>
      <c r="L3322" t="s">
        <v>745</v>
      </c>
      <c r="M3322" t="s">
        <v>801</v>
      </c>
      <c r="N3322" t="s">
        <v>802</v>
      </c>
      <c r="O3322" t="s">
        <v>803</v>
      </c>
      <c r="P3322" t="s">
        <v>673</v>
      </c>
      <c r="Q3322" t="s">
        <v>749</v>
      </c>
      <c r="R3322" t="s">
        <v>376</v>
      </c>
      <c r="S3322" t="s">
        <v>1042</v>
      </c>
      <c r="T3322" t="s">
        <v>751</v>
      </c>
      <c r="U3322" t="s">
        <v>752</v>
      </c>
      <c r="V3322" t="s">
        <v>753</v>
      </c>
      <c r="W3322" t="s">
        <v>447</v>
      </c>
      <c r="X3322" t="s">
        <v>1194</v>
      </c>
      <c r="Y3322" t="s">
        <v>755</v>
      </c>
      <c r="Z3322" t="s">
        <v>380</v>
      </c>
      <c r="AA3322" t="s">
        <v>1175</v>
      </c>
      <c r="AB3322" t="s">
        <v>1176</v>
      </c>
      <c r="AC3322" t="s">
        <v>758</v>
      </c>
      <c r="AD3322" t="s">
        <v>1176</v>
      </c>
      <c r="AE3322" t="s">
        <v>768</v>
      </c>
      <c r="AF3322" t="s">
        <v>882</v>
      </c>
      <c r="AG3322" t="s">
        <v>761</v>
      </c>
      <c r="AH3322" t="s">
        <v>762</v>
      </c>
      <c r="AI3322" t="s">
        <v>883</v>
      </c>
      <c r="AJ3322">
        <v>404.76</v>
      </c>
      <c r="AK3322">
        <v>0</v>
      </c>
      <c r="AL3322">
        <v>0</v>
      </c>
      <c r="AM3322" t="s">
        <v>764</v>
      </c>
      <c r="AN3322" t="s">
        <v>764</v>
      </c>
      <c r="AO3322" t="s">
        <v>764</v>
      </c>
    </row>
    <row r="3323" spans="1:41" x14ac:dyDescent="0.35">
      <c r="A3323">
        <v>1025019</v>
      </c>
      <c r="B3323" t="s">
        <v>740</v>
      </c>
      <c r="C3323" t="s">
        <v>741</v>
      </c>
      <c r="D3323" t="s">
        <v>408</v>
      </c>
      <c r="E3323" t="s">
        <v>444</v>
      </c>
      <c r="F3323" t="s">
        <v>800</v>
      </c>
      <c r="G3323">
        <v>2021</v>
      </c>
      <c r="H3323">
        <v>5</v>
      </c>
      <c r="I3323" t="s">
        <v>743</v>
      </c>
      <c r="J3323" s="29">
        <v>44347</v>
      </c>
      <c r="K3323" t="s">
        <v>744</v>
      </c>
      <c r="L3323" t="s">
        <v>745</v>
      </c>
      <c r="M3323" t="s">
        <v>801</v>
      </c>
      <c r="N3323" t="s">
        <v>802</v>
      </c>
      <c r="O3323" t="s">
        <v>803</v>
      </c>
      <c r="P3323" t="s">
        <v>673</v>
      </c>
      <c r="Q3323" t="s">
        <v>749</v>
      </c>
      <c r="R3323" t="s">
        <v>376</v>
      </c>
      <c r="S3323" t="s">
        <v>1042</v>
      </c>
      <c r="T3323" t="s">
        <v>751</v>
      </c>
      <c r="U3323" t="s">
        <v>752</v>
      </c>
      <c r="V3323" t="s">
        <v>753</v>
      </c>
      <c r="W3323" t="s">
        <v>445</v>
      </c>
      <c r="X3323" t="s">
        <v>1191</v>
      </c>
      <c r="Y3323" t="s">
        <v>755</v>
      </c>
      <c r="Z3323" t="s">
        <v>380</v>
      </c>
      <c r="AA3323" t="s">
        <v>1175</v>
      </c>
      <c r="AB3323" t="s">
        <v>1176</v>
      </c>
      <c r="AC3323" t="s">
        <v>758</v>
      </c>
      <c r="AD3323" t="s">
        <v>1176</v>
      </c>
      <c r="AE3323" t="s">
        <v>768</v>
      </c>
      <c r="AF3323" t="s">
        <v>882</v>
      </c>
      <c r="AG3323" t="s">
        <v>761</v>
      </c>
      <c r="AH3323" t="s">
        <v>762</v>
      </c>
      <c r="AI3323" t="s">
        <v>883</v>
      </c>
      <c r="AJ3323">
        <v>1636.7</v>
      </c>
      <c r="AK3323">
        <v>0</v>
      </c>
      <c r="AL3323">
        <v>0</v>
      </c>
      <c r="AM3323" t="s">
        <v>764</v>
      </c>
      <c r="AN3323" t="s">
        <v>764</v>
      </c>
      <c r="AO3323" t="s">
        <v>764</v>
      </c>
    </row>
    <row r="3324" spans="1:41" x14ac:dyDescent="0.35">
      <c r="A3324">
        <v>1025018</v>
      </c>
      <c r="B3324" t="s">
        <v>740</v>
      </c>
      <c r="C3324" t="s">
        <v>741</v>
      </c>
      <c r="D3324" t="s">
        <v>408</v>
      </c>
      <c r="E3324" t="s">
        <v>442</v>
      </c>
      <c r="F3324" t="s">
        <v>800</v>
      </c>
      <c r="G3324">
        <v>2021</v>
      </c>
      <c r="H3324">
        <v>5</v>
      </c>
      <c r="I3324" t="s">
        <v>743</v>
      </c>
      <c r="J3324" s="29">
        <v>44347</v>
      </c>
      <c r="K3324" t="s">
        <v>744</v>
      </c>
      <c r="L3324" t="s">
        <v>745</v>
      </c>
      <c r="M3324" t="s">
        <v>801</v>
      </c>
      <c r="N3324" t="s">
        <v>802</v>
      </c>
      <c r="O3324" t="s">
        <v>803</v>
      </c>
      <c r="P3324" t="s">
        <v>673</v>
      </c>
      <c r="Q3324" t="s">
        <v>749</v>
      </c>
      <c r="R3324" t="s">
        <v>376</v>
      </c>
      <c r="S3324" t="s">
        <v>1042</v>
      </c>
      <c r="T3324" t="s">
        <v>751</v>
      </c>
      <c r="U3324" t="s">
        <v>752</v>
      </c>
      <c r="V3324" t="s">
        <v>753</v>
      </c>
      <c r="W3324" t="s">
        <v>443</v>
      </c>
      <c r="X3324" t="s">
        <v>1195</v>
      </c>
      <c r="Y3324" t="s">
        <v>755</v>
      </c>
      <c r="Z3324" t="s">
        <v>380</v>
      </c>
      <c r="AA3324" t="s">
        <v>1175</v>
      </c>
      <c r="AB3324" t="s">
        <v>1176</v>
      </c>
      <c r="AC3324" t="s">
        <v>758</v>
      </c>
      <c r="AD3324" t="s">
        <v>1176</v>
      </c>
      <c r="AE3324" t="s">
        <v>768</v>
      </c>
      <c r="AF3324" t="s">
        <v>882</v>
      </c>
      <c r="AG3324" t="s">
        <v>761</v>
      </c>
      <c r="AH3324" t="s">
        <v>762</v>
      </c>
      <c r="AI3324" t="s">
        <v>883</v>
      </c>
      <c r="AJ3324">
        <v>1508.43</v>
      </c>
      <c r="AK3324">
        <v>0</v>
      </c>
      <c r="AL3324">
        <v>0</v>
      </c>
      <c r="AM3324" t="s">
        <v>764</v>
      </c>
      <c r="AN3324" t="s">
        <v>764</v>
      </c>
      <c r="AO3324" t="s">
        <v>764</v>
      </c>
    </row>
    <row r="3325" spans="1:41" x14ac:dyDescent="0.35">
      <c r="A3325">
        <v>1025017</v>
      </c>
      <c r="B3325" t="s">
        <v>740</v>
      </c>
      <c r="C3325" t="s">
        <v>741</v>
      </c>
      <c r="D3325" t="s">
        <v>408</v>
      </c>
      <c r="E3325" t="s">
        <v>440</v>
      </c>
      <c r="F3325" t="s">
        <v>800</v>
      </c>
      <c r="G3325">
        <v>2021</v>
      </c>
      <c r="H3325">
        <v>5</v>
      </c>
      <c r="I3325" t="s">
        <v>743</v>
      </c>
      <c r="J3325" s="29">
        <v>44347</v>
      </c>
      <c r="K3325" t="s">
        <v>744</v>
      </c>
      <c r="L3325" t="s">
        <v>745</v>
      </c>
      <c r="M3325" t="s">
        <v>801</v>
      </c>
      <c r="N3325" t="s">
        <v>802</v>
      </c>
      <c r="O3325" t="s">
        <v>803</v>
      </c>
      <c r="P3325" t="s">
        <v>673</v>
      </c>
      <c r="Q3325" t="s">
        <v>749</v>
      </c>
      <c r="R3325" t="s">
        <v>376</v>
      </c>
      <c r="S3325" t="s">
        <v>1042</v>
      </c>
      <c r="T3325" t="s">
        <v>751</v>
      </c>
      <c r="U3325" t="s">
        <v>752</v>
      </c>
      <c r="V3325" t="s">
        <v>753</v>
      </c>
      <c r="W3325" t="s">
        <v>441</v>
      </c>
      <c r="X3325" t="s">
        <v>1199</v>
      </c>
      <c r="Y3325" t="s">
        <v>755</v>
      </c>
      <c r="Z3325" t="s">
        <v>380</v>
      </c>
      <c r="AA3325" t="s">
        <v>1175</v>
      </c>
      <c r="AB3325" t="s">
        <v>1176</v>
      </c>
      <c r="AC3325" t="s">
        <v>758</v>
      </c>
      <c r="AD3325" t="s">
        <v>1176</v>
      </c>
      <c r="AE3325" t="s">
        <v>768</v>
      </c>
      <c r="AF3325" t="s">
        <v>882</v>
      </c>
      <c r="AG3325" t="s">
        <v>761</v>
      </c>
      <c r="AH3325" t="s">
        <v>762</v>
      </c>
      <c r="AI3325" t="s">
        <v>883</v>
      </c>
      <c r="AJ3325">
        <v>578.17999999999995</v>
      </c>
      <c r="AK3325">
        <v>0</v>
      </c>
      <c r="AL3325">
        <v>0</v>
      </c>
      <c r="AM3325" t="s">
        <v>764</v>
      </c>
      <c r="AN3325" t="s">
        <v>764</v>
      </c>
      <c r="AO3325" t="s">
        <v>764</v>
      </c>
    </row>
    <row r="3326" spans="1:41" x14ac:dyDescent="0.35">
      <c r="A3326">
        <v>1025016</v>
      </c>
      <c r="B3326" t="s">
        <v>740</v>
      </c>
      <c r="C3326" t="s">
        <v>741</v>
      </c>
      <c r="D3326" t="s">
        <v>408</v>
      </c>
      <c r="E3326" t="s">
        <v>438</v>
      </c>
      <c r="F3326" t="s">
        <v>800</v>
      </c>
      <c r="G3326">
        <v>2021</v>
      </c>
      <c r="H3326">
        <v>5</v>
      </c>
      <c r="I3326" t="s">
        <v>743</v>
      </c>
      <c r="J3326" s="29">
        <v>44347</v>
      </c>
      <c r="K3326" t="s">
        <v>744</v>
      </c>
      <c r="L3326" t="s">
        <v>745</v>
      </c>
      <c r="M3326" t="s">
        <v>801</v>
      </c>
      <c r="N3326" t="s">
        <v>802</v>
      </c>
      <c r="O3326" t="s">
        <v>803</v>
      </c>
      <c r="P3326" t="s">
        <v>673</v>
      </c>
      <c r="Q3326" t="s">
        <v>749</v>
      </c>
      <c r="R3326" t="s">
        <v>376</v>
      </c>
      <c r="S3326" t="s">
        <v>1042</v>
      </c>
      <c r="T3326" t="s">
        <v>751</v>
      </c>
      <c r="U3326" t="s">
        <v>752</v>
      </c>
      <c r="V3326" t="s">
        <v>753</v>
      </c>
      <c r="W3326" t="s">
        <v>439</v>
      </c>
      <c r="X3326" t="s">
        <v>1197</v>
      </c>
      <c r="Y3326" t="s">
        <v>755</v>
      </c>
      <c r="Z3326" t="s">
        <v>380</v>
      </c>
      <c r="AA3326" t="s">
        <v>1175</v>
      </c>
      <c r="AB3326" t="s">
        <v>1176</v>
      </c>
      <c r="AC3326" t="s">
        <v>758</v>
      </c>
      <c r="AD3326" t="s">
        <v>1176</v>
      </c>
      <c r="AE3326" t="s">
        <v>768</v>
      </c>
      <c r="AF3326" t="s">
        <v>882</v>
      </c>
      <c r="AG3326" t="s">
        <v>761</v>
      </c>
      <c r="AH3326" t="s">
        <v>762</v>
      </c>
      <c r="AI3326" t="s">
        <v>883</v>
      </c>
      <c r="AJ3326">
        <v>758.72</v>
      </c>
      <c r="AK3326">
        <v>0</v>
      </c>
      <c r="AL3326">
        <v>0</v>
      </c>
      <c r="AM3326" t="s">
        <v>764</v>
      </c>
      <c r="AN3326" t="s">
        <v>764</v>
      </c>
      <c r="AO3326" t="s">
        <v>764</v>
      </c>
    </row>
    <row r="3327" spans="1:41" x14ac:dyDescent="0.35">
      <c r="A3327">
        <v>1025014</v>
      </c>
      <c r="B3327" t="s">
        <v>740</v>
      </c>
      <c r="C3327" t="s">
        <v>741</v>
      </c>
      <c r="D3327" t="s">
        <v>408</v>
      </c>
      <c r="E3327" t="s">
        <v>432</v>
      </c>
      <c r="F3327" t="s">
        <v>800</v>
      </c>
      <c r="G3327">
        <v>2021</v>
      </c>
      <c r="H3327">
        <v>5</v>
      </c>
      <c r="I3327" t="s">
        <v>743</v>
      </c>
      <c r="J3327" s="29">
        <v>44347</v>
      </c>
      <c r="K3327" t="s">
        <v>744</v>
      </c>
      <c r="L3327" t="s">
        <v>745</v>
      </c>
      <c r="M3327" t="s">
        <v>801</v>
      </c>
      <c r="N3327" t="s">
        <v>802</v>
      </c>
      <c r="O3327" t="s">
        <v>803</v>
      </c>
      <c r="P3327" t="s">
        <v>673</v>
      </c>
      <c r="Q3327" t="s">
        <v>749</v>
      </c>
      <c r="R3327" t="s">
        <v>376</v>
      </c>
      <c r="S3327" t="s">
        <v>1042</v>
      </c>
      <c r="T3327" t="s">
        <v>751</v>
      </c>
      <c r="U3327" t="s">
        <v>752</v>
      </c>
      <c r="V3327" t="s">
        <v>753</v>
      </c>
      <c r="W3327" t="s">
        <v>433</v>
      </c>
      <c r="X3327" t="s">
        <v>1178</v>
      </c>
      <c r="Y3327" t="s">
        <v>755</v>
      </c>
      <c r="Z3327" t="s">
        <v>380</v>
      </c>
      <c r="AA3327" t="s">
        <v>1175</v>
      </c>
      <c r="AB3327" t="s">
        <v>1176</v>
      </c>
      <c r="AC3327" t="s">
        <v>758</v>
      </c>
      <c r="AD3327" t="s">
        <v>1176</v>
      </c>
      <c r="AE3327" t="s">
        <v>768</v>
      </c>
      <c r="AF3327" t="s">
        <v>882</v>
      </c>
      <c r="AG3327" t="s">
        <v>761</v>
      </c>
      <c r="AH3327" t="s">
        <v>762</v>
      </c>
      <c r="AI3327" t="s">
        <v>883</v>
      </c>
      <c r="AJ3327">
        <v>8165.98</v>
      </c>
      <c r="AK3327">
        <v>0</v>
      </c>
      <c r="AL3327">
        <v>0</v>
      </c>
      <c r="AM3327" t="s">
        <v>764</v>
      </c>
      <c r="AN3327" t="s">
        <v>764</v>
      </c>
      <c r="AO3327" t="s">
        <v>764</v>
      </c>
    </row>
    <row r="3328" spans="1:41" x14ac:dyDescent="0.35">
      <c r="A3328">
        <v>1025013</v>
      </c>
      <c r="B3328" t="s">
        <v>740</v>
      </c>
      <c r="C3328" t="s">
        <v>741</v>
      </c>
      <c r="D3328" t="s">
        <v>408</v>
      </c>
      <c r="E3328" t="s">
        <v>428</v>
      </c>
      <c r="F3328" t="s">
        <v>800</v>
      </c>
      <c r="G3328">
        <v>2021</v>
      </c>
      <c r="H3328">
        <v>5</v>
      </c>
      <c r="I3328" t="s">
        <v>743</v>
      </c>
      <c r="J3328" s="29">
        <v>44347</v>
      </c>
      <c r="K3328" t="s">
        <v>744</v>
      </c>
      <c r="L3328" t="s">
        <v>745</v>
      </c>
      <c r="M3328" t="s">
        <v>801</v>
      </c>
      <c r="N3328" t="s">
        <v>802</v>
      </c>
      <c r="O3328" t="s">
        <v>803</v>
      </c>
      <c r="P3328" t="s">
        <v>673</v>
      </c>
      <c r="Q3328" t="s">
        <v>749</v>
      </c>
      <c r="R3328" t="s">
        <v>376</v>
      </c>
      <c r="S3328" t="s">
        <v>1042</v>
      </c>
      <c r="T3328" t="s">
        <v>751</v>
      </c>
      <c r="U3328" t="s">
        <v>752</v>
      </c>
      <c r="V3328" t="s">
        <v>753</v>
      </c>
      <c r="W3328" t="s">
        <v>429</v>
      </c>
      <c r="X3328" t="s">
        <v>1183</v>
      </c>
      <c r="Y3328" t="s">
        <v>755</v>
      </c>
      <c r="Z3328" t="s">
        <v>380</v>
      </c>
      <c r="AA3328" t="s">
        <v>1175</v>
      </c>
      <c r="AB3328" t="s">
        <v>1176</v>
      </c>
      <c r="AC3328" t="s">
        <v>758</v>
      </c>
      <c r="AD3328" t="s">
        <v>1176</v>
      </c>
      <c r="AE3328" t="s">
        <v>768</v>
      </c>
      <c r="AF3328" t="s">
        <v>882</v>
      </c>
      <c r="AG3328" t="s">
        <v>761</v>
      </c>
      <c r="AH3328" t="s">
        <v>762</v>
      </c>
      <c r="AI3328" t="s">
        <v>883</v>
      </c>
      <c r="AJ3328">
        <v>1723.41</v>
      </c>
      <c r="AK3328">
        <v>0</v>
      </c>
      <c r="AL3328">
        <v>0</v>
      </c>
      <c r="AM3328" t="s">
        <v>764</v>
      </c>
      <c r="AN3328" t="s">
        <v>764</v>
      </c>
      <c r="AO3328" t="s">
        <v>764</v>
      </c>
    </row>
    <row r="3329" spans="1:41" x14ac:dyDescent="0.35">
      <c r="A3329">
        <v>1025012</v>
      </c>
      <c r="B3329" t="s">
        <v>740</v>
      </c>
      <c r="C3329" t="s">
        <v>741</v>
      </c>
      <c r="D3329" t="s">
        <v>408</v>
      </c>
      <c r="E3329" t="s">
        <v>426</v>
      </c>
      <c r="F3329" t="s">
        <v>800</v>
      </c>
      <c r="G3329">
        <v>2021</v>
      </c>
      <c r="H3329">
        <v>5</v>
      </c>
      <c r="I3329" t="s">
        <v>743</v>
      </c>
      <c r="J3329" s="29">
        <v>44347</v>
      </c>
      <c r="K3329" t="s">
        <v>744</v>
      </c>
      <c r="L3329" t="s">
        <v>745</v>
      </c>
      <c r="M3329" t="s">
        <v>801</v>
      </c>
      <c r="N3329" t="s">
        <v>802</v>
      </c>
      <c r="O3329" t="s">
        <v>803</v>
      </c>
      <c r="P3329" t="s">
        <v>673</v>
      </c>
      <c r="Q3329" t="s">
        <v>749</v>
      </c>
      <c r="R3329" t="s">
        <v>376</v>
      </c>
      <c r="S3329" t="s">
        <v>1042</v>
      </c>
      <c r="T3329" t="s">
        <v>751</v>
      </c>
      <c r="U3329" t="s">
        <v>752</v>
      </c>
      <c r="V3329" t="s">
        <v>753</v>
      </c>
      <c r="W3329" t="s">
        <v>427</v>
      </c>
      <c r="X3329" t="s">
        <v>1179</v>
      </c>
      <c r="Y3329" t="s">
        <v>755</v>
      </c>
      <c r="Z3329" t="s">
        <v>380</v>
      </c>
      <c r="AA3329" t="s">
        <v>1175</v>
      </c>
      <c r="AB3329" t="s">
        <v>1176</v>
      </c>
      <c r="AC3329" t="s">
        <v>758</v>
      </c>
      <c r="AD3329" t="s">
        <v>1176</v>
      </c>
      <c r="AE3329" t="s">
        <v>768</v>
      </c>
      <c r="AF3329" t="s">
        <v>882</v>
      </c>
      <c r="AG3329" t="s">
        <v>761</v>
      </c>
      <c r="AH3329" t="s">
        <v>762</v>
      </c>
      <c r="AI3329" t="s">
        <v>883</v>
      </c>
      <c r="AJ3329">
        <v>5178.3999999999996</v>
      </c>
      <c r="AK3329">
        <v>0</v>
      </c>
      <c r="AL3329">
        <v>0</v>
      </c>
      <c r="AM3329" t="s">
        <v>764</v>
      </c>
      <c r="AN3329" t="s">
        <v>764</v>
      </c>
      <c r="AO3329" t="s">
        <v>764</v>
      </c>
    </row>
    <row r="3330" spans="1:41" x14ac:dyDescent="0.35">
      <c r="A3330">
        <v>1025011</v>
      </c>
      <c r="B3330" t="s">
        <v>740</v>
      </c>
      <c r="C3330" t="s">
        <v>741</v>
      </c>
      <c r="D3330" t="s">
        <v>408</v>
      </c>
      <c r="E3330" t="s">
        <v>424</v>
      </c>
      <c r="F3330" t="s">
        <v>800</v>
      </c>
      <c r="G3330">
        <v>2021</v>
      </c>
      <c r="H3330">
        <v>5</v>
      </c>
      <c r="I3330" t="s">
        <v>743</v>
      </c>
      <c r="J3330" s="29">
        <v>44347</v>
      </c>
      <c r="K3330" t="s">
        <v>744</v>
      </c>
      <c r="L3330" t="s">
        <v>745</v>
      </c>
      <c r="M3330" t="s">
        <v>801</v>
      </c>
      <c r="N3330" t="s">
        <v>802</v>
      </c>
      <c r="O3330" t="s">
        <v>803</v>
      </c>
      <c r="P3330" t="s">
        <v>673</v>
      </c>
      <c r="Q3330" t="s">
        <v>749</v>
      </c>
      <c r="R3330" t="s">
        <v>376</v>
      </c>
      <c r="S3330" t="s">
        <v>1042</v>
      </c>
      <c r="T3330" t="s">
        <v>751</v>
      </c>
      <c r="U3330" t="s">
        <v>752</v>
      </c>
      <c r="V3330" t="s">
        <v>753</v>
      </c>
      <c r="W3330" t="s">
        <v>425</v>
      </c>
      <c r="X3330" t="s">
        <v>1200</v>
      </c>
      <c r="Y3330" t="s">
        <v>755</v>
      </c>
      <c r="Z3330" t="s">
        <v>380</v>
      </c>
      <c r="AA3330" t="s">
        <v>1175</v>
      </c>
      <c r="AB3330" t="s">
        <v>1176</v>
      </c>
      <c r="AC3330" t="s">
        <v>758</v>
      </c>
      <c r="AD3330" t="s">
        <v>1176</v>
      </c>
      <c r="AE3330" t="s">
        <v>768</v>
      </c>
      <c r="AF3330" t="s">
        <v>882</v>
      </c>
      <c r="AG3330" t="s">
        <v>761</v>
      </c>
      <c r="AH3330" t="s">
        <v>762</v>
      </c>
      <c r="AI3330" t="s">
        <v>883</v>
      </c>
      <c r="AJ3330">
        <v>1044.21</v>
      </c>
      <c r="AK3330">
        <v>0</v>
      </c>
      <c r="AL3330">
        <v>0</v>
      </c>
      <c r="AM3330" t="s">
        <v>764</v>
      </c>
      <c r="AN3330" t="s">
        <v>764</v>
      </c>
      <c r="AO3330" t="s">
        <v>764</v>
      </c>
    </row>
    <row r="3331" spans="1:41" x14ac:dyDescent="0.35">
      <c r="A3331">
        <v>1025010</v>
      </c>
      <c r="B3331" t="s">
        <v>740</v>
      </c>
      <c r="C3331" t="s">
        <v>741</v>
      </c>
      <c r="D3331" t="s">
        <v>408</v>
      </c>
      <c r="E3331" t="s">
        <v>422</v>
      </c>
      <c r="F3331" t="s">
        <v>800</v>
      </c>
      <c r="G3331">
        <v>2021</v>
      </c>
      <c r="H3331">
        <v>5</v>
      </c>
      <c r="I3331" t="s">
        <v>743</v>
      </c>
      <c r="J3331" s="29">
        <v>44347</v>
      </c>
      <c r="K3331" t="s">
        <v>744</v>
      </c>
      <c r="L3331" t="s">
        <v>745</v>
      </c>
      <c r="M3331" t="s">
        <v>801</v>
      </c>
      <c r="N3331" t="s">
        <v>802</v>
      </c>
      <c r="O3331" t="s">
        <v>803</v>
      </c>
      <c r="P3331" t="s">
        <v>673</v>
      </c>
      <c r="Q3331" t="s">
        <v>749</v>
      </c>
      <c r="R3331" t="s">
        <v>376</v>
      </c>
      <c r="S3331" t="s">
        <v>1042</v>
      </c>
      <c r="T3331" t="s">
        <v>751</v>
      </c>
      <c r="U3331" t="s">
        <v>752</v>
      </c>
      <c r="V3331" t="s">
        <v>753</v>
      </c>
      <c r="W3331" t="s">
        <v>423</v>
      </c>
      <c r="X3331" t="s">
        <v>1203</v>
      </c>
      <c r="Y3331" t="s">
        <v>755</v>
      </c>
      <c r="Z3331" t="s">
        <v>380</v>
      </c>
      <c r="AA3331" t="s">
        <v>1175</v>
      </c>
      <c r="AB3331" t="s">
        <v>1176</v>
      </c>
      <c r="AC3331" t="s">
        <v>758</v>
      </c>
      <c r="AD3331" t="s">
        <v>1176</v>
      </c>
      <c r="AE3331" t="s">
        <v>768</v>
      </c>
      <c r="AF3331" t="s">
        <v>882</v>
      </c>
      <c r="AG3331" t="s">
        <v>761</v>
      </c>
      <c r="AH3331" t="s">
        <v>762</v>
      </c>
      <c r="AI3331" t="s">
        <v>883</v>
      </c>
      <c r="AJ3331">
        <v>124.34</v>
      </c>
      <c r="AK3331">
        <v>0</v>
      </c>
      <c r="AL3331">
        <v>0</v>
      </c>
      <c r="AM3331" t="s">
        <v>764</v>
      </c>
      <c r="AN3331" t="s">
        <v>764</v>
      </c>
      <c r="AO3331" t="s">
        <v>764</v>
      </c>
    </row>
    <row r="3332" spans="1:41" x14ac:dyDescent="0.35">
      <c r="A3332">
        <v>1025009</v>
      </c>
      <c r="B3332" t="s">
        <v>740</v>
      </c>
      <c r="C3332" t="s">
        <v>741</v>
      </c>
      <c r="D3332" t="s">
        <v>408</v>
      </c>
      <c r="E3332" t="s">
        <v>420</v>
      </c>
      <c r="F3332" t="s">
        <v>800</v>
      </c>
      <c r="G3332">
        <v>2021</v>
      </c>
      <c r="H3332">
        <v>5</v>
      </c>
      <c r="I3332" t="s">
        <v>743</v>
      </c>
      <c r="J3332" s="29">
        <v>44347</v>
      </c>
      <c r="K3332" t="s">
        <v>744</v>
      </c>
      <c r="L3332" t="s">
        <v>745</v>
      </c>
      <c r="M3332" t="s">
        <v>801</v>
      </c>
      <c r="N3332" t="s">
        <v>802</v>
      </c>
      <c r="O3332" t="s">
        <v>803</v>
      </c>
      <c r="P3332" t="s">
        <v>673</v>
      </c>
      <c r="Q3332" t="s">
        <v>749</v>
      </c>
      <c r="R3332" t="s">
        <v>376</v>
      </c>
      <c r="S3332" t="s">
        <v>1042</v>
      </c>
      <c r="T3332" t="s">
        <v>751</v>
      </c>
      <c r="U3332" t="s">
        <v>752</v>
      </c>
      <c r="V3332" t="s">
        <v>753</v>
      </c>
      <c r="W3332" t="s">
        <v>421</v>
      </c>
      <c r="X3332" t="s">
        <v>1205</v>
      </c>
      <c r="Y3332" t="s">
        <v>755</v>
      </c>
      <c r="Z3332" t="s">
        <v>380</v>
      </c>
      <c r="AA3332" t="s">
        <v>1175</v>
      </c>
      <c r="AB3332" t="s">
        <v>1176</v>
      </c>
      <c r="AC3332" t="s">
        <v>758</v>
      </c>
      <c r="AD3332" t="s">
        <v>1176</v>
      </c>
      <c r="AE3332" t="s">
        <v>768</v>
      </c>
      <c r="AF3332" t="s">
        <v>882</v>
      </c>
      <c r="AG3332" t="s">
        <v>761</v>
      </c>
      <c r="AH3332" t="s">
        <v>762</v>
      </c>
      <c r="AI3332" t="s">
        <v>883</v>
      </c>
      <c r="AJ3332">
        <v>156.57</v>
      </c>
      <c r="AK3332">
        <v>0</v>
      </c>
      <c r="AL3332">
        <v>0</v>
      </c>
      <c r="AM3332" t="s">
        <v>764</v>
      </c>
      <c r="AN3332" t="s">
        <v>764</v>
      </c>
      <c r="AO3332" t="s">
        <v>764</v>
      </c>
    </row>
    <row r="3333" spans="1:41" x14ac:dyDescent="0.35">
      <c r="A3333">
        <v>1025007</v>
      </c>
      <c r="B3333" t="s">
        <v>740</v>
      </c>
      <c r="C3333" t="s">
        <v>741</v>
      </c>
      <c r="D3333" t="s">
        <v>408</v>
      </c>
      <c r="E3333" t="s">
        <v>416</v>
      </c>
      <c r="F3333" t="s">
        <v>800</v>
      </c>
      <c r="G3333">
        <v>2021</v>
      </c>
      <c r="H3333">
        <v>5</v>
      </c>
      <c r="I3333" t="s">
        <v>743</v>
      </c>
      <c r="J3333" s="29">
        <v>44347</v>
      </c>
      <c r="K3333" t="s">
        <v>744</v>
      </c>
      <c r="L3333" t="s">
        <v>745</v>
      </c>
      <c r="M3333" t="s">
        <v>801</v>
      </c>
      <c r="N3333" t="s">
        <v>802</v>
      </c>
      <c r="O3333" t="s">
        <v>803</v>
      </c>
      <c r="P3333" t="s">
        <v>673</v>
      </c>
      <c r="Q3333" t="s">
        <v>749</v>
      </c>
      <c r="R3333" t="s">
        <v>376</v>
      </c>
      <c r="S3333" t="s">
        <v>1042</v>
      </c>
      <c r="T3333" t="s">
        <v>751</v>
      </c>
      <c r="U3333" t="s">
        <v>752</v>
      </c>
      <c r="V3333" t="s">
        <v>753</v>
      </c>
      <c r="W3333" t="s">
        <v>417</v>
      </c>
      <c r="X3333" t="s">
        <v>1201</v>
      </c>
      <c r="Y3333" t="s">
        <v>755</v>
      </c>
      <c r="Z3333" t="s">
        <v>380</v>
      </c>
      <c r="AA3333" t="s">
        <v>1175</v>
      </c>
      <c r="AB3333" t="s">
        <v>1176</v>
      </c>
      <c r="AC3333" t="s">
        <v>758</v>
      </c>
      <c r="AD3333" t="s">
        <v>1176</v>
      </c>
      <c r="AE3333" t="s">
        <v>768</v>
      </c>
      <c r="AF3333" t="s">
        <v>882</v>
      </c>
      <c r="AG3333" t="s">
        <v>761</v>
      </c>
      <c r="AH3333" t="s">
        <v>762</v>
      </c>
      <c r="AI3333" t="s">
        <v>883</v>
      </c>
      <c r="AJ3333">
        <v>63.87</v>
      </c>
      <c r="AK3333">
        <v>0</v>
      </c>
      <c r="AL3333">
        <v>0</v>
      </c>
      <c r="AM3333" t="s">
        <v>764</v>
      </c>
      <c r="AN3333" t="s">
        <v>764</v>
      </c>
      <c r="AO3333" t="s">
        <v>764</v>
      </c>
    </row>
    <row r="3334" spans="1:41" x14ac:dyDescent="0.35">
      <c r="A3334">
        <v>1025005</v>
      </c>
      <c r="B3334" t="s">
        <v>740</v>
      </c>
      <c r="C3334" t="s">
        <v>741</v>
      </c>
      <c r="D3334" t="s">
        <v>408</v>
      </c>
      <c r="E3334" t="s">
        <v>412</v>
      </c>
      <c r="F3334" t="s">
        <v>800</v>
      </c>
      <c r="G3334">
        <v>2021</v>
      </c>
      <c r="H3334">
        <v>5</v>
      </c>
      <c r="I3334" t="s">
        <v>743</v>
      </c>
      <c r="J3334" s="29">
        <v>44347</v>
      </c>
      <c r="K3334" t="s">
        <v>744</v>
      </c>
      <c r="L3334" t="s">
        <v>745</v>
      </c>
      <c r="M3334" t="s">
        <v>801</v>
      </c>
      <c r="N3334" t="s">
        <v>802</v>
      </c>
      <c r="O3334" t="s">
        <v>803</v>
      </c>
      <c r="P3334" t="s">
        <v>673</v>
      </c>
      <c r="Q3334" t="s">
        <v>749</v>
      </c>
      <c r="R3334" t="s">
        <v>376</v>
      </c>
      <c r="S3334" t="s">
        <v>1042</v>
      </c>
      <c r="T3334" t="s">
        <v>751</v>
      </c>
      <c r="U3334" t="s">
        <v>752</v>
      </c>
      <c r="V3334" t="s">
        <v>753</v>
      </c>
      <c r="W3334" t="s">
        <v>413</v>
      </c>
      <c r="X3334" t="s">
        <v>1206</v>
      </c>
      <c r="Y3334" t="s">
        <v>755</v>
      </c>
      <c r="Z3334" t="s">
        <v>380</v>
      </c>
      <c r="AA3334" t="s">
        <v>1175</v>
      </c>
      <c r="AB3334" t="s">
        <v>1176</v>
      </c>
      <c r="AC3334" t="s">
        <v>758</v>
      </c>
      <c r="AD3334" t="s">
        <v>1176</v>
      </c>
      <c r="AE3334" t="s">
        <v>768</v>
      </c>
      <c r="AF3334" t="s">
        <v>882</v>
      </c>
      <c r="AG3334" t="s">
        <v>761</v>
      </c>
      <c r="AH3334" t="s">
        <v>762</v>
      </c>
      <c r="AI3334" t="s">
        <v>883</v>
      </c>
      <c r="AJ3334">
        <v>6.57</v>
      </c>
      <c r="AK3334">
        <v>0</v>
      </c>
      <c r="AL3334">
        <v>0</v>
      </c>
      <c r="AM3334" t="s">
        <v>764</v>
      </c>
      <c r="AN3334" t="s">
        <v>764</v>
      </c>
      <c r="AO3334" t="s">
        <v>764</v>
      </c>
    </row>
    <row r="3335" spans="1:41" x14ac:dyDescent="0.35">
      <c r="A3335">
        <v>1025004</v>
      </c>
      <c r="B3335" t="s">
        <v>740</v>
      </c>
      <c r="C3335" t="s">
        <v>741</v>
      </c>
      <c r="D3335" t="s">
        <v>408</v>
      </c>
      <c r="E3335" t="s">
        <v>410</v>
      </c>
      <c r="F3335" t="s">
        <v>800</v>
      </c>
      <c r="G3335">
        <v>2021</v>
      </c>
      <c r="H3335">
        <v>5</v>
      </c>
      <c r="I3335" t="s">
        <v>743</v>
      </c>
      <c r="J3335" s="29">
        <v>44347</v>
      </c>
      <c r="K3335" t="s">
        <v>744</v>
      </c>
      <c r="L3335" t="s">
        <v>745</v>
      </c>
      <c r="M3335" t="s">
        <v>801</v>
      </c>
      <c r="N3335" t="s">
        <v>802</v>
      </c>
      <c r="O3335" t="s">
        <v>803</v>
      </c>
      <c r="P3335" t="s">
        <v>673</v>
      </c>
      <c r="Q3335" t="s">
        <v>749</v>
      </c>
      <c r="R3335" t="s">
        <v>376</v>
      </c>
      <c r="S3335" t="s">
        <v>1042</v>
      </c>
      <c r="T3335" t="s">
        <v>751</v>
      </c>
      <c r="U3335" t="s">
        <v>752</v>
      </c>
      <c r="V3335" t="s">
        <v>753</v>
      </c>
      <c r="W3335" t="s">
        <v>411</v>
      </c>
      <c r="X3335" t="s">
        <v>1204</v>
      </c>
      <c r="Y3335" t="s">
        <v>755</v>
      </c>
      <c r="Z3335" t="s">
        <v>380</v>
      </c>
      <c r="AA3335" t="s">
        <v>1175</v>
      </c>
      <c r="AB3335" t="s">
        <v>1176</v>
      </c>
      <c r="AC3335" t="s">
        <v>758</v>
      </c>
      <c r="AD3335" t="s">
        <v>1176</v>
      </c>
      <c r="AE3335" t="s">
        <v>768</v>
      </c>
      <c r="AF3335" t="s">
        <v>882</v>
      </c>
      <c r="AG3335" t="s">
        <v>761</v>
      </c>
      <c r="AH3335" t="s">
        <v>762</v>
      </c>
      <c r="AI3335" t="s">
        <v>883</v>
      </c>
      <c r="AJ3335">
        <v>680.56</v>
      </c>
      <c r="AK3335">
        <v>0</v>
      </c>
      <c r="AL3335">
        <v>0</v>
      </c>
      <c r="AM3335" t="s">
        <v>764</v>
      </c>
      <c r="AN3335" t="s">
        <v>764</v>
      </c>
      <c r="AO3335" t="s">
        <v>764</v>
      </c>
    </row>
    <row r="3336" spans="1:41" x14ac:dyDescent="0.35">
      <c r="A3336">
        <v>1025003</v>
      </c>
      <c r="B3336" t="s">
        <v>740</v>
      </c>
      <c r="C3336" t="s">
        <v>741</v>
      </c>
      <c r="D3336" t="s">
        <v>408</v>
      </c>
      <c r="E3336" t="s">
        <v>407</v>
      </c>
      <c r="F3336" t="s">
        <v>800</v>
      </c>
      <c r="G3336">
        <v>2021</v>
      </c>
      <c r="H3336">
        <v>5</v>
      </c>
      <c r="I3336" t="s">
        <v>743</v>
      </c>
      <c r="J3336" s="29">
        <v>44347</v>
      </c>
      <c r="K3336" t="s">
        <v>744</v>
      </c>
      <c r="L3336" t="s">
        <v>745</v>
      </c>
      <c r="M3336" t="s">
        <v>801</v>
      </c>
      <c r="N3336" t="s">
        <v>802</v>
      </c>
      <c r="O3336" t="s">
        <v>803</v>
      </c>
      <c r="P3336" t="s">
        <v>673</v>
      </c>
      <c r="Q3336" t="s">
        <v>749</v>
      </c>
      <c r="R3336" t="s">
        <v>376</v>
      </c>
      <c r="S3336" t="s">
        <v>1042</v>
      </c>
      <c r="T3336" t="s">
        <v>751</v>
      </c>
      <c r="U3336" t="s">
        <v>752</v>
      </c>
      <c r="V3336" t="s">
        <v>753</v>
      </c>
      <c r="W3336" t="s">
        <v>409</v>
      </c>
      <c r="X3336" t="s">
        <v>1180</v>
      </c>
      <c r="Y3336" t="s">
        <v>755</v>
      </c>
      <c r="Z3336" t="s">
        <v>380</v>
      </c>
      <c r="AA3336" t="s">
        <v>1175</v>
      </c>
      <c r="AB3336" t="s">
        <v>1176</v>
      </c>
      <c r="AC3336" t="s">
        <v>758</v>
      </c>
      <c r="AD3336" t="s">
        <v>1176</v>
      </c>
      <c r="AE3336" t="s">
        <v>768</v>
      </c>
      <c r="AF3336" t="s">
        <v>882</v>
      </c>
      <c r="AG3336" t="s">
        <v>761</v>
      </c>
      <c r="AH3336" t="s">
        <v>762</v>
      </c>
      <c r="AI3336" t="s">
        <v>883</v>
      </c>
      <c r="AJ3336">
        <v>332.94</v>
      </c>
      <c r="AK3336">
        <v>0</v>
      </c>
      <c r="AL3336">
        <v>0</v>
      </c>
      <c r="AM3336" t="s">
        <v>764</v>
      </c>
      <c r="AN3336" t="s">
        <v>764</v>
      </c>
      <c r="AO3336" t="s">
        <v>764</v>
      </c>
    </row>
    <row r="3337" spans="1:41" x14ac:dyDescent="0.35">
      <c r="A3337">
        <v>1243465</v>
      </c>
      <c r="B3337" t="s">
        <v>740</v>
      </c>
      <c r="C3337" t="s">
        <v>741</v>
      </c>
      <c r="D3337" t="s">
        <v>408</v>
      </c>
      <c r="E3337" t="s">
        <v>462</v>
      </c>
      <c r="F3337" t="s">
        <v>834</v>
      </c>
      <c r="G3337">
        <v>2021</v>
      </c>
      <c r="H3337">
        <v>4</v>
      </c>
      <c r="I3337" t="s">
        <v>743</v>
      </c>
      <c r="J3337" s="29">
        <v>44316</v>
      </c>
      <c r="K3337" t="s">
        <v>744</v>
      </c>
      <c r="L3337" t="s">
        <v>745</v>
      </c>
      <c r="M3337" t="s">
        <v>835</v>
      </c>
      <c r="N3337" t="s">
        <v>836</v>
      </c>
      <c r="O3337" t="s">
        <v>837</v>
      </c>
      <c r="P3337" t="s">
        <v>673</v>
      </c>
      <c r="Q3337" t="s">
        <v>749</v>
      </c>
      <c r="R3337" t="s">
        <v>376</v>
      </c>
      <c r="S3337" t="s">
        <v>1042</v>
      </c>
      <c r="T3337" t="s">
        <v>751</v>
      </c>
      <c r="U3337" t="s">
        <v>752</v>
      </c>
      <c r="V3337" t="s">
        <v>753</v>
      </c>
      <c r="W3337" t="s">
        <v>463</v>
      </c>
      <c r="X3337" t="s">
        <v>1202</v>
      </c>
      <c r="Y3337" t="s">
        <v>755</v>
      </c>
      <c r="Z3337" t="s">
        <v>380</v>
      </c>
      <c r="AA3337" t="s">
        <v>1175</v>
      </c>
      <c r="AB3337" t="s">
        <v>1176</v>
      </c>
      <c r="AC3337" t="s">
        <v>758</v>
      </c>
      <c r="AD3337" t="s">
        <v>1176</v>
      </c>
      <c r="AE3337" t="s">
        <v>768</v>
      </c>
      <c r="AF3337" t="s">
        <v>882</v>
      </c>
      <c r="AG3337" t="s">
        <v>761</v>
      </c>
      <c r="AH3337" t="s">
        <v>762</v>
      </c>
      <c r="AI3337" t="s">
        <v>883</v>
      </c>
      <c r="AJ3337">
        <v>-1491</v>
      </c>
      <c r="AK3337">
        <v>0</v>
      </c>
      <c r="AL3337">
        <v>0</v>
      </c>
      <c r="AM3337" t="s">
        <v>764</v>
      </c>
      <c r="AN3337" t="s">
        <v>764</v>
      </c>
      <c r="AO3337" t="s">
        <v>764</v>
      </c>
    </row>
    <row r="3338" spans="1:41" x14ac:dyDescent="0.35">
      <c r="A3338">
        <v>1021420</v>
      </c>
      <c r="B3338" t="s">
        <v>740</v>
      </c>
      <c r="C3338" t="s">
        <v>741</v>
      </c>
      <c r="D3338" t="s">
        <v>408</v>
      </c>
      <c r="E3338" t="s">
        <v>521</v>
      </c>
      <c r="F3338" t="s">
        <v>834</v>
      </c>
      <c r="G3338">
        <v>2021</v>
      </c>
      <c r="H3338">
        <v>4</v>
      </c>
      <c r="I3338" t="s">
        <v>743</v>
      </c>
      <c r="J3338" s="29">
        <v>44316</v>
      </c>
      <c r="K3338" t="s">
        <v>744</v>
      </c>
      <c r="L3338" t="s">
        <v>745</v>
      </c>
      <c r="M3338" t="s">
        <v>835</v>
      </c>
      <c r="N3338" t="s">
        <v>836</v>
      </c>
      <c r="O3338" t="s">
        <v>837</v>
      </c>
      <c r="P3338" t="s">
        <v>673</v>
      </c>
      <c r="Q3338" t="s">
        <v>749</v>
      </c>
      <c r="R3338" t="s">
        <v>514</v>
      </c>
      <c r="S3338" t="s">
        <v>1039</v>
      </c>
      <c r="T3338" t="s">
        <v>751</v>
      </c>
      <c r="U3338" t="s">
        <v>752</v>
      </c>
      <c r="V3338" t="s">
        <v>753</v>
      </c>
      <c r="W3338" t="s">
        <v>409</v>
      </c>
      <c r="X3338" t="s">
        <v>1180</v>
      </c>
      <c r="Y3338" t="s">
        <v>755</v>
      </c>
      <c r="Z3338" t="s">
        <v>380</v>
      </c>
      <c r="AA3338" t="s">
        <v>1175</v>
      </c>
      <c r="AB3338" t="s">
        <v>1176</v>
      </c>
      <c r="AC3338" t="s">
        <v>758</v>
      </c>
      <c r="AD3338" t="s">
        <v>1176</v>
      </c>
      <c r="AE3338" t="s">
        <v>247</v>
      </c>
      <c r="AF3338" t="s">
        <v>882</v>
      </c>
      <c r="AG3338" t="s">
        <v>761</v>
      </c>
      <c r="AH3338" t="s">
        <v>762</v>
      </c>
      <c r="AI3338" t="s">
        <v>883</v>
      </c>
      <c r="AJ3338">
        <v>-1.04</v>
      </c>
      <c r="AK3338">
        <v>0</v>
      </c>
      <c r="AL3338">
        <v>0</v>
      </c>
      <c r="AM3338" t="s">
        <v>764</v>
      </c>
      <c r="AN3338" t="s">
        <v>764</v>
      </c>
      <c r="AO3338" t="s">
        <v>764</v>
      </c>
    </row>
    <row r="3339" spans="1:41" x14ac:dyDescent="0.35">
      <c r="A3339">
        <v>1021424</v>
      </c>
      <c r="B3339" t="s">
        <v>740</v>
      </c>
      <c r="C3339" t="s">
        <v>741</v>
      </c>
      <c r="D3339" t="s">
        <v>408</v>
      </c>
      <c r="E3339" t="s">
        <v>526</v>
      </c>
      <c r="F3339" t="s">
        <v>834</v>
      </c>
      <c r="G3339">
        <v>2021</v>
      </c>
      <c r="H3339">
        <v>4</v>
      </c>
      <c r="I3339" t="s">
        <v>743</v>
      </c>
      <c r="J3339" s="29">
        <v>44316</v>
      </c>
      <c r="K3339" t="s">
        <v>744</v>
      </c>
      <c r="L3339" t="s">
        <v>745</v>
      </c>
      <c r="M3339" t="s">
        <v>835</v>
      </c>
      <c r="N3339" t="s">
        <v>836</v>
      </c>
      <c r="O3339" t="s">
        <v>837</v>
      </c>
      <c r="P3339" t="s">
        <v>673</v>
      </c>
      <c r="Q3339" t="s">
        <v>749</v>
      </c>
      <c r="R3339" t="s">
        <v>514</v>
      </c>
      <c r="S3339" t="s">
        <v>1039</v>
      </c>
      <c r="T3339" t="s">
        <v>751</v>
      </c>
      <c r="U3339" t="s">
        <v>752</v>
      </c>
      <c r="V3339" t="s">
        <v>753</v>
      </c>
      <c r="W3339" t="s">
        <v>435</v>
      </c>
      <c r="X3339" t="s">
        <v>1182</v>
      </c>
      <c r="Y3339" t="s">
        <v>755</v>
      </c>
      <c r="Z3339" t="s">
        <v>380</v>
      </c>
      <c r="AA3339" t="s">
        <v>1175</v>
      </c>
      <c r="AB3339" t="s">
        <v>1176</v>
      </c>
      <c r="AC3339" t="s">
        <v>758</v>
      </c>
      <c r="AD3339" t="s">
        <v>1176</v>
      </c>
      <c r="AE3339" t="s">
        <v>247</v>
      </c>
      <c r="AF3339" t="s">
        <v>882</v>
      </c>
      <c r="AG3339" t="s">
        <v>761</v>
      </c>
      <c r="AH3339" t="s">
        <v>762</v>
      </c>
      <c r="AI3339" t="s">
        <v>883</v>
      </c>
      <c r="AJ3339">
        <v>-18.11</v>
      </c>
      <c r="AK3339">
        <v>0</v>
      </c>
      <c r="AL3339">
        <v>0</v>
      </c>
      <c r="AM3339" t="s">
        <v>764</v>
      </c>
      <c r="AN3339" t="s">
        <v>764</v>
      </c>
      <c r="AO3339" t="s">
        <v>764</v>
      </c>
    </row>
    <row r="3340" spans="1:41" x14ac:dyDescent="0.35">
      <c r="A3340">
        <v>1022707</v>
      </c>
      <c r="B3340" t="s">
        <v>740</v>
      </c>
      <c r="C3340" t="s">
        <v>741</v>
      </c>
      <c r="D3340" t="s">
        <v>408</v>
      </c>
      <c r="E3340" t="s">
        <v>498</v>
      </c>
      <c r="F3340" t="s">
        <v>834</v>
      </c>
      <c r="G3340">
        <v>2021</v>
      </c>
      <c r="H3340">
        <v>4</v>
      </c>
      <c r="I3340" t="s">
        <v>743</v>
      </c>
      <c r="J3340" s="29">
        <v>44316</v>
      </c>
      <c r="K3340" t="s">
        <v>744</v>
      </c>
      <c r="L3340" t="s">
        <v>745</v>
      </c>
      <c r="M3340" t="s">
        <v>835</v>
      </c>
      <c r="N3340" t="s">
        <v>836</v>
      </c>
      <c r="O3340" t="s">
        <v>837</v>
      </c>
      <c r="P3340" t="s">
        <v>673</v>
      </c>
      <c r="Q3340" t="s">
        <v>749</v>
      </c>
      <c r="R3340" t="s">
        <v>490</v>
      </c>
      <c r="S3340" t="s">
        <v>1040</v>
      </c>
      <c r="T3340" t="s">
        <v>751</v>
      </c>
      <c r="U3340" t="s">
        <v>752</v>
      </c>
      <c r="V3340" t="s">
        <v>753</v>
      </c>
      <c r="W3340" t="s">
        <v>409</v>
      </c>
      <c r="X3340" t="s">
        <v>1180</v>
      </c>
      <c r="Y3340" t="s">
        <v>755</v>
      </c>
      <c r="Z3340" t="s">
        <v>380</v>
      </c>
      <c r="AA3340" t="s">
        <v>1175</v>
      </c>
      <c r="AB3340" t="s">
        <v>1176</v>
      </c>
      <c r="AC3340" t="s">
        <v>758</v>
      </c>
      <c r="AD3340" t="s">
        <v>1176</v>
      </c>
      <c r="AE3340" t="s">
        <v>766</v>
      </c>
      <c r="AF3340" t="s">
        <v>882</v>
      </c>
      <c r="AG3340" t="s">
        <v>761</v>
      </c>
      <c r="AH3340" t="s">
        <v>762</v>
      </c>
      <c r="AI3340" t="s">
        <v>883</v>
      </c>
      <c r="AJ3340">
        <v>-837.37</v>
      </c>
      <c r="AK3340">
        <v>0</v>
      </c>
      <c r="AL3340">
        <v>0</v>
      </c>
      <c r="AM3340" t="s">
        <v>764</v>
      </c>
      <c r="AN3340" t="s">
        <v>764</v>
      </c>
      <c r="AO3340" t="s">
        <v>764</v>
      </c>
    </row>
    <row r="3341" spans="1:41" x14ac:dyDescent="0.35">
      <c r="A3341">
        <v>1022710</v>
      </c>
      <c r="B3341" t="s">
        <v>740</v>
      </c>
      <c r="C3341" t="s">
        <v>741</v>
      </c>
      <c r="D3341" t="s">
        <v>408</v>
      </c>
      <c r="E3341" t="s">
        <v>505</v>
      </c>
      <c r="F3341" t="s">
        <v>834</v>
      </c>
      <c r="G3341">
        <v>2021</v>
      </c>
      <c r="H3341">
        <v>4</v>
      </c>
      <c r="I3341" t="s">
        <v>743</v>
      </c>
      <c r="J3341" s="29">
        <v>44316</v>
      </c>
      <c r="K3341" t="s">
        <v>744</v>
      </c>
      <c r="L3341" t="s">
        <v>745</v>
      </c>
      <c r="M3341" t="s">
        <v>835</v>
      </c>
      <c r="N3341" t="s">
        <v>836</v>
      </c>
      <c r="O3341" t="s">
        <v>837</v>
      </c>
      <c r="P3341" t="s">
        <v>673</v>
      </c>
      <c r="Q3341" t="s">
        <v>749</v>
      </c>
      <c r="R3341" t="s">
        <v>490</v>
      </c>
      <c r="S3341" t="s">
        <v>1040</v>
      </c>
      <c r="T3341" t="s">
        <v>751</v>
      </c>
      <c r="U3341" t="s">
        <v>752</v>
      </c>
      <c r="V3341" t="s">
        <v>753</v>
      </c>
      <c r="W3341" t="s">
        <v>427</v>
      </c>
      <c r="X3341" t="s">
        <v>1179</v>
      </c>
      <c r="Y3341" t="s">
        <v>755</v>
      </c>
      <c r="Z3341" t="s">
        <v>380</v>
      </c>
      <c r="AA3341" t="s">
        <v>1175</v>
      </c>
      <c r="AB3341" t="s">
        <v>1176</v>
      </c>
      <c r="AC3341" t="s">
        <v>758</v>
      </c>
      <c r="AD3341" t="s">
        <v>1176</v>
      </c>
      <c r="AE3341" t="s">
        <v>766</v>
      </c>
      <c r="AF3341" t="s">
        <v>882</v>
      </c>
      <c r="AG3341" t="s">
        <v>761</v>
      </c>
      <c r="AH3341" t="s">
        <v>762</v>
      </c>
      <c r="AI3341" t="s">
        <v>883</v>
      </c>
      <c r="AJ3341">
        <v>-3185.64</v>
      </c>
      <c r="AK3341">
        <v>0</v>
      </c>
      <c r="AL3341">
        <v>0</v>
      </c>
      <c r="AM3341" t="s">
        <v>764</v>
      </c>
      <c r="AN3341" t="s">
        <v>764</v>
      </c>
      <c r="AO3341" t="s">
        <v>764</v>
      </c>
    </row>
    <row r="3342" spans="1:41" x14ac:dyDescent="0.35">
      <c r="A3342">
        <v>1022711</v>
      </c>
      <c r="B3342" t="s">
        <v>740</v>
      </c>
      <c r="C3342" t="s">
        <v>741</v>
      </c>
      <c r="D3342" t="s">
        <v>408</v>
      </c>
      <c r="E3342" t="s">
        <v>507</v>
      </c>
      <c r="F3342" t="s">
        <v>834</v>
      </c>
      <c r="G3342">
        <v>2021</v>
      </c>
      <c r="H3342">
        <v>4</v>
      </c>
      <c r="I3342" t="s">
        <v>743</v>
      </c>
      <c r="J3342" s="29">
        <v>44316</v>
      </c>
      <c r="K3342" t="s">
        <v>744</v>
      </c>
      <c r="L3342" t="s">
        <v>745</v>
      </c>
      <c r="M3342" t="s">
        <v>835</v>
      </c>
      <c r="N3342" t="s">
        <v>836</v>
      </c>
      <c r="O3342" t="s">
        <v>837</v>
      </c>
      <c r="P3342" t="s">
        <v>673</v>
      </c>
      <c r="Q3342" t="s">
        <v>749</v>
      </c>
      <c r="R3342" t="s">
        <v>490</v>
      </c>
      <c r="S3342" t="s">
        <v>1040</v>
      </c>
      <c r="T3342" t="s">
        <v>751</v>
      </c>
      <c r="U3342" t="s">
        <v>752</v>
      </c>
      <c r="V3342" t="s">
        <v>753</v>
      </c>
      <c r="W3342" t="s">
        <v>433</v>
      </c>
      <c r="X3342" t="s">
        <v>1178</v>
      </c>
      <c r="Y3342" t="s">
        <v>755</v>
      </c>
      <c r="Z3342" t="s">
        <v>380</v>
      </c>
      <c r="AA3342" t="s">
        <v>1175</v>
      </c>
      <c r="AB3342" t="s">
        <v>1176</v>
      </c>
      <c r="AC3342" t="s">
        <v>758</v>
      </c>
      <c r="AD3342" t="s">
        <v>1176</v>
      </c>
      <c r="AE3342" t="s">
        <v>766</v>
      </c>
      <c r="AF3342" t="s">
        <v>882</v>
      </c>
      <c r="AG3342" t="s">
        <v>761</v>
      </c>
      <c r="AH3342" t="s">
        <v>762</v>
      </c>
      <c r="AI3342" t="s">
        <v>883</v>
      </c>
      <c r="AJ3342">
        <v>-2314.56</v>
      </c>
      <c r="AK3342">
        <v>0</v>
      </c>
      <c r="AL3342">
        <v>0</v>
      </c>
      <c r="AM3342" t="s">
        <v>764</v>
      </c>
      <c r="AN3342" t="s">
        <v>764</v>
      </c>
      <c r="AO3342" t="s">
        <v>764</v>
      </c>
    </row>
    <row r="3343" spans="1:41" x14ac:dyDescent="0.35">
      <c r="A3343">
        <v>1022712</v>
      </c>
      <c r="B3343" t="s">
        <v>740</v>
      </c>
      <c r="C3343" t="s">
        <v>741</v>
      </c>
      <c r="D3343" t="s">
        <v>408</v>
      </c>
      <c r="E3343" t="s">
        <v>508</v>
      </c>
      <c r="F3343" t="s">
        <v>834</v>
      </c>
      <c r="G3343">
        <v>2021</v>
      </c>
      <c r="H3343">
        <v>4</v>
      </c>
      <c r="I3343" t="s">
        <v>743</v>
      </c>
      <c r="J3343" s="29">
        <v>44316</v>
      </c>
      <c r="K3343" t="s">
        <v>744</v>
      </c>
      <c r="L3343" t="s">
        <v>745</v>
      </c>
      <c r="M3343" t="s">
        <v>835</v>
      </c>
      <c r="N3343" t="s">
        <v>836</v>
      </c>
      <c r="O3343" t="s">
        <v>837</v>
      </c>
      <c r="P3343" t="s">
        <v>673</v>
      </c>
      <c r="Q3343" t="s">
        <v>749</v>
      </c>
      <c r="R3343" t="s">
        <v>490</v>
      </c>
      <c r="S3343" t="s">
        <v>1040</v>
      </c>
      <c r="T3343" t="s">
        <v>751</v>
      </c>
      <c r="U3343" t="s">
        <v>752</v>
      </c>
      <c r="V3343" t="s">
        <v>753</v>
      </c>
      <c r="W3343" t="s">
        <v>451</v>
      </c>
      <c r="X3343" t="s">
        <v>1186</v>
      </c>
      <c r="Y3343" t="s">
        <v>755</v>
      </c>
      <c r="Z3343" t="s">
        <v>380</v>
      </c>
      <c r="AA3343" t="s">
        <v>1175</v>
      </c>
      <c r="AB3343" t="s">
        <v>1176</v>
      </c>
      <c r="AC3343" t="s">
        <v>758</v>
      </c>
      <c r="AD3343" t="s">
        <v>1176</v>
      </c>
      <c r="AE3343" t="s">
        <v>766</v>
      </c>
      <c r="AF3343" t="s">
        <v>882</v>
      </c>
      <c r="AG3343" t="s">
        <v>761</v>
      </c>
      <c r="AH3343" t="s">
        <v>762</v>
      </c>
      <c r="AI3343" t="s">
        <v>883</v>
      </c>
      <c r="AJ3343">
        <v>-3455.54</v>
      </c>
      <c r="AK3343">
        <v>0</v>
      </c>
      <c r="AL3343">
        <v>0</v>
      </c>
      <c r="AM3343" t="s">
        <v>764</v>
      </c>
      <c r="AN3343" t="s">
        <v>764</v>
      </c>
      <c r="AO3343" t="s">
        <v>764</v>
      </c>
    </row>
    <row r="3344" spans="1:41" x14ac:dyDescent="0.35">
      <c r="A3344">
        <v>1022713</v>
      </c>
      <c r="B3344" t="s">
        <v>740</v>
      </c>
      <c r="C3344" t="s">
        <v>741</v>
      </c>
      <c r="D3344" t="s">
        <v>408</v>
      </c>
      <c r="E3344" t="s">
        <v>509</v>
      </c>
      <c r="F3344" t="s">
        <v>834</v>
      </c>
      <c r="G3344">
        <v>2021</v>
      </c>
      <c r="H3344">
        <v>4</v>
      </c>
      <c r="I3344" t="s">
        <v>743</v>
      </c>
      <c r="J3344" s="29">
        <v>44316</v>
      </c>
      <c r="K3344" t="s">
        <v>744</v>
      </c>
      <c r="L3344" t="s">
        <v>745</v>
      </c>
      <c r="M3344" t="s">
        <v>835</v>
      </c>
      <c r="N3344" t="s">
        <v>836</v>
      </c>
      <c r="O3344" t="s">
        <v>837</v>
      </c>
      <c r="P3344" t="s">
        <v>673</v>
      </c>
      <c r="Q3344" t="s">
        <v>749</v>
      </c>
      <c r="R3344" t="s">
        <v>490</v>
      </c>
      <c r="S3344" t="s">
        <v>1040</v>
      </c>
      <c r="T3344" t="s">
        <v>751</v>
      </c>
      <c r="U3344" t="s">
        <v>752</v>
      </c>
      <c r="V3344" t="s">
        <v>753</v>
      </c>
      <c r="W3344" t="s">
        <v>457</v>
      </c>
      <c r="X3344" t="s">
        <v>1181</v>
      </c>
      <c r="Y3344" t="s">
        <v>755</v>
      </c>
      <c r="Z3344" t="s">
        <v>380</v>
      </c>
      <c r="AA3344" t="s">
        <v>1175</v>
      </c>
      <c r="AB3344" t="s">
        <v>1176</v>
      </c>
      <c r="AC3344" t="s">
        <v>758</v>
      </c>
      <c r="AD3344" t="s">
        <v>1176</v>
      </c>
      <c r="AE3344" t="s">
        <v>766</v>
      </c>
      <c r="AF3344" t="s">
        <v>882</v>
      </c>
      <c r="AG3344" t="s">
        <v>761</v>
      </c>
      <c r="AH3344" t="s">
        <v>762</v>
      </c>
      <c r="AI3344" t="s">
        <v>883</v>
      </c>
      <c r="AJ3344">
        <v>-1170.4100000000001</v>
      </c>
      <c r="AK3344">
        <v>0</v>
      </c>
      <c r="AL3344">
        <v>0</v>
      </c>
      <c r="AM3344" t="s">
        <v>764</v>
      </c>
      <c r="AN3344" t="s">
        <v>764</v>
      </c>
      <c r="AO3344" t="s">
        <v>764</v>
      </c>
    </row>
    <row r="3345" spans="1:41" x14ac:dyDescent="0.35">
      <c r="A3345">
        <v>1022714</v>
      </c>
      <c r="B3345" t="s">
        <v>740</v>
      </c>
      <c r="C3345" t="s">
        <v>741</v>
      </c>
      <c r="D3345" t="s">
        <v>408</v>
      </c>
      <c r="E3345" t="s">
        <v>511</v>
      </c>
      <c r="F3345" t="s">
        <v>834</v>
      </c>
      <c r="G3345">
        <v>2021</v>
      </c>
      <c r="H3345">
        <v>4</v>
      </c>
      <c r="I3345" t="s">
        <v>743</v>
      </c>
      <c r="J3345" s="29">
        <v>44316</v>
      </c>
      <c r="K3345" t="s">
        <v>744</v>
      </c>
      <c r="L3345" t="s">
        <v>745</v>
      </c>
      <c r="M3345" t="s">
        <v>835</v>
      </c>
      <c r="N3345" t="s">
        <v>836</v>
      </c>
      <c r="O3345" t="s">
        <v>837</v>
      </c>
      <c r="P3345" t="s">
        <v>673</v>
      </c>
      <c r="Q3345" t="s">
        <v>749</v>
      </c>
      <c r="R3345" t="s">
        <v>490</v>
      </c>
      <c r="S3345" t="s">
        <v>1040</v>
      </c>
      <c r="T3345" t="s">
        <v>751</v>
      </c>
      <c r="U3345" t="s">
        <v>752</v>
      </c>
      <c r="V3345" t="s">
        <v>753</v>
      </c>
      <c r="W3345" t="s">
        <v>467</v>
      </c>
      <c r="X3345" t="s">
        <v>1177</v>
      </c>
      <c r="Y3345" t="s">
        <v>755</v>
      </c>
      <c r="Z3345" t="s">
        <v>380</v>
      </c>
      <c r="AA3345" t="s">
        <v>1175</v>
      </c>
      <c r="AB3345" t="s">
        <v>1176</v>
      </c>
      <c r="AC3345" t="s">
        <v>758</v>
      </c>
      <c r="AD3345" t="s">
        <v>1176</v>
      </c>
      <c r="AE3345" t="s">
        <v>766</v>
      </c>
      <c r="AF3345" t="s">
        <v>882</v>
      </c>
      <c r="AG3345" t="s">
        <v>761</v>
      </c>
      <c r="AH3345" t="s">
        <v>762</v>
      </c>
      <c r="AI3345" t="s">
        <v>883</v>
      </c>
      <c r="AJ3345">
        <v>-914.59</v>
      </c>
      <c r="AK3345">
        <v>0</v>
      </c>
      <c r="AL3345">
        <v>0</v>
      </c>
      <c r="AM3345" t="s">
        <v>764</v>
      </c>
      <c r="AN3345" t="s">
        <v>764</v>
      </c>
      <c r="AO3345" t="s">
        <v>764</v>
      </c>
    </row>
    <row r="3346" spans="1:41" x14ac:dyDescent="0.35">
      <c r="A3346">
        <v>1022715</v>
      </c>
      <c r="B3346" t="s">
        <v>740</v>
      </c>
      <c r="C3346" t="s">
        <v>741</v>
      </c>
      <c r="D3346" t="s">
        <v>408</v>
      </c>
      <c r="E3346" t="s">
        <v>512</v>
      </c>
      <c r="F3346" t="s">
        <v>834</v>
      </c>
      <c r="G3346">
        <v>2021</v>
      </c>
      <c r="H3346">
        <v>4</v>
      </c>
      <c r="I3346" t="s">
        <v>743</v>
      </c>
      <c r="J3346" s="29">
        <v>44316</v>
      </c>
      <c r="K3346" t="s">
        <v>744</v>
      </c>
      <c r="L3346" t="s">
        <v>745</v>
      </c>
      <c r="M3346" t="s">
        <v>835</v>
      </c>
      <c r="N3346" t="s">
        <v>836</v>
      </c>
      <c r="O3346" t="s">
        <v>837</v>
      </c>
      <c r="P3346" t="s">
        <v>673</v>
      </c>
      <c r="Q3346" t="s">
        <v>749</v>
      </c>
      <c r="R3346" t="s">
        <v>490</v>
      </c>
      <c r="S3346" t="s">
        <v>1040</v>
      </c>
      <c r="T3346" t="s">
        <v>751</v>
      </c>
      <c r="U3346" t="s">
        <v>752</v>
      </c>
      <c r="V3346" t="s">
        <v>753</v>
      </c>
      <c r="W3346" t="s">
        <v>469</v>
      </c>
      <c r="X3346" t="s">
        <v>1174</v>
      </c>
      <c r="Y3346" t="s">
        <v>755</v>
      </c>
      <c r="Z3346" t="s">
        <v>380</v>
      </c>
      <c r="AA3346" t="s">
        <v>1175</v>
      </c>
      <c r="AB3346" t="s">
        <v>1176</v>
      </c>
      <c r="AC3346" t="s">
        <v>758</v>
      </c>
      <c r="AD3346" t="s">
        <v>1176</v>
      </c>
      <c r="AE3346" t="s">
        <v>766</v>
      </c>
      <c r="AF3346" t="s">
        <v>882</v>
      </c>
      <c r="AG3346" t="s">
        <v>761</v>
      </c>
      <c r="AH3346" t="s">
        <v>762</v>
      </c>
      <c r="AI3346" t="s">
        <v>883</v>
      </c>
      <c r="AJ3346">
        <v>-1579.93</v>
      </c>
      <c r="AK3346">
        <v>0</v>
      </c>
      <c r="AL3346">
        <v>0</v>
      </c>
      <c r="AM3346" t="s">
        <v>764</v>
      </c>
      <c r="AN3346" t="s">
        <v>764</v>
      </c>
      <c r="AO3346" t="s">
        <v>764</v>
      </c>
    </row>
    <row r="3347" spans="1:41" x14ac:dyDescent="0.35">
      <c r="A3347">
        <v>1023874</v>
      </c>
      <c r="B3347" t="s">
        <v>740</v>
      </c>
      <c r="C3347" t="s">
        <v>741</v>
      </c>
      <c r="D3347" t="s">
        <v>408</v>
      </c>
      <c r="E3347" t="s">
        <v>551</v>
      </c>
      <c r="F3347" t="s">
        <v>834</v>
      </c>
      <c r="G3347">
        <v>2021</v>
      </c>
      <c r="H3347">
        <v>4</v>
      </c>
      <c r="I3347" t="s">
        <v>743</v>
      </c>
      <c r="J3347" s="29">
        <v>44316</v>
      </c>
      <c r="K3347" t="s">
        <v>744</v>
      </c>
      <c r="L3347" t="s">
        <v>745</v>
      </c>
      <c r="M3347" t="s">
        <v>835</v>
      </c>
      <c r="N3347" t="s">
        <v>836</v>
      </c>
      <c r="O3347" t="s">
        <v>837</v>
      </c>
      <c r="P3347" t="s">
        <v>673</v>
      </c>
      <c r="Q3347" t="s">
        <v>749</v>
      </c>
      <c r="R3347" t="s">
        <v>544</v>
      </c>
      <c r="S3347" t="s">
        <v>1038</v>
      </c>
      <c r="T3347" t="s">
        <v>751</v>
      </c>
      <c r="U3347" t="s">
        <v>752</v>
      </c>
      <c r="V3347" t="s">
        <v>753</v>
      </c>
      <c r="W3347" t="s">
        <v>409</v>
      </c>
      <c r="X3347" t="s">
        <v>1180</v>
      </c>
      <c r="Y3347" t="s">
        <v>755</v>
      </c>
      <c r="Z3347" t="s">
        <v>380</v>
      </c>
      <c r="AA3347" t="s">
        <v>1175</v>
      </c>
      <c r="AB3347" t="s">
        <v>1176</v>
      </c>
      <c r="AC3347" t="s">
        <v>758</v>
      </c>
      <c r="AD3347" t="s">
        <v>1176</v>
      </c>
      <c r="AE3347" t="s">
        <v>768</v>
      </c>
      <c r="AF3347" t="s">
        <v>882</v>
      </c>
      <c r="AG3347" t="s">
        <v>761</v>
      </c>
      <c r="AH3347" t="s">
        <v>762</v>
      </c>
      <c r="AI3347" t="s">
        <v>883</v>
      </c>
      <c r="AJ3347">
        <v>-1110.79</v>
      </c>
      <c r="AK3347">
        <v>0</v>
      </c>
      <c r="AL3347">
        <v>0</v>
      </c>
      <c r="AM3347" t="s">
        <v>764</v>
      </c>
      <c r="AN3347" t="s">
        <v>764</v>
      </c>
      <c r="AO3347" t="s">
        <v>764</v>
      </c>
    </row>
    <row r="3348" spans="1:41" x14ac:dyDescent="0.35">
      <c r="A3348">
        <v>1023875</v>
      </c>
      <c r="B3348" t="s">
        <v>740</v>
      </c>
      <c r="C3348" t="s">
        <v>741</v>
      </c>
      <c r="D3348" t="s">
        <v>408</v>
      </c>
      <c r="E3348" t="s">
        <v>552</v>
      </c>
      <c r="F3348" t="s">
        <v>834</v>
      </c>
      <c r="G3348">
        <v>2021</v>
      </c>
      <c r="H3348">
        <v>4</v>
      </c>
      <c r="I3348" t="s">
        <v>743</v>
      </c>
      <c r="J3348" s="29">
        <v>44316</v>
      </c>
      <c r="K3348" t="s">
        <v>744</v>
      </c>
      <c r="L3348" t="s">
        <v>745</v>
      </c>
      <c r="M3348" t="s">
        <v>835</v>
      </c>
      <c r="N3348" t="s">
        <v>836</v>
      </c>
      <c r="O3348" t="s">
        <v>837</v>
      </c>
      <c r="P3348" t="s">
        <v>673</v>
      </c>
      <c r="Q3348" t="s">
        <v>749</v>
      </c>
      <c r="R3348" t="s">
        <v>544</v>
      </c>
      <c r="S3348" t="s">
        <v>1038</v>
      </c>
      <c r="T3348" t="s">
        <v>751</v>
      </c>
      <c r="U3348" t="s">
        <v>752</v>
      </c>
      <c r="V3348" t="s">
        <v>753</v>
      </c>
      <c r="W3348" t="s">
        <v>429</v>
      </c>
      <c r="X3348" t="s">
        <v>1183</v>
      </c>
      <c r="Y3348" t="s">
        <v>755</v>
      </c>
      <c r="Z3348" t="s">
        <v>380</v>
      </c>
      <c r="AA3348" t="s">
        <v>1175</v>
      </c>
      <c r="AB3348" t="s">
        <v>1176</v>
      </c>
      <c r="AC3348" t="s">
        <v>758</v>
      </c>
      <c r="AD3348" t="s">
        <v>1176</v>
      </c>
      <c r="AE3348" t="s">
        <v>768</v>
      </c>
      <c r="AF3348" t="s">
        <v>882</v>
      </c>
      <c r="AG3348" t="s">
        <v>761</v>
      </c>
      <c r="AH3348" t="s">
        <v>762</v>
      </c>
      <c r="AI3348" t="s">
        <v>883</v>
      </c>
      <c r="AJ3348">
        <v>-3484.27</v>
      </c>
      <c r="AK3348">
        <v>0</v>
      </c>
      <c r="AL3348">
        <v>0</v>
      </c>
      <c r="AM3348" t="s">
        <v>764</v>
      </c>
      <c r="AN3348" t="s">
        <v>764</v>
      </c>
      <c r="AO3348" t="s">
        <v>764</v>
      </c>
    </row>
    <row r="3349" spans="1:41" x14ac:dyDescent="0.35">
      <c r="A3349">
        <v>1023876</v>
      </c>
      <c r="B3349" t="s">
        <v>740</v>
      </c>
      <c r="C3349" t="s">
        <v>741</v>
      </c>
      <c r="D3349" t="s">
        <v>408</v>
      </c>
      <c r="E3349" t="s">
        <v>553</v>
      </c>
      <c r="F3349" t="s">
        <v>834</v>
      </c>
      <c r="G3349">
        <v>2021</v>
      </c>
      <c r="H3349">
        <v>4</v>
      </c>
      <c r="I3349" t="s">
        <v>743</v>
      </c>
      <c r="J3349" s="29">
        <v>44316</v>
      </c>
      <c r="K3349" t="s">
        <v>744</v>
      </c>
      <c r="L3349" t="s">
        <v>745</v>
      </c>
      <c r="M3349" t="s">
        <v>835</v>
      </c>
      <c r="N3349" t="s">
        <v>836</v>
      </c>
      <c r="O3349" t="s">
        <v>837</v>
      </c>
      <c r="P3349" t="s">
        <v>673</v>
      </c>
      <c r="Q3349" t="s">
        <v>749</v>
      </c>
      <c r="R3349" t="s">
        <v>544</v>
      </c>
      <c r="S3349" t="s">
        <v>1038</v>
      </c>
      <c r="T3349" t="s">
        <v>751</v>
      </c>
      <c r="U3349" t="s">
        <v>752</v>
      </c>
      <c r="V3349" t="s">
        <v>753</v>
      </c>
      <c r="W3349" t="s">
        <v>431</v>
      </c>
      <c r="X3349" t="s">
        <v>1185</v>
      </c>
      <c r="Y3349" t="s">
        <v>755</v>
      </c>
      <c r="Z3349" t="s">
        <v>380</v>
      </c>
      <c r="AA3349" t="s">
        <v>1175</v>
      </c>
      <c r="AB3349" t="s">
        <v>1176</v>
      </c>
      <c r="AC3349" t="s">
        <v>758</v>
      </c>
      <c r="AD3349" t="s">
        <v>1176</v>
      </c>
      <c r="AE3349" t="s">
        <v>768</v>
      </c>
      <c r="AF3349" t="s">
        <v>882</v>
      </c>
      <c r="AG3349" t="s">
        <v>761</v>
      </c>
      <c r="AH3349" t="s">
        <v>762</v>
      </c>
      <c r="AI3349" t="s">
        <v>883</v>
      </c>
      <c r="AJ3349">
        <v>-3244.32</v>
      </c>
      <c r="AK3349">
        <v>0</v>
      </c>
      <c r="AL3349">
        <v>0</v>
      </c>
      <c r="AM3349" t="s">
        <v>764</v>
      </c>
      <c r="AN3349" t="s">
        <v>764</v>
      </c>
      <c r="AO3349" t="s">
        <v>764</v>
      </c>
    </row>
    <row r="3350" spans="1:41" x14ac:dyDescent="0.35">
      <c r="A3350">
        <v>1023879</v>
      </c>
      <c r="B3350" t="s">
        <v>740</v>
      </c>
      <c r="C3350" t="s">
        <v>741</v>
      </c>
      <c r="D3350" t="s">
        <v>408</v>
      </c>
      <c r="E3350" t="s">
        <v>556</v>
      </c>
      <c r="F3350" t="s">
        <v>834</v>
      </c>
      <c r="G3350">
        <v>2021</v>
      </c>
      <c r="H3350">
        <v>4</v>
      </c>
      <c r="I3350" t="s">
        <v>743</v>
      </c>
      <c r="J3350" s="29">
        <v>44316</v>
      </c>
      <c r="K3350" t="s">
        <v>744</v>
      </c>
      <c r="L3350" t="s">
        <v>745</v>
      </c>
      <c r="M3350" t="s">
        <v>835</v>
      </c>
      <c r="N3350" t="s">
        <v>836</v>
      </c>
      <c r="O3350" t="s">
        <v>837</v>
      </c>
      <c r="P3350" t="s">
        <v>673</v>
      </c>
      <c r="Q3350" t="s">
        <v>749</v>
      </c>
      <c r="R3350" t="s">
        <v>544</v>
      </c>
      <c r="S3350" t="s">
        <v>1038</v>
      </c>
      <c r="T3350" t="s">
        <v>751</v>
      </c>
      <c r="U3350" t="s">
        <v>752</v>
      </c>
      <c r="V3350" t="s">
        <v>753</v>
      </c>
      <c r="W3350" t="s">
        <v>451</v>
      </c>
      <c r="X3350" t="s">
        <v>1186</v>
      </c>
      <c r="Y3350" t="s">
        <v>755</v>
      </c>
      <c r="Z3350" t="s">
        <v>380</v>
      </c>
      <c r="AA3350" t="s">
        <v>1175</v>
      </c>
      <c r="AB3350" t="s">
        <v>1176</v>
      </c>
      <c r="AC3350" t="s">
        <v>758</v>
      </c>
      <c r="AD3350" t="s">
        <v>1176</v>
      </c>
      <c r="AE3350" t="s">
        <v>768</v>
      </c>
      <c r="AF3350" t="s">
        <v>882</v>
      </c>
      <c r="AG3350" t="s">
        <v>761</v>
      </c>
      <c r="AH3350" t="s">
        <v>762</v>
      </c>
      <c r="AI3350" t="s">
        <v>883</v>
      </c>
      <c r="AJ3350">
        <v>-810.54</v>
      </c>
      <c r="AK3350">
        <v>0</v>
      </c>
      <c r="AL3350">
        <v>0</v>
      </c>
      <c r="AM3350" t="s">
        <v>764</v>
      </c>
      <c r="AN3350" t="s">
        <v>764</v>
      </c>
      <c r="AO3350" t="s">
        <v>764</v>
      </c>
    </row>
    <row r="3351" spans="1:41" x14ac:dyDescent="0.35">
      <c r="A3351">
        <v>1023880</v>
      </c>
      <c r="B3351" t="s">
        <v>740</v>
      </c>
      <c r="C3351" t="s">
        <v>741</v>
      </c>
      <c r="D3351" t="s">
        <v>408</v>
      </c>
      <c r="E3351" t="s">
        <v>557</v>
      </c>
      <c r="F3351" t="s">
        <v>834</v>
      </c>
      <c r="G3351">
        <v>2021</v>
      </c>
      <c r="H3351">
        <v>4</v>
      </c>
      <c r="I3351" t="s">
        <v>743</v>
      </c>
      <c r="J3351" s="29">
        <v>44316</v>
      </c>
      <c r="K3351" t="s">
        <v>744</v>
      </c>
      <c r="L3351" t="s">
        <v>745</v>
      </c>
      <c r="M3351" t="s">
        <v>835</v>
      </c>
      <c r="N3351" t="s">
        <v>836</v>
      </c>
      <c r="O3351" t="s">
        <v>837</v>
      </c>
      <c r="P3351" t="s">
        <v>673</v>
      </c>
      <c r="Q3351" t="s">
        <v>749</v>
      </c>
      <c r="R3351" t="s">
        <v>544</v>
      </c>
      <c r="S3351" t="s">
        <v>1038</v>
      </c>
      <c r="T3351" t="s">
        <v>751</v>
      </c>
      <c r="U3351" t="s">
        <v>752</v>
      </c>
      <c r="V3351" t="s">
        <v>753</v>
      </c>
      <c r="W3351" t="s">
        <v>457</v>
      </c>
      <c r="X3351" t="s">
        <v>1181</v>
      </c>
      <c r="Y3351" t="s">
        <v>755</v>
      </c>
      <c r="Z3351" t="s">
        <v>380</v>
      </c>
      <c r="AA3351" t="s">
        <v>1175</v>
      </c>
      <c r="AB3351" t="s">
        <v>1176</v>
      </c>
      <c r="AC3351" t="s">
        <v>758</v>
      </c>
      <c r="AD3351" t="s">
        <v>1176</v>
      </c>
      <c r="AE3351" t="s">
        <v>768</v>
      </c>
      <c r="AF3351" t="s">
        <v>882</v>
      </c>
      <c r="AG3351" t="s">
        <v>761</v>
      </c>
      <c r="AH3351" t="s">
        <v>762</v>
      </c>
      <c r="AI3351" t="s">
        <v>883</v>
      </c>
      <c r="AJ3351">
        <v>-1458.47</v>
      </c>
      <c r="AK3351">
        <v>0</v>
      </c>
      <c r="AL3351">
        <v>0</v>
      </c>
      <c r="AM3351" t="s">
        <v>764</v>
      </c>
      <c r="AN3351" t="s">
        <v>764</v>
      </c>
      <c r="AO3351" t="s">
        <v>764</v>
      </c>
    </row>
    <row r="3352" spans="1:41" x14ac:dyDescent="0.35">
      <c r="A3352">
        <v>1023881</v>
      </c>
      <c r="B3352" t="s">
        <v>740</v>
      </c>
      <c r="C3352" t="s">
        <v>741</v>
      </c>
      <c r="D3352" t="s">
        <v>408</v>
      </c>
      <c r="E3352" t="s">
        <v>558</v>
      </c>
      <c r="F3352" t="s">
        <v>834</v>
      </c>
      <c r="G3352">
        <v>2021</v>
      </c>
      <c r="H3352">
        <v>4</v>
      </c>
      <c r="I3352" t="s">
        <v>743</v>
      </c>
      <c r="J3352" s="29">
        <v>44316</v>
      </c>
      <c r="K3352" t="s">
        <v>744</v>
      </c>
      <c r="L3352" t="s">
        <v>745</v>
      </c>
      <c r="M3352" t="s">
        <v>835</v>
      </c>
      <c r="N3352" t="s">
        <v>836</v>
      </c>
      <c r="O3352" t="s">
        <v>837</v>
      </c>
      <c r="P3352" t="s">
        <v>673</v>
      </c>
      <c r="Q3352" t="s">
        <v>749</v>
      </c>
      <c r="R3352" t="s">
        <v>544</v>
      </c>
      <c r="S3352" t="s">
        <v>1038</v>
      </c>
      <c r="T3352" t="s">
        <v>751</v>
      </c>
      <c r="U3352" t="s">
        <v>752</v>
      </c>
      <c r="V3352" t="s">
        <v>753</v>
      </c>
      <c r="W3352" t="s">
        <v>467</v>
      </c>
      <c r="X3352" t="s">
        <v>1177</v>
      </c>
      <c r="Y3352" t="s">
        <v>755</v>
      </c>
      <c r="Z3352" t="s">
        <v>380</v>
      </c>
      <c r="AA3352" t="s">
        <v>1175</v>
      </c>
      <c r="AB3352" t="s">
        <v>1176</v>
      </c>
      <c r="AC3352" t="s">
        <v>758</v>
      </c>
      <c r="AD3352" t="s">
        <v>1176</v>
      </c>
      <c r="AE3352" t="s">
        <v>768</v>
      </c>
      <c r="AF3352" t="s">
        <v>882</v>
      </c>
      <c r="AG3352" t="s">
        <v>761</v>
      </c>
      <c r="AH3352" t="s">
        <v>762</v>
      </c>
      <c r="AI3352" t="s">
        <v>883</v>
      </c>
      <c r="AJ3352">
        <v>-1140.1400000000001</v>
      </c>
      <c r="AK3352">
        <v>0</v>
      </c>
      <c r="AL3352">
        <v>0</v>
      </c>
      <c r="AM3352" t="s">
        <v>764</v>
      </c>
      <c r="AN3352" t="s">
        <v>764</v>
      </c>
      <c r="AO3352" t="s">
        <v>764</v>
      </c>
    </row>
    <row r="3353" spans="1:41" x14ac:dyDescent="0.35">
      <c r="A3353">
        <v>1023877</v>
      </c>
      <c r="B3353" t="s">
        <v>740</v>
      </c>
      <c r="C3353" t="s">
        <v>741</v>
      </c>
      <c r="D3353" t="s">
        <v>408</v>
      </c>
      <c r="E3353" t="s">
        <v>554</v>
      </c>
      <c r="F3353" t="s">
        <v>834</v>
      </c>
      <c r="G3353">
        <v>2021</v>
      </c>
      <c r="H3353">
        <v>4</v>
      </c>
      <c r="I3353" t="s">
        <v>743</v>
      </c>
      <c r="J3353" s="29">
        <v>44316</v>
      </c>
      <c r="K3353" t="s">
        <v>744</v>
      </c>
      <c r="L3353" t="s">
        <v>745</v>
      </c>
      <c r="M3353" t="s">
        <v>835</v>
      </c>
      <c r="N3353" t="s">
        <v>836</v>
      </c>
      <c r="O3353" t="s">
        <v>837</v>
      </c>
      <c r="P3353" t="s">
        <v>673</v>
      </c>
      <c r="Q3353" t="s">
        <v>749</v>
      </c>
      <c r="R3353" t="s">
        <v>544</v>
      </c>
      <c r="S3353" t="s">
        <v>1038</v>
      </c>
      <c r="T3353" t="s">
        <v>751</v>
      </c>
      <c r="U3353" t="s">
        <v>752</v>
      </c>
      <c r="V3353" t="s">
        <v>753</v>
      </c>
      <c r="W3353" t="s">
        <v>435</v>
      </c>
      <c r="X3353" t="s">
        <v>1182</v>
      </c>
      <c r="Y3353" t="s">
        <v>755</v>
      </c>
      <c r="Z3353" t="s">
        <v>380</v>
      </c>
      <c r="AA3353" t="s">
        <v>1175</v>
      </c>
      <c r="AB3353" t="s">
        <v>1176</v>
      </c>
      <c r="AC3353" t="s">
        <v>758</v>
      </c>
      <c r="AD3353" t="s">
        <v>1176</v>
      </c>
      <c r="AE3353" t="s">
        <v>768</v>
      </c>
      <c r="AF3353" t="s">
        <v>882</v>
      </c>
      <c r="AG3353" t="s">
        <v>761</v>
      </c>
      <c r="AH3353" t="s">
        <v>762</v>
      </c>
      <c r="AI3353" t="s">
        <v>883</v>
      </c>
      <c r="AJ3353">
        <v>-3886.56</v>
      </c>
      <c r="AK3353">
        <v>0</v>
      </c>
      <c r="AL3353">
        <v>0</v>
      </c>
      <c r="AM3353" t="s">
        <v>764</v>
      </c>
      <c r="AN3353" t="s">
        <v>764</v>
      </c>
      <c r="AO3353" t="s">
        <v>764</v>
      </c>
    </row>
    <row r="3354" spans="1:41" x14ac:dyDescent="0.35">
      <c r="A3354">
        <v>1023882</v>
      </c>
      <c r="B3354" t="s">
        <v>740</v>
      </c>
      <c r="C3354" t="s">
        <v>741</v>
      </c>
      <c r="D3354" t="s">
        <v>408</v>
      </c>
      <c r="E3354" t="s">
        <v>559</v>
      </c>
      <c r="F3354" t="s">
        <v>834</v>
      </c>
      <c r="G3354">
        <v>2021</v>
      </c>
      <c r="H3354">
        <v>4</v>
      </c>
      <c r="I3354" t="s">
        <v>743</v>
      </c>
      <c r="J3354" s="29">
        <v>44316</v>
      </c>
      <c r="K3354" t="s">
        <v>744</v>
      </c>
      <c r="L3354" t="s">
        <v>745</v>
      </c>
      <c r="M3354" t="s">
        <v>835</v>
      </c>
      <c r="N3354" t="s">
        <v>836</v>
      </c>
      <c r="O3354" t="s">
        <v>837</v>
      </c>
      <c r="P3354" t="s">
        <v>673</v>
      </c>
      <c r="Q3354" t="s">
        <v>749</v>
      </c>
      <c r="R3354" t="s">
        <v>544</v>
      </c>
      <c r="S3354" t="s">
        <v>1038</v>
      </c>
      <c r="T3354" t="s">
        <v>751</v>
      </c>
      <c r="U3354" t="s">
        <v>752</v>
      </c>
      <c r="V3354" t="s">
        <v>753</v>
      </c>
      <c r="W3354" t="s">
        <v>469</v>
      </c>
      <c r="X3354" t="s">
        <v>1174</v>
      </c>
      <c r="Y3354" t="s">
        <v>755</v>
      </c>
      <c r="Z3354" t="s">
        <v>380</v>
      </c>
      <c r="AA3354" t="s">
        <v>1175</v>
      </c>
      <c r="AB3354" t="s">
        <v>1176</v>
      </c>
      <c r="AC3354" t="s">
        <v>758</v>
      </c>
      <c r="AD3354" t="s">
        <v>1176</v>
      </c>
      <c r="AE3354" t="s">
        <v>768</v>
      </c>
      <c r="AF3354" t="s">
        <v>882</v>
      </c>
      <c r="AG3354" t="s">
        <v>761</v>
      </c>
      <c r="AH3354" t="s">
        <v>762</v>
      </c>
      <c r="AI3354" t="s">
        <v>883</v>
      </c>
      <c r="AJ3354">
        <v>-3289.91</v>
      </c>
      <c r="AK3354">
        <v>0</v>
      </c>
      <c r="AL3354">
        <v>0</v>
      </c>
      <c r="AM3354" t="s">
        <v>764</v>
      </c>
      <c r="AN3354" t="s">
        <v>764</v>
      </c>
      <c r="AO3354" t="s">
        <v>764</v>
      </c>
    </row>
    <row r="3355" spans="1:41" x14ac:dyDescent="0.35">
      <c r="A3355">
        <v>1024749</v>
      </c>
      <c r="B3355" t="s">
        <v>740</v>
      </c>
      <c r="C3355" t="s">
        <v>741</v>
      </c>
      <c r="D3355" t="s">
        <v>408</v>
      </c>
      <c r="E3355" t="s">
        <v>484</v>
      </c>
      <c r="F3355" t="s">
        <v>834</v>
      </c>
      <c r="G3355">
        <v>2021</v>
      </c>
      <c r="H3355">
        <v>4</v>
      </c>
      <c r="I3355" t="s">
        <v>743</v>
      </c>
      <c r="J3355" s="29">
        <v>44316</v>
      </c>
      <c r="K3355" t="s">
        <v>744</v>
      </c>
      <c r="L3355" t="s">
        <v>745</v>
      </c>
      <c r="M3355" t="s">
        <v>835</v>
      </c>
      <c r="N3355" t="s">
        <v>836</v>
      </c>
      <c r="O3355" t="s">
        <v>837</v>
      </c>
      <c r="P3355" t="s">
        <v>673</v>
      </c>
      <c r="Q3355" t="s">
        <v>749</v>
      </c>
      <c r="R3355" t="s">
        <v>471</v>
      </c>
      <c r="S3355" t="s">
        <v>1041</v>
      </c>
      <c r="T3355" t="s">
        <v>751</v>
      </c>
      <c r="U3355" t="s">
        <v>752</v>
      </c>
      <c r="V3355" t="s">
        <v>753</v>
      </c>
      <c r="W3355" t="s">
        <v>435</v>
      </c>
      <c r="X3355" t="s">
        <v>1182</v>
      </c>
      <c r="Y3355" t="s">
        <v>755</v>
      </c>
      <c r="Z3355" t="s">
        <v>380</v>
      </c>
      <c r="AA3355" t="s">
        <v>1175</v>
      </c>
      <c r="AB3355" t="s">
        <v>1176</v>
      </c>
      <c r="AC3355" t="s">
        <v>758</v>
      </c>
      <c r="AD3355" t="s">
        <v>1176</v>
      </c>
      <c r="AE3355" t="s">
        <v>472</v>
      </c>
      <c r="AF3355" t="s">
        <v>882</v>
      </c>
      <c r="AG3355" t="s">
        <v>761</v>
      </c>
      <c r="AH3355" t="s">
        <v>762</v>
      </c>
      <c r="AI3355" t="s">
        <v>883</v>
      </c>
      <c r="AJ3355">
        <v>-18427.650000000001</v>
      </c>
      <c r="AK3355">
        <v>0</v>
      </c>
      <c r="AL3355">
        <v>0</v>
      </c>
      <c r="AM3355" t="s">
        <v>764</v>
      </c>
      <c r="AN3355" t="s">
        <v>764</v>
      </c>
      <c r="AO3355" t="s">
        <v>764</v>
      </c>
    </row>
    <row r="3356" spans="1:41" x14ac:dyDescent="0.35">
      <c r="A3356">
        <v>1024743</v>
      </c>
      <c r="B3356" t="s">
        <v>740</v>
      </c>
      <c r="C3356" t="s">
        <v>741</v>
      </c>
      <c r="D3356" t="s">
        <v>408</v>
      </c>
      <c r="E3356" t="s">
        <v>480</v>
      </c>
      <c r="F3356" t="s">
        <v>834</v>
      </c>
      <c r="G3356">
        <v>2021</v>
      </c>
      <c r="H3356">
        <v>4</v>
      </c>
      <c r="I3356" t="s">
        <v>743</v>
      </c>
      <c r="J3356" s="29">
        <v>44316</v>
      </c>
      <c r="K3356" t="s">
        <v>744</v>
      </c>
      <c r="L3356" t="s">
        <v>745</v>
      </c>
      <c r="M3356" t="s">
        <v>835</v>
      </c>
      <c r="N3356" t="s">
        <v>836</v>
      </c>
      <c r="O3356" t="s">
        <v>837</v>
      </c>
      <c r="P3356" t="s">
        <v>673</v>
      </c>
      <c r="Q3356" t="s">
        <v>749</v>
      </c>
      <c r="R3356" t="s">
        <v>471</v>
      </c>
      <c r="S3356" t="s">
        <v>1041</v>
      </c>
      <c r="T3356" t="s">
        <v>751</v>
      </c>
      <c r="U3356" t="s">
        <v>752</v>
      </c>
      <c r="V3356" t="s">
        <v>753</v>
      </c>
      <c r="W3356" t="s">
        <v>409</v>
      </c>
      <c r="X3356" t="s">
        <v>1180</v>
      </c>
      <c r="Y3356" t="s">
        <v>755</v>
      </c>
      <c r="Z3356" t="s">
        <v>380</v>
      </c>
      <c r="AA3356" t="s">
        <v>1175</v>
      </c>
      <c r="AB3356" t="s">
        <v>1176</v>
      </c>
      <c r="AC3356" t="s">
        <v>758</v>
      </c>
      <c r="AD3356" t="s">
        <v>1176</v>
      </c>
      <c r="AE3356" t="s">
        <v>472</v>
      </c>
      <c r="AF3356" t="s">
        <v>882</v>
      </c>
      <c r="AG3356" t="s">
        <v>761</v>
      </c>
      <c r="AH3356" t="s">
        <v>762</v>
      </c>
      <c r="AI3356" t="s">
        <v>883</v>
      </c>
      <c r="AJ3356">
        <v>-5760.8</v>
      </c>
      <c r="AK3356">
        <v>0</v>
      </c>
      <c r="AL3356">
        <v>0</v>
      </c>
      <c r="AM3356" t="s">
        <v>764</v>
      </c>
      <c r="AN3356" t="s">
        <v>764</v>
      </c>
      <c r="AO3356" t="s">
        <v>764</v>
      </c>
    </row>
    <row r="3357" spans="1:41" x14ac:dyDescent="0.35">
      <c r="A3357">
        <v>1024744</v>
      </c>
      <c r="B3357" t="s">
        <v>740</v>
      </c>
      <c r="C3357" t="s">
        <v>741</v>
      </c>
      <c r="D3357" t="s">
        <v>408</v>
      </c>
      <c r="E3357" t="s">
        <v>481</v>
      </c>
      <c r="F3357" t="s">
        <v>834</v>
      </c>
      <c r="G3357">
        <v>2021</v>
      </c>
      <c r="H3357">
        <v>4</v>
      </c>
      <c r="I3357" t="s">
        <v>743</v>
      </c>
      <c r="J3357" s="29">
        <v>44316</v>
      </c>
      <c r="K3357" t="s">
        <v>744</v>
      </c>
      <c r="L3357" t="s">
        <v>745</v>
      </c>
      <c r="M3357" t="s">
        <v>835</v>
      </c>
      <c r="N3357" t="s">
        <v>836</v>
      </c>
      <c r="O3357" t="s">
        <v>837</v>
      </c>
      <c r="P3357" t="s">
        <v>673</v>
      </c>
      <c r="Q3357" t="s">
        <v>749</v>
      </c>
      <c r="R3357" t="s">
        <v>471</v>
      </c>
      <c r="S3357" t="s">
        <v>1041</v>
      </c>
      <c r="T3357" t="s">
        <v>751</v>
      </c>
      <c r="U3357" t="s">
        <v>752</v>
      </c>
      <c r="V3357" t="s">
        <v>753</v>
      </c>
      <c r="W3357" t="s">
        <v>427</v>
      </c>
      <c r="X3357" t="s">
        <v>1179</v>
      </c>
      <c r="Y3357" t="s">
        <v>755</v>
      </c>
      <c r="Z3357" t="s">
        <v>380</v>
      </c>
      <c r="AA3357" t="s">
        <v>1175</v>
      </c>
      <c r="AB3357" t="s">
        <v>1176</v>
      </c>
      <c r="AC3357" t="s">
        <v>758</v>
      </c>
      <c r="AD3357" t="s">
        <v>1176</v>
      </c>
      <c r="AE3357" t="s">
        <v>472</v>
      </c>
      <c r="AF3357" t="s">
        <v>882</v>
      </c>
      <c r="AG3357" t="s">
        <v>761</v>
      </c>
      <c r="AH3357" t="s">
        <v>762</v>
      </c>
      <c r="AI3357" t="s">
        <v>883</v>
      </c>
      <c r="AJ3357">
        <v>-14251.63</v>
      </c>
      <c r="AK3357">
        <v>0</v>
      </c>
      <c r="AL3357">
        <v>0</v>
      </c>
      <c r="AM3357" t="s">
        <v>764</v>
      </c>
      <c r="AN3357" t="s">
        <v>764</v>
      </c>
      <c r="AO3357" t="s">
        <v>764</v>
      </c>
    </row>
    <row r="3358" spans="1:41" x14ac:dyDescent="0.35">
      <c r="A3358">
        <v>1024746</v>
      </c>
      <c r="B3358" t="s">
        <v>740</v>
      </c>
      <c r="C3358" t="s">
        <v>741</v>
      </c>
      <c r="D3358" t="s">
        <v>408</v>
      </c>
      <c r="E3358" t="s">
        <v>482</v>
      </c>
      <c r="F3358" t="s">
        <v>834</v>
      </c>
      <c r="G3358">
        <v>2021</v>
      </c>
      <c r="H3358">
        <v>4</v>
      </c>
      <c r="I3358" t="s">
        <v>743</v>
      </c>
      <c r="J3358" s="29">
        <v>44316</v>
      </c>
      <c r="K3358" t="s">
        <v>744</v>
      </c>
      <c r="L3358" t="s">
        <v>745</v>
      </c>
      <c r="M3358" t="s">
        <v>835</v>
      </c>
      <c r="N3358" t="s">
        <v>836</v>
      </c>
      <c r="O3358" t="s">
        <v>837</v>
      </c>
      <c r="P3358" t="s">
        <v>673</v>
      </c>
      <c r="Q3358" t="s">
        <v>749</v>
      </c>
      <c r="R3358" t="s">
        <v>471</v>
      </c>
      <c r="S3358" t="s">
        <v>1041</v>
      </c>
      <c r="T3358" t="s">
        <v>751</v>
      </c>
      <c r="U3358" t="s">
        <v>752</v>
      </c>
      <c r="V3358" t="s">
        <v>753</v>
      </c>
      <c r="W3358" t="s">
        <v>429</v>
      </c>
      <c r="X3358" t="s">
        <v>1183</v>
      </c>
      <c r="Y3358" t="s">
        <v>755</v>
      </c>
      <c r="Z3358" t="s">
        <v>380</v>
      </c>
      <c r="AA3358" t="s">
        <v>1175</v>
      </c>
      <c r="AB3358" t="s">
        <v>1176</v>
      </c>
      <c r="AC3358" t="s">
        <v>758</v>
      </c>
      <c r="AD3358" t="s">
        <v>1176</v>
      </c>
      <c r="AE3358" t="s">
        <v>472</v>
      </c>
      <c r="AF3358" t="s">
        <v>882</v>
      </c>
      <c r="AG3358" t="s">
        <v>761</v>
      </c>
      <c r="AH3358" t="s">
        <v>762</v>
      </c>
      <c r="AI3358" t="s">
        <v>883</v>
      </c>
      <c r="AJ3358">
        <v>-16352.9</v>
      </c>
      <c r="AK3358">
        <v>0</v>
      </c>
      <c r="AL3358">
        <v>0</v>
      </c>
      <c r="AM3358" t="s">
        <v>764</v>
      </c>
      <c r="AN3358" t="s">
        <v>764</v>
      </c>
      <c r="AO3358" t="s">
        <v>764</v>
      </c>
    </row>
    <row r="3359" spans="1:41" x14ac:dyDescent="0.35">
      <c r="A3359">
        <v>1024750</v>
      </c>
      <c r="B3359" t="s">
        <v>740</v>
      </c>
      <c r="C3359" t="s">
        <v>741</v>
      </c>
      <c r="D3359" t="s">
        <v>408</v>
      </c>
      <c r="E3359" t="s">
        <v>485</v>
      </c>
      <c r="F3359" t="s">
        <v>834</v>
      </c>
      <c r="G3359">
        <v>2021</v>
      </c>
      <c r="H3359">
        <v>4</v>
      </c>
      <c r="I3359" t="s">
        <v>743</v>
      </c>
      <c r="J3359" s="29">
        <v>44316</v>
      </c>
      <c r="K3359" t="s">
        <v>744</v>
      </c>
      <c r="L3359" t="s">
        <v>745</v>
      </c>
      <c r="M3359" t="s">
        <v>835</v>
      </c>
      <c r="N3359" t="s">
        <v>836</v>
      </c>
      <c r="O3359" t="s">
        <v>837</v>
      </c>
      <c r="P3359" t="s">
        <v>673</v>
      </c>
      <c r="Q3359" t="s">
        <v>749</v>
      </c>
      <c r="R3359" t="s">
        <v>471</v>
      </c>
      <c r="S3359" t="s">
        <v>1041</v>
      </c>
      <c r="T3359" t="s">
        <v>751</v>
      </c>
      <c r="U3359" t="s">
        <v>752</v>
      </c>
      <c r="V3359" t="s">
        <v>753</v>
      </c>
      <c r="W3359" t="s">
        <v>451</v>
      </c>
      <c r="X3359" t="s">
        <v>1186</v>
      </c>
      <c r="Y3359" t="s">
        <v>755</v>
      </c>
      <c r="Z3359" t="s">
        <v>380</v>
      </c>
      <c r="AA3359" t="s">
        <v>1175</v>
      </c>
      <c r="AB3359" t="s">
        <v>1176</v>
      </c>
      <c r="AC3359" t="s">
        <v>758</v>
      </c>
      <c r="AD3359" t="s">
        <v>1176</v>
      </c>
      <c r="AE3359" t="s">
        <v>472</v>
      </c>
      <c r="AF3359" t="s">
        <v>882</v>
      </c>
      <c r="AG3359" t="s">
        <v>761</v>
      </c>
      <c r="AH3359" t="s">
        <v>762</v>
      </c>
      <c r="AI3359" t="s">
        <v>883</v>
      </c>
      <c r="AJ3359">
        <v>-10595.63</v>
      </c>
      <c r="AK3359">
        <v>0</v>
      </c>
      <c r="AL3359">
        <v>0</v>
      </c>
      <c r="AM3359" t="s">
        <v>764</v>
      </c>
      <c r="AN3359" t="s">
        <v>764</v>
      </c>
      <c r="AO3359" t="s">
        <v>764</v>
      </c>
    </row>
    <row r="3360" spans="1:41" x14ac:dyDescent="0.35">
      <c r="A3360">
        <v>1024747</v>
      </c>
      <c r="B3360" t="s">
        <v>740</v>
      </c>
      <c r="C3360" t="s">
        <v>741</v>
      </c>
      <c r="D3360" t="s">
        <v>408</v>
      </c>
      <c r="E3360" t="s">
        <v>483</v>
      </c>
      <c r="F3360" t="s">
        <v>834</v>
      </c>
      <c r="G3360">
        <v>2021</v>
      </c>
      <c r="H3360">
        <v>4</v>
      </c>
      <c r="I3360" t="s">
        <v>743</v>
      </c>
      <c r="J3360" s="29">
        <v>44316</v>
      </c>
      <c r="K3360" t="s">
        <v>744</v>
      </c>
      <c r="L3360" t="s">
        <v>745</v>
      </c>
      <c r="M3360" t="s">
        <v>835</v>
      </c>
      <c r="N3360" t="s">
        <v>836</v>
      </c>
      <c r="O3360" t="s">
        <v>837</v>
      </c>
      <c r="P3360" t="s">
        <v>673</v>
      </c>
      <c r="Q3360" t="s">
        <v>749</v>
      </c>
      <c r="R3360" t="s">
        <v>471</v>
      </c>
      <c r="S3360" t="s">
        <v>1041</v>
      </c>
      <c r="T3360" t="s">
        <v>751</v>
      </c>
      <c r="U3360" t="s">
        <v>752</v>
      </c>
      <c r="V3360" t="s">
        <v>753</v>
      </c>
      <c r="W3360" t="s">
        <v>433</v>
      </c>
      <c r="X3360" t="s">
        <v>1178</v>
      </c>
      <c r="Y3360" t="s">
        <v>755</v>
      </c>
      <c r="Z3360" t="s">
        <v>380</v>
      </c>
      <c r="AA3360" t="s">
        <v>1175</v>
      </c>
      <c r="AB3360" t="s">
        <v>1176</v>
      </c>
      <c r="AC3360" t="s">
        <v>758</v>
      </c>
      <c r="AD3360" t="s">
        <v>1176</v>
      </c>
      <c r="AE3360" t="s">
        <v>472</v>
      </c>
      <c r="AF3360" t="s">
        <v>882</v>
      </c>
      <c r="AG3360" t="s">
        <v>761</v>
      </c>
      <c r="AH3360" t="s">
        <v>762</v>
      </c>
      <c r="AI3360" t="s">
        <v>883</v>
      </c>
      <c r="AJ3360">
        <v>-8359.6299999999992</v>
      </c>
      <c r="AK3360">
        <v>0</v>
      </c>
      <c r="AL3360">
        <v>0</v>
      </c>
      <c r="AM3360" t="s">
        <v>764</v>
      </c>
      <c r="AN3360" t="s">
        <v>764</v>
      </c>
      <c r="AO3360" t="s">
        <v>764</v>
      </c>
    </row>
    <row r="3361" spans="1:41" x14ac:dyDescent="0.35">
      <c r="A3361">
        <v>1024751</v>
      </c>
      <c r="B3361" t="s">
        <v>740</v>
      </c>
      <c r="C3361" t="s">
        <v>741</v>
      </c>
      <c r="D3361" t="s">
        <v>408</v>
      </c>
      <c r="E3361" t="s">
        <v>486</v>
      </c>
      <c r="F3361" t="s">
        <v>834</v>
      </c>
      <c r="G3361">
        <v>2021</v>
      </c>
      <c r="H3361">
        <v>4</v>
      </c>
      <c r="I3361" t="s">
        <v>743</v>
      </c>
      <c r="J3361" s="29">
        <v>44316</v>
      </c>
      <c r="K3361" t="s">
        <v>744</v>
      </c>
      <c r="L3361" t="s">
        <v>745</v>
      </c>
      <c r="M3361" t="s">
        <v>835</v>
      </c>
      <c r="N3361" t="s">
        <v>836</v>
      </c>
      <c r="O3361" t="s">
        <v>837</v>
      </c>
      <c r="P3361" t="s">
        <v>673</v>
      </c>
      <c r="Q3361" t="s">
        <v>749</v>
      </c>
      <c r="R3361" t="s">
        <v>471</v>
      </c>
      <c r="S3361" t="s">
        <v>1041</v>
      </c>
      <c r="T3361" t="s">
        <v>751</v>
      </c>
      <c r="U3361" t="s">
        <v>752</v>
      </c>
      <c r="V3361" t="s">
        <v>753</v>
      </c>
      <c r="W3361" t="s">
        <v>457</v>
      </c>
      <c r="X3361" t="s">
        <v>1181</v>
      </c>
      <c r="Y3361" t="s">
        <v>755</v>
      </c>
      <c r="Z3361" t="s">
        <v>380</v>
      </c>
      <c r="AA3361" t="s">
        <v>1175</v>
      </c>
      <c r="AB3361" t="s">
        <v>1176</v>
      </c>
      <c r="AC3361" t="s">
        <v>758</v>
      </c>
      <c r="AD3361" t="s">
        <v>1176</v>
      </c>
      <c r="AE3361" t="s">
        <v>472</v>
      </c>
      <c r="AF3361" t="s">
        <v>882</v>
      </c>
      <c r="AG3361" t="s">
        <v>761</v>
      </c>
      <c r="AH3361" t="s">
        <v>762</v>
      </c>
      <c r="AI3361" t="s">
        <v>883</v>
      </c>
      <c r="AJ3361">
        <v>-9308.35</v>
      </c>
      <c r="AK3361">
        <v>0</v>
      </c>
      <c r="AL3361">
        <v>0</v>
      </c>
      <c r="AM3361" t="s">
        <v>764</v>
      </c>
      <c r="AN3361" t="s">
        <v>764</v>
      </c>
      <c r="AO3361" t="s">
        <v>764</v>
      </c>
    </row>
    <row r="3362" spans="1:41" x14ac:dyDescent="0.35">
      <c r="A3362">
        <v>1024752</v>
      </c>
      <c r="B3362" t="s">
        <v>740</v>
      </c>
      <c r="C3362" t="s">
        <v>741</v>
      </c>
      <c r="D3362" t="s">
        <v>408</v>
      </c>
      <c r="E3362" t="s">
        <v>487</v>
      </c>
      <c r="F3362" t="s">
        <v>834</v>
      </c>
      <c r="G3362">
        <v>2021</v>
      </c>
      <c r="H3362">
        <v>4</v>
      </c>
      <c r="I3362" t="s">
        <v>743</v>
      </c>
      <c r="J3362" s="29">
        <v>44316</v>
      </c>
      <c r="K3362" t="s">
        <v>744</v>
      </c>
      <c r="L3362" t="s">
        <v>745</v>
      </c>
      <c r="M3362" t="s">
        <v>835</v>
      </c>
      <c r="N3362" t="s">
        <v>836</v>
      </c>
      <c r="O3362" t="s">
        <v>837</v>
      </c>
      <c r="P3362" t="s">
        <v>673</v>
      </c>
      <c r="Q3362" t="s">
        <v>749</v>
      </c>
      <c r="R3362" t="s">
        <v>471</v>
      </c>
      <c r="S3362" t="s">
        <v>1041</v>
      </c>
      <c r="T3362" t="s">
        <v>751</v>
      </c>
      <c r="U3362" t="s">
        <v>752</v>
      </c>
      <c r="V3362" t="s">
        <v>753</v>
      </c>
      <c r="W3362" t="s">
        <v>467</v>
      </c>
      <c r="X3362" t="s">
        <v>1177</v>
      </c>
      <c r="Y3362" t="s">
        <v>755</v>
      </c>
      <c r="Z3362" t="s">
        <v>380</v>
      </c>
      <c r="AA3362" t="s">
        <v>1175</v>
      </c>
      <c r="AB3362" t="s">
        <v>1176</v>
      </c>
      <c r="AC3362" t="s">
        <v>758</v>
      </c>
      <c r="AD3362" t="s">
        <v>1176</v>
      </c>
      <c r="AE3362" t="s">
        <v>472</v>
      </c>
      <c r="AF3362" t="s">
        <v>882</v>
      </c>
      <c r="AG3362" t="s">
        <v>761</v>
      </c>
      <c r="AH3362" t="s">
        <v>762</v>
      </c>
      <c r="AI3362" t="s">
        <v>883</v>
      </c>
      <c r="AJ3362">
        <v>-11113.1</v>
      </c>
      <c r="AK3362">
        <v>0</v>
      </c>
      <c r="AL3362">
        <v>0</v>
      </c>
      <c r="AM3362" t="s">
        <v>764</v>
      </c>
      <c r="AN3362" t="s">
        <v>764</v>
      </c>
      <c r="AO3362" t="s">
        <v>764</v>
      </c>
    </row>
    <row r="3363" spans="1:41" x14ac:dyDescent="0.35">
      <c r="A3363">
        <v>1024753</v>
      </c>
      <c r="B3363" t="s">
        <v>740</v>
      </c>
      <c r="C3363" t="s">
        <v>741</v>
      </c>
      <c r="D3363" t="s">
        <v>408</v>
      </c>
      <c r="E3363" t="s">
        <v>488</v>
      </c>
      <c r="F3363" t="s">
        <v>834</v>
      </c>
      <c r="G3363">
        <v>2021</v>
      </c>
      <c r="H3363">
        <v>4</v>
      </c>
      <c r="I3363" t="s">
        <v>743</v>
      </c>
      <c r="J3363" s="29">
        <v>44316</v>
      </c>
      <c r="K3363" t="s">
        <v>744</v>
      </c>
      <c r="L3363" t="s">
        <v>745</v>
      </c>
      <c r="M3363" t="s">
        <v>835</v>
      </c>
      <c r="N3363" t="s">
        <v>836</v>
      </c>
      <c r="O3363" t="s">
        <v>837</v>
      </c>
      <c r="P3363" t="s">
        <v>673</v>
      </c>
      <c r="Q3363" t="s">
        <v>749</v>
      </c>
      <c r="R3363" t="s">
        <v>471</v>
      </c>
      <c r="S3363" t="s">
        <v>1041</v>
      </c>
      <c r="T3363" t="s">
        <v>751</v>
      </c>
      <c r="U3363" t="s">
        <v>752</v>
      </c>
      <c r="V3363" t="s">
        <v>753</v>
      </c>
      <c r="W3363" t="s">
        <v>469</v>
      </c>
      <c r="X3363" t="s">
        <v>1174</v>
      </c>
      <c r="Y3363" t="s">
        <v>755</v>
      </c>
      <c r="Z3363" t="s">
        <v>380</v>
      </c>
      <c r="AA3363" t="s">
        <v>1175</v>
      </c>
      <c r="AB3363" t="s">
        <v>1176</v>
      </c>
      <c r="AC3363" t="s">
        <v>758</v>
      </c>
      <c r="AD3363" t="s">
        <v>1176</v>
      </c>
      <c r="AE3363" t="s">
        <v>472</v>
      </c>
      <c r="AF3363" t="s">
        <v>882</v>
      </c>
      <c r="AG3363" t="s">
        <v>761</v>
      </c>
      <c r="AH3363" t="s">
        <v>762</v>
      </c>
      <c r="AI3363" t="s">
        <v>883</v>
      </c>
      <c r="AJ3363">
        <v>-21055.48</v>
      </c>
      <c r="AK3363">
        <v>0</v>
      </c>
      <c r="AL3363">
        <v>0</v>
      </c>
      <c r="AM3363" t="s">
        <v>764</v>
      </c>
      <c r="AN3363" t="s">
        <v>764</v>
      </c>
      <c r="AO3363" t="s">
        <v>764</v>
      </c>
    </row>
    <row r="3364" spans="1:41" x14ac:dyDescent="0.35">
      <c r="A3364">
        <v>1025003</v>
      </c>
      <c r="B3364" t="s">
        <v>740</v>
      </c>
      <c r="C3364" t="s">
        <v>741</v>
      </c>
      <c r="D3364" t="s">
        <v>408</v>
      </c>
      <c r="E3364" t="s">
        <v>407</v>
      </c>
      <c r="F3364" t="s">
        <v>834</v>
      </c>
      <c r="G3364">
        <v>2021</v>
      </c>
      <c r="H3364">
        <v>4</v>
      </c>
      <c r="I3364" t="s">
        <v>743</v>
      </c>
      <c r="J3364" s="29">
        <v>44316</v>
      </c>
      <c r="K3364" t="s">
        <v>744</v>
      </c>
      <c r="L3364" t="s">
        <v>745</v>
      </c>
      <c r="M3364" t="s">
        <v>835</v>
      </c>
      <c r="N3364" t="s">
        <v>836</v>
      </c>
      <c r="O3364" t="s">
        <v>837</v>
      </c>
      <c r="P3364" t="s">
        <v>673</v>
      </c>
      <c r="Q3364" t="s">
        <v>749</v>
      </c>
      <c r="R3364" t="s">
        <v>376</v>
      </c>
      <c r="S3364" t="s">
        <v>1042</v>
      </c>
      <c r="T3364" t="s">
        <v>751</v>
      </c>
      <c r="U3364" t="s">
        <v>752</v>
      </c>
      <c r="V3364" t="s">
        <v>753</v>
      </c>
      <c r="W3364" t="s">
        <v>409</v>
      </c>
      <c r="X3364" t="s">
        <v>1180</v>
      </c>
      <c r="Y3364" t="s">
        <v>755</v>
      </c>
      <c r="Z3364" t="s">
        <v>380</v>
      </c>
      <c r="AA3364" t="s">
        <v>1175</v>
      </c>
      <c r="AB3364" t="s">
        <v>1176</v>
      </c>
      <c r="AC3364" t="s">
        <v>758</v>
      </c>
      <c r="AD3364" t="s">
        <v>1176</v>
      </c>
      <c r="AE3364" t="s">
        <v>768</v>
      </c>
      <c r="AF3364" t="s">
        <v>882</v>
      </c>
      <c r="AG3364" t="s">
        <v>761</v>
      </c>
      <c r="AH3364" t="s">
        <v>762</v>
      </c>
      <c r="AI3364" t="s">
        <v>883</v>
      </c>
      <c r="AJ3364">
        <v>-390.66</v>
      </c>
      <c r="AK3364">
        <v>0</v>
      </c>
      <c r="AL3364">
        <v>0</v>
      </c>
      <c r="AM3364" t="s">
        <v>764</v>
      </c>
      <c r="AN3364" t="s">
        <v>764</v>
      </c>
      <c r="AO3364" t="s">
        <v>764</v>
      </c>
    </row>
    <row r="3365" spans="1:41" x14ac:dyDescent="0.35">
      <c r="A3365">
        <v>1025004</v>
      </c>
      <c r="B3365" t="s">
        <v>740</v>
      </c>
      <c r="C3365" t="s">
        <v>741</v>
      </c>
      <c r="D3365" t="s">
        <v>408</v>
      </c>
      <c r="E3365" t="s">
        <v>410</v>
      </c>
      <c r="F3365" t="s">
        <v>834</v>
      </c>
      <c r="G3365">
        <v>2021</v>
      </c>
      <c r="H3365">
        <v>4</v>
      </c>
      <c r="I3365" t="s">
        <v>743</v>
      </c>
      <c r="J3365" s="29">
        <v>44316</v>
      </c>
      <c r="K3365" t="s">
        <v>744</v>
      </c>
      <c r="L3365" t="s">
        <v>745</v>
      </c>
      <c r="M3365" t="s">
        <v>835</v>
      </c>
      <c r="N3365" t="s">
        <v>836</v>
      </c>
      <c r="O3365" t="s">
        <v>837</v>
      </c>
      <c r="P3365" t="s">
        <v>673</v>
      </c>
      <c r="Q3365" t="s">
        <v>749</v>
      </c>
      <c r="R3365" t="s">
        <v>376</v>
      </c>
      <c r="S3365" t="s">
        <v>1042</v>
      </c>
      <c r="T3365" t="s">
        <v>751</v>
      </c>
      <c r="U3365" t="s">
        <v>752</v>
      </c>
      <c r="V3365" t="s">
        <v>753</v>
      </c>
      <c r="W3365" t="s">
        <v>411</v>
      </c>
      <c r="X3365" t="s">
        <v>1204</v>
      </c>
      <c r="Y3365" t="s">
        <v>755</v>
      </c>
      <c r="Z3365" t="s">
        <v>380</v>
      </c>
      <c r="AA3365" t="s">
        <v>1175</v>
      </c>
      <c r="AB3365" t="s">
        <v>1176</v>
      </c>
      <c r="AC3365" t="s">
        <v>758</v>
      </c>
      <c r="AD3365" t="s">
        <v>1176</v>
      </c>
      <c r="AE3365" t="s">
        <v>768</v>
      </c>
      <c r="AF3365" t="s">
        <v>882</v>
      </c>
      <c r="AG3365" t="s">
        <v>761</v>
      </c>
      <c r="AH3365" t="s">
        <v>762</v>
      </c>
      <c r="AI3365" t="s">
        <v>883</v>
      </c>
      <c r="AJ3365">
        <v>-294.79000000000002</v>
      </c>
      <c r="AK3365">
        <v>0</v>
      </c>
      <c r="AL3365">
        <v>0</v>
      </c>
      <c r="AM3365" t="s">
        <v>764</v>
      </c>
      <c r="AN3365" t="s">
        <v>764</v>
      </c>
      <c r="AO3365" t="s">
        <v>764</v>
      </c>
    </row>
    <row r="3366" spans="1:41" x14ac:dyDescent="0.35">
      <c r="A3366">
        <v>1025005</v>
      </c>
      <c r="B3366" t="s">
        <v>740</v>
      </c>
      <c r="C3366" t="s">
        <v>741</v>
      </c>
      <c r="D3366" t="s">
        <v>408</v>
      </c>
      <c r="E3366" t="s">
        <v>412</v>
      </c>
      <c r="F3366" t="s">
        <v>834</v>
      </c>
      <c r="G3366">
        <v>2021</v>
      </c>
      <c r="H3366">
        <v>4</v>
      </c>
      <c r="I3366" t="s">
        <v>743</v>
      </c>
      <c r="J3366" s="29">
        <v>44316</v>
      </c>
      <c r="K3366" t="s">
        <v>744</v>
      </c>
      <c r="L3366" t="s">
        <v>745</v>
      </c>
      <c r="M3366" t="s">
        <v>835</v>
      </c>
      <c r="N3366" t="s">
        <v>836</v>
      </c>
      <c r="O3366" t="s">
        <v>837</v>
      </c>
      <c r="P3366" t="s">
        <v>673</v>
      </c>
      <c r="Q3366" t="s">
        <v>749</v>
      </c>
      <c r="R3366" t="s">
        <v>376</v>
      </c>
      <c r="S3366" t="s">
        <v>1042</v>
      </c>
      <c r="T3366" t="s">
        <v>751</v>
      </c>
      <c r="U3366" t="s">
        <v>752</v>
      </c>
      <c r="V3366" t="s">
        <v>753</v>
      </c>
      <c r="W3366" t="s">
        <v>413</v>
      </c>
      <c r="X3366" t="s">
        <v>1206</v>
      </c>
      <c r="Y3366" t="s">
        <v>755</v>
      </c>
      <c r="Z3366" t="s">
        <v>380</v>
      </c>
      <c r="AA3366" t="s">
        <v>1175</v>
      </c>
      <c r="AB3366" t="s">
        <v>1176</v>
      </c>
      <c r="AC3366" t="s">
        <v>758</v>
      </c>
      <c r="AD3366" t="s">
        <v>1176</v>
      </c>
      <c r="AE3366" t="s">
        <v>768</v>
      </c>
      <c r="AF3366" t="s">
        <v>882</v>
      </c>
      <c r="AG3366" t="s">
        <v>761</v>
      </c>
      <c r="AH3366" t="s">
        <v>762</v>
      </c>
      <c r="AI3366" t="s">
        <v>883</v>
      </c>
      <c r="AJ3366">
        <v>-6.84</v>
      </c>
      <c r="AK3366">
        <v>0</v>
      </c>
      <c r="AL3366">
        <v>0</v>
      </c>
      <c r="AM3366" t="s">
        <v>764</v>
      </c>
      <c r="AN3366" t="s">
        <v>764</v>
      </c>
      <c r="AO3366" t="s">
        <v>764</v>
      </c>
    </row>
    <row r="3367" spans="1:41" x14ac:dyDescent="0.35">
      <c r="A3367">
        <v>1025007</v>
      </c>
      <c r="B3367" t="s">
        <v>740</v>
      </c>
      <c r="C3367" t="s">
        <v>741</v>
      </c>
      <c r="D3367" t="s">
        <v>408</v>
      </c>
      <c r="E3367" t="s">
        <v>416</v>
      </c>
      <c r="F3367" t="s">
        <v>834</v>
      </c>
      <c r="G3367">
        <v>2021</v>
      </c>
      <c r="H3367">
        <v>4</v>
      </c>
      <c r="I3367" t="s">
        <v>743</v>
      </c>
      <c r="J3367" s="29">
        <v>44316</v>
      </c>
      <c r="K3367" t="s">
        <v>744</v>
      </c>
      <c r="L3367" t="s">
        <v>745</v>
      </c>
      <c r="M3367" t="s">
        <v>835</v>
      </c>
      <c r="N3367" t="s">
        <v>836</v>
      </c>
      <c r="O3367" t="s">
        <v>837</v>
      </c>
      <c r="P3367" t="s">
        <v>673</v>
      </c>
      <c r="Q3367" t="s">
        <v>749</v>
      </c>
      <c r="R3367" t="s">
        <v>376</v>
      </c>
      <c r="S3367" t="s">
        <v>1042</v>
      </c>
      <c r="T3367" t="s">
        <v>751</v>
      </c>
      <c r="U3367" t="s">
        <v>752</v>
      </c>
      <c r="V3367" t="s">
        <v>753</v>
      </c>
      <c r="W3367" t="s">
        <v>417</v>
      </c>
      <c r="X3367" t="s">
        <v>1201</v>
      </c>
      <c r="Y3367" t="s">
        <v>755</v>
      </c>
      <c r="Z3367" t="s">
        <v>380</v>
      </c>
      <c r="AA3367" t="s">
        <v>1175</v>
      </c>
      <c r="AB3367" t="s">
        <v>1176</v>
      </c>
      <c r="AC3367" t="s">
        <v>758</v>
      </c>
      <c r="AD3367" t="s">
        <v>1176</v>
      </c>
      <c r="AE3367" t="s">
        <v>768</v>
      </c>
      <c r="AF3367" t="s">
        <v>882</v>
      </c>
      <c r="AG3367" t="s">
        <v>761</v>
      </c>
      <c r="AH3367" t="s">
        <v>762</v>
      </c>
      <c r="AI3367" t="s">
        <v>883</v>
      </c>
      <c r="AJ3367">
        <v>-1350.49</v>
      </c>
      <c r="AK3367">
        <v>0</v>
      </c>
      <c r="AL3367">
        <v>0</v>
      </c>
      <c r="AM3367" t="s">
        <v>764</v>
      </c>
      <c r="AN3367" t="s">
        <v>764</v>
      </c>
      <c r="AO3367" t="s">
        <v>764</v>
      </c>
    </row>
    <row r="3368" spans="1:41" x14ac:dyDescent="0.35">
      <c r="A3368">
        <v>1025009</v>
      </c>
      <c r="B3368" t="s">
        <v>740</v>
      </c>
      <c r="C3368" t="s">
        <v>741</v>
      </c>
      <c r="D3368" t="s">
        <v>408</v>
      </c>
      <c r="E3368" t="s">
        <v>420</v>
      </c>
      <c r="F3368" t="s">
        <v>834</v>
      </c>
      <c r="G3368">
        <v>2021</v>
      </c>
      <c r="H3368">
        <v>4</v>
      </c>
      <c r="I3368" t="s">
        <v>743</v>
      </c>
      <c r="J3368" s="29">
        <v>44316</v>
      </c>
      <c r="K3368" t="s">
        <v>744</v>
      </c>
      <c r="L3368" t="s">
        <v>745</v>
      </c>
      <c r="M3368" t="s">
        <v>835</v>
      </c>
      <c r="N3368" t="s">
        <v>836</v>
      </c>
      <c r="O3368" t="s">
        <v>837</v>
      </c>
      <c r="P3368" t="s">
        <v>673</v>
      </c>
      <c r="Q3368" t="s">
        <v>749</v>
      </c>
      <c r="R3368" t="s">
        <v>376</v>
      </c>
      <c r="S3368" t="s">
        <v>1042</v>
      </c>
      <c r="T3368" t="s">
        <v>751</v>
      </c>
      <c r="U3368" t="s">
        <v>752</v>
      </c>
      <c r="V3368" t="s">
        <v>753</v>
      </c>
      <c r="W3368" t="s">
        <v>421</v>
      </c>
      <c r="X3368" t="s">
        <v>1205</v>
      </c>
      <c r="Y3368" t="s">
        <v>755</v>
      </c>
      <c r="Z3368" t="s">
        <v>380</v>
      </c>
      <c r="AA3368" t="s">
        <v>1175</v>
      </c>
      <c r="AB3368" t="s">
        <v>1176</v>
      </c>
      <c r="AC3368" t="s">
        <v>758</v>
      </c>
      <c r="AD3368" t="s">
        <v>1176</v>
      </c>
      <c r="AE3368" t="s">
        <v>768</v>
      </c>
      <c r="AF3368" t="s">
        <v>882</v>
      </c>
      <c r="AG3368" t="s">
        <v>761</v>
      </c>
      <c r="AH3368" t="s">
        <v>762</v>
      </c>
      <c r="AI3368" t="s">
        <v>883</v>
      </c>
      <c r="AJ3368">
        <v>-1411.4</v>
      </c>
      <c r="AK3368">
        <v>0</v>
      </c>
      <c r="AL3368">
        <v>0</v>
      </c>
      <c r="AM3368" t="s">
        <v>764</v>
      </c>
      <c r="AN3368" t="s">
        <v>764</v>
      </c>
      <c r="AO3368" t="s">
        <v>764</v>
      </c>
    </row>
    <row r="3369" spans="1:41" x14ac:dyDescent="0.35">
      <c r="A3369">
        <v>1025010</v>
      </c>
      <c r="B3369" t="s">
        <v>740</v>
      </c>
      <c r="C3369" t="s">
        <v>741</v>
      </c>
      <c r="D3369" t="s">
        <v>408</v>
      </c>
      <c r="E3369" t="s">
        <v>422</v>
      </c>
      <c r="F3369" t="s">
        <v>834</v>
      </c>
      <c r="G3369">
        <v>2021</v>
      </c>
      <c r="H3369">
        <v>4</v>
      </c>
      <c r="I3369" t="s">
        <v>743</v>
      </c>
      <c r="J3369" s="29">
        <v>44316</v>
      </c>
      <c r="K3369" t="s">
        <v>744</v>
      </c>
      <c r="L3369" t="s">
        <v>745</v>
      </c>
      <c r="M3369" t="s">
        <v>835</v>
      </c>
      <c r="N3369" t="s">
        <v>836</v>
      </c>
      <c r="O3369" t="s">
        <v>837</v>
      </c>
      <c r="P3369" t="s">
        <v>673</v>
      </c>
      <c r="Q3369" t="s">
        <v>749</v>
      </c>
      <c r="R3369" t="s">
        <v>376</v>
      </c>
      <c r="S3369" t="s">
        <v>1042</v>
      </c>
      <c r="T3369" t="s">
        <v>751</v>
      </c>
      <c r="U3369" t="s">
        <v>752</v>
      </c>
      <c r="V3369" t="s">
        <v>753</v>
      </c>
      <c r="W3369" t="s">
        <v>423</v>
      </c>
      <c r="X3369" t="s">
        <v>1203</v>
      </c>
      <c r="Y3369" t="s">
        <v>755</v>
      </c>
      <c r="Z3369" t="s">
        <v>380</v>
      </c>
      <c r="AA3369" t="s">
        <v>1175</v>
      </c>
      <c r="AB3369" t="s">
        <v>1176</v>
      </c>
      <c r="AC3369" t="s">
        <v>758</v>
      </c>
      <c r="AD3369" t="s">
        <v>1176</v>
      </c>
      <c r="AE3369" t="s">
        <v>768</v>
      </c>
      <c r="AF3369" t="s">
        <v>882</v>
      </c>
      <c r="AG3369" t="s">
        <v>761</v>
      </c>
      <c r="AH3369" t="s">
        <v>762</v>
      </c>
      <c r="AI3369" t="s">
        <v>883</v>
      </c>
      <c r="AJ3369">
        <v>-124.44</v>
      </c>
      <c r="AK3369">
        <v>0</v>
      </c>
      <c r="AL3369">
        <v>0</v>
      </c>
      <c r="AM3369" t="s">
        <v>764</v>
      </c>
      <c r="AN3369" t="s">
        <v>764</v>
      </c>
      <c r="AO3369" t="s">
        <v>764</v>
      </c>
    </row>
    <row r="3370" spans="1:41" x14ac:dyDescent="0.35">
      <c r="A3370">
        <v>1025011</v>
      </c>
      <c r="B3370" t="s">
        <v>740</v>
      </c>
      <c r="C3370" t="s">
        <v>741</v>
      </c>
      <c r="D3370" t="s">
        <v>408</v>
      </c>
      <c r="E3370" t="s">
        <v>424</v>
      </c>
      <c r="F3370" t="s">
        <v>834</v>
      </c>
      <c r="G3370">
        <v>2021</v>
      </c>
      <c r="H3370">
        <v>4</v>
      </c>
      <c r="I3370" t="s">
        <v>743</v>
      </c>
      <c r="J3370" s="29">
        <v>44316</v>
      </c>
      <c r="K3370" t="s">
        <v>744</v>
      </c>
      <c r="L3370" t="s">
        <v>745</v>
      </c>
      <c r="M3370" t="s">
        <v>835</v>
      </c>
      <c r="N3370" t="s">
        <v>836</v>
      </c>
      <c r="O3370" t="s">
        <v>837</v>
      </c>
      <c r="P3370" t="s">
        <v>673</v>
      </c>
      <c r="Q3370" t="s">
        <v>749</v>
      </c>
      <c r="R3370" t="s">
        <v>376</v>
      </c>
      <c r="S3370" t="s">
        <v>1042</v>
      </c>
      <c r="T3370" t="s">
        <v>751</v>
      </c>
      <c r="U3370" t="s">
        <v>752</v>
      </c>
      <c r="V3370" t="s">
        <v>753</v>
      </c>
      <c r="W3370" t="s">
        <v>425</v>
      </c>
      <c r="X3370" t="s">
        <v>1200</v>
      </c>
      <c r="Y3370" t="s">
        <v>755</v>
      </c>
      <c r="Z3370" t="s">
        <v>380</v>
      </c>
      <c r="AA3370" t="s">
        <v>1175</v>
      </c>
      <c r="AB3370" t="s">
        <v>1176</v>
      </c>
      <c r="AC3370" t="s">
        <v>758</v>
      </c>
      <c r="AD3370" t="s">
        <v>1176</v>
      </c>
      <c r="AE3370" t="s">
        <v>768</v>
      </c>
      <c r="AF3370" t="s">
        <v>882</v>
      </c>
      <c r="AG3370" t="s">
        <v>761</v>
      </c>
      <c r="AH3370" t="s">
        <v>762</v>
      </c>
      <c r="AI3370" t="s">
        <v>883</v>
      </c>
      <c r="AJ3370">
        <v>-557.80999999999995</v>
      </c>
      <c r="AK3370">
        <v>0</v>
      </c>
      <c r="AL3370">
        <v>0</v>
      </c>
      <c r="AM3370" t="s">
        <v>764</v>
      </c>
      <c r="AN3370" t="s">
        <v>764</v>
      </c>
      <c r="AO3370" t="s">
        <v>764</v>
      </c>
    </row>
    <row r="3371" spans="1:41" x14ac:dyDescent="0.35">
      <c r="A3371">
        <v>1025012</v>
      </c>
      <c r="B3371" t="s">
        <v>740</v>
      </c>
      <c r="C3371" t="s">
        <v>741</v>
      </c>
      <c r="D3371" t="s">
        <v>408</v>
      </c>
      <c r="E3371" t="s">
        <v>426</v>
      </c>
      <c r="F3371" t="s">
        <v>834</v>
      </c>
      <c r="G3371">
        <v>2021</v>
      </c>
      <c r="H3371">
        <v>4</v>
      </c>
      <c r="I3371" t="s">
        <v>743</v>
      </c>
      <c r="J3371" s="29">
        <v>44316</v>
      </c>
      <c r="K3371" t="s">
        <v>744</v>
      </c>
      <c r="L3371" t="s">
        <v>745</v>
      </c>
      <c r="M3371" t="s">
        <v>835</v>
      </c>
      <c r="N3371" t="s">
        <v>836</v>
      </c>
      <c r="O3371" t="s">
        <v>837</v>
      </c>
      <c r="P3371" t="s">
        <v>673</v>
      </c>
      <c r="Q3371" t="s">
        <v>749</v>
      </c>
      <c r="R3371" t="s">
        <v>376</v>
      </c>
      <c r="S3371" t="s">
        <v>1042</v>
      </c>
      <c r="T3371" t="s">
        <v>751</v>
      </c>
      <c r="U3371" t="s">
        <v>752</v>
      </c>
      <c r="V3371" t="s">
        <v>753</v>
      </c>
      <c r="W3371" t="s">
        <v>427</v>
      </c>
      <c r="X3371" t="s">
        <v>1179</v>
      </c>
      <c r="Y3371" t="s">
        <v>755</v>
      </c>
      <c r="Z3371" t="s">
        <v>380</v>
      </c>
      <c r="AA3371" t="s">
        <v>1175</v>
      </c>
      <c r="AB3371" t="s">
        <v>1176</v>
      </c>
      <c r="AC3371" t="s">
        <v>758</v>
      </c>
      <c r="AD3371" t="s">
        <v>1176</v>
      </c>
      <c r="AE3371" t="s">
        <v>768</v>
      </c>
      <c r="AF3371" t="s">
        <v>882</v>
      </c>
      <c r="AG3371" t="s">
        <v>761</v>
      </c>
      <c r="AH3371" t="s">
        <v>762</v>
      </c>
      <c r="AI3371" t="s">
        <v>883</v>
      </c>
      <c r="AJ3371">
        <v>-4632.13</v>
      </c>
      <c r="AK3371">
        <v>0</v>
      </c>
      <c r="AL3371">
        <v>0</v>
      </c>
      <c r="AM3371" t="s">
        <v>764</v>
      </c>
      <c r="AN3371" t="s">
        <v>764</v>
      </c>
      <c r="AO3371" t="s">
        <v>764</v>
      </c>
    </row>
    <row r="3372" spans="1:41" x14ac:dyDescent="0.35">
      <c r="A3372">
        <v>1025013</v>
      </c>
      <c r="B3372" t="s">
        <v>740</v>
      </c>
      <c r="C3372" t="s">
        <v>741</v>
      </c>
      <c r="D3372" t="s">
        <v>408</v>
      </c>
      <c r="E3372" t="s">
        <v>428</v>
      </c>
      <c r="F3372" t="s">
        <v>834</v>
      </c>
      <c r="G3372">
        <v>2021</v>
      </c>
      <c r="H3372">
        <v>4</v>
      </c>
      <c r="I3372" t="s">
        <v>743</v>
      </c>
      <c r="J3372" s="29">
        <v>44316</v>
      </c>
      <c r="K3372" t="s">
        <v>744</v>
      </c>
      <c r="L3372" t="s">
        <v>745</v>
      </c>
      <c r="M3372" t="s">
        <v>835</v>
      </c>
      <c r="N3372" t="s">
        <v>836</v>
      </c>
      <c r="O3372" t="s">
        <v>837</v>
      </c>
      <c r="P3372" t="s">
        <v>673</v>
      </c>
      <c r="Q3372" t="s">
        <v>749</v>
      </c>
      <c r="R3372" t="s">
        <v>376</v>
      </c>
      <c r="S3372" t="s">
        <v>1042</v>
      </c>
      <c r="T3372" t="s">
        <v>751</v>
      </c>
      <c r="U3372" t="s">
        <v>752</v>
      </c>
      <c r="V3372" t="s">
        <v>753</v>
      </c>
      <c r="W3372" t="s">
        <v>429</v>
      </c>
      <c r="X3372" t="s">
        <v>1183</v>
      </c>
      <c r="Y3372" t="s">
        <v>755</v>
      </c>
      <c r="Z3372" t="s">
        <v>380</v>
      </c>
      <c r="AA3372" t="s">
        <v>1175</v>
      </c>
      <c r="AB3372" t="s">
        <v>1176</v>
      </c>
      <c r="AC3372" t="s">
        <v>758</v>
      </c>
      <c r="AD3372" t="s">
        <v>1176</v>
      </c>
      <c r="AE3372" t="s">
        <v>768</v>
      </c>
      <c r="AF3372" t="s">
        <v>882</v>
      </c>
      <c r="AG3372" t="s">
        <v>761</v>
      </c>
      <c r="AH3372" t="s">
        <v>762</v>
      </c>
      <c r="AI3372" t="s">
        <v>883</v>
      </c>
      <c r="AJ3372">
        <v>-1999.2</v>
      </c>
      <c r="AK3372">
        <v>0</v>
      </c>
      <c r="AL3372">
        <v>0</v>
      </c>
      <c r="AM3372" t="s">
        <v>764</v>
      </c>
      <c r="AN3372" t="s">
        <v>764</v>
      </c>
      <c r="AO3372" t="s">
        <v>764</v>
      </c>
    </row>
    <row r="3373" spans="1:41" x14ac:dyDescent="0.35">
      <c r="A3373">
        <v>1025014</v>
      </c>
      <c r="B3373" t="s">
        <v>740</v>
      </c>
      <c r="C3373" t="s">
        <v>741</v>
      </c>
      <c r="D3373" t="s">
        <v>408</v>
      </c>
      <c r="E3373" t="s">
        <v>432</v>
      </c>
      <c r="F3373" t="s">
        <v>834</v>
      </c>
      <c r="G3373">
        <v>2021</v>
      </c>
      <c r="H3373">
        <v>4</v>
      </c>
      <c r="I3373" t="s">
        <v>743</v>
      </c>
      <c r="J3373" s="29">
        <v>44316</v>
      </c>
      <c r="K3373" t="s">
        <v>744</v>
      </c>
      <c r="L3373" t="s">
        <v>745</v>
      </c>
      <c r="M3373" t="s">
        <v>835</v>
      </c>
      <c r="N3373" t="s">
        <v>836</v>
      </c>
      <c r="O3373" t="s">
        <v>837</v>
      </c>
      <c r="P3373" t="s">
        <v>673</v>
      </c>
      <c r="Q3373" t="s">
        <v>749</v>
      </c>
      <c r="R3373" t="s">
        <v>376</v>
      </c>
      <c r="S3373" t="s">
        <v>1042</v>
      </c>
      <c r="T3373" t="s">
        <v>751</v>
      </c>
      <c r="U3373" t="s">
        <v>752</v>
      </c>
      <c r="V3373" t="s">
        <v>753</v>
      </c>
      <c r="W3373" t="s">
        <v>433</v>
      </c>
      <c r="X3373" t="s">
        <v>1178</v>
      </c>
      <c r="Y3373" t="s">
        <v>755</v>
      </c>
      <c r="Z3373" t="s">
        <v>380</v>
      </c>
      <c r="AA3373" t="s">
        <v>1175</v>
      </c>
      <c r="AB3373" t="s">
        <v>1176</v>
      </c>
      <c r="AC3373" t="s">
        <v>758</v>
      </c>
      <c r="AD3373" t="s">
        <v>1176</v>
      </c>
      <c r="AE3373" t="s">
        <v>768</v>
      </c>
      <c r="AF3373" t="s">
        <v>882</v>
      </c>
      <c r="AG3373" t="s">
        <v>761</v>
      </c>
      <c r="AH3373" t="s">
        <v>762</v>
      </c>
      <c r="AI3373" t="s">
        <v>883</v>
      </c>
      <c r="AJ3373">
        <v>-5750.61</v>
      </c>
      <c r="AK3373">
        <v>0</v>
      </c>
      <c r="AL3373">
        <v>0</v>
      </c>
      <c r="AM3373" t="s">
        <v>764</v>
      </c>
      <c r="AN3373" t="s">
        <v>764</v>
      </c>
      <c r="AO3373" t="s">
        <v>764</v>
      </c>
    </row>
    <row r="3374" spans="1:41" x14ac:dyDescent="0.35">
      <c r="A3374">
        <v>1025016</v>
      </c>
      <c r="B3374" t="s">
        <v>740</v>
      </c>
      <c r="C3374" t="s">
        <v>741</v>
      </c>
      <c r="D3374" t="s">
        <v>408</v>
      </c>
      <c r="E3374" t="s">
        <v>438</v>
      </c>
      <c r="F3374" t="s">
        <v>834</v>
      </c>
      <c r="G3374">
        <v>2021</v>
      </c>
      <c r="H3374">
        <v>4</v>
      </c>
      <c r="I3374" t="s">
        <v>743</v>
      </c>
      <c r="J3374" s="29">
        <v>44316</v>
      </c>
      <c r="K3374" t="s">
        <v>744</v>
      </c>
      <c r="L3374" t="s">
        <v>745</v>
      </c>
      <c r="M3374" t="s">
        <v>835</v>
      </c>
      <c r="N3374" t="s">
        <v>836</v>
      </c>
      <c r="O3374" t="s">
        <v>837</v>
      </c>
      <c r="P3374" t="s">
        <v>673</v>
      </c>
      <c r="Q3374" t="s">
        <v>749</v>
      </c>
      <c r="R3374" t="s">
        <v>376</v>
      </c>
      <c r="S3374" t="s">
        <v>1042</v>
      </c>
      <c r="T3374" t="s">
        <v>751</v>
      </c>
      <c r="U3374" t="s">
        <v>752</v>
      </c>
      <c r="V3374" t="s">
        <v>753</v>
      </c>
      <c r="W3374" t="s">
        <v>439</v>
      </c>
      <c r="X3374" t="s">
        <v>1197</v>
      </c>
      <c r="Y3374" t="s">
        <v>755</v>
      </c>
      <c r="Z3374" t="s">
        <v>380</v>
      </c>
      <c r="AA3374" t="s">
        <v>1175</v>
      </c>
      <c r="AB3374" t="s">
        <v>1176</v>
      </c>
      <c r="AC3374" t="s">
        <v>758</v>
      </c>
      <c r="AD3374" t="s">
        <v>1176</v>
      </c>
      <c r="AE3374" t="s">
        <v>768</v>
      </c>
      <c r="AF3374" t="s">
        <v>882</v>
      </c>
      <c r="AG3374" t="s">
        <v>761</v>
      </c>
      <c r="AH3374" t="s">
        <v>762</v>
      </c>
      <c r="AI3374" t="s">
        <v>883</v>
      </c>
      <c r="AJ3374">
        <v>-644.12</v>
      </c>
      <c r="AK3374">
        <v>0</v>
      </c>
      <c r="AL3374">
        <v>0</v>
      </c>
      <c r="AM3374" t="s">
        <v>764</v>
      </c>
      <c r="AN3374" t="s">
        <v>764</v>
      </c>
      <c r="AO3374" t="s">
        <v>764</v>
      </c>
    </row>
    <row r="3375" spans="1:41" x14ac:dyDescent="0.35">
      <c r="A3375">
        <v>1025017</v>
      </c>
      <c r="B3375" t="s">
        <v>740</v>
      </c>
      <c r="C3375" t="s">
        <v>741</v>
      </c>
      <c r="D3375" t="s">
        <v>408</v>
      </c>
      <c r="E3375" t="s">
        <v>440</v>
      </c>
      <c r="F3375" t="s">
        <v>834</v>
      </c>
      <c r="G3375">
        <v>2021</v>
      </c>
      <c r="H3375">
        <v>4</v>
      </c>
      <c r="I3375" t="s">
        <v>743</v>
      </c>
      <c r="J3375" s="29">
        <v>44316</v>
      </c>
      <c r="K3375" t="s">
        <v>744</v>
      </c>
      <c r="L3375" t="s">
        <v>745</v>
      </c>
      <c r="M3375" t="s">
        <v>835</v>
      </c>
      <c r="N3375" t="s">
        <v>836</v>
      </c>
      <c r="O3375" t="s">
        <v>837</v>
      </c>
      <c r="P3375" t="s">
        <v>673</v>
      </c>
      <c r="Q3375" t="s">
        <v>749</v>
      </c>
      <c r="R3375" t="s">
        <v>376</v>
      </c>
      <c r="S3375" t="s">
        <v>1042</v>
      </c>
      <c r="T3375" t="s">
        <v>751</v>
      </c>
      <c r="U3375" t="s">
        <v>752</v>
      </c>
      <c r="V3375" t="s">
        <v>753</v>
      </c>
      <c r="W3375" t="s">
        <v>441</v>
      </c>
      <c r="X3375" t="s">
        <v>1199</v>
      </c>
      <c r="Y3375" t="s">
        <v>755</v>
      </c>
      <c r="Z3375" t="s">
        <v>380</v>
      </c>
      <c r="AA3375" t="s">
        <v>1175</v>
      </c>
      <c r="AB3375" t="s">
        <v>1176</v>
      </c>
      <c r="AC3375" t="s">
        <v>758</v>
      </c>
      <c r="AD3375" t="s">
        <v>1176</v>
      </c>
      <c r="AE3375" t="s">
        <v>768</v>
      </c>
      <c r="AF3375" t="s">
        <v>882</v>
      </c>
      <c r="AG3375" t="s">
        <v>761</v>
      </c>
      <c r="AH3375" t="s">
        <v>762</v>
      </c>
      <c r="AI3375" t="s">
        <v>883</v>
      </c>
      <c r="AJ3375">
        <v>-2212.25</v>
      </c>
      <c r="AK3375">
        <v>0</v>
      </c>
      <c r="AL3375">
        <v>0</v>
      </c>
      <c r="AM3375" t="s">
        <v>764</v>
      </c>
      <c r="AN3375" t="s">
        <v>764</v>
      </c>
      <c r="AO3375" t="s">
        <v>764</v>
      </c>
    </row>
    <row r="3376" spans="1:41" x14ac:dyDescent="0.35">
      <c r="A3376">
        <v>1025018</v>
      </c>
      <c r="B3376" t="s">
        <v>740</v>
      </c>
      <c r="C3376" t="s">
        <v>741</v>
      </c>
      <c r="D3376" t="s">
        <v>408</v>
      </c>
      <c r="E3376" t="s">
        <v>442</v>
      </c>
      <c r="F3376" t="s">
        <v>834</v>
      </c>
      <c r="G3376">
        <v>2021</v>
      </c>
      <c r="H3376">
        <v>4</v>
      </c>
      <c r="I3376" t="s">
        <v>743</v>
      </c>
      <c r="J3376" s="29">
        <v>44316</v>
      </c>
      <c r="K3376" t="s">
        <v>744</v>
      </c>
      <c r="L3376" t="s">
        <v>745</v>
      </c>
      <c r="M3376" t="s">
        <v>835</v>
      </c>
      <c r="N3376" t="s">
        <v>836</v>
      </c>
      <c r="O3376" t="s">
        <v>837</v>
      </c>
      <c r="P3376" t="s">
        <v>673</v>
      </c>
      <c r="Q3376" t="s">
        <v>749</v>
      </c>
      <c r="R3376" t="s">
        <v>376</v>
      </c>
      <c r="S3376" t="s">
        <v>1042</v>
      </c>
      <c r="T3376" t="s">
        <v>751</v>
      </c>
      <c r="U3376" t="s">
        <v>752</v>
      </c>
      <c r="V3376" t="s">
        <v>753</v>
      </c>
      <c r="W3376" t="s">
        <v>443</v>
      </c>
      <c r="X3376" t="s">
        <v>1195</v>
      </c>
      <c r="Y3376" t="s">
        <v>755</v>
      </c>
      <c r="Z3376" t="s">
        <v>380</v>
      </c>
      <c r="AA3376" t="s">
        <v>1175</v>
      </c>
      <c r="AB3376" t="s">
        <v>1176</v>
      </c>
      <c r="AC3376" t="s">
        <v>758</v>
      </c>
      <c r="AD3376" t="s">
        <v>1176</v>
      </c>
      <c r="AE3376" t="s">
        <v>768</v>
      </c>
      <c r="AF3376" t="s">
        <v>882</v>
      </c>
      <c r="AG3376" t="s">
        <v>761</v>
      </c>
      <c r="AH3376" t="s">
        <v>762</v>
      </c>
      <c r="AI3376" t="s">
        <v>883</v>
      </c>
      <c r="AJ3376">
        <v>-1849.25</v>
      </c>
      <c r="AK3376">
        <v>0</v>
      </c>
      <c r="AL3376">
        <v>0</v>
      </c>
      <c r="AM3376" t="s">
        <v>764</v>
      </c>
      <c r="AN3376" t="s">
        <v>764</v>
      </c>
      <c r="AO3376" t="s">
        <v>764</v>
      </c>
    </row>
    <row r="3377" spans="1:41" x14ac:dyDescent="0.35">
      <c r="A3377">
        <v>1025019</v>
      </c>
      <c r="B3377" t="s">
        <v>740</v>
      </c>
      <c r="C3377" t="s">
        <v>741</v>
      </c>
      <c r="D3377" t="s">
        <v>408</v>
      </c>
      <c r="E3377" t="s">
        <v>444</v>
      </c>
      <c r="F3377" t="s">
        <v>834</v>
      </c>
      <c r="G3377">
        <v>2021</v>
      </c>
      <c r="H3377">
        <v>4</v>
      </c>
      <c r="I3377" t="s">
        <v>743</v>
      </c>
      <c r="J3377" s="29">
        <v>44316</v>
      </c>
      <c r="K3377" t="s">
        <v>744</v>
      </c>
      <c r="L3377" t="s">
        <v>745</v>
      </c>
      <c r="M3377" t="s">
        <v>835</v>
      </c>
      <c r="N3377" t="s">
        <v>836</v>
      </c>
      <c r="O3377" t="s">
        <v>837</v>
      </c>
      <c r="P3377" t="s">
        <v>673</v>
      </c>
      <c r="Q3377" t="s">
        <v>749</v>
      </c>
      <c r="R3377" t="s">
        <v>376</v>
      </c>
      <c r="S3377" t="s">
        <v>1042</v>
      </c>
      <c r="T3377" t="s">
        <v>751</v>
      </c>
      <c r="U3377" t="s">
        <v>752</v>
      </c>
      <c r="V3377" t="s">
        <v>753</v>
      </c>
      <c r="W3377" t="s">
        <v>445</v>
      </c>
      <c r="X3377" t="s">
        <v>1191</v>
      </c>
      <c r="Y3377" t="s">
        <v>755</v>
      </c>
      <c r="Z3377" t="s">
        <v>380</v>
      </c>
      <c r="AA3377" t="s">
        <v>1175</v>
      </c>
      <c r="AB3377" t="s">
        <v>1176</v>
      </c>
      <c r="AC3377" t="s">
        <v>758</v>
      </c>
      <c r="AD3377" t="s">
        <v>1176</v>
      </c>
      <c r="AE3377" t="s">
        <v>768</v>
      </c>
      <c r="AF3377" t="s">
        <v>882</v>
      </c>
      <c r="AG3377" t="s">
        <v>761</v>
      </c>
      <c r="AH3377" t="s">
        <v>762</v>
      </c>
      <c r="AI3377" t="s">
        <v>883</v>
      </c>
      <c r="AJ3377">
        <v>-4084.4</v>
      </c>
      <c r="AK3377">
        <v>0</v>
      </c>
      <c r="AL3377">
        <v>0</v>
      </c>
      <c r="AM3377" t="s">
        <v>764</v>
      </c>
      <c r="AN3377" t="s">
        <v>764</v>
      </c>
      <c r="AO3377" t="s">
        <v>764</v>
      </c>
    </row>
    <row r="3378" spans="1:41" x14ac:dyDescent="0.35">
      <c r="A3378">
        <v>1025020</v>
      </c>
      <c r="B3378" t="s">
        <v>740</v>
      </c>
      <c r="C3378" t="s">
        <v>741</v>
      </c>
      <c r="D3378" t="s">
        <v>408</v>
      </c>
      <c r="E3378" t="s">
        <v>446</v>
      </c>
      <c r="F3378" t="s">
        <v>834</v>
      </c>
      <c r="G3378">
        <v>2021</v>
      </c>
      <c r="H3378">
        <v>4</v>
      </c>
      <c r="I3378" t="s">
        <v>743</v>
      </c>
      <c r="J3378" s="29">
        <v>44316</v>
      </c>
      <c r="K3378" t="s">
        <v>744</v>
      </c>
      <c r="L3378" t="s">
        <v>745</v>
      </c>
      <c r="M3378" t="s">
        <v>835</v>
      </c>
      <c r="N3378" t="s">
        <v>836</v>
      </c>
      <c r="O3378" t="s">
        <v>837</v>
      </c>
      <c r="P3378" t="s">
        <v>673</v>
      </c>
      <c r="Q3378" t="s">
        <v>749</v>
      </c>
      <c r="R3378" t="s">
        <v>376</v>
      </c>
      <c r="S3378" t="s">
        <v>1042</v>
      </c>
      <c r="T3378" t="s">
        <v>751</v>
      </c>
      <c r="U3378" t="s">
        <v>752</v>
      </c>
      <c r="V3378" t="s">
        <v>753</v>
      </c>
      <c r="W3378" t="s">
        <v>447</v>
      </c>
      <c r="X3378" t="s">
        <v>1194</v>
      </c>
      <c r="Y3378" t="s">
        <v>755</v>
      </c>
      <c r="Z3378" t="s">
        <v>380</v>
      </c>
      <c r="AA3378" t="s">
        <v>1175</v>
      </c>
      <c r="AB3378" t="s">
        <v>1176</v>
      </c>
      <c r="AC3378" t="s">
        <v>758</v>
      </c>
      <c r="AD3378" t="s">
        <v>1176</v>
      </c>
      <c r="AE3378" t="s">
        <v>768</v>
      </c>
      <c r="AF3378" t="s">
        <v>882</v>
      </c>
      <c r="AG3378" t="s">
        <v>761</v>
      </c>
      <c r="AH3378" t="s">
        <v>762</v>
      </c>
      <c r="AI3378" t="s">
        <v>883</v>
      </c>
      <c r="AJ3378">
        <v>-830.34</v>
      </c>
      <c r="AK3378">
        <v>0</v>
      </c>
      <c r="AL3378">
        <v>0</v>
      </c>
      <c r="AM3378" t="s">
        <v>764</v>
      </c>
      <c r="AN3378" t="s">
        <v>764</v>
      </c>
      <c r="AO3378" t="s">
        <v>764</v>
      </c>
    </row>
    <row r="3379" spans="1:41" x14ac:dyDescent="0.35">
      <c r="A3379">
        <v>1025022</v>
      </c>
      <c r="B3379" t="s">
        <v>740</v>
      </c>
      <c r="C3379" t="s">
        <v>741</v>
      </c>
      <c r="D3379" t="s">
        <v>408</v>
      </c>
      <c r="E3379" t="s">
        <v>448</v>
      </c>
      <c r="F3379" t="s">
        <v>834</v>
      </c>
      <c r="G3379">
        <v>2021</v>
      </c>
      <c r="H3379">
        <v>4</v>
      </c>
      <c r="I3379" t="s">
        <v>743</v>
      </c>
      <c r="J3379" s="29">
        <v>44316</v>
      </c>
      <c r="K3379" t="s">
        <v>744</v>
      </c>
      <c r="L3379" t="s">
        <v>745</v>
      </c>
      <c r="M3379" t="s">
        <v>835</v>
      </c>
      <c r="N3379" t="s">
        <v>836</v>
      </c>
      <c r="O3379" t="s">
        <v>837</v>
      </c>
      <c r="P3379" t="s">
        <v>673</v>
      </c>
      <c r="Q3379" t="s">
        <v>749</v>
      </c>
      <c r="R3379" t="s">
        <v>376</v>
      </c>
      <c r="S3379" t="s">
        <v>1042</v>
      </c>
      <c r="T3379" t="s">
        <v>751</v>
      </c>
      <c r="U3379" t="s">
        <v>752</v>
      </c>
      <c r="V3379" t="s">
        <v>753</v>
      </c>
      <c r="W3379" t="s">
        <v>449</v>
      </c>
      <c r="X3379" t="s">
        <v>1196</v>
      </c>
      <c r="Y3379" t="s">
        <v>755</v>
      </c>
      <c r="Z3379" t="s">
        <v>380</v>
      </c>
      <c r="AA3379" t="s">
        <v>1175</v>
      </c>
      <c r="AB3379" t="s">
        <v>1176</v>
      </c>
      <c r="AC3379" t="s">
        <v>758</v>
      </c>
      <c r="AD3379" t="s">
        <v>1176</v>
      </c>
      <c r="AE3379" t="s">
        <v>768</v>
      </c>
      <c r="AF3379" t="s">
        <v>882</v>
      </c>
      <c r="AG3379" t="s">
        <v>761</v>
      </c>
      <c r="AH3379" t="s">
        <v>762</v>
      </c>
      <c r="AI3379" t="s">
        <v>883</v>
      </c>
      <c r="AJ3379">
        <v>-204.98</v>
      </c>
      <c r="AK3379">
        <v>0</v>
      </c>
      <c r="AL3379">
        <v>0</v>
      </c>
      <c r="AM3379" t="s">
        <v>764</v>
      </c>
      <c r="AN3379" t="s">
        <v>764</v>
      </c>
      <c r="AO3379" t="s">
        <v>764</v>
      </c>
    </row>
    <row r="3380" spans="1:41" x14ac:dyDescent="0.35">
      <c r="A3380">
        <v>1025024</v>
      </c>
      <c r="B3380" t="s">
        <v>740</v>
      </c>
      <c r="C3380" t="s">
        <v>741</v>
      </c>
      <c r="D3380" t="s">
        <v>408</v>
      </c>
      <c r="E3380" t="s">
        <v>452</v>
      </c>
      <c r="F3380" t="s">
        <v>834</v>
      </c>
      <c r="G3380">
        <v>2021</v>
      </c>
      <c r="H3380">
        <v>4</v>
      </c>
      <c r="I3380" t="s">
        <v>743</v>
      </c>
      <c r="J3380" s="29">
        <v>44316</v>
      </c>
      <c r="K3380" t="s">
        <v>744</v>
      </c>
      <c r="L3380" t="s">
        <v>745</v>
      </c>
      <c r="M3380" t="s">
        <v>835</v>
      </c>
      <c r="N3380" t="s">
        <v>836</v>
      </c>
      <c r="O3380" t="s">
        <v>837</v>
      </c>
      <c r="P3380" t="s">
        <v>673</v>
      </c>
      <c r="Q3380" t="s">
        <v>749</v>
      </c>
      <c r="R3380" t="s">
        <v>376</v>
      </c>
      <c r="S3380" t="s">
        <v>1042</v>
      </c>
      <c r="T3380" t="s">
        <v>751</v>
      </c>
      <c r="U3380" t="s">
        <v>752</v>
      </c>
      <c r="V3380" t="s">
        <v>753</v>
      </c>
      <c r="W3380" t="s">
        <v>453</v>
      </c>
      <c r="X3380" t="s">
        <v>1188</v>
      </c>
      <c r="Y3380" t="s">
        <v>755</v>
      </c>
      <c r="Z3380" t="s">
        <v>380</v>
      </c>
      <c r="AA3380" t="s">
        <v>1175</v>
      </c>
      <c r="AB3380" t="s">
        <v>1176</v>
      </c>
      <c r="AC3380" t="s">
        <v>758</v>
      </c>
      <c r="AD3380" t="s">
        <v>1176</v>
      </c>
      <c r="AE3380" t="s">
        <v>768</v>
      </c>
      <c r="AF3380" t="s">
        <v>882</v>
      </c>
      <c r="AG3380" t="s">
        <v>761</v>
      </c>
      <c r="AH3380" t="s">
        <v>762</v>
      </c>
      <c r="AI3380" t="s">
        <v>883</v>
      </c>
      <c r="AJ3380">
        <v>-604.94000000000005</v>
      </c>
      <c r="AK3380">
        <v>0</v>
      </c>
      <c r="AL3380">
        <v>0</v>
      </c>
      <c r="AM3380" t="s">
        <v>764</v>
      </c>
      <c r="AN3380" t="s">
        <v>764</v>
      </c>
      <c r="AO3380" t="s">
        <v>764</v>
      </c>
    </row>
    <row r="3381" spans="1:41" x14ac:dyDescent="0.35">
      <c r="A3381">
        <v>1025025</v>
      </c>
      <c r="B3381" t="s">
        <v>740</v>
      </c>
      <c r="C3381" t="s">
        <v>741</v>
      </c>
      <c r="D3381" t="s">
        <v>408</v>
      </c>
      <c r="E3381" t="s">
        <v>454</v>
      </c>
      <c r="F3381" t="s">
        <v>834</v>
      </c>
      <c r="G3381">
        <v>2021</v>
      </c>
      <c r="H3381">
        <v>4</v>
      </c>
      <c r="I3381" t="s">
        <v>743</v>
      </c>
      <c r="J3381" s="29">
        <v>44316</v>
      </c>
      <c r="K3381" t="s">
        <v>744</v>
      </c>
      <c r="L3381" t="s">
        <v>745</v>
      </c>
      <c r="M3381" t="s">
        <v>835</v>
      </c>
      <c r="N3381" t="s">
        <v>836</v>
      </c>
      <c r="O3381" t="s">
        <v>837</v>
      </c>
      <c r="P3381" t="s">
        <v>673</v>
      </c>
      <c r="Q3381" t="s">
        <v>749</v>
      </c>
      <c r="R3381" t="s">
        <v>376</v>
      </c>
      <c r="S3381" t="s">
        <v>1042</v>
      </c>
      <c r="T3381" t="s">
        <v>751</v>
      </c>
      <c r="U3381" t="s">
        <v>752</v>
      </c>
      <c r="V3381" t="s">
        <v>753</v>
      </c>
      <c r="W3381" t="s">
        <v>455</v>
      </c>
      <c r="X3381" t="s">
        <v>1198</v>
      </c>
      <c r="Y3381" t="s">
        <v>755</v>
      </c>
      <c r="Z3381" t="s">
        <v>380</v>
      </c>
      <c r="AA3381" t="s">
        <v>1175</v>
      </c>
      <c r="AB3381" t="s">
        <v>1176</v>
      </c>
      <c r="AC3381" t="s">
        <v>758</v>
      </c>
      <c r="AD3381" t="s">
        <v>1176</v>
      </c>
      <c r="AE3381" t="s">
        <v>768</v>
      </c>
      <c r="AF3381" t="s">
        <v>882</v>
      </c>
      <c r="AG3381" t="s">
        <v>761</v>
      </c>
      <c r="AH3381" t="s">
        <v>762</v>
      </c>
      <c r="AI3381" t="s">
        <v>883</v>
      </c>
      <c r="AJ3381">
        <v>-1351.19</v>
      </c>
      <c r="AK3381">
        <v>0</v>
      </c>
      <c r="AL3381">
        <v>0</v>
      </c>
      <c r="AM3381" t="s">
        <v>764</v>
      </c>
      <c r="AN3381" t="s">
        <v>764</v>
      </c>
      <c r="AO3381" t="s">
        <v>764</v>
      </c>
    </row>
    <row r="3382" spans="1:41" x14ac:dyDescent="0.35">
      <c r="A3382">
        <v>1025026</v>
      </c>
      <c r="B3382" t="s">
        <v>740</v>
      </c>
      <c r="C3382" t="s">
        <v>741</v>
      </c>
      <c r="D3382" t="s">
        <v>408</v>
      </c>
      <c r="E3382" t="s">
        <v>458</v>
      </c>
      <c r="F3382" t="s">
        <v>834</v>
      </c>
      <c r="G3382">
        <v>2021</v>
      </c>
      <c r="H3382">
        <v>4</v>
      </c>
      <c r="I3382" t="s">
        <v>743</v>
      </c>
      <c r="J3382" s="29">
        <v>44316</v>
      </c>
      <c r="K3382" t="s">
        <v>744</v>
      </c>
      <c r="L3382" t="s">
        <v>745</v>
      </c>
      <c r="M3382" t="s">
        <v>835</v>
      </c>
      <c r="N3382" t="s">
        <v>836</v>
      </c>
      <c r="O3382" t="s">
        <v>837</v>
      </c>
      <c r="P3382" t="s">
        <v>673</v>
      </c>
      <c r="Q3382" t="s">
        <v>749</v>
      </c>
      <c r="R3382" t="s">
        <v>376</v>
      </c>
      <c r="S3382" t="s">
        <v>1042</v>
      </c>
      <c r="T3382" t="s">
        <v>751</v>
      </c>
      <c r="U3382" t="s">
        <v>752</v>
      </c>
      <c r="V3382" t="s">
        <v>753</v>
      </c>
      <c r="W3382" t="s">
        <v>459</v>
      </c>
      <c r="X3382" t="s">
        <v>1187</v>
      </c>
      <c r="Y3382" t="s">
        <v>755</v>
      </c>
      <c r="Z3382" t="s">
        <v>380</v>
      </c>
      <c r="AA3382" t="s">
        <v>1175</v>
      </c>
      <c r="AB3382" t="s">
        <v>1176</v>
      </c>
      <c r="AC3382" t="s">
        <v>758</v>
      </c>
      <c r="AD3382" t="s">
        <v>1176</v>
      </c>
      <c r="AE3382" t="s">
        <v>768</v>
      </c>
      <c r="AF3382" t="s">
        <v>882</v>
      </c>
      <c r="AG3382" t="s">
        <v>761</v>
      </c>
      <c r="AH3382" t="s">
        <v>762</v>
      </c>
      <c r="AI3382" t="s">
        <v>883</v>
      </c>
      <c r="AJ3382">
        <v>-843.7</v>
      </c>
      <c r="AK3382">
        <v>0</v>
      </c>
      <c r="AL3382">
        <v>0</v>
      </c>
      <c r="AM3382" t="s">
        <v>764</v>
      </c>
      <c r="AN3382" t="s">
        <v>764</v>
      </c>
      <c r="AO3382" t="s">
        <v>764</v>
      </c>
    </row>
    <row r="3383" spans="1:41" x14ac:dyDescent="0.35">
      <c r="A3383">
        <v>1025027</v>
      </c>
      <c r="B3383" t="s">
        <v>740</v>
      </c>
      <c r="C3383" t="s">
        <v>741</v>
      </c>
      <c r="D3383" t="s">
        <v>408</v>
      </c>
      <c r="E3383" t="s">
        <v>460</v>
      </c>
      <c r="F3383" t="s">
        <v>834</v>
      </c>
      <c r="G3383">
        <v>2021</v>
      </c>
      <c r="H3383">
        <v>4</v>
      </c>
      <c r="I3383" t="s">
        <v>743</v>
      </c>
      <c r="J3383" s="29">
        <v>44316</v>
      </c>
      <c r="K3383" t="s">
        <v>744</v>
      </c>
      <c r="L3383" t="s">
        <v>745</v>
      </c>
      <c r="M3383" t="s">
        <v>835</v>
      </c>
      <c r="N3383" t="s">
        <v>836</v>
      </c>
      <c r="O3383" t="s">
        <v>837</v>
      </c>
      <c r="P3383" t="s">
        <v>673</v>
      </c>
      <c r="Q3383" t="s">
        <v>749</v>
      </c>
      <c r="R3383" t="s">
        <v>376</v>
      </c>
      <c r="S3383" t="s">
        <v>1042</v>
      </c>
      <c r="T3383" t="s">
        <v>751</v>
      </c>
      <c r="U3383" t="s">
        <v>752</v>
      </c>
      <c r="V3383" t="s">
        <v>753</v>
      </c>
      <c r="W3383" t="s">
        <v>461</v>
      </c>
      <c r="X3383" t="s">
        <v>1193</v>
      </c>
      <c r="Y3383" t="s">
        <v>755</v>
      </c>
      <c r="Z3383" t="s">
        <v>380</v>
      </c>
      <c r="AA3383" t="s">
        <v>1175</v>
      </c>
      <c r="AB3383" t="s">
        <v>1176</v>
      </c>
      <c r="AC3383" t="s">
        <v>758</v>
      </c>
      <c r="AD3383" t="s">
        <v>1176</v>
      </c>
      <c r="AE3383" t="s">
        <v>768</v>
      </c>
      <c r="AF3383" t="s">
        <v>882</v>
      </c>
      <c r="AG3383" t="s">
        <v>761</v>
      </c>
      <c r="AH3383" t="s">
        <v>762</v>
      </c>
      <c r="AI3383" t="s">
        <v>883</v>
      </c>
      <c r="AJ3383">
        <v>-768.14</v>
      </c>
      <c r="AK3383">
        <v>0</v>
      </c>
      <c r="AL3383">
        <v>0</v>
      </c>
      <c r="AM3383" t="s">
        <v>764</v>
      </c>
      <c r="AN3383" t="s">
        <v>764</v>
      </c>
      <c r="AO3383" t="s">
        <v>764</v>
      </c>
    </row>
    <row r="3384" spans="1:41" x14ac:dyDescent="0.35">
      <c r="A3384">
        <v>1025029</v>
      </c>
      <c r="B3384" t="s">
        <v>740</v>
      </c>
      <c r="C3384" t="s">
        <v>741</v>
      </c>
      <c r="D3384" t="s">
        <v>408</v>
      </c>
      <c r="E3384" t="s">
        <v>466</v>
      </c>
      <c r="F3384" t="s">
        <v>834</v>
      </c>
      <c r="G3384">
        <v>2021</v>
      </c>
      <c r="H3384">
        <v>4</v>
      </c>
      <c r="I3384" t="s">
        <v>743</v>
      </c>
      <c r="J3384" s="29">
        <v>44316</v>
      </c>
      <c r="K3384" t="s">
        <v>744</v>
      </c>
      <c r="L3384" t="s">
        <v>745</v>
      </c>
      <c r="M3384" t="s">
        <v>835</v>
      </c>
      <c r="N3384" t="s">
        <v>836</v>
      </c>
      <c r="O3384" t="s">
        <v>837</v>
      </c>
      <c r="P3384" t="s">
        <v>673</v>
      </c>
      <c r="Q3384" t="s">
        <v>749</v>
      </c>
      <c r="R3384" t="s">
        <v>376</v>
      </c>
      <c r="S3384" t="s">
        <v>1042</v>
      </c>
      <c r="T3384" t="s">
        <v>751</v>
      </c>
      <c r="U3384" t="s">
        <v>752</v>
      </c>
      <c r="V3384" t="s">
        <v>753</v>
      </c>
      <c r="W3384" t="s">
        <v>467</v>
      </c>
      <c r="X3384" t="s">
        <v>1177</v>
      </c>
      <c r="Y3384" t="s">
        <v>755</v>
      </c>
      <c r="Z3384" t="s">
        <v>380</v>
      </c>
      <c r="AA3384" t="s">
        <v>1175</v>
      </c>
      <c r="AB3384" t="s">
        <v>1176</v>
      </c>
      <c r="AC3384" t="s">
        <v>758</v>
      </c>
      <c r="AD3384" t="s">
        <v>1176</v>
      </c>
      <c r="AE3384" t="s">
        <v>768</v>
      </c>
      <c r="AF3384" t="s">
        <v>882</v>
      </c>
      <c r="AG3384" t="s">
        <v>761</v>
      </c>
      <c r="AH3384" t="s">
        <v>762</v>
      </c>
      <c r="AI3384" t="s">
        <v>883</v>
      </c>
      <c r="AJ3384">
        <v>-4816.2700000000004</v>
      </c>
      <c r="AK3384">
        <v>0</v>
      </c>
      <c r="AL3384">
        <v>0</v>
      </c>
      <c r="AM3384" t="s">
        <v>764</v>
      </c>
      <c r="AN3384" t="s">
        <v>764</v>
      </c>
      <c r="AO3384" t="s">
        <v>764</v>
      </c>
    </row>
    <row r="3385" spans="1:41" x14ac:dyDescent="0.35">
      <c r="A3385">
        <v>1027527</v>
      </c>
      <c r="B3385" t="s">
        <v>740</v>
      </c>
      <c r="C3385" t="s">
        <v>741</v>
      </c>
      <c r="D3385" t="s">
        <v>408</v>
      </c>
      <c r="E3385" t="s">
        <v>567</v>
      </c>
      <c r="F3385" t="s">
        <v>834</v>
      </c>
      <c r="G3385">
        <v>2021</v>
      </c>
      <c r="H3385">
        <v>4</v>
      </c>
      <c r="I3385" t="s">
        <v>743</v>
      </c>
      <c r="J3385" s="29">
        <v>44316</v>
      </c>
      <c r="K3385" t="s">
        <v>744</v>
      </c>
      <c r="L3385" t="s">
        <v>745</v>
      </c>
      <c r="M3385" t="s">
        <v>835</v>
      </c>
      <c r="N3385" t="s">
        <v>836</v>
      </c>
      <c r="O3385" t="s">
        <v>837</v>
      </c>
      <c r="P3385" t="s">
        <v>673</v>
      </c>
      <c r="Q3385" t="s">
        <v>749</v>
      </c>
      <c r="R3385" t="s">
        <v>561</v>
      </c>
      <c r="S3385" t="s">
        <v>1037</v>
      </c>
      <c r="T3385" t="s">
        <v>751</v>
      </c>
      <c r="U3385" t="s">
        <v>752</v>
      </c>
      <c r="V3385" t="s">
        <v>753</v>
      </c>
      <c r="W3385" t="s">
        <v>409</v>
      </c>
      <c r="X3385" t="s">
        <v>1180</v>
      </c>
      <c r="Y3385" t="s">
        <v>755</v>
      </c>
      <c r="Z3385" t="s">
        <v>380</v>
      </c>
      <c r="AA3385" t="s">
        <v>1175</v>
      </c>
      <c r="AB3385" t="s">
        <v>1176</v>
      </c>
      <c r="AC3385" t="s">
        <v>758</v>
      </c>
      <c r="AD3385" t="s">
        <v>1176</v>
      </c>
      <c r="AE3385" t="s">
        <v>562</v>
      </c>
      <c r="AF3385" t="s">
        <v>882</v>
      </c>
      <c r="AG3385" t="s">
        <v>761</v>
      </c>
      <c r="AH3385" t="s">
        <v>762</v>
      </c>
      <c r="AI3385" t="s">
        <v>883</v>
      </c>
      <c r="AJ3385">
        <v>-15.82</v>
      </c>
      <c r="AK3385">
        <v>0</v>
      </c>
      <c r="AL3385">
        <v>0</v>
      </c>
      <c r="AM3385" t="s">
        <v>764</v>
      </c>
      <c r="AN3385" t="s">
        <v>764</v>
      </c>
      <c r="AO3385" t="s">
        <v>764</v>
      </c>
    </row>
    <row r="3386" spans="1:41" x14ac:dyDescent="0.35">
      <c r="A3386">
        <v>1027528</v>
      </c>
      <c r="B3386" t="s">
        <v>740</v>
      </c>
      <c r="C3386" t="s">
        <v>741</v>
      </c>
      <c r="D3386" t="s">
        <v>408</v>
      </c>
      <c r="E3386" t="s">
        <v>568</v>
      </c>
      <c r="F3386" t="s">
        <v>834</v>
      </c>
      <c r="G3386">
        <v>2021</v>
      </c>
      <c r="H3386">
        <v>4</v>
      </c>
      <c r="I3386" t="s">
        <v>743</v>
      </c>
      <c r="J3386" s="29">
        <v>44316</v>
      </c>
      <c r="K3386" t="s">
        <v>744</v>
      </c>
      <c r="L3386" t="s">
        <v>745</v>
      </c>
      <c r="M3386" t="s">
        <v>835</v>
      </c>
      <c r="N3386" t="s">
        <v>836</v>
      </c>
      <c r="O3386" t="s">
        <v>837</v>
      </c>
      <c r="P3386" t="s">
        <v>673</v>
      </c>
      <c r="Q3386" t="s">
        <v>749</v>
      </c>
      <c r="R3386" t="s">
        <v>561</v>
      </c>
      <c r="S3386" t="s">
        <v>1037</v>
      </c>
      <c r="T3386" t="s">
        <v>751</v>
      </c>
      <c r="U3386" t="s">
        <v>752</v>
      </c>
      <c r="V3386" t="s">
        <v>753</v>
      </c>
      <c r="W3386" t="s">
        <v>427</v>
      </c>
      <c r="X3386" t="s">
        <v>1179</v>
      </c>
      <c r="Y3386" t="s">
        <v>755</v>
      </c>
      <c r="Z3386" t="s">
        <v>380</v>
      </c>
      <c r="AA3386" t="s">
        <v>1175</v>
      </c>
      <c r="AB3386" t="s">
        <v>1176</v>
      </c>
      <c r="AC3386" t="s">
        <v>758</v>
      </c>
      <c r="AD3386" t="s">
        <v>1176</v>
      </c>
      <c r="AE3386" t="s">
        <v>562</v>
      </c>
      <c r="AF3386" t="s">
        <v>882</v>
      </c>
      <c r="AG3386" t="s">
        <v>761</v>
      </c>
      <c r="AH3386" t="s">
        <v>762</v>
      </c>
      <c r="AI3386" t="s">
        <v>883</v>
      </c>
      <c r="AJ3386">
        <v>-26.99</v>
      </c>
      <c r="AK3386">
        <v>0</v>
      </c>
      <c r="AL3386">
        <v>0</v>
      </c>
      <c r="AM3386" t="s">
        <v>764</v>
      </c>
      <c r="AN3386" t="s">
        <v>764</v>
      </c>
      <c r="AO3386" t="s">
        <v>764</v>
      </c>
    </row>
    <row r="3387" spans="1:41" x14ac:dyDescent="0.35">
      <c r="A3387">
        <v>1027529</v>
      </c>
      <c r="B3387" t="s">
        <v>740</v>
      </c>
      <c r="C3387" t="s">
        <v>741</v>
      </c>
      <c r="D3387" t="s">
        <v>408</v>
      </c>
      <c r="E3387" t="s">
        <v>569</v>
      </c>
      <c r="F3387" t="s">
        <v>834</v>
      </c>
      <c r="G3387">
        <v>2021</v>
      </c>
      <c r="H3387">
        <v>4</v>
      </c>
      <c r="I3387" t="s">
        <v>743</v>
      </c>
      <c r="J3387" s="29">
        <v>44316</v>
      </c>
      <c r="K3387" t="s">
        <v>744</v>
      </c>
      <c r="L3387" t="s">
        <v>745</v>
      </c>
      <c r="M3387" t="s">
        <v>835</v>
      </c>
      <c r="N3387" t="s">
        <v>836</v>
      </c>
      <c r="O3387" t="s">
        <v>837</v>
      </c>
      <c r="P3387" t="s">
        <v>673</v>
      </c>
      <c r="Q3387" t="s">
        <v>749</v>
      </c>
      <c r="R3387" t="s">
        <v>561</v>
      </c>
      <c r="S3387" t="s">
        <v>1037</v>
      </c>
      <c r="T3387" t="s">
        <v>751</v>
      </c>
      <c r="U3387" t="s">
        <v>752</v>
      </c>
      <c r="V3387" t="s">
        <v>753</v>
      </c>
      <c r="W3387" t="s">
        <v>433</v>
      </c>
      <c r="X3387" t="s">
        <v>1178</v>
      </c>
      <c r="Y3387" t="s">
        <v>755</v>
      </c>
      <c r="Z3387" t="s">
        <v>380</v>
      </c>
      <c r="AA3387" t="s">
        <v>1175</v>
      </c>
      <c r="AB3387" t="s">
        <v>1176</v>
      </c>
      <c r="AC3387" t="s">
        <v>758</v>
      </c>
      <c r="AD3387" t="s">
        <v>1176</v>
      </c>
      <c r="AE3387" t="s">
        <v>562</v>
      </c>
      <c r="AF3387" t="s">
        <v>882</v>
      </c>
      <c r="AG3387" t="s">
        <v>761</v>
      </c>
      <c r="AH3387" t="s">
        <v>762</v>
      </c>
      <c r="AI3387" t="s">
        <v>883</v>
      </c>
      <c r="AJ3387">
        <v>-85.37</v>
      </c>
      <c r="AK3387">
        <v>0</v>
      </c>
      <c r="AL3387">
        <v>0</v>
      </c>
      <c r="AM3387" t="s">
        <v>764</v>
      </c>
      <c r="AN3387" t="s">
        <v>764</v>
      </c>
      <c r="AO3387" t="s">
        <v>764</v>
      </c>
    </row>
    <row r="3388" spans="1:41" x14ac:dyDescent="0.35">
      <c r="A3388">
        <v>1027529</v>
      </c>
      <c r="B3388" t="s">
        <v>740</v>
      </c>
      <c r="C3388" t="s">
        <v>741</v>
      </c>
      <c r="D3388" t="s">
        <v>408</v>
      </c>
      <c r="E3388" t="s">
        <v>569</v>
      </c>
      <c r="F3388" t="s">
        <v>834</v>
      </c>
      <c r="G3388">
        <v>2021</v>
      </c>
      <c r="H3388">
        <v>4</v>
      </c>
      <c r="I3388" t="s">
        <v>743</v>
      </c>
      <c r="J3388" s="29">
        <v>44316</v>
      </c>
      <c r="K3388" t="s">
        <v>744</v>
      </c>
      <c r="L3388" t="s">
        <v>745</v>
      </c>
      <c r="M3388" t="s">
        <v>835</v>
      </c>
      <c r="N3388" t="s">
        <v>836</v>
      </c>
      <c r="O3388" t="s">
        <v>837</v>
      </c>
      <c r="P3388" t="s">
        <v>673</v>
      </c>
      <c r="Q3388" t="s">
        <v>749</v>
      </c>
      <c r="R3388" t="s">
        <v>561</v>
      </c>
      <c r="S3388" t="s">
        <v>1037</v>
      </c>
      <c r="T3388" t="s">
        <v>751</v>
      </c>
      <c r="U3388" t="s">
        <v>752</v>
      </c>
      <c r="V3388" t="s">
        <v>753</v>
      </c>
      <c r="W3388" t="s">
        <v>433</v>
      </c>
      <c r="X3388" t="s">
        <v>1178</v>
      </c>
      <c r="Y3388" t="s">
        <v>755</v>
      </c>
      <c r="Z3388" t="s">
        <v>380</v>
      </c>
      <c r="AA3388" t="s">
        <v>1175</v>
      </c>
      <c r="AB3388" t="s">
        <v>1176</v>
      </c>
      <c r="AC3388" t="s">
        <v>758</v>
      </c>
      <c r="AD3388" t="s">
        <v>1176</v>
      </c>
      <c r="AE3388" t="s">
        <v>562</v>
      </c>
      <c r="AF3388" t="s">
        <v>882</v>
      </c>
      <c r="AG3388" t="s">
        <v>761</v>
      </c>
      <c r="AH3388" t="s">
        <v>762</v>
      </c>
      <c r="AI3388" t="s">
        <v>883</v>
      </c>
      <c r="AJ3388">
        <v>-7164.07</v>
      </c>
      <c r="AK3388">
        <v>0</v>
      </c>
      <c r="AL3388">
        <v>0</v>
      </c>
      <c r="AM3388" t="s">
        <v>764</v>
      </c>
      <c r="AN3388" t="s">
        <v>764</v>
      </c>
      <c r="AO3388" t="s">
        <v>764</v>
      </c>
    </row>
    <row r="3389" spans="1:41" x14ac:dyDescent="0.35">
      <c r="A3389">
        <v>1027530</v>
      </c>
      <c r="B3389" t="s">
        <v>740</v>
      </c>
      <c r="C3389" t="s">
        <v>741</v>
      </c>
      <c r="D3389" t="s">
        <v>408</v>
      </c>
      <c r="E3389" t="s">
        <v>571</v>
      </c>
      <c r="F3389" t="s">
        <v>834</v>
      </c>
      <c r="G3389">
        <v>2021</v>
      </c>
      <c r="H3389">
        <v>4</v>
      </c>
      <c r="I3389" t="s">
        <v>743</v>
      </c>
      <c r="J3389" s="29">
        <v>44316</v>
      </c>
      <c r="K3389" t="s">
        <v>744</v>
      </c>
      <c r="L3389" t="s">
        <v>745</v>
      </c>
      <c r="M3389" t="s">
        <v>835</v>
      </c>
      <c r="N3389" t="s">
        <v>836</v>
      </c>
      <c r="O3389" t="s">
        <v>837</v>
      </c>
      <c r="P3389" t="s">
        <v>673</v>
      </c>
      <c r="Q3389" t="s">
        <v>749</v>
      </c>
      <c r="R3389" t="s">
        <v>561</v>
      </c>
      <c r="S3389" t="s">
        <v>1037</v>
      </c>
      <c r="T3389" t="s">
        <v>751</v>
      </c>
      <c r="U3389" t="s">
        <v>752</v>
      </c>
      <c r="V3389" t="s">
        <v>753</v>
      </c>
      <c r="W3389" t="s">
        <v>467</v>
      </c>
      <c r="X3389" t="s">
        <v>1177</v>
      </c>
      <c r="Y3389" t="s">
        <v>755</v>
      </c>
      <c r="Z3389" t="s">
        <v>380</v>
      </c>
      <c r="AA3389" t="s">
        <v>1175</v>
      </c>
      <c r="AB3389" t="s">
        <v>1176</v>
      </c>
      <c r="AC3389" t="s">
        <v>758</v>
      </c>
      <c r="AD3389" t="s">
        <v>1176</v>
      </c>
      <c r="AE3389" t="s">
        <v>562</v>
      </c>
      <c r="AF3389" t="s">
        <v>882</v>
      </c>
      <c r="AG3389" t="s">
        <v>761</v>
      </c>
      <c r="AH3389" t="s">
        <v>762</v>
      </c>
      <c r="AI3389" t="s">
        <v>883</v>
      </c>
      <c r="AJ3389">
        <v>-31.93</v>
      </c>
      <c r="AK3389">
        <v>0</v>
      </c>
      <c r="AL3389">
        <v>0</v>
      </c>
      <c r="AM3389" t="s">
        <v>764</v>
      </c>
      <c r="AN3389" t="s">
        <v>764</v>
      </c>
      <c r="AO3389" t="s">
        <v>764</v>
      </c>
    </row>
    <row r="3390" spans="1:41" x14ac:dyDescent="0.35">
      <c r="A3390">
        <v>1060735</v>
      </c>
      <c r="B3390" t="s">
        <v>740</v>
      </c>
      <c r="C3390" t="s">
        <v>741</v>
      </c>
      <c r="D3390" t="s">
        <v>408</v>
      </c>
      <c r="E3390" t="s">
        <v>450</v>
      </c>
      <c r="F3390" t="s">
        <v>834</v>
      </c>
      <c r="G3390">
        <v>2021</v>
      </c>
      <c r="H3390">
        <v>4</v>
      </c>
      <c r="I3390" t="s">
        <v>743</v>
      </c>
      <c r="J3390" s="29">
        <v>44316</v>
      </c>
      <c r="K3390" t="s">
        <v>744</v>
      </c>
      <c r="L3390" t="s">
        <v>745</v>
      </c>
      <c r="M3390" t="s">
        <v>835</v>
      </c>
      <c r="N3390" t="s">
        <v>836</v>
      </c>
      <c r="O3390" t="s">
        <v>837</v>
      </c>
      <c r="P3390" t="s">
        <v>673</v>
      </c>
      <c r="Q3390" t="s">
        <v>749</v>
      </c>
      <c r="R3390" t="s">
        <v>376</v>
      </c>
      <c r="S3390" t="s">
        <v>1042</v>
      </c>
      <c r="T3390" t="s">
        <v>751</v>
      </c>
      <c r="U3390" t="s">
        <v>752</v>
      </c>
      <c r="V3390" t="s">
        <v>753</v>
      </c>
      <c r="W3390" t="s">
        <v>451</v>
      </c>
      <c r="X3390" t="s">
        <v>1186</v>
      </c>
      <c r="Y3390" t="s">
        <v>755</v>
      </c>
      <c r="Z3390" t="s">
        <v>380</v>
      </c>
      <c r="AA3390" t="s">
        <v>1175</v>
      </c>
      <c r="AB3390" t="s">
        <v>1176</v>
      </c>
      <c r="AC3390" t="s">
        <v>758</v>
      </c>
      <c r="AD3390" t="s">
        <v>1176</v>
      </c>
      <c r="AE3390" t="s">
        <v>768</v>
      </c>
      <c r="AF3390" t="s">
        <v>882</v>
      </c>
      <c r="AG3390" t="s">
        <v>761</v>
      </c>
      <c r="AH3390" t="s">
        <v>762</v>
      </c>
      <c r="AI3390" t="s">
        <v>883</v>
      </c>
      <c r="AJ3390">
        <v>-824.59</v>
      </c>
      <c r="AK3390">
        <v>0</v>
      </c>
      <c r="AL3390">
        <v>0</v>
      </c>
      <c r="AM3390" t="s">
        <v>764</v>
      </c>
      <c r="AN3390" t="s">
        <v>764</v>
      </c>
      <c r="AO3390" t="s">
        <v>764</v>
      </c>
    </row>
    <row r="3391" spans="1:41" x14ac:dyDescent="0.35">
      <c r="A3391">
        <v>1060736</v>
      </c>
      <c r="B3391" t="s">
        <v>740</v>
      </c>
      <c r="C3391" t="s">
        <v>741</v>
      </c>
      <c r="D3391" t="s">
        <v>408</v>
      </c>
      <c r="E3391" t="s">
        <v>456</v>
      </c>
      <c r="F3391" t="s">
        <v>834</v>
      </c>
      <c r="G3391">
        <v>2021</v>
      </c>
      <c r="H3391">
        <v>4</v>
      </c>
      <c r="I3391" t="s">
        <v>743</v>
      </c>
      <c r="J3391" s="29">
        <v>44316</v>
      </c>
      <c r="K3391" t="s">
        <v>744</v>
      </c>
      <c r="L3391" t="s">
        <v>745</v>
      </c>
      <c r="M3391" t="s">
        <v>835</v>
      </c>
      <c r="N3391" t="s">
        <v>836</v>
      </c>
      <c r="O3391" t="s">
        <v>837</v>
      </c>
      <c r="P3391" t="s">
        <v>673</v>
      </c>
      <c r="Q3391" t="s">
        <v>749</v>
      </c>
      <c r="R3391" t="s">
        <v>376</v>
      </c>
      <c r="S3391" t="s">
        <v>1042</v>
      </c>
      <c r="T3391" t="s">
        <v>751</v>
      </c>
      <c r="U3391" t="s">
        <v>752</v>
      </c>
      <c r="V3391" t="s">
        <v>753</v>
      </c>
      <c r="W3391" t="s">
        <v>457</v>
      </c>
      <c r="X3391" t="s">
        <v>1181</v>
      </c>
      <c r="Y3391" t="s">
        <v>755</v>
      </c>
      <c r="Z3391" t="s">
        <v>380</v>
      </c>
      <c r="AA3391" t="s">
        <v>1175</v>
      </c>
      <c r="AB3391" t="s">
        <v>1176</v>
      </c>
      <c r="AC3391" t="s">
        <v>758</v>
      </c>
      <c r="AD3391" t="s">
        <v>1176</v>
      </c>
      <c r="AE3391" t="s">
        <v>768</v>
      </c>
      <c r="AF3391" t="s">
        <v>882</v>
      </c>
      <c r="AG3391" t="s">
        <v>761</v>
      </c>
      <c r="AH3391" t="s">
        <v>762</v>
      </c>
      <c r="AI3391" t="s">
        <v>883</v>
      </c>
      <c r="AJ3391">
        <v>-221.21</v>
      </c>
      <c r="AK3391">
        <v>0</v>
      </c>
      <c r="AL3391">
        <v>0</v>
      </c>
      <c r="AM3391" t="s">
        <v>764</v>
      </c>
      <c r="AN3391" t="s">
        <v>764</v>
      </c>
      <c r="AO3391" t="s">
        <v>764</v>
      </c>
    </row>
    <row r="3392" spans="1:41" x14ac:dyDescent="0.35">
      <c r="A3392">
        <v>1060737</v>
      </c>
      <c r="B3392" t="s">
        <v>740</v>
      </c>
      <c r="C3392" t="s">
        <v>741</v>
      </c>
      <c r="D3392" t="s">
        <v>408</v>
      </c>
      <c r="E3392" t="s">
        <v>464</v>
      </c>
      <c r="F3392" t="s">
        <v>834</v>
      </c>
      <c r="G3392">
        <v>2021</v>
      </c>
      <c r="H3392">
        <v>4</v>
      </c>
      <c r="I3392" t="s">
        <v>743</v>
      </c>
      <c r="J3392" s="29">
        <v>44316</v>
      </c>
      <c r="K3392" t="s">
        <v>744</v>
      </c>
      <c r="L3392" t="s">
        <v>745</v>
      </c>
      <c r="M3392" t="s">
        <v>835</v>
      </c>
      <c r="N3392" t="s">
        <v>836</v>
      </c>
      <c r="O3392" t="s">
        <v>837</v>
      </c>
      <c r="P3392" t="s">
        <v>673</v>
      </c>
      <c r="Q3392" t="s">
        <v>749</v>
      </c>
      <c r="R3392" t="s">
        <v>376</v>
      </c>
      <c r="S3392" t="s">
        <v>1042</v>
      </c>
      <c r="T3392" t="s">
        <v>751</v>
      </c>
      <c r="U3392" t="s">
        <v>752</v>
      </c>
      <c r="V3392" t="s">
        <v>753</v>
      </c>
      <c r="W3392" t="s">
        <v>465</v>
      </c>
      <c r="X3392" t="s">
        <v>1192</v>
      </c>
      <c r="Y3392" t="s">
        <v>755</v>
      </c>
      <c r="Z3392" t="s">
        <v>380</v>
      </c>
      <c r="AA3392" t="s">
        <v>1175</v>
      </c>
      <c r="AB3392" t="s">
        <v>1176</v>
      </c>
      <c r="AC3392" t="s">
        <v>758</v>
      </c>
      <c r="AD3392" t="s">
        <v>1176</v>
      </c>
      <c r="AE3392" t="s">
        <v>768</v>
      </c>
      <c r="AF3392" t="s">
        <v>882</v>
      </c>
      <c r="AG3392" t="s">
        <v>761</v>
      </c>
      <c r="AH3392" t="s">
        <v>762</v>
      </c>
      <c r="AI3392" t="s">
        <v>883</v>
      </c>
      <c r="AJ3392">
        <v>-2032.74</v>
      </c>
      <c r="AK3392">
        <v>0</v>
      </c>
      <c r="AL3392">
        <v>0</v>
      </c>
      <c r="AM3392" t="s">
        <v>764</v>
      </c>
      <c r="AN3392" t="s">
        <v>764</v>
      </c>
      <c r="AO3392" t="s">
        <v>764</v>
      </c>
    </row>
    <row r="3393" spans="1:41" x14ac:dyDescent="0.35">
      <c r="A3393">
        <v>1369596</v>
      </c>
      <c r="B3393" t="s">
        <v>740</v>
      </c>
      <c r="C3393" t="s">
        <v>741</v>
      </c>
      <c r="D3393" t="s">
        <v>408</v>
      </c>
      <c r="E3393" t="s">
        <v>522</v>
      </c>
      <c r="F3393" t="s">
        <v>834</v>
      </c>
      <c r="G3393">
        <v>2021</v>
      </c>
      <c r="H3393">
        <v>4</v>
      </c>
      <c r="I3393" t="s">
        <v>743</v>
      </c>
      <c r="J3393" s="29">
        <v>44316</v>
      </c>
      <c r="K3393" t="s">
        <v>744</v>
      </c>
      <c r="L3393" t="s">
        <v>745</v>
      </c>
      <c r="M3393" t="s">
        <v>835</v>
      </c>
      <c r="N3393" t="s">
        <v>836</v>
      </c>
      <c r="O3393" t="s">
        <v>837</v>
      </c>
      <c r="P3393" t="s">
        <v>673</v>
      </c>
      <c r="Q3393" t="s">
        <v>749</v>
      </c>
      <c r="R3393" t="s">
        <v>514</v>
      </c>
      <c r="S3393" t="s">
        <v>1039</v>
      </c>
      <c r="T3393" t="s">
        <v>751</v>
      </c>
      <c r="U3393" t="s">
        <v>752</v>
      </c>
      <c r="V3393" t="s">
        <v>753</v>
      </c>
      <c r="W3393" t="s">
        <v>415</v>
      </c>
      <c r="X3393" t="s">
        <v>1190</v>
      </c>
      <c r="Y3393" t="s">
        <v>755</v>
      </c>
      <c r="Z3393" t="s">
        <v>380</v>
      </c>
      <c r="AA3393" t="s">
        <v>1175</v>
      </c>
      <c r="AB3393" t="s">
        <v>1176</v>
      </c>
      <c r="AC3393" t="s">
        <v>758</v>
      </c>
      <c r="AD3393" t="s">
        <v>1176</v>
      </c>
      <c r="AE3393" t="s">
        <v>247</v>
      </c>
      <c r="AF3393" t="s">
        <v>882</v>
      </c>
      <c r="AG3393" t="s">
        <v>761</v>
      </c>
      <c r="AH3393" t="s">
        <v>762</v>
      </c>
      <c r="AI3393" t="s">
        <v>883</v>
      </c>
      <c r="AJ3393">
        <v>-11.44</v>
      </c>
      <c r="AK3393">
        <v>0</v>
      </c>
      <c r="AL3393">
        <v>0</v>
      </c>
      <c r="AM3393" t="s">
        <v>764</v>
      </c>
      <c r="AN3393" t="s">
        <v>764</v>
      </c>
      <c r="AO3393" t="s">
        <v>764</v>
      </c>
    </row>
    <row r="3394" spans="1:41" x14ac:dyDescent="0.35">
      <c r="A3394">
        <v>1369575</v>
      </c>
      <c r="B3394" t="s">
        <v>740</v>
      </c>
      <c r="C3394" t="s">
        <v>741</v>
      </c>
      <c r="D3394" t="s">
        <v>408</v>
      </c>
      <c r="E3394" t="s">
        <v>523</v>
      </c>
      <c r="F3394" t="s">
        <v>834</v>
      </c>
      <c r="G3394">
        <v>2021</v>
      </c>
      <c r="H3394">
        <v>4</v>
      </c>
      <c r="I3394" t="s">
        <v>743</v>
      </c>
      <c r="J3394" s="29">
        <v>44316</v>
      </c>
      <c r="K3394" t="s">
        <v>744</v>
      </c>
      <c r="L3394" t="s">
        <v>745</v>
      </c>
      <c r="M3394" t="s">
        <v>835</v>
      </c>
      <c r="N3394" t="s">
        <v>836</v>
      </c>
      <c r="O3394" t="s">
        <v>837</v>
      </c>
      <c r="P3394" t="s">
        <v>673</v>
      </c>
      <c r="Q3394" t="s">
        <v>749</v>
      </c>
      <c r="R3394" t="s">
        <v>514</v>
      </c>
      <c r="S3394" t="s">
        <v>1039</v>
      </c>
      <c r="T3394" t="s">
        <v>751</v>
      </c>
      <c r="U3394" t="s">
        <v>752</v>
      </c>
      <c r="V3394" t="s">
        <v>753</v>
      </c>
      <c r="W3394" t="s">
        <v>419</v>
      </c>
      <c r="X3394" t="s">
        <v>1189</v>
      </c>
      <c r="Y3394" t="s">
        <v>755</v>
      </c>
      <c r="Z3394" t="s">
        <v>380</v>
      </c>
      <c r="AA3394" t="s">
        <v>1175</v>
      </c>
      <c r="AB3394" t="s">
        <v>1176</v>
      </c>
      <c r="AC3394" t="s">
        <v>758</v>
      </c>
      <c r="AD3394" t="s">
        <v>1176</v>
      </c>
      <c r="AE3394" t="s">
        <v>247</v>
      </c>
      <c r="AF3394" t="s">
        <v>882</v>
      </c>
      <c r="AG3394" t="s">
        <v>761</v>
      </c>
      <c r="AH3394" t="s">
        <v>762</v>
      </c>
      <c r="AI3394" t="s">
        <v>883</v>
      </c>
      <c r="AJ3394">
        <v>-0.5</v>
      </c>
      <c r="AK3394">
        <v>0</v>
      </c>
      <c r="AL3394">
        <v>0</v>
      </c>
      <c r="AM3394" t="s">
        <v>764</v>
      </c>
      <c r="AN3394" t="s">
        <v>764</v>
      </c>
      <c r="AO3394" t="s">
        <v>764</v>
      </c>
    </row>
    <row r="3395" spans="1:41" x14ac:dyDescent="0.35">
      <c r="A3395">
        <v>1720208</v>
      </c>
      <c r="B3395" t="s">
        <v>740</v>
      </c>
      <c r="C3395" t="s">
        <v>741</v>
      </c>
      <c r="D3395" t="s">
        <v>408</v>
      </c>
      <c r="E3395" t="s">
        <v>436</v>
      </c>
      <c r="F3395" t="s">
        <v>834</v>
      </c>
      <c r="G3395">
        <v>2021</v>
      </c>
      <c r="H3395">
        <v>4</v>
      </c>
      <c r="I3395" t="s">
        <v>743</v>
      </c>
      <c r="J3395" s="29">
        <v>44316</v>
      </c>
      <c r="K3395" t="s">
        <v>744</v>
      </c>
      <c r="L3395" t="s">
        <v>745</v>
      </c>
      <c r="M3395" t="s">
        <v>835</v>
      </c>
      <c r="N3395" t="s">
        <v>836</v>
      </c>
      <c r="O3395" t="s">
        <v>837</v>
      </c>
      <c r="P3395" t="s">
        <v>673</v>
      </c>
      <c r="Q3395" t="s">
        <v>749</v>
      </c>
      <c r="R3395" t="s">
        <v>376</v>
      </c>
      <c r="S3395" t="s">
        <v>1042</v>
      </c>
      <c r="T3395" t="s">
        <v>751</v>
      </c>
      <c r="U3395" t="s">
        <v>752</v>
      </c>
      <c r="V3395" t="s">
        <v>753</v>
      </c>
      <c r="W3395" t="s">
        <v>437</v>
      </c>
      <c r="X3395" t="s">
        <v>1184</v>
      </c>
      <c r="Y3395" t="s">
        <v>755</v>
      </c>
      <c r="Z3395" t="s">
        <v>380</v>
      </c>
      <c r="AA3395" t="s">
        <v>1175</v>
      </c>
      <c r="AB3395" t="s">
        <v>1176</v>
      </c>
      <c r="AC3395" t="s">
        <v>758</v>
      </c>
      <c r="AD3395" t="s">
        <v>1176</v>
      </c>
      <c r="AE3395" t="s">
        <v>768</v>
      </c>
      <c r="AF3395" t="s">
        <v>882</v>
      </c>
      <c r="AG3395" t="s">
        <v>761</v>
      </c>
      <c r="AH3395" t="s">
        <v>762</v>
      </c>
      <c r="AI3395" t="s">
        <v>883</v>
      </c>
      <c r="AJ3395">
        <v>-4559.72</v>
      </c>
      <c r="AK3395">
        <v>0</v>
      </c>
      <c r="AL3395">
        <v>0</v>
      </c>
      <c r="AM3395" t="s">
        <v>764</v>
      </c>
      <c r="AN3395" t="s">
        <v>764</v>
      </c>
      <c r="AO3395" t="s">
        <v>764</v>
      </c>
    </row>
    <row r="3396" spans="1:41" x14ac:dyDescent="0.35">
      <c r="A3396">
        <v>1243465</v>
      </c>
      <c r="B3396" t="s">
        <v>740</v>
      </c>
      <c r="C3396" t="s">
        <v>741</v>
      </c>
      <c r="D3396" t="s">
        <v>408</v>
      </c>
      <c r="E3396" t="s">
        <v>462</v>
      </c>
      <c r="F3396" t="s">
        <v>834</v>
      </c>
      <c r="G3396">
        <v>2021</v>
      </c>
      <c r="H3396">
        <v>4</v>
      </c>
      <c r="I3396" t="s">
        <v>743</v>
      </c>
      <c r="J3396" s="29">
        <v>44316</v>
      </c>
      <c r="K3396" t="s">
        <v>744</v>
      </c>
      <c r="L3396" t="s">
        <v>745</v>
      </c>
      <c r="M3396" t="s">
        <v>839</v>
      </c>
      <c r="N3396" t="s">
        <v>840</v>
      </c>
      <c r="O3396" t="s">
        <v>837</v>
      </c>
      <c r="P3396" t="s">
        <v>673</v>
      </c>
      <c r="Q3396" t="s">
        <v>749</v>
      </c>
      <c r="R3396" t="s">
        <v>376</v>
      </c>
      <c r="S3396" t="s">
        <v>1042</v>
      </c>
      <c r="T3396" t="s">
        <v>751</v>
      </c>
      <c r="U3396" t="s">
        <v>752</v>
      </c>
      <c r="V3396" t="s">
        <v>753</v>
      </c>
      <c r="W3396" t="s">
        <v>463</v>
      </c>
      <c r="X3396" t="s">
        <v>1202</v>
      </c>
      <c r="Y3396" t="s">
        <v>755</v>
      </c>
      <c r="Z3396" t="s">
        <v>380</v>
      </c>
      <c r="AA3396" t="s">
        <v>1175</v>
      </c>
      <c r="AB3396" t="s">
        <v>1176</v>
      </c>
      <c r="AC3396" t="s">
        <v>758</v>
      </c>
      <c r="AD3396" t="s">
        <v>1176</v>
      </c>
      <c r="AE3396" t="s">
        <v>768</v>
      </c>
      <c r="AF3396" t="s">
        <v>882</v>
      </c>
      <c r="AG3396" t="s">
        <v>761</v>
      </c>
      <c r="AH3396" t="s">
        <v>762</v>
      </c>
      <c r="AI3396" t="s">
        <v>883</v>
      </c>
      <c r="AJ3396">
        <v>1491</v>
      </c>
      <c r="AK3396">
        <v>0</v>
      </c>
      <c r="AL3396">
        <v>0</v>
      </c>
      <c r="AM3396" t="s">
        <v>764</v>
      </c>
      <c r="AN3396" t="s">
        <v>764</v>
      </c>
      <c r="AO3396" t="s">
        <v>764</v>
      </c>
    </row>
    <row r="3397" spans="1:41" x14ac:dyDescent="0.35">
      <c r="A3397">
        <v>1021420</v>
      </c>
      <c r="B3397" t="s">
        <v>740</v>
      </c>
      <c r="C3397" t="s">
        <v>741</v>
      </c>
      <c r="D3397" t="s">
        <v>408</v>
      </c>
      <c r="E3397" t="s">
        <v>521</v>
      </c>
      <c r="F3397" t="s">
        <v>834</v>
      </c>
      <c r="G3397">
        <v>2021</v>
      </c>
      <c r="H3397">
        <v>4</v>
      </c>
      <c r="I3397" t="s">
        <v>743</v>
      </c>
      <c r="J3397" s="29">
        <v>44316</v>
      </c>
      <c r="K3397" t="s">
        <v>744</v>
      </c>
      <c r="L3397" t="s">
        <v>745</v>
      </c>
      <c r="M3397" t="s">
        <v>839</v>
      </c>
      <c r="N3397" t="s">
        <v>840</v>
      </c>
      <c r="O3397" t="s">
        <v>837</v>
      </c>
      <c r="P3397" t="s">
        <v>673</v>
      </c>
      <c r="Q3397" t="s">
        <v>749</v>
      </c>
      <c r="R3397" t="s">
        <v>514</v>
      </c>
      <c r="S3397" t="s">
        <v>1039</v>
      </c>
      <c r="T3397" t="s">
        <v>751</v>
      </c>
      <c r="U3397" t="s">
        <v>752</v>
      </c>
      <c r="V3397" t="s">
        <v>753</v>
      </c>
      <c r="W3397" t="s">
        <v>409</v>
      </c>
      <c r="X3397" t="s">
        <v>1180</v>
      </c>
      <c r="Y3397" t="s">
        <v>755</v>
      </c>
      <c r="Z3397" t="s">
        <v>380</v>
      </c>
      <c r="AA3397" t="s">
        <v>1175</v>
      </c>
      <c r="AB3397" t="s">
        <v>1176</v>
      </c>
      <c r="AC3397" t="s">
        <v>758</v>
      </c>
      <c r="AD3397" t="s">
        <v>1176</v>
      </c>
      <c r="AE3397" t="s">
        <v>247</v>
      </c>
      <c r="AF3397" t="s">
        <v>882</v>
      </c>
      <c r="AG3397" t="s">
        <v>761</v>
      </c>
      <c r="AH3397" t="s">
        <v>762</v>
      </c>
      <c r="AI3397" t="s">
        <v>883</v>
      </c>
      <c r="AJ3397">
        <v>1.04</v>
      </c>
      <c r="AK3397">
        <v>0</v>
      </c>
      <c r="AL3397">
        <v>0</v>
      </c>
      <c r="AM3397" t="s">
        <v>764</v>
      </c>
      <c r="AN3397" t="s">
        <v>764</v>
      </c>
      <c r="AO3397" t="s">
        <v>764</v>
      </c>
    </row>
    <row r="3398" spans="1:41" x14ac:dyDescent="0.35">
      <c r="A3398">
        <v>1021424</v>
      </c>
      <c r="B3398" t="s">
        <v>740</v>
      </c>
      <c r="C3398" t="s">
        <v>741</v>
      </c>
      <c r="D3398" t="s">
        <v>408</v>
      </c>
      <c r="E3398" t="s">
        <v>526</v>
      </c>
      <c r="F3398" t="s">
        <v>834</v>
      </c>
      <c r="G3398">
        <v>2021</v>
      </c>
      <c r="H3398">
        <v>4</v>
      </c>
      <c r="I3398" t="s">
        <v>743</v>
      </c>
      <c r="J3398" s="29">
        <v>44316</v>
      </c>
      <c r="K3398" t="s">
        <v>744</v>
      </c>
      <c r="L3398" t="s">
        <v>745</v>
      </c>
      <c r="M3398" t="s">
        <v>839</v>
      </c>
      <c r="N3398" t="s">
        <v>840</v>
      </c>
      <c r="O3398" t="s">
        <v>837</v>
      </c>
      <c r="P3398" t="s">
        <v>673</v>
      </c>
      <c r="Q3398" t="s">
        <v>749</v>
      </c>
      <c r="R3398" t="s">
        <v>514</v>
      </c>
      <c r="S3398" t="s">
        <v>1039</v>
      </c>
      <c r="T3398" t="s">
        <v>751</v>
      </c>
      <c r="U3398" t="s">
        <v>752</v>
      </c>
      <c r="V3398" t="s">
        <v>753</v>
      </c>
      <c r="W3398" t="s">
        <v>435</v>
      </c>
      <c r="X3398" t="s">
        <v>1182</v>
      </c>
      <c r="Y3398" t="s">
        <v>755</v>
      </c>
      <c r="Z3398" t="s">
        <v>380</v>
      </c>
      <c r="AA3398" t="s">
        <v>1175</v>
      </c>
      <c r="AB3398" t="s">
        <v>1176</v>
      </c>
      <c r="AC3398" t="s">
        <v>758</v>
      </c>
      <c r="AD3398" t="s">
        <v>1176</v>
      </c>
      <c r="AE3398" t="s">
        <v>247</v>
      </c>
      <c r="AF3398" t="s">
        <v>882</v>
      </c>
      <c r="AG3398" t="s">
        <v>761</v>
      </c>
      <c r="AH3398" t="s">
        <v>762</v>
      </c>
      <c r="AI3398" t="s">
        <v>883</v>
      </c>
      <c r="AJ3398">
        <v>18.11</v>
      </c>
      <c r="AK3398">
        <v>0</v>
      </c>
      <c r="AL3398">
        <v>0</v>
      </c>
      <c r="AM3398" t="s">
        <v>764</v>
      </c>
      <c r="AN3398" t="s">
        <v>764</v>
      </c>
      <c r="AO3398" t="s">
        <v>764</v>
      </c>
    </row>
    <row r="3399" spans="1:41" x14ac:dyDescent="0.35">
      <c r="A3399">
        <v>1022707</v>
      </c>
      <c r="B3399" t="s">
        <v>740</v>
      </c>
      <c r="C3399" t="s">
        <v>741</v>
      </c>
      <c r="D3399" t="s">
        <v>408</v>
      </c>
      <c r="E3399" t="s">
        <v>498</v>
      </c>
      <c r="F3399" t="s">
        <v>834</v>
      </c>
      <c r="G3399">
        <v>2021</v>
      </c>
      <c r="H3399">
        <v>4</v>
      </c>
      <c r="I3399" t="s">
        <v>743</v>
      </c>
      <c r="J3399" s="29">
        <v>44316</v>
      </c>
      <c r="K3399" t="s">
        <v>744</v>
      </c>
      <c r="L3399" t="s">
        <v>745</v>
      </c>
      <c r="M3399" t="s">
        <v>839</v>
      </c>
      <c r="N3399" t="s">
        <v>840</v>
      </c>
      <c r="O3399" t="s">
        <v>837</v>
      </c>
      <c r="P3399" t="s">
        <v>673</v>
      </c>
      <c r="Q3399" t="s">
        <v>749</v>
      </c>
      <c r="R3399" t="s">
        <v>490</v>
      </c>
      <c r="S3399" t="s">
        <v>1040</v>
      </c>
      <c r="T3399" t="s">
        <v>751</v>
      </c>
      <c r="U3399" t="s">
        <v>752</v>
      </c>
      <c r="V3399" t="s">
        <v>753</v>
      </c>
      <c r="W3399" t="s">
        <v>409</v>
      </c>
      <c r="X3399" t="s">
        <v>1180</v>
      </c>
      <c r="Y3399" t="s">
        <v>755</v>
      </c>
      <c r="Z3399" t="s">
        <v>380</v>
      </c>
      <c r="AA3399" t="s">
        <v>1175</v>
      </c>
      <c r="AB3399" t="s">
        <v>1176</v>
      </c>
      <c r="AC3399" t="s">
        <v>758</v>
      </c>
      <c r="AD3399" t="s">
        <v>1176</v>
      </c>
      <c r="AE3399" t="s">
        <v>766</v>
      </c>
      <c r="AF3399" t="s">
        <v>882</v>
      </c>
      <c r="AG3399" t="s">
        <v>761</v>
      </c>
      <c r="AH3399" t="s">
        <v>762</v>
      </c>
      <c r="AI3399" t="s">
        <v>883</v>
      </c>
      <c r="AJ3399">
        <v>837.37</v>
      </c>
      <c r="AK3399">
        <v>0</v>
      </c>
      <c r="AL3399">
        <v>0</v>
      </c>
      <c r="AM3399" t="s">
        <v>764</v>
      </c>
      <c r="AN3399" t="s">
        <v>764</v>
      </c>
      <c r="AO3399" t="s">
        <v>764</v>
      </c>
    </row>
    <row r="3400" spans="1:41" x14ac:dyDescent="0.35">
      <c r="A3400">
        <v>1022710</v>
      </c>
      <c r="B3400" t="s">
        <v>740</v>
      </c>
      <c r="C3400" t="s">
        <v>741</v>
      </c>
      <c r="D3400" t="s">
        <v>408</v>
      </c>
      <c r="E3400" t="s">
        <v>505</v>
      </c>
      <c r="F3400" t="s">
        <v>834</v>
      </c>
      <c r="G3400">
        <v>2021</v>
      </c>
      <c r="H3400">
        <v>4</v>
      </c>
      <c r="I3400" t="s">
        <v>743</v>
      </c>
      <c r="J3400" s="29">
        <v>44316</v>
      </c>
      <c r="K3400" t="s">
        <v>744</v>
      </c>
      <c r="L3400" t="s">
        <v>745</v>
      </c>
      <c r="M3400" t="s">
        <v>839</v>
      </c>
      <c r="N3400" t="s">
        <v>840</v>
      </c>
      <c r="O3400" t="s">
        <v>837</v>
      </c>
      <c r="P3400" t="s">
        <v>673</v>
      </c>
      <c r="Q3400" t="s">
        <v>749</v>
      </c>
      <c r="R3400" t="s">
        <v>490</v>
      </c>
      <c r="S3400" t="s">
        <v>1040</v>
      </c>
      <c r="T3400" t="s">
        <v>751</v>
      </c>
      <c r="U3400" t="s">
        <v>752</v>
      </c>
      <c r="V3400" t="s">
        <v>753</v>
      </c>
      <c r="W3400" t="s">
        <v>427</v>
      </c>
      <c r="X3400" t="s">
        <v>1179</v>
      </c>
      <c r="Y3400" t="s">
        <v>755</v>
      </c>
      <c r="Z3400" t="s">
        <v>380</v>
      </c>
      <c r="AA3400" t="s">
        <v>1175</v>
      </c>
      <c r="AB3400" t="s">
        <v>1176</v>
      </c>
      <c r="AC3400" t="s">
        <v>758</v>
      </c>
      <c r="AD3400" t="s">
        <v>1176</v>
      </c>
      <c r="AE3400" t="s">
        <v>766</v>
      </c>
      <c r="AF3400" t="s">
        <v>882</v>
      </c>
      <c r="AG3400" t="s">
        <v>761</v>
      </c>
      <c r="AH3400" t="s">
        <v>762</v>
      </c>
      <c r="AI3400" t="s">
        <v>883</v>
      </c>
      <c r="AJ3400">
        <v>3185.64</v>
      </c>
      <c r="AK3400">
        <v>0</v>
      </c>
      <c r="AL3400">
        <v>0</v>
      </c>
      <c r="AM3400" t="s">
        <v>764</v>
      </c>
      <c r="AN3400" t="s">
        <v>764</v>
      </c>
      <c r="AO3400" t="s">
        <v>764</v>
      </c>
    </row>
    <row r="3401" spans="1:41" x14ac:dyDescent="0.35">
      <c r="A3401">
        <v>1022711</v>
      </c>
      <c r="B3401" t="s">
        <v>740</v>
      </c>
      <c r="C3401" t="s">
        <v>741</v>
      </c>
      <c r="D3401" t="s">
        <v>408</v>
      </c>
      <c r="E3401" t="s">
        <v>507</v>
      </c>
      <c r="F3401" t="s">
        <v>834</v>
      </c>
      <c r="G3401">
        <v>2021</v>
      </c>
      <c r="H3401">
        <v>4</v>
      </c>
      <c r="I3401" t="s">
        <v>743</v>
      </c>
      <c r="J3401" s="29">
        <v>44316</v>
      </c>
      <c r="K3401" t="s">
        <v>744</v>
      </c>
      <c r="L3401" t="s">
        <v>745</v>
      </c>
      <c r="M3401" t="s">
        <v>839</v>
      </c>
      <c r="N3401" t="s">
        <v>840</v>
      </c>
      <c r="O3401" t="s">
        <v>837</v>
      </c>
      <c r="P3401" t="s">
        <v>673</v>
      </c>
      <c r="Q3401" t="s">
        <v>749</v>
      </c>
      <c r="R3401" t="s">
        <v>490</v>
      </c>
      <c r="S3401" t="s">
        <v>1040</v>
      </c>
      <c r="T3401" t="s">
        <v>751</v>
      </c>
      <c r="U3401" t="s">
        <v>752</v>
      </c>
      <c r="V3401" t="s">
        <v>753</v>
      </c>
      <c r="W3401" t="s">
        <v>433</v>
      </c>
      <c r="X3401" t="s">
        <v>1178</v>
      </c>
      <c r="Y3401" t="s">
        <v>755</v>
      </c>
      <c r="Z3401" t="s">
        <v>380</v>
      </c>
      <c r="AA3401" t="s">
        <v>1175</v>
      </c>
      <c r="AB3401" t="s">
        <v>1176</v>
      </c>
      <c r="AC3401" t="s">
        <v>758</v>
      </c>
      <c r="AD3401" t="s">
        <v>1176</v>
      </c>
      <c r="AE3401" t="s">
        <v>766</v>
      </c>
      <c r="AF3401" t="s">
        <v>882</v>
      </c>
      <c r="AG3401" t="s">
        <v>761</v>
      </c>
      <c r="AH3401" t="s">
        <v>762</v>
      </c>
      <c r="AI3401" t="s">
        <v>883</v>
      </c>
      <c r="AJ3401">
        <v>2314.56</v>
      </c>
      <c r="AK3401">
        <v>0</v>
      </c>
      <c r="AL3401">
        <v>0</v>
      </c>
      <c r="AM3401" t="s">
        <v>764</v>
      </c>
      <c r="AN3401" t="s">
        <v>764</v>
      </c>
      <c r="AO3401" t="s">
        <v>764</v>
      </c>
    </row>
    <row r="3402" spans="1:41" x14ac:dyDescent="0.35">
      <c r="A3402">
        <v>1022712</v>
      </c>
      <c r="B3402" t="s">
        <v>740</v>
      </c>
      <c r="C3402" t="s">
        <v>741</v>
      </c>
      <c r="D3402" t="s">
        <v>408</v>
      </c>
      <c r="E3402" t="s">
        <v>508</v>
      </c>
      <c r="F3402" t="s">
        <v>834</v>
      </c>
      <c r="G3402">
        <v>2021</v>
      </c>
      <c r="H3402">
        <v>4</v>
      </c>
      <c r="I3402" t="s">
        <v>743</v>
      </c>
      <c r="J3402" s="29">
        <v>44316</v>
      </c>
      <c r="K3402" t="s">
        <v>744</v>
      </c>
      <c r="L3402" t="s">
        <v>745</v>
      </c>
      <c r="M3402" t="s">
        <v>839</v>
      </c>
      <c r="N3402" t="s">
        <v>840</v>
      </c>
      <c r="O3402" t="s">
        <v>837</v>
      </c>
      <c r="P3402" t="s">
        <v>673</v>
      </c>
      <c r="Q3402" t="s">
        <v>749</v>
      </c>
      <c r="R3402" t="s">
        <v>490</v>
      </c>
      <c r="S3402" t="s">
        <v>1040</v>
      </c>
      <c r="T3402" t="s">
        <v>751</v>
      </c>
      <c r="U3402" t="s">
        <v>752</v>
      </c>
      <c r="V3402" t="s">
        <v>753</v>
      </c>
      <c r="W3402" t="s">
        <v>451</v>
      </c>
      <c r="X3402" t="s">
        <v>1186</v>
      </c>
      <c r="Y3402" t="s">
        <v>755</v>
      </c>
      <c r="Z3402" t="s">
        <v>380</v>
      </c>
      <c r="AA3402" t="s">
        <v>1175</v>
      </c>
      <c r="AB3402" t="s">
        <v>1176</v>
      </c>
      <c r="AC3402" t="s">
        <v>758</v>
      </c>
      <c r="AD3402" t="s">
        <v>1176</v>
      </c>
      <c r="AE3402" t="s">
        <v>766</v>
      </c>
      <c r="AF3402" t="s">
        <v>882</v>
      </c>
      <c r="AG3402" t="s">
        <v>761</v>
      </c>
      <c r="AH3402" t="s">
        <v>762</v>
      </c>
      <c r="AI3402" t="s">
        <v>883</v>
      </c>
      <c r="AJ3402">
        <v>3455.54</v>
      </c>
      <c r="AK3402">
        <v>0</v>
      </c>
      <c r="AL3402">
        <v>0</v>
      </c>
      <c r="AM3402" t="s">
        <v>764</v>
      </c>
      <c r="AN3402" t="s">
        <v>764</v>
      </c>
      <c r="AO3402" t="s">
        <v>764</v>
      </c>
    </row>
    <row r="3403" spans="1:41" x14ac:dyDescent="0.35">
      <c r="A3403">
        <v>1022713</v>
      </c>
      <c r="B3403" t="s">
        <v>740</v>
      </c>
      <c r="C3403" t="s">
        <v>741</v>
      </c>
      <c r="D3403" t="s">
        <v>408</v>
      </c>
      <c r="E3403" t="s">
        <v>509</v>
      </c>
      <c r="F3403" t="s">
        <v>834</v>
      </c>
      <c r="G3403">
        <v>2021</v>
      </c>
      <c r="H3403">
        <v>4</v>
      </c>
      <c r="I3403" t="s">
        <v>743</v>
      </c>
      <c r="J3403" s="29">
        <v>44316</v>
      </c>
      <c r="K3403" t="s">
        <v>744</v>
      </c>
      <c r="L3403" t="s">
        <v>745</v>
      </c>
      <c r="M3403" t="s">
        <v>839</v>
      </c>
      <c r="N3403" t="s">
        <v>840</v>
      </c>
      <c r="O3403" t="s">
        <v>837</v>
      </c>
      <c r="P3403" t="s">
        <v>673</v>
      </c>
      <c r="Q3403" t="s">
        <v>749</v>
      </c>
      <c r="R3403" t="s">
        <v>490</v>
      </c>
      <c r="S3403" t="s">
        <v>1040</v>
      </c>
      <c r="T3403" t="s">
        <v>751</v>
      </c>
      <c r="U3403" t="s">
        <v>752</v>
      </c>
      <c r="V3403" t="s">
        <v>753</v>
      </c>
      <c r="W3403" t="s">
        <v>457</v>
      </c>
      <c r="X3403" t="s">
        <v>1181</v>
      </c>
      <c r="Y3403" t="s">
        <v>755</v>
      </c>
      <c r="Z3403" t="s">
        <v>380</v>
      </c>
      <c r="AA3403" t="s">
        <v>1175</v>
      </c>
      <c r="AB3403" t="s">
        <v>1176</v>
      </c>
      <c r="AC3403" t="s">
        <v>758</v>
      </c>
      <c r="AD3403" t="s">
        <v>1176</v>
      </c>
      <c r="AE3403" t="s">
        <v>766</v>
      </c>
      <c r="AF3403" t="s">
        <v>882</v>
      </c>
      <c r="AG3403" t="s">
        <v>761</v>
      </c>
      <c r="AH3403" t="s">
        <v>762</v>
      </c>
      <c r="AI3403" t="s">
        <v>883</v>
      </c>
      <c r="AJ3403">
        <v>1170.4100000000001</v>
      </c>
      <c r="AK3403">
        <v>0</v>
      </c>
      <c r="AL3403">
        <v>0</v>
      </c>
      <c r="AM3403" t="s">
        <v>764</v>
      </c>
      <c r="AN3403" t="s">
        <v>764</v>
      </c>
      <c r="AO3403" t="s">
        <v>764</v>
      </c>
    </row>
    <row r="3404" spans="1:41" x14ac:dyDescent="0.35">
      <c r="A3404">
        <v>1022714</v>
      </c>
      <c r="B3404" t="s">
        <v>740</v>
      </c>
      <c r="C3404" t="s">
        <v>741</v>
      </c>
      <c r="D3404" t="s">
        <v>408</v>
      </c>
      <c r="E3404" t="s">
        <v>511</v>
      </c>
      <c r="F3404" t="s">
        <v>834</v>
      </c>
      <c r="G3404">
        <v>2021</v>
      </c>
      <c r="H3404">
        <v>4</v>
      </c>
      <c r="I3404" t="s">
        <v>743</v>
      </c>
      <c r="J3404" s="29">
        <v>44316</v>
      </c>
      <c r="K3404" t="s">
        <v>744</v>
      </c>
      <c r="L3404" t="s">
        <v>745</v>
      </c>
      <c r="M3404" t="s">
        <v>839</v>
      </c>
      <c r="N3404" t="s">
        <v>840</v>
      </c>
      <c r="O3404" t="s">
        <v>837</v>
      </c>
      <c r="P3404" t="s">
        <v>673</v>
      </c>
      <c r="Q3404" t="s">
        <v>749</v>
      </c>
      <c r="R3404" t="s">
        <v>490</v>
      </c>
      <c r="S3404" t="s">
        <v>1040</v>
      </c>
      <c r="T3404" t="s">
        <v>751</v>
      </c>
      <c r="U3404" t="s">
        <v>752</v>
      </c>
      <c r="V3404" t="s">
        <v>753</v>
      </c>
      <c r="W3404" t="s">
        <v>467</v>
      </c>
      <c r="X3404" t="s">
        <v>1177</v>
      </c>
      <c r="Y3404" t="s">
        <v>755</v>
      </c>
      <c r="Z3404" t="s">
        <v>380</v>
      </c>
      <c r="AA3404" t="s">
        <v>1175</v>
      </c>
      <c r="AB3404" t="s">
        <v>1176</v>
      </c>
      <c r="AC3404" t="s">
        <v>758</v>
      </c>
      <c r="AD3404" t="s">
        <v>1176</v>
      </c>
      <c r="AE3404" t="s">
        <v>766</v>
      </c>
      <c r="AF3404" t="s">
        <v>882</v>
      </c>
      <c r="AG3404" t="s">
        <v>761</v>
      </c>
      <c r="AH3404" t="s">
        <v>762</v>
      </c>
      <c r="AI3404" t="s">
        <v>883</v>
      </c>
      <c r="AJ3404">
        <v>914.59</v>
      </c>
      <c r="AK3404">
        <v>0</v>
      </c>
      <c r="AL3404">
        <v>0</v>
      </c>
      <c r="AM3404" t="s">
        <v>764</v>
      </c>
      <c r="AN3404" t="s">
        <v>764</v>
      </c>
      <c r="AO3404" t="s">
        <v>764</v>
      </c>
    </row>
    <row r="3405" spans="1:41" x14ac:dyDescent="0.35">
      <c r="A3405">
        <v>1022715</v>
      </c>
      <c r="B3405" t="s">
        <v>740</v>
      </c>
      <c r="C3405" t="s">
        <v>741</v>
      </c>
      <c r="D3405" t="s">
        <v>408</v>
      </c>
      <c r="E3405" t="s">
        <v>512</v>
      </c>
      <c r="F3405" t="s">
        <v>834</v>
      </c>
      <c r="G3405">
        <v>2021</v>
      </c>
      <c r="H3405">
        <v>4</v>
      </c>
      <c r="I3405" t="s">
        <v>743</v>
      </c>
      <c r="J3405" s="29">
        <v>44316</v>
      </c>
      <c r="K3405" t="s">
        <v>744</v>
      </c>
      <c r="L3405" t="s">
        <v>745</v>
      </c>
      <c r="M3405" t="s">
        <v>839</v>
      </c>
      <c r="N3405" t="s">
        <v>840</v>
      </c>
      <c r="O3405" t="s">
        <v>837</v>
      </c>
      <c r="P3405" t="s">
        <v>673</v>
      </c>
      <c r="Q3405" t="s">
        <v>749</v>
      </c>
      <c r="R3405" t="s">
        <v>490</v>
      </c>
      <c r="S3405" t="s">
        <v>1040</v>
      </c>
      <c r="T3405" t="s">
        <v>751</v>
      </c>
      <c r="U3405" t="s">
        <v>752</v>
      </c>
      <c r="V3405" t="s">
        <v>753</v>
      </c>
      <c r="W3405" t="s">
        <v>469</v>
      </c>
      <c r="X3405" t="s">
        <v>1174</v>
      </c>
      <c r="Y3405" t="s">
        <v>755</v>
      </c>
      <c r="Z3405" t="s">
        <v>380</v>
      </c>
      <c r="AA3405" t="s">
        <v>1175</v>
      </c>
      <c r="AB3405" t="s">
        <v>1176</v>
      </c>
      <c r="AC3405" t="s">
        <v>758</v>
      </c>
      <c r="AD3405" t="s">
        <v>1176</v>
      </c>
      <c r="AE3405" t="s">
        <v>766</v>
      </c>
      <c r="AF3405" t="s">
        <v>882</v>
      </c>
      <c r="AG3405" t="s">
        <v>761</v>
      </c>
      <c r="AH3405" t="s">
        <v>762</v>
      </c>
      <c r="AI3405" t="s">
        <v>883</v>
      </c>
      <c r="AJ3405">
        <v>1579.93</v>
      </c>
      <c r="AK3405">
        <v>0</v>
      </c>
      <c r="AL3405">
        <v>0</v>
      </c>
      <c r="AM3405" t="s">
        <v>764</v>
      </c>
      <c r="AN3405" t="s">
        <v>764</v>
      </c>
      <c r="AO3405" t="s">
        <v>764</v>
      </c>
    </row>
    <row r="3406" spans="1:41" x14ac:dyDescent="0.35">
      <c r="A3406">
        <v>1023874</v>
      </c>
      <c r="B3406" t="s">
        <v>740</v>
      </c>
      <c r="C3406" t="s">
        <v>741</v>
      </c>
      <c r="D3406" t="s">
        <v>408</v>
      </c>
      <c r="E3406" t="s">
        <v>551</v>
      </c>
      <c r="F3406" t="s">
        <v>834</v>
      </c>
      <c r="G3406">
        <v>2021</v>
      </c>
      <c r="H3406">
        <v>4</v>
      </c>
      <c r="I3406" t="s">
        <v>743</v>
      </c>
      <c r="J3406" s="29">
        <v>44316</v>
      </c>
      <c r="K3406" t="s">
        <v>744</v>
      </c>
      <c r="L3406" t="s">
        <v>745</v>
      </c>
      <c r="M3406" t="s">
        <v>839</v>
      </c>
      <c r="N3406" t="s">
        <v>840</v>
      </c>
      <c r="O3406" t="s">
        <v>837</v>
      </c>
      <c r="P3406" t="s">
        <v>673</v>
      </c>
      <c r="Q3406" t="s">
        <v>749</v>
      </c>
      <c r="R3406" t="s">
        <v>544</v>
      </c>
      <c r="S3406" t="s">
        <v>1038</v>
      </c>
      <c r="T3406" t="s">
        <v>751</v>
      </c>
      <c r="U3406" t="s">
        <v>752</v>
      </c>
      <c r="V3406" t="s">
        <v>753</v>
      </c>
      <c r="W3406" t="s">
        <v>409</v>
      </c>
      <c r="X3406" t="s">
        <v>1180</v>
      </c>
      <c r="Y3406" t="s">
        <v>755</v>
      </c>
      <c r="Z3406" t="s">
        <v>380</v>
      </c>
      <c r="AA3406" t="s">
        <v>1175</v>
      </c>
      <c r="AB3406" t="s">
        <v>1176</v>
      </c>
      <c r="AC3406" t="s">
        <v>758</v>
      </c>
      <c r="AD3406" t="s">
        <v>1176</v>
      </c>
      <c r="AE3406" t="s">
        <v>768</v>
      </c>
      <c r="AF3406" t="s">
        <v>882</v>
      </c>
      <c r="AG3406" t="s">
        <v>761</v>
      </c>
      <c r="AH3406" t="s">
        <v>762</v>
      </c>
      <c r="AI3406" t="s">
        <v>883</v>
      </c>
      <c r="AJ3406">
        <v>1110.79</v>
      </c>
      <c r="AK3406">
        <v>0</v>
      </c>
      <c r="AL3406">
        <v>0</v>
      </c>
      <c r="AM3406" t="s">
        <v>764</v>
      </c>
      <c r="AN3406" t="s">
        <v>764</v>
      </c>
      <c r="AO3406" t="s">
        <v>764</v>
      </c>
    </row>
    <row r="3407" spans="1:41" x14ac:dyDescent="0.35">
      <c r="A3407">
        <v>1023875</v>
      </c>
      <c r="B3407" t="s">
        <v>740</v>
      </c>
      <c r="C3407" t="s">
        <v>741</v>
      </c>
      <c r="D3407" t="s">
        <v>408</v>
      </c>
      <c r="E3407" t="s">
        <v>552</v>
      </c>
      <c r="F3407" t="s">
        <v>834</v>
      </c>
      <c r="G3407">
        <v>2021</v>
      </c>
      <c r="H3407">
        <v>4</v>
      </c>
      <c r="I3407" t="s">
        <v>743</v>
      </c>
      <c r="J3407" s="29">
        <v>44316</v>
      </c>
      <c r="K3407" t="s">
        <v>744</v>
      </c>
      <c r="L3407" t="s">
        <v>745</v>
      </c>
      <c r="M3407" t="s">
        <v>839</v>
      </c>
      <c r="N3407" t="s">
        <v>840</v>
      </c>
      <c r="O3407" t="s">
        <v>837</v>
      </c>
      <c r="P3407" t="s">
        <v>673</v>
      </c>
      <c r="Q3407" t="s">
        <v>749</v>
      </c>
      <c r="R3407" t="s">
        <v>544</v>
      </c>
      <c r="S3407" t="s">
        <v>1038</v>
      </c>
      <c r="T3407" t="s">
        <v>751</v>
      </c>
      <c r="U3407" t="s">
        <v>752</v>
      </c>
      <c r="V3407" t="s">
        <v>753</v>
      </c>
      <c r="W3407" t="s">
        <v>429</v>
      </c>
      <c r="X3407" t="s">
        <v>1183</v>
      </c>
      <c r="Y3407" t="s">
        <v>755</v>
      </c>
      <c r="Z3407" t="s">
        <v>380</v>
      </c>
      <c r="AA3407" t="s">
        <v>1175</v>
      </c>
      <c r="AB3407" t="s">
        <v>1176</v>
      </c>
      <c r="AC3407" t="s">
        <v>758</v>
      </c>
      <c r="AD3407" t="s">
        <v>1176</v>
      </c>
      <c r="AE3407" t="s">
        <v>768</v>
      </c>
      <c r="AF3407" t="s">
        <v>882</v>
      </c>
      <c r="AG3407" t="s">
        <v>761</v>
      </c>
      <c r="AH3407" t="s">
        <v>762</v>
      </c>
      <c r="AI3407" t="s">
        <v>883</v>
      </c>
      <c r="AJ3407">
        <v>3484.27</v>
      </c>
      <c r="AK3407">
        <v>0</v>
      </c>
      <c r="AL3407">
        <v>0</v>
      </c>
      <c r="AM3407" t="s">
        <v>764</v>
      </c>
      <c r="AN3407" t="s">
        <v>764</v>
      </c>
      <c r="AO3407" t="s">
        <v>764</v>
      </c>
    </row>
    <row r="3408" spans="1:41" x14ac:dyDescent="0.35">
      <c r="A3408">
        <v>1023876</v>
      </c>
      <c r="B3408" t="s">
        <v>740</v>
      </c>
      <c r="C3408" t="s">
        <v>741</v>
      </c>
      <c r="D3408" t="s">
        <v>408</v>
      </c>
      <c r="E3408" t="s">
        <v>553</v>
      </c>
      <c r="F3408" t="s">
        <v>834</v>
      </c>
      <c r="G3408">
        <v>2021</v>
      </c>
      <c r="H3408">
        <v>4</v>
      </c>
      <c r="I3408" t="s">
        <v>743</v>
      </c>
      <c r="J3408" s="29">
        <v>44316</v>
      </c>
      <c r="K3408" t="s">
        <v>744</v>
      </c>
      <c r="L3408" t="s">
        <v>745</v>
      </c>
      <c r="M3408" t="s">
        <v>839</v>
      </c>
      <c r="N3408" t="s">
        <v>840</v>
      </c>
      <c r="O3408" t="s">
        <v>837</v>
      </c>
      <c r="P3408" t="s">
        <v>673</v>
      </c>
      <c r="Q3408" t="s">
        <v>749</v>
      </c>
      <c r="R3408" t="s">
        <v>544</v>
      </c>
      <c r="S3408" t="s">
        <v>1038</v>
      </c>
      <c r="T3408" t="s">
        <v>751</v>
      </c>
      <c r="U3408" t="s">
        <v>752</v>
      </c>
      <c r="V3408" t="s">
        <v>753</v>
      </c>
      <c r="W3408" t="s">
        <v>431</v>
      </c>
      <c r="X3408" t="s">
        <v>1185</v>
      </c>
      <c r="Y3408" t="s">
        <v>755</v>
      </c>
      <c r="Z3408" t="s">
        <v>380</v>
      </c>
      <c r="AA3408" t="s">
        <v>1175</v>
      </c>
      <c r="AB3408" t="s">
        <v>1176</v>
      </c>
      <c r="AC3408" t="s">
        <v>758</v>
      </c>
      <c r="AD3408" t="s">
        <v>1176</v>
      </c>
      <c r="AE3408" t="s">
        <v>768</v>
      </c>
      <c r="AF3408" t="s">
        <v>882</v>
      </c>
      <c r="AG3408" t="s">
        <v>761</v>
      </c>
      <c r="AH3408" t="s">
        <v>762</v>
      </c>
      <c r="AI3408" t="s">
        <v>883</v>
      </c>
      <c r="AJ3408">
        <v>3244.32</v>
      </c>
      <c r="AK3408">
        <v>0</v>
      </c>
      <c r="AL3408">
        <v>0</v>
      </c>
      <c r="AM3408" t="s">
        <v>764</v>
      </c>
      <c r="AN3408" t="s">
        <v>764</v>
      </c>
      <c r="AO3408" t="s">
        <v>764</v>
      </c>
    </row>
    <row r="3409" spans="1:41" x14ac:dyDescent="0.35">
      <c r="A3409">
        <v>1023878</v>
      </c>
      <c r="B3409" t="s">
        <v>740</v>
      </c>
      <c r="C3409" t="s">
        <v>741</v>
      </c>
      <c r="D3409" t="s">
        <v>408</v>
      </c>
      <c r="E3409" t="s">
        <v>555</v>
      </c>
      <c r="F3409" t="s">
        <v>834</v>
      </c>
      <c r="G3409">
        <v>2021</v>
      </c>
      <c r="H3409">
        <v>4</v>
      </c>
      <c r="I3409" t="s">
        <v>743</v>
      </c>
      <c r="J3409" s="29">
        <v>44316</v>
      </c>
      <c r="K3409" t="s">
        <v>744</v>
      </c>
      <c r="L3409" t="s">
        <v>745</v>
      </c>
      <c r="M3409" t="s">
        <v>839</v>
      </c>
      <c r="N3409" t="s">
        <v>840</v>
      </c>
      <c r="O3409" t="s">
        <v>837</v>
      </c>
      <c r="P3409" t="s">
        <v>673</v>
      </c>
      <c r="Q3409" t="s">
        <v>749</v>
      </c>
      <c r="R3409" t="s">
        <v>544</v>
      </c>
      <c r="S3409" t="s">
        <v>1038</v>
      </c>
      <c r="T3409" t="s">
        <v>751</v>
      </c>
      <c r="U3409" t="s">
        <v>752</v>
      </c>
      <c r="V3409" t="s">
        <v>753</v>
      </c>
      <c r="W3409" t="s">
        <v>437</v>
      </c>
      <c r="X3409" t="s">
        <v>1184</v>
      </c>
      <c r="Y3409" t="s">
        <v>755</v>
      </c>
      <c r="Z3409" t="s">
        <v>380</v>
      </c>
      <c r="AA3409" t="s">
        <v>1175</v>
      </c>
      <c r="AB3409" t="s">
        <v>1176</v>
      </c>
      <c r="AC3409" t="s">
        <v>758</v>
      </c>
      <c r="AD3409" t="s">
        <v>1176</v>
      </c>
      <c r="AE3409" t="s">
        <v>768</v>
      </c>
      <c r="AF3409" t="s">
        <v>882</v>
      </c>
      <c r="AG3409" t="s">
        <v>761</v>
      </c>
      <c r="AH3409" t="s">
        <v>762</v>
      </c>
      <c r="AI3409" t="s">
        <v>883</v>
      </c>
      <c r="AJ3409">
        <v>4559.72</v>
      </c>
      <c r="AK3409">
        <v>0</v>
      </c>
      <c r="AL3409">
        <v>0</v>
      </c>
      <c r="AM3409" t="s">
        <v>764</v>
      </c>
      <c r="AN3409" t="s">
        <v>764</v>
      </c>
      <c r="AO3409" t="s">
        <v>764</v>
      </c>
    </row>
    <row r="3410" spans="1:41" x14ac:dyDescent="0.35">
      <c r="A3410">
        <v>1023879</v>
      </c>
      <c r="B3410" t="s">
        <v>740</v>
      </c>
      <c r="C3410" t="s">
        <v>741</v>
      </c>
      <c r="D3410" t="s">
        <v>408</v>
      </c>
      <c r="E3410" t="s">
        <v>556</v>
      </c>
      <c r="F3410" t="s">
        <v>834</v>
      </c>
      <c r="G3410">
        <v>2021</v>
      </c>
      <c r="H3410">
        <v>4</v>
      </c>
      <c r="I3410" t="s">
        <v>743</v>
      </c>
      <c r="J3410" s="29">
        <v>44316</v>
      </c>
      <c r="K3410" t="s">
        <v>744</v>
      </c>
      <c r="L3410" t="s">
        <v>745</v>
      </c>
      <c r="M3410" t="s">
        <v>839</v>
      </c>
      <c r="N3410" t="s">
        <v>840</v>
      </c>
      <c r="O3410" t="s">
        <v>837</v>
      </c>
      <c r="P3410" t="s">
        <v>673</v>
      </c>
      <c r="Q3410" t="s">
        <v>749</v>
      </c>
      <c r="R3410" t="s">
        <v>544</v>
      </c>
      <c r="S3410" t="s">
        <v>1038</v>
      </c>
      <c r="T3410" t="s">
        <v>751</v>
      </c>
      <c r="U3410" t="s">
        <v>752</v>
      </c>
      <c r="V3410" t="s">
        <v>753</v>
      </c>
      <c r="W3410" t="s">
        <v>451</v>
      </c>
      <c r="X3410" t="s">
        <v>1186</v>
      </c>
      <c r="Y3410" t="s">
        <v>755</v>
      </c>
      <c r="Z3410" t="s">
        <v>380</v>
      </c>
      <c r="AA3410" t="s">
        <v>1175</v>
      </c>
      <c r="AB3410" t="s">
        <v>1176</v>
      </c>
      <c r="AC3410" t="s">
        <v>758</v>
      </c>
      <c r="AD3410" t="s">
        <v>1176</v>
      </c>
      <c r="AE3410" t="s">
        <v>768</v>
      </c>
      <c r="AF3410" t="s">
        <v>882</v>
      </c>
      <c r="AG3410" t="s">
        <v>761</v>
      </c>
      <c r="AH3410" t="s">
        <v>762</v>
      </c>
      <c r="AI3410" t="s">
        <v>883</v>
      </c>
      <c r="AJ3410">
        <v>810.54</v>
      </c>
      <c r="AK3410">
        <v>0</v>
      </c>
      <c r="AL3410">
        <v>0</v>
      </c>
      <c r="AM3410" t="s">
        <v>764</v>
      </c>
      <c r="AN3410" t="s">
        <v>764</v>
      </c>
      <c r="AO3410" t="s">
        <v>764</v>
      </c>
    </row>
    <row r="3411" spans="1:41" x14ac:dyDescent="0.35">
      <c r="A3411">
        <v>1023880</v>
      </c>
      <c r="B3411" t="s">
        <v>740</v>
      </c>
      <c r="C3411" t="s">
        <v>741</v>
      </c>
      <c r="D3411" t="s">
        <v>408</v>
      </c>
      <c r="E3411" t="s">
        <v>557</v>
      </c>
      <c r="F3411" t="s">
        <v>834</v>
      </c>
      <c r="G3411">
        <v>2021</v>
      </c>
      <c r="H3411">
        <v>4</v>
      </c>
      <c r="I3411" t="s">
        <v>743</v>
      </c>
      <c r="J3411" s="29">
        <v>44316</v>
      </c>
      <c r="K3411" t="s">
        <v>744</v>
      </c>
      <c r="L3411" t="s">
        <v>745</v>
      </c>
      <c r="M3411" t="s">
        <v>839</v>
      </c>
      <c r="N3411" t="s">
        <v>840</v>
      </c>
      <c r="O3411" t="s">
        <v>837</v>
      </c>
      <c r="P3411" t="s">
        <v>673</v>
      </c>
      <c r="Q3411" t="s">
        <v>749</v>
      </c>
      <c r="R3411" t="s">
        <v>544</v>
      </c>
      <c r="S3411" t="s">
        <v>1038</v>
      </c>
      <c r="T3411" t="s">
        <v>751</v>
      </c>
      <c r="U3411" t="s">
        <v>752</v>
      </c>
      <c r="V3411" t="s">
        <v>753</v>
      </c>
      <c r="W3411" t="s">
        <v>457</v>
      </c>
      <c r="X3411" t="s">
        <v>1181</v>
      </c>
      <c r="Y3411" t="s">
        <v>755</v>
      </c>
      <c r="Z3411" t="s">
        <v>380</v>
      </c>
      <c r="AA3411" t="s">
        <v>1175</v>
      </c>
      <c r="AB3411" t="s">
        <v>1176</v>
      </c>
      <c r="AC3411" t="s">
        <v>758</v>
      </c>
      <c r="AD3411" t="s">
        <v>1176</v>
      </c>
      <c r="AE3411" t="s">
        <v>768</v>
      </c>
      <c r="AF3411" t="s">
        <v>882</v>
      </c>
      <c r="AG3411" t="s">
        <v>761</v>
      </c>
      <c r="AH3411" t="s">
        <v>762</v>
      </c>
      <c r="AI3411" t="s">
        <v>883</v>
      </c>
      <c r="AJ3411">
        <v>1458.47</v>
      </c>
      <c r="AK3411">
        <v>0</v>
      </c>
      <c r="AL3411">
        <v>0</v>
      </c>
      <c r="AM3411" t="s">
        <v>764</v>
      </c>
      <c r="AN3411" t="s">
        <v>764</v>
      </c>
      <c r="AO3411" t="s">
        <v>764</v>
      </c>
    </row>
    <row r="3412" spans="1:41" x14ac:dyDescent="0.35">
      <c r="A3412">
        <v>1023881</v>
      </c>
      <c r="B3412" t="s">
        <v>740</v>
      </c>
      <c r="C3412" t="s">
        <v>741</v>
      </c>
      <c r="D3412" t="s">
        <v>408</v>
      </c>
      <c r="E3412" t="s">
        <v>558</v>
      </c>
      <c r="F3412" t="s">
        <v>834</v>
      </c>
      <c r="G3412">
        <v>2021</v>
      </c>
      <c r="H3412">
        <v>4</v>
      </c>
      <c r="I3412" t="s">
        <v>743</v>
      </c>
      <c r="J3412" s="29">
        <v>44316</v>
      </c>
      <c r="K3412" t="s">
        <v>744</v>
      </c>
      <c r="L3412" t="s">
        <v>745</v>
      </c>
      <c r="M3412" t="s">
        <v>839</v>
      </c>
      <c r="N3412" t="s">
        <v>840</v>
      </c>
      <c r="O3412" t="s">
        <v>837</v>
      </c>
      <c r="P3412" t="s">
        <v>673</v>
      </c>
      <c r="Q3412" t="s">
        <v>749</v>
      </c>
      <c r="R3412" t="s">
        <v>544</v>
      </c>
      <c r="S3412" t="s">
        <v>1038</v>
      </c>
      <c r="T3412" t="s">
        <v>751</v>
      </c>
      <c r="U3412" t="s">
        <v>752</v>
      </c>
      <c r="V3412" t="s">
        <v>753</v>
      </c>
      <c r="W3412" t="s">
        <v>467</v>
      </c>
      <c r="X3412" t="s">
        <v>1177</v>
      </c>
      <c r="Y3412" t="s">
        <v>755</v>
      </c>
      <c r="Z3412" t="s">
        <v>380</v>
      </c>
      <c r="AA3412" t="s">
        <v>1175</v>
      </c>
      <c r="AB3412" t="s">
        <v>1176</v>
      </c>
      <c r="AC3412" t="s">
        <v>758</v>
      </c>
      <c r="AD3412" t="s">
        <v>1176</v>
      </c>
      <c r="AE3412" t="s">
        <v>768</v>
      </c>
      <c r="AF3412" t="s">
        <v>882</v>
      </c>
      <c r="AG3412" t="s">
        <v>761</v>
      </c>
      <c r="AH3412" t="s">
        <v>762</v>
      </c>
      <c r="AI3412" t="s">
        <v>883</v>
      </c>
      <c r="AJ3412">
        <v>1140.1400000000001</v>
      </c>
      <c r="AK3412">
        <v>0</v>
      </c>
      <c r="AL3412">
        <v>0</v>
      </c>
      <c r="AM3412" t="s">
        <v>764</v>
      </c>
      <c r="AN3412" t="s">
        <v>764</v>
      </c>
      <c r="AO3412" t="s">
        <v>764</v>
      </c>
    </row>
    <row r="3413" spans="1:41" x14ac:dyDescent="0.35">
      <c r="A3413">
        <v>1023877</v>
      </c>
      <c r="B3413" t="s">
        <v>740</v>
      </c>
      <c r="C3413" t="s">
        <v>741</v>
      </c>
      <c r="D3413" t="s">
        <v>408</v>
      </c>
      <c r="E3413" t="s">
        <v>554</v>
      </c>
      <c r="F3413" t="s">
        <v>834</v>
      </c>
      <c r="G3413">
        <v>2021</v>
      </c>
      <c r="H3413">
        <v>4</v>
      </c>
      <c r="I3413" t="s">
        <v>743</v>
      </c>
      <c r="J3413" s="29">
        <v>44316</v>
      </c>
      <c r="K3413" t="s">
        <v>744</v>
      </c>
      <c r="L3413" t="s">
        <v>745</v>
      </c>
      <c r="M3413" t="s">
        <v>839</v>
      </c>
      <c r="N3413" t="s">
        <v>840</v>
      </c>
      <c r="O3413" t="s">
        <v>837</v>
      </c>
      <c r="P3413" t="s">
        <v>673</v>
      </c>
      <c r="Q3413" t="s">
        <v>749</v>
      </c>
      <c r="R3413" t="s">
        <v>544</v>
      </c>
      <c r="S3413" t="s">
        <v>1038</v>
      </c>
      <c r="T3413" t="s">
        <v>751</v>
      </c>
      <c r="U3413" t="s">
        <v>752</v>
      </c>
      <c r="V3413" t="s">
        <v>753</v>
      </c>
      <c r="W3413" t="s">
        <v>435</v>
      </c>
      <c r="X3413" t="s">
        <v>1182</v>
      </c>
      <c r="Y3413" t="s">
        <v>755</v>
      </c>
      <c r="Z3413" t="s">
        <v>380</v>
      </c>
      <c r="AA3413" t="s">
        <v>1175</v>
      </c>
      <c r="AB3413" t="s">
        <v>1176</v>
      </c>
      <c r="AC3413" t="s">
        <v>758</v>
      </c>
      <c r="AD3413" t="s">
        <v>1176</v>
      </c>
      <c r="AE3413" t="s">
        <v>768</v>
      </c>
      <c r="AF3413" t="s">
        <v>882</v>
      </c>
      <c r="AG3413" t="s">
        <v>761</v>
      </c>
      <c r="AH3413" t="s">
        <v>762</v>
      </c>
      <c r="AI3413" t="s">
        <v>883</v>
      </c>
      <c r="AJ3413">
        <v>3886.56</v>
      </c>
      <c r="AK3413">
        <v>0</v>
      </c>
      <c r="AL3413">
        <v>0</v>
      </c>
      <c r="AM3413" t="s">
        <v>764</v>
      </c>
      <c r="AN3413" t="s">
        <v>764</v>
      </c>
      <c r="AO3413" t="s">
        <v>764</v>
      </c>
    </row>
    <row r="3414" spans="1:41" x14ac:dyDescent="0.35">
      <c r="A3414">
        <v>1023882</v>
      </c>
      <c r="B3414" t="s">
        <v>740</v>
      </c>
      <c r="C3414" t="s">
        <v>741</v>
      </c>
      <c r="D3414" t="s">
        <v>408</v>
      </c>
      <c r="E3414" t="s">
        <v>559</v>
      </c>
      <c r="F3414" t="s">
        <v>834</v>
      </c>
      <c r="G3414">
        <v>2021</v>
      </c>
      <c r="H3414">
        <v>4</v>
      </c>
      <c r="I3414" t="s">
        <v>743</v>
      </c>
      <c r="J3414" s="29">
        <v>44316</v>
      </c>
      <c r="K3414" t="s">
        <v>744</v>
      </c>
      <c r="L3414" t="s">
        <v>745</v>
      </c>
      <c r="M3414" t="s">
        <v>839</v>
      </c>
      <c r="N3414" t="s">
        <v>840</v>
      </c>
      <c r="O3414" t="s">
        <v>837</v>
      </c>
      <c r="P3414" t="s">
        <v>673</v>
      </c>
      <c r="Q3414" t="s">
        <v>749</v>
      </c>
      <c r="R3414" t="s">
        <v>544</v>
      </c>
      <c r="S3414" t="s">
        <v>1038</v>
      </c>
      <c r="T3414" t="s">
        <v>751</v>
      </c>
      <c r="U3414" t="s">
        <v>752</v>
      </c>
      <c r="V3414" t="s">
        <v>753</v>
      </c>
      <c r="W3414" t="s">
        <v>469</v>
      </c>
      <c r="X3414" t="s">
        <v>1174</v>
      </c>
      <c r="Y3414" t="s">
        <v>755</v>
      </c>
      <c r="Z3414" t="s">
        <v>380</v>
      </c>
      <c r="AA3414" t="s">
        <v>1175</v>
      </c>
      <c r="AB3414" t="s">
        <v>1176</v>
      </c>
      <c r="AC3414" t="s">
        <v>758</v>
      </c>
      <c r="AD3414" t="s">
        <v>1176</v>
      </c>
      <c r="AE3414" t="s">
        <v>768</v>
      </c>
      <c r="AF3414" t="s">
        <v>882</v>
      </c>
      <c r="AG3414" t="s">
        <v>761</v>
      </c>
      <c r="AH3414" t="s">
        <v>762</v>
      </c>
      <c r="AI3414" t="s">
        <v>883</v>
      </c>
      <c r="AJ3414">
        <v>3289.91</v>
      </c>
      <c r="AK3414">
        <v>0</v>
      </c>
      <c r="AL3414">
        <v>0</v>
      </c>
      <c r="AM3414" t="s">
        <v>764</v>
      </c>
      <c r="AN3414" t="s">
        <v>764</v>
      </c>
      <c r="AO3414" t="s">
        <v>764</v>
      </c>
    </row>
    <row r="3415" spans="1:41" x14ac:dyDescent="0.35">
      <c r="A3415">
        <v>1024749</v>
      </c>
      <c r="B3415" t="s">
        <v>740</v>
      </c>
      <c r="C3415" t="s">
        <v>741</v>
      </c>
      <c r="D3415" t="s">
        <v>408</v>
      </c>
      <c r="E3415" t="s">
        <v>484</v>
      </c>
      <c r="F3415" t="s">
        <v>834</v>
      </c>
      <c r="G3415">
        <v>2021</v>
      </c>
      <c r="H3415">
        <v>4</v>
      </c>
      <c r="I3415" t="s">
        <v>743</v>
      </c>
      <c r="J3415" s="29">
        <v>44316</v>
      </c>
      <c r="K3415" t="s">
        <v>744</v>
      </c>
      <c r="L3415" t="s">
        <v>745</v>
      </c>
      <c r="M3415" t="s">
        <v>839</v>
      </c>
      <c r="N3415" t="s">
        <v>840</v>
      </c>
      <c r="O3415" t="s">
        <v>837</v>
      </c>
      <c r="P3415" t="s">
        <v>673</v>
      </c>
      <c r="Q3415" t="s">
        <v>749</v>
      </c>
      <c r="R3415" t="s">
        <v>471</v>
      </c>
      <c r="S3415" t="s">
        <v>1041</v>
      </c>
      <c r="T3415" t="s">
        <v>751</v>
      </c>
      <c r="U3415" t="s">
        <v>752</v>
      </c>
      <c r="V3415" t="s">
        <v>753</v>
      </c>
      <c r="W3415" t="s">
        <v>435</v>
      </c>
      <c r="X3415" t="s">
        <v>1182</v>
      </c>
      <c r="Y3415" t="s">
        <v>755</v>
      </c>
      <c r="Z3415" t="s">
        <v>380</v>
      </c>
      <c r="AA3415" t="s">
        <v>1175</v>
      </c>
      <c r="AB3415" t="s">
        <v>1176</v>
      </c>
      <c r="AC3415" t="s">
        <v>758</v>
      </c>
      <c r="AD3415" t="s">
        <v>1176</v>
      </c>
      <c r="AE3415" t="s">
        <v>472</v>
      </c>
      <c r="AF3415" t="s">
        <v>882</v>
      </c>
      <c r="AG3415" t="s">
        <v>761</v>
      </c>
      <c r="AH3415" t="s">
        <v>762</v>
      </c>
      <c r="AI3415" t="s">
        <v>883</v>
      </c>
      <c r="AJ3415">
        <v>18427.650000000001</v>
      </c>
      <c r="AK3415">
        <v>0</v>
      </c>
      <c r="AL3415">
        <v>0</v>
      </c>
      <c r="AM3415" t="s">
        <v>764</v>
      </c>
      <c r="AN3415" t="s">
        <v>764</v>
      </c>
      <c r="AO3415" t="s">
        <v>764</v>
      </c>
    </row>
    <row r="3416" spans="1:41" x14ac:dyDescent="0.35">
      <c r="A3416">
        <v>1024743</v>
      </c>
      <c r="B3416" t="s">
        <v>740</v>
      </c>
      <c r="C3416" t="s">
        <v>741</v>
      </c>
      <c r="D3416" t="s">
        <v>408</v>
      </c>
      <c r="E3416" t="s">
        <v>480</v>
      </c>
      <c r="F3416" t="s">
        <v>834</v>
      </c>
      <c r="G3416">
        <v>2021</v>
      </c>
      <c r="H3416">
        <v>4</v>
      </c>
      <c r="I3416" t="s">
        <v>743</v>
      </c>
      <c r="J3416" s="29">
        <v>44316</v>
      </c>
      <c r="K3416" t="s">
        <v>744</v>
      </c>
      <c r="L3416" t="s">
        <v>745</v>
      </c>
      <c r="M3416" t="s">
        <v>839</v>
      </c>
      <c r="N3416" t="s">
        <v>840</v>
      </c>
      <c r="O3416" t="s">
        <v>837</v>
      </c>
      <c r="P3416" t="s">
        <v>673</v>
      </c>
      <c r="Q3416" t="s">
        <v>749</v>
      </c>
      <c r="R3416" t="s">
        <v>471</v>
      </c>
      <c r="S3416" t="s">
        <v>1041</v>
      </c>
      <c r="T3416" t="s">
        <v>751</v>
      </c>
      <c r="U3416" t="s">
        <v>752</v>
      </c>
      <c r="V3416" t="s">
        <v>753</v>
      </c>
      <c r="W3416" t="s">
        <v>409</v>
      </c>
      <c r="X3416" t="s">
        <v>1180</v>
      </c>
      <c r="Y3416" t="s">
        <v>755</v>
      </c>
      <c r="Z3416" t="s">
        <v>380</v>
      </c>
      <c r="AA3416" t="s">
        <v>1175</v>
      </c>
      <c r="AB3416" t="s">
        <v>1176</v>
      </c>
      <c r="AC3416" t="s">
        <v>758</v>
      </c>
      <c r="AD3416" t="s">
        <v>1176</v>
      </c>
      <c r="AE3416" t="s">
        <v>472</v>
      </c>
      <c r="AF3416" t="s">
        <v>882</v>
      </c>
      <c r="AG3416" t="s">
        <v>761</v>
      </c>
      <c r="AH3416" t="s">
        <v>762</v>
      </c>
      <c r="AI3416" t="s">
        <v>883</v>
      </c>
      <c r="AJ3416">
        <v>5760.8</v>
      </c>
      <c r="AK3416">
        <v>0</v>
      </c>
      <c r="AL3416">
        <v>0</v>
      </c>
      <c r="AM3416" t="s">
        <v>764</v>
      </c>
      <c r="AN3416" t="s">
        <v>764</v>
      </c>
      <c r="AO3416" t="s">
        <v>764</v>
      </c>
    </row>
    <row r="3417" spans="1:41" x14ac:dyDescent="0.35">
      <c r="A3417">
        <v>1024744</v>
      </c>
      <c r="B3417" t="s">
        <v>740</v>
      </c>
      <c r="C3417" t="s">
        <v>741</v>
      </c>
      <c r="D3417" t="s">
        <v>408</v>
      </c>
      <c r="E3417" t="s">
        <v>481</v>
      </c>
      <c r="F3417" t="s">
        <v>834</v>
      </c>
      <c r="G3417">
        <v>2021</v>
      </c>
      <c r="H3417">
        <v>4</v>
      </c>
      <c r="I3417" t="s">
        <v>743</v>
      </c>
      <c r="J3417" s="29">
        <v>44316</v>
      </c>
      <c r="K3417" t="s">
        <v>744</v>
      </c>
      <c r="L3417" t="s">
        <v>745</v>
      </c>
      <c r="M3417" t="s">
        <v>839</v>
      </c>
      <c r="N3417" t="s">
        <v>840</v>
      </c>
      <c r="O3417" t="s">
        <v>837</v>
      </c>
      <c r="P3417" t="s">
        <v>673</v>
      </c>
      <c r="Q3417" t="s">
        <v>749</v>
      </c>
      <c r="R3417" t="s">
        <v>471</v>
      </c>
      <c r="S3417" t="s">
        <v>1041</v>
      </c>
      <c r="T3417" t="s">
        <v>751</v>
      </c>
      <c r="U3417" t="s">
        <v>752</v>
      </c>
      <c r="V3417" t="s">
        <v>753</v>
      </c>
      <c r="W3417" t="s">
        <v>427</v>
      </c>
      <c r="X3417" t="s">
        <v>1179</v>
      </c>
      <c r="Y3417" t="s">
        <v>755</v>
      </c>
      <c r="Z3417" t="s">
        <v>380</v>
      </c>
      <c r="AA3417" t="s">
        <v>1175</v>
      </c>
      <c r="AB3417" t="s">
        <v>1176</v>
      </c>
      <c r="AC3417" t="s">
        <v>758</v>
      </c>
      <c r="AD3417" t="s">
        <v>1176</v>
      </c>
      <c r="AE3417" t="s">
        <v>472</v>
      </c>
      <c r="AF3417" t="s">
        <v>882</v>
      </c>
      <c r="AG3417" t="s">
        <v>761</v>
      </c>
      <c r="AH3417" t="s">
        <v>762</v>
      </c>
      <c r="AI3417" t="s">
        <v>883</v>
      </c>
      <c r="AJ3417">
        <v>14251.63</v>
      </c>
      <c r="AK3417">
        <v>0</v>
      </c>
      <c r="AL3417">
        <v>0</v>
      </c>
      <c r="AM3417" t="s">
        <v>764</v>
      </c>
      <c r="AN3417" t="s">
        <v>764</v>
      </c>
      <c r="AO3417" t="s">
        <v>764</v>
      </c>
    </row>
    <row r="3418" spans="1:41" x14ac:dyDescent="0.35">
      <c r="A3418">
        <v>1024746</v>
      </c>
      <c r="B3418" t="s">
        <v>740</v>
      </c>
      <c r="C3418" t="s">
        <v>741</v>
      </c>
      <c r="D3418" t="s">
        <v>408</v>
      </c>
      <c r="E3418" t="s">
        <v>482</v>
      </c>
      <c r="F3418" t="s">
        <v>834</v>
      </c>
      <c r="G3418">
        <v>2021</v>
      </c>
      <c r="H3418">
        <v>4</v>
      </c>
      <c r="I3418" t="s">
        <v>743</v>
      </c>
      <c r="J3418" s="29">
        <v>44316</v>
      </c>
      <c r="K3418" t="s">
        <v>744</v>
      </c>
      <c r="L3418" t="s">
        <v>745</v>
      </c>
      <c r="M3418" t="s">
        <v>839</v>
      </c>
      <c r="N3418" t="s">
        <v>840</v>
      </c>
      <c r="O3418" t="s">
        <v>837</v>
      </c>
      <c r="P3418" t="s">
        <v>673</v>
      </c>
      <c r="Q3418" t="s">
        <v>749</v>
      </c>
      <c r="R3418" t="s">
        <v>471</v>
      </c>
      <c r="S3418" t="s">
        <v>1041</v>
      </c>
      <c r="T3418" t="s">
        <v>751</v>
      </c>
      <c r="U3418" t="s">
        <v>752</v>
      </c>
      <c r="V3418" t="s">
        <v>753</v>
      </c>
      <c r="W3418" t="s">
        <v>429</v>
      </c>
      <c r="X3418" t="s">
        <v>1183</v>
      </c>
      <c r="Y3418" t="s">
        <v>755</v>
      </c>
      <c r="Z3418" t="s">
        <v>380</v>
      </c>
      <c r="AA3418" t="s">
        <v>1175</v>
      </c>
      <c r="AB3418" t="s">
        <v>1176</v>
      </c>
      <c r="AC3418" t="s">
        <v>758</v>
      </c>
      <c r="AD3418" t="s">
        <v>1176</v>
      </c>
      <c r="AE3418" t="s">
        <v>472</v>
      </c>
      <c r="AF3418" t="s">
        <v>882</v>
      </c>
      <c r="AG3418" t="s">
        <v>761</v>
      </c>
      <c r="AH3418" t="s">
        <v>762</v>
      </c>
      <c r="AI3418" t="s">
        <v>883</v>
      </c>
      <c r="AJ3418">
        <v>16352.9</v>
      </c>
      <c r="AK3418">
        <v>0</v>
      </c>
      <c r="AL3418">
        <v>0</v>
      </c>
      <c r="AM3418" t="s">
        <v>764</v>
      </c>
      <c r="AN3418" t="s">
        <v>764</v>
      </c>
      <c r="AO3418" t="s">
        <v>764</v>
      </c>
    </row>
    <row r="3419" spans="1:41" x14ac:dyDescent="0.35">
      <c r="A3419">
        <v>1024750</v>
      </c>
      <c r="B3419" t="s">
        <v>740</v>
      </c>
      <c r="C3419" t="s">
        <v>741</v>
      </c>
      <c r="D3419" t="s">
        <v>408</v>
      </c>
      <c r="E3419" t="s">
        <v>485</v>
      </c>
      <c r="F3419" t="s">
        <v>834</v>
      </c>
      <c r="G3419">
        <v>2021</v>
      </c>
      <c r="H3419">
        <v>4</v>
      </c>
      <c r="I3419" t="s">
        <v>743</v>
      </c>
      <c r="J3419" s="29">
        <v>44316</v>
      </c>
      <c r="K3419" t="s">
        <v>744</v>
      </c>
      <c r="L3419" t="s">
        <v>745</v>
      </c>
      <c r="M3419" t="s">
        <v>839</v>
      </c>
      <c r="N3419" t="s">
        <v>840</v>
      </c>
      <c r="O3419" t="s">
        <v>837</v>
      </c>
      <c r="P3419" t="s">
        <v>673</v>
      </c>
      <c r="Q3419" t="s">
        <v>749</v>
      </c>
      <c r="R3419" t="s">
        <v>471</v>
      </c>
      <c r="S3419" t="s">
        <v>1041</v>
      </c>
      <c r="T3419" t="s">
        <v>751</v>
      </c>
      <c r="U3419" t="s">
        <v>752</v>
      </c>
      <c r="V3419" t="s">
        <v>753</v>
      </c>
      <c r="W3419" t="s">
        <v>451</v>
      </c>
      <c r="X3419" t="s">
        <v>1186</v>
      </c>
      <c r="Y3419" t="s">
        <v>755</v>
      </c>
      <c r="Z3419" t="s">
        <v>380</v>
      </c>
      <c r="AA3419" t="s">
        <v>1175</v>
      </c>
      <c r="AB3419" t="s">
        <v>1176</v>
      </c>
      <c r="AC3419" t="s">
        <v>758</v>
      </c>
      <c r="AD3419" t="s">
        <v>1176</v>
      </c>
      <c r="AE3419" t="s">
        <v>472</v>
      </c>
      <c r="AF3419" t="s">
        <v>882</v>
      </c>
      <c r="AG3419" t="s">
        <v>761</v>
      </c>
      <c r="AH3419" t="s">
        <v>762</v>
      </c>
      <c r="AI3419" t="s">
        <v>883</v>
      </c>
      <c r="AJ3419">
        <v>10595.63</v>
      </c>
      <c r="AK3419">
        <v>0</v>
      </c>
      <c r="AL3419">
        <v>0</v>
      </c>
      <c r="AM3419" t="s">
        <v>764</v>
      </c>
      <c r="AN3419" t="s">
        <v>764</v>
      </c>
      <c r="AO3419" t="s">
        <v>764</v>
      </c>
    </row>
    <row r="3420" spans="1:41" x14ac:dyDescent="0.35">
      <c r="A3420">
        <v>1024747</v>
      </c>
      <c r="B3420" t="s">
        <v>740</v>
      </c>
      <c r="C3420" t="s">
        <v>741</v>
      </c>
      <c r="D3420" t="s">
        <v>408</v>
      </c>
      <c r="E3420" t="s">
        <v>483</v>
      </c>
      <c r="F3420" t="s">
        <v>834</v>
      </c>
      <c r="G3420">
        <v>2021</v>
      </c>
      <c r="H3420">
        <v>4</v>
      </c>
      <c r="I3420" t="s">
        <v>743</v>
      </c>
      <c r="J3420" s="29">
        <v>44316</v>
      </c>
      <c r="K3420" t="s">
        <v>744</v>
      </c>
      <c r="L3420" t="s">
        <v>745</v>
      </c>
      <c r="M3420" t="s">
        <v>839</v>
      </c>
      <c r="N3420" t="s">
        <v>840</v>
      </c>
      <c r="O3420" t="s">
        <v>837</v>
      </c>
      <c r="P3420" t="s">
        <v>673</v>
      </c>
      <c r="Q3420" t="s">
        <v>749</v>
      </c>
      <c r="R3420" t="s">
        <v>471</v>
      </c>
      <c r="S3420" t="s">
        <v>1041</v>
      </c>
      <c r="T3420" t="s">
        <v>751</v>
      </c>
      <c r="U3420" t="s">
        <v>752</v>
      </c>
      <c r="V3420" t="s">
        <v>753</v>
      </c>
      <c r="W3420" t="s">
        <v>433</v>
      </c>
      <c r="X3420" t="s">
        <v>1178</v>
      </c>
      <c r="Y3420" t="s">
        <v>755</v>
      </c>
      <c r="Z3420" t="s">
        <v>380</v>
      </c>
      <c r="AA3420" t="s">
        <v>1175</v>
      </c>
      <c r="AB3420" t="s">
        <v>1176</v>
      </c>
      <c r="AC3420" t="s">
        <v>758</v>
      </c>
      <c r="AD3420" t="s">
        <v>1176</v>
      </c>
      <c r="AE3420" t="s">
        <v>472</v>
      </c>
      <c r="AF3420" t="s">
        <v>882</v>
      </c>
      <c r="AG3420" t="s">
        <v>761</v>
      </c>
      <c r="AH3420" t="s">
        <v>762</v>
      </c>
      <c r="AI3420" t="s">
        <v>883</v>
      </c>
      <c r="AJ3420">
        <v>8359.6299999999992</v>
      </c>
      <c r="AK3420">
        <v>0</v>
      </c>
      <c r="AL3420">
        <v>0</v>
      </c>
      <c r="AM3420" t="s">
        <v>764</v>
      </c>
      <c r="AN3420" t="s">
        <v>764</v>
      </c>
      <c r="AO3420" t="s">
        <v>764</v>
      </c>
    </row>
    <row r="3421" spans="1:41" x14ac:dyDescent="0.35">
      <c r="A3421">
        <v>1024751</v>
      </c>
      <c r="B3421" t="s">
        <v>740</v>
      </c>
      <c r="C3421" t="s">
        <v>741</v>
      </c>
      <c r="D3421" t="s">
        <v>408</v>
      </c>
      <c r="E3421" t="s">
        <v>486</v>
      </c>
      <c r="F3421" t="s">
        <v>834</v>
      </c>
      <c r="G3421">
        <v>2021</v>
      </c>
      <c r="H3421">
        <v>4</v>
      </c>
      <c r="I3421" t="s">
        <v>743</v>
      </c>
      <c r="J3421" s="29">
        <v>44316</v>
      </c>
      <c r="K3421" t="s">
        <v>744</v>
      </c>
      <c r="L3421" t="s">
        <v>745</v>
      </c>
      <c r="M3421" t="s">
        <v>839</v>
      </c>
      <c r="N3421" t="s">
        <v>840</v>
      </c>
      <c r="O3421" t="s">
        <v>837</v>
      </c>
      <c r="P3421" t="s">
        <v>673</v>
      </c>
      <c r="Q3421" t="s">
        <v>749</v>
      </c>
      <c r="R3421" t="s">
        <v>471</v>
      </c>
      <c r="S3421" t="s">
        <v>1041</v>
      </c>
      <c r="T3421" t="s">
        <v>751</v>
      </c>
      <c r="U3421" t="s">
        <v>752</v>
      </c>
      <c r="V3421" t="s">
        <v>753</v>
      </c>
      <c r="W3421" t="s">
        <v>457</v>
      </c>
      <c r="X3421" t="s">
        <v>1181</v>
      </c>
      <c r="Y3421" t="s">
        <v>755</v>
      </c>
      <c r="Z3421" t="s">
        <v>380</v>
      </c>
      <c r="AA3421" t="s">
        <v>1175</v>
      </c>
      <c r="AB3421" t="s">
        <v>1176</v>
      </c>
      <c r="AC3421" t="s">
        <v>758</v>
      </c>
      <c r="AD3421" t="s">
        <v>1176</v>
      </c>
      <c r="AE3421" t="s">
        <v>472</v>
      </c>
      <c r="AF3421" t="s">
        <v>882</v>
      </c>
      <c r="AG3421" t="s">
        <v>761</v>
      </c>
      <c r="AH3421" t="s">
        <v>762</v>
      </c>
      <c r="AI3421" t="s">
        <v>883</v>
      </c>
      <c r="AJ3421">
        <v>9308.35</v>
      </c>
      <c r="AK3421">
        <v>0</v>
      </c>
      <c r="AL3421">
        <v>0</v>
      </c>
      <c r="AM3421" t="s">
        <v>764</v>
      </c>
      <c r="AN3421" t="s">
        <v>764</v>
      </c>
      <c r="AO3421" t="s">
        <v>764</v>
      </c>
    </row>
    <row r="3422" spans="1:41" x14ac:dyDescent="0.35">
      <c r="A3422">
        <v>1024752</v>
      </c>
      <c r="B3422" t="s">
        <v>740</v>
      </c>
      <c r="C3422" t="s">
        <v>741</v>
      </c>
      <c r="D3422" t="s">
        <v>408</v>
      </c>
      <c r="E3422" t="s">
        <v>487</v>
      </c>
      <c r="F3422" t="s">
        <v>834</v>
      </c>
      <c r="G3422">
        <v>2021</v>
      </c>
      <c r="H3422">
        <v>4</v>
      </c>
      <c r="I3422" t="s">
        <v>743</v>
      </c>
      <c r="J3422" s="29">
        <v>44316</v>
      </c>
      <c r="K3422" t="s">
        <v>744</v>
      </c>
      <c r="L3422" t="s">
        <v>745</v>
      </c>
      <c r="M3422" t="s">
        <v>839</v>
      </c>
      <c r="N3422" t="s">
        <v>840</v>
      </c>
      <c r="O3422" t="s">
        <v>837</v>
      </c>
      <c r="P3422" t="s">
        <v>673</v>
      </c>
      <c r="Q3422" t="s">
        <v>749</v>
      </c>
      <c r="R3422" t="s">
        <v>471</v>
      </c>
      <c r="S3422" t="s">
        <v>1041</v>
      </c>
      <c r="T3422" t="s">
        <v>751</v>
      </c>
      <c r="U3422" t="s">
        <v>752</v>
      </c>
      <c r="V3422" t="s">
        <v>753</v>
      </c>
      <c r="W3422" t="s">
        <v>467</v>
      </c>
      <c r="X3422" t="s">
        <v>1177</v>
      </c>
      <c r="Y3422" t="s">
        <v>755</v>
      </c>
      <c r="Z3422" t="s">
        <v>380</v>
      </c>
      <c r="AA3422" t="s">
        <v>1175</v>
      </c>
      <c r="AB3422" t="s">
        <v>1176</v>
      </c>
      <c r="AC3422" t="s">
        <v>758</v>
      </c>
      <c r="AD3422" t="s">
        <v>1176</v>
      </c>
      <c r="AE3422" t="s">
        <v>472</v>
      </c>
      <c r="AF3422" t="s">
        <v>882</v>
      </c>
      <c r="AG3422" t="s">
        <v>761</v>
      </c>
      <c r="AH3422" t="s">
        <v>762</v>
      </c>
      <c r="AI3422" t="s">
        <v>883</v>
      </c>
      <c r="AJ3422">
        <v>11113.1</v>
      </c>
      <c r="AK3422">
        <v>0</v>
      </c>
      <c r="AL3422">
        <v>0</v>
      </c>
      <c r="AM3422" t="s">
        <v>764</v>
      </c>
      <c r="AN3422" t="s">
        <v>764</v>
      </c>
      <c r="AO3422" t="s">
        <v>764</v>
      </c>
    </row>
    <row r="3423" spans="1:41" x14ac:dyDescent="0.35">
      <c r="A3423">
        <v>1024753</v>
      </c>
      <c r="B3423" t="s">
        <v>740</v>
      </c>
      <c r="C3423" t="s">
        <v>741</v>
      </c>
      <c r="D3423" t="s">
        <v>408</v>
      </c>
      <c r="E3423" t="s">
        <v>488</v>
      </c>
      <c r="F3423" t="s">
        <v>834</v>
      </c>
      <c r="G3423">
        <v>2021</v>
      </c>
      <c r="H3423">
        <v>4</v>
      </c>
      <c r="I3423" t="s">
        <v>743</v>
      </c>
      <c r="J3423" s="29">
        <v>44316</v>
      </c>
      <c r="K3423" t="s">
        <v>744</v>
      </c>
      <c r="L3423" t="s">
        <v>745</v>
      </c>
      <c r="M3423" t="s">
        <v>839</v>
      </c>
      <c r="N3423" t="s">
        <v>840</v>
      </c>
      <c r="O3423" t="s">
        <v>837</v>
      </c>
      <c r="P3423" t="s">
        <v>673</v>
      </c>
      <c r="Q3423" t="s">
        <v>749</v>
      </c>
      <c r="R3423" t="s">
        <v>471</v>
      </c>
      <c r="S3423" t="s">
        <v>1041</v>
      </c>
      <c r="T3423" t="s">
        <v>751</v>
      </c>
      <c r="U3423" t="s">
        <v>752</v>
      </c>
      <c r="V3423" t="s">
        <v>753</v>
      </c>
      <c r="W3423" t="s">
        <v>469</v>
      </c>
      <c r="X3423" t="s">
        <v>1174</v>
      </c>
      <c r="Y3423" t="s">
        <v>755</v>
      </c>
      <c r="Z3423" t="s">
        <v>380</v>
      </c>
      <c r="AA3423" t="s">
        <v>1175</v>
      </c>
      <c r="AB3423" t="s">
        <v>1176</v>
      </c>
      <c r="AC3423" t="s">
        <v>758</v>
      </c>
      <c r="AD3423" t="s">
        <v>1176</v>
      </c>
      <c r="AE3423" t="s">
        <v>472</v>
      </c>
      <c r="AF3423" t="s">
        <v>882</v>
      </c>
      <c r="AG3423" t="s">
        <v>761</v>
      </c>
      <c r="AH3423" t="s">
        <v>762</v>
      </c>
      <c r="AI3423" t="s">
        <v>883</v>
      </c>
      <c r="AJ3423">
        <v>21055.48</v>
      </c>
      <c r="AK3423">
        <v>0</v>
      </c>
      <c r="AL3423">
        <v>0</v>
      </c>
      <c r="AM3423" t="s">
        <v>764</v>
      </c>
      <c r="AN3423" t="s">
        <v>764</v>
      </c>
      <c r="AO3423" t="s">
        <v>764</v>
      </c>
    </row>
    <row r="3424" spans="1:41" x14ac:dyDescent="0.35">
      <c r="A3424">
        <v>1025003</v>
      </c>
      <c r="B3424" t="s">
        <v>740</v>
      </c>
      <c r="C3424" t="s">
        <v>741</v>
      </c>
      <c r="D3424" t="s">
        <v>408</v>
      </c>
      <c r="E3424" t="s">
        <v>407</v>
      </c>
      <c r="F3424" t="s">
        <v>834</v>
      </c>
      <c r="G3424">
        <v>2021</v>
      </c>
      <c r="H3424">
        <v>4</v>
      </c>
      <c r="I3424" t="s">
        <v>743</v>
      </c>
      <c r="J3424" s="29">
        <v>44316</v>
      </c>
      <c r="K3424" t="s">
        <v>744</v>
      </c>
      <c r="L3424" t="s">
        <v>745</v>
      </c>
      <c r="M3424" t="s">
        <v>839</v>
      </c>
      <c r="N3424" t="s">
        <v>840</v>
      </c>
      <c r="O3424" t="s">
        <v>837</v>
      </c>
      <c r="P3424" t="s">
        <v>673</v>
      </c>
      <c r="Q3424" t="s">
        <v>749</v>
      </c>
      <c r="R3424" t="s">
        <v>376</v>
      </c>
      <c r="S3424" t="s">
        <v>1042</v>
      </c>
      <c r="T3424" t="s">
        <v>751</v>
      </c>
      <c r="U3424" t="s">
        <v>752</v>
      </c>
      <c r="V3424" t="s">
        <v>753</v>
      </c>
      <c r="W3424" t="s">
        <v>409</v>
      </c>
      <c r="X3424" t="s">
        <v>1180</v>
      </c>
      <c r="Y3424" t="s">
        <v>755</v>
      </c>
      <c r="Z3424" t="s">
        <v>380</v>
      </c>
      <c r="AA3424" t="s">
        <v>1175</v>
      </c>
      <c r="AB3424" t="s">
        <v>1176</v>
      </c>
      <c r="AC3424" t="s">
        <v>758</v>
      </c>
      <c r="AD3424" t="s">
        <v>1176</v>
      </c>
      <c r="AE3424" t="s">
        <v>768</v>
      </c>
      <c r="AF3424" t="s">
        <v>882</v>
      </c>
      <c r="AG3424" t="s">
        <v>761</v>
      </c>
      <c r="AH3424" t="s">
        <v>762</v>
      </c>
      <c r="AI3424" t="s">
        <v>883</v>
      </c>
      <c r="AJ3424">
        <v>390.66</v>
      </c>
      <c r="AK3424">
        <v>0</v>
      </c>
      <c r="AL3424">
        <v>0</v>
      </c>
      <c r="AM3424" t="s">
        <v>764</v>
      </c>
      <c r="AN3424" t="s">
        <v>764</v>
      </c>
      <c r="AO3424" t="s">
        <v>764</v>
      </c>
    </row>
    <row r="3425" spans="1:41" x14ac:dyDescent="0.35">
      <c r="A3425">
        <v>1025004</v>
      </c>
      <c r="B3425" t="s">
        <v>740</v>
      </c>
      <c r="C3425" t="s">
        <v>741</v>
      </c>
      <c r="D3425" t="s">
        <v>408</v>
      </c>
      <c r="E3425" t="s">
        <v>410</v>
      </c>
      <c r="F3425" t="s">
        <v>834</v>
      </c>
      <c r="G3425">
        <v>2021</v>
      </c>
      <c r="H3425">
        <v>4</v>
      </c>
      <c r="I3425" t="s">
        <v>743</v>
      </c>
      <c r="J3425" s="29">
        <v>44316</v>
      </c>
      <c r="K3425" t="s">
        <v>744</v>
      </c>
      <c r="L3425" t="s">
        <v>745</v>
      </c>
      <c r="M3425" t="s">
        <v>839</v>
      </c>
      <c r="N3425" t="s">
        <v>840</v>
      </c>
      <c r="O3425" t="s">
        <v>837</v>
      </c>
      <c r="P3425" t="s">
        <v>673</v>
      </c>
      <c r="Q3425" t="s">
        <v>749</v>
      </c>
      <c r="R3425" t="s">
        <v>376</v>
      </c>
      <c r="S3425" t="s">
        <v>1042</v>
      </c>
      <c r="T3425" t="s">
        <v>751</v>
      </c>
      <c r="U3425" t="s">
        <v>752</v>
      </c>
      <c r="V3425" t="s">
        <v>753</v>
      </c>
      <c r="W3425" t="s">
        <v>411</v>
      </c>
      <c r="X3425" t="s">
        <v>1204</v>
      </c>
      <c r="Y3425" t="s">
        <v>755</v>
      </c>
      <c r="Z3425" t="s">
        <v>380</v>
      </c>
      <c r="AA3425" t="s">
        <v>1175</v>
      </c>
      <c r="AB3425" t="s">
        <v>1176</v>
      </c>
      <c r="AC3425" t="s">
        <v>758</v>
      </c>
      <c r="AD3425" t="s">
        <v>1176</v>
      </c>
      <c r="AE3425" t="s">
        <v>768</v>
      </c>
      <c r="AF3425" t="s">
        <v>882</v>
      </c>
      <c r="AG3425" t="s">
        <v>761</v>
      </c>
      <c r="AH3425" t="s">
        <v>762</v>
      </c>
      <c r="AI3425" t="s">
        <v>883</v>
      </c>
      <c r="AJ3425">
        <v>294.79000000000002</v>
      </c>
      <c r="AK3425">
        <v>0</v>
      </c>
      <c r="AL3425">
        <v>0</v>
      </c>
      <c r="AM3425" t="s">
        <v>764</v>
      </c>
      <c r="AN3425" t="s">
        <v>764</v>
      </c>
      <c r="AO3425" t="s">
        <v>764</v>
      </c>
    </row>
    <row r="3426" spans="1:41" x14ac:dyDescent="0.35">
      <c r="A3426">
        <v>1025005</v>
      </c>
      <c r="B3426" t="s">
        <v>740</v>
      </c>
      <c r="C3426" t="s">
        <v>741</v>
      </c>
      <c r="D3426" t="s">
        <v>408</v>
      </c>
      <c r="E3426" t="s">
        <v>412</v>
      </c>
      <c r="F3426" t="s">
        <v>834</v>
      </c>
      <c r="G3426">
        <v>2021</v>
      </c>
      <c r="H3426">
        <v>4</v>
      </c>
      <c r="I3426" t="s">
        <v>743</v>
      </c>
      <c r="J3426" s="29">
        <v>44316</v>
      </c>
      <c r="K3426" t="s">
        <v>744</v>
      </c>
      <c r="L3426" t="s">
        <v>745</v>
      </c>
      <c r="M3426" t="s">
        <v>839</v>
      </c>
      <c r="N3426" t="s">
        <v>840</v>
      </c>
      <c r="O3426" t="s">
        <v>837</v>
      </c>
      <c r="P3426" t="s">
        <v>673</v>
      </c>
      <c r="Q3426" t="s">
        <v>749</v>
      </c>
      <c r="R3426" t="s">
        <v>376</v>
      </c>
      <c r="S3426" t="s">
        <v>1042</v>
      </c>
      <c r="T3426" t="s">
        <v>751</v>
      </c>
      <c r="U3426" t="s">
        <v>752</v>
      </c>
      <c r="V3426" t="s">
        <v>753</v>
      </c>
      <c r="W3426" t="s">
        <v>413</v>
      </c>
      <c r="X3426" t="s">
        <v>1206</v>
      </c>
      <c r="Y3426" t="s">
        <v>755</v>
      </c>
      <c r="Z3426" t="s">
        <v>380</v>
      </c>
      <c r="AA3426" t="s">
        <v>1175</v>
      </c>
      <c r="AB3426" t="s">
        <v>1176</v>
      </c>
      <c r="AC3426" t="s">
        <v>758</v>
      </c>
      <c r="AD3426" t="s">
        <v>1176</v>
      </c>
      <c r="AE3426" t="s">
        <v>768</v>
      </c>
      <c r="AF3426" t="s">
        <v>882</v>
      </c>
      <c r="AG3426" t="s">
        <v>761</v>
      </c>
      <c r="AH3426" t="s">
        <v>762</v>
      </c>
      <c r="AI3426" t="s">
        <v>883</v>
      </c>
      <c r="AJ3426">
        <v>6.84</v>
      </c>
      <c r="AK3426">
        <v>0</v>
      </c>
      <c r="AL3426">
        <v>0</v>
      </c>
      <c r="AM3426" t="s">
        <v>764</v>
      </c>
      <c r="AN3426" t="s">
        <v>764</v>
      </c>
      <c r="AO3426" t="s">
        <v>764</v>
      </c>
    </row>
    <row r="3427" spans="1:41" x14ac:dyDescent="0.35">
      <c r="A3427">
        <v>1025007</v>
      </c>
      <c r="B3427" t="s">
        <v>740</v>
      </c>
      <c r="C3427" t="s">
        <v>741</v>
      </c>
      <c r="D3427" t="s">
        <v>408</v>
      </c>
      <c r="E3427" t="s">
        <v>416</v>
      </c>
      <c r="F3427" t="s">
        <v>834</v>
      </c>
      <c r="G3427">
        <v>2021</v>
      </c>
      <c r="H3427">
        <v>4</v>
      </c>
      <c r="I3427" t="s">
        <v>743</v>
      </c>
      <c r="J3427" s="29">
        <v>44316</v>
      </c>
      <c r="K3427" t="s">
        <v>744</v>
      </c>
      <c r="L3427" t="s">
        <v>745</v>
      </c>
      <c r="M3427" t="s">
        <v>839</v>
      </c>
      <c r="N3427" t="s">
        <v>840</v>
      </c>
      <c r="O3427" t="s">
        <v>837</v>
      </c>
      <c r="P3427" t="s">
        <v>673</v>
      </c>
      <c r="Q3427" t="s">
        <v>749</v>
      </c>
      <c r="R3427" t="s">
        <v>376</v>
      </c>
      <c r="S3427" t="s">
        <v>1042</v>
      </c>
      <c r="T3427" t="s">
        <v>751</v>
      </c>
      <c r="U3427" t="s">
        <v>752</v>
      </c>
      <c r="V3427" t="s">
        <v>753</v>
      </c>
      <c r="W3427" t="s">
        <v>417</v>
      </c>
      <c r="X3427" t="s">
        <v>1201</v>
      </c>
      <c r="Y3427" t="s">
        <v>755</v>
      </c>
      <c r="Z3427" t="s">
        <v>380</v>
      </c>
      <c r="AA3427" t="s">
        <v>1175</v>
      </c>
      <c r="AB3427" t="s">
        <v>1176</v>
      </c>
      <c r="AC3427" t="s">
        <v>758</v>
      </c>
      <c r="AD3427" t="s">
        <v>1176</v>
      </c>
      <c r="AE3427" t="s">
        <v>768</v>
      </c>
      <c r="AF3427" t="s">
        <v>882</v>
      </c>
      <c r="AG3427" t="s">
        <v>761</v>
      </c>
      <c r="AH3427" t="s">
        <v>762</v>
      </c>
      <c r="AI3427" t="s">
        <v>883</v>
      </c>
      <c r="AJ3427">
        <v>1350.49</v>
      </c>
      <c r="AK3427">
        <v>0</v>
      </c>
      <c r="AL3427">
        <v>0</v>
      </c>
      <c r="AM3427" t="s">
        <v>764</v>
      </c>
      <c r="AN3427" t="s">
        <v>764</v>
      </c>
      <c r="AO3427" t="s">
        <v>764</v>
      </c>
    </row>
    <row r="3428" spans="1:41" x14ac:dyDescent="0.35">
      <c r="A3428">
        <v>1025009</v>
      </c>
      <c r="B3428" t="s">
        <v>740</v>
      </c>
      <c r="C3428" t="s">
        <v>741</v>
      </c>
      <c r="D3428" t="s">
        <v>408</v>
      </c>
      <c r="E3428" t="s">
        <v>420</v>
      </c>
      <c r="F3428" t="s">
        <v>834</v>
      </c>
      <c r="G3428">
        <v>2021</v>
      </c>
      <c r="H3428">
        <v>4</v>
      </c>
      <c r="I3428" t="s">
        <v>743</v>
      </c>
      <c r="J3428" s="29">
        <v>44316</v>
      </c>
      <c r="K3428" t="s">
        <v>744</v>
      </c>
      <c r="L3428" t="s">
        <v>745</v>
      </c>
      <c r="M3428" t="s">
        <v>839</v>
      </c>
      <c r="N3428" t="s">
        <v>840</v>
      </c>
      <c r="O3428" t="s">
        <v>837</v>
      </c>
      <c r="P3428" t="s">
        <v>673</v>
      </c>
      <c r="Q3428" t="s">
        <v>749</v>
      </c>
      <c r="R3428" t="s">
        <v>376</v>
      </c>
      <c r="S3428" t="s">
        <v>1042</v>
      </c>
      <c r="T3428" t="s">
        <v>751</v>
      </c>
      <c r="U3428" t="s">
        <v>752</v>
      </c>
      <c r="V3428" t="s">
        <v>753</v>
      </c>
      <c r="W3428" t="s">
        <v>421</v>
      </c>
      <c r="X3428" t="s">
        <v>1205</v>
      </c>
      <c r="Y3428" t="s">
        <v>755</v>
      </c>
      <c r="Z3428" t="s">
        <v>380</v>
      </c>
      <c r="AA3428" t="s">
        <v>1175</v>
      </c>
      <c r="AB3428" t="s">
        <v>1176</v>
      </c>
      <c r="AC3428" t="s">
        <v>758</v>
      </c>
      <c r="AD3428" t="s">
        <v>1176</v>
      </c>
      <c r="AE3428" t="s">
        <v>768</v>
      </c>
      <c r="AF3428" t="s">
        <v>882</v>
      </c>
      <c r="AG3428" t="s">
        <v>761</v>
      </c>
      <c r="AH3428" t="s">
        <v>762</v>
      </c>
      <c r="AI3428" t="s">
        <v>883</v>
      </c>
      <c r="AJ3428">
        <v>1411.4</v>
      </c>
      <c r="AK3428">
        <v>0</v>
      </c>
      <c r="AL3428">
        <v>0</v>
      </c>
      <c r="AM3428" t="s">
        <v>764</v>
      </c>
      <c r="AN3428" t="s">
        <v>764</v>
      </c>
      <c r="AO3428" t="s">
        <v>764</v>
      </c>
    </row>
    <row r="3429" spans="1:41" x14ac:dyDescent="0.35">
      <c r="A3429">
        <v>1025010</v>
      </c>
      <c r="B3429" t="s">
        <v>740</v>
      </c>
      <c r="C3429" t="s">
        <v>741</v>
      </c>
      <c r="D3429" t="s">
        <v>408</v>
      </c>
      <c r="E3429" t="s">
        <v>422</v>
      </c>
      <c r="F3429" t="s">
        <v>834</v>
      </c>
      <c r="G3429">
        <v>2021</v>
      </c>
      <c r="H3429">
        <v>4</v>
      </c>
      <c r="I3429" t="s">
        <v>743</v>
      </c>
      <c r="J3429" s="29">
        <v>44316</v>
      </c>
      <c r="K3429" t="s">
        <v>744</v>
      </c>
      <c r="L3429" t="s">
        <v>745</v>
      </c>
      <c r="M3429" t="s">
        <v>839</v>
      </c>
      <c r="N3429" t="s">
        <v>840</v>
      </c>
      <c r="O3429" t="s">
        <v>837</v>
      </c>
      <c r="P3429" t="s">
        <v>673</v>
      </c>
      <c r="Q3429" t="s">
        <v>749</v>
      </c>
      <c r="R3429" t="s">
        <v>376</v>
      </c>
      <c r="S3429" t="s">
        <v>1042</v>
      </c>
      <c r="T3429" t="s">
        <v>751</v>
      </c>
      <c r="U3429" t="s">
        <v>752</v>
      </c>
      <c r="V3429" t="s">
        <v>753</v>
      </c>
      <c r="W3429" t="s">
        <v>423</v>
      </c>
      <c r="X3429" t="s">
        <v>1203</v>
      </c>
      <c r="Y3429" t="s">
        <v>755</v>
      </c>
      <c r="Z3429" t="s">
        <v>380</v>
      </c>
      <c r="AA3429" t="s">
        <v>1175</v>
      </c>
      <c r="AB3429" t="s">
        <v>1176</v>
      </c>
      <c r="AC3429" t="s">
        <v>758</v>
      </c>
      <c r="AD3429" t="s">
        <v>1176</v>
      </c>
      <c r="AE3429" t="s">
        <v>768</v>
      </c>
      <c r="AF3429" t="s">
        <v>882</v>
      </c>
      <c r="AG3429" t="s">
        <v>761</v>
      </c>
      <c r="AH3429" t="s">
        <v>762</v>
      </c>
      <c r="AI3429" t="s">
        <v>883</v>
      </c>
      <c r="AJ3429">
        <v>124.44</v>
      </c>
      <c r="AK3429">
        <v>0</v>
      </c>
      <c r="AL3429">
        <v>0</v>
      </c>
      <c r="AM3429" t="s">
        <v>764</v>
      </c>
      <c r="AN3429" t="s">
        <v>764</v>
      </c>
      <c r="AO3429" t="s">
        <v>764</v>
      </c>
    </row>
    <row r="3430" spans="1:41" x14ac:dyDescent="0.35">
      <c r="A3430">
        <v>1025011</v>
      </c>
      <c r="B3430" t="s">
        <v>740</v>
      </c>
      <c r="C3430" t="s">
        <v>741</v>
      </c>
      <c r="D3430" t="s">
        <v>408</v>
      </c>
      <c r="E3430" t="s">
        <v>424</v>
      </c>
      <c r="F3430" t="s">
        <v>834</v>
      </c>
      <c r="G3430">
        <v>2021</v>
      </c>
      <c r="H3430">
        <v>4</v>
      </c>
      <c r="I3430" t="s">
        <v>743</v>
      </c>
      <c r="J3430" s="29">
        <v>44316</v>
      </c>
      <c r="K3430" t="s">
        <v>744</v>
      </c>
      <c r="L3430" t="s">
        <v>745</v>
      </c>
      <c r="M3430" t="s">
        <v>839</v>
      </c>
      <c r="N3430" t="s">
        <v>840</v>
      </c>
      <c r="O3430" t="s">
        <v>837</v>
      </c>
      <c r="P3430" t="s">
        <v>673</v>
      </c>
      <c r="Q3430" t="s">
        <v>749</v>
      </c>
      <c r="R3430" t="s">
        <v>376</v>
      </c>
      <c r="S3430" t="s">
        <v>1042</v>
      </c>
      <c r="T3430" t="s">
        <v>751</v>
      </c>
      <c r="U3430" t="s">
        <v>752</v>
      </c>
      <c r="V3430" t="s">
        <v>753</v>
      </c>
      <c r="W3430" t="s">
        <v>425</v>
      </c>
      <c r="X3430" t="s">
        <v>1200</v>
      </c>
      <c r="Y3430" t="s">
        <v>755</v>
      </c>
      <c r="Z3430" t="s">
        <v>380</v>
      </c>
      <c r="AA3430" t="s">
        <v>1175</v>
      </c>
      <c r="AB3430" t="s">
        <v>1176</v>
      </c>
      <c r="AC3430" t="s">
        <v>758</v>
      </c>
      <c r="AD3430" t="s">
        <v>1176</v>
      </c>
      <c r="AE3430" t="s">
        <v>768</v>
      </c>
      <c r="AF3430" t="s">
        <v>882</v>
      </c>
      <c r="AG3430" t="s">
        <v>761</v>
      </c>
      <c r="AH3430" t="s">
        <v>762</v>
      </c>
      <c r="AI3430" t="s">
        <v>883</v>
      </c>
      <c r="AJ3430">
        <v>557.80999999999995</v>
      </c>
      <c r="AK3430">
        <v>0</v>
      </c>
      <c r="AL3430">
        <v>0</v>
      </c>
      <c r="AM3430" t="s">
        <v>764</v>
      </c>
      <c r="AN3430" t="s">
        <v>764</v>
      </c>
      <c r="AO3430" t="s">
        <v>764</v>
      </c>
    </row>
    <row r="3431" spans="1:41" x14ac:dyDescent="0.35">
      <c r="A3431">
        <v>1025012</v>
      </c>
      <c r="B3431" t="s">
        <v>740</v>
      </c>
      <c r="C3431" t="s">
        <v>741</v>
      </c>
      <c r="D3431" t="s">
        <v>408</v>
      </c>
      <c r="E3431" t="s">
        <v>426</v>
      </c>
      <c r="F3431" t="s">
        <v>834</v>
      </c>
      <c r="G3431">
        <v>2021</v>
      </c>
      <c r="H3431">
        <v>4</v>
      </c>
      <c r="I3431" t="s">
        <v>743</v>
      </c>
      <c r="J3431" s="29">
        <v>44316</v>
      </c>
      <c r="K3431" t="s">
        <v>744</v>
      </c>
      <c r="L3431" t="s">
        <v>745</v>
      </c>
      <c r="M3431" t="s">
        <v>839</v>
      </c>
      <c r="N3431" t="s">
        <v>840</v>
      </c>
      <c r="O3431" t="s">
        <v>837</v>
      </c>
      <c r="P3431" t="s">
        <v>673</v>
      </c>
      <c r="Q3431" t="s">
        <v>749</v>
      </c>
      <c r="R3431" t="s">
        <v>376</v>
      </c>
      <c r="S3431" t="s">
        <v>1042</v>
      </c>
      <c r="T3431" t="s">
        <v>751</v>
      </c>
      <c r="U3431" t="s">
        <v>752</v>
      </c>
      <c r="V3431" t="s">
        <v>753</v>
      </c>
      <c r="W3431" t="s">
        <v>427</v>
      </c>
      <c r="X3431" t="s">
        <v>1179</v>
      </c>
      <c r="Y3431" t="s">
        <v>755</v>
      </c>
      <c r="Z3431" t="s">
        <v>380</v>
      </c>
      <c r="AA3431" t="s">
        <v>1175</v>
      </c>
      <c r="AB3431" t="s">
        <v>1176</v>
      </c>
      <c r="AC3431" t="s">
        <v>758</v>
      </c>
      <c r="AD3431" t="s">
        <v>1176</v>
      </c>
      <c r="AE3431" t="s">
        <v>768</v>
      </c>
      <c r="AF3431" t="s">
        <v>882</v>
      </c>
      <c r="AG3431" t="s">
        <v>761</v>
      </c>
      <c r="AH3431" t="s">
        <v>762</v>
      </c>
      <c r="AI3431" t="s">
        <v>883</v>
      </c>
      <c r="AJ3431">
        <v>4632.13</v>
      </c>
      <c r="AK3431">
        <v>0</v>
      </c>
      <c r="AL3431">
        <v>0</v>
      </c>
      <c r="AM3431" t="s">
        <v>764</v>
      </c>
      <c r="AN3431" t="s">
        <v>764</v>
      </c>
      <c r="AO3431" t="s">
        <v>764</v>
      </c>
    </row>
    <row r="3432" spans="1:41" x14ac:dyDescent="0.35">
      <c r="A3432">
        <v>1025013</v>
      </c>
      <c r="B3432" t="s">
        <v>740</v>
      </c>
      <c r="C3432" t="s">
        <v>741</v>
      </c>
      <c r="D3432" t="s">
        <v>408</v>
      </c>
      <c r="E3432" t="s">
        <v>428</v>
      </c>
      <c r="F3432" t="s">
        <v>834</v>
      </c>
      <c r="G3432">
        <v>2021</v>
      </c>
      <c r="H3432">
        <v>4</v>
      </c>
      <c r="I3432" t="s">
        <v>743</v>
      </c>
      <c r="J3432" s="29">
        <v>44316</v>
      </c>
      <c r="K3432" t="s">
        <v>744</v>
      </c>
      <c r="L3432" t="s">
        <v>745</v>
      </c>
      <c r="M3432" t="s">
        <v>839</v>
      </c>
      <c r="N3432" t="s">
        <v>840</v>
      </c>
      <c r="O3432" t="s">
        <v>837</v>
      </c>
      <c r="P3432" t="s">
        <v>673</v>
      </c>
      <c r="Q3432" t="s">
        <v>749</v>
      </c>
      <c r="R3432" t="s">
        <v>376</v>
      </c>
      <c r="S3432" t="s">
        <v>1042</v>
      </c>
      <c r="T3432" t="s">
        <v>751</v>
      </c>
      <c r="U3432" t="s">
        <v>752</v>
      </c>
      <c r="V3432" t="s">
        <v>753</v>
      </c>
      <c r="W3432" t="s">
        <v>429</v>
      </c>
      <c r="X3432" t="s">
        <v>1183</v>
      </c>
      <c r="Y3432" t="s">
        <v>755</v>
      </c>
      <c r="Z3432" t="s">
        <v>380</v>
      </c>
      <c r="AA3432" t="s">
        <v>1175</v>
      </c>
      <c r="AB3432" t="s">
        <v>1176</v>
      </c>
      <c r="AC3432" t="s">
        <v>758</v>
      </c>
      <c r="AD3432" t="s">
        <v>1176</v>
      </c>
      <c r="AE3432" t="s">
        <v>768</v>
      </c>
      <c r="AF3432" t="s">
        <v>882</v>
      </c>
      <c r="AG3432" t="s">
        <v>761</v>
      </c>
      <c r="AH3432" t="s">
        <v>762</v>
      </c>
      <c r="AI3432" t="s">
        <v>883</v>
      </c>
      <c r="AJ3432">
        <v>1999.2</v>
      </c>
      <c r="AK3432">
        <v>0</v>
      </c>
      <c r="AL3432">
        <v>0</v>
      </c>
      <c r="AM3432" t="s">
        <v>764</v>
      </c>
      <c r="AN3432" t="s">
        <v>764</v>
      </c>
      <c r="AO3432" t="s">
        <v>764</v>
      </c>
    </row>
    <row r="3433" spans="1:41" x14ac:dyDescent="0.35">
      <c r="A3433">
        <v>1025014</v>
      </c>
      <c r="B3433" t="s">
        <v>740</v>
      </c>
      <c r="C3433" t="s">
        <v>741</v>
      </c>
      <c r="D3433" t="s">
        <v>408</v>
      </c>
      <c r="E3433" t="s">
        <v>432</v>
      </c>
      <c r="F3433" t="s">
        <v>834</v>
      </c>
      <c r="G3433">
        <v>2021</v>
      </c>
      <c r="H3433">
        <v>4</v>
      </c>
      <c r="I3433" t="s">
        <v>743</v>
      </c>
      <c r="J3433" s="29">
        <v>44316</v>
      </c>
      <c r="K3433" t="s">
        <v>744</v>
      </c>
      <c r="L3433" t="s">
        <v>745</v>
      </c>
      <c r="M3433" t="s">
        <v>839</v>
      </c>
      <c r="N3433" t="s">
        <v>840</v>
      </c>
      <c r="O3433" t="s">
        <v>837</v>
      </c>
      <c r="P3433" t="s">
        <v>673</v>
      </c>
      <c r="Q3433" t="s">
        <v>749</v>
      </c>
      <c r="R3433" t="s">
        <v>376</v>
      </c>
      <c r="S3433" t="s">
        <v>1042</v>
      </c>
      <c r="T3433" t="s">
        <v>751</v>
      </c>
      <c r="U3433" t="s">
        <v>752</v>
      </c>
      <c r="V3433" t="s">
        <v>753</v>
      </c>
      <c r="W3433" t="s">
        <v>433</v>
      </c>
      <c r="X3433" t="s">
        <v>1178</v>
      </c>
      <c r="Y3433" t="s">
        <v>755</v>
      </c>
      <c r="Z3433" t="s">
        <v>380</v>
      </c>
      <c r="AA3433" t="s">
        <v>1175</v>
      </c>
      <c r="AB3433" t="s">
        <v>1176</v>
      </c>
      <c r="AC3433" t="s">
        <v>758</v>
      </c>
      <c r="AD3433" t="s">
        <v>1176</v>
      </c>
      <c r="AE3433" t="s">
        <v>768</v>
      </c>
      <c r="AF3433" t="s">
        <v>882</v>
      </c>
      <c r="AG3433" t="s">
        <v>761</v>
      </c>
      <c r="AH3433" t="s">
        <v>762</v>
      </c>
      <c r="AI3433" t="s">
        <v>883</v>
      </c>
      <c r="AJ3433">
        <v>5750.61</v>
      </c>
      <c r="AK3433">
        <v>0</v>
      </c>
      <c r="AL3433">
        <v>0</v>
      </c>
      <c r="AM3433" t="s">
        <v>764</v>
      </c>
      <c r="AN3433" t="s">
        <v>764</v>
      </c>
      <c r="AO3433" t="s">
        <v>764</v>
      </c>
    </row>
    <row r="3434" spans="1:41" x14ac:dyDescent="0.35">
      <c r="A3434">
        <v>1025016</v>
      </c>
      <c r="B3434" t="s">
        <v>740</v>
      </c>
      <c r="C3434" t="s">
        <v>741</v>
      </c>
      <c r="D3434" t="s">
        <v>408</v>
      </c>
      <c r="E3434" t="s">
        <v>438</v>
      </c>
      <c r="F3434" t="s">
        <v>834</v>
      </c>
      <c r="G3434">
        <v>2021</v>
      </c>
      <c r="H3434">
        <v>4</v>
      </c>
      <c r="I3434" t="s">
        <v>743</v>
      </c>
      <c r="J3434" s="29">
        <v>44316</v>
      </c>
      <c r="K3434" t="s">
        <v>744</v>
      </c>
      <c r="L3434" t="s">
        <v>745</v>
      </c>
      <c r="M3434" t="s">
        <v>839</v>
      </c>
      <c r="N3434" t="s">
        <v>840</v>
      </c>
      <c r="O3434" t="s">
        <v>837</v>
      </c>
      <c r="P3434" t="s">
        <v>673</v>
      </c>
      <c r="Q3434" t="s">
        <v>749</v>
      </c>
      <c r="R3434" t="s">
        <v>376</v>
      </c>
      <c r="S3434" t="s">
        <v>1042</v>
      </c>
      <c r="T3434" t="s">
        <v>751</v>
      </c>
      <c r="U3434" t="s">
        <v>752</v>
      </c>
      <c r="V3434" t="s">
        <v>753</v>
      </c>
      <c r="W3434" t="s">
        <v>439</v>
      </c>
      <c r="X3434" t="s">
        <v>1197</v>
      </c>
      <c r="Y3434" t="s">
        <v>755</v>
      </c>
      <c r="Z3434" t="s">
        <v>380</v>
      </c>
      <c r="AA3434" t="s">
        <v>1175</v>
      </c>
      <c r="AB3434" t="s">
        <v>1176</v>
      </c>
      <c r="AC3434" t="s">
        <v>758</v>
      </c>
      <c r="AD3434" t="s">
        <v>1176</v>
      </c>
      <c r="AE3434" t="s">
        <v>768</v>
      </c>
      <c r="AF3434" t="s">
        <v>882</v>
      </c>
      <c r="AG3434" t="s">
        <v>761</v>
      </c>
      <c r="AH3434" t="s">
        <v>762</v>
      </c>
      <c r="AI3434" t="s">
        <v>883</v>
      </c>
      <c r="AJ3434">
        <v>644.12</v>
      </c>
      <c r="AK3434">
        <v>0</v>
      </c>
      <c r="AL3434">
        <v>0</v>
      </c>
      <c r="AM3434" t="s">
        <v>764</v>
      </c>
      <c r="AN3434" t="s">
        <v>764</v>
      </c>
      <c r="AO3434" t="s">
        <v>764</v>
      </c>
    </row>
    <row r="3435" spans="1:41" x14ac:dyDescent="0.35">
      <c r="A3435">
        <v>1025017</v>
      </c>
      <c r="B3435" t="s">
        <v>740</v>
      </c>
      <c r="C3435" t="s">
        <v>741</v>
      </c>
      <c r="D3435" t="s">
        <v>408</v>
      </c>
      <c r="E3435" t="s">
        <v>440</v>
      </c>
      <c r="F3435" t="s">
        <v>834</v>
      </c>
      <c r="G3435">
        <v>2021</v>
      </c>
      <c r="H3435">
        <v>4</v>
      </c>
      <c r="I3435" t="s">
        <v>743</v>
      </c>
      <c r="J3435" s="29">
        <v>44316</v>
      </c>
      <c r="K3435" t="s">
        <v>744</v>
      </c>
      <c r="L3435" t="s">
        <v>745</v>
      </c>
      <c r="M3435" t="s">
        <v>839</v>
      </c>
      <c r="N3435" t="s">
        <v>840</v>
      </c>
      <c r="O3435" t="s">
        <v>837</v>
      </c>
      <c r="P3435" t="s">
        <v>673</v>
      </c>
      <c r="Q3435" t="s">
        <v>749</v>
      </c>
      <c r="R3435" t="s">
        <v>376</v>
      </c>
      <c r="S3435" t="s">
        <v>1042</v>
      </c>
      <c r="T3435" t="s">
        <v>751</v>
      </c>
      <c r="U3435" t="s">
        <v>752</v>
      </c>
      <c r="V3435" t="s">
        <v>753</v>
      </c>
      <c r="W3435" t="s">
        <v>441</v>
      </c>
      <c r="X3435" t="s">
        <v>1199</v>
      </c>
      <c r="Y3435" t="s">
        <v>755</v>
      </c>
      <c r="Z3435" t="s">
        <v>380</v>
      </c>
      <c r="AA3435" t="s">
        <v>1175</v>
      </c>
      <c r="AB3435" t="s">
        <v>1176</v>
      </c>
      <c r="AC3435" t="s">
        <v>758</v>
      </c>
      <c r="AD3435" t="s">
        <v>1176</v>
      </c>
      <c r="AE3435" t="s">
        <v>768</v>
      </c>
      <c r="AF3435" t="s">
        <v>882</v>
      </c>
      <c r="AG3435" t="s">
        <v>761</v>
      </c>
      <c r="AH3435" t="s">
        <v>762</v>
      </c>
      <c r="AI3435" t="s">
        <v>883</v>
      </c>
      <c r="AJ3435">
        <v>2212.25</v>
      </c>
      <c r="AK3435">
        <v>0</v>
      </c>
      <c r="AL3435">
        <v>0</v>
      </c>
      <c r="AM3435" t="s">
        <v>764</v>
      </c>
      <c r="AN3435" t="s">
        <v>764</v>
      </c>
      <c r="AO3435" t="s">
        <v>764</v>
      </c>
    </row>
    <row r="3436" spans="1:41" x14ac:dyDescent="0.35">
      <c r="A3436">
        <v>1025018</v>
      </c>
      <c r="B3436" t="s">
        <v>740</v>
      </c>
      <c r="C3436" t="s">
        <v>741</v>
      </c>
      <c r="D3436" t="s">
        <v>408</v>
      </c>
      <c r="E3436" t="s">
        <v>442</v>
      </c>
      <c r="F3436" t="s">
        <v>834</v>
      </c>
      <c r="G3436">
        <v>2021</v>
      </c>
      <c r="H3436">
        <v>4</v>
      </c>
      <c r="I3436" t="s">
        <v>743</v>
      </c>
      <c r="J3436" s="29">
        <v>44316</v>
      </c>
      <c r="K3436" t="s">
        <v>744</v>
      </c>
      <c r="L3436" t="s">
        <v>745</v>
      </c>
      <c r="M3436" t="s">
        <v>839</v>
      </c>
      <c r="N3436" t="s">
        <v>840</v>
      </c>
      <c r="O3436" t="s">
        <v>837</v>
      </c>
      <c r="P3436" t="s">
        <v>673</v>
      </c>
      <c r="Q3436" t="s">
        <v>749</v>
      </c>
      <c r="R3436" t="s">
        <v>376</v>
      </c>
      <c r="S3436" t="s">
        <v>1042</v>
      </c>
      <c r="T3436" t="s">
        <v>751</v>
      </c>
      <c r="U3436" t="s">
        <v>752</v>
      </c>
      <c r="V3436" t="s">
        <v>753</v>
      </c>
      <c r="W3436" t="s">
        <v>443</v>
      </c>
      <c r="X3436" t="s">
        <v>1195</v>
      </c>
      <c r="Y3436" t="s">
        <v>755</v>
      </c>
      <c r="Z3436" t="s">
        <v>380</v>
      </c>
      <c r="AA3436" t="s">
        <v>1175</v>
      </c>
      <c r="AB3436" t="s">
        <v>1176</v>
      </c>
      <c r="AC3436" t="s">
        <v>758</v>
      </c>
      <c r="AD3436" t="s">
        <v>1176</v>
      </c>
      <c r="AE3436" t="s">
        <v>768</v>
      </c>
      <c r="AF3436" t="s">
        <v>882</v>
      </c>
      <c r="AG3436" t="s">
        <v>761</v>
      </c>
      <c r="AH3436" t="s">
        <v>762</v>
      </c>
      <c r="AI3436" t="s">
        <v>883</v>
      </c>
      <c r="AJ3436">
        <v>1849.25</v>
      </c>
      <c r="AK3436">
        <v>0</v>
      </c>
      <c r="AL3436">
        <v>0</v>
      </c>
      <c r="AM3436" t="s">
        <v>764</v>
      </c>
      <c r="AN3436" t="s">
        <v>764</v>
      </c>
      <c r="AO3436" t="s">
        <v>764</v>
      </c>
    </row>
    <row r="3437" spans="1:41" x14ac:dyDescent="0.35">
      <c r="A3437">
        <v>1025019</v>
      </c>
      <c r="B3437" t="s">
        <v>740</v>
      </c>
      <c r="C3437" t="s">
        <v>741</v>
      </c>
      <c r="D3437" t="s">
        <v>408</v>
      </c>
      <c r="E3437" t="s">
        <v>444</v>
      </c>
      <c r="F3437" t="s">
        <v>834</v>
      </c>
      <c r="G3437">
        <v>2021</v>
      </c>
      <c r="H3437">
        <v>4</v>
      </c>
      <c r="I3437" t="s">
        <v>743</v>
      </c>
      <c r="J3437" s="29">
        <v>44316</v>
      </c>
      <c r="K3437" t="s">
        <v>744</v>
      </c>
      <c r="L3437" t="s">
        <v>745</v>
      </c>
      <c r="M3437" t="s">
        <v>839</v>
      </c>
      <c r="N3437" t="s">
        <v>840</v>
      </c>
      <c r="O3437" t="s">
        <v>837</v>
      </c>
      <c r="P3437" t="s">
        <v>673</v>
      </c>
      <c r="Q3437" t="s">
        <v>749</v>
      </c>
      <c r="R3437" t="s">
        <v>376</v>
      </c>
      <c r="S3437" t="s">
        <v>1042</v>
      </c>
      <c r="T3437" t="s">
        <v>751</v>
      </c>
      <c r="U3437" t="s">
        <v>752</v>
      </c>
      <c r="V3437" t="s">
        <v>753</v>
      </c>
      <c r="W3437" t="s">
        <v>445</v>
      </c>
      <c r="X3437" t="s">
        <v>1191</v>
      </c>
      <c r="Y3437" t="s">
        <v>755</v>
      </c>
      <c r="Z3437" t="s">
        <v>380</v>
      </c>
      <c r="AA3437" t="s">
        <v>1175</v>
      </c>
      <c r="AB3437" t="s">
        <v>1176</v>
      </c>
      <c r="AC3437" t="s">
        <v>758</v>
      </c>
      <c r="AD3437" t="s">
        <v>1176</v>
      </c>
      <c r="AE3437" t="s">
        <v>768</v>
      </c>
      <c r="AF3437" t="s">
        <v>882</v>
      </c>
      <c r="AG3437" t="s">
        <v>761</v>
      </c>
      <c r="AH3437" t="s">
        <v>762</v>
      </c>
      <c r="AI3437" t="s">
        <v>883</v>
      </c>
      <c r="AJ3437">
        <v>4084.4</v>
      </c>
      <c r="AK3437">
        <v>0</v>
      </c>
      <c r="AL3437">
        <v>0</v>
      </c>
      <c r="AM3437" t="s">
        <v>764</v>
      </c>
      <c r="AN3437" t="s">
        <v>764</v>
      </c>
      <c r="AO3437" t="s">
        <v>764</v>
      </c>
    </row>
    <row r="3438" spans="1:41" x14ac:dyDescent="0.35">
      <c r="A3438">
        <v>1025020</v>
      </c>
      <c r="B3438" t="s">
        <v>740</v>
      </c>
      <c r="C3438" t="s">
        <v>741</v>
      </c>
      <c r="D3438" t="s">
        <v>408</v>
      </c>
      <c r="E3438" t="s">
        <v>446</v>
      </c>
      <c r="F3438" t="s">
        <v>834</v>
      </c>
      <c r="G3438">
        <v>2021</v>
      </c>
      <c r="H3438">
        <v>4</v>
      </c>
      <c r="I3438" t="s">
        <v>743</v>
      </c>
      <c r="J3438" s="29">
        <v>44316</v>
      </c>
      <c r="K3438" t="s">
        <v>744</v>
      </c>
      <c r="L3438" t="s">
        <v>745</v>
      </c>
      <c r="M3438" t="s">
        <v>839</v>
      </c>
      <c r="N3438" t="s">
        <v>840</v>
      </c>
      <c r="O3438" t="s">
        <v>837</v>
      </c>
      <c r="P3438" t="s">
        <v>673</v>
      </c>
      <c r="Q3438" t="s">
        <v>749</v>
      </c>
      <c r="R3438" t="s">
        <v>376</v>
      </c>
      <c r="S3438" t="s">
        <v>1042</v>
      </c>
      <c r="T3438" t="s">
        <v>751</v>
      </c>
      <c r="U3438" t="s">
        <v>752</v>
      </c>
      <c r="V3438" t="s">
        <v>753</v>
      </c>
      <c r="W3438" t="s">
        <v>447</v>
      </c>
      <c r="X3438" t="s">
        <v>1194</v>
      </c>
      <c r="Y3438" t="s">
        <v>755</v>
      </c>
      <c r="Z3438" t="s">
        <v>380</v>
      </c>
      <c r="AA3438" t="s">
        <v>1175</v>
      </c>
      <c r="AB3438" t="s">
        <v>1176</v>
      </c>
      <c r="AC3438" t="s">
        <v>758</v>
      </c>
      <c r="AD3438" t="s">
        <v>1176</v>
      </c>
      <c r="AE3438" t="s">
        <v>768</v>
      </c>
      <c r="AF3438" t="s">
        <v>882</v>
      </c>
      <c r="AG3438" t="s">
        <v>761</v>
      </c>
      <c r="AH3438" t="s">
        <v>762</v>
      </c>
      <c r="AI3438" t="s">
        <v>883</v>
      </c>
      <c r="AJ3438">
        <v>830.34</v>
      </c>
      <c r="AK3438">
        <v>0</v>
      </c>
      <c r="AL3438">
        <v>0</v>
      </c>
      <c r="AM3438" t="s">
        <v>764</v>
      </c>
      <c r="AN3438" t="s">
        <v>764</v>
      </c>
      <c r="AO3438" t="s">
        <v>764</v>
      </c>
    </row>
    <row r="3439" spans="1:41" x14ac:dyDescent="0.35">
      <c r="A3439">
        <v>1025022</v>
      </c>
      <c r="B3439" t="s">
        <v>740</v>
      </c>
      <c r="C3439" t="s">
        <v>741</v>
      </c>
      <c r="D3439" t="s">
        <v>408</v>
      </c>
      <c r="E3439" t="s">
        <v>448</v>
      </c>
      <c r="F3439" t="s">
        <v>834</v>
      </c>
      <c r="G3439">
        <v>2021</v>
      </c>
      <c r="H3439">
        <v>4</v>
      </c>
      <c r="I3439" t="s">
        <v>743</v>
      </c>
      <c r="J3439" s="29">
        <v>44316</v>
      </c>
      <c r="K3439" t="s">
        <v>744</v>
      </c>
      <c r="L3439" t="s">
        <v>745</v>
      </c>
      <c r="M3439" t="s">
        <v>839</v>
      </c>
      <c r="N3439" t="s">
        <v>840</v>
      </c>
      <c r="O3439" t="s">
        <v>837</v>
      </c>
      <c r="P3439" t="s">
        <v>673</v>
      </c>
      <c r="Q3439" t="s">
        <v>749</v>
      </c>
      <c r="R3439" t="s">
        <v>376</v>
      </c>
      <c r="S3439" t="s">
        <v>1042</v>
      </c>
      <c r="T3439" t="s">
        <v>751</v>
      </c>
      <c r="U3439" t="s">
        <v>752</v>
      </c>
      <c r="V3439" t="s">
        <v>753</v>
      </c>
      <c r="W3439" t="s">
        <v>449</v>
      </c>
      <c r="X3439" t="s">
        <v>1196</v>
      </c>
      <c r="Y3439" t="s">
        <v>755</v>
      </c>
      <c r="Z3439" t="s">
        <v>380</v>
      </c>
      <c r="AA3439" t="s">
        <v>1175</v>
      </c>
      <c r="AB3439" t="s">
        <v>1176</v>
      </c>
      <c r="AC3439" t="s">
        <v>758</v>
      </c>
      <c r="AD3439" t="s">
        <v>1176</v>
      </c>
      <c r="AE3439" t="s">
        <v>768</v>
      </c>
      <c r="AF3439" t="s">
        <v>882</v>
      </c>
      <c r="AG3439" t="s">
        <v>761</v>
      </c>
      <c r="AH3439" t="s">
        <v>762</v>
      </c>
      <c r="AI3439" t="s">
        <v>883</v>
      </c>
      <c r="AJ3439">
        <v>204.98</v>
      </c>
      <c r="AK3439">
        <v>0</v>
      </c>
      <c r="AL3439">
        <v>0</v>
      </c>
      <c r="AM3439" t="s">
        <v>764</v>
      </c>
      <c r="AN3439" t="s">
        <v>764</v>
      </c>
      <c r="AO3439" t="s">
        <v>764</v>
      </c>
    </row>
    <row r="3440" spans="1:41" x14ac:dyDescent="0.35">
      <c r="A3440">
        <v>1025024</v>
      </c>
      <c r="B3440" t="s">
        <v>740</v>
      </c>
      <c r="C3440" t="s">
        <v>741</v>
      </c>
      <c r="D3440" t="s">
        <v>408</v>
      </c>
      <c r="E3440" t="s">
        <v>452</v>
      </c>
      <c r="F3440" t="s">
        <v>834</v>
      </c>
      <c r="G3440">
        <v>2021</v>
      </c>
      <c r="H3440">
        <v>4</v>
      </c>
      <c r="I3440" t="s">
        <v>743</v>
      </c>
      <c r="J3440" s="29">
        <v>44316</v>
      </c>
      <c r="K3440" t="s">
        <v>744</v>
      </c>
      <c r="L3440" t="s">
        <v>745</v>
      </c>
      <c r="M3440" t="s">
        <v>839</v>
      </c>
      <c r="N3440" t="s">
        <v>840</v>
      </c>
      <c r="O3440" t="s">
        <v>837</v>
      </c>
      <c r="P3440" t="s">
        <v>673</v>
      </c>
      <c r="Q3440" t="s">
        <v>749</v>
      </c>
      <c r="R3440" t="s">
        <v>376</v>
      </c>
      <c r="S3440" t="s">
        <v>1042</v>
      </c>
      <c r="T3440" t="s">
        <v>751</v>
      </c>
      <c r="U3440" t="s">
        <v>752</v>
      </c>
      <c r="V3440" t="s">
        <v>753</v>
      </c>
      <c r="W3440" t="s">
        <v>453</v>
      </c>
      <c r="X3440" t="s">
        <v>1188</v>
      </c>
      <c r="Y3440" t="s">
        <v>755</v>
      </c>
      <c r="Z3440" t="s">
        <v>380</v>
      </c>
      <c r="AA3440" t="s">
        <v>1175</v>
      </c>
      <c r="AB3440" t="s">
        <v>1176</v>
      </c>
      <c r="AC3440" t="s">
        <v>758</v>
      </c>
      <c r="AD3440" t="s">
        <v>1176</v>
      </c>
      <c r="AE3440" t="s">
        <v>768</v>
      </c>
      <c r="AF3440" t="s">
        <v>882</v>
      </c>
      <c r="AG3440" t="s">
        <v>761</v>
      </c>
      <c r="AH3440" t="s">
        <v>762</v>
      </c>
      <c r="AI3440" t="s">
        <v>883</v>
      </c>
      <c r="AJ3440">
        <v>604.94000000000005</v>
      </c>
      <c r="AK3440">
        <v>0</v>
      </c>
      <c r="AL3440">
        <v>0</v>
      </c>
      <c r="AM3440" t="s">
        <v>764</v>
      </c>
      <c r="AN3440" t="s">
        <v>764</v>
      </c>
      <c r="AO3440" t="s">
        <v>764</v>
      </c>
    </row>
    <row r="3441" spans="1:41" x14ac:dyDescent="0.35">
      <c r="A3441">
        <v>1025025</v>
      </c>
      <c r="B3441" t="s">
        <v>740</v>
      </c>
      <c r="C3441" t="s">
        <v>741</v>
      </c>
      <c r="D3441" t="s">
        <v>408</v>
      </c>
      <c r="E3441" t="s">
        <v>454</v>
      </c>
      <c r="F3441" t="s">
        <v>834</v>
      </c>
      <c r="G3441">
        <v>2021</v>
      </c>
      <c r="H3441">
        <v>4</v>
      </c>
      <c r="I3441" t="s">
        <v>743</v>
      </c>
      <c r="J3441" s="29">
        <v>44316</v>
      </c>
      <c r="K3441" t="s">
        <v>744</v>
      </c>
      <c r="L3441" t="s">
        <v>745</v>
      </c>
      <c r="M3441" t="s">
        <v>839</v>
      </c>
      <c r="N3441" t="s">
        <v>840</v>
      </c>
      <c r="O3441" t="s">
        <v>837</v>
      </c>
      <c r="P3441" t="s">
        <v>673</v>
      </c>
      <c r="Q3441" t="s">
        <v>749</v>
      </c>
      <c r="R3441" t="s">
        <v>376</v>
      </c>
      <c r="S3441" t="s">
        <v>1042</v>
      </c>
      <c r="T3441" t="s">
        <v>751</v>
      </c>
      <c r="U3441" t="s">
        <v>752</v>
      </c>
      <c r="V3441" t="s">
        <v>753</v>
      </c>
      <c r="W3441" t="s">
        <v>455</v>
      </c>
      <c r="X3441" t="s">
        <v>1198</v>
      </c>
      <c r="Y3441" t="s">
        <v>755</v>
      </c>
      <c r="Z3441" t="s">
        <v>380</v>
      </c>
      <c r="AA3441" t="s">
        <v>1175</v>
      </c>
      <c r="AB3441" t="s">
        <v>1176</v>
      </c>
      <c r="AC3441" t="s">
        <v>758</v>
      </c>
      <c r="AD3441" t="s">
        <v>1176</v>
      </c>
      <c r="AE3441" t="s">
        <v>768</v>
      </c>
      <c r="AF3441" t="s">
        <v>882</v>
      </c>
      <c r="AG3441" t="s">
        <v>761</v>
      </c>
      <c r="AH3441" t="s">
        <v>762</v>
      </c>
      <c r="AI3441" t="s">
        <v>883</v>
      </c>
      <c r="AJ3441">
        <v>1351.19</v>
      </c>
      <c r="AK3441">
        <v>0</v>
      </c>
      <c r="AL3441">
        <v>0</v>
      </c>
      <c r="AM3441" t="s">
        <v>764</v>
      </c>
      <c r="AN3441" t="s">
        <v>764</v>
      </c>
      <c r="AO3441" t="s">
        <v>764</v>
      </c>
    </row>
    <row r="3442" spans="1:41" x14ac:dyDescent="0.35">
      <c r="A3442">
        <v>1025026</v>
      </c>
      <c r="B3442" t="s">
        <v>740</v>
      </c>
      <c r="C3442" t="s">
        <v>741</v>
      </c>
      <c r="D3442" t="s">
        <v>408</v>
      </c>
      <c r="E3442" t="s">
        <v>458</v>
      </c>
      <c r="F3442" t="s">
        <v>834</v>
      </c>
      <c r="G3442">
        <v>2021</v>
      </c>
      <c r="H3442">
        <v>4</v>
      </c>
      <c r="I3442" t="s">
        <v>743</v>
      </c>
      <c r="J3442" s="29">
        <v>44316</v>
      </c>
      <c r="K3442" t="s">
        <v>744</v>
      </c>
      <c r="L3442" t="s">
        <v>745</v>
      </c>
      <c r="M3442" t="s">
        <v>839</v>
      </c>
      <c r="N3442" t="s">
        <v>840</v>
      </c>
      <c r="O3442" t="s">
        <v>837</v>
      </c>
      <c r="P3442" t="s">
        <v>673</v>
      </c>
      <c r="Q3442" t="s">
        <v>749</v>
      </c>
      <c r="R3442" t="s">
        <v>376</v>
      </c>
      <c r="S3442" t="s">
        <v>1042</v>
      </c>
      <c r="T3442" t="s">
        <v>751</v>
      </c>
      <c r="U3442" t="s">
        <v>752</v>
      </c>
      <c r="V3442" t="s">
        <v>753</v>
      </c>
      <c r="W3442" t="s">
        <v>459</v>
      </c>
      <c r="X3442" t="s">
        <v>1187</v>
      </c>
      <c r="Y3442" t="s">
        <v>755</v>
      </c>
      <c r="Z3442" t="s">
        <v>380</v>
      </c>
      <c r="AA3442" t="s">
        <v>1175</v>
      </c>
      <c r="AB3442" t="s">
        <v>1176</v>
      </c>
      <c r="AC3442" t="s">
        <v>758</v>
      </c>
      <c r="AD3442" t="s">
        <v>1176</v>
      </c>
      <c r="AE3442" t="s">
        <v>768</v>
      </c>
      <c r="AF3442" t="s">
        <v>882</v>
      </c>
      <c r="AG3442" t="s">
        <v>761</v>
      </c>
      <c r="AH3442" t="s">
        <v>762</v>
      </c>
      <c r="AI3442" t="s">
        <v>883</v>
      </c>
      <c r="AJ3442">
        <v>843.7</v>
      </c>
      <c r="AK3442">
        <v>0</v>
      </c>
      <c r="AL3442">
        <v>0</v>
      </c>
      <c r="AM3442" t="s">
        <v>764</v>
      </c>
      <c r="AN3442" t="s">
        <v>764</v>
      </c>
      <c r="AO3442" t="s">
        <v>764</v>
      </c>
    </row>
    <row r="3443" spans="1:41" x14ac:dyDescent="0.35">
      <c r="A3443">
        <v>1025027</v>
      </c>
      <c r="B3443" t="s">
        <v>740</v>
      </c>
      <c r="C3443" t="s">
        <v>741</v>
      </c>
      <c r="D3443" t="s">
        <v>408</v>
      </c>
      <c r="E3443" t="s">
        <v>460</v>
      </c>
      <c r="F3443" t="s">
        <v>834</v>
      </c>
      <c r="G3443">
        <v>2021</v>
      </c>
      <c r="H3443">
        <v>4</v>
      </c>
      <c r="I3443" t="s">
        <v>743</v>
      </c>
      <c r="J3443" s="29">
        <v>44316</v>
      </c>
      <c r="K3443" t="s">
        <v>744</v>
      </c>
      <c r="L3443" t="s">
        <v>745</v>
      </c>
      <c r="M3443" t="s">
        <v>839</v>
      </c>
      <c r="N3443" t="s">
        <v>840</v>
      </c>
      <c r="O3443" t="s">
        <v>837</v>
      </c>
      <c r="P3443" t="s">
        <v>673</v>
      </c>
      <c r="Q3443" t="s">
        <v>749</v>
      </c>
      <c r="R3443" t="s">
        <v>376</v>
      </c>
      <c r="S3443" t="s">
        <v>1042</v>
      </c>
      <c r="T3443" t="s">
        <v>751</v>
      </c>
      <c r="U3443" t="s">
        <v>752</v>
      </c>
      <c r="V3443" t="s">
        <v>753</v>
      </c>
      <c r="W3443" t="s">
        <v>461</v>
      </c>
      <c r="X3443" t="s">
        <v>1193</v>
      </c>
      <c r="Y3443" t="s">
        <v>755</v>
      </c>
      <c r="Z3443" t="s">
        <v>380</v>
      </c>
      <c r="AA3443" t="s">
        <v>1175</v>
      </c>
      <c r="AB3443" t="s">
        <v>1176</v>
      </c>
      <c r="AC3443" t="s">
        <v>758</v>
      </c>
      <c r="AD3443" t="s">
        <v>1176</v>
      </c>
      <c r="AE3443" t="s">
        <v>768</v>
      </c>
      <c r="AF3443" t="s">
        <v>882</v>
      </c>
      <c r="AG3443" t="s">
        <v>761</v>
      </c>
      <c r="AH3443" t="s">
        <v>762</v>
      </c>
      <c r="AI3443" t="s">
        <v>883</v>
      </c>
      <c r="AJ3443">
        <v>768.14</v>
      </c>
      <c r="AK3443">
        <v>0</v>
      </c>
      <c r="AL3443">
        <v>0</v>
      </c>
      <c r="AM3443" t="s">
        <v>764</v>
      </c>
      <c r="AN3443" t="s">
        <v>764</v>
      </c>
      <c r="AO3443" t="s">
        <v>764</v>
      </c>
    </row>
    <row r="3444" spans="1:41" x14ac:dyDescent="0.35">
      <c r="A3444">
        <v>1025029</v>
      </c>
      <c r="B3444" t="s">
        <v>740</v>
      </c>
      <c r="C3444" t="s">
        <v>741</v>
      </c>
      <c r="D3444" t="s">
        <v>408</v>
      </c>
      <c r="E3444" t="s">
        <v>466</v>
      </c>
      <c r="F3444" t="s">
        <v>834</v>
      </c>
      <c r="G3444">
        <v>2021</v>
      </c>
      <c r="H3444">
        <v>4</v>
      </c>
      <c r="I3444" t="s">
        <v>743</v>
      </c>
      <c r="J3444" s="29">
        <v>44316</v>
      </c>
      <c r="K3444" t="s">
        <v>744</v>
      </c>
      <c r="L3444" t="s">
        <v>745</v>
      </c>
      <c r="M3444" t="s">
        <v>839</v>
      </c>
      <c r="N3444" t="s">
        <v>840</v>
      </c>
      <c r="O3444" t="s">
        <v>837</v>
      </c>
      <c r="P3444" t="s">
        <v>673</v>
      </c>
      <c r="Q3444" t="s">
        <v>749</v>
      </c>
      <c r="R3444" t="s">
        <v>376</v>
      </c>
      <c r="S3444" t="s">
        <v>1042</v>
      </c>
      <c r="T3444" t="s">
        <v>751</v>
      </c>
      <c r="U3444" t="s">
        <v>752</v>
      </c>
      <c r="V3444" t="s">
        <v>753</v>
      </c>
      <c r="W3444" t="s">
        <v>467</v>
      </c>
      <c r="X3444" t="s">
        <v>1177</v>
      </c>
      <c r="Y3444" t="s">
        <v>755</v>
      </c>
      <c r="Z3444" t="s">
        <v>380</v>
      </c>
      <c r="AA3444" t="s">
        <v>1175</v>
      </c>
      <c r="AB3444" t="s">
        <v>1176</v>
      </c>
      <c r="AC3444" t="s">
        <v>758</v>
      </c>
      <c r="AD3444" t="s">
        <v>1176</v>
      </c>
      <c r="AE3444" t="s">
        <v>768</v>
      </c>
      <c r="AF3444" t="s">
        <v>882</v>
      </c>
      <c r="AG3444" t="s">
        <v>761</v>
      </c>
      <c r="AH3444" t="s">
        <v>762</v>
      </c>
      <c r="AI3444" t="s">
        <v>883</v>
      </c>
      <c r="AJ3444">
        <v>4816.2700000000004</v>
      </c>
      <c r="AK3444">
        <v>0</v>
      </c>
      <c r="AL3444">
        <v>0</v>
      </c>
      <c r="AM3444" t="s">
        <v>764</v>
      </c>
      <c r="AN3444" t="s">
        <v>764</v>
      </c>
      <c r="AO3444" t="s">
        <v>764</v>
      </c>
    </row>
    <row r="3445" spans="1:41" x14ac:dyDescent="0.35">
      <c r="A3445">
        <v>1025030</v>
      </c>
      <c r="B3445" t="s">
        <v>740</v>
      </c>
      <c r="C3445" t="s">
        <v>741</v>
      </c>
      <c r="D3445" t="s">
        <v>408</v>
      </c>
      <c r="E3445" t="s">
        <v>468</v>
      </c>
      <c r="F3445" t="s">
        <v>834</v>
      </c>
      <c r="G3445">
        <v>2021</v>
      </c>
      <c r="H3445">
        <v>4</v>
      </c>
      <c r="I3445" t="s">
        <v>743</v>
      </c>
      <c r="J3445" s="29">
        <v>44316</v>
      </c>
      <c r="K3445" t="s">
        <v>744</v>
      </c>
      <c r="L3445" t="s">
        <v>745</v>
      </c>
      <c r="M3445" t="s">
        <v>839</v>
      </c>
      <c r="N3445" t="s">
        <v>840</v>
      </c>
      <c r="O3445" t="s">
        <v>837</v>
      </c>
      <c r="P3445" t="s">
        <v>673</v>
      </c>
      <c r="Q3445" t="s">
        <v>749</v>
      </c>
      <c r="R3445" t="s">
        <v>376</v>
      </c>
      <c r="S3445" t="s">
        <v>1042</v>
      </c>
      <c r="T3445" t="s">
        <v>751</v>
      </c>
      <c r="U3445" t="s">
        <v>752</v>
      </c>
      <c r="V3445" t="s">
        <v>753</v>
      </c>
      <c r="W3445" t="s">
        <v>469</v>
      </c>
      <c r="X3445" t="s">
        <v>1174</v>
      </c>
      <c r="Y3445" t="s">
        <v>755</v>
      </c>
      <c r="Z3445" t="s">
        <v>380</v>
      </c>
      <c r="AA3445" t="s">
        <v>1175</v>
      </c>
      <c r="AB3445" t="s">
        <v>1176</v>
      </c>
      <c r="AC3445" t="s">
        <v>758</v>
      </c>
      <c r="AD3445" t="s">
        <v>1176</v>
      </c>
      <c r="AE3445" t="s">
        <v>768</v>
      </c>
      <c r="AF3445" t="s">
        <v>882</v>
      </c>
      <c r="AG3445" t="s">
        <v>761</v>
      </c>
      <c r="AH3445" t="s">
        <v>762</v>
      </c>
      <c r="AI3445" t="s">
        <v>883</v>
      </c>
      <c r="AJ3445">
        <v>7164.07</v>
      </c>
      <c r="AK3445">
        <v>0</v>
      </c>
      <c r="AL3445">
        <v>0</v>
      </c>
      <c r="AM3445" t="s">
        <v>764</v>
      </c>
      <c r="AN3445" t="s">
        <v>764</v>
      </c>
      <c r="AO3445" t="s">
        <v>764</v>
      </c>
    </row>
    <row r="3446" spans="1:41" x14ac:dyDescent="0.35">
      <c r="A3446">
        <v>1027527</v>
      </c>
      <c r="B3446" t="s">
        <v>740</v>
      </c>
      <c r="C3446" t="s">
        <v>741</v>
      </c>
      <c r="D3446" t="s">
        <v>408</v>
      </c>
      <c r="E3446" t="s">
        <v>567</v>
      </c>
      <c r="F3446" t="s">
        <v>834</v>
      </c>
      <c r="G3446">
        <v>2021</v>
      </c>
      <c r="H3446">
        <v>4</v>
      </c>
      <c r="I3446" t="s">
        <v>743</v>
      </c>
      <c r="J3446" s="29">
        <v>44316</v>
      </c>
      <c r="K3446" t="s">
        <v>744</v>
      </c>
      <c r="L3446" t="s">
        <v>745</v>
      </c>
      <c r="M3446" t="s">
        <v>839</v>
      </c>
      <c r="N3446" t="s">
        <v>840</v>
      </c>
      <c r="O3446" t="s">
        <v>837</v>
      </c>
      <c r="P3446" t="s">
        <v>673</v>
      </c>
      <c r="Q3446" t="s">
        <v>749</v>
      </c>
      <c r="R3446" t="s">
        <v>561</v>
      </c>
      <c r="S3446" t="s">
        <v>1037</v>
      </c>
      <c r="T3446" t="s">
        <v>751</v>
      </c>
      <c r="U3446" t="s">
        <v>752</v>
      </c>
      <c r="V3446" t="s">
        <v>753</v>
      </c>
      <c r="W3446" t="s">
        <v>409</v>
      </c>
      <c r="X3446" t="s">
        <v>1180</v>
      </c>
      <c r="Y3446" t="s">
        <v>755</v>
      </c>
      <c r="Z3446" t="s">
        <v>380</v>
      </c>
      <c r="AA3446" t="s">
        <v>1175</v>
      </c>
      <c r="AB3446" t="s">
        <v>1176</v>
      </c>
      <c r="AC3446" t="s">
        <v>758</v>
      </c>
      <c r="AD3446" t="s">
        <v>1176</v>
      </c>
      <c r="AE3446" t="s">
        <v>562</v>
      </c>
      <c r="AF3446" t="s">
        <v>882</v>
      </c>
      <c r="AG3446" t="s">
        <v>761</v>
      </c>
      <c r="AH3446" t="s">
        <v>762</v>
      </c>
      <c r="AI3446" t="s">
        <v>883</v>
      </c>
      <c r="AJ3446">
        <v>15.82</v>
      </c>
      <c r="AK3446">
        <v>0</v>
      </c>
      <c r="AL3446">
        <v>0</v>
      </c>
      <c r="AM3446" t="s">
        <v>764</v>
      </c>
      <c r="AN3446" t="s">
        <v>764</v>
      </c>
      <c r="AO3446" t="s">
        <v>764</v>
      </c>
    </row>
    <row r="3447" spans="1:41" x14ac:dyDescent="0.35">
      <c r="A3447">
        <v>1027528</v>
      </c>
      <c r="B3447" t="s">
        <v>740</v>
      </c>
      <c r="C3447" t="s">
        <v>741</v>
      </c>
      <c r="D3447" t="s">
        <v>408</v>
      </c>
      <c r="E3447" t="s">
        <v>568</v>
      </c>
      <c r="F3447" t="s">
        <v>834</v>
      </c>
      <c r="G3447">
        <v>2021</v>
      </c>
      <c r="H3447">
        <v>4</v>
      </c>
      <c r="I3447" t="s">
        <v>743</v>
      </c>
      <c r="J3447" s="29">
        <v>44316</v>
      </c>
      <c r="K3447" t="s">
        <v>744</v>
      </c>
      <c r="L3447" t="s">
        <v>745</v>
      </c>
      <c r="M3447" t="s">
        <v>839</v>
      </c>
      <c r="N3447" t="s">
        <v>840</v>
      </c>
      <c r="O3447" t="s">
        <v>837</v>
      </c>
      <c r="P3447" t="s">
        <v>673</v>
      </c>
      <c r="Q3447" t="s">
        <v>749</v>
      </c>
      <c r="R3447" t="s">
        <v>561</v>
      </c>
      <c r="S3447" t="s">
        <v>1037</v>
      </c>
      <c r="T3447" t="s">
        <v>751</v>
      </c>
      <c r="U3447" t="s">
        <v>752</v>
      </c>
      <c r="V3447" t="s">
        <v>753</v>
      </c>
      <c r="W3447" t="s">
        <v>427</v>
      </c>
      <c r="X3447" t="s">
        <v>1179</v>
      </c>
      <c r="Y3447" t="s">
        <v>755</v>
      </c>
      <c r="Z3447" t="s">
        <v>380</v>
      </c>
      <c r="AA3447" t="s">
        <v>1175</v>
      </c>
      <c r="AB3447" t="s">
        <v>1176</v>
      </c>
      <c r="AC3447" t="s">
        <v>758</v>
      </c>
      <c r="AD3447" t="s">
        <v>1176</v>
      </c>
      <c r="AE3447" t="s">
        <v>562</v>
      </c>
      <c r="AF3447" t="s">
        <v>882</v>
      </c>
      <c r="AG3447" t="s">
        <v>761</v>
      </c>
      <c r="AH3447" t="s">
        <v>762</v>
      </c>
      <c r="AI3447" t="s">
        <v>883</v>
      </c>
      <c r="AJ3447">
        <v>26.99</v>
      </c>
      <c r="AK3447">
        <v>0</v>
      </c>
      <c r="AL3447">
        <v>0</v>
      </c>
      <c r="AM3447" t="s">
        <v>764</v>
      </c>
      <c r="AN3447" t="s">
        <v>764</v>
      </c>
      <c r="AO3447" t="s">
        <v>764</v>
      </c>
    </row>
    <row r="3448" spans="1:41" x14ac:dyDescent="0.35">
      <c r="A3448">
        <v>1027529</v>
      </c>
      <c r="B3448" t="s">
        <v>740</v>
      </c>
      <c r="C3448" t="s">
        <v>741</v>
      </c>
      <c r="D3448" t="s">
        <v>408</v>
      </c>
      <c r="E3448" t="s">
        <v>569</v>
      </c>
      <c r="F3448" t="s">
        <v>834</v>
      </c>
      <c r="G3448">
        <v>2021</v>
      </c>
      <c r="H3448">
        <v>4</v>
      </c>
      <c r="I3448" t="s">
        <v>743</v>
      </c>
      <c r="J3448" s="29">
        <v>44316</v>
      </c>
      <c r="K3448" t="s">
        <v>744</v>
      </c>
      <c r="L3448" t="s">
        <v>745</v>
      </c>
      <c r="M3448" t="s">
        <v>839</v>
      </c>
      <c r="N3448" t="s">
        <v>840</v>
      </c>
      <c r="O3448" t="s">
        <v>837</v>
      </c>
      <c r="P3448" t="s">
        <v>673</v>
      </c>
      <c r="Q3448" t="s">
        <v>749</v>
      </c>
      <c r="R3448" t="s">
        <v>561</v>
      </c>
      <c r="S3448" t="s">
        <v>1037</v>
      </c>
      <c r="T3448" t="s">
        <v>751</v>
      </c>
      <c r="U3448" t="s">
        <v>752</v>
      </c>
      <c r="V3448" t="s">
        <v>753</v>
      </c>
      <c r="W3448" t="s">
        <v>433</v>
      </c>
      <c r="X3448" t="s">
        <v>1178</v>
      </c>
      <c r="Y3448" t="s">
        <v>755</v>
      </c>
      <c r="Z3448" t="s">
        <v>380</v>
      </c>
      <c r="AA3448" t="s">
        <v>1175</v>
      </c>
      <c r="AB3448" t="s">
        <v>1176</v>
      </c>
      <c r="AC3448" t="s">
        <v>758</v>
      </c>
      <c r="AD3448" t="s">
        <v>1176</v>
      </c>
      <c r="AE3448" t="s">
        <v>562</v>
      </c>
      <c r="AF3448" t="s">
        <v>882</v>
      </c>
      <c r="AG3448" t="s">
        <v>761</v>
      </c>
      <c r="AH3448" t="s">
        <v>762</v>
      </c>
      <c r="AI3448" t="s">
        <v>883</v>
      </c>
      <c r="AJ3448">
        <v>85.37</v>
      </c>
      <c r="AK3448">
        <v>0</v>
      </c>
      <c r="AL3448">
        <v>0</v>
      </c>
      <c r="AM3448" t="s">
        <v>764</v>
      </c>
      <c r="AN3448" t="s">
        <v>764</v>
      </c>
      <c r="AO3448" t="s">
        <v>764</v>
      </c>
    </row>
    <row r="3449" spans="1:41" x14ac:dyDescent="0.35">
      <c r="A3449">
        <v>1027530</v>
      </c>
      <c r="B3449" t="s">
        <v>740</v>
      </c>
      <c r="C3449" t="s">
        <v>741</v>
      </c>
      <c r="D3449" t="s">
        <v>408</v>
      </c>
      <c r="E3449" t="s">
        <v>571</v>
      </c>
      <c r="F3449" t="s">
        <v>834</v>
      </c>
      <c r="G3449">
        <v>2021</v>
      </c>
      <c r="H3449">
        <v>4</v>
      </c>
      <c r="I3449" t="s">
        <v>743</v>
      </c>
      <c r="J3449" s="29">
        <v>44316</v>
      </c>
      <c r="K3449" t="s">
        <v>744</v>
      </c>
      <c r="L3449" t="s">
        <v>745</v>
      </c>
      <c r="M3449" t="s">
        <v>839</v>
      </c>
      <c r="N3449" t="s">
        <v>840</v>
      </c>
      <c r="O3449" t="s">
        <v>837</v>
      </c>
      <c r="P3449" t="s">
        <v>673</v>
      </c>
      <c r="Q3449" t="s">
        <v>749</v>
      </c>
      <c r="R3449" t="s">
        <v>561</v>
      </c>
      <c r="S3449" t="s">
        <v>1037</v>
      </c>
      <c r="T3449" t="s">
        <v>751</v>
      </c>
      <c r="U3449" t="s">
        <v>752</v>
      </c>
      <c r="V3449" t="s">
        <v>753</v>
      </c>
      <c r="W3449" t="s">
        <v>467</v>
      </c>
      <c r="X3449" t="s">
        <v>1177</v>
      </c>
      <c r="Y3449" t="s">
        <v>755</v>
      </c>
      <c r="Z3449" t="s">
        <v>380</v>
      </c>
      <c r="AA3449" t="s">
        <v>1175</v>
      </c>
      <c r="AB3449" t="s">
        <v>1176</v>
      </c>
      <c r="AC3449" t="s">
        <v>758</v>
      </c>
      <c r="AD3449" t="s">
        <v>1176</v>
      </c>
      <c r="AE3449" t="s">
        <v>562</v>
      </c>
      <c r="AF3449" t="s">
        <v>882</v>
      </c>
      <c r="AG3449" t="s">
        <v>761</v>
      </c>
      <c r="AH3449" t="s">
        <v>762</v>
      </c>
      <c r="AI3449" t="s">
        <v>883</v>
      </c>
      <c r="AJ3449">
        <v>31.93</v>
      </c>
      <c r="AK3449">
        <v>0</v>
      </c>
      <c r="AL3449">
        <v>0</v>
      </c>
      <c r="AM3449" t="s">
        <v>764</v>
      </c>
      <c r="AN3449" t="s">
        <v>764</v>
      </c>
      <c r="AO3449" t="s">
        <v>764</v>
      </c>
    </row>
    <row r="3450" spans="1:41" x14ac:dyDescent="0.35">
      <c r="A3450">
        <v>1060735</v>
      </c>
      <c r="B3450" t="s">
        <v>740</v>
      </c>
      <c r="C3450" t="s">
        <v>741</v>
      </c>
      <c r="D3450" t="s">
        <v>408</v>
      </c>
      <c r="E3450" t="s">
        <v>450</v>
      </c>
      <c r="F3450" t="s">
        <v>834</v>
      </c>
      <c r="G3450">
        <v>2021</v>
      </c>
      <c r="H3450">
        <v>4</v>
      </c>
      <c r="I3450" t="s">
        <v>743</v>
      </c>
      <c r="J3450" s="29">
        <v>44316</v>
      </c>
      <c r="K3450" t="s">
        <v>744</v>
      </c>
      <c r="L3450" t="s">
        <v>745</v>
      </c>
      <c r="M3450" t="s">
        <v>839</v>
      </c>
      <c r="N3450" t="s">
        <v>840</v>
      </c>
      <c r="O3450" t="s">
        <v>837</v>
      </c>
      <c r="P3450" t="s">
        <v>673</v>
      </c>
      <c r="Q3450" t="s">
        <v>749</v>
      </c>
      <c r="R3450" t="s">
        <v>376</v>
      </c>
      <c r="S3450" t="s">
        <v>1042</v>
      </c>
      <c r="T3450" t="s">
        <v>751</v>
      </c>
      <c r="U3450" t="s">
        <v>752</v>
      </c>
      <c r="V3450" t="s">
        <v>753</v>
      </c>
      <c r="W3450" t="s">
        <v>451</v>
      </c>
      <c r="X3450" t="s">
        <v>1186</v>
      </c>
      <c r="Y3450" t="s">
        <v>755</v>
      </c>
      <c r="Z3450" t="s">
        <v>380</v>
      </c>
      <c r="AA3450" t="s">
        <v>1175</v>
      </c>
      <c r="AB3450" t="s">
        <v>1176</v>
      </c>
      <c r="AC3450" t="s">
        <v>758</v>
      </c>
      <c r="AD3450" t="s">
        <v>1176</v>
      </c>
      <c r="AE3450" t="s">
        <v>768</v>
      </c>
      <c r="AF3450" t="s">
        <v>882</v>
      </c>
      <c r="AG3450" t="s">
        <v>761</v>
      </c>
      <c r="AH3450" t="s">
        <v>762</v>
      </c>
      <c r="AI3450" t="s">
        <v>883</v>
      </c>
      <c r="AJ3450">
        <v>824.59</v>
      </c>
      <c r="AK3450">
        <v>0</v>
      </c>
      <c r="AL3450">
        <v>0</v>
      </c>
      <c r="AM3450" t="s">
        <v>764</v>
      </c>
      <c r="AN3450" t="s">
        <v>764</v>
      </c>
      <c r="AO3450" t="s">
        <v>764</v>
      </c>
    </row>
    <row r="3451" spans="1:41" x14ac:dyDescent="0.35">
      <c r="A3451">
        <v>1060736</v>
      </c>
      <c r="B3451" t="s">
        <v>740</v>
      </c>
      <c r="C3451" t="s">
        <v>741</v>
      </c>
      <c r="D3451" t="s">
        <v>408</v>
      </c>
      <c r="E3451" t="s">
        <v>456</v>
      </c>
      <c r="F3451" t="s">
        <v>834</v>
      </c>
      <c r="G3451">
        <v>2021</v>
      </c>
      <c r="H3451">
        <v>4</v>
      </c>
      <c r="I3451" t="s">
        <v>743</v>
      </c>
      <c r="J3451" s="29">
        <v>44316</v>
      </c>
      <c r="K3451" t="s">
        <v>744</v>
      </c>
      <c r="L3451" t="s">
        <v>745</v>
      </c>
      <c r="M3451" t="s">
        <v>839</v>
      </c>
      <c r="N3451" t="s">
        <v>840</v>
      </c>
      <c r="O3451" t="s">
        <v>837</v>
      </c>
      <c r="P3451" t="s">
        <v>673</v>
      </c>
      <c r="Q3451" t="s">
        <v>749</v>
      </c>
      <c r="R3451" t="s">
        <v>376</v>
      </c>
      <c r="S3451" t="s">
        <v>1042</v>
      </c>
      <c r="T3451" t="s">
        <v>751</v>
      </c>
      <c r="U3451" t="s">
        <v>752</v>
      </c>
      <c r="V3451" t="s">
        <v>753</v>
      </c>
      <c r="W3451" t="s">
        <v>457</v>
      </c>
      <c r="X3451" t="s">
        <v>1181</v>
      </c>
      <c r="Y3451" t="s">
        <v>755</v>
      </c>
      <c r="Z3451" t="s">
        <v>380</v>
      </c>
      <c r="AA3451" t="s">
        <v>1175</v>
      </c>
      <c r="AB3451" t="s">
        <v>1176</v>
      </c>
      <c r="AC3451" t="s">
        <v>758</v>
      </c>
      <c r="AD3451" t="s">
        <v>1176</v>
      </c>
      <c r="AE3451" t="s">
        <v>768</v>
      </c>
      <c r="AF3451" t="s">
        <v>882</v>
      </c>
      <c r="AG3451" t="s">
        <v>761</v>
      </c>
      <c r="AH3451" t="s">
        <v>762</v>
      </c>
      <c r="AI3451" t="s">
        <v>883</v>
      </c>
      <c r="AJ3451">
        <v>221.21</v>
      </c>
      <c r="AK3451">
        <v>0</v>
      </c>
      <c r="AL3451">
        <v>0</v>
      </c>
      <c r="AM3451" t="s">
        <v>764</v>
      </c>
      <c r="AN3451" t="s">
        <v>764</v>
      </c>
      <c r="AO3451" t="s">
        <v>764</v>
      </c>
    </row>
    <row r="3452" spans="1:41" x14ac:dyDescent="0.35">
      <c r="A3452">
        <v>1060737</v>
      </c>
      <c r="B3452" t="s">
        <v>740</v>
      </c>
      <c r="C3452" t="s">
        <v>741</v>
      </c>
      <c r="D3452" t="s">
        <v>408</v>
      </c>
      <c r="E3452" t="s">
        <v>464</v>
      </c>
      <c r="F3452" t="s">
        <v>834</v>
      </c>
      <c r="G3452">
        <v>2021</v>
      </c>
      <c r="H3452">
        <v>4</v>
      </c>
      <c r="I3452" t="s">
        <v>743</v>
      </c>
      <c r="J3452" s="29">
        <v>44316</v>
      </c>
      <c r="K3452" t="s">
        <v>744</v>
      </c>
      <c r="L3452" t="s">
        <v>745</v>
      </c>
      <c r="M3452" t="s">
        <v>839</v>
      </c>
      <c r="N3452" t="s">
        <v>840</v>
      </c>
      <c r="O3452" t="s">
        <v>837</v>
      </c>
      <c r="P3452" t="s">
        <v>673</v>
      </c>
      <c r="Q3452" t="s">
        <v>749</v>
      </c>
      <c r="R3452" t="s">
        <v>376</v>
      </c>
      <c r="S3452" t="s">
        <v>1042</v>
      </c>
      <c r="T3452" t="s">
        <v>751</v>
      </c>
      <c r="U3452" t="s">
        <v>752</v>
      </c>
      <c r="V3452" t="s">
        <v>753</v>
      </c>
      <c r="W3452" t="s">
        <v>465</v>
      </c>
      <c r="X3452" t="s">
        <v>1192</v>
      </c>
      <c r="Y3452" t="s">
        <v>755</v>
      </c>
      <c r="Z3452" t="s">
        <v>380</v>
      </c>
      <c r="AA3452" t="s">
        <v>1175</v>
      </c>
      <c r="AB3452" t="s">
        <v>1176</v>
      </c>
      <c r="AC3452" t="s">
        <v>758</v>
      </c>
      <c r="AD3452" t="s">
        <v>1176</v>
      </c>
      <c r="AE3452" t="s">
        <v>768</v>
      </c>
      <c r="AF3452" t="s">
        <v>882</v>
      </c>
      <c r="AG3452" t="s">
        <v>761</v>
      </c>
      <c r="AH3452" t="s">
        <v>762</v>
      </c>
      <c r="AI3452" t="s">
        <v>883</v>
      </c>
      <c r="AJ3452">
        <v>2032.74</v>
      </c>
      <c r="AK3452">
        <v>0</v>
      </c>
      <c r="AL3452">
        <v>0</v>
      </c>
      <c r="AM3452" t="s">
        <v>764</v>
      </c>
      <c r="AN3452" t="s">
        <v>764</v>
      </c>
      <c r="AO3452" t="s">
        <v>764</v>
      </c>
    </row>
    <row r="3453" spans="1:41" x14ac:dyDescent="0.35">
      <c r="A3453">
        <v>1369596</v>
      </c>
      <c r="B3453" t="s">
        <v>740</v>
      </c>
      <c r="C3453" t="s">
        <v>741</v>
      </c>
      <c r="D3453" t="s">
        <v>408</v>
      </c>
      <c r="E3453" t="s">
        <v>522</v>
      </c>
      <c r="F3453" t="s">
        <v>834</v>
      </c>
      <c r="G3453">
        <v>2021</v>
      </c>
      <c r="H3453">
        <v>4</v>
      </c>
      <c r="I3453" t="s">
        <v>743</v>
      </c>
      <c r="J3453" s="29">
        <v>44316</v>
      </c>
      <c r="K3453" t="s">
        <v>744</v>
      </c>
      <c r="L3453" t="s">
        <v>745</v>
      </c>
      <c r="M3453" t="s">
        <v>839</v>
      </c>
      <c r="N3453" t="s">
        <v>840</v>
      </c>
      <c r="O3453" t="s">
        <v>837</v>
      </c>
      <c r="P3453" t="s">
        <v>673</v>
      </c>
      <c r="Q3453" t="s">
        <v>749</v>
      </c>
      <c r="R3453" t="s">
        <v>514</v>
      </c>
      <c r="S3453" t="s">
        <v>1039</v>
      </c>
      <c r="T3453" t="s">
        <v>751</v>
      </c>
      <c r="U3453" t="s">
        <v>752</v>
      </c>
      <c r="V3453" t="s">
        <v>753</v>
      </c>
      <c r="W3453" t="s">
        <v>415</v>
      </c>
      <c r="X3453" t="s">
        <v>1190</v>
      </c>
      <c r="Y3453" t="s">
        <v>755</v>
      </c>
      <c r="Z3453" t="s">
        <v>380</v>
      </c>
      <c r="AA3453" t="s">
        <v>1175</v>
      </c>
      <c r="AB3453" t="s">
        <v>1176</v>
      </c>
      <c r="AC3453" t="s">
        <v>758</v>
      </c>
      <c r="AD3453" t="s">
        <v>1176</v>
      </c>
      <c r="AE3453" t="s">
        <v>247</v>
      </c>
      <c r="AF3453" t="s">
        <v>882</v>
      </c>
      <c r="AG3453" t="s">
        <v>761</v>
      </c>
      <c r="AH3453" t="s">
        <v>762</v>
      </c>
      <c r="AI3453" t="s">
        <v>883</v>
      </c>
      <c r="AJ3453">
        <v>11.44</v>
      </c>
      <c r="AK3453">
        <v>0</v>
      </c>
      <c r="AL3453">
        <v>0</v>
      </c>
      <c r="AM3453" t="s">
        <v>764</v>
      </c>
      <c r="AN3453" t="s">
        <v>764</v>
      </c>
      <c r="AO3453" t="s">
        <v>764</v>
      </c>
    </row>
    <row r="3454" spans="1:41" x14ac:dyDescent="0.35">
      <c r="A3454">
        <v>1369575</v>
      </c>
      <c r="B3454" t="s">
        <v>740</v>
      </c>
      <c r="C3454" t="s">
        <v>741</v>
      </c>
      <c r="D3454" t="s">
        <v>408</v>
      </c>
      <c r="E3454" t="s">
        <v>523</v>
      </c>
      <c r="F3454" t="s">
        <v>834</v>
      </c>
      <c r="G3454">
        <v>2021</v>
      </c>
      <c r="H3454">
        <v>4</v>
      </c>
      <c r="I3454" t="s">
        <v>743</v>
      </c>
      <c r="J3454" s="29">
        <v>44316</v>
      </c>
      <c r="K3454" t="s">
        <v>744</v>
      </c>
      <c r="L3454" t="s">
        <v>745</v>
      </c>
      <c r="M3454" t="s">
        <v>839</v>
      </c>
      <c r="N3454" t="s">
        <v>840</v>
      </c>
      <c r="O3454" t="s">
        <v>837</v>
      </c>
      <c r="P3454" t="s">
        <v>673</v>
      </c>
      <c r="Q3454" t="s">
        <v>749</v>
      </c>
      <c r="R3454" t="s">
        <v>514</v>
      </c>
      <c r="S3454" t="s">
        <v>1039</v>
      </c>
      <c r="T3454" t="s">
        <v>751</v>
      </c>
      <c r="U3454" t="s">
        <v>752</v>
      </c>
      <c r="V3454" t="s">
        <v>753</v>
      </c>
      <c r="W3454" t="s">
        <v>419</v>
      </c>
      <c r="X3454" t="s">
        <v>1189</v>
      </c>
      <c r="Y3454" t="s">
        <v>755</v>
      </c>
      <c r="Z3454" t="s">
        <v>380</v>
      </c>
      <c r="AA3454" t="s">
        <v>1175</v>
      </c>
      <c r="AB3454" t="s">
        <v>1176</v>
      </c>
      <c r="AC3454" t="s">
        <v>758</v>
      </c>
      <c r="AD3454" t="s">
        <v>1176</v>
      </c>
      <c r="AE3454" t="s">
        <v>247</v>
      </c>
      <c r="AF3454" t="s">
        <v>882</v>
      </c>
      <c r="AG3454" t="s">
        <v>761</v>
      </c>
      <c r="AH3454" t="s">
        <v>762</v>
      </c>
      <c r="AI3454" t="s">
        <v>883</v>
      </c>
      <c r="AJ3454">
        <v>0.5</v>
      </c>
      <c r="AK3454">
        <v>0</v>
      </c>
      <c r="AL3454">
        <v>0</v>
      </c>
      <c r="AM3454" t="s">
        <v>764</v>
      </c>
      <c r="AN3454" t="s">
        <v>764</v>
      </c>
      <c r="AO3454" t="s">
        <v>764</v>
      </c>
    </row>
    <row r="3455" spans="1:41" x14ac:dyDescent="0.35">
      <c r="A3455">
        <v>1021426</v>
      </c>
      <c r="B3455" t="s">
        <v>740</v>
      </c>
      <c r="C3455" t="s">
        <v>741</v>
      </c>
      <c r="D3455" t="s">
        <v>408</v>
      </c>
      <c r="E3455" t="s">
        <v>537</v>
      </c>
      <c r="F3455" t="s">
        <v>834</v>
      </c>
      <c r="G3455">
        <v>2021</v>
      </c>
      <c r="H3455">
        <v>4</v>
      </c>
      <c r="I3455" t="s">
        <v>743</v>
      </c>
      <c r="J3455" s="29">
        <v>44313</v>
      </c>
      <c r="K3455" t="s">
        <v>744</v>
      </c>
      <c r="L3455" t="s">
        <v>745</v>
      </c>
      <c r="M3455" t="s">
        <v>842</v>
      </c>
      <c r="N3455" t="s">
        <v>843</v>
      </c>
      <c r="O3455" t="s">
        <v>844</v>
      </c>
      <c r="P3455" t="s">
        <v>673</v>
      </c>
      <c r="Q3455" t="s">
        <v>749</v>
      </c>
      <c r="R3455" t="s">
        <v>514</v>
      </c>
      <c r="S3455" t="s">
        <v>1039</v>
      </c>
      <c r="T3455" t="s">
        <v>751</v>
      </c>
      <c r="U3455" t="s">
        <v>752</v>
      </c>
      <c r="V3455" t="s">
        <v>753</v>
      </c>
      <c r="W3455" t="s">
        <v>459</v>
      </c>
      <c r="X3455" t="s">
        <v>1187</v>
      </c>
      <c r="Y3455" t="s">
        <v>755</v>
      </c>
      <c r="Z3455" t="s">
        <v>380</v>
      </c>
      <c r="AA3455" t="s">
        <v>1175</v>
      </c>
      <c r="AB3455" t="s">
        <v>1176</v>
      </c>
      <c r="AC3455" t="s">
        <v>758</v>
      </c>
      <c r="AD3455" t="s">
        <v>1176</v>
      </c>
      <c r="AE3455" t="s">
        <v>247</v>
      </c>
      <c r="AF3455" t="s">
        <v>882</v>
      </c>
      <c r="AG3455" t="s">
        <v>761</v>
      </c>
      <c r="AH3455" t="s">
        <v>762</v>
      </c>
      <c r="AI3455" t="s">
        <v>883</v>
      </c>
      <c r="AJ3455">
        <v>-255.47</v>
      </c>
      <c r="AK3455">
        <v>0</v>
      </c>
      <c r="AL3455">
        <v>0</v>
      </c>
      <c r="AM3455" t="s">
        <v>764</v>
      </c>
      <c r="AN3455" t="s">
        <v>764</v>
      </c>
      <c r="AO3455" t="s">
        <v>764</v>
      </c>
    </row>
    <row r="3456" spans="1:41" x14ac:dyDescent="0.35">
      <c r="A3456">
        <v>1021427</v>
      </c>
      <c r="B3456" t="s">
        <v>740</v>
      </c>
      <c r="C3456" t="s">
        <v>741</v>
      </c>
      <c r="D3456" t="s">
        <v>408</v>
      </c>
      <c r="E3456" t="s">
        <v>541</v>
      </c>
      <c r="F3456" t="s">
        <v>834</v>
      </c>
      <c r="G3456">
        <v>2021</v>
      </c>
      <c r="H3456">
        <v>4</v>
      </c>
      <c r="I3456" t="s">
        <v>743</v>
      </c>
      <c r="J3456" s="29">
        <v>44313</v>
      </c>
      <c r="K3456" t="s">
        <v>744</v>
      </c>
      <c r="L3456" t="s">
        <v>745</v>
      </c>
      <c r="M3456" t="s">
        <v>842</v>
      </c>
      <c r="N3456" t="s">
        <v>843</v>
      </c>
      <c r="O3456" t="s">
        <v>844</v>
      </c>
      <c r="P3456" t="s">
        <v>673</v>
      </c>
      <c r="Q3456" t="s">
        <v>749</v>
      </c>
      <c r="R3456" t="s">
        <v>514</v>
      </c>
      <c r="S3456" t="s">
        <v>1039</v>
      </c>
      <c r="T3456" t="s">
        <v>751</v>
      </c>
      <c r="U3456" t="s">
        <v>752</v>
      </c>
      <c r="V3456" t="s">
        <v>753</v>
      </c>
      <c r="W3456" t="s">
        <v>467</v>
      </c>
      <c r="X3456" t="s">
        <v>1177</v>
      </c>
      <c r="Y3456" t="s">
        <v>755</v>
      </c>
      <c r="Z3456" t="s">
        <v>380</v>
      </c>
      <c r="AA3456" t="s">
        <v>1175</v>
      </c>
      <c r="AB3456" t="s">
        <v>1176</v>
      </c>
      <c r="AC3456" t="s">
        <v>758</v>
      </c>
      <c r="AD3456" t="s">
        <v>1176</v>
      </c>
      <c r="AE3456" t="s">
        <v>247</v>
      </c>
      <c r="AF3456" t="s">
        <v>882</v>
      </c>
      <c r="AG3456" t="s">
        <v>761</v>
      </c>
      <c r="AH3456" t="s">
        <v>762</v>
      </c>
      <c r="AI3456" t="s">
        <v>883</v>
      </c>
      <c r="AJ3456">
        <v>-317.37</v>
      </c>
      <c r="AK3456">
        <v>0</v>
      </c>
      <c r="AL3456">
        <v>0</v>
      </c>
      <c r="AM3456" t="s">
        <v>764</v>
      </c>
      <c r="AN3456" t="s">
        <v>764</v>
      </c>
      <c r="AO3456" t="s">
        <v>764</v>
      </c>
    </row>
    <row r="3457" spans="1:41" x14ac:dyDescent="0.35">
      <c r="A3457">
        <v>1021428</v>
      </c>
      <c r="B3457" t="s">
        <v>740</v>
      </c>
      <c r="C3457" t="s">
        <v>741</v>
      </c>
      <c r="D3457" t="s">
        <v>408</v>
      </c>
      <c r="E3457" t="s">
        <v>542</v>
      </c>
      <c r="F3457" t="s">
        <v>834</v>
      </c>
      <c r="G3457">
        <v>2021</v>
      </c>
      <c r="H3457">
        <v>4</v>
      </c>
      <c r="I3457" t="s">
        <v>743</v>
      </c>
      <c r="J3457" s="29">
        <v>44313</v>
      </c>
      <c r="K3457" t="s">
        <v>744</v>
      </c>
      <c r="L3457" t="s">
        <v>745</v>
      </c>
      <c r="M3457" t="s">
        <v>842</v>
      </c>
      <c r="N3457" t="s">
        <v>843</v>
      </c>
      <c r="O3457" t="s">
        <v>844</v>
      </c>
      <c r="P3457" t="s">
        <v>673</v>
      </c>
      <c r="Q3457" t="s">
        <v>749</v>
      </c>
      <c r="R3457" t="s">
        <v>514</v>
      </c>
      <c r="S3457" t="s">
        <v>1039</v>
      </c>
      <c r="T3457" t="s">
        <v>751</v>
      </c>
      <c r="U3457" t="s">
        <v>752</v>
      </c>
      <c r="V3457" t="s">
        <v>753</v>
      </c>
      <c r="W3457" t="s">
        <v>469</v>
      </c>
      <c r="X3457" t="s">
        <v>1174</v>
      </c>
      <c r="Y3457" t="s">
        <v>755</v>
      </c>
      <c r="Z3457" t="s">
        <v>380</v>
      </c>
      <c r="AA3457" t="s">
        <v>1175</v>
      </c>
      <c r="AB3457" t="s">
        <v>1176</v>
      </c>
      <c r="AC3457" t="s">
        <v>758</v>
      </c>
      <c r="AD3457" t="s">
        <v>1176</v>
      </c>
      <c r="AE3457" t="s">
        <v>247</v>
      </c>
      <c r="AF3457" t="s">
        <v>882</v>
      </c>
      <c r="AG3457" t="s">
        <v>761</v>
      </c>
      <c r="AH3457" t="s">
        <v>762</v>
      </c>
      <c r="AI3457" t="s">
        <v>883</v>
      </c>
      <c r="AJ3457">
        <v>-267.52</v>
      </c>
      <c r="AK3457">
        <v>0</v>
      </c>
      <c r="AL3457">
        <v>0</v>
      </c>
      <c r="AM3457" t="s">
        <v>764</v>
      </c>
      <c r="AN3457" t="s">
        <v>764</v>
      </c>
      <c r="AO3457" t="s">
        <v>764</v>
      </c>
    </row>
    <row r="3458" spans="1:41" x14ac:dyDescent="0.35">
      <c r="A3458">
        <v>1021420</v>
      </c>
      <c r="B3458" t="s">
        <v>740</v>
      </c>
      <c r="C3458" t="s">
        <v>741</v>
      </c>
      <c r="D3458" t="s">
        <v>408</v>
      </c>
      <c r="E3458" t="s">
        <v>521</v>
      </c>
      <c r="F3458" t="s">
        <v>834</v>
      </c>
      <c r="G3458">
        <v>2021</v>
      </c>
      <c r="H3458">
        <v>4</v>
      </c>
      <c r="I3458" t="s">
        <v>743</v>
      </c>
      <c r="J3458" s="29">
        <v>44313</v>
      </c>
      <c r="K3458" t="s">
        <v>744</v>
      </c>
      <c r="L3458" t="s">
        <v>745</v>
      </c>
      <c r="M3458" t="s">
        <v>842</v>
      </c>
      <c r="N3458" t="s">
        <v>843</v>
      </c>
      <c r="O3458" t="s">
        <v>844</v>
      </c>
      <c r="P3458" t="s">
        <v>673</v>
      </c>
      <c r="Q3458" t="s">
        <v>749</v>
      </c>
      <c r="R3458" t="s">
        <v>514</v>
      </c>
      <c r="S3458" t="s">
        <v>1039</v>
      </c>
      <c r="T3458" t="s">
        <v>751</v>
      </c>
      <c r="U3458" t="s">
        <v>752</v>
      </c>
      <c r="V3458" t="s">
        <v>753</v>
      </c>
      <c r="W3458" t="s">
        <v>409</v>
      </c>
      <c r="X3458" t="s">
        <v>1180</v>
      </c>
      <c r="Y3458" t="s">
        <v>755</v>
      </c>
      <c r="Z3458" t="s">
        <v>380</v>
      </c>
      <c r="AA3458" t="s">
        <v>1175</v>
      </c>
      <c r="AB3458" t="s">
        <v>1176</v>
      </c>
      <c r="AC3458" t="s">
        <v>758</v>
      </c>
      <c r="AD3458" t="s">
        <v>1176</v>
      </c>
      <c r="AE3458" t="s">
        <v>247</v>
      </c>
      <c r="AF3458" t="s">
        <v>882</v>
      </c>
      <c r="AG3458" t="s">
        <v>761</v>
      </c>
      <c r="AH3458" t="s">
        <v>762</v>
      </c>
      <c r="AI3458" t="s">
        <v>883</v>
      </c>
      <c r="AJ3458">
        <v>-127.88</v>
      </c>
      <c r="AK3458">
        <v>0</v>
      </c>
      <c r="AL3458">
        <v>0</v>
      </c>
      <c r="AM3458" t="s">
        <v>764</v>
      </c>
      <c r="AN3458" t="s">
        <v>764</v>
      </c>
      <c r="AO3458" t="s">
        <v>764</v>
      </c>
    </row>
    <row r="3459" spans="1:41" x14ac:dyDescent="0.35">
      <c r="A3459">
        <v>1021422</v>
      </c>
      <c r="B3459" t="s">
        <v>740</v>
      </c>
      <c r="C3459" t="s">
        <v>741</v>
      </c>
      <c r="D3459" t="s">
        <v>408</v>
      </c>
      <c r="E3459" t="s">
        <v>524</v>
      </c>
      <c r="F3459" t="s">
        <v>834</v>
      </c>
      <c r="G3459">
        <v>2021</v>
      </c>
      <c r="H3459">
        <v>4</v>
      </c>
      <c r="I3459" t="s">
        <v>743</v>
      </c>
      <c r="J3459" s="29">
        <v>44313</v>
      </c>
      <c r="K3459" t="s">
        <v>744</v>
      </c>
      <c r="L3459" t="s">
        <v>745</v>
      </c>
      <c r="M3459" t="s">
        <v>842</v>
      </c>
      <c r="N3459" t="s">
        <v>843</v>
      </c>
      <c r="O3459" t="s">
        <v>844</v>
      </c>
      <c r="P3459" t="s">
        <v>673</v>
      </c>
      <c r="Q3459" t="s">
        <v>749</v>
      </c>
      <c r="R3459" t="s">
        <v>514</v>
      </c>
      <c r="S3459" t="s">
        <v>1039</v>
      </c>
      <c r="T3459" t="s">
        <v>751</v>
      </c>
      <c r="U3459" t="s">
        <v>752</v>
      </c>
      <c r="V3459" t="s">
        <v>753</v>
      </c>
      <c r="W3459" t="s">
        <v>429</v>
      </c>
      <c r="X3459" t="s">
        <v>1183</v>
      </c>
      <c r="Y3459" t="s">
        <v>755</v>
      </c>
      <c r="Z3459" t="s">
        <v>380</v>
      </c>
      <c r="AA3459" t="s">
        <v>1175</v>
      </c>
      <c r="AB3459" t="s">
        <v>1176</v>
      </c>
      <c r="AC3459" t="s">
        <v>758</v>
      </c>
      <c r="AD3459" t="s">
        <v>1176</v>
      </c>
      <c r="AE3459" t="s">
        <v>247</v>
      </c>
      <c r="AF3459" t="s">
        <v>882</v>
      </c>
      <c r="AG3459" t="s">
        <v>761</v>
      </c>
      <c r="AH3459" t="s">
        <v>762</v>
      </c>
      <c r="AI3459" t="s">
        <v>883</v>
      </c>
      <c r="AJ3459">
        <v>-1331.19</v>
      </c>
      <c r="AK3459">
        <v>0</v>
      </c>
      <c r="AL3459">
        <v>0</v>
      </c>
      <c r="AM3459" t="s">
        <v>764</v>
      </c>
      <c r="AN3459" t="s">
        <v>764</v>
      </c>
      <c r="AO3459" t="s">
        <v>764</v>
      </c>
    </row>
    <row r="3460" spans="1:41" x14ac:dyDescent="0.35">
      <c r="A3460">
        <v>1021424</v>
      </c>
      <c r="B3460" t="s">
        <v>740</v>
      </c>
      <c r="C3460" t="s">
        <v>741</v>
      </c>
      <c r="D3460" t="s">
        <v>408</v>
      </c>
      <c r="E3460" t="s">
        <v>526</v>
      </c>
      <c r="F3460" t="s">
        <v>834</v>
      </c>
      <c r="G3460">
        <v>2021</v>
      </c>
      <c r="H3460">
        <v>4</v>
      </c>
      <c r="I3460" t="s">
        <v>743</v>
      </c>
      <c r="J3460" s="29">
        <v>44313</v>
      </c>
      <c r="K3460" t="s">
        <v>744</v>
      </c>
      <c r="L3460" t="s">
        <v>745</v>
      </c>
      <c r="M3460" t="s">
        <v>842</v>
      </c>
      <c r="N3460" t="s">
        <v>843</v>
      </c>
      <c r="O3460" t="s">
        <v>844</v>
      </c>
      <c r="P3460" t="s">
        <v>673</v>
      </c>
      <c r="Q3460" t="s">
        <v>749</v>
      </c>
      <c r="R3460" t="s">
        <v>514</v>
      </c>
      <c r="S3460" t="s">
        <v>1039</v>
      </c>
      <c r="T3460" t="s">
        <v>751</v>
      </c>
      <c r="U3460" t="s">
        <v>752</v>
      </c>
      <c r="V3460" t="s">
        <v>753</v>
      </c>
      <c r="W3460" t="s">
        <v>435</v>
      </c>
      <c r="X3460" t="s">
        <v>1182</v>
      </c>
      <c r="Y3460" t="s">
        <v>755</v>
      </c>
      <c r="Z3460" t="s">
        <v>380</v>
      </c>
      <c r="AA3460" t="s">
        <v>1175</v>
      </c>
      <c r="AB3460" t="s">
        <v>1176</v>
      </c>
      <c r="AC3460" t="s">
        <v>758</v>
      </c>
      <c r="AD3460" t="s">
        <v>1176</v>
      </c>
      <c r="AE3460" t="s">
        <v>247</v>
      </c>
      <c r="AF3460" t="s">
        <v>882</v>
      </c>
      <c r="AG3460" t="s">
        <v>761</v>
      </c>
      <c r="AH3460" t="s">
        <v>762</v>
      </c>
      <c r="AI3460" t="s">
        <v>883</v>
      </c>
      <c r="AJ3460">
        <v>-968.8</v>
      </c>
      <c r="AK3460">
        <v>0</v>
      </c>
      <c r="AL3460">
        <v>0</v>
      </c>
      <c r="AM3460" t="s">
        <v>764</v>
      </c>
      <c r="AN3460" t="s">
        <v>764</v>
      </c>
      <c r="AO3460" t="s">
        <v>764</v>
      </c>
    </row>
    <row r="3461" spans="1:41" x14ac:dyDescent="0.35">
      <c r="A3461">
        <v>1021425</v>
      </c>
      <c r="B3461" t="s">
        <v>740</v>
      </c>
      <c r="C3461" t="s">
        <v>741</v>
      </c>
      <c r="D3461" t="s">
        <v>408</v>
      </c>
      <c r="E3461" t="s">
        <v>534</v>
      </c>
      <c r="F3461" t="s">
        <v>834</v>
      </c>
      <c r="G3461">
        <v>2021</v>
      </c>
      <c r="H3461">
        <v>4</v>
      </c>
      <c r="I3461" t="s">
        <v>743</v>
      </c>
      <c r="J3461" s="29">
        <v>44313</v>
      </c>
      <c r="K3461" t="s">
        <v>744</v>
      </c>
      <c r="L3461" t="s">
        <v>745</v>
      </c>
      <c r="M3461" t="s">
        <v>842</v>
      </c>
      <c r="N3461" t="s">
        <v>843</v>
      </c>
      <c r="O3461" t="s">
        <v>844</v>
      </c>
      <c r="P3461" t="s">
        <v>673</v>
      </c>
      <c r="Q3461" t="s">
        <v>749</v>
      </c>
      <c r="R3461" t="s">
        <v>514</v>
      </c>
      <c r="S3461" t="s">
        <v>1039</v>
      </c>
      <c r="T3461" t="s">
        <v>751</v>
      </c>
      <c r="U3461" t="s">
        <v>752</v>
      </c>
      <c r="V3461" t="s">
        <v>753</v>
      </c>
      <c r="W3461" t="s">
        <v>453</v>
      </c>
      <c r="X3461" t="s">
        <v>1188</v>
      </c>
      <c r="Y3461" t="s">
        <v>755</v>
      </c>
      <c r="Z3461" t="s">
        <v>380</v>
      </c>
      <c r="AA3461" t="s">
        <v>1175</v>
      </c>
      <c r="AB3461" t="s">
        <v>1176</v>
      </c>
      <c r="AC3461" t="s">
        <v>758</v>
      </c>
      <c r="AD3461" t="s">
        <v>1176</v>
      </c>
      <c r="AE3461" t="s">
        <v>247</v>
      </c>
      <c r="AF3461" t="s">
        <v>882</v>
      </c>
      <c r="AG3461" t="s">
        <v>761</v>
      </c>
      <c r="AH3461" t="s">
        <v>762</v>
      </c>
      <c r="AI3461" t="s">
        <v>883</v>
      </c>
      <c r="AJ3461">
        <v>-112.25</v>
      </c>
      <c r="AK3461">
        <v>0</v>
      </c>
      <c r="AL3461">
        <v>0</v>
      </c>
      <c r="AM3461" t="s">
        <v>764</v>
      </c>
      <c r="AN3461" t="s">
        <v>764</v>
      </c>
      <c r="AO3461" t="s">
        <v>764</v>
      </c>
    </row>
    <row r="3462" spans="1:41" x14ac:dyDescent="0.35">
      <c r="A3462">
        <v>1022707</v>
      </c>
      <c r="B3462" t="s">
        <v>740</v>
      </c>
      <c r="C3462" t="s">
        <v>741</v>
      </c>
      <c r="D3462" t="s">
        <v>408</v>
      </c>
      <c r="E3462" t="s">
        <v>498</v>
      </c>
      <c r="F3462" t="s">
        <v>834</v>
      </c>
      <c r="G3462">
        <v>2021</v>
      </c>
      <c r="H3462">
        <v>4</v>
      </c>
      <c r="I3462" t="s">
        <v>743</v>
      </c>
      <c r="J3462" s="29">
        <v>44313</v>
      </c>
      <c r="K3462" t="s">
        <v>744</v>
      </c>
      <c r="L3462" t="s">
        <v>745</v>
      </c>
      <c r="M3462" t="s">
        <v>842</v>
      </c>
      <c r="N3462" t="s">
        <v>843</v>
      </c>
      <c r="O3462" t="s">
        <v>844</v>
      </c>
      <c r="P3462" t="s">
        <v>673</v>
      </c>
      <c r="Q3462" t="s">
        <v>749</v>
      </c>
      <c r="R3462" t="s">
        <v>490</v>
      </c>
      <c r="S3462" t="s">
        <v>1040</v>
      </c>
      <c r="T3462" t="s">
        <v>751</v>
      </c>
      <c r="U3462" t="s">
        <v>752</v>
      </c>
      <c r="V3462" t="s">
        <v>753</v>
      </c>
      <c r="W3462" t="s">
        <v>409</v>
      </c>
      <c r="X3462" t="s">
        <v>1180</v>
      </c>
      <c r="Y3462" t="s">
        <v>755</v>
      </c>
      <c r="Z3462" t="s">
        <v>380</v>
      </c>
      <c r="AA3462" t="s">
        <v>1175</v>
      </c>
      <c r="AB3462" t="s">
        <v>1176</v>
      </c>
      <c r="AC3462" t="s">
        <v>758</v>
      </c>
      <c r="AD3462" t="s">
        <v>1176</v>
      </c>
      <c r="AE3462" t="s">
        <v>766</v>
      </c>
      <c r="AF3462" t="s">
        <v>882</v>
      </c>
      <c r="AG3462" t="s">
        <v>761</v>
      </c>
      <c r="AH3462" t="s">
        <v>762</v>
      </c>
      <c r="AI3462" t="s">
        <v>883</v>
      </c>
      <c r="AJ3462">
        <v>-33.54</v>
      </c>
      <c r="AK3462">
        <v>0</v>
      </c>
      <c r="AL3462">
        <v>0</v>
      </c>
      <c r="AM3462" t="s">
        <v>764</v>
      </c>
      <c r="AN3462" t="s">
        <v>764</v>
      </c>
      <c r="AO3462" t="s">
        <v>764</v>
      </c>
    </row>
    <row r="3463" spans="1:41" x14ac:dyDescent="0.35">
      <c r="A3463">
        <v>1022710</v>
      </c>
      <c r="B3463" t="s">
        <v>740</v>
      </c>
      <c r="C3463" t="s">
        <v>741</v>
      </c>
      <c r="D3463" t="s">
        <v>408</v>
      </c>
      <c r="E3463" t="s">
        <v>505</v>
      </c>
      <c r="F3463" t="s">
        <v>834</v>
      </c>
      <c r="G3463">
        <v>2021</v>
      </c>
      <c r="H3463">
        <v>4</v>
      </c>
      <c r="I3463" t="s">
        <v>743</v>
      </c>
      <c r="J3463" s="29">
        <v>44313</v>
      </c>
      <c r="K3463" t="s">
        <v>744</v>
      </c>
      <c r="L3463" t="s">
        <v>745</v>
      </c>
      <c r="M3463" t="s">
        <v>842</v>
      </c>
      <c r="N3463" t="s">
        <v>843</v>
      </c>
      <c r="O3463" t="s">
        <v>844</v>
      </c>
      <c r="P3463" t="s">
        <v>673</v>
      </c>
      <c r="Q3463" t="s">
        <v>749</v>
      </c>
      <c r="R3463" t="s">
        <v>490</v>
      </c>
      <c r="S3463" t="s">
        <v>1040</v>
      </c>
      <c r="T3463" t="s">
        <v>751</v>
      </c>
      <c r="U3463" t="s">
        <v>752</v>
      </c>
      <c r="V3463" t="s">
        <v>753</v>
      </c>
      <c r="W3463" t="s">
        <v>427</v>
      </c>
      <c r="X3463" t="s">
        <v>1179</v>
      </c>
      <c r="Y3463" t="s">
        <v>755</v>
      </c>
      <c r="Z3463" t="s">
        <v>380</v>
      </c>
      <c r="AA3463" t="s">
        <v>1175</v>
      </c>
      <c r="AB3463" t="s">
        <v>1176</v>
      </c>
      <c r="AC3463" t="s">
        <v>758</v>
      </c>
      <c r="AD3463" t="s">
        <v>1176</v>
      </c>
      <c r="AE3463" t="s">
        <v>766</v>
      </c>
      <c r="AF3463" t="s">
        <v>882</v>
      </c>
      <c r="AG3463" t="s">
        <v>761</v>
      </c>
      <c r="AH3463" t="s">
        <v>762</v>
      </c>
      <c r="AI3463" t="s">
        <v>883</v>
      </c>
      <c r="AJ3463">
        <v>-589.16</v>
      </c>
      <c r="AK3463">
        <v>0</v>
      </c>
      <c r="AL3463">
        <v>0</v>
      </c>
      <c r="AM3463" t="s">
        <v>764</v>
      </c>
      <c r="AN3463" t="s">
        <v>764</v>
      </c>
      <c r="AO3463" t="s">
        <v>764</v>
      </c>
    </row>
    <row r="3464" spans="1:41" x14ac:dyDescent="0.35">
      <c r="A3464">
        <v>1022711</v>
      </c>
      <c r="B3464" t="s">
        <v>740</v>
      </c>
      <c r="C3464" t="s">
        <v>741</v>
      </c>
      <c r="D3464" t="s">
        <v>408</v>
      </c>
      <c r="E3464" t="s">
        <v>507</v>
      </c>
      <c r="F3464" t="s">
        <v>834</v>
      </c>
      <c r="G3464">
        <v>2021</v>
      </c>
      <c r="H3464">
        <v>4</v>
      </c>
      <c r="I3464" t="s">
        <v>743</v>
      </c>
      <c r="J3464" s="29">
        <v>44313</v>
      </c>
      <c r="K3464" t="s">
        <v>744</v>
      </c>
      <c r="L3464" t="s">
        <v>745</v>
      </c>
      <c r="M3464" t="s">
        <v>842</v>
      </c>
      <c r="N3464" t="s">
        <v>843</v>
      </c>
      <c r="O3464" t="s">
        <v>844</v>
      </c>
      <c r="P3464" t="s">
        <v>673</v>
      </c>
      <c r="Q3464" t="s">
        <v>749</v>
      </c>
      <c r="R3464" t="s">
        <v>490</v>
      </c>
      <c r="S3464" t="s">
        <v>1040</v>
      </c>
      <c r="T3464" t="s">
        <v>751</v>
      </c>
      <c r="U3464" t="s">
        <v>752</v>
      </c>
      <c r="V3464" t="s">
        <v>753</v>
      </c>
      <c r="W3464" t="s">
        <v>433</v>
      </c>
      <c r="X3464" t="s">
        <v>1178</v>
      </c>
      <c r="Y3464" t="s">
        <v>755</v>
      </c>
      <c r="Z3464" t="s">
        <v>380</v>
      </c>
      <c r="AA3464" t="s">
        <v>1175</v>
      </c>
      <c r="AB3464" t="s">
        <v>1176</v>
      </c>
      <c r="AC3464" t="s">
        <v>758</v>
      </c>
      <c r="AD3464" t="s">
        <v>1176</v>
      </c>
      <c r="AE3464" t="s">
        <v>766</v>
      </c>
      <c r="AF3464" t="s">
        <v>882</v>
      </c>
      <c r="AG3464" t="s">
        <v>761</v>
      </c>
      <c r="AH3464" t="s">
        <v>762</v>
      </c>
      <c r="AI3464" t="s">
        <v>883</v>
      </c>
      <c r="AJ3464">
        <v>-628.38</v>
      </c>
      <c r="AK3464">
        <v>0</v>
      </c>
      <c r="AL3464">
        <v>0</v>
      </c>
      <c r="AM3464" t="s">
        <v>764</v>
      </c>
      <c r="AN3464" t="s">
        <v>764</v>
      </c>
      <c r="AO3464" t="s">
        <v>764</v>
      </c>
    </row>
    <row r="3465" spans="1:41" x14ac:dyDescent="0.35">
      <c r="A3465">
        <v>1022712</v>
      </c>
      <c r="B3465" t="s">
        <v>740</v>
      </c>
      <c r="C3465" t="s">
        <v>741</v>
      </c>
      <c r="D3465" t="s">
        <v>408</v>
      </c>
      <c r="E3465" t="s">
        <v>508</v>
      </c>
      <c r="F3465" t="s">
        <v>834</v>
      </c>
      <c r="G3465">
        <v>2021</v>
      </c>
      <c r="H3465">
        <v>4</v>
      </c>
      <c r="I3465" t="s">
        <v>743</v>
      </c>
      <c r="J3465" s="29">
        <v>44313</v>
      </c>
      <c r="K3465" t="s">
        <v>744</v>
      </c>
      <c r="L3465" t="s">
        <v>745</v>
      </c>
      <c r="M3465" t="s">
        <v>842</v>
      </c>
      <c r="N3465" t="s">
        <v>843</v>
      </c>
      <c r="O3465" t="s">
        <v>844</v>
      </c>
      <c r="P3465" t="s">
        <v>673</v>
      </c>
      <c r="Q3465" t="s">
        <v>749</v>
      </c>
      <c r="R3465" t="s">
        <v>490</v>
      </c>
      <c r="S3465" t="s">
        <v>1040</v>
      </c>
      <c r="T3465" t="s">
        <v>751</v>
      </c>
      <c r="U3465" t="s">
        <v>752</v>
      </c>
      <c r="V3465" t="s">
        <v>753</v>
      </c>
      <c r="W3465" t="s">
        <v>451</v>
      </c>
      <c r="X3465" t="s">
        <v>1186</v>
      </c>
      <c r="Y3465" t="s">
        <v>755</v>
      </c>
      <c r="Z3465" t="s">
        <v>380</v>
      </c>
      <c r="AA3465" t="s">
        <v>1175</v>
      </c>
      <c r="AB3465" t="s">
        <v>1176</v>
      </c>
      <c r="AC3465" t="s">
        <v>758</v>
      </c>
      <c r="AD3465" t="s">
        <v>1176</v>
      </c>
      <c r="AE3465" t="s">
        <v>766</v>
      </c>
      <c r="AF3465" t="s">
        <v>882</v>
      </c>
      <c r="AG3465" t="s">
        <v>761</v>
      </c>
      <c r="AH3465" t="s">
        <v>762</v>
      </c>
      <c r="AI3465" t="s">
        <v>883</v>
      </c>
      <c r="AJ3465">
        <v>-332.85</v>
      </c>
      <c r="AK3465">
        <v>0</v>
      </c>
      <c r="AL3465">
        <v>0</v>
      </c>
      <c r="AM3465" t="s">
        <v>764</v>
      </c>
      <c r="AN3465" t="s">
        <v>764</v>
      </c>
      <c r="AO3465" t="s">
        <v>764</v>
      </c>
    </row>
    <row r="3466" spans="1:41" x14ac:dyDescent="0.35">
      <c r="A3466">
        <v>1022713</v>
      </c>
      <c r="B3466" t="s">
        <v>740</v>
      </c>
      <c r="C3466" t="s">
        <v>741</v>
      </c>
      <c r="D3466" t="s">
        <v>408</v>
      </c>
      <c r="E3466" t="s">
        <v>509</v>
      </c>
      <c r="F3466" t="s">
        <v>834</v>
      </c>
      <c r="G3466">
        <v>2021</v>
      </c>
      <c r="H3466">
        <v>4</v>
      </c>
      <c r="I3466" t="s">
        <v>743</v>
      </c>
      <c r="J3466" s="29">
        <v>44313</v>
      </c>
      <c r="K3466" t="s">
        <v>744</v>
      </c>
      <c r="L3466" t="s">
        <v>745</v>
      </c>
      <c r="M3466" t="s">
        <v>842</v>
      </c>
      <c r="N3466" t="s">
        <v>843</v>
      </c>
      <c r="O3466" t="s">
        <v>844</v>
      </c>
      <c r="P3466" t="s">
        <v>673</v>
      </c>
      <c r="Q3466" t="s">
        <v>749</v>
      </c>
      <c r="R3466" t="s">
        <v>490</v>
      </c>
      <c r="S3466" t="s">
        <v>1040</v>
      </c>
      <c r="T3466" t="s">
        <v>751</v>
      </c>
      <c r="U3466" t="s">
        <v>752</v>
      </c>
      <c r="V3466" t="s">
        <v>753</v>
      </c>
      <c r="W3466" t="s">
        <v>457</v>
      </c>
      <c r="X3466" t="s">
        <v>1181</v>
      </c>
      <c r="Y3466" t="s">
        <v>755</v>
      </c>
      <c r="Z3466" t="s">
        <v>380</v>
      </c>
      <c r="AA3466" t="s">
        <v>1175</v>
      </c>
      <c r="AB3466" t="s">
        <v>1176</v>
      </c>
      <c r="AC3466" t="s">
        <v>758</v>
      </c>
      <c r="AD3466" t="s">
        <v>1176</v>
      </c>
      <c r="AE3466" t="s">
        <v>766</v>
      </c>
      <c r="AF3466" t="s">
        <v>882</v>
      </c>
      <c r="AG3466" t="s">
        <v>761</v>
      </c>
      <c r="AH3466" t="s">
        <v>762</v>
      </c>
      <c r="AI3466" t="s">
        <v>883</v>
      </c>
      <c r="AJ3466">
        <v>-175.22</v>
      </c>
      <c r="AK3466">
        <v>0</v>
      </c>
      <c r="AL3466">
        <v>0</v>
      </c>
      <c r="AM3466" t="s">
        <v>764</v>
      </c>
      <c r="AN3466" t="s">
        <v>764</v>
      </c>
      <c r="AO3466" t="s">
        <v>764</v>
      </c>
    </row>
    <row r="3467" spans="1:41" x14ac:dyDescent="0.35">
      <c r="A3467">
        <v>1025024</v>
      </c>
      <c r="B3467" t="s">
        <v>740</v>
      </c>
      <c r="C3467" t="s">
        <v>741</v>
      </c>
      <c r="D3467" t="s">
        <v>408</v>
      </c>
      <c r="E3467" t="s">
        <v>452</v>
      </c>
      <c r="F3467" t="s">
        <v>834</v>
      </c>
      <c r="G3467">
        <v>2021</v>
      </c>
      <c r="H3467">
        <v>4</v>
      </c>
      <c r="I3467" t="s">
        <v>743</v>
      </c>
      <c r="J3467" s="29">
        <v>44313</v>
      </c>
      <c r="K3467" t="s">
        <v>744</v>
      </c>
      <c r="L3467" t="s">
        <v>745</v>
      </c>
      <c r="M3467" t="s">
        <v>842</v>
      </c>
      <c r="N3467" t="s">
        <v>843</v>
      </c>
      <c r="O3467" t="s">
        <v>844</v>
      </c>
      <c r="P3467" t="s">
        <v>673</v>
      </c>
      <c r="Q3467" t="s">
        <v>749</v>
      </c>
      <c r="R3467" t="s">
        <v>376</v>
      </c>
      <c r="S3467" t="s">
        <v>1042</v>
      </c>
      <c r="T3467" t="s">
        <v>751</v>
      </c>
      <c r="U3467" t="s">
        <v>752</v>
      </c>
      <c r="V3467" t="s">
        <v>753</v>
      </c>
      <c r="W3467" t="s">
        <v>453</v>
      </c>
      <c r="X3467" t="s">
        <v>1188</v>
      </c>
      <c r="Y3467" t="s">
        <v>755</v>
      </c>
      <c r="Z3467" t="s">
        <v>380</v>
      </c>
      <c r="AA3467" t="s">
        <v>1175</v>
      </c>
      <c r="AB3467" t="s">
        <v>1176</v>
      </c>
      <c r="AC3467" t="s">
        <v>758</v>
      </c>
      <c r="AD3467" t="s">
        <v>1176</v>
      </c>
      <c r="AE3467" t="s">
        <v>768</v>
      </c>
      <c r="AF3467" t="s">
        <v>882</v>
      </c>
      <c r="AG3467" t="s">
        <v>761</v>
      </c>
      <c r="AH3467" t="s">
        <v>762</v>
      </c>
      <c r="AI3467" t="s">
        <v>883</v>
      </c>
      <c r="AJ3467">
        <v>-14.23</v>
      </c>
      <c r="AK3467">
        <v>0</v>
      </c>
      <c r="AL3467">
        <v>0</v>
      </c>
      <c r="AM3467" t="s">
        <v>764</v>
      </c>
      <c r="AN3467" t="s">
        <v>764</v>
      </c>
      <c r="AO3467" t="s">
        <v>764</v>
      </c>
    </row>
    <row r="3468" spans="1:41" x14ac:dyDescent="0.35">
      <c r="A3468">
        <v>1025030</v>
      </c>
      <c r="B3468" t="s">
        <v>740</v>
      </c>
      <c r="C3468" t="s">
        <v>741</v>
      </c>
      <c r="D3468" t="s">
        <v>408</v>
      </c>
      <c r="E3468" t="s">
        <v>468</v>
      </c>
      <c r="F3468" t="s">
        <v>834</v>
      </c>
      <c r="G3468">
        <v>2021</v>
      </c>
      <c r="H3468">
        <v>4</v>
      </c>
      <c r="I3468" t="s">
        <v>743</v>
      </c>
      <c r="J3468" s="29">
        <v>44313</v>
      </c>
      <c r="K3468" t="s">
        <v>744</v>
      </c>
      <c r="L3468" t="s">
        <v>745</v>
      </c>
      <c r="M3468" t="s">
        <v>842</v>
      </c>
      <c r="N3468" t="s">
        <v>843</v>
      </c>
      <c r="O3468" t="s">
        <v>844</v>
      </c>
      <c r="P3468" t="s">
        <v>673</v>
      </c>
      <c r="Q3468" t="s">
        <v>749</v>
      </c>
      <c r="R3468" t="s">
        <v>376</v>
      </c>
      <c r="S3468" t="s">
        <v>1042</v>
      </c>
      <c r="T3468" t="s">
        <v>751</v>
      </c>
      <c r="U3468" t="s">
        <v>752</v>
      </c>
      <c r="V3468" t="s">
        <v>753</v>
      </c>
      <c r="W3468" t="s">
        <v>469</v>
      </c>
      <c r="X3468" t="s">
        <v>1174</v>
      </c>
      <c r="Y3468" t="s">
        <v>755</v>
      </c>
      <c r="Z3468" t="s">
        <v>380</v>
      </c>
      <c r="AA3468" t="s">
        <v>1175</v>
      </c>
      <c r="AB3468" t="s">
        <v>1176</v>
      </c>
      <c r="AC3468" t="s">
        <v>758</v>
      </c>
      <c r="AD3468" t="s">
        <v>1176</v>
      </c>
      <c r="AE3468" t="s">
        <v>768</v>
      </c>
      <c r="AF3468" t="s">
        <v>882</v>
      </c>
      <c r="AG3468" t="s">
        <v>761</v>
      </c>
      <c r="AH3468" t="s">
        <v>762</v>
      </c>
      <c r="AI3468" t="s">
        <v>883</v>
      </c>
      <c r="AJ3468">
        <v>-15.06</v>
      </c>
      <c r="AK3468">
        <v>0</v>
      </c>
      <c r="AL3468">
        <v>0</v>
      </c>
      <c r="AM3468" t="s">
        <v>764</v>
      </c>
      <c r="AN3468" t="s">
        <v>764</v>
      </c>
      <c r="AO3468" t="s">
        <v>764</v>
      </c>
    </row>
    <row r="3469" spans="1:41" x14ac:dyDescent="0.35">
      <c r="A3469">
        <v>1027527</v>
      </c>
      <c r="B3469" t="s">
        <v>740</v>
      </c>
      <c r="C3469" t="s">
        <v>741</v>
      </c>
      <c r="D3469" t="s">
        <v>408</v>
      </c>
      <c r="E3469" t="s">
        <v>567</v>
      </c>
      <c r="F3469" t="s">
        <v>834</v>
      </c>
      <c r="G3469">
        <v>2021</v>
      </c>
      <c r="H3469">
        <v>4</v>
      </c>
      <c r="I3469" t="s">
        <v>743</v>
      </c>
      <c r="J3469" s="29">
        <v>44313</v>
      </c>
      <c r="K3469" t="s">
        <v>744</v>
      </c>
      <c r="L3469" t="s">
        <v>745</v>
      </c>
      <c r="M3469" t="s">
        <v>842</v>
      </c>
      <c r="N3469" t="s">
        <v>843</v>
      </c>
      <c r="O3469" t="s">
        <v>844</v>
      </c>
      <c r="P3469" t="s">
        <v>673</v>
      </c>
      <c r="Q3469" t="s">
        <v>749</v>
      </c>
      <c r="R3469" t="s">
        <v>561</v>
      </c>
      <c r="S3469" t="s">
        <v>1037</v>
      </c>
      <c r="T3469" t="s">
        <v>751</v>
      </c>
      <c r="U3469" t="s">
        <v>752</v>
      </c>
      <c r="V3469" t="s">
        <v>753</v>
      </c>
      <c r="W3469" t="s">
        <v>409</v>
      </c>
      <c r="X3469" t="s">
        <v>1180</v>
      </c>
      <c r="Y3469" t="s">
        <v>755</v>
      </c>
      <c r="Z3469" t="s">
        <v>380</v>
      </c>
      <c r="AA3469" t="s">
        <v>1175</v>
      </c>
      <c r="AB3469" t="s">
        <v>1176</v>
      </c>
      <c r="AC3469" t="s">
        <v>758</v>
      </c>
      <c r="AD3469" t="s">
        <v>1176</v>
      </c>
      <c r="AE3469" t="s">
        <v>562</v>
      </c>
      <c r="AF3469" t="s">
        <v>882</v>
      </c>
      <c r="AG3469" t="s">
        <v>761</v>
      </c>
      <c r="AH3469" t="s">
        <v>762</v>
      </c>
      <c r="AI3469" t="s">
        <v>883</v>
      </c>
      <c r="AJ3469">
        <v>-6.32</v>
      </c>
      <c r="AK3469">
        <v>0</v>
      </c>
      <c r="AL3469">
        <v>0</v>
      </c>
      <c r="AM3469" t="s">
        <v>764</v>
      </c>
      <c r="AN3469" t="s">
        <v>764</v>
      </c>
      <c r="AO3469" t="s">
        <v>764</v>
      </c>
    </row>
    <row r="3470" spans="1:41" x14ac:dyDescent="0.35">
      <c r="A3470">
        <v>1027529</v>
      </c>
      <c r="B3470" t="s">
        <v>740</v>
      </c>
      <c r="C3470" t="s">
        <v>741</v>
      </c>
      <c r="D3470" t="s">
        <v>408</v>
      </c>
      <c r="E3470" t="s">
        <v>569</v>
      </c>
      <c r="F3470" t="s">
        <v>834</v>
      </c>
      <c r="G3470">
        <v>2021</v>
      </c>
      <c r="H3470">
        <v>4</v>
      </c>
      <c r="I3470" t="s">
        <v>743</v>
      </c>
      <c r="J3470" s="29">
        <v>44313</v>
      </c>
      <c r="K3470" t="s">
        <v>744</v>
      </c>
      <c r="L3470" t="s">
        <v>745</v>
      </c>
      <c r="M3470" t="s">
        <v>842</v>
      </c>
      <c r="N3470" t="s">
        <v>843</v>
      </c>
      <c r="O3470" t="s">
        <v>844</v>
      </c>
      <c r="P3470" t="s">
        <v>673</v>
      </c>
      <c r="Q3470" t="s">
        <v>749</v>
      </c>
      <c r="R3470" t="s">
        <v>561</v>
      </c>
      <c r="S3470" t="s">
        <v>1037</v>
      </c>
      <c r="T3470" t="s">
        <v>751</v>
      </c>
      <c r="U3470" t="s">
        <v>752</v>
      </c>
      <c r="V3470" t="s">
        <v>753</v>
      </c>
      <c r="W3470" t="s">
        <v>433</v>
      </c>
      <c r="X3470" t="s">
        <v>1178</v>
      </c>
      <c r="Y3470" t="s">
        <v>755</v>
      </c>
      <c r="Z3470" t="s">
        <v>380</v>
      </c>
      <c r="AA3470" t="s">
        <v>1175</v>
      </c>
      <c r="AB3470" t="s">
        <v>1176</v>
      </c>
      <c r="AC3470" t="s">
        <v>758</v>
      </c>
      <c r="AD3470" t="s">
        <v>1176</v>
      </c>
      <c r="AE3470" t="s">
        <v>562</v>
      </c>
      <c r="AF3470" t="s">
        <v>882</v>
      </c>
      <c r="AG3470" t="s">
        <v>761</v>
      </c>
      <c r="AH3470" t="s">
        <v>762</v>
      </c>
      <c r="AI3470" t="s">
        <v>883</v>
      </c>
      <c r="AJ3470">
        <v>-16.53</v>
      </c>
      <c r="AK3470">
        <v>0</v>
      </c>
      <c r="AL3470">
        <v>0</v>
      </c>
      <c r="AM3470" t="s">
        <v>764</v>
      </c>
      <c r="AN3470" t="s">
        <v>764</v>
      </c>
      <c r="AO3470" t="s">
        <v>764</v>
      </c>
    </row>
    <row r="3471" spans="1:41" x14ac:dyDescent="0.35">
      <c r="A3471">
        <v>1369596</v>
      </c>
      <c r="B3471" t="s">
        <v>740</v>
      </c>
      <c r="C3471" t="s">
        <v>741</v>
      </c>
      <c r="D3471" t="s">
        <v>408</v>
      </c>
      <c r="E3471" t="s">
        <v>522</v>
      </c>
      <c r="F3471" t="s">
        <v>834</v>
      </c>
      <c r="G3471">
        <v>2021</v>
      </c>
      <c r="H3471">
        <v>4</v>
      </c>
      <c r="I3471" t="s">
        <v>743</v>
      </c>
      <c r="J3471" s="29">
        <v>44313</v>
      </c>
      <c r="K3471" t="s">
        <v>744</v>
      </c>
      <c r="L3471" t="s">
        <v>745</v>
      </c>
      <c r="M3471" t="s">
        <v>842</v>
      </c>
      <c r="N3471" t="s">
        <v>843</v>
      </c>
      <c r="O3471" t="s">
        <v>844</v>
      </c>
      <c r="P3471" t="s">
        <v>673</v>
      </c>
      <c r="Q3471" t="s">
        <v>749</v>
      </c>
      <c r="R3471" t="s">
        <v>514</v>
      </c>
      <c r="S3471" t="s">
        <v>1039</v>
      </c>
      <c r="T3471" t="s">
        <v>751</v>
      </c>
      <c r="U3471" t="s">
        <v>752</v>
      </c>
      <c r="V3471" t="s">
        <v>753</v>
      </c>
      <c r="W3471" t="s">
        <v>415</v>
      </c>
      <c r="X3471" t="s">
        <v>1190</v>
      </c>
      <c r="Y3471" t="s">
        <v>755</v>
      </c>
      <c r="Z3471" t="s">
        <v>380</v>
      </c>
      <c r="AA3471" t="s">
        <v>1175</v>
      </c>
      <c r="AB3471" t="s">
        <v>1176</v>
      </c>
      <c r="AC3471" t="s">
        <v>758</v>
      </c>
      <c r="AD3471" t="s">
        <v>1176</v>
      </c>
      <c r="AE3471" t="s">
        <v>247</v>
      </c>
      <c r="AF3471" t="s">
        <v>882</v>
      </c>
      <c r="AG3471" t="s">
        <v>761</v>
      </c>
      <c r="AH3471" t="s">
        <v>762</v>
      </c>
      <c r="AI3471" t="s">
        <v>883</v>
      </c>
      <c r="AJ3471">
        <v>-267.85000000000002</v>
      </c>
      <c r="AK3471">
        <v>0</v>
      </c>
      <c r="AL3471">
        <v>0</v>
      </c>
      <c r="AM3471" t="s">
        <v>764</v>
      </c>
      <c r="AN3471" t="s">
        <v>764</v>
      </c>
      <c r="AO3471" t="s">
        <v>764</v>
      </c>
    </row>
    <row r="3472" spans="1:41" x14ac:dyDescent="0.35">
      <c r="A3472">
        <v>1369575</v>
      </c>
      <c r="B3472" t="s">
        <v>740</v>
      </c>
      <c r="C3472" t="s">
        <v>741</v>
      </c>
      <c r="D3472" t="s">
        <v>408</v>
      </c>
      <c r="E3472" t="s">
        <v>523</v>
      </c>
      <c r="F3472" t="s">
        <v>834</v>
      </c>
      <c r="G3472">
        <v>2021</v>
      </c>
      <c r="H3472">
        <v>4</v>
      </c>
      <c r="I3472" t="s">
        <v>743</v>
      </c>
      <c r="J3472" s="29">
        <v>44313</v>
      </c>
      <c r="K3472" t="s">
        <v>744</v>
      </c>
      <c r="L3472" t="s">
        <v>745</v>
      </c>
      <c r="M3472" t="s">
        <v>842</v>
      </c>
      <c r="N3472" t="s">
        <v>843</v>
      </c>
      <c r="O3472" t="s">
        <v>844</v>
      </c>
      <c r="P3472" t="s">
        <v>673</v>
      </c>
      <c r="Q3472" t="s">
        <v>749</v>
      </c>
      <c r="R3472" t="s">
        <v>514</v>
      </c>
      <c r="S3472" t="s">
        <v>1039</v>
      </c>
      <c r="T3472" t="s">
        <v>751</v>
      </c>
      <c r="U3472" t="s">
        <v>752</v>
      </c>
      <c r="V3472" t="s">
        <v>753</v>
      </c>
      <c r="W3472" t="s">
        <v>419</v>
      </c>
      <c r="X3472" t="s">
        <v>1189</v>
      </c>
      <c r="Y3472" t="s">
        <v>755</v>
      </c>
      <c r="Z3472" t="s">
        <v>380</v>
      </c>
      <c r="AA3472" t="s">
        <v>1175</v>
      </c>
      <c r="AB3472" t="s">
        <v>1176</v>
      </c>
      <c r="AC3472" t="s">
        <v>758</v>
      </c>
      <c r="AD3472" t="s">
        <v>1176</v>
      </c>
      <c r="AE3472" t="s">
        <v>247</v>
      </c>
      <c r="AF3472" t="s">
        <v>882</v>
      </c>
      <c r="AG3472" t="s">
        <v>761</v>
      </c>
      <c r="AH3472" t="s">
        <v>762</v>
      </c>
      <c r="AI3472" t="s">
        <v>883</v>
      </c>
      <c r="AJ3472">
        <v>-358.97</v>
      </c>
      <c r="AK3472">
        <v>0</v>
      </c>
      <c r="AL3472">
        <v>0</v>
      </c>
      <c r="AM3472" t="s">
        <v>764</v>
      </c>
      <c r="AN3472" t="s">
        <v>764</v>
      </c>
      <c r="AO3472" t="s">
        <v>764</v>
      </c>
    </row>
    <row r="3473" spans="1:41" x14ac:dyDescent="0.35">
      <c r="A3473">
        <v>1021426</v>
      </c>
      <c r="B3473" t="s">
        <v>740</v>
      </c>
      <c r="C3473" t="s">
        <v>741</v>
      </c>
      <c r="D3473" t="s">
        <v>408</v>
      </c>
      <c r="E3473" t="s">
        <v>537</v>
      </c>
      <c r="F3473" t="s">
        <v>834</v>
      </c>
      <c r="G3473">
        <v>2021</v>
      </c>
      <c r="H3473">
        <v>4</v>
      </c>
      <c r="I3473" t="s">
        <v>743</v>
      </c>
      <c r="J3473" s="29">
        <v>44316</v>
      </c>
      <c r="K3473" t="s">
        <v>744</v>
      </c>
      <c r="L3473" t="s">
        <v>745</v>
      </c>
      <c r="M3473" t="s">
        <v>845</v>
      </c>
      <c r="N3473" t="s">
        <v>846</v>
      </c>
      <c r="O3473" t="s">
        <v>807</v>
      </c>
      <c r="P3473" t="s">
        <v>673</v>
      </c>
      <c r="Q3473" t="s">
        <v>749</v>
      </c>
      <c r="R3473" t="s">
        <v>514</v>
      </c>
      <c r="S3473" t="s">
        <v>1039</v>
      </c>
      <c r="T3473" t="s">
        <v>751</v>
      </c>
      <c r="U3473" t="s">
        <v>752</v>
      </c>
      <c r="V3473" t="s">
        <v>753</v>
      </c>
      <c r="W3473" t="s">
        <v>459</v>
      </c>
      <c r="X3473" t="s">
        <v>1187</v>
      </c>
      <c r="Y3473" t="s">
        <v>755</v>
      </c>
      <c r="Z3473" t="s">
        <v>380</v>
      </c>
      <c r="AA3473" t="s">
        <v>1175</v>
      </c>
      <c r="AB3473" t="s">
        <v>1176</v>
      </c>
      <c r="AC3473" t="s">
        <v>758</v>
      </c>
      <c r="AD3473" t="s">
        <v>1176</v>
      </c>
      <c r="AE3473" t="s">
        <v>247</v>
      </c>
      <c r="AF3473" t="s">
        <v>882</v>
      </c>
      <c r="AG3473" t="s">
        <v>761</v>
      </c>
      <c r="AH3473" t="s">
        <v>762</v>
      </c>
      <c r="AI3473" t="s">
        <v>883</v>
      </c>
      <c r="AJ3473">
        <v>425.92</v>
      </c>
      <c r="AK3473">
        <v>0</v>
      </c>
      <c r="AL3473">
        <v>0</v>
      </c>
      <c r="AM3473" t="s">
        <v>764</v>
      </c>
      <c r="AN3473" t="s">
        <v>764</v>
      </c>
      <c r="AO3473" t="s">
        <v>764</v>
      </c>
    </row>
    <row r="3474" spans="1:41" x14ac:dyDescent="0.35">
      <c r="A3474">
        <v>1021427</v>
      </c>
      <c r="B3474" t="s">
        <v>740</v>
      </c>
      <c r="C3474" t="s">
        <v>741</v>
      </c>
      <c r="D3474" t="s">
        <v>408</v>
      </c>
      <c r="E3474" t="s">
        <v>541</v>
      </c>
      <c r="F3474" t="s">
        <v>834</v>
      </c>
      <c r="G3474">
        <v>2021</v>
      </c>
      <c r="H3474">
        <v>4</v>
      </c>
      <c r="I3474" t="s">
        <v>743</v>
      </c>
      <c r="J3474" s="29">
        <v>44316</v>
      </c>
      <c r="K3474" t="s">
        <v>744</v>
      </c>
      <c r="L3474" t="s">
        <v>745</v>
      </c>
      <c r="M3474" t="s">
        <v>845</v>
      </c>
      <c r="N3474" t="s">
        <v>846</v>
      </c>
      <c r="O3474" t="s">
        <v>807</v>
      </c>
      <c r="P3474" t="s">
        <v>673</v>
      </c>
      <c r="Q3474" t="s">
        <v>749</v>
      </c>
      <c r="R3474" t="s">
        <v>514</v>
      </c>
      <c r="S3474" t="s">
        <v>1039</v>
      </c>
      <c r="T3474" t="s">
        <v>751</v>
      </c>
      <c r="U3474" t="s">
        <v>752</v>
      </c>
      <c r="V3474" t="s">
        <v>753</v>
      </c>
      <c r="W3474" t="s">
        <v>467</v>
      </c>
      <c r="X3474" t="s">
        <v>1177</v>
      </c>
      <c r="Y3474" t="s">
        <v>755</v>
      </c>
      <c r="Z3474" t="s">
        <v>380</v>
      </c>
      <c r="AA3474" t="s">
        <v>1175</v>
      </c>
      <c r="AB3474" t="s">
        <v>1176</v>
      </c>
      <c r="AC3474" t="s">
        <v>758</v>
      </c>
      <c r="AD3474" t="s">
        <v>1176</v>
      </c>
      <c r="AE3474" t="s">
        <v>247</v>
      </c>
      <c r="AF3474" t="s">
        <v>882</v>
      </c>
      <c r="AG3474" t="s">
        <v>761</v>
      </c>
      <c r="AH3474" t="s">
        <v>762</v>
      </c>
      <c r="AI3474" t="s">
        <v>883</v>
      </c>
      <c r="AJ3474">
        <v>185.69</v>
      </c>
      <c r="AK3474">
        <v>0</v>
      </c>
      <c r="AL3474">
        <v>0</v>
      </c>
      <c r="AM3474" t="s">
        <v>764</v>
      </c>
      <c r="AN3474" t="s">
        <v>764</v>
      </c>
      <c r="AO3474" t="s">
        <v>764</v>
      </c>
    </row>
    <row r="3475" spans="1:41" x14ac:dyDescent="0.35">
      <c r="A3475">
        <v>1021428</v>
      </c>
      <c r="B3475" t="s">
        <v>740</v>
      </c>
      <c r="C3475" t="s">
        <v>741</v>
      </c>
      <c r="D3475" t="s">
        <v>408</v>
      </c>
      <c r="E3475" t="s">
        <v>542</v>
      </c>
      <c r="F3475" t="s">
        <v>834</v>
      </c>
      <c r="G3475">
        <v>2021</v>
      </c>
      <c r="H3475">
        <v>4</v>
      </c>
      <c r="I3475" t="s">
        <v>743</v>
      </c>
      <c r="J3475" s="29">
        <v>44316</v>
      </c>
      <c r="K3475" t="s">
        <v>744</v>
      </c>
      <c r="L3475" t="s">
        <v>745</v>
      </c>
      <c r="M3475" t="s">
        <v>845</v>
      </c>
      <c r="N3475" t="s">
        <v>846</v>
      </c>
      <c r="O3475" t="s">
        <v>807</v>
      </c>
      <c r="P3475" t="s">
        <v>673</v>
      </c>
      <c r="Q3475" t="s">
        <v>749</v>
      </c>
      <c r="R3475" t="s">
        <v>514</v>
      </c>
      <c r="S3475" t="s">
        <v>1039</v>
      </c>
      <c r="T3475" t="s">
        <v>751</v>
      </c>
      <c r="U3475" t="s">
        <v>752</v>
      </c>
      <c r="V3475" t="s">
        <v>753</v>
      </c>
      <c r="W3475" t="s">
        <v>469</v>
      </c>
      <c r="X3475" t="s">
        <v>1174</v>
      </c>
      <c r="Y3475" t="s">
        <v>755</v>
      </c>
      <c r="Z3475" t="s">
        <v>380</v>
      </c>
      <c r="AA3475" t="s">
        <v>1175</v>
      </c>
      <c r="AB3475" t="s">
        <v>1176</v>
      </c>
      <c r="AC3475" t="s">
        <v>758</v>
      </c>
      <c r="AD3475" t="s">
        <v>1176</v>
      </c>
      <c r="AE3475" t="s">
        <v>247</v>
      </c>
      <c r="AF3475" t="s">
        <v>882</v>
      </c>
      <c r="AG3475" t="s">
        <v>761</v>
      </c>
      <c r="AH3475" t="s">
        <v>762</v>
      </c>
      <c r="AI3475" t="s">
        <v>883</v>
      </c>
      <c r="AJ3475">
        <v>622</v>
      </c>
      <c r="AK3475">
        <v>0</v>
      </c>
      <c r="AL3475">
        <v>0</v>
      </c>
      <c r="AM3475" t="s">
        <v>764</v>
      </c>
      <c r="AN3475" t="s">
        <v>764</v>
      </c>
      <c r="AO3475" t="s">
        <v>764</v>
      </c>
    </row>
    <row r="3476" spans="1:41" x14ac:dyDescent="0.35">
      <c r="A3476">
        <v>1021420</v>
      </c>
      <c r="B3476" t="s">
        <v>740</v>
      </c>
      <c r="C3476" t="s">
        <v>741</v>
      </c>
      <c r="D3476" t="s">
        <v>408</v>
      </c>
      <c r="E3476" t="s">
        <v>521</v>
      </c>
      <c r="F3476" t="s">
        <v>834</v>
      </c>
      <c r="G3476">
        <v>2021</v>
      </c>
      <c r="H3476">
        <v>4</v>
      </c>
      <c r="I3476" t="s">
        <v>743</v>
      </c>
      <c r="J3476" s="29">
        <v>44316</v>
      </c>
      <c r="K3476" t="s">
        <v>744</v>
      </c>
      <c r="L3476" t="s">
        <v>745</v>
      </c>
      <c r="M3476" t="s">
        <v>845</v>
      </c>
      <c r="N3476" t="s">
        <v>846</v>
      </c>
      <c r="O3476" t="s">
        <v>807</v>
      </c>
      <c r="P3476" t="s">
        <v>673</v>
      </c>
      <c r="Q3476" t="s">
        <v>749</v>
      </c>
      <c r="R3476" t="s">
        <v>514</v>
      </c>
      <c r="S3476" t="s">
        <v>1039</v>
      </c>
      <c r="T3476" t="s">
        <v>751</v>
      </c>
      <c r="U3476" t="s">
        <v>752</v>
      </c>
      <c r="V3476" t="s">
        <v>753</v>
      </c>
      <c r="W3476" t="s">
        <v>409</v>
      </c>
      <c r="X3476" t="s">
        <v>1180</v>
      </c>
      <c r="Y3476" t="s">
        <v>755</v>
      </c>
      <c r="Z3476" t="s">
        <v>380</v>
      </c>
      <c r="AA3476" t="s">
        <v>1175</v>
      </c>
      <c r="AB3476" t="s">
        <v>1176</v>
      </c>
      <c r="AC3476" t="s">
        <v>758</v>
      </c>
      <c r="AD3476" t="s">
        <v>1176</v>
      </c>
      <c r="AE3476" t="s">
        <v>247</v>
      </c>
      <c r="AF3476" t="s">
        <v>882</v>
      </c>
      <c r="AG3476" t="s">
        <v>761</v>
      </c>
      <c r="AH3476" t="s">
        <v>762</v>
      </c>
      <c r="AI3476" t="s">
        <v>883</v>
      </c>
      <c r="AJ3476">
        <v>270.35000000000002</v>
      </c>
      <c r="AK3476">
        <v>0</v>
      </c>
      <c r="AL3476">
        <v>0</v>
      </c>
      <c r="AM3476" t="s">
        <v>764</v>
      </c>
      <c r="AN3476" t="s">
        <v>764</v>
      </c>
      <c r="AO3476" t="s">
        <v>764</v>
      </c>
    </row>
    <row r="3477" spans="1:41" x14ac:dyDescent="0.35">
      <c r="A3477">
        <v>1021422</v>
      </c>
      <c r="B3477" t="s">
        <v>740</v>
      </c>
      <c r="C3477" t="s">
        <v>741</v>
      </c>
      <c r="D3477" t="s">
        <v>408</v>
      </c>
      <c r="E3477" t="s">
        <v>524</v>
      </c>
      <c r="F3477" t="s">
        <v>834</v>
      </c>
      <c r="G3477">
        <v>2021</v>
      </c>
      <c r="H3477">
        <v>4</v>
      </c>
      <c r="I3477" t="s">
        <v>743</v>
      </c>
      <c r="J3477" s="29">
        <v>44316</v>
      </c>
      <c r="K3477" t="s">
        <v>744</v>
      </c>
      <c r="L3477" t="s">
        <v>745</v>
      </c>
      <c r="M3477" t="s">
        <v>845</v>
      </c>
      <c r="N3477" t="s">
        <v>846</v>
      </c>
      <c r="O3477" t="s">
        <v>807</v>
      </c>
      <c r="P3477" t="s">
        <v>673</v>
      </c>
      <c r="Q3477" t="s">
        <v>749</v>
      </c>
      <c r="R3477" t="s">
        <v>514</v>
      </c>
      <c r="S3477" t="s">
        <v>1039</v>
      </c>
      <c r="T3477" t="s">
        <v>751</v>
      </c>
      <c r="U3477" t="s">
        <v>752</v>
      </c>
      <c r="V3477" t="s">
        <v>753</v>
      </c>
      <c r="W3477" t="s">
        <v>429</v>
      </c>
      <c r="X3477" t="s">
        <v>1183</v>
      </c>
      <c r="Y3477" t="s">
        <v>755</v>
      </c>
      <c r="Z3477" t="s">
        <v>380</v>
      </c>
      <c r="AA3477" t="s">
        <v>1175</v>
      </c>
      <c r="AB3477" t="s">
        <v>1176</v>
      </c>
      <c r="AC3477" t="s">
        <v>758</v>
      </c>
      <c r="AD3477" t="s">
        <v>1176</v>
      </c>
      <c r="AE3477" t="s">
        <v>247</v>
      </c>
      <c r="AF3477" t="s">
        <v>882</v>
      </c>
      <c r="AG3477" t="s">
        <v>761</v>
      </c>
      <c r="AH3477" t="s">
        <v>762</v>
      </c>
      <c r="AI3477" t="s">
        <v>883</v>
      </c>
      <c r="AJ3477">
        <v>1016.96</v>
      </c>
      <c r="AK3477">
        <v>0</v>
      </c>
      <c r="AL3477">
        <v>0</v>
      </c>
      <c r="AM3477" t="s">
        <v>764</v>
      </c>
      <c r="AN3477" t="s">
        <v>764</v>
      </c>
      <c r="AO3477" t="s">
        <v>764</v>
      </c>
    </row>
    <row r="3478" spans="1:41" x14ac:dyDescent="0.35">
      <c r="A3478">
        <v>1021424</v>
      </c>
      <c r="B3478" t="s">
        <v>740</v>
      </c>
      <c r="C3478" t="s">
        <v>741</v>
      </c>
      <c r="D3478" t="s">
        <v>408</v>
      </c>
      <c r="E3478" t="s">
        <v>526</v>
      </c>
      <c r="F3478" t="s">
        <v>834</v>
      </c>
      <c r="G3478">
        <v>2021</v>
      </c>
      <c r="H3478">
        <v>4</v>
      </c>
      <c r="I3478" t="s">
        <v>743</v>
      </c>
      <c r="J3478" s="29">
        <v>44316</v>
      </c>
      <c r="K3478" t="s">
        <v>744</v>
      </c>
      <c r="L3478" t="s">
        <v>745</v>
      </c>
      <c r="M3478" t="s">
        <v>845</v>
      </c>
      <c r="N3478" t="s">
        <v>846</v>
      </c>
      <c r="O3478" t="s">
        <v>807</v>
      </c>
      <c r="P3478" t="s">
        <v>673</v>
      </c>
      <c r="Q3478" t="s">
        <v>749</v>
      </c>
      <c r="R3478" t="s">
        <v>514</v>
      </c>
      <c r="S3478" t="s">
        <v>1039</v>
      </c>
      <c r="T3478" t="s">
        <v>751</v>
      </c>
      <c r="U3478" t="s">
        <v>752</v>
      </c>
      <c r="V3478" t="s">
        <v>753</v>
      </c>
      <c r="W3478" t="s">
        <v>435</v>
      </c>
      <c r="X3478" t="s">
        <v>1182</v>
      </c>
      <c r="Y3478" t="s">
        <v>755</v>
      </c>
      <c r="Z3478" t="s">
        <v>380</v>
      </c>
      <c r="AA3478" t="s">
        <v>1175</v>
      </c>
      <c r="AB3478" t="s">
        <v>1176</v>
      </c>
      <c r="AC3478" t="s">
        <v>758</v>
      </c>
      <c r="AD3478" t="s">
        <v>1176</v>
      </c>
      <c r="AE3478" t="s">
        <v>247</v>
      </c>
      <c r="AF3478" t="s">
        <v>882</v>
      </c>
      <c r="AG3478" t="s">
        <v>761</v>
      </c>
      <c r="AH3478" t="s">
        <v>762</v>
      </c>
      <c r="AI3478" t="s">
        <v>883</v>
      </c>
      <c r="AJ3478">
        <v>562.02</v>
      </c>
      <c r="AK3478">
        <v>0</v>
      </c>
      <c r="AL3478">
        <v>0</v>
      </c>
      <c r="AM3478" t="s">
        <v>764</v>
      </c>
      <c r="AN3478" t="s">
        <v>764</v>
      </c>
      <c r="AO3478" t="s">
        <v>764</v>
      </c>
    </row>
    <row r="3479" spans="1:41" x14ac:dyDescent="0.35">
      <c r="A3479">
        <v>1021425</v>
      </c>
      <c r="B3479" t="s">
        <v>740</v>
      </c>
      <c r="C3479" t="s">
        <v>741</v>
      </c>
      <c r="D3479" t="s">
        <v>408</v>
      </c>
      <c r="E3479" t="s">
        <v>534</v>
      </c>
      <c r="F3479" t="s">
        <v>834</v>
      </c>
      <c r="G3479">
        <v>2021</v>
      </c>
      <c r="H3479">
        <v>4</v>
      </c>
      <c r="I3479" t="s">
        <v>743</v>
      </c>
      <c r="J3479" s="29">
        <v>44316</v>
      </c>
      <c r="K3479" t="s">
        <v>744</v>
      </c>
      <c r="L3479" t="s">
        <v>745</v>
      </c>
      <c r="M3479" t="s">
        <v>845</v>
      </c>
      <c r="N3479" t="s">
        <v>846</v>
      </c>
      <c r="O3479" t="s">
        <v>807</v>
      </c>
      <c r="P3479" t="s">
        <v>673</v>
      </c>
      <c r="Q3479" t="s">
        <v>749</v>
      </c>
      <c r="R3479" t="s">
        <v>514</v>
      </c>
      <c r="S3479" t="s">
        <v>1039</v>
      </c>
      <c r="T3479" t="s">
        <v>751</v>
      </c>
      <c r="U3479" t="s">
        <v>752</v>
      </c>
      <c r="V3479" t="s">
        <v>753</v>
      </c>
      <c r="W3479" t="s">
        <v>453</v>
      </c>
      <c r="X3479" t="s">
        <v>1188</v>
      </c>
      <c r="Y3479" t="s">
        <v>755</v>
      </c>
      <c r="Z3479" t="s">
        <v>380</v>
      </c>
      <c r="AA3479" t="s">
        <v>1175</v>
      </c>
      <c r="AB3479" t="s">
        <v>1176</v>
      </c>
      <c r="AC3479" t="s">
        <v>758</v>
      </c>
      <c r="AD3479" t="s">
        <v>1176</v>
      </c>
      <c r="AE3479" t="s">
        <v>247</v>
      </c>
      <c r="AF3479" t="s">
        <v>882</v>
      </c>
      <c r="AG3479" t="s">
        <v>761</v>
      </c>
      <c r="AH3479" t="s">
        <v>762</v>
      </c>
      <c r="AI3479" t="s">
        <v>883</v>
      </c>
      <c r="AJ3479">
        <v>411.07</v>
      </c>
      <c r="AK3479">
        <v>0</v>
      </c>
      <c r="AL3479">
        <v>0</v>
      </c>
      <c r="AM3479" t="s">
        <v>764</v>
      </c>
      <c r="AN3479" t="s">
        <v>764</v>
      </c>
      <c r="AO3479" t="s">
        <v>764</v>
      </c>
    </row>
    <row r="3480" spans="1:41" x14ac:dyDescent="0.35">
      <c r="A3480">
        <v>1022707</v>
      </c>
      <c r="B3480" t="s">
        <v>740</v>
      </c>
      <c r="C3480" t="s">
        <v>741</v>
      </c>
      <c r="D3480" t="s">
        <v>408</v>
      </c>
      <c r="E3480" t="s">
        <v>498</v>
      </c>
      <c r="F3480" t="s">
        <v>834</v>
      </c>
      <c r="G3480">
        <v>2021</v>
      </c>
      <c r="H3480">
        <v>4</v>
      </c>
      <c r="I3480" t="s">
        <v>743</v>
      </c>
      <c r="J3480" s="29">
        <v>44316</v>
      </c>
      <c r="K3480" t="s">
        <v>744</v>
      </c>
      <c r="L3480" t="s">
        <v>745</v>
      </c>
      <c r="M3480" t="s">
        <v>845</v>
      </c>
      <c r="N3480" t="s">
        <v>846</v>
      </c>
      <c r="O3480" t="s">
        <v>807</v>
      </c>
      <c r="P3480" t="s">
        <v>673</v>
      </c>
      <c r="Q3480" t="s">
        <v>749</v>
      </c>
      <c r="R3480" t="s">
        <v>490</v>
      </c>
      <c r="S3480" t="s">
        <v>1040</v>
      </c>
      <c r="T3480" t="s">
        <v>751</v>
      </c>
      <c r="U3480" t="s">
        <v>752</v>
      </c>
      <c r="V3480" t="s">
        <v>753</v>
      </c>
      <c r="W3480" t="s">
        <v>409</v>
      </c>
      <c r="X3480" t="s">
        <v>1180</v>
      </c>
      <c r="Y3480" t="s">
        <v>755</v>
      </c>
      <c r="Z3480" t="s">
        <v>380</v>
      </c>
      <c r="AA3480" t="s">
        <v>1175</v>
      </c>
      <c r="AB3480" t="s">
        <v>1176</v>
      </c>
      <c r="AC3480" t="s">
        <v>758</v>
      </c>
      <c r="AD3480" t="s">
        <v>1176</v>
      </c>
      <c r="AE3480" t="s">
        <v>766</v>
      </c>
      <c r="AF3480" t="s">
        <v>882</v>
      </c>
      <c r="AG3480" t="s">
        <v>761</v>
      </c>
      <c r="AH3480" t="s">
        <v>762</v>
      </c>
      <c r="AI3480" t="s">
        <v>883</v>
      </c>
      <c r="AJ3480">
        <v>460.68</v>
      </c>
      <c r="AK3480">
        <v>0</v>
      </c>
      <c r="AL3480">
        <v>0</v>
      </c>
      <c r="AM3480" t="s">
        <v>764</v>
      </c>
      <c r="AN3480" t="s">
        <v>764</v>
      </c>
      <c r="AO3480" t="s">
        <v>764</v>
      </c>
    </row>
    <row r="3481" spans="1:41" x14ac:dyDescent="0.35">
      <c r="A3481">
        <v>1022710</v>
      </c>
      <c r="B3481" t="s">
        <v>740</v>
      </c>
      <c r="C3481" t="s">
        <v>741</v>
      </c>
      <c r="D3481" t="s">
        <v>408</v>
      </c>
      <c r="E3481" t="s">
        <v>505</v>
      </c>
      <c r="F3481" t="s">
        <v>834</v>
      </c>
      <c r="G3481">
        <v>2021</v>
      </c>
      <c r="H3481">
        <v>4</v>
      </c>
      <c r="I3481" t="s">
        <v>743</v>
      </c>
      <c r="J3481" s="29">
        <v>44316</v>
      </c>
      <c r="K3481" t="s">
        <v>744</v>
      </c>
      <c r="L3481" t="s">
        <v>745</v>
      </c>
      <c r="M3481" t="s">
        <v>845</v>
      </c>
      <c r="N3481" t="s">
        <v>846</v>
      </c>
      <c r="O3481" t="s">
        <v>807</v>
      </c>
      <c r="P3481" t="s">
        <v>673</v>
      </c>
      <c r="Q3481" t="s">
        <v>749</v>
      </c>
      <c r="R3481" t="s">
        <v>490</v>
      </c>
      <c r="S3481" t="s">
        <v>1040</v>
      </c>
      <c r="T3481" t="s">
        <v>751</v>
      </c>
      <c r="U3481" t="s">
        <v>752</v>
      </c>
      <c r="V3481" t="s">
        <v>753</v>
      </c>
      <c r="W3481" t="s">
        <v>427</v>
      </c>
      <c r="X3481" t="s">
        <v>1179</v>
      </c>
      <c r="Y3481" t="s">
        <v>755</v>
      </c>
      <c r="Z3481" t="s">
        <v>380</v>
      </c>
      <c r="AA3481" t="s">
        <v>1175</v>
      </c>
      <c r="AB3481" t="s">
        <v>1176</v>
      </c>
      <c r="AC3481" t="s">
        <v>758</v>
      </c>
      <c r="AD3481" t="s">
        <v>1176</v>
      </c>
      <c r="AE3481" t="s">
        <v>766</v>
      </c>
      <c r="AF3481" t="s">
        <v>882</v>
      </c>
      <c r="AG3481" t="s">
        <v>761</v>
      </c>
      <c r="AH3481" t="s">
        <v>762</v>
      </c>
      <c r="AI3481" t="s">
        <v>883</v>
      </c>
      <c r="AJ3481">
        <v>2056.48</v>
      </c>
      <c r="AK3481">
        <v>0</v>
      </c>
      <c r="AL3481">
        <v>0</v>
      </c>
      <c r="AM3481" t="s">
        <v>764</v>
      </c>
      <c r="AN3481" t="s">
        <v>764</v>
      </c>
      <c r="AO3481" t="s">
        <v>764</v>
      </c>
    </row>
    <row r="3482" spans="1:41" x14ac:dyDescent="0.35">
      <c r="A3482">
        <v>1022711</v>
      </c>
      <c r="B3482" t="s">
        <v>740</v>
      </c>
      <c r="C3482" t="s">
        <v>741</v>
      </c>
      <c r="D3482" t="s">
        <v>408</v>
      </c>
      <c r="E3482" t="s">
        <v>507</v>
      </c>
      <c r="F3482" t="s">
        <v>834</v>
      </c>
      <c r="G3482">
        <v>2021</v>
      </c>
      <c r="H3482">
        <v>4</v>
      </c>
      <c r="I3482" t="s">
        <v>743</v>
      </c>
      <c r="J3482" s="29">
        <v>44316</v>
      </c>
      <c r="K3482" t="s">
        <v>744</v>
      </c>
      <c r="L3482" t="s">
        <v>745</v>
      </c>
      <c r="M3482" t="s">
        <v>845</v>
      </c>
      <c r="N3482" t="s">
        <v>846</v>
      </c>
      <c r="O3482" t="s">
        <v>807</v>
      </c>
      <c r="P3482" t="s">
        <v>673</v>
      </c>
      <c r="Q3482" t="s">
        <v>749</v>
      </c>
      <c r="R3482" t="s">
        <v>490</v>
      </c>
      <c r="S3482" t="s">
        <v>1040</v>
      </c>
      <c r="T3482" t="s">
        <v>751</v>
      </c>
      <c r="U3482" t="s">
        <v>752</v>
      </c>
      <c r="V3482" t="s">
        <v>753</v>
      </c>
      <c r="W3482" t="s">
        <v>433</v>
      </c>
      <c r="X3482" t="s">
        <v>1178</v>
      </c>
      <c r="Y3482" t="s">
        <v>755</v>
      </c>
      <c r="Z3482" t="s">
        <v>380</v>
      </c>
      <c r="AA3482" t="s">
        <v>1175</v>
      </c>
      <c r="AB3482" t="s">
        <v>1176</v>
      </c>
      <c r="AC3482" t="s">
        <v>758</v>
      </c>
      <c r="AD3482" t="s">
        <v>1176</v>
      </c>
      <c r="AE3482" t="s">
        <v>766</v>
      </c>
      <c r="AF3482" t="s">
        <v>882</v>
      </c>
      <c r="AG3482" t="s">
        <v>761</v>
      </c>
      <c r="AH3482" t="s">
        <v>762</v>
      </c>
      <c r="AI3482" t="s">
        <v>883</v>
      </c>
      <c r="AJ3482">
        <v>1083.28</v>
      </c>
      <c r="AK3482">
        <v>0</v>
      </c>
      <c r="AL3482">
        <v>0</v>
      </c>
      <c r="AM3482" t="s">
        <v>764</v>
      </c>
      <c r="AN3482" t="s">
        <v>764</v>
      </c>
      <c r="AO3482" t="s">
        <v>764</v>
      </c>
    </row>
    <row r="3483" spans="1:41" x14ac:dyDescent="0.35">
      <c r="A3483">
        <v>1022712</v>
      </c>
      <c r="B3483" t="s">
        <v>740</v>
      </c>
      <c r="C3483" t="s">
        <v>741</v>
      </c>
      <c r="D3483" t="s">
        <v>408</v>
      </c>
      <c r="E3483" t="s">
        <v>508</v>
      </c>
      <c r="F3483" t="s">
        <v>834</v>
      </c>
      <c r="G3483">
        <v>2021</v>
      </c>
      <c r="H3483">
        <v>4</v>
      </c>
      <c r="I3483" t="s">
        <v>743</v>
      </c>
      <c r="J3483" s="29">
        <v>44316</v>
      </c>
      <c r="K3483" t="s">
        <v>744</v>
      </c>
      <c r="L3483" t="s">
        <v>745</v>
      </c>
      <c r="M3483" t="s">
        <v>845</v>
      </c>
      <c r="N3483" t="s">
        <v>846</v>
      </c>
      <c r="O3483" t="s">
        <v>807</v>
      </c>
      <c r="P3483" t="s">
        <v>673</v>
      </c>
      <c r="Q3483" t="s">
        <v>749</v>
      </c>
      <c r="R3483" t="s">
        <v>490</v>
      </c>
      <c r="S3483" t="s">
        <v>1040</v>
      </c>
      <c r="T3483" t="s">
        <v>751</v>
      </c>
      <c r="U3483" t="s">
        <v>752</v>
      </c>
      <c r="V3483" t="s">
        <v>753</v>
      </c>
      <c r="W3483" t="s">
        <v>451</v>
      </c>
      <c r="X3483" t="s">
        <v>1186</v>
      </c>
      <c r="Y3483" t="s">
        <v>755</v>
      </c>
      <c r="Z3483" t="s">
        <v>380</v>
      </c>
      <c r="AA3483" t="s">
        <v>1175</v>
      </c>
      <c r="AB3483" t="s">
        <v>1176</v>
      </c>
      <c r="AC3483" t="s">
        <v>758</v>
      </c>
      <c r="AD3483" t="s">
        <v>1176</v>
      </c>
      <c r="AE3483" t="s">
        <v>766</v>
      </c>
      <c r="AF3483" t="s">
        <v>882</v>
      </c>
      <c r="AG3483" t="s">
        <v>761</v>
      </c>
      <c r="AH3483" t="s">
        <v>762</v>
      </c>
      <c r="AI3483" t="s">
        <v>883</v>
      </c>
      <c r="AJ3483">
        <v>1332.39</v>
      </c>
      <c r="AK3483">
        <v>0</v>
      </c>
      <c r="AL3483">
        <v>0</v>
      </c>
      <c r="AM3483" t="s">
        <v>764</v>
      </c>
      <c r="AN3483" t="s">
        <v>764</v>
      </c>
      <c r="AO3483" t="s">
        <v>764</v>
      </c>
    </row>
    <row r="3484" spans="1:41" x14ac:dyDescent="0.35">
      <c r="A3484">
        <v>1022713</v>
      </c>
      <c r="B3484" t="s">
        <v>740</v>
      </c>
      <c r="C3484" t="s">
        <v>741</v>
      </c>
      <c r="D3484" t="s">
        <v>408</v>
      </c>
      <c r="E3484" t="s">
        <v>509</v>
      </c>
      <c r="F3484" t="s">
        <v>834</v>
      </c>
      <c r="G3484">
        <v>2021</v>
      </c>
      <c r="H3484">
        <v>4</v>
      </c>
      <c r="I3484" t="s">
        <v>743</v>
      </c>
      <c r="J3484" s="29">
        <v>44316</v>
      </c>
      <c r="K3484" t="s">
        <v>744</v>
      </c>
      <c r="L3484" t="s">
        <v>745</v>
      </c>
      <c r="M3484" t="s">
        <v>845</v>
      </c>
      <c r="N3484" t="s">
        <v>846</v>
      </c>
      <c r="O3484" t="s">
        <v>807</v>
      </c>
      <c r="P3484" t="s">
        <v>673</v>
      </c>
      <c r="Q3484" t="s">
        <v>749</v>
      </c>
      <c r="R3484" t="s">
        <v>490</v>
      </c>
      <c r="S3484" t="s">
        <v>1040</v>
      </c>
      <c r="T3484" t="s">
        <v>751</v>
      </c>
      <c r="U3484" t="s">
        <v>752</v>
      </c>
      <c r="V3484" t="s">
        <v>753</v>
      </c>
      <c r="W3484" t="s">
        <v>457</v>
      </c>
      <c r="X3484" t="s">
        <v>1181</v>
      </c>
      <c r="Y3484" t="s">
        <v>755</v>
      </c>
      <c r="Z3484" t="s">
        <v>380</v>
      </c>
      <c r="AA3484" t="s">
        <v>1175</v>
      </c>
      <c r="AB3484" t="s">
        <v>1176</v>
      </c>
      <c r="AC3484" t="s">
        <v>758</v>
      </c>
      <c r="AD3484" t="s">
        <v>1176</v>
      </c>
      <c r="AE3484" t="s">
        <v>766</v>
      </c>
      <c r="AF3484" t="s">
        <v>882</v>
      </c>
      <c r="AG3484" t="s">
        <v>761</v>
      </c>
      <c r="AH3484" t="s">
        <v>762</v>
      </c>
      <c r="AI3484" t="s">
        <v>883</v>
      </c>
      <c r="AJ3484">
        <v>602.55999999999995</v>
      </c>
      <c r="AK3484">
        <v>0</v>
      </c>
      <c r="AL3484">
        <v>0</v>
      </c>
      <c r="AM3484" t="s">
        <v>764</v>
      </c>
      <c r="AN3484" t="s">
        <v>764</v>
      </c>
      <c r="AO3484" t="s">
        <v>764</v>
      </c>
    </row>
    <row r="3485" spans="1:41" x14ac:dyDescent="0.35">
      <c r="A3485">
        <v>1022714</v>
      </c>
      <c r="B3485" t="s">
        <v>740</v>
      </c>
      <c r="C3485" t="s">
        <v>741</v>
      </c>
      <c r="D3485" t="s">
        <v>408</v>
      </c>
      <c r="E3485" t="s">
        <v>511</v>
      </c>
      <c r="F3485" t="s">
        <v>834</v>
      </c>
      <c r="G3485">
        <v>2021</v>
      </c>
      <c r="H3485">
        <v>4</v>
      </c>
      <c r="I3485" t="s">
        <v>743</v>
      </c>
      <c r="J3485" s="29">
        <v>44316</v>
      </c>
      <c r="K3485" t="s">
        <v>744</v>
      </c>
      <c r="L3485" t="s">
        <v>745</v>
      </c>
      <c r="M3485" t="s">
        <v>845</v>
      </c>
      <c r="N3485" t="s">
        <v>846</v>
      </c>
      <c r="O3485" t="s">
        <v>807</v>
      </c>
      <c r="P3485" t="s">
        <v>673</v>
      </c>
      <c r="Q3485" t="s">
        <v>749</v>
      </c>
      <c r="R3485" t="s">
        <v>490</v>
      </c>
      <c r="S3485" t="s">
        <v>1040</v>
      </c>
      <c r="T3485" t="s">
        <v>751</v>
      </c>
      <c r="U3485" t="s">
        <v>752</v>
      </c>
      <c r="V3485" t="s">
        <v>753</v>
      </c>
      <c r="W3485" t="s">
        <v>467</v>
      </c>
      <c r="X3485" t="s">
        <v>1177</v>
      </c>
      <c r="Y3485" t="s">
        <v>755</v>
      </c>
      <c r="Z3485" t="s">
        <v>380</v>
      </c>
      <c r="AA3485" t="s">
        <v>1175</v>
      </c>
      <c r="AB3485" t="s">
        <v>1176</v>
      </c>
      <c r="AC3485" t="s">
        <v>758</v>
      </c>
      <c r="AD3485" t="s">
        <v>1176</v>
      </c>
      <c r="AE3485" t="s">
        <v>766</v>
      </c>
      <c r="AF3485" t="s">
        <v>882</v>
      </c>
      <c r="AG3485" t="s">
        <v>761</v>
      </c>
      <c r="AH3485" t="s">
        <v>762</v>
      </c>
      <c r="AI3485" t="s">
        <v>883</v>
      </c>
      <c r="AJ3485">
        <v>518.9</v>
      </c>
      <c r="AK3485">
        <v>0</v>
      </c>
      <c r="AL3485">
        <v>0</v>
      </c>
      <c r="AM3485" t="s">
        <v>764</v>
      </c>
      <c r="AN3485" t="s">
        <v>764</v>
      </c>
      <c r="AO3485" t="s">
        <v>764</v>
      </c>
    </row>
    <row r="3486" spans="1:41" x14ac:dyDescent="0.35">
      <c r="A3486">
        <v>1022715</v>
      </c>
      <c r="B3486" t="s">
        <v>740</v>
      </c>
      <c r="C3486" t="s">
        <v>741</v>
      </c>
      <c r="D3486" t="s">
        <v>408</v>
      </c>
      <c r="E3486" t="s">
        <v>512</v>
      </c>
      <c r="F3486" t="s">
        <v>834</v>
      </c>
      <c r="G3486">
        <v>2021</v>
      </c>
      <c r="H3486">
        <v>4</v>
      </c>
      <c r="I3486" t="s">
        <v>743</v>
      </c>
      <c r="J3486" s="29">
        <v>44316</v>
      </c>
      <c r="K3486" t="s">
        <v>744</v>
      </c>
      <c r="L3486" t="s">
        <v>745</v>
      </c>
      <c r="M3486" t="s">
        <v>845</v>
      </c>
      <c r="N3486" t="s">
        <v>846</v>
      </c>
      <c r="O3486" t="s">
        <v>807</v>
      </c>
      <c r="P3486" t="s">
        <v>673</v>
      </c>
      <c r="Q3486" t="s">
        <v>749</v>
      </c>
      <c r="R3486" t="s">
        <v>490</v>
      </c>
      <c r="S3486" t="s">
        <v>1040</v>
      </c>
      <c r="T3486" t="s">
        <v>751</v>
      </c>
      <c r="U3486" t="s">
        <v>752</v>
      </c>
      <c r="V3486" t="s">
        <v>753</v>
      </c>
      <c r="W3486" t="s">
        <v>469</v>
      </c>
      <c r="X3486" t="s">
        <v>1174</v>
      </c>
      <c r="Y3486" t="s">
        <v>755</v>
      </c>
      <c r="Z3486" t="s">
        <v>380</v>
      </c>
      <c r="AA3486" t="s">
        <v>1175</v>
      </c>
      <c r="AB3486" t="s">
        <v>1176</v>
      </c>
      <c r="AC3486" t="s">
        <v>758</v>
      </c>
      <c r="AD3486" t="s">
        <v>1176</v>
      </c>
      <c r="AE3486" t="s">
        <v>766</v>
      </c>
      <c r="AF3486" t="s">
        <v>882</v>
      </c>
      <c r="AG3486" t="s">
        <v>761</v>
      </c>
      <c r="AH3486" t="s">
        <v>762</v>
      </c>
      <c r="AI3486" t="s">
        <v>883</v>
      </c>
      <c r="AJ3486">
        <v>454.47</v>
      </c>
      <c r="AK3486">
        <v>0</v>
      </c>
      <c r="AL3486">
        <v>0</v>
      </c>
      <c r="AM3486" t="s">
        <v>764</v>
      </c>
      <c r="AN3486" t="s">
        <v>764</v>
      </c>
      <c r="AO3486" t="s">
        <v>764</v>
      </c>
    </row>
    <row r="3487" spans="1:41" x14ac:dyDescent="0.35">
      <c r="A3487">
        <v>1027527</v>
      </c>
      <c r="B3487" t="s">
        <v>740</v>
      </c>
      <c r="C3487" t="s">
        <v>741</v>
      </c>
      <c r="D3487" t="s">
        <v>408</v>
      </c>
      <c r="E3487" t="s">
        <v>567</v>
      </c>
      <c r="F3487" t="s">
        <v>834</v>
      </c>
      <c r="G3487">
        <v>2021</v>
      </c>
      <c r="H3487">
        <v>4</v>
      </c>
      <c r="I3487" t="s">
        <v>743</v>
      </c>
      <c r="J3487" s="29">
        <v>44316</v>
      </c>
      <c r="K3487" t="s">
        <v>744</v>
      </c>
      <c r="L3487" t="s">
        <v>745</v>
      </c>
      <c r="M3487" t="s">
        <v>845</v>
      </c>
      <c r="N3487" t="s">
        <v>846</v>
      </c>
      <c r="O3487" t="s">
        <v>807</v>
      </c>
      <c r="P3487" t="s">
        <v>673</v>
      </c>
      <c r="Q3487" t="s">
        <v>749</v>
      </c>
      <c r="R3487" t="s">
        <v>561</v>
      </c>
      <c r="S3487" t="s">
        <v>1037</v>
      </c>
      <c r="T3487" t="s">
        <v>751</v>
      </c>
      <c r="U3487" t="s">
        <v>752</v>
      </c>
      <c r="V3487" t="s">
        <v>753</v>
      </c>
      <c r="W3487" t="s">
        <v>409</v>
      </c>
      <c r="X3487" t="s">
        <v>1180</v>
      </c>
      <c r="Y3487" t="s">
        <v>755</v>
      </c>
      <c r="Z3487" t="s">
        <v>380</v>
      </c>
      <c r="AA3487" t="s">
        <v>1175</v>
      </c>
      <c r="AB3487" t="s">
        <v>1176</v>
      </c>
      <c r="AC3487" t="s">
        <v>758</v>
      </c>
      <c r="AD3487" t="s">
        <v>1176</v>
      </c>
      <c r="AE3487" t="s">
        <v>562</v>
      </c>
      <c r="AF3487" t="s">
        <v>882</v>
      </c>
      <c r="AG3487" t="s">
        <v>761</v>
      </c>
      <c r="AH3487" t="s">
        <v>762</v>
      </c>
      <c r="AI3487" t="s">
        <v>883</v>
      </c>
      <c r="AJ3487">
        <v>237.38</v>
      </c>
      <c r="AK3487">
        <v>0</v>
      </c>
      <c r="AL3487">
        <v>0</v>
      </c>
      <c r="AM3487" t="s">
        <v>764</v>
      </c>
      <c r="AN3487" t="s">
        <v>764</v>
      </c>
      <c r="AO3487" t="s">
        <v>764</v>
      </c>
    </row>
    <row r="3488" spans="1:41" x14ac:dyDescent="0.35">
      <c r="A3488">
        <v>1027528</v>
      </c>
      <c r="B3488" t="s">
        <v>740</v>
      </c>
      <c r="C3488" t="s">
        <v>741</v>
      </c>
      <c r="D3488" t="s">
        <v>408</v>
      </c>
      <c r="E3488" t="s">
        <v>568</v>
      </c>
      <c r="F3488" t="s">
        <v>834</v>
      </c>
      <c r="G3488">
        <v>2021</v>
      </c>
      <c r="H3488">
        <v>4</v>
      </c>
      <c r="I3488" t="s">
        <v>743</v>
      </c>
      <c r="J3488" s="29">
        <v>44316</v>
      </c>
      <c r="K3488" t="s">
        <v>744</v>
      </c>
      <c r="L3488" t="s">
        <v>745</v>
      </c>
      <c r="M3488" t="s">
        <v>845</v>
      </c>
      <c r="N3488" t="s">
        <v>846</v>
      </c>
      <c r="O3488" t="s">
        <v>807</v>
      </c>
      <c r="P3488" t="s">
        <v>673</v>
      </c>
      <c r="Q3488" t="s">
        <v>749</v>
      </c>
      <c r="R3488" t="s">
        <v>561</v>
      </c>
      <c r="S3488" t="s">
        <v>1037</v>
      </c>
      <c r="T3488" t="s">
        <v>751</v>
      </c>
      <c r="U3488" t="s">
        <v>752</v>
      </c>
      <c r="V3488" t="s">
        <v>753</v>
      </c>
      <c r="W3488" t="s">
        <v>427</v>
      </c>
      <c r="X3488" t="s">
        <v>1179</v>
      </c>
      <c r="Y3488" t="s">
        <v>755</v>
      </c>
      <c r="Z3488" t="s">
        <v>380</v>
      </c>
      <c r="AA3488" t="s">
        <v>1175</v>
      </c>
      <c r="AB3488" t="s">
        <v>1176</v>
      </c>
      <c r="AC3488" t="s">
        <v>758</v>
      </c>
      <c r="AD3488" t="s">
        <v>1176</v>
      </c>
      <c r="AE3488" t="s">
        <v>562</v>
      </c>
      <c r="AF3488" t="s">
        <v>882</v>
      </c>
      <c r="AG3488" t="s">
        <v>761</v>
      </c>
      <c r="AH3488" t="s">
        <v>762</v>
      </c>
      <c r="AI3488" t="s">
        <v>883</v>
      </c>
      <c r="AJ3488">
        <v>1835.81</v>
      </c>
      <c r="AK3488">
        <v>0</v>
      </c>
      <c r="AL3488">
        <v>0</v>
      </c>
      <c r="AM3488" t="s">
        <v>764</v>
      </c>
      <c r="AN3488" t="s">
        <v>764</v>
      </c>
      <c r="AO3488" t="s">
        <v>764</v>
      </c>
    </row>
    <row r="3489" spans="1:41" x14ac:dyDescent="0.35">
      <c r="A3489">
        <v>1027529</v>
      </c>
      <c r="B3489" t="s">
        <v>740</v>
      </c>
      <c r="C3489" t="s">
        <v>741</v>
      </c>
      <c r="D3489" t="s">
        <v>408</v>
      </c>
      <c r="E3489" t="s">
        <v>569</v>
      </c>
      <c r="F3489" t="s">
        <v>834</v>
      </c>
      <c r="G3489">
        <v>2021</v>
      </c>
      <c r="H3489">
        <v>4</v>
      </c>
      <c r="I3489" t="s">
        <v>743</v>
      </c>
      <c r="J3489" s="29">
        <v>44316</v>
      </c>
      <c r="K3489" t="s">
        <v>744</v>
      </c>
      <c r="L3489" t="s">
        <v>745</v>
      </c>
      <c r="M3489" t="s">
        <v>845</v>
      </c>
      <c r="N3489" t="s">
        <v>846</v>
      </c>
      <c r="O3489" t="s">
        <v>807</v>
      </c>
      <c r="P3489" t="s">
        <v>673</v>
      </c>
      <c r="Q3489" t="s">
        <v>749</v>
      </c>
      <c r="R3489" t="s">
        <v>561</v>
      </c>
      <c r="S3489" t="s">
        <v>1037</v>
      </c>
      <c r="T3489" t="s">
        <v>751</v>
      </c>
      <c r="U3489" t="s">
        <v>752</v>
      </c>
      <c r="V3489" t="s">
        <v>753</v>
      </c>
      <c r="W3489" t="s">
        <v>433</v>
      </c>
      <c r="X3489" t="s">
        <v>1178</v>
      </c>
      <c r="Y3489" t="s">
        <v>755</v>
      </c>
      <c r="Z3489" t="s">
        <v>380</v>
      </c>
      <c r="AA3489" t="s">
        <v>1175</v>
      </c>
      <c r="AB3489" t="s">
        <v>1176</v>
      </c>
      <c r="AC3489" t="s">
        <v>758</v>
      </c>
      <c r="AD3489" t="s">
        <v>1176</v>
      </c>
      <c r="AE3489" t="s">
        <v>562</v>
      </c>
      <c r="AF3489" t="s">
        <v>882</v>
      </c>
      <c r="AG3489" t="s">
        <v>761</v>
      </c>
      <c r="AH3489" t="s">
        <v>762</v>
      </c>
      <c r="AI3489" t="s">
        <v>883</v>
      </c>
      <c r="AJ3489">
        <v>1235.1400000000001</v>
      </c>
      <c r="AK3489">
        <v>0</v>
      </c>
      <c r="AL3489">
        <v>0</v>
      </c>
      <c r="AM3489" t="s">
        <v>764</v>
      </c>
      <c r="AN3489" t="s">
        <v>764</v>
      </c>
      <c r="AO3489" t="s">
        <v>764</v>
      </c>
    </row>
    <row r="3490" spans="1:41" x14ac:dyDescent="0.35">
      <c r="A3490">
        <v>1027530</v>
      </c>
      <c r="B3490" t="s">
        <v>740</v>
      </c>
      <c r="C3490" t="s">
        <v>741</v>
      </c>
      <c r="D3490" t="s">
        <v>408</v>
      </c>
      <c r="E3490" t="s">
        <v>571</v>
      </c>
      <c r="F3490" t="s">
        <v>834</v>
      </c>
      <c r="G3490">
        <v>2021</v>
      </c>
      <c r="H3490">
        <v>4</v>
      </c>
      <c r="I3490" t="s">
        <v>743</v>
      </c>
      <c r="J3490" s="29">
        <v>44316</v>
      </c>
      <c r="K3490" t="s">
        <v>744</v>
      </c>
      <c r="L3490" t="s">
        <v>745</v>
      </c>
      <c r="M3490" t="s">
        <v>845</v>
      </c>
      <c r="N3490" t="s">
        <v>846</v>
      </c>
      <c r="O3490" t="s">
        <v>807</v>
      </c>
      <c r="P3490" t="s">
        <v>673</v>
      </c>
      <c r="Q3490" t="s">
        <v>749</v>
      </c>
      <c r="R3490" t="s">
        <v>561</v>
      </c>
      <c r="S3490" t="s">
        <v>1037</v>
      </c>
      <c r="T3490" t="s">
        <v>751</v>
      </c>
      <c r="U3490" t="s">
        <v>752</v>
      </c>
      <c r="V3490" t="s">
        <v>753</v>
      </c>
      <c r="W3490" t="s">
        <v>467</v>
      </c>
      <c r="X3490" t="s">
        <v>1177</v>
      </c>
      <c r="Y3490" t="s">
        <v>755</v>
      </c>
      <c r="Z3490" t="s">
        <v>380</v>
      </c>
      <c r="AA3490" t="s">
        <v>1175</v>
      </c>
      <c r="AB3490" t="s">
        <v>1176</v>
      </c>
      <c r="AC3490" t="s">
        <v>758</v>
      </c>
      <c r="AD3490" t="s">
        <v>1176</v>
      </c>
      <c r="AE3490" t="s">
        <v>562</v>
      </c>
      <c r="AF3490" t="s">
        <v>882</v>
      </c>
      <c r="AG3490" t="s">
        <v>761</v>
      </c>
      <c r="AH3490" t="s">
        <v>762</v>
      </c>
      <c r="AI3490" t="s">
        <v>883</v>
      </c>
      <c r="AJ3490">
        <v>142.08000000000001</v>
      </c>
      <c r="AK3490">
        <v>0</v>
      </c>
      <c r="AL3490">
        <v>0</v>
      </c>
      <c r="AM3490" t="s">
        <v>764</v>
      </c>
      <c r="AN3490" t="s">
        <v>764</v>
      </c>
      <c r="AO3490" t="s">
        <v>764</v>
      </c>
    </row>
    <row r="3491" spans="1:41" x14ac:dyDescent="0.35">
      <c r="A3491">
        <v>1369596</v>
      </c>
      <c r="B3491" t="s">
        <v>740</v>
      </c>
      <c r="C3491" t="s">
        <v>741</v>
      </c>
      <c r="D3491" t="s">
        <v>408</v>
      </c>
      <c r="E3491" t="s">
        <v>522</v>
      </c>
      <c r="F3491" t="s">
        <v>834</v>
      </c>
      <c r="G3491">
        <v>2021</v>
      </c>
      <c r="H3491">
        <v>4</v>
      </c>
      <c r="I3491" t="s">
        <v>743</v>
      </c>
      <c r="J3491" s="29">
        <v>44316</v>
      </c>
      <c r="K3491" t="s">
        <v>744</v>
      </c>
      <c r="L3491" t="s">
        <v>745</v>
      </c>
      <c r="M3491" t="s">
        <v>845</v>
      </c>
      <c r="N3491" t="s">
        <v>846</v>
      </c>
      <c r="O3491" t="s">
        <v>807</v>
      </c>
      <c r="P3491" t="s">
        <v>673</v>
      </c>
      <c r="Q3491" t="s">
        <v>749</v>
      </c>
      <c r="R3491" t="s">
        <v>514</v>
      </c>
      <c r="S3491" t="s">
        <v>1039</v>
      </c>
      <c r="T3491" t="s">
        <v>751</v>
      </c>
      <c r="U3491" t="s">
        <v>752</v>
      </c>
      <c r="V3491" t="s">
        <v>753</v>
      </c>
      <c r="W3491" t="s">
        <v>415</v>
      </c>
      <c r="X3491" t="s">
        <v>1190</v>
      </c>
      <c r="Y3491" t="s">
        <v>755</v>
      </c>
      <c r="Z3491" t="s">
        <v>380</v>
      </c>
      <c r="AA3491" t="s">
        <v>1175</v>
      </c>
      <c r="AB3491" t="s">
        <v>1176</v>
      </c>
      <c r="AC3491" t="s">
        <v>758</v>
      </c>
      <c r="AD3491" t="s">
        <v>1176</v>
      </c>
      <c r="AE3491" t="s">
        <v>247</v>
      </c>
      <c r="AF3491" t="s">
        <v>882</v>
      </c>
      <c r="AG3491" t="s">
        <v>761</v>
      </c>
      <c r="AH3491" t="s">
        <v>762</v>
      </c>
      <c r="AI3491" t="s">
        <v>883</v>
      </c>
      <c r="AJ3491">
        <v>348.28</v>
      </c>
      <c r="AK3491">
        <v>0</v>
      </c>
      <c r="AL3491">
        <v>0</v>
      </c>
      <c r="AM3491" t="s">
        <v>764</v>
      </c>
      <c r="AN3491" t="s">
        <v>764</v>
      </c>
      <c r="AO3491" t="s">
        <v>764</v>
      </c>
    </row>
    <row r="3492" spans="1:41" x14ac:dyDescent="0.35">
      <c r="A3492">
        <v>1369575</v>
      </c>
      <c r="B3492" t="s">
        <v>740</v>
      </c>
      <c r="C3492" t="s">
        <v>741</v>
      </c>
      <c r="D3492" t="s">
        <v>408</v>
      </c>
      <c r="E3492" t="s">
        <v>523</v>
      </c>
      <c r="F3492" t="s">
        <v>834</v>
      </c>
      <c r="G3492">
        <v>2021</v>
      </c>
      <c r="H3492">
        <v>4</v>
      </c>
      <c r="I3492" t="s">
        <v>743</v>
      </c>
      <c r="J3492" s="29">
        <v>44316</v>
      </c>
      <c r="K3492" t="s">
        <v>744</v>
      </c>
      <c r="L3492" t="s">
        <v>745</v>
      </c>
      <c r="M3492" t="s">
        <v>845</v>
      </c>
      <c r="N3492" t="s">
        <v>846</v>
      </c>
      <c r="O3492" t="s">
        <v>807</v>
      </c>
      <c r="P3492" t="s">
        <v>673</v>
      </c>
      <c r="Q3492" t="s">
        <v>749</v>
      </c>
      <c r="R3492" t="s">
        <v>514</v>
      </c>
      <c r="S3492" t="s">
        <v>1039</v>
      </c>
      <c r="T3492" t="s">
        <v>751</v>
      </c>
      <c r="U3492" t="s">
        <v>752</v>
      </c>
      <c r="V3492" t="s">
        <v>753</v>
      </c>
      <c r="W3492" t="s">
        <v>419</v>
      </c>
      <c r="X3492" t="s">
        <v>1189</v>
      </c>
      <c r="Y3492" t="s">
        <v>755</v>
      </c>
      <c r="Z3492" t="s">
        <v>380</v>
      </c>
      <c r="AA3492" t="s">
        <v>1175</v>
      </c>
      <c r="AB3492" t="s">
        <v>1176</v>
      </c>
      <c r="AC3492" t="s">
        <v>758</v>
      </c>
      <c r="AD3492" t="s">
        <v>1176</v>
      </c>
      <c r="AE3492" t="s">
        <v>247</v>
      </c>
      <c r="AF3492" t="s">
        <v>882</v>
      </c>
      <c r="AG3492" t="s">
        <v>761</v>
      </c>
      <c r="AH3492" t="s">
        <v>762</v>
      </c>
      <c r="AI3492" t="s">
        <v>883</v>
      </c>
      <c r="AJ3492">
        <v>346.23</v>
      </c>
      <c r="AK3492">
        <v>0</v>
      </c>
      <c r="AL3492">
        <v>0</v>
      </c>
      <c r="AM3492" t="s">
        <v>764</v>
      </c>
      <c r="AN3492" t="s">
        <v>764</v>
      </c>
      <c r="AO3492" t="s">
        <v>764</v>
      </c>
    </row>
    <row r="3493" spans="1:41" x14ac:dyDescent="0.35">
      <c r="A3493">
        <v>1021427</v>
      </c>
      <c r="B3493" t="s">
        <v>740</v>
      </c>
      <c r="C3493" t="s">
        <v>741</v>
      </c>
      <c r="D3493" t="s">
        <v>408</v>
      </c>
      <c r="E3493" t="s">
        <v>541</v>
      </c>
      <c r="F3493" t="s">
        <v>834</v>
      </c>
      <c r="G3493">
        <v>2021</v>
      </c>
      <c r="H3493">
        <v>4</v>
      </c>
      <c r="I3493" t="s">
        <v>743</v>
      </c>
      <c r="J3493" s="29">
        <v>44313</v>
      </c>
      <c r="K3493" t="s">
        <v>744</v>
      </c>
      <c r="L3493" t="s">
        <v>847</v>
      </c>
      <c r="M3493" t="s">
        <v>848</v>
      </c>
      <c r="N3493" t="s">
        <v>849</v>
      </c>
      <c r="O3493" t="s">
        <v>850</v>
      </c>
      <c r="P3493" t="s">
        <v>673</v>
      </c>
      <c r="Q3493" t="s">
        <v>749</v>
      </c>
      <c r="R3493" t="s">
        <v>514</v>
      </c>
      <c r="S3493" t="s">
        <v>1039</v>
      </c>
      <c r="T3493" t="s">
        <v>751</v>
      </c>
      <c r="U3493" t="s">
        <v>752</v>
      </c>
      <c r="V3493" t="s">
        <v>753</v>
      </c>
      <c r="W3493" t="s">
        <v>467</v>
      </c>
      <c r="X3493" t="s">
        <v>1177</v>
      </c>
      <c r="Y3493" t="s">
        <v>755</v>
      </c>
      <c r="Z3493" t="s">
        <v>380</v>
      </c>
      <c r="AA3493" t="s">
        <v>1175</v>
      </c>
      <c r="AB3493" t="s">
        <v>1176</v>
      </c>
      <c r="AC3493" t="s">
        <v>758</v>
      </c>
      <c r="AD3493" t="s">
        <v>1176</v>
      </c>
      <c r="AE3493" t="s">
        <v>247</v>
      </c>
      <c r="AF3493" t="s">
        <v>882</v>
      </c>
      <c r="AG3493" t="s">
        <v>761</v>
      </c>
      <c r="AH3493" t="s">
        <v>762</v>
      </c>
      <c r="AI3493" t="s">
        <v>883</v>
      </c>
      <c r="AJ3493">
        <v>-0.3</v>
      </c>
      <c r="AK3493">
        <v>0</v>
      </c>
      <c r="AL3493">
        <v>0</v>
      </c>
      <c r="AM3493" t="s">
        <v>764</v>
      </c>
      <c r="AN3493" t="s">
        <v>764</v>
      </c>
      <c r="AO3493" t="s">
        <v>764</v>
      </c>
    </row>
    <row r="3494" spans="1:41" x14ac:dyDescent="0.35">
      <c r="A3494">
        <v>1021428</v>
      </c>
      <c r="B3494" t="s">
        <v>740</v>
      </c>
      <c r="C3494" t="s">
        <v>741</v>
      </c>
      <c r="D3494" t="s">
        <v>408</v>
      </c>
      <c r="E3494" t="s">
        <v>542</v>
      </c>
      <c r="F3494" t="s">
        <v>834</v>
      </c>
      <c r="G3494">
        <v>2021</v>
      </c>
      <c r="H3494">
        <v>4</v>
      </c>
      <c r="I3494" t="s">
        <v>743</v>
      </c>
      <c r="J3494" s="29">
        <v>44313</v>
      </c>
      <c r="K3494" t="s">
        <v>744</v>
      </c>
      <c r="L3494" t="s">
        <v>847</v>
      </c>
      <c r="M3494" t="s">
        <v>848</v>
      </c>
      <c r="N3494" t="s">
        <v>849</v>
      </c>
      <c r="O3494" t="s">
        <v>850</v>
      </c>
      <c r="P3494" t="s">
        <v>673</v>
      </c>
      <c r="Q3494" t="s">
        <v>749</v>
      </c>
      <c r="R3494" t="s">
        <v>514</v>
      </c>
      <c r="S3494" t="s">
        <v>1039</v>
      </c>
      <c r="T3494" t="s">
        <v>751</v>
      </c>
      <c r="U3494" t="s">
        <v>752</v>
      </c>
      <c r="V3494" t="s">
        <v>753</v>
      </c>
      <c r="W3494" t="s">
        <v>469</v>
      </c>
      <c r="X3494" t="s">
        <v>1174</v>
      </c>
      <c r="Y3494" t="s">
        <v>755</v>
      </c>
      <c r="Z3494" t="s">
        <v>380</v>
      </c>
      <c r="AA3494" t="s">
        <v>1175</v>
      </c>
      <c r="AB3494" t="s">
        <v>1176</v>
      </c>
      <c r="AC3494" t="s">
        <v>758</v>
      </c>
      <c r="AD3494" t="s">
        <v>1176</v>
      </c>
      <c r="AE3494" t="s">
        <v>247</v>
      </c>
      <c r="AF3494" t="s">
        <v>882</v>
      </c>
      <c r="AG3494" t="s">
        <v>761</v>
      </c>
      <c r="AH3494" t="s">
        <v>762</v>
      </c>
      <c r="AI3494" t="s">
        <v>883</v>
      </c>
      <c r="AJ3494">
        <v>-18.48</v>
      </c>
      <c r="AK3494">
        <v>0</v>
      </c>
      <c r="AL3494">
        <v>0</v>
      </c>
      <c r="AM3494" t="s">
        <v>764</v>
      </c>
      <c r="AN3494" t="s">
        <v>764</v>
      </c>
      <c r="AO3494" t="s">
        <v>764</v>
      </c>
    </row>
    <row r="3495" spans="1:41" x14ac:dyDescent="0.35">
      <c r="A3495">
        <v>1021422</v>
      </c>
      <c r="B3495" t="s">
        <v>740</v>
      </c>
      <c r="C3495" t="s">
        <v>741</v>
      </c>
      <c r="D3495" t="s">
        <v>408</v>
      </c>
      <c r="E3495" t="s">
        <v>524</v>
      </c>
      <c r="F3495" t="s">
        <v>834</v>
      </c>
      <c r="G3495">
        <v>2021</v>
      </c>
      <c r="H3495">
        <v>4</v>
      </c>
      <c r="I3495" t="s">
        <v>743</v>
      </c>
      <c r="J3495" s="29">
        <v>44313</v>
      </c>
      <c r="K3495" t="s">
        <v>744</v>
      </c>
      <c r="L3495" t="s">
        <v>847</v>
      </c>
      <c r="M3495" t="s">
        <v>848</v>
      </c>
      <c r="N3495" t="s">
        <v>849</v>
      </c>
      <c r="O3495" t="s">
        <v>850</v>
      </c>
      <c r="P3495" t="s">
        <v>673</v>
      </c>
      <c r="Q3495" t="s">
        <v>749</v>
      </c>
      <c r="R3495" t="s">
        <v>514</v>
      </c>
      <c r="S3495" t="s">
        <v>1039</v>
      </c>
      <c r="T3495" t="s">
        <v>751</v>
      </c>
      <c r="U3495" t="s">
        <v>752</v>
      </c>
      <c r="V3495" t="s">
        <v>753</v>
      </c>
      <c r="W3495" t="s">
        <v>429</v>
      </c>
      <c r="X3495" t="s">
        <v>1183</v>
      </c>
      <c r="Y3495" t="s">
        <v>755</v>
      </c>
      <c r="Z3495" t="s">
        <v>380</v>
      </c>
      <c r="AA3495" t="s">
        <v>1175</v>
      </c>
      <c r="AB3495" t="s">
        <v>1176</v>
      </c>
      <c r="AC3495" t="s">
        <v>758</v>
      </c>
      <c r="AD3495" t="s">
        <v>1176</v>
      </c>
      <c r="AE3495" t="s">
        <v>247</v>
      </c>
      <c r="AF3495" t="s">
        <v>882</v>
      </c>
      <c r="AG3495" t="s">
        <v>761</v>
      </c>
      <c r="AH3495" t="s">
        <v>762</v>
      </c>
      <c r="AI3495" t="s">
        <v>883</v>
      </c>
      <c r="AJ3495">
        <v>-10.71</v>
      </c>
      <c r="AK3495">
        <v>0</v>
      </c>
      <c r="AL3495">
        <v>0</v>
      </c>
      <c r="AM3495" t="s">
        <v>764</v>
      </c>
      <c r="AN3495" t="s">
        <v>764</v>
      </c>
      <c r="AO3495" t="s">
        <v>764</v>
      </c>
    </row>
    <row r="3496" spans="1:41" x14ac:dyDescent="0.35">
      <c r="A3496">
        <v>1022710</v>
      </c>
      <c r="B3496" t="s">
        <v>740</v>
      </c>
      <c r="C3496" t="s">
        <v>741</v>
      </c>
      <c r="D3496" t="s">
        <v>408</v>
      </c>
      <c r="E3496" t="s">
        <v>505</v>
      </c>
      <c r="F3496" t="s">
        <v>834</v>
      </c>
      <c r="G3496">
        <v>2021</v>
      </c>
      <c r="H3496">
        <v>4</v>
      </c>
      <c r="I3496" t="s">
        <v>743</v>
      </c>
      <c r="J3496" s="29">
        <v>44313</v>
      </c>
      <c r="K3496" t="s">
        <v>744</v>
      </c>
      <c r="L3496" t="s">
        <v>847</v>
      </c>
      <c r="M3496" t="s">
        <v>848</v>
      </c>
      <c r="N3496" t="s">
        <v>849</v>
      </c>
      <c r="O3496" t="s">
        <v>850</v>
      </c>
      <c r="P3496" t="s">
        <v>673</v>
      </c>
      <c r="Q3496" t="s">
        <v>749</v>
      </c>
      <c r="R3496" t="s">
        <v>490</v>
      </c>
      <c r="S3496" t="s">
        <v>1040</v>
      </c>
      <c r="T3496" t="s">
        <v>751</v>
      </c>
      <c r="U3496" t="s">
        <v>752</v>
      </c>
      <c r="V3496" t="s">
        <v>753</v>
      </c>
      <c r="W3496" t="s">
        <v>427</v>
      </c>
      <c r="X3496" t="s">
        <v>1179</v>
      </c>
      <c r="Y3496" t="s">
        <v>755</v>
      </c>
      <c r="Z3496" t="s">
        <v>380</v>
      </c>
      <c r="AA3496" t="s">
        <v>1175</v>
      </c>
      <c r="AB3496" t="s">
        <v>1176</v>
      </c>
      <c r="AC3496" t="s">
        <v>758</v>
      </c>
      <c r="AD3496" t="s">
        <v>1176</v>
      </c>
      <c r="AE3496" t="s">
        <v>766</v>
      </c>
      <c r="AF3496" t="s">
        <v>882</v>
      </c>
      <c r="AG3496" t="s">
        <v>761</v>
      </c>
      <c r="AH3496" t="s">
        <v>762</v>
      </c>
      <c r="AI3496" t="s">
        <v>883</v>
      </c>
      <c r="AJ3496">
        <v>-3769.82</v>
      </c>
      <c r="AK3496">
        <v>0</v>
      </c>
      <c r="AL3496">
        <v>0</v>
      </c>
      <c r="AM3496" t="s">
        <v>764</v>
      </c>
      <c r="AN3496" t="s">
        <v>764</v>
      </c>
      <c r="AO3496" t="s">
        <v>764</v>
      </c>
    </row>
    <row r="3497" spans="1:41" x14ac:dyDescent="0.35">
      <c r="A3497">
        <v>1022711</v>
      </c>
      <c r="B3497" t="s">
        <v>740</v>
      </c>
      <c r="C3497" t="s">
        <v>741</v>
      </c>
      <c r="D3497" t="s">
        <v>408</v>
      </c>
      <c r="E3497" t="s">
        <v>507</v>
      </c>
      <c r="F3497" t="s">
        <v>834</v>
      </c>
      <c r="G3497">
        <v>2021</v>
      </c>
      <c r="H3497">
        <v>4</v>
      </c>
      <c r="I3497" t="s">
        <v>743</v>
      </c>
      <c r="J3497" s="29">
        <v>44313</v>
      </c>
      <c r="K3497" t="s">
        <v>744</v>
      </c>
      <c r="L3497" t="s">
        <v>847</v>
      </c>
      <c r="M3497" t="s">
        <v>848</v>
      </c>
      <c r="N3497" t="s">
        <v>849</v>
      </c>
      <c r="O3497" t="s">
        <v>850</v>
      </c>
      <c r="P3497" t="s">
        <v>673</v>
      </c>
      <c r="Q3497" t="s">
        <v>749</v>
      </c>
      <c r="R3497" t="s">
        <v>490</v>
      </c>
      <c r="S3497" t="s">
        <v>1040</v>
      </c>
      <c r="T3497" t="s">
        <v>751</v>
      </c>
      <c r="U3497" t="s">
        <v>752</v>
      </c>
      <c r="V3497" t="s">
        <v>753</v>
      </c>
      <c r="W3497" t="s">
        <v>433</v>
      </c>
      <c r="X3497" t="s">
        <v>1178</v>
      </c>
      <c r="Y3497" t="s">
        <v>755</v>
      </c>
      <c r="Z3497" t="s">
        <v>380</v>
      </c>
      <c r="AA3497" t="s">
        <v>1175</v>
      </c>
      <c r="AB3497" t="s">
        <v>1176</v>
      </c>
      <c r="AC3497" t="s">
        <v>758</v>
      </c>
      <c r="AD3497" t="s">
        <v>1176</v>
      </c>
      <c r="AE3497" t="s">
        <v>766</v>
      </c>
      <c r="AF3497" t="s">
        <v>882</v>
      </c>
      <c r="AG3497" t="s">
        <v>761</v>
      </c>
      <c r="AH3497" t="s">
        <v>762</v>
      </c>
      <c r="AI3497" t="s">
        <v>883</v>
      </c>
      <c r="AJ3497">
        <v>-1535.42</v>
      </c>
      <c r="AK3497">
        <v>0</v>
      </c>
      <c r="AL3497">
        <v>0</v>
      </c>
      <c r="AM3497" t="s">
        <v>764</v>
      </c>
      <c r="AN3497" t="s">
        <v>764</v>
      </c>
      <c r="AO3497" t="s">
        <v>764</v>
      </c>
    </row>
    <row r="3498" spans="1:41" x14ac:dyDescent="0.35">
      <c r="A3498">
        <v>1022712</v>
      </c>
      <c r="B3498" t="s">
        <v>740</v>
      </c>
      <c r="C3498" t="s">
        <v>741</v>
      </c>
      <c r="D3498" t="s">
        <v>408</v>
      </c>
      <c r="E3498" t="s">
        <v>508</v>
      </c>
      <c r="F3498" t="s">
        <v>834</v>
      </c>
      <c r="G3498">
        <v>2021</v>
      </c>
      <c r="H3498">
        <v>4</v>
      </c>
      <c r="I3498" t="s">
        <v>743</v>
      </c>
      <c r="J3498" s="29">
        <v>44313</v>
      </c>
      <c r="K3498" t="s">
        <v>744</v>
      </c>
      <c r="L3498" t="s">
        <v>847</v>
      </c>
      <c r="M3498" t="s">
        <v>848</v>
      </c>
      <c r="N3498" t="s">
        <v>849</v>
      </c>
      <c r="O3498" t="s">
        <v>850</v>
      </c>
      <c r="P3498" t="s">
        <v>673</v>
      </c>
      <c r="Q3498" t="s">
        <v>749</v>
      </c>
      <c r="R3498" t="s">
        <v>490</v>
      </c>
      <c r="S3498" t="s">
        <v>1040</v>
      </c>
      <c r="T3498" t="s">
        <v>751</v>
      </c>
      <c r="U3498" t="s">
        <v>752</v>
      </c>
      <c r="V3498" t="s">
        <v>753</v>
      </c>
      <c r="W3498" t="s">
        <v>451</v>
      </c>
      <c r="X3498" t="s">
        <v>1186</v>
      </c>
      <c r="Y3498" t="s">
        <v>755</v>
      </c>
      <c r="Z3498" t="s">
        <v>380</v>
      </c>
      <c r="AA3498" t="s">
        <v>1175</v>
      </c>
      <c r="AB3498" t="s">
        <v>1176</v>
      </c>
      <c r="AC3498" t="s">
        <v>758</v>
      </c>
      <c r="AD3498" t="s">
        <v>1176</v>
      </c>
      <c r="AE3498" t="s">
        <v>766</v>
      </c>
      <c r="AF3498" t="s">
        <v>882</v>
      </c>
      <c r="AG3498" t="s">
        <v>761</v>
      </c>
      <c r="AH3498" t="s">
        <v>762</v>
      </c>
      <c r="AI3498" t="s">
        <v>883</v>
      </c>
      <c r="AJ3498">
        <v>-1375.85</v>
      </c>
      <c r="AK3498">
        <v>0</v>
      </c>
      <c r="AL3498">
        <v>0</v>
      </c>
      <c r="AM3498" t="s">
        <v>764</v>
      </c>
      <c r="AN3498" t="s">
        <v>764</v>
      </c>
      <c r="AO3498" t="s">
        <v>764</v>
      </c>
    </row>
    <row r="3499" spans="1:41" x14ac:dyDescent="0.35">
      <c r="A3499">
        <v>1022713</v>
      </c>
      <c r="B3499" t="s">
        <v>740</v>
      </c>
      <c r="C3499" t="s">
        <v>741</v>
      </c>
      <c r="D3499" t="s">
        <v>408</v>
      </c>
      <c r="E3499" t="s">
        <v>509</v>
      </c>
      <c r="F3499" t="s">
        <v>834</v>
      </c>
      <c r="G3499">
        <v>2021</v>
      </c>
      <c r="H3499">
        <v>4</v>
      </c>
      <c r="I3499" t="s">
        <v>743</v>
      </c>
      <c r="J3499" s="29">
        <v>44313</v>
      </c>
      <c r="K3499" t="s">
        <v>744</v>
      </c>
      <c r="L3499" t="s">
        <v>847</v>
      </c>
      <c r="M3499" t="s">
        <v>848</v>
      </c>
      <c r="N3499" t="s">
        <v>849</v>
      </c>
      <c r="O3499" t="s">
        <v>850</v>
      </c>
      <c r="P3499" t="s">
        <v>673</v>
      </c>
      <c r="Q3499" t="s">
        <v>749</v>
      </c>
      <c r="R3499" t="s">
        <v>490</v>
      </c>
      <c r="S3499" t="s">
        <v>1040</v>
      </c>
      <c r="T3499" t="s">
        <v>751</v>
      </c>
      <c r="U3499" t="s">
        <v>752</v>
      </c>
      <c r="V3499" t="s">
        <v>753</v>
      </c>
      <c r="W3499" t="s">
        <v>457</v>
      </c>
      <c r="X3499" t="s">
        <v>1181</v>
      </c>
      <c r="Y3499" t="s">
        <v>755</v>
      </c>
      <c r="Z3499" t="s">
        <v>380</v>
      </c>
      <c r="AA3499" t="s">
        <v>1175</v>
      </c>
      <c r="AB3499" t="s">
        <v>1176</v>
      </c>
      <c r="AC3499" t="s">
        <v>758</v>
      </c>
      <c r="AD3499" t="s">
        <v>1176</v>
      </c>
      <c r="AE3499" t="s">
        <v>766</v>
      </c>
      <c r="AF3499" t="s">
        <v>882</v>
      </c>
      <c r="AG3499" t="s">
        <v>761</v>
      </c>
      <c r="AH3499" t="s">
        <v>762</v>
      </c>
      <c r="AI3499" t="s">
        <v>883</v>
      </c>
      <c r="AJ3499">
        <v>-779.64</v>
      </c>
      <c r="AK3499">
        <v>0</v>
      </c>
      <c r="AL3499">
        <v>0</v>
      </c>
      <c r="AM3499" t="s">
        <v>764</v>
      </c>
      <c r="AN3499" t="s">
        <v>764</v>
      </c>
      <c r="AO3499" t="s">
        <v>764</v>
      </c>
    </row>
    <row r="3500" spans="1:41" x14ac:dyDescent="0.35">
      <c r="A3500">
        <v>1022714</v>
      </c>
      <c r="B3500" t="s">
        <v>740</v>
      </c>
      <c r="C3500" t="s">
        <v>741</v>
      </c>
      <c r="D3500" t="s">
        <v>408</v>
      </c>
      <c r="E3500" t="s">
        <v>511</v>
      </c>
      <c r="F3500" t="s">
        <v>834</v>
      </c>
      <c r="G3500">
        <v>2021</v>
      </c>
      <c r="H3500">
        <v>4</v>
      </c>
      <c r="I3500" t="s">
        <v>743</v>
      </c>
      <c r="J3500" s="29">
        <v>44313</v>
      </c>
      <c r="K3500" t="s">
        <v>744</v>
      </c>
      <c r="L3500" t="s">
        <v>847</v>
      </c>
      <c r="M3500" t="s">
        <v>848</v>
      </c>
      <c r="N3500" t="s">
        <v>849</v>
      </c>
      <c r="O3500" t="s">
        <v>850</v>
      </c>
      <c r="P3500" t="s">
        <v>673</v>
      </c>
      <c r="Q3500" t="s">
        <v>749</v>
      </c>
      <c r="R3500" t="s">
        <v>490</v>
      </c>
      <c r="S3500" t="s">
        <v>1040</v>
      </c>
      <c r="T3500" t="s">
        <v>751</v>
      </c>
      <c r="U3500" t="s">
        <v>752</v>
      </c>
      <c r="V3500" t="s">
        <v>753</v>
      </c>
      <c r="W3500" t="s">
        <v>467</v>
      </c>
      <c r="X3500" t="s">
        <v>1177</v>
      </c>
      <c r="Y3500" t="s">
        <v>755</v>
      </c>
      <c r="Z3500" t="s">
        <v>380</v>
      </c>
      <c r="AA3500" t="s">
        <v>1175</v>
      </c>
      <c r="AB3500" t="s">
        <v>1176</v>
      </c>
      <c r="AC3500" t="s">
        <v>758</v>
      </c>
      <c r="AD3500" t="s">
        <v>1176</v>
      </c>
      <c r="AE3500" t="s">
        <v>766</v>
      </c>
      <c r="AF3500" t="s">
        <v>882</v>
      </c>
      <c r="AG3500" t="s">
        <v>761</v>
      </c>
      <c r="AH3500" t="s">
        <v>762</v>
      </c>
      <c r="AI3500" t="s">
        <v>883</v>
      </c>
      <c r="AJ3500">
        <v>-1277.73</v>
      </c>
      <c r="AK3500">
        <v>0</v>
      </c>
      <c r="AL3500">
        <v>0</v>
      </c>
      <c r="AM3500" t="s">
        <v>764</v>
      </c>
      <c r="AN3500" t="s">
        <v>764</v>
      </c>
      <c r="AO3500" t="s">
        <v>764</v>
      </c>
    </row>
    <row r="3501" spans="1:41" x14ac:dyDescent="0.35">
      <c r="A3501">
        <v>1022715</v>
      </c>
      <c r="B3501" t="s">
        <v>740</v>
      </c>
      <c r="C3501" t="s">
        <v>741</v>
      </c>
      <c r="D3501" t="s">
        <v>408</v>
      </c>
      <c r="E3501" t="s">
        <v>512</v>
      </c>
      <c r="F3501" t="s">
        <v>834</v>
      </c>
      <c r="G3501">
        <v>2021</v>
      </c>
      <c r="H3501">
        <v>4</v>
      </c>
      <c r="I3501" t="s">
        <v>743</v>
      </c>
      <c r="J3501" s="29">
        <v>44313</v>
      </c>
      <c r="K3501" t="s">
        <v>744</v>
      </c>
      <c r="L3501" t="s">
        <v>847</v>
      </c>
      <c r="M3501" t="s">
        <v>848</v>
      </c>
      <c r="N3501" t="s">
        <v>849</v>
      </c>
      <c r="O3501" t="s">
        <v>850</v>
      </c>
      <c r="P3501" t="s">
        <v>673</v>
      </c>
      <c r="Q3501" t="s">
        <v>749</v>
      </c>
      <c r="R3501" t="s">
        <v>490</v>
      </c>
      <c r="S3501" t="s">
        <v>1040</v>
      </c>
      <c r="T3501" t="s">
        <v>751</v>
      </c>
      <c r="U3501" t="s">
        <v>752</v>
      </c>
      <c r="V3501" t="s">
        <v>753</v>
      </c>
      <c r="W3501" t="s">
        <v>469</v>
      </c>
      <c r="X3501" t="s">
        <v>1174</v>
      </c>
      <c r="Y3501" t="s">
        <v>755</v>
      </c>
      <c r="Z3501" t="s">
        <v>380</v>
      </c>
      <c r="AA3501" t="s">
        <v>1175</v>
      </c>
      <c r="AB3501" t="s">
        <v>1176</v>
      </c>
      <c r="AC3501" t="s">
        <v>758</v>
      </c>
      <c r="AD3501" t="s">
        <v>1176</v>
      </c>
      <c r="AE3501" t="s">
        <v>766</v>
      </c>
      <c r="AF3501" t="s">
        <v>882</v>
      </c>
      <c r="AG3501" t="s">
        <v>761</v>
      </c>
      <c r="AH3501" t="s">
        <v>762</v>
      </c>
      <c r="AI3501" t="s">
        <v>883</v>
      </c>
      <c r="AJ3501">
        <v>-1242.1199999999999</v>
      </c>
      <c r="AK3501">
        <v>0</v>
      </c>
      <c r="AL3501">
        <v>0</v>
      </c>
      <c r="AM3501" t="s">
        <v>764</v>
      </c>
      <c r="AN3501" t="s">
        <v>764</v>
      </c>
      <c r="AO3501" t="s">
        <v>764</v>
      </c>
    </row>
    <row r="3502" spans="1:41" x14ac:dyDescent="0.35">
      <c r="A3502">
        <v>1023875</v>
      </c>
      <c r="B3502" t="s">
        <v>740</v>
      </c>
      <c r="C3502" t="s">
        <v>741</v>
      </c>
      <c r="D3502" t="s">
        <v>408</v>
      </c>
      <c r="E3502" t="s">
        <v>552</v>
      </c>
      <c r="F3502" t="s">
        <v>834</v>
      </c>
      <c r="G3502">
        <v>2021</v>
      </c>
      <c r="H3502">
        <v>4</v>
      </c>
      <c r="I3502" t="s">
        <v>743</v>
      </c>
      <c r="J3502" s="29">
        <v>44313</v>
      </c>
      <c r="K3502" t="s">
        <v>744</v>
      </c>
      <c r="L3502" t="s">
        <v>847</v>
      </c>
      <c r="M3502" t="s">
        <v>848</v>
      </c>
      <c r="N3502" t="s">
        <v>849</v>
      </c>
      <c r="O3502" t="s">
        <v>850</v>
      </c>
      <c r="P3502" t="s">
        <v>673</v>
      </c>
      <c r="Q3502" t="s">
        <v>749</v>
      </c>
      <c r="R3502" t="s">
        <v>544</v>
      </c>
      <c r="S3502" t="s">
        <v>1038</v>
      </c>
      <c r="T3502" t="s">
        <v>751</v>
      </c>
      <c r="U3502" t="s">
        <v>752</v>
      </c>
      <c r="V3502" t="s">
        <v>753</v>
      </c>
      <c r="W3502" t="s">
        <v>429</v>
      </c>
      <c r="X3502" t="s">
        <v>1183</v>
      </c>
      <c r="Y3502" t="s">
        <v>755</v>
      </c>
      <c r="Z3502" t="s">
        <v>380</v>
      </c>
      <c r="AA3502" t="s">
        <v>1175</v>
      </c>
      <c r="AB3502" t="s">
        <v>1176</v>
      </c>
      <c r="AC3502" t="s">
        <v>758</v>
      </c>
      <c r="AD3502" t="s">
        <v>1176</v>
      </c>
      <c r="AE3502" t="s">
        <v>768</v>
      </c>
      <c r="AF3502" t="s">
        <v>882</v>
      </c>
      <c r="AG3502" t="s">
        <v>761</v>
      </c>
      <c r="AH3502" t="s">
        <v>762</v>
      </c>
      <c r="AI3502" t="s">
        <v>883</v>
      </c>
      <c r="AJ3502">
        <v>-1085.06</v>
      </c>
      <c r="AK3502">
        <v>0</v>
      </c>
      <c r="AL3502">
        <v>0</v>
      </c>
      <c r="AM3502" t="s">
        <v>764</v>
      </c>
      <c r="AN3502" t="s">
        <v>764</v>
      </c>
      <c r="AO3502" t="s">
        <v>764</v>
      </c>
    </row>
    <row r="3503" spans="1:41" x14ac:dyDescent="0.35">
      <c r="A3503">
        <v>1023879</v>
      </c>
      <c r="B3503" t="s">
        <v>740</v>
      </c>
      <c r="C3503" t="s">
        <v>741</v>
      </c>
      <c r="D3503" t="s">
        <v>408</v>
      </c>
      <c r="E3503" t="s">
        <v>556</v>
      </c>
      <c r="F3503" t="s">
        <v>834</v>
      </c>
      <c r="G3503">
        <v>2021</v>
      </c>
      <c r="H3503">
        <v>4</v>
      </c>
      <c r="I3503" t="s">
        <v>743</v>
      </c>
      <c r="J3503" s="29">
        <v>44313</v>
      </c>
      <c r="K3503" t="s">
        <v>744</v>
      </c>
      <c r="L3503" t="s">
        <v>847</v>
      </c>
      <c r="M3503" t="s">
        <v>848</v>
      </c>
      <c r="N3503" t="s">
        <v>849</v>
      </c>
      <c r="O3503" t="s">
        <v>850</v>
      </c>
      <c r="P3503" t="s">
        <v>673</v>
      </c>
      <c r="Q3503" t="s">
        <v>749</v>
      </c>
      <c r="R3503" t="s">
        <v>544</v>
      </c>
      <c r="S3503" t="s">
        <v>1038</v>
      </c>
      <c r="T3503" t="s">
        <v>751</v>
      </c>
      <c r="U3503" t="s">
        <v>752</v>
      </c>
      <c r="V3503" t="s">
        <v>753</v>
      </c>
      <c r="W3503" t="s">
        <v>451</v>
      </c>
      <c r="X3503" t="s">
        <v>1186</v>
      </c>
      <c r="Y3503" t="s">
        <v>755</v>
      </c>
      <c r="Z3503" t="s">
        <v>380</v>
      </c>
      <c r="AA3503" t="s">
        <v>1175</v>
      </c>
      <c r="AB3503" t="s">
        <v>1176</v>
      </c>
      <c r="AC3503" t="s">
        <v>758</v>
      </c>
      <c r="AD3503" t="s">
        <v>1176</v>
      </c>
      <c r="AE3503" t="s">
        <v>768</v>
      </c>
      <c r="AF3503" t="s">
        <v>882</v>
      </c>
      <c r="AG3503" t="s">
        <v>761</v>
      </c>
      <c r="AH3503" t="s">
        <v>762</v>
      </c>
      <c r="AI3503" t="s">
        <v>883</v>
      </c>
      <c r="AJ3503">
        <v>-1039.92</v>
      </c>
      <c r="AK3503">
        <v>0</v>
      </c>
      <c r="AL3503">
        <v>0</v>
      </c>
      <c r="AM3503" t="s">
        <v>764</v>
      </c>
      <c r="AN3503" t="s">
        <v>764</v>
      </c>
      <c r="AO3503" t="s">
        <v>764</v>
      </c>
    </row>
    <row r="3504" spans="1:41" x14ac:dyDescent="0.35">
      <c r="A3504">
        <v>1023880</v>
      </c>
      <c r="B3504" t="s">
        <v>740</v>
      </c>
      <c r="C3504" t="s">
        <v>741</v>
      </c>
      <c r="D3504" t="s">
        <v>408</v>
      </c>
      <c r="E3504" t="s">
        <v>557</v>
      </c>
      <c r="F3504" t="s">
        <v>834</v>
      </c>
      <c r="G3504">
        <v>2021</v>
      </c>
      <c r="H3504">
        <v>4</v>
      </c>
      <c r="I3504" t="s">
        <v>743</v>
      </c>
      <c r="J3504" s="29">
        <v>44313</v>
      </c>
      <c r="K3504" t="s">
        <v>744</v>
      </c>
      <c r="L3504" t="s">
        <v>847</v>
      </c>
      <c r="M3504" t="s">
        <v>848</v>
      </c>
      <c r="N3504" t="s">
        <v>849</v>
      </c>
      <c r="O3504" t="s">
        <v>850</v>
      </c>
      <c r="P3504" t="s">
        <v>673</v>
      </c>
      <c r="Q3504" t="s">
        <v>749</v>
      </c>
      <c r="R3504" t="s">
        <v>544</v>
      </c>
      <c r="S3504" t="s">
        <v>1038</v>
      </c>
      <c r="T3504" t="s">
        <v>751</v>
      </c>
      <c r="U3504" t="s">
        <v>752</v>
      </c>
      <c r="V3504" t="s">
        <v>753</v>
      </c>
      <c r="W3504" t="s">
        <v>457</v>
      </c>
      <c r="X3504" t="s">
        <v>1181</v>
      </c>
      <c r="Y3504" t="s">
        <v>755</v>
      </c>
      <c r="Z3504" t="s">
        <v>380</v>
      </c>
      <c r="AA3504" t="s">
        <v>1175</v>
      </c>
      <c r="AB3504" t="s">
        <v>1176</v>
      </c>
      <c r="AC3504" t="s">
        <v>758</v>
      </c>
      <c r="AD3504" t="s">
        <v>1176</v>
      </c>
      <c r="AE3504" t="s">
        <v>768</v>
      </c>
      <c r="AF3504" t="s">
        <v>882</v>
      </c>
      <c r="AG3504" t="s">
        <v>761</v>
      </c>
      <c r="AH3504" t="s">
        <v>762</v>
      </c>
      <c r="AI3504" t="s">
        <v>883</v>
      </c>
      <c r="AJ3504">
        <v>-628.71</v>
      </c>
      <c r="AK3504">
        <v>0</v>
      </c>
      <c r="AL3504">
        <v>0</v>
      </c>
      <c r="AM3504" t="s">
        <v>764</v>
      </c>
      <c r="AN3504" t="s">
        <v>764</v>
      </c>
      <c r="AO3504" t="s">
        <v>764</v>
      </c>
    </row>
    <row r="3505" spans="1:41" x14ac:dyDescent="0.35">
      <c r="A3505">
        <v>1023881</v>
      </c>
      <c r="B3505" t="s">
        <v>740</v>
      </c>
      <c r="C3505" t="s">
        <v>741</v>
      </c>
      <c r="D3505" t="s">
        <v>408</v>
      </c>
      <c r="E3505" t="s">
        <v>558</v>
      </c>
      <c r="F3505" t="s">
        <v>834</v>
      </c>
      <c r="G3505">
        <v>2021</v>
      </c>
      <c r="H3505">
        <v>4</v>
      </c>
      <c r="I3505" t="s">
        <v>743</v>
      </c>
      <c r="J3505" s="29">
        <v>44313</v>
      </c>
      <c r="K3505" t="s">
        <v>744</v>
      </c>
      <c r="L3505" t="s">
        <v>847</v>
      </c>
      <c r="M3505" t="s">
        <v>848</v>
      </c>
      <c r="N3505" t="s">
        <v>849</v>
      </c>
      <c r="O3505" t="s">
        <v>850</v>
      </c>
      <c r="P3505" t="s">
        <v>673</v>
      </c>
      <c r="Q3505" t="s">
        <v>749</v>
      </c>
      <c r="R3505" t="s">
        <v>544</v>
      </c>
      <c r="S3505" t="s">
        <v>1038</v>
      </c>
      <c r="T3505" t="s">
        <v>751</v>
      </c>
      <c r="U3505" t="s">
        <v>752</v>
      </c>
      <c r="V3505" t="s">
        <v>753</v>
      </c>
      <c r="W3505" t="s">
        <v>467</v>
      </c>
      <c r="X3505" t="s">
        <v>1177</v>
      </c>
      <c r="Y3505" t="s">
        <v>755</v>
      </c>
      <c r="Z3505" t="s">
        <v>380</v>
      </c>
      <c r="AA3505" t="s">
        <v>1175</v>
      </c>
      <c r="AB3505" t="s">
        <v>1176</v>
      </c>
      <c r="AC3505" t="s">
        <v>758</v>
      </c>
      <c r="AD3505" t="s">
        <v>1176</v>
      </c>
      <c r="AE3505" t="s">
        <v>768</v>
      </c>
      <c r="AF3505" t="s">
        <v>882</v>
      </c>
      <c r="AG3505" t="s">
        <v>761</v>
      </c>
      <c r="AH3505" t="s">
        <v>762</v>
      </c>
      <c r="AI3505" t="s">
        <v>883</v>
      </c>
      <c r="AJ3505">
        <v>-133.77000000000001</v>
      </c>
      <c r="AK3505">
        <v>0</v>
      </c>
      <c r="AL3505">
        <v>0</v>
      </c>
      <c r="AM3505" t="s">
        <v>764</v>
      </c>
      <c r="AN3505" t="s">
        <v>764</v>
      </c>
      <c r="AO3505" t="s">
        <v>764</v>
      </c>
    </row>
    <row r="3506" spans="1:41" x14ac:dyDescent="0.35">
      <c r="A3506">
        <v>1023877</v>
      </c>
      <c r="B3506" t="s">
        <v>740</v>
      </c>
      <c r="C3506" t="s">
        <v>741</v>
      </c>
      <c r="D3506" t="s">
        <v>408</v>
      </c>
      <c r="E3506" t="s">
        <v>554</v>
      </c>
      <c r="F3506" t="s">
        <v>834</v>
      </c>
      <c r="G3506">
        <v>2021</v>
      </c>
      <c r="H3506">
        <v>4</v>
      </c>
      <c r="I3506" t="s">
        <v>743</v>
      </c>
      <c r="J3506" s="29">
        <v>44313</v>
      </c>
      <c r="K3506" t="s">
        <v>744</v>
      </c>
      <c r="L3506" t="s">
        <v>847</v>
      </c>
      <c r="M3506" t="s">
        <v>848</v>
      </c>
      <c r="N3506" t="s">
        <v>849</v>
      </c>
      <c r="O3506" t="s">
        <v>850</v>
      </c>
      <c r="P3506" t="s">
        <v>673</v>
      </c>
      <c r="Q3506" t="s">
        <v>749</v>
      </c>
      <c r="R3506" t="s">
        <v>544</v>
      </c>
      <c r="S3506" t="s">
        <v>1038</v>
      </c>
      <c r="T3506" t="s">
        <v>751</v>
      </c>
      <c r="U3506" t="s">
        <v>752</v>
      </c>
      <c r="V3506" t="s">
        <v>753</v>
      </c>
      <c r="W3506" t="s">
        <v>435</v>
      </c>
      <c r="X3506" t="s">
        <v>1182</v>
      </c>
      <c r="Y3506" t="s">
        <v>755</v>
      </c>
      <c r="Z3506" t="s">
        <v>380</v>
      </c>
      <c r="AA3506" t="s">
        <v>1175</v>
      </c>
      <c r="AB3506" t="s">
        <v>1176</v>
      </c>
      <c r="AC3506" t="s">
        <v>758</v>
      </c>
      <c r="AD3506" t="s">
        <v>1176</v>
      </c>
      <c r="AE3506" t="s">
        <v>768</v>
      </c>
      <c r="AF3506" t="s">
        <v>882</v>
      </c>
      <c r="AG3506" t="s">
        <v>761</v>
      </c>
      <c r="AH3506" t="s">
        <v>762</v>
      </c>
      <c r="AI3506" t="s">
        <v>883</v>
      </c>
      <c r="AJ3506">
        <v>-1088.44</v>
      </c>
      <c r="AK3506">
        <v>0</v>
      </c>
      <c r="AL3506">
        <v>0</v>
      </c>
      <c r="AM3506" t="s">
        <v>764</v>
      </c>
      <c r="AN3506" t="s">
        <v>764</v>
      </c>
      <c r="AO3506" t="s">
        <v>764</v>
      </c>
    </row>
    <row r="3507" spans="1:41" x14ac:dyDescent="0.35">
      <c r="A3507">
        <v>1023882</v>
      </c>
      <c r="B3507" t="s">
        <v>740</v>
      </c>
      <c r="C3507" t="s">
        <v>741</v>
      </c>
      <c r="D3507" t="s">
        <v>408</v>
      </c>
      <c r="E3507" t="s">
        <v>559</v>
      </c>
      <c r="F3507" t="s">
        <v>834</v>
      </c>
      <c r="G3507">
        <v>2021</v>
      </c>
      <c r="H3507">
        <v>4</v>
      </c>
      <c r="I3507" t="s">
        <v>743</v>
      </c>
      <c r="J3507" s="29">
        <v>44313</v>
      </c>
      <c r="K3507" t="s">
        <v>744</v>
      </c>
      <c r="L3507" t="s">
        <v>847</v>
      </c>
      <c r="M3507" t="s">
        <v>848</v>
      </c>
      <c r="N3507" t="s">
        <v>849</v>
      </c>
      <c r="O3507" t="s">
        <v>850</v>
      </c>
      <c r="P3507" t="s">
        <v>673</v>
      </c>
      <c r="Q3507" t="s">
        <v>749</v>
      </c>
      <c r="R3507" t="s">
        <v>544</v>
      </c>
      <c r="S3507" t="s">
        <v>1038</v>
      </c>
      <c r="T3507" t="s">
        <v>751</v>
      </c>
      <c r="U3507" t="s">
        <v>752</v>
      </c>
      <c r="V3507" t="s">
        <v>753</v>
      </c>
      <c r="W3507" t="s">
        <v>469</v>
      </c>
      <c r="X3507" t="s">
        <v>1174</v>
      </c>
      <c r="Y3507" t="s">
        <v>755</v>
      </c>
      <c r="Z3507" t="s">
        <v>380</v>
      </c>
      <c r="AA3507" t="s">
        <v>1175</v>
      </c>
      <c r="AB3507" t="s">
        <v>1176</v>
      </c>
      <c r="AC3507" t="s">
        <v>758</v>
      </c>
      <c r="AD3507" t="s">
        <v>1176</v>
      </c>
      <c r="AE3507" t="s">
        <v>768</v>
      </c>
      <c r="AF3507" t="s">
        <v>882</v>
      </c>
      <c r="AG3507" t="s">
        <v>761</v>
      </c>
      <c r="AH3507" t="s">
        <v>762</v>
      </c>
      <c r="AI3507" t="s">
        <v>883</v>
      </c>
      <c r="AJ3507">
        <v>-435.34</v>
      </c>
      <c r="AK3507">
        <v>0</v>
      </c>
      <c r="AL3507">
        <v>0</v>
      </c>
      <c r="AM3507" t="s">
        <v>764</v>
      </c>
      <c r="AN3507" t="s">
        <v>764</v>
      </c>
      <c r="AO3507" t="s">
        <v>764</v>
      </c>
    </row>
    <row r="3508" spans="1:41" x14ac:dyDescent="0.35">
      <c r="A3508">
        <v>1024744</v>
      </c>
      <c r="B3508" t="s">
        <v>740</v>
      </c>
      <c r="C3508" t="s">
        <v>741</v>
      </c>
      <c r="D3508" t="s">
        <v>408</v>
      </c>
      <c r="E3508" t="s">
        <v>481</v>
      </c>
      <c r="F3508" t="s">
        <v>834</v>
      </c>
      <c r="G3508">
        <v>2021</v>
      </c>
      <c r="H3508">
        <v>4</v>
      </c>
      <c r="I3508" t="s">
        <v>743</v>
      </c>
      <c r="J3508" s="29">
        <v>44313</v>
      </c>
      <c r="K3508" t="s">
        <v>744</v>
      </c>
      <c r="L3508" t="s">
        <v>847</v>
      </c>
      <c r="M3508" t="s">
        <v>848</v>
      </c>
      <c r="N3508" t="s">
        <v>849</v>
      </c>
      <c r="O3508" t="s">
        <v>850</v>
      </c>
      <c r="P3508" t="s">
        <v>673</v>
      </c>
      <c r="Q3508" t="s">
        <v>749</v>
      </c>
      <c r="R3508" t="s">
        <v>471</v>
      </c>
      <c r="S3508" t="s">
        <v>1041</v>
      </c>
      <c r="T3508" t="s">
        <v>751</v>
      </c>
      <c r="U3508" t="s">
        <v>752</v>
      </c>
      <c r="V3508" t="s">
        <v>753</v>
      </c>
      <c r="W3508" t="s">
        <v>427</v>
      </c>
      <c r="X3508" t="s">
        <v>1179</v>
      </c>
      <c r="Y3508" t="s">
        <v>755</v>
      </c>
      <c r="Z3508" t="s">
        <v>380</v>
      </c>
      <c r="AA3508" t="s">
        <v>1175</v>
      </c>
      <c r="AB3508" t="s">
        <v>1176</v>
      </c>
      <c r="AC3508" t="s">
        <v>758</v>
      </c>
      <c r="AD3508" t="s">
        <v>1176</v>
      </c>
      <c r="AE3508" t="s">
        <v>472</v>
      </c>
      <c r="AF3508" t="s">
        <v>882</v>
      </c>
      <c r="AG3508" t="s">
        <v>761</v>
      </c>
      <c r="AH3508" t="s">
        <v>762</v>
      </c>
      <c r="AI3508" t="s">
        <v>883</v>
      </c>
      <c r="AJ3508">
        <v>-84.03</v>
      </c>
      <c r="AK3508">
        <v>0</v>
      </c>
      <c r="AL3508">
        <v>0</v>
      </c>
      <c r="AM3508" t="s">
        <v>764</v>
      </c>
      <c r="AN3508" t="s">
        <v>764</v>
      </c>
      <c r="AO3508" t="s">
        <v>764</v>
      </c>
    </row>
    <row r="3509" spans="1:41" x14ac:dyDescent="0.35">
      <c r="A3509">
        <v>1024746</v>
      </c>
      <c r="B3509" t="s">
        <v>740</v>
      </c>
      <c r="C3509" t="s">
        <v>741</v>
      </c>
      <c r="D3509" t="s">
        <v>408</v>
      </c>
      <c r="E3509" t="s">
        <v>482</v>
      </c>
      <c r="F3509" t="s">
        <v>834</v>
      </c>
      <c r="G3509">
        <v>2021</v>
      </c>
      <c r="H3509">
        <v>4</v>
      </c>
      <c r="I3509" t="s">
        <v>743</v>
      </c>
      <c r="J3509" s="29">
        <v>44313</v>
      </c>
      <c r="K3509" t="s">
        <v>744</v>
      </c>
      <c r="L3509" t="s">
        <v>847</v>
      </c>
      <c r="M3509" t="s">
        <v>848</v>
      </c>
      <c r="N3509" t="s">
        <v>849</v>
      </c>
      <c r="O3509" t="s">
        <v>850</v>
      </c>
      <c r="P3509" t="s">
        <v>673</v>
      </c>
      <c r="Q3509" t="s">
        <v>749</v>
      </c>
      <c r="R3509" t="s">
        <v>471</v>
      </c>
      <c r="S3509" t="s">
        <v>1041</v>
      </c>
      <c r="T3509" t="s">
        <v>751</v>
      </c>
      <c r="U3509" t="s">
        <v>752</v>
      </c>
      <c r="V3509" t="s">
        <v>753</v>
      </c>
      <c r="W3509" t="s">
        <v>429</v>
      </c>
      <c r="X3509" t="s">
        <v>1183</v>
      </c>
      <c r="Y3509" t="s">
        <v>755</v>
      </c>
      <c r="Z3509" t="s">
        <v>380</v>
      </c>
      <c r="AA3509" t="s">
        <v>1175</v>
      </c>
      <c r="AB3509" t="s">
        <v>1176</v>
      </c>
      <c r="AC3509" t="s">
        <v>758</v>
      </c>
      <c r="AD3509" t="s">
        <v>1176</v>
      </c>
      <c r="AE3509" t="s">
        <v>472</v>
      </c>
      <c r="AF3509" t="s">
        <v>882</v>
      </c>
      <c r="AG3509" t="s">
        <v>761</v>
      </c>
      <c r="AH3509" t="s">
        <v>762</v>
      </c>
      <c r="AI3509" t="s">
        <v>883</v>
      </c>
      <c r="AJ3509">
        <v>-146.76</v>
      </c>
      <c r="AK3509">
        <v>0</v>
      </c>
      <c r="AL3509">
        <v>0</v>
      </c>
      <c r="AM3509" t="s">
        <v>764</v>
      </c>
      <c r="AN3509" t="s">
        <v>764</v>
      </c>
      <c r="AO3509" t="s">
        <v>764</v>
      </c>
    </row>
    <row r="3510" spans="1:41" x14ac:dyDescent="0.35">
      <c r="A3510">
        <v>1024750</v>
      </c>
      <c r="B3510" t="s">
        <v>740</v>
      </c>
      <c r="C3510" t="s">
        <v>741</v>
      </c>
      <c r="D3510" t="s">
        <v>408</v>
      </c>
      <c r="E3510" t="s">
        <v>485</v>
      </c>
      <c r="F3510" t="s">
        <v>834</v>
      </c>
      <c r="G3510">
        <v>2021</v>
      </c>
      <c r="H3510">
        <v>4</v>
      </c>
      <c r="I3510" t="s">
        <v>743</v>
      </c>
      <c r="J3510" s="29">
        <v>44313</v>
      </c>
      <c r="K3510" t="s">
        <v>744</v>
      </c>
      <c r="L3510" t="s">
        <v>847</v>
      </c>
      <c r="M3510" t="s">
        <v>848</v>
      </c>
      <c r="N3510" t="s">
        <v>849</v>
      </c>
      <c r="O3510" t="s">
        <v>850</v>
      </c>
      <c r="P3510" t="s">
        <v>673</v>
      </c>
      <c r="Q3510" t="s">
        <v>749</v>
      </c>
      <c r="R3510" t="s">
        <v>471</v>
      </c>
      <c r="S3510" t="s">
        <v>1041</v>
      </c>
      <c r="T3510" t="s">
        <v>751</v>
      </c>
      <c r="U3510" t="s">
        <v>752</v>
      </c>
      <c r="V3510" t="s">
        <v>753</v>
      </c>
      <c r="W3510" t="s">
        <v>451</v>
      </c>
      <c r="X3510" t="s">
        <v>1186</v>
      </c>
      <c r="Y3510" t="s">
        <v>755</v>
      </c>
      <c r="Z3510" t="s">
        <v>380</v>
      </c>
      <c r="AA3510" t="s">
        <v>1175</v>
      </c>
      <c r="AB3510" t="s">
        <v>1176</v>
      </c>
      <c r="AC3510" t="s">
        <v>758</v>
      </c>
      <c r="AD3510" t="s">
        <v>1176</v>
      </c>
      <c r="AE3510" t="s">
        <v>472</v>
      </c>
      <c r="AF3510" t="s">
        <v>882</v>
      </c>
      <c r="AG3510" t="s">
        <v>761</v>
      </c>
      <c r="AH3510" t="s">
        <v>762</v>
      </c>
      <c r="AI3510" t="s">
        <v>883</v>
      </c>
      <c r="AJ3510">
        <v>-203.33</v>
      </c>
      <c r="AK3510">
        <v>0</v>
      </c>
      <c r="AL3510">
        <v>0</v>
      </c>
      <c r="AM3510" t="s">
        <v>764</v>
      </c>
      <c r="AN3510" t="s">
        <v>764</v>
      </c>
      <c r="AO3510" t="s">
        <v>764</v>
      </c>
    </row>
    <row r="3511" spans="1:41" x14ac:dyDescent="0.35">
      <c r="A3511">
        <v>1024747</v>
      </c>
      <c r="B3511" t="s">
        <v>740</v>
      </c>
      <c r="C3511" t="s">
        <v>741</v>
      </c>
      <c r="D3511" t="s">
        <v>408</v>
      </c>
      <c r="E3511" t="s">
        <v>483</v>
      </c>
      <c r="F3511" t="s">
        <v>834</v>
      </c>
      <c r="G3511">
        <v>2021</v>
      </c>
      <c r="H3511">
        <v>4</v>
      </c>
      <c r="I3511" t="s">
        <v>743</v>
      </c>
      <c r="J3511" s="29">
        <v>44313</v>
      </c>
      <c r="K3511" t="s">
        <v>744</v>
      </c>
      <c r="L3511" t="s">
        <v>847</v>
      </c>
      <c r="M3511" t="s">
        <v>848</v>
      </c>
      <c r="N3511" t="s">
        <v>849</v>
      </c>
      <c r="O3511" t="s">
        <v>850</v>
      </c>
      <c r="P3511" t="s">
        <v>673</v>
      </c>
      <c r="Q3511" t="s">
        <v>749</v>
      </c>
      <c r="R3511" t="s">
        <v>471</v>
      </c>
      <c r="S3511" t="s">
        <v>1041</v>
      </c>
      <c r="T3511" t="s">
        <v>751</v>
      </c>
      <c r="U3511" t="s">
        <v>752</v>
      </c>
      <c r="V3511" t="s">
        <v>753</v>
      </c>
      <c r="W3511" t="s">
        <v>433</v>
      </c>
      <c r="X3511" t="s">
        <v>1178</v>
      </c>
      <c r="Y3511" t="s">
        <v>755</v>
      </c>
      <c r="Z3511" t="s">
        <v>380</v>
      </c>
      <c r="AA3511" t="s">
        <v>1175</v>
      </c>
      <c r="AB3511" t="s">
        <v>1176</v>
      </c>
      <c r="AC3511" t="s">
        <v>758</v>
      </c>
      <c r="AD3511" t="s">
        <v>1176</v>
      </c>
      <c r="AE3511" t="s">
        <v>472</v>
      </c>
      <c r="AF3511" t="s">
        <v>882</v>
      </c>
      <c r="AG3511" t="s">
        <v>761</v>
      </c>
      <c r="AH3511" t="s">
        <v>762</v>
      </c>
      <c r="AI3511" t="s">
        <v>883</v>
      </c>
      <c r="AJ3511">
        <v>-134.57</v>
      </c>
      <c r="AK3511">
        <v>0</v>
      </c>
      <c r="AL3511">
        <v>0</v>
      </c>
      <c r="AM3511" t="s">
        <v>764</v>
      </c>
      <c r="AN3511" t="s">
        <v>764</v>
      </c>
      <c r="AO3511" t="s">
        <v>764</v>
      </c>
    </row>
    <row r="3512" spans="1:41" x14ac:dyDescent="0.35">
      <c r="A3512">
        <v>1024751</v>
      </c>
      <c r="B3512" t="s">
        <v>740</v>
      </c>
      <c r="C3512" t="s">
        <v>741</v>
      </c>
      <c r="D3512" t="s">
        <v>408</v>
      </c>
      <c r="E3512" t="s">
        <v>486</v>
      </c>
      <c r="F3512" t="s">
        <v>834</v>
      </c>
      <c r="G3512">
        <v>2021</v>
      </c>
      <c r="H3512">
        <v>4</v>
      </c>
      <c r="I3512" t="s">
        <v>743</v>
      </c>
      <c r="J3512" s="29">
        <v>44313</v>
      </c>
      <c r="K3512" t="s">
        <v>744</v>
      </c>
      <c r="L3512" t="s">
        <v>847</v>
      </c>
      <c r="M3512" t="s">
        <v>848</v>
      </c>
      <c r="N3512" t="s">
        <v>849</v>
      </c>
      <c r="O3512" t="s">
        <v>850</v>
      </c>
      <c r="P3512" t="s">
        <v>673</v>
      </c>
      <c r="Q3512" t="s">
        <v>749</v>
      </c>
      <c r="R3512" t="s">
        <v>471</v>
      </c>
      <c r="S3512" t="s">
        <v>1041</v>
      </c>
      <c r="T3512" t="s">
        <v>751</v>
      </c>
      <c r="U3512" t="s">
        <v>752</v>
      </c>
      <c r="V3512" t="s">
        <v>753</v>
      </c>
      <c r="W3512" t="s">
        <v>457</v>
      </c>
      <c r="X3512" t="s">
        <v>1181</v>
      </c>
      <c r="Y3512" t="s">
        <v>755</v>
      </c>
      <c r="Z3512" t="s">
        <v>380</v>
      </c>
      <c r="AA3512" t="s">
        <v>1175</v>
      </c>
      <c r="AB3512" t="s">
        <v>1176</v>
      </c>
      <c r="AC3512" t="s">
        <v>758</v>
      </c>
      <c r="AD3512" t="s">
        <v>1176</v>
      </c>
      <c r="AE3512" t="s">
        <v>472</v>
      </c>
      <c r="AF3512" t="s">
        <v>882</v>
      </c>
      <c r="AG3512" t="s">
        <v>761</v>
      </c>
      <c r="AH3512" t="s">
        <v>762</v>
      </c>
      <c r="AI3512" t="s">
        <v>883</v>
      </c>
      <c r="AJ3512">
        <v>-67.489999999999995</v>
      </c>
      <c r="AK3512">
        <v>0</v>
      </c>
      <c r="AL3512">
        <v>0</v>
      </c>
      <c r="AM3512" t="s">
        <v>764</v>
      </c>
      <c r="AN3512" t="s">
        <v>764</v>
      </c>
      <c r="AO3512" t="s">
        <v>764</v>
      </c>
    </row>
    <row r="3513" spans="1:41" x14ac:dyDescent="0.35">
      <c r="A3513">
        <v>1024752</v>
      </c>
      <c r="B3513" t="s">
        <v>740</v>
      </c>
      <c r="C3513" t="s">
        <v>741</v>
      </c>
      <c r="D3513" t="s">
        <v>408</v>
      </c>
      <c r="E3513" t="s">
        <v>487</v>
      </c>
      <c r="F3513" t="s">
        <v>834</v>
      </c>
      <c r="G3513">
        <v>2021</v>
      </c>
      <c r="H3513">
        <v>4</v>
      </c>
      <c r="I3513" t="s">
        <v>743</v>
      </c>
      <c r="J3513" s="29">
        <v>44313</v>
      </c>
      <c r="K3513" t="s">
        <v>744</v>
      </c>
      <c r="L3513" t="s">
        <v>847</v>
      </c>
      <c r="M3513" t="s">
        <v>848</v>
      </c>
      <c r="N3513" t="s">
        <v>849</v>
      </c>
      <c r="O3513" t="s">
        <v>850</v>
      </c>
      <c r="P3513" t="s">
        <v>673</v>
      </c>
      <c r="Q3513" t="s">
        <v>749</v>
      </c>
      <c r="R3513" t="s">
        <v>471</v>
      </c>
      <c r="S3513" t="s">
        <v>1041</v>
      </c>
      <c r="T3513" t="s">
        <v>751</v>
      </c>
      <c r="U3513" t="s">
        <v>752</v>
      </c>
      <c r="V3513" t="s">
        <v>753</v>
      </c>
      <c r="W3513" t="s">
        <v>467</v>
      </c>
      <c r="X3513" t="s">
        <v>1177</v>
      </c>
      <c r="Y3513" t="s">
        <v>755</v>
      </c>
      <c r="Z3513" t="s">
        <v>380</v>
      </c>
      <c r="AA3513" t="s">
        <v>1175</v>
      </c>
      <c r="AB3513" t="s">
        <v>1176</v>
      </c>
      <c r="AC3513" t="s">
        <v>758</v>
      </c>
      <c r="AD3513" t="s">
        <v>1176</v>
      </c>
      <c r="AE3513" t="s">
        <v>472</v>
      </c>
      <c r="AF3513" t="s">
        <v>882</v>
      </c>
      <c r="AG3513" t="s">
        <v>761</v>
      </c>
      <c r="AH3513" t="s">
        <v>762</v>
      </c>
      <c r="AI3513" t="s">
        <v>883</v>
      </c>
      <c r="AJ3513">
        <v>-304.18</v>
      </c>
      <c r="AK3513">
        <v>0</v>
      </c>
      <c r="AL3513">
        <v>0</v>
      </c>
      <c r="AM3513" t="s">
        <v>764</v>
      </c>
      <c r="AN3513" t="s">
        <v>764</v>
      </c>
      <c r="AO3513" t="s">
        <v>764</v>
      </c>
    </row>
    <row r="3514" spans="1:41" x14ac:dyDescent="0.35">
      <c r="A3514">
        <v>1024753</v>
      </c>
      <c r="B3514" t="s">
        <v>740</v>
      </c>
      <c r="C3514" t="s">
        <v>741</v>
      </c>
      <c r="D3514" t="s">
        <v>408</v>
      </c>
      <c r="E3514" t="s">
        <v>488</v>
      </c>
      <c r="F3514" t="s">
        <v>834</v>
      </c>
      <c r="G3514">
        <v>2021</v>
      </c>
      <c r="H3514">
        <v>4</v>
      </c>
      <c r="I3514" t="s">
        <v>743</v>
      </c>
      <c r="J3514" s="29">
        <v>44313</v>
      </c>
      <c r="K3514" t="s">
        <v>744</v>
      </c>
      <c r="L3514" t="s">
        <v>847</v>
      </c>
      <c r="M3514" t="s">
        <v>848</v>
      </c>
      <c r="N3514" t="s">
        <v>849</v>
      </c>
      <c r="O3514" t="s">
        <v>850</v>
      </c>
      <c r="P3514" t="s">
        <v>673</v>
      </c>
      <c r="Q3514" t="s">
        <v>749</v>
      </c>
      <c r="R3514" t="s">
        <v>471</v>
      </c>
      <c r="S3514" t="s">
        <v>1041</v>
      </c>
      <c r="T3514" t="s">
        <v>751</v>
      </c>
      <c r="U3514" t="s">
        <v>752</v>
      </c>
      <c r="V3514" t="s">
        <v>753</v>
      </c>
      <c r="W3514" t="s">
        <v>469</v>
      </c>
      <c r="X3514" t="s">
        <v>1174</v>
      </c>
      <c r="Y3514" t="s">
        <v>755</v>
      </c>
      <c r="Z3514" t="s">
        <v>380</v>
      </c>
      <c r="AA3514" t="s">
        <v>1175</v>
      </c>
      <c r="AB3514" t="s">
        <v>1176</v>
      </c>
      <c r="AC3514" t="s">
        <v>758</v>
      </c>
      <c r="AD3514" t="s">
        <v>1176</v>
      </c>
      <c r="AE3514" t="s">
        <v>472</v>
      </c>
      <c r="AF3514" t="s">
        <v>882</v>
      </c>
      <c r="AG3514" t="s">
        <v>761</v>
      </c>
      <c r="AH3514" t="s">
        <v>762</v>
      </c>
      <c r="AI3514" t="s">
        <v>883</v>
      </c>
      <c r="AJ3514">
        <v>-416.62</v>
      </c>
      <c r="AK3514">
        <v>0</v>
      </c>
      <c r="AL3514">
        <v>0</v>
      </c>
      <c r="AM3514" t="s">
        <v>764</v>
      </c>
      <c r="AN3514" t="s">
        <v>764</v>
      </c>
      <c r="AO3514" t="s">
        <v>764</v>
      </c>
    </row>
    <row r="3515" spans="1:41" x14ac:dyDescent="0.35">
      <c r="A3515">
        <v>1025004</v>
      </c>
      <c r="B3515" t="s">
        <v>740</v>
      </c>
      <c r="C3515" t="s">
        <v>741</v>
      </c>
      <c r="D3515" t="s">
        <v>408</v>
      </c>
      <c r="E3515" t="s">
        <v>410</v>
      </c>
      <c r="F3515" t="s">
        <v>834</v>
      </c>
      <c r="G3515">
        <v>2021</v>
      </c>
      <c r="H3515">
        <v>4</v>
      </c>
      <c r="I3515" t="s">
        <v>743</v>
      </c>
      <c r="J3515" s="29">
        <v>44313</v>
      </c>
      <c r="K3515" t="s">
        <v>744</v>
      </c>
      <c r="L3515" t="s">
        <v>847</v>
      </c>
      <c r="M3515" t="s">
        <v>848</v>
      </c>
      <c r="N3515" t="s">
        <v>849</v>
      </c>
      <c r="O3515" t="s">
        <v>850</v>
      </c>
      <c r="P3515" t="s">
        <v>673</v>
      </c>
      <c r="Q3515" t="s">
        <v>749</v>
      </c>
      <c r="R3515" t="s">
        <v>376</v>
      </c>
      <c r="S3515" t="s">
        <v>1042</v>
      </c>
      <c r="T3515" t="s">
        <v>751</v>
      </c>
      <c r="U3515" t="s">
        <v>752</v>
      </c>
      <c r="V3515" t="s">
        <v>753</v>
      </c>
      <c r="W3515" t="s">
        <v>411</v>
      </c>
      <c r="X3515" t="s">
        <v>1204</v>
      </c>
      <c r="Y3515" t="s">
        <v>755</v>
      </c>
      <c r="Z3515" t="s">
        <v>380</v>
      </c>
      <c r="AA3515" t="s">
        <v>1175</v>
      </c>
      <c r="AB3515" t="s">
        <v>1176</v>
      </c>
      <c r="AC3515" t="s">
        <v>758</v>
      </c>
      <c r="AD3515" t="s">
        <v>1176</v>
      </c>
      <c r="AE3515" t="s">
        <v>768</v>
      </c>
      <c r="AF3515" t="s">
        <v>882</v>
      </c>
      <c r="AG3515" t="s">
        <v>761</v>
      </c>
      <c r="AH3515" t="s">
        <v>762</v>
      </c>
      <c r="AI3515" t="s">
        <v>883</v>
      </c>
      <c r="AJ3515">
        <v>-560.54999999999995</v>
      </c>
      <c r="AK3515">
        <v>0</v>
      </c>
      <c r="AL3515">
        <v>0</v>
      </c>
      <c r="AM3515" t="s">
        <v>764</v>
      </c>
      <c r="AN3515" t="s">
        <v>764</v>
      </c>
      <c r="AO3515" t="s">
        <v>764</v>
      </c>
    </row>
    <row r="3516" spans="1:41" x14ac:dyDescent="0.35">
      <c r="A3516">
        <v>1025012</v>
      </c>
      <c r="B3516" t="s">
        <v>740</v>
      </c>
      <c r="C3516" t="s">
        <v>741</v>
      </c>
      <c r="D3516" t="s">
        <v>408</v>
      </c>
      <c r="E3516" t="s">
        <v>426</v>
      </c>
      <c r="F3516" t="s">
        <v>834</v>
      </c>
      <c r="G3516">
        <v>2021</v>
      </c>
      <c r="H3516">
        <v>4</v>
      </c>
      <c r="I3516" t="s">
        <v>743</v>
      </c>
      <c r="J3516" s="29">
        <v>44313</v>
      </c>
      <c r="K3516" t="s">
        <v>744</v>
      </c>
      <c r="L3516" t="s">
        <v>847</v>
      </c>
      <c r="M3516" t="s">
        <v>848</v>
      </c>
      <c r="N3516" t="s">
        <v>849</v>
      </c>
      <c r="O3516" t="s">
        <v>850</v>
      </c>
      <c r="P3516" t="s">
        <v>673</v>
      </c>
      <c r="Q3516" t="s">
        <v>749</v>
      </c>
      <c r="R3516" t="s">
        <v>376</v>
      </c>
      <c r="S3516" t="s">
        <v>1042</v>
      </c>
      <c r="T3516" t="s">
        <v>751</v>
      </c>
      <c r="U3516" t="s">
        <v>752</v>
      </c>
      <c r="V3516" t="s">
        <v>753</v>
      </c>
      <c r="W3516" t="s">
        <v>427</v>
      </c>
      <c r="X3516" t="s">
        <v>1179</v>
      </c>
      <c r="Y3516" t="s">
        <v>755</v>
      </c>
      <c r="Z3516" t="s">
        <v>380</v>
      </c>
      <c r="AA3516" t="s">
        <v>1175</v>
      </c>
      <c r="AB3516" t="s">
        <v>1176</v>
      </c>
      <c r="AC3516" t="s">
        <v>758</v>
      </c>
      <c r="AD3516" t="s">
        <v>1176</v>
      </c>
      <c r="AE3516" t="s">
        <v>768</v>
      </c>
      <c r="AF3516" t="s">
        <v>882</v>
      </c>
      <c r="AG3516" t="s">
        <v>761</v>
      </c>
      <c r="AH3516" t="s">
        <v>762</v>
      </c>
      <c r="AI3516" t="s">
        <v>883</v>
      </c>
      <c r="AJ3516">
        <v>-4569.82</v>
      </c>
      <c r="AK3516">
        <v>0</v>
      </c>
      <c r="AL3516">
        <v>0</v>
      </c>
      <c r="AM3516" t="s">
        <v>764</v>
      </c>
      <c r="AN3516" t="s">
        <v>764</v>
      </c>
      <c r="AO3516" t="s">
        <v>764</v>
      </c>
    </row>
    <row r="3517" spans="1:41" x14ac:dyDescent="0.35">
      <c r="A3517">
        <v>1025013</v>
      </c>
      <c r="B3517" t="s">
        <v>740</v>
      </c>
      <c r="C3517" t="s">
        <v>741</v>
      </c>
      <c r="D3517" t="s">
        <v>408</v>
      </c>
      <c r="E3517" t="s">
        <v>428</v>
      </c>
      <c r="F3517" t="s">
        <v>834</v>
      </c>
      <c r="G3517">
        <v>2021</v>
      </c>
      <c r="H3517">
        <v>4</v>
      </c>
      <c r="I3517" t="s">
        <v>743</v>
      </c>
      <c r="J3517" s="29">
        <v>44313</v>
      </c>
      <c r="K3517" t="s">
        <v>744</v>
      </c>
      <c r="L3517" t="s">
        <v>847</v>
      </c>
      <c r="M3517" t="s">
        <v>848</v>
      </c>
      <c r="N3517" t="s">
        <v>849</v>
      </c>
      <c r="O3517" t="s">
        <v>850</v>
      </c>
      <c r="P3517" t="s">
        <v>673</v>
      </c>
      <c r="Q3517" t="s">
        <v>749</v>
      </c>
      <c r="R3517" t="s">
        <v>376</v>
      </c>
      <c r="S3517" t="s">
        <v>1042</v>
      </c>
      <c r="T3517" t="s">
        <v>751</v>
      </c>
      <c r="U3517" t="s">
        <v>752</v>
      </c>
      <c r="V3517" t="s">
        <v>753</v>
      </c>
      <c r="W3517" t="s">
        <v>429</v>
      </c>
      <c r="X3517" t="s">
        <v>1183</v>
      </c>
      <c r="Y3517" t="s">
        <v>755</v>
      </c>
      <c r="Z3517" t="s">
        <v>380</v>
      </c>
      <c r="AA3517" t="s">
        <v>1175</v>
      </c>
      <c r="AB3517" t="s">
        <v>1176</v>
      </c>
      <c r="AC3517" t="s">
        <v>758</v>
      </c>
      <c r="AD3517" t="s">
        <v>1176</v>
      </c>
      <c r="AE3517" t="s">
        <v>768</v>
      </c>
      <c r="AF3517" t="s">
        <v>882</v>
      </c>
      <c r="AG3517" t="s">
        <v>761</v>
      </c>
      <c r="AH3517" t="s">
        <v>762</v>
      </c>
      <c r="AI3517" t="s">
        <v>883</v>
      </c>
      <c r="AJ3517">
        <v>-3396.48</v>
      </c>
      <c r="AK3517">
        <v>0</v>
      </c>
      <c r="AL3517">
        <v>0</v>
      </c>
      <c r="AM3517" t="s">
        <v>764</v>
      </c>
      <c r="AN3517" t="s">
        <v>764</v>
      </c>
      <c r="AO3517" t="s">
        <v>764</v>
      </c>
    </row>
    <row r="3518" spans="1:41" x14ac:dyDescent="0.35">
      <c r="A3518">
        <v>1025014</v>
      </c>
      <c r="B3518" t="s">
        <v>740</v>
      </c>
      <c r="C3518" t="s">
        <v>741</v>
      </c>
      <c r="D3518" t="s">
        <v>408</v>
      </c>
      <c r="E3518" t="s">
        <v>432</v>
      </c>
      <c r="F3518" t="s">
        <v>834</v>
      </c>
      <c r="G3518">
        <v>2021</v>
      </c>
      <c r="H3518">
        <v>4</v>
      </c>
      <c r="I3518" t="s">
        <v>743</v>
      </c>
      <c r="J3518" s="29">
        <v>44313</v>
      </c>
      <c r="K3518" t="s">
        <v>744</v>
      </c>
      <c r="L3518" t="s">
        <v>847</v>
      </c>
      <c r="M3518" t="s">
        <v>848</v>
      </c>
      <c r="N3518" t="s">
        <v>849</v>
      </c>
      <c r="O3518" t="s">
        <v>850</v>
      </c>
      <c r="P3518" t="s">
        <v>673</v>
      </c>
      <c r="Q3518" t="s">
        <v>749</v>
      </c>
      <c r="R3518" t="s">
        <v>376</v>
      </c>
      <c r="S3518" t="s">
        <v>1042</v>
      </c>
      <c r="T3518" t="s">
        <v>751</v>
      </c>
      <c r="U3518" t="s">
        <v>752</v>
      </c>
      <c r="V3518" t="s">
        <v>753</v>
      </c>
      <c r="W3518" t="s">
        <v>433</v>
      </c>
      <c r="X3518" t="s">
        <v>1178</v>
      </c>
      <c r="Y3518" t="s">
        <v>755</v>
      </c>
      <c r="Z3518" t="s">
        <v>380</v>
      </c>
      <c r="AA3518" t="s">
        <v>1175</v>
      </c>
      <c r="AB3518" t="s">
        <v>1176</v>
      </c>
      <c r="AC3518" t="s">
        <v>758</v>
      </c>
      <c r="AD3518" t="s">
        <v>1176</v>
      </c>
      <c r="AE3518" t="s">
        <v>768</v>
      </c>
      <c r="AF3518" t="s">
        <v>882</v>
      </c>
      <c r="AG3518" t="s">
        <v>761</v>
      </c>
      <c r="AH3518" t="s">
        <v>762</v>
      </c>
      <c r="AI3518" t="s">
        <v>883</v>
      </c>
      <c r="AJ3518">
        <v>-5540.16</v>
      </c>
      <c r="AK3518">
        <v>0</v>
      </c>
      <c r="AL3518">
        <v>0</v>
      </c>
      <c r="AM3518" t="s">
        <v>764</v>
      </c>
      <c r="AN3518" t="s">
        <v>764</v>
      </c>
      <c r="AO3518" t="s">
        <v>764</v>
      </c>
    </row>
    <row r="3519" spans="1:41" x14ac:dyDescent="0.35">
      <c r="A3519">
        <v>1025029</v>
      </c>
      <c r="B3519" t="s">
        <v>740</v>
      </c>
      <c r="C3519" t="s">
        <v>741</v>
      </c>
      <c r="D3519" t="s">
        <v>408</v>
      </c>
      <c r="E3519" t="s">
        <v>466</v>
      </c>
      <c r="F3519" t="s">
        <v>834</v>
      </c>
      <c r="G3519">
        <v>2021</v>
      </c>
      <c r="H3519">
        <v>4</v>
      </c>
      <c r="I3519" t="s">
        <v>743</v>
      </c>
      <c r="J3519" s="29">
        <v>44313</v>
      </c>
      <c r="K3519" t="s">
        <v>744</v>
      </c>
      <c r="L3519" t="s">
        <v>847</v>
      </c>
      <c r="M3519" t="s">
        <v>848</v>
      </c>
      <c r="N3519" t="s">
        <v>849</v>
      </c>
      <c r="O3519" t="s">
        <v>850</v>
      </c>
      <c r="P3519" t="s">
        <v>673</v>
      </c>
      <c r="Q3519" t="s">
        <v>749</v>
      </c>
      <c r="R3519" t="s">
        <v>376</v>
      </c>
      <c r="S3519" t="s">
        <v>1042</v>
      </c>
      <c r="T3519" t="s">
        <v>751</v>
      </c>
      <c r="U3519" t="s">
        <v>752</v>
      </c>
      <c r="V3519" t="s">
        <v>753</v>
      </c>
      <c r="W3519" t="s">
        <v>467</v>
      </c>
      <c r="X3519" t="s">
        <v>1177</v>
      </c>
      <c r="Y3519" t="s">
        <v>755</v>
      </c>
      <c r="Z3519" t="s">
        <v>380</v>
      </c>
      <c r="AA3519" t="s">
        <v>1175</v>
      </c>
      <c r="AB3519" t="s">
        <v>1176</v>
      </c>
      <c r="AC3519" t="s">
        <v>758</v>
      </c>
      <c r="AD3519" t="s">
        <v>1176</v>
      </c>
      <c r="AE3519" t="s">
        <v>768</v>
      </c>
      <c r="AF3519" t="s">
        <v>882</v>
      </c>
      <c r="AG3519" t="s">
        <v>761</v>
      </c>
      <c r="AH3519" t="s">
        <v>762</v>
      </c>
      <c r="AI3519" t="s">
        <v>883</v>
      </c>
      <c r="AJ3519">
        <v>-6122.03</v>
      </c>
      <c r="AK3519">
        <v>0</v>
      </c>
      <c r="AL3519">
        <v>0</v>
      </c>
      <c r="AM3519" t="s">
        <v>764</v>
      </c>
      <c r="AN3519" t="s">
        <v>764</v>
      </c>
      <c r="AO3519" t="s">
        <v>764</v>
      </c>
    </row>
    <row r="3520" spans="1:41" x14ac:dyDescent="0.35">
      <c r="A3520">
        <v>1025030</v>
      </c>
      <c r="B3520" t="s">
        <v>740</v>
      </c>
      <c r="C3520" t="s">
        <v>741</v>
      </c>
      <c r="D3520" t="s">
        <v>408</v>
      </c>
      <c r="E3520" t="s">
        <v>468</v>
      </c>
      <c r="F3520" t="s">
        <v>834</v>
      </c>
      <c r="G3520">
        <v>2021</v>
      </c>
      <c r="H3520">
        <v>4</v>
      </c>
      <c r="I3520" t="s">
        <v>743</v>
      </c>
      <c r="J3520" s="29">
        <v>44313</v>
      </c>
      <c r="K3520" t="s">
        <v>744</v>
      </c>
      <c r="L3520" t="s">
        <v>847</v>
      </c>
      <c r="M3520" t="s">
        <v>848</v>
      </c>
      <c r="N3520" t="s">
        <v>849</v>
      </c>
      <c r="O3520" t="s">
        <v>850</v>
      </c>
      <c r="P3520" t="s">
        <v>673</v>
      </c>
      <c r="Q3520" t="s">
        <v>749</v>
      </c>
      <c r="R3520" t="s">
        <v>376</v>
      </c>
      <c r="S3520" t="s">
        <v>1042</v>
      </c>
      <c r="T3520" t="s">
        <v>751</v>
      </c>
      <c r="U3520" t="s">
        <v>752</v>
      </c>
      <c r="V3520" t="s">
        <v>753</v>
      </c>
      <c r="W3520" t="s">
        <v>469</v>
      </c>
      <c r="X3520" t="s">
        <v>1174</v>
      </c>
      <c r="Y3520" t="s">
        <v>755</v>
      </c>
      <c r="Z3520" t="s">
        <v>380</v>
      </c>
      <c r="AA3520" t="s">
        <v>1175</v>
      </c>
      <c r="AB3520" t="s">
        <v>1176</v>
      </c>
      <c r="AC3520" t="s">
        <v>758</v>
      </c>
      <c r="AD3520" t="s">
        <v>1176</v>
      </c>
      <c r="AE3520" t="s">
        <v>768</v>
      </c>
      <c r="AF3520" t="s">
        <v>882</v>
      </c>
      <c r="AG3520" t="s">
        <v>761</v>
      </c>
      <c r="AH3520" t="s">
        <v>762</v>
      </c>
      <c r="AI3520" t="s">
        <v>883</v>
      </c>
      <c r="AJ3520">
        <v>-10811.21</v>
      </c>
      <c r="AK3520">
        <v>0</v>
      </c>
      <c r="AL3520">
        <v>0</v>
      </c>
      <c r="AM3520" t="s">
        <v>764</v>
      </c>
      <c r="AN3520" t="s">
        <v>764</v>
      </c>
      <c r="AO3520" t="s">
        <v>764</v>
      </c>
    </row>
    <row r="3521" spans="1:41" x14ac:dyDescent="0.35">
      <c r="A3521">
        <v>1027528</v>
      </c>
      <c r="B3521" t="s">
        <v>740</v>
      </c>
      <c r="C3521" t="s">
        <v>741</v>
      </c>
      <c r="D3521" t="s">
        <v>408</v>
      </c>
      <c r="E3521" t="s">
        <v>568</v>
      </c>
      <c r="F3521" t="s">
        <v>834</v>
      </c>
      <c r="G3521">
        <v>2021</v>
      </c>
      <c r="H3521">
        <v>4</v>
      </c>
      <c r="I3521" t="s">
        <v>743</v>
      </c>
      <c r="J3521" s="29">
        <v>44313</v>
      </c>
      <c r="K3521" t="s">
        <v>744</v>
      </c>
      <c r="L3521" t="s">
        <v>847</v>
      </c>
      <c r="M3521" t="s">
        <v>848</v>
      </c>
      <c r="N3521" t="s">
        <v>849</v>
      </c>
      <c r="O3521" t="s">
        <v>850</v>
      </c>
      <c r="P3521" t="s">
        <v>673</v>
      </c>
      <c r="Q3521" t="s">
        <v>749</v>
      </c>
      <c r="R3521" t="s">
        <v>561</v>
      </c>
      <c r="S3521" t="s">
        <v>1037</v>
      </c>
      <c r="T3521" t="s">
        <v>751</v>
      </c>
      <c r="U3521" t="s">
        <v>752</v>
      </c>
      <c r="V3521" t="s">
        <v>753</v>
      </c>
      <c r="W3521" t="s">
        <v>427</v>
      </c>
      <c r="X3521" t="s">
        <v>1179</v>
      </c>
      <c r="Y3521" t="s">
        <v>755</v>
      </c>
      <c r="Z3521" t="s">
        <v>380</v>
      </c>
      <c r="AA3521" t="s">
        <v>1175</v>
      </c>
      <c r="AB3521" t="s">
        <v>1176</v>
      </c>
      <c r="AC3521" t="s">
        <v>758</v>
      </c>
      <c r="AD3521" t="s">
        <v>1176</v>
      </c>
      <c r="AE3521" t="s">
        <v>562</v>
      </c>
      <c r="AF3521" t="s">
        <v>882</v>
      </c>
      <c r="AG3521" t="s">
        <v>761</v>
      </c>
      <c r="AH3521" t="s">
        <v>762</v>
      </c>
      <c r="AI3521" t="s">
        <v>883</v>
      </c>
      <c r="AJ3521">
        <v>-744.17</v>
      </c>
      <c r="AK3521">
        <v>0</v>
      </c>
      <c r="AL3521">
        <v>0</v>
      </c>
      <c r="AM3521" t="s">
        <v>764</v>
      </c>
      <c r="AN3521" t="s">
        <v>764</v>
      </c>
      <c r="AO3521" t="s">
        <v>764</v>
      </c>
    </row>
    <row r="3522" spans="1:41" x14ac:dyDescent="0.35">
      <c r="A3522">
        <v>1027529</v>
      </c>
      <c r="B3522" t="s">
        <v>740</v>
      </c>
      <c r="C3522" t="s">
        <v>741</v>
      </c>
      <c r="D3522" t="s">
        <v>408</v>
      </c>
      <c r="E3522" t="s">
        <v>569</v>
      </c>
      <c r="F3522" t="s">
        <v>834</v>
      </c>
      <c r="G3522">
        <v>2021</v>
      </c>
      <c r="H3522">
        <v>4</v>
      </c>
      <c r="I3522" t="s">
        <v>743</v>
      </c>
      <c r="J3522" s="29">
        <v>44313</v>
      </c>
      <c r="K3522" t="s">
        <v>744</v>
      </c>
      <c r="L3522" t="s">
        <v>847</v>
      </c>
      <c r="M3522" t="s">
        <v>848</v>
      </c>
      <c r="N3522" t="s">
        <v>849</v>
      </c>
      <c r="O3522" t="s">
        <v>850</v>
      </c>
      <c r="P3522" t="s">
        <v>673</v>
      </c>
      <c r="Q3522" t="s">
        <v>749</v>
      </c>
      <c r="R3522" t="s">
        <v>561</v>
      </c>
      <c r="S3522" t="s">
        <v>1037</v>
      </c>
      <c r="T3522" t="s">
        <v>751</v>
      </c>
      <c r="U3522" t="s">
        <v>752</v>
      </c>
      <c r="V3522" t="s">
        <v>753</v>
      </c>
      <c r="W3522" t="s">
        <v>433</v>
      </c>
      <c r="X3522" t="s">
        <v>1178</v>
      </c>
      <c r="Y3522" t="s">
        <v>755</v>
      </c>
      <c r="Z3522" t="s">
        <v>380</v>
      </c>
      <c r="AA3522" t="s">
        <v>1175</v>
      </c>
      <c r="AB3522" t="s">
        <v>1176</v>
      </c>
      <c r="AC3522" t="s">
        <v>758</v>
      </c>
      <c r="AD3522" t="s">
        <v>1176</v>
      </c>
      <c r="AE3522" t="s">
        <v>562</v>
      </c>
      <c r="AF3522" t="s">
        <v>882</v>
      </c>
      <c r="AG3522" t="s">
        <v>761</v>
      </c>
      <c r="AH3522" t="s">
        <v>762</v>
      </c>
      <c r="AI3522" t="s">
        <v>883</v>
      </c>
      <c r="AJ3522">
        <v>-148.44999999999999</v>
      </c>
      <c r="AK3522">
        <v>0</v>
      </c>
      <c r="AL3522">
        <v>0</v>
      </c>
      <c r="AM3522" t="s">
        <v>764</v>
      </c>
      <c r="AN3522" t="s">
        <v>764</v>
      </c>
      <c r="AO3522" t="s">
        <v>764</v>
      </c>
    </row>
    <row r="3523" spans="1:41" x14ac:dyDescent="0.35">
      <c r="A3523">
        <v>1027530</v>
      </c>
      <c r="B3523" t="s">
        <v>740</v>
      </c>
      <c r="C3523" t="s">
        <v>741</v>
      </c>
      <c r="D3523" t="s">
        <v>408</v>
      </c>
      <c r="E3523" t="s">
        <v>571</v>
      </c>
      <c r="F3523" t="s">
        <v>834</v>
      </c>
      <c r="G3523">
        <v>2021</v>
      </c>
      <c r="H3523">
        <v>4</v>
      </c>
      <c r="I3523" t="s">
        <v>743</v>
      </c>
      <c r="J3523" s="29">
        <v>44313</v>
      </c>
      <c r="K3523" t="s">
        <v>744</v>
      </c>
      <c r="L3523" t="s">
        <v>847</v>
      </c>
      <c r="M3523" t="s">
        <v>848</v>
      </c>
      <c r="N3523" t="s">
        <v>849</v>
      </c>
      <c r="O3523" t="s">
        <v>850</v>
      </c>
      <c r="P3523" t="s">
        <v>673</v>
      </c>
      <c r="Q3523" t="s">
        <v>749</v>
      </c>
      <c r="R3523" t="s">
        <v>561</v>
      </c>
      <c r="S3523" t="s">
        <v>1037</v>
      </c>
      <c r="T3523" t="s">
        <v>751</v>
      </c>
      <c r="U3523" t="s">
        <v>752</v>
      </c>
      <c r="V3523" t="s">
        <v>753</v>
      </c>
      <c r="W3523" t="s">
        <v>467</v>
      </c>
      <c r="X3523" t="s">
        <v>1177</v>
      </c>
      <c r="Y3523" t="s">
        <v>755</v>
      </c>
      <c r="Z3523" t="s">
        <v>380</v>
      </c>
      <c r="AA3523" t="s">
        <v>1175</v>
      </c>
      <c r="AB3523" t="s">
        <v>1176</v>
      </c>
      <c r="AC3523" t="s">
        <v>758</v>
      </c>
      <c r="AD3523" t="s">
        <v>1176</v>
      </c>
      <c r="AE3523" t="s">
        <v>562</v>
      </c>
      <c r="AF3523" t="s">
        <v>882</v>
      </c>
      <c r="AG3523" t="s">
        <v>761</v>
      </c>
      <c r="AH3523" t="s">
        <v>762</v>
      </c>
      <c r="AI3523" t="s">
        <v>883</v>
      </c>
      <c r="AJ3523">
        <v>-79.84</v>
      </c>
      <c r="AK3523">
        <v>0</v>
      </c>
      <c r="AL3523">
        <v>0</v>
      </c>
      <c r="AM3523" t="s">
        <v>764</v>
      </c>
      <c r="AN3523" t="s">
        <v>764</v>
      </c>
      <c r="AO3523" t="s">
        <v>764</v>
      </c>
    </row>
    <row r="3524" spans="1:41" x14ac:dyDescent="0.35">
      <c r="A3524">
        <v>1027531</v>
      </c>
      <c r="B3524" t="s">
        <v>740</v>
      </c>
      <c r="C3524" t="s">
        <v>741</v>
      </c>
      <c r="D3524" t="s">
        <v>408</v>
      </c>
      <c r="E3524" t="s">
        <v>572</v>
      </c>
      <c r="F3524" t="s">
        <v>834</v>
      </c>
      <c r="G3524">
        <v>2021</v>
      </c>
      <c r="H3524">
        <v>4</v>
      </c>
      <c r="I3524" t="s">
        <v>743</v>
      </c>
      <c r="J3524" s="29">
        <v>44313</v>
      </c>
      <c r="K3524" t="s">
        <v>744</v>
      </c>
      <c r="L3524" t="s">
        <v>847</v>
      </c>
      <c r="M3524" t="s">
        <v>848</v>
      </c>
      <c r="N3524" t="s">
        <v>849</v>
      </c>
      <c r="O3524" t="s">
        <v>850</v>
      </c>
      <c r="P3524" t="s">
        <v>673</v>
      </c>
      <c r="Q3524" t="s">
        <v>749</v>
      </c>
      <c r="R3524" t="s">
        <v>561</v>
      </c>
      <c r="S3524" t="s">
        <v>1037</v>
      </c>
      <c r="T3524" t="s">
        <v>751</v>
      </c>
      <c r="U3524" t="s">
        <v>752</v>
      </c>
      <c r="V3524" t="s">
        <v>753</v>
      </c>
      <c r="W3524" t="s">
        <v>469</v>
      </c>
      <c r="X3524" t="s">
        <v>1174</v>
      </c>
      <c r="Y3524" t="s">
        <v>755</v>
      </c>
      <c r="Z3524" t="s">
        <v>380</v>
      </c>
      <c r="AA3524" t="s">
        <v>1175</v>
      </c>
      <c r="AB3524" t="s">
        <v>1176</v>
      </c>
      <c r="AC3524" t="s">
        <v>758</v>
      </c>
      <c r="AD3524" t="s">
        <v>1176</v>
      </c>
      <c r="AE3524" t="s">
        <v>562</v>
      </c>
      <c r="AF3524" t="s">
        <v>882</v>
      </c>
      <c r="AG3524" t="s">
        <v>761</v>
      </c>
      <c r="AH3524" t="s">
        <v>762</v>
      </c>
      <c r="AI3524" t="s">
        <v>883</v>
      </c>
      <c r="AJ3524">
        <v>-42.18</v>
      </c>
      <c r="AK3524">
        <v>0</v>
      </c>
      <c r="AL3524">
        <v>0</v>
      </c>
      <c r="AM3524" t="s">
        <v>764</v>
      </c>
      <c r="AN3524" t="s">
        <v>764</v>
      </c>
      <c r="AO3524" t="s">
        <v>764</v>
      </c>
    </row>
    <row r="3525" spans="1:41" x14ac:dyDescent="0.35">
      <c r="A3525">
        <v>1060735</v>
      </c>
      <c r="B3525" t="s">
        <v>740</v>
      </c>
      <c r="C3525" t="s">
        <v>741</v>
      </c>
      <c r="D3525" t="s">
        <v>408</v>
      </c>
      <c r="E3525" t="s">
        <v>450</v>
      </c>
      <c r="F3525" t="s">
        <v>834</v>
      </c>
      <c r="G3525">
        <v>2021</v>
      </c>
      <c r="H3525">
        <v>4</v>
      </c>
      <c r="I3525" t="s">
        <v>743</v>
      </c>
      <c r="J3525" s="29">
        <v>44313</v>
      </c>
      <c r="K3525" t="s">
        <v>744</v>
      </c>
      <c r="L3525" t="s">
        <v>847</v>
      </c>
      <c r="M3525" t="s">
        <v>848</v>
      </c>
      <c r="N3525" t="s">
        <v>849</v>
      </c>
      <c r="O3525" t="s">
        <v>850</v>
      </c>
      <c r="P3525" t="s">
        <v>673</v>
      </c>
      <c r="Q3525" t="s">
        <v>749</v>
      </c>
      <c r="R3525" t="s">
        <v>376</v>
      </c>
      <c r="S3525" t="s">
        <v>1042</v>
      </c>
      <c r="T3525" t="s">
        <v>751</v>
      </c>
      <c r="U3525" t="s">
        <v>752</v>
      </c>
      <c r="V3525" t="s">
        <v>753</v>
      </c>
      <c r="W3525" t="s">
        <v>451</v>
      </c>
      <c r="X3525" t="s">
        <v>1186</v>
      </c>
      <c r="Y3525" t="s">
        <v>755</v>
      </c>
      <c r="Z3525" t="s">
        <v>380</v>
      </c>
      <c r="AA3525" t="s">
        <v>1175</v>
      </c>
      <c r="AB3525" t="s">
        <v>1176</v>
      </c>
      <c r="AC3525" t="s">
        <v>758</v>
      </c>
      <c r="AD3525" t="s">
        <v>1176</v>
      </c>
      <c r="AE3525" t="s">
        <v>768</v>
      </c>
      <c r="AF3525" t="s">
        <v>882</v>
      </c>
      <c r="AG3525" t="s">
        <v>761</v>
      </c>
      <c r="AH3525" t="s">
        <v>762</v>
      </c>
      <c r="AI3525" t="s">
        <v>883</v>
      </c>
      <c r="AJ3525">
        <v>-652.71</v>
      </c>
      <c r="AK3525">
        <v>0</v>
      </c>
      <c r="AL3525">
        <v>0</v>
      </c>
      <c r="AM3525" t="s">
        <v>764</v>
      </c>
      <c r="AN3525" t="s">
        <v>764</v>
      </c>
      <c r="AO3525" t="s">
        <v>764</v>
      </c>
    </row>
    <row r="3526" spans="1:41" x14ac:dyDescent="0.35">
      <c r="A3526">
        <v>1060736</v>
      </c>
      <c r="B3526" t="s">
        <v>740</v>
      </c>
      <c r="C3526" t="s">
        <v>741</v>
      </c>
      <c r="D3526" t="s">
        <v>408</v>
      </c>
      <c r="E3526" t="s">
        <v>456</v>
      </c>
      <c r="F3526" t="s">
        <v>834</v>
      </c>
      <c r="G3526">
        <v>2021</v>
      </c>
      <c r="H3526">
        <v>4</v>
      </c>
      <c r="I3526" t="s">
        <v>743</v>
      </c>
      <c r="J3526" s="29">
        <v>44313</v>
      </c>
      <c r="K3526" t="s">
        <v>744</v>
      </c>
      <c r="L3526" t="s">
        <v>847</v>
      </c>
      <c r="M3526" t="s">
        <v>848</v>
      </c>
      <c r="N3526" t="s">
        <v>849</v>
      </c>
      <c r="O3526" t="s">
        <v>850</v>
      </c>
      <c r="P3526" t="s">
        <v>673</v>
      </c>
      <c r="Q3526" t="s">
        <v>749</v>
      </c>
      <c r="R3526" t="s">
        <v>376</v>
      </c>
      <c r="S3526" t="s">
        <v>1042</v>
      </c>
      <c r="T3526" t="s">
        <v>751</v>
      </c>
      <c r="U3526" t="s">
        <v>752</v>
      </c>
      <c r="V3526" t="s">
        <v>753</v>
      </c>
      <c r="W3526" t="s">
        <v>457</v>
      </c>
      <c r="X3526" t="s">
        <v>1181</v>
      </c>
      <c r="Y3526" t="s">
        <v>755</v>
      </c>
      <c r="Z3526" t="s">
        <v>380</v>
      </c>
      <c r="AA3526" t="s">
        <v>1175</v>
      </c>
      <c r="AB3526" t="s">
        <v>1176</v>
      </c>
      <c r="AC3526" t="s">
        <v>758</v>
      </c>
      <c r="AD3526" t="s">
        <v>1176</v>
      </c>
      <c r="AE3526" t="s">
        <v>768</v>
      </c>
      <c r="AF3526" t="s">
        <v>882</v>
      </c>
      <c r="AG3526" t="s">
        <v>761</v>
      </c>
      <c r="AH3526" t="s">
        <v>762</v>
      </c>
      <c r="AI3526" t="s">
        <v>883</v>
      </c>
      <c r="AJ3526">
        <v>-448.48</v>
      </c>
      <c r="AK3526">
        <v>0</v>
      </c>
      <c r="AL3526">
        <v>0</v>
      </c>
      <c r="AM3526" t="s">
        <v>764</v>
      </c>
      <c r="AN3526" t="s">
        <v>764</v>
      </c>
      <c r="AO3526" t="s">
        <v>764</v>
      </c>
    </row>
    <row r="3527" spans="1:41" x14ac:dyDescent="0.35">
      <c r="A3527">
        <v>1243465</v>
      </c>
      <c r="B3527" t="s">
        <v>740</v>
      </c>
      <c r="C3527" t="s">
        <v>741</v>
      </c>
      <c r="D3527" t="s">
        <v>408</v>
      </c>
      <c r="E3527" t="s">
        <v>462</v>
      </c>
      <c r="F3527" t="s">
        <v>834</v>
      </c>
      <c r="G3527">
        <v>2021</v>
      </c>
      <c r="H3527">
        <v>4</v>
      </c>
      <c r="I3527" t="s">
        <v>743</v>
      </c>
      <c r="J3527" s="29">
        <v>44316</v>
      </c>
      <c r="K3527" t="s">
        <v>744</v>
      </c>
      <c r="L3527" t="s">
        <v>745</v>
      </c>
      <c r="M3527" t="s">
        <v>852</v>
      </c>
      <c r="N3527" t="s">
        <v>853</v>
      </c>
      <c r="O3527" t="s">
        <v>837</v>
      </c>
      <c r="P3527" t="s">
        <v>673</v>
      </c>
      <c r="Q3527" t="s">
        <v>749</v>
      </c>
      <c r="R3527" t="s">
        <v>376</v>
      </c>
      <c r="S3527" t="s">
        <v>1042</v>
      </c>
      <c r="T3527" t="s">
        <v>751</v>
      </c>
      <c r="U3527" t="s">
        <v>752</v>
      </c>
      <c r="V3527" t="s">
        <v>753</v>
      </c>
      <c r="W3527" t="s">
        <v>463</v>
      </c>
      <c r="X3527" t="s">
        <v>1202</v>
      </c>
      <c r="Y3527" t="s">
        <v>755</v>
      </c>
      <c r="Z3527" t="s">
        <v>380</v>
      </c>
      <c r="AA3527" t="s">
        <v>1175</v>
      </c>
      <c r="AB3527" t="s">
        <v>1176</v>
      </c>
      <c r="AC3527" t="s">
        <v>758</v>
      </c>
      <c r="AD3527" t="s">
        <v>1176</v>
      </c>
      <c r="AE3527" t="s">
        <v>768</v>
      </c>
      <c r="AF3527" t="s">
        <v>882</v>
      </c>
      <c r="AG3527" t="s">
        <v>761</v>
      </c>
      <c r="AH3527" t="s">
        <v>762</v>
      </c>
      <c r="AI3527" t="s">
        <v>883</v>
      </c>
      <c r="AJ3527">
        <v>1491</v>
      </c>
      <c r="AK3527">
        <v>0</v>
      </c>
      <c r="AL3527">
        <v>0</v>
      </c>
      <c r="AM3527" t="s">
        <v>764</v>
      </c>
      <c r="AN3527" t="s">
        <v>764</v>
      </c>
      <c r="AO3527" t="s">
        <v>764</v>
      </c>
    </row>
    <row r="3528" spans="1:41" x14ac:dyDescent="0.35">
      <c r="A3528">
        <v>1021420</v>
      </c>
      <c r="B3528" t="s">
        <v>740</v>
      </c>
      <c r="C3528" t="s">
        <v>741</v>
      </c>
      <c r="D3528" t="s">
        <v>408</v>
      </c>
      <c r="E3528" t="s">
        <v>521</v>
      </c>
      <c r="F3528" t="s">
        <v>834</v>
      </c>
      <c r="G3528">
        <v>2021</v>
      </c>
      <c r="H3528">
        <v>4</v>
      </c>
      <c r="I3528" t="s">
        <v>743</v>
      </c>
      <c r="J3528" s="29">
        <v>44316</v>
      </c>
      <c r="K3528" t="s">
        <v>744</v>
      </c>
      <c r="L3528" t="s">
        <v>745</v>
      </c>
      <c r="M3528" t="s">
        <v>852</v>
      </c>
      <c r="N3528" t="s">
        <v>853</v>
      </c>
      <c r="O3528" t="s">
        <v>837</v>
      </c>
      <c r="P3528" t="s">
        <v>673</v>
      </c>
      <c r="Q3528" t="s">
        <v>749</v>
      </c>
      <c r="R3528" t="s">
        <v>514</v>
      </c>
      <c r="S3528" t="s">
        <v>1039</v>
      </c>
      <c r="T3528" t="s">
        <v>751</v>
      </c>
      <c r="U3528" t="s">
        <v>752</v>
      </c>
      <c r="V3528" t="s">
        <v>753</v>
      </c>
      <c r="W3528" t="s">
        <v>409</v>
      </c>
      <c r="X3528" t="s">
        <v>1180</v>
      </c>
      <c r="Y3528" t="s">
        <v>755</v>
      </c>
      <c r="Z3528" t="s">
        <v>380</v>
      </c>
      <c r="AA3528" t="s">
        <v>1175</v>
      </c>
      <c r="AB3528" t="s">
        <v>1176</v>
      </c>
      <c r="AC3528" t="s">
        <v>758</v>
      </c>
      <c r="AD3528" t="s">
        <v>1176</v>
      </c>
      <c r="AE3528" t="s">
        <v>247</v>
      </c>
      <c r="AF3528" t="s">
        <v>882</v>
      </c>
      <c r="AG3528" t="s">
        <v>761</v>
      </c>
      <c r="AH3528" t="s">
        <v>762</v>
      </c>
      <c r="AI3528" t="s">
        <v>883</v>
      </c>
      <c r="AJ3528">
        <v>1.04</v>
      </c>
      <c r="AK3528">
        <v>0</v>
      </c>
      <c r="AL3528">
        <v>0</v>
      </c>
      <c r="AM3528" t="s">
        <v>764</v>
      </c>
      <c r="AN3528" t="s">
        <v>764</v>
      </c>
      <c r="AO3528" t="s">
        <v>764</v>
      </c>
    </row>
    <row r="3529" spans="1:41" x14ac:dyDescent="0.35">
      <c r="A3529">
        <v>1021424</v>
      </c>
      <c r="B3529" t="s">
        <v>740</v>
      </c>
      <c r="C3529" t="s">
        <v>741</v>
      </c>
      <c r="D3529" t="s">
        <v>408</v>
      </c>
      <c r="E3529" t="s">
        <v>526</v>
      </c>
      <c r="F3529" t="s">
        <v>834</v>
      </c>
      <c r="G3529">
        <v>2021</v>
      </c>
      <c r="H3529">
        <v>4</v>
      </c>
      <c r="I3529" t="s">
        <v>743</v>
      </c>
      <c r="J3529" s="29">
        <v>44316</v>
      </c>
      <c r="K3529" t="s">
        <v>744</v>
      </c>
      <c r="L3529" t="s">
        <v>745</v>
      </c>
      <c r="M3529" t="s">
        <v>852</v>
      </c>
      <c r="N3529" t="s">
        <v>853</v>
      </c>
      <c r="O3529" t="s">
        <v>837</v>
      </c>
      <c r="P3529" t="s">
        <v>673</v>
      </c>
      <c r="Q3529" t="s">
        <v>749</v>
      </c>
      <c r="R3529" t="s">
        <v>514</v>
      </c>
      <c r="S3529" t="s">
        <v>1039</v>
      </c>
      <c r="T3529" t="s">
        <v>751</v>
      </c>
      <c r="U3529" t="s">
        <v>752</v>
      </c>
      <c r="V3529" t="s">
        <v>753</v>
      </c>
      <c r="W3529" t="s">
        <v>435</v>
      </c>
      <c r="X3529" t="s">
        <v>1182</v>
      </c>
      <c r="Y3529" t="s">
        <v>755</v>
      </c>
      <c r="Z3529" t="s">
        <v>380</v>
      </c>
      <c r="AA3529" t="s">
        <v>1175</v>
      </c>
      <c r="AB3529" t="s">
        <v>1176</v>
      </c>
      <c r="AC3529" t="s">
        <v>758</v>
      </c>
      <c r="AD3529" t="s">
        <v>1176</v>
      </c>
      <c r="AE3529" t="s">
        <v>247</v>
      </c>
      <c r="AF3529" t="s">
        <v>882</v>
      </c>
      <c r="AG3529" t="s">
        <v>761</v>
      </c>
      <c r="AH3529" t="s">
        <v>762</v>
      </c>
      <c r="AI3529" t="s">
        <v>883</v>
      </c>
      <c r="AJ3529">
        <v>18.11</v>
      </c>
      <c r="AK3529">
        <v>0</v>
      </c>
      <c r="AL3529">
        <v>0</v>
      </c>
      <c r="AM3529" t="s">
        <v>764</v>
      </c>
      <c r="AN3529" t="s">
        <v>764</v>
      </c>
      <c r="AO3529" t="s">
        <v>764</v>
      </c>
    </row>
    <row r="3530" spans="1:41" x14ac:dyDescent="0.35">
      <c r="A3530">
        <v>1022707</v>
      </c>
      <c r="B3530" t="s">
        <v>740</v>
      </c>
      <c r="C3530" t="s">
        <v>741</v>
      </c>
      <c r="D3530" t="s">
        <v>408</v>
      </c>
      <c r="E3530" t="s">
        <v>498</v>
      </c>
      <c r="F3530" t="s">
        <v>834</v>
      </c>
      <c r="G3530">
        <v>2021</v>
      </c>
      <c r="H3530">
        <v>4</v>
      </c>
      <c r="I3530" t="s">
        <v>743</v>
      </c>
      <c r="J3530" s="29">
        <v>44316</v>
      </c>
      <c r="K3530" t="s">
        <v>744</v>
      </c>
      <c r="L3530" t="s">
        <v>745</v>
      </c>
      <c r="M3530" t="s">
        <v>852</v>
      </c>
      <c r="N3530" t="s">
        <v>853</v>
      </c>
      <c r="O3530" t="s">
        <v>837</v>
      </c>
      <c r="P3530" t="s">
        <v>673</v>
      </c>
      <c r="Q3530" t="s">
        <v>749</v>
      </c>
      <c r="R3530" t="s">
        <v>490</v>
      </c>
      <c r="S3530" t="s">
        <v>1040</v>
      </c>
      <c r="T3530" t="s">
        <v>751</v>
      </c>
      <c r="U3530" t="s">
        <v>752</v>
      </c>
      <c r="V3530" t="s">
        <v>753</v>
      </c>
      <c r="W3530" t="s">
        <v>409</v>
      </c>
      <c r="X3530" t="s">
        <v>1180</v>
      </c>
      <c r="Y3530" t="s">
        <v>755</v>
      </c>
      <c r="Z3530" t="s">
        <v>380</v>
      </c>
      <c r="AA3530" t="s">
        <v>1175</v>
      </c>
      <c r="AB3530" t="s">
        <v>1176</v>
      </c>
      <c r="AC3530" t="s">
        <v>758</v>
      </c>
      <c r="AD3530" t="s">
        <v>1176</v>
      </c>
      <c r="AE3530" t="s">
        <v>766</v>
      </c>
      <c r="AF3530" t="s">
        <v>882</v>
      </c>
      <c r="AG3530" t="s">
        <v>761</v>
      </c>
      <c r="AH3530" t="s">
        <v>762</v>
      </c>
      <c r="AI3530" t="s">
        <v>883</v>
      </c>
      <c r="AJ3530">
        <v>837.37</v>
      </c>
      <c r="AK3530">
        <v>0</v>
      </c>
      <c r="AL3530">
        <v>0</v>
      </c>
      <c r="AM3530" t="s">
        <v>764</v>
      </c>
      <c r="AN3530" t="s">
        <v>764</v>
      </c>
      <c r="AO3530" t="s">
        <v>764</v>
      </c>
    </row>
    <row r="3531" spans="1:41" x14ac:dyDescent="0.35">
      <c r="A3531">
        <v>1022710</v>
      </c>
      <c r="B3531" t="s">
        <v>740</v>
      </c>
      <c r="C3531" t="s">
        <v>741</v>
      </c>
      <c r="D3531" t="s">
        <v>408</v>
      </c>
      <c r="E3531" t="s">
        <v>505</v>
      </c>
      <c r="F3531" t="s">
        <v>834</v>
      </c>
      <c r="G3531">
        <v>2021</v>
      </c>
      <c r="H3531">
        <v>4</v>
      </c>
      <c r="I3531" t="s">
        <v>743</v>
      </c>
      <c r="J3531" s="29">
        <v>44316</v>
      </c>
      <c r="K3531" t="s">
        <v>744</v>
      </c>
      <c r="L3531" t="s">
        <v>745</v>
      </c>
      <c r="M3531" t="s">
        <v>852</v>
      </c>
      <c r="N3531" t="s">
        <v>853</v>
      </c>
      <c r="O3531" t="s">
        <v>837</v>
      </c>
      <c r="P3531" t="s">
        <v>673</v>
      </c>
      <c r="Q3531" t="s">
        <v>749</v>
      </c>
      <c r="R3531" t="s">
        <v>490</v>
      </c>
      <c r="S3531" t="s">
        <v>1040</v>
      </c>
      <c r="T3531" t="s">
        <v>751</v>
      </c>
      <c r="U3531" t="s">
        <v>752</v>
      </c>
      <c r="V3531" t="s">
        <v>753</v>
      </c>
      <c r="W3531" t="s">
        <v>427</v>
      </c>
      <c r="X3531" t="s">
        <v>1179</v>
      </c>
      <c r="Y3531" t="s">
        <v>755</v>
      </c>
      <c r="Z3531" t="s">
        <v>380</v>
      </c>
      <c r="AA3531" t="s">
        <v>1175</v>
      </c>
      <c r="AB3531" t="s">
        <v>1176</v>
      </c>
      <c r="AC3531" t="s">
        <v>758</v>
      </c>
      <c r="AD3531" t="s">
        <v>1176</v>
      </c>
      <c r="AE3531" t="s">
        <v>766</v>
      </c>
      <c r="AF3531" t="s">
        <v>882</v>
      </c>
      <c r="AG3531" t="s">
        <v>761</v>
      </c>
      <c r="AH3531" t="s">
        <v>762</v>
      </c>
      <c r="AI3531" t="s">
        <v>883</v>
      </c>
      <c r="AJ3531">
        <v>3185.64</v>
      </c>
      <c r="AK3531">
        <v>0</v>
      </c>
      <c r="AL3531">
        <v>0</v>
      </c>
      <c r="AM3531" t="s">
        <v>764</v>
      </c>
      <c r="AN3531" t="s">
        <v>764</v>
      </c>
      <c r="AO3531" t="s">
        <v>764</v>
      </c>
    </row>
    <row r="3532" spans="1:41" x14ac:dyDescent="0.35">
      <c r="A3532">
        <v>1022711</v>
      </c>
      <c r="B3532" t="s">
        <v>740</v>
      </c>
      <c r="C3532" t="s">
        <v>741</v>
      </c>
      <c r="D3532" t="s">
        <v>408</v>
      </c>
      <c r="E3532" t="s">
        <v>507</v>
      </c>
      <c r="F3532" t="s">
        <v>834</v>
      </c>
      <c r="G3532">
        <v>2021</v>
      </c>
      <c r="H3532">
        <v>4</v>
      </c>
      <c r="I3532" t="s">
        <v>743</v>
      </c>
      <c r="J3532" s="29">
        <v>44316</v>
      </c>
      <c r="K3532" t="s">
        <v>744</v>
      </c>
      <c r="L3532" t="s">
        <v>745</v>
      </c>
      <c r="M3532" t="s">
        <v>852</v>
      </c>
      <c r="N3532" t="s">
        <v>853</v>
      </c>
      <c r="O3532" t="s">
        <v>837</v>
      </c>
      <c r="P3532" t="s">
        <v>673</v>
      </c>
      <c r="Q3532" t="s">
        <v>749</v>
      </c>
      <c r="R3532" t="s">
        <v>490</v>
      </c>
      <c r="S3532" t="s">
        <v>1040</v>
      </c>
      <c r="T3532" t="s">
        <v>751</v>
      </c>
      <c r="U3532" t="s">
        <v>752</v>
      </c>
      <c r="V3532" t="s">
        <v>753</v>
      </c>
      <c r="W3532" t="s">
        <v>433</v>
      </c>
      <c r="X3532" t="s">
        <v>1178</v>
      </c>
      <c r="Y3532" t="s">
        <v>755</v>
      </c>
      <c r="Z3532" t="s">
        <v>380</v>
      </c>
      <c r="AA3532" t="s">
        <v>1175</v>
      </c>
      <c r="AB3532" t="s">
        <v>1176</v>
      </c>
      <c r="AC3532" t="s">
        <v>758</v>
      </c>
      <c r="AD3532" t="s">
        <v>1176</v>
      </c>
      <c r="AE3532" t="s">
        <v>766</v>
      </c>
      <c r="AF3532" t="s">
        <v>882</v>
      </c>
      <c r="AG3532" t="s">
        <v>761</v>
      </c>
      <c r="AH3532" t="s">
        <v>762</v>
      </c>
      <c r="AI3532" t="s">
        <v>883</v>
      </c>
      <c r="AJ3532">
        <v>2314.56</v>
      </c>
      <c r="AK3532">
        <v>0</v>
      </c>
      <c r="AL3532">
        <v>0</v>
      </c>
      <c r="AM3532" t="s">
        <v>764</v>
      </c>
      <c r="AN3532" t="s">
        <v>764</v>
      </c>
      <c r="AO3532" t="s">
        <v>764</v>
      </c>
    </row>
    <row r="3533" spans="1:41" x14ac:dyDescent="0.35">
      <c r="A3533">
        <v>1022712</v>
      </c>
      <c r="B3533" t="s">
        <v>740</v>
      </c>
      <c r="C3533" t="s">
        <v>741</v>
      </c>
      <c r="D3533" t="s">
        <v>408</v>
      </c>
      <c r="E3533" t="s">
        <v>508</v>
      </c>
      <c r="F3533" t="s">
        <v>834</v>
      </c>
      <c r="G3533">
        <v>2021</v>
      </c>
      <c r="H3533">
        <v>4</v>
      </c>
      <c r="I3533" t="s">
        <v>743</v>
      </c>
      <c r="J3533" s="29">
        <v>44316</v>
      </c>
      <c r="K3533" t="s">
        <v>744</v>
      </c>
      <c r="L3533" t="s">
        <v>745</v>
      </c>
      <c r="M3533" t="s">
        <v>852</v>
      </c>
      <c r="N3533" t="s">
        <v>853</v>
      </c>
      <c r="O3533" t="s">
        <v>837</v>
      </c>
      <c r="P3533" t="s">
        <v>673</v>
      </c>
      <c r="Q3533" t="s">
        <v>749</v>
      </c>
      <c r="R3533" t="s">
        <v>490</v>
      </c>
      <c r="S3533" t="s">
        <v>1040</v>
      </c>
      <c r="T3533" t="s">
        <v>751</v>
      </c>
      <c r="U3533" t="s">
        <v>752</v>
      </c>
      <c r="V3533" t="s">
        <v>753</v>
      </c>
      <c r="W3533" t="s">
        <v>451</v>
      </c>
      <c r="X3533" t="s">
        <v>1186</v>
      </c>
      <c r="Y3533" t="s">
        <v>755</v>
      </c>
      <c r="Z3533" t="s">
        <v>380</v>
      </c>
      <c r="AA3533" t="s">
        <v>1175</v>
      </c>
      <c r="AB3533" t="s">
        <v>1176</v>
      </c>
      <c r="AC3533" t="s">
        <v>758</v>
      </c>
      <c r="AD3533" t="s">
        <v>1176</v>
      </c>
      <c r="AE3533" t="s">
        <v>766</v>
      </c>
      <c r="AF3533" t="s">
        <v>882</v>
      </c>
      <c r="AG3533" t="s">
        <v>761</v>
      </c>
      <c r="AH3533" t="s">
        <v>762</v>
      </c>
      <c r="AI3533" t="s">
        <v>883</v>
      </c>
      <c r="AJ3533">
        <v>3455.54</v>
      </c>
      <c r="AK3533">
        <v>0</v>
      </c>
      <c r="AL3533">
        <v>0</v>
      </c>
      <c r="AM3533" t="s">
        <v>764</v>
      </c>
      <c r="AN3533" t="s">
        <v>764</v>
      </c>
      <c r="AO3533" t="s">
        <v>764</v>
      </c>
    </row>
    <row r="3534" spans="1:41" x14ac:dyDescent="0.35">
      <c r="A3534">
        <v>1022713</v>
      </c>
      <c r="B3534" t="s">
        <v>740</v>
      </c>
      <c r="C3534" t="s">
        <v>741</v>
      </c>
      <c r="D3534" t="s">
        <v>408</v>
      </c>
      <c r="E3534" t="s">
        <v>509</v>
      </c>
      <c r="F3534" t="s">
        <v>834</v>
      </c>
      <c r="G3534">
        <v>2021</v>
      </c>
      <c r="H3534">
        <v>4</v>
      </c>
      <c r="I3534" t="s">
        <v>743</v>
      </c>
      <c r="J3534" s="29">
        <v>44316</v>
      </c>
      <c r="K3534" t="s">
        <v>744</v>
      </c>
      <c r="L3534" t="s">
        <v>745</v>
      </c>
      <c r="M3534" t="s">
        <v>852</v>
      </c>
      <c r="N3534" t="s">
        <v>853</v>
      </c>
      <c r="O3534" t="s">
        <v>837</v>
      </c>
      <c r="P3534" t="s">
        <v>673</v>
      </c>
      <c r="Q3534" t="s">
        <v>749</v>
      </c>
      <c r="R3534" t="s">
        <v>490</v>
      </c>
      <c r="S3534" t="s">
        <v>1040</v>
      </c>
      <c r="T3534" t="s">
        <v>751</v>
      </c>
      <c r="U3534" t="s">
        <v>752</v>
      </c>
      <c r="V3534" t="s">
        <v>753</v>
      </c>
      <c r="W3534" t="s">
        <v>457</v>
      </c>
      <c r="X3534" t="s">
        <v>1181</v>
      </c>
      <c r="Y3534" t="s">
        <v>755</v>
      </c>
      <c r="Z3534" t="s">
        <v>380</v>
      </c>
      <c r="AA3534" t="s">
        <v>1175</v>
      </c>
      <c r="AB3534" t="s">
        <v>1176</v>
      </c>
      <c r="AC3534" t="s">
        <v>758</v>
      </c>
      <c r="AD3534" t="s">
        <v>1176</v>
      </c>
      <c r="AE3534" t="s">
        <v>766</v>
      </c>
      <c r="AF3534" t="s">
        <v>882</v>
      </c>
      <c r="AG3534" t="s">
        <v>761</v>
      </c>
      <c r="AH3534" t="s">
        <v>762</v>
      </c>
      <c r="AI3534" t="s">
        <v>883</v>
      </c>
      <c r="AJ3534">
        <v>1170.4100000000001</v>
      </c>
      <c r="AK3534">
        <v>0</v>
      </c>
      <c r="AL3534">
        <v>0</v>
      </c>
      <c r="AM3534" t="s">
        <v>764</v>
      </c>
      <c r="AN3534" t="s">
        <v>764</v>
      </c>
      <c r="AO3534" t="s">
        <v>764</v>
      </c>
    </row>
    <row r="3535" spans="1:41" x14ac:dyDescent="0.35">
      <c r="A3535">
        <v>1022714</v>
      </c>
      <c r="B3535" t="s">
        <v>740</v>
      </c>
      <c r="C3535" t="s">
        <v>741</v>
      </c>
      <c r="D3535" t="s">
        <v>408</v>
      </c>
      <c r="E3535" t="s">
        <v>511</v>
      </c>
      <c r="F3535" t="s">
        <v>834</v>
      </c>
      <c r="G3535">
        <v>2021</v>
      </c>
      <c r="H3535">
        <v>4</v>
      </c>
      <c r="I3535" t="s">
        <v>743</v>
      </c>
      <c r="J3535" s="29">
        <v>44316</v>
      </c>
      <c r="K3535" t="s">
        <v>744</v>
      </c>
      <c r="L3535" t="s">
        <v>745</v>
      </c>
      <c r="M3535" t="s">
        <v>852</v>
      </c>
      <c r="N3535" t="s">
        <v>853</v>
      </c>
      <c r="O3535" t="s">
        <v>837</v>
      </c>
      <c r="P3535" t="s">
        <v>673</v>
      </c>
      <c r="Q3535" t="s">
        <v>749</v>
      </c>
      <c r="R3535" t="s">
        <v>490</v>
      </c>
      <c r="S3535" t="s">
        <v>1040</v>
      </c>
      <c r="T3535" t="s">
        <v>751</v>
      </c>
      <c r="U3535" t="s">
        <v>752</v>
      </c>
      <c r="V3535" t="s">
        <v>753</v>
      </c>
      <c r="W3535" t="s">
        <v>467</v>
      </c>
      <c r="X3535" t="s">
        <v>1177</v>
      </c>
      <c r="Y3535" t="s">
        <v>755</v>
      </c>
      <c r="Z3535" t="s">
        <v>380</v>
      </c>
      <c r="AA3535" t="s">
        <v>1175</v>
      </c>
      <c r="AB3535" t="s">
        <v>1176</v>
      </c>
      <c r="AC3535" t="s">
        <v>758</v>
      </c>
      <c r="AD3535" t="s">
        <v>1176</v>
      </c>
      <c r="AE3535" t="s">
        <v>766</v>
      </c>
      <c r="AF3535" t="s">
        <v>882</v>
      </c>
      <c r="AG3535" t="s">
        <v>761</v>
      </c>
      <c r="AH3535" t="s">
        <v>762</v>
      </c>
      <c r="AI3535" t="s">
        <v>883</v>
      </c>
      <c r="AJ3535">
        <v>914.59</v>
      </c>
      <c r="AK3535">
        <v>0</v>
      </c>
      <c r="AL3535">
        <v>0</v>
      </c>
      <c r="AM3535" t="s">
        <v>764</v>
      </c>
      <c r="AN3535" t="s">
        <v>764</v>
      </c>
      <c r="AO3535" t="s">
        <v>764</v>
      </c>
    </row>
    <row r="3536" spans="1:41" x14ac:dyDescent="0.35">
      <c r="A3536">
        <v>1022715</v>
      </c>
      <c r="B3536" t="s">
        <v>740</v>
      </c>
      <c r="C3536" t="s">
        <v>741</v>
      </c>
      <c r="D3536" t="s">
        <v>408</v>
      </c>
      <c r="E3536" t="s">
        <v>512</v>
      </c>
      <c r="F3536" t="s">
        <v>834</v>
      </c>
      <c r="G3536">
        <v>2021</v>
      </c>
      <c r="H3536">
        <v>4</v>
      </c>
      <c r="I3536" t="s">
        <v>743</v>
      </c>
      <c r="J3536" s="29">
        <v>44316</v>
      </c>
      <c r="K3536" t="s">
        <v>744</v>
      </c>
      <c r="L3536" t="s">
        <v>745</v>
      </c>
      <c r="M3536" t="s">
        <v>852</v>
      </c>
      <c r="N3536" t="s">
        <v>853</v>
      </c>
      <c r="O3536" t="s">
        <v>837</v>
      </c>
      <c r="P3536" t="s">
        <v>673</v>
      </c>
      <c r="Q3536" t="s">
        <v>749</v>
      </c>
      <c r="R3536" t="s">
        <v>490</v>
      </c>
      <c r="S3536" t="s">
        <v>1040</v>
      </c>
      <c r="T3536" t="s">
        <v>751</v>
      </c>
      <c r="U3536" t="s">
        <v>752</v>
      </c>
      <c r="V3536" t="s">
        <v>753</v>
      </c>
      <c r="W3536" t="s">
        <v>469</v>
      </c>
      <c r="X3536" t="s">
        <v>1174</v>
      </c>
      <c r="Y3536" t="s">
        <v>755</v>
      </c>
      <c r="Z3536" t="s">
        <v>380</v>
      </c>
      <c r="AA3536" t="s">
        <v>1175</v>
      </c>
      <c r="AB3536" t="s">
        <v>1176</v>
      </c>
      <c r="AC3536" t="s">
        <v>758</v>
      </c>
      <c r="AD3536" t="s">
        <v>1176</v>
      </c>
      <c r="AE3536" t="s">
        <v>766</v>
      </c>
      <c r="AF3536" t="s">
        <v>882</v>
      </c>
      <c r="AG3536" t="s">
        <v>761</v>
      </c>
      <c r="AH3536" t="s">
        <v>762</v>
      </c>
      <c r="AI3536" t="s">
        <v>883</v>
      </c>
      <c r="AJ3536">
        <v>1579.93</v>
      </c>
      <c r="AK3536">
        <v>0</v>
      </c>
      <c r="AL3536">
        <v>0</v>
      </c>
      <c r="AM3536" t="s">
        <v>764</v>
      </c>
      <c r="AN3536" t="s">
        <v>764</v>
      </c>
      <c r="AO3536" t="s">
        <v>764</v>
      </c>
    </row>
    <row r="3537" spans="1:41" x14ac:dyDescent="0.35">
      <c r="A3537">
        <v>1023874</v>
      </c>
      <c r="B3537" t="s">
        <v>740</v>
      </c>
      <c r="C3537" t="s">
        <v>741</v>
      </c>
      <c r="D3537" t="s">
        <v>408</v>
      </c>
      <c r="E3537" t="s">
        <v>551</v>
      </c>
      <c r="F3537" t="s">
        <v>834</v>
      </c>
      <c r="G3537">
        <v>2021</v>
      </c>
      <c r="H3537">
        <v>4</v>
      </c>
      <c r="I3537" t="s">
        <v>743</v>
      </c>
      <c r="J3537" s="29">
        <v>44316</v>
      </c>
      <c r="K3537" t="s">
        <v>744</v>
      </c>
      <c r="L3537" t="s">
        <v>745</v>
      </c>
      <c r="M3537" t="s">
        <v>852</v>
      </c>
      <c r="N3537" t="s">
        <v>853</v>
      </c>
      <c r="O3537" t="s">
        <v>837</v>
      </c>
      <c r="P3537" t="s">
        <v>673</v>
      </c>
      <c r="Q3537" t="s">
        <v>749</v>
      </c>
      <c r="R3537" t="s">
        <v>544</v>
      </c>
      <c r="S3537" t="s">
        <v>1038</v>
      </c>
      <c r="T3537" t="s">
        <v>751</v>
      </c>
      <c r="U3537" t="s">
        <v>752</v>
      </c>
      <c r="V3537" t="s">
        <v>753</v>
      </c>
      <c r="W3537" t="s">
        <v>409</v>
      </c>
      <c r="X3537" t="s">
        <v>1180</v>
      </c>
      <c r="Y3537" t="s">
        <v>755</v>
      </c>
      <c r="Z3537" t="s">
        <v>380</v>
      </c>
      <c r="AA3537" t="s">
        <v>1175</v>
      </c>
      <c r="AB3537" t="s">
        <v>1176</v>
      </c>
      <c r="AC3537" t="s">
        <v>758</v>
      </c>
      <c r="AD3537" t="s">
        <v>1176</v>
      </c>
      <c r="AE3537" t="s">
        <v>768</v>
      </c>
      <c r="AF3537" t="s">
        <v>882</v>
      </c>
      <c r="AG3537" t="s">
        <v>761</v>
      </c>
      <c r="AH3537" t="s">
        <v>762</v>
      </c>
      <c r="AI3537" t="s">
        <v>883</v>
      </c>
      <c r="AJ3537">
        <v>1110.79</v>
      </c>
      <c r="AK3537">
        <v>0</v>
      </c>
      <c r="AL3537">
        <v>0</v>
      </c>
      <c r="AM3537" t="s">
        <v>764</v>
      </c>
      <c r="AN3537" t="s">
        <v>764</v>
      </c>
      <c r="AO3537" t="s">
        <v>764</v>
      </c>
    </row>
    <row r="3538" spans="1:41" x14ac:dyDescent="0.35">
      <c r="A3538">
        <v>1023875</v>
      </c>
      <c r="B3538" t="s">
        <v>740</v>
      </c>
      <c r="C3538" t="s">
        <v>741</v>
      </c>
      <c r="D3538" t="s">
        <v>408</v>
      </c>
      <c r="E3538" t="s">
        <v>552</v>
      </c>
      <c r="F3538" t="s">
        <v>834</v>
      </c>
      <c r="G3538">
        <v>2021</v>
      </c>
      <c r="H3538">
        <v>4</v>
      </c>
      <c r="I3538" t="s">
        <v>743</v>
      </c>
      <c r="J3538" s="29">
        <v>44316</v>
      </c>
      <c r="K3538" t="s">
        <v>744</v>
      </c>
      <c r="L3538" t="s">
        <v>745</v>
      </c>
      <c r="M3538" t="s">
        <v>852</v>
      </c>
      <c r="N3538" t="s">
        <v>853</v>
      </c>
      <c r="O3538" t="s">
        <v>837</v>
      </c>
      <c r="P3538" t="s">
        <v>673</v>
      </c>
      <c r="Q3538" t="s">
        <v>749</v>
      </c>
      <c r="R3538" t="s">
        <v>544</v>
      </c>
      <c r="S3538" t="s">
        <v>1038</v>
      </c>
      <c r="T3538" t="s">
        <v>751</v>
      </c>
      <c r="U3538" t="s">
        <v>752</v>
      </c>
      <c r="V3538" t="s">
        <v>753</v>
      </c>
      <c r="W3538" t="s">
        <v>429</v>
      </c>
      <c r="X3538" t="s">
        <v>1183</v>
      </c>
      <c r="Y3538" t="s">
        <v>755</v>
      </c>
      <c r="Z3538" t="s">
        <v>380</v>
      </c>
      <c r="AA3538" t="s">
        <v>1175</v>
      </c>
      <c r="AB3538" t="s">
        <v>1176</v>
      </c>
      <c r="AC3538" t="s">
        <v>758</v>
      </c>
      <c r="AD3538" t="s">
        <v>1176</v>
      </c>
      <c r="AE3538" t="s">
        <v>768</v>
      </c>
      <c r="AF3538" t="s">
        <v>882</v>
      </c>
      <c r="AG3538" t="s">
        <v>761</v>
      </c>
      <c r="AH3538" t="s">
        <v>762</v>
      </c>
      <c r="AI3538" t="s">
        <v>883</v>
      </c>
      <c r="AJ3538">
        <v>3484.27</v>
      </c>
      <c r="AK3538">
        <v>0</v>
      </c>
      <c r="AL3538">
        <v>0</v>
      </c>
      <c r="AM3538" t="s">
        <v>764</v>
      </c>
      <c r="AN3538" t="s">
        <v>764</v>
      </c>
      <c r="AO3538" t="s">
        <v>764</v>
      </c>
    </row>
    <row r="3539" spans="1:41" x14ac:dyDescent="0.35">
      <c r="A3539">
        <v>1023876</v>
      </c>
      <c r="B3539" t="s">
        <v>740</v>
      </c>
      <c r="C3539" t="s">
        <v>741</v>
      </c>
      <c r="D3539" t="s">
        <v>408</v>
      </c>
      <c r="E3539" t="s">
        <v>553</v>
      </c>
      <c r="F3539" t="s">
        <v>834</v>
      </c>
      <c r="G3539">
        <v>2021</v>
      </c>
      <c r="H3539">
        <v>4</v>
      </c>
      <c r="I3539" t="s">
        <v>743</v>
      </c>
      <c r="J3539" s="29">
        <v>44316</v>
      </c>
      <c r="K3539" t="s">
        <v>744</v>
      </c>
      <c r="L3539" t="s">
        <v>745</v>
      </c>
      <c r="M3539" t="s">
        <v>852</v>
      </c>
      <c r="N3539" t="s">
        <v>853</v>
      </c>
      <c r="O3539" t="s">
        <v>837</v>
      </c>
      <c r="P3539" t="s">
        <v>673</v>
      </c>
      <c r="Q3539" t="s">
        <v>749</v>
      </c>
      <c r="R3539" t="s">
        <v>544</v>
      </c>
      <c r="S3539" t="s">
        <v>1038</v>
      </c>
      <c r="T3539" t="s">
        <v>751</v>
      </c>
      <c r="U3539" t="s">
        <v>752</v>
      </c>
      <c r="V3539" t="s">
        <v>753</v>
      </c>
      <c r="W3539" t="s">
        <v>431</v>
      </c>
      <c r="X3539" t="s">
        <v>1185</v>
      </c>
      <c r="Y3539" t="s">
        <v>755</v>
      </c>
      <c r="Z3539" t="s">
        <v>380</v>
      </c>
      <c r="AA3539" t="s">
        <v>1175</v>
      </c>
      <c r="AB3539" t="s">
        <v>1176</v>
      </c>
      <c r="AC3539" t="s">
        <v>758</v>
      </c>
      <c r="AD3539" t="s">
        <v>1176</v>
      </c>
      <c r="AE3539" t="s">
        <v>768</v>
      </c>
      <c r="AF3539" t="s">
        <v>882</v>
      </c>
      <c r="AG3539" t="s">
        <v>761</v>
      </c>
      <c r="AH3539" t="s">
        <v>762</v>
      </c>
      <c r="AI3539" t="s">
        <v>883</v>
      </c>
      <c r="AJ3539">
        <v>3244.32</v>
      </c>
      <c r="AK3539">
        <v>0</v>
      </c>
      <c r="AL3539">
        <v>0</v>
      </c>
      <c r="AM3539" t="s">
        <v>764</v>
      </c>
      <c r="AN3539" t="s">
        <v>764</v>
      </c>
      <c r="AO3539" t="s">
        <v>764</v>
      </c>
    </row>
    <row r="3540" spans="1:41" x14ac:dyDescent="0.35">
      <c r="A3540">
        <v>1023879</v>
      </c>
      <c r="B3540" t="s">
        <v>740</v>
      </c>
      <c r="C3540" t="s">
        <v>741</v>
      </c>
      <c r="D3540" t="s">
        <v>408</v>
      </c>
      <c r="E3540" t="s">
        <v>556</v>
      </c>
      <c r="F3540" t="s">
        <v>834</v>
      </c>
      <c r="G3540">
        <v>2021</v>
      </c>
      <c r="H3540">
        <v>4</v>
      </c>
      <c r="I3540" t="s">
        <v>743</v>
      </c>
      <c r="J3540" s="29">
        <v>44316</v>
      </c>
      <c r="K3540" t="s">
        <v>744</v>
      </c>
      <c r="L3540" t="s">
        <v>745</v>
      </c>
      <c r="M3540" t="s">
        <v>852</v>
      </c>
      <c r="N3540" t="s">
        <v>853</v>
      </c>
      <c r="O3540" t="s">
        <v>837</v>
      </c>
      <c r="P3540" t="s">
        <v>673</v>
      </c>
      <c r="Q3540" t="s">
        <v>749</v>
      </c>
      <c r="R3540" t="s">
        <v>544</v>
      </c>
      <c r="S3540" t="s">
        <v>1038</v>
      </c>
      <c r="T3540" t="s">
        <v>751</v>
      </c>
      <c r="U3540" t="s">
        <v>752</v>
      </c>
      <c r="V3540" t="s">
        <v>753</v>
      </c>
      <c r="W3540" t="s">
        <v>451</v>
      </c>
      <c r="X3540" t="s">
        <v>1186</v>
      </c>
      <c r="Y3540" t="s">
        <v>755</v>
      </c>
      <c r="Z3540" t="s">
        <v>380</v>
      </c>
      <c r="AA3540" t="s">
        <v>1175</v>
      </c>
      <c r="AB3540" t="s">
        <v>1176</v>
      </c>
      <c r="AC3540" t="s">
        <v>758</v>
      </c>
      <c r="AD3540" t="s">
        <v>1176</v>
      </c>
      <c r="AE3540" t="s">
        <v>768</v>
      </c>
      <c r="AF3540" t="s">
        <v>882</v>
      </c>
      <c r="AG3540" t="s">
        <v>761</v>
      </c>
      <c r="AH3540" t="s">
        <v>762</v>
      </c>
      <c r="AI3540" t="s">
        <v>883</v>
      </c>
      <c r="AJ3540">
        <v>810.54</v>
      </c>
      <c r="AK3540">
        <v>0</v>
      </c>
      <c r="AL3540">
        <v>0</v>
      </c>
      <c r="AM3540" t="s">
        <v>764</v>
      </c>
      <c r="AN3540" t="s">
        <v>764</v>
      </c>
      <c r="AO3540" t="s">
        <v>764</v>
      </c>
    </row>
    <row r="3541" spans="1:41" x14ac:dyDescent="0.35">
      <c r="A3541">
        <v>1023880</v>
      </c>
      <c r="B3541" t="s">
        <v>740</v>
      </c>
      <c r="C3541" t="s">
        <v>741</v>
      </c>
      <c r="D3541" t="s">
        <v>408</v>
      </c>
      <c r="E3541" t="s">
        <v>557</v>
      </c>
      <c r="F3541" t="s">
        <v>834</v>
      </c>
      <c r="G3541">
        <v>2021</v>
      </c>
      <c r="H3541">
        <v>4</v>
      </c>
      <c r="I3541" t="s">
        <v>743</v>
      </c>
      <c r="J3541" s="29">
        <v>44316</v>
      </c>
      <c r="K3541" t="s">
        <v>744</v>
      </c>
      <c r="L3541" t="s">
        <v>745</v>
      </c>
      <c r="M3541" t="s">
        <v>852</v>
      </c>
      <c r="N3541" t="s">
        <v>853</v>
      </c>
      <c r="O3541" t="s">
        <v>837</v>
      </c>
      <c r="P3541" t="s">
        <v>673</v>
      </c>
      <c r="Q3541" t="s">
        <v>749</v>
      </c>
      <c r="R3541" t="s">
        <v>544</v>
      </c>
      <c r="S3541" t="s">
        <v>1038</v>
      </c>
      <c r="T3541" t="s">
        <v>751</v>
      </c>
      <c r="U3541" t="s">
        <v>752</v>
      </c>
      <c r="V3541" t="s">
        <v>753</v>
      </c>
      <c r="W3541" t="s">
        <v>457</v>
      </c>
      <c r="X3541" t="s">
        <v>1181</v>
      </c>
      <c r="Y3541" t="s">
        <v>755</v>
      </c>
      <c r="Z3541" t="s">
        <v>380</v>
      </c>
      <c r="AA3541" t="s">
        <v>1175</v>
      </c>
      <c r="AB3541" t="s">
        <v>1176</v>
      </c>
      <c r="AC3541" t="s">
        <v>758</v>
      </c>
      <c r="AD3541" t="s">
        <v>1176</v>
      </c>
      <c r="AE3541" t="s">
        <v>768</v>
      </c>
      <c r="AF3541" t="s">
        <v>882</v>
      </c>
      <c r="AG3541" t="s">
        <v>761</v>
      </c>
      <c r="AH3541" t="s">
        <v>762</v>
      </c>
      <c r="AI3541" t="s">
        <v>883</v>
      </c>
      <c r="AJ3541">
        <v>1458.47</v>
      </c>
      <c r="AK3541">
        <v>0</v>
      </c>
      <c r="AL3541">
        <v>0</v>
      </c>
      <c r="AM3541" t="s">
        <v>764</v>
      </c>
      <c r="AN3541" t="s">
        <v>764</v>
      </c>
      <c r="AO3541" t="s">
        <v>764</v>
      </c>
    </row>
    <row r="3542" spans="1:41" x14ac:dyDescent="0.35">
      <c r="A3542">
        <v>1023881</v>
      </c>
      <c r="B3542" t="s">
        <v>740</v>
      </c>
      <c r="C3542" t="s">
        <v>741</v>
      </c>
      <c r="D3542" t="s">
        <v>408</v>
      </c>
      <c r="E3542" t="s">
        <v>558</v>
      </c>
      <c r="F3542" t="s">
        <v>834</v>
      </c>
      <c r="G3542">
        <v>2021</v>
      </c>
      <c r="H3542">
        <v>4</v>
      </c>
      <c r="I3542" t="s">
        <v>743</v>
      </c>
      <c r="J3542" s="29">
        <v>44316</v>
      </c>
      <c r="K3542" t="s">
        <v>744</v>
      </c>
      <c r="L3542" t="s">
        <v>745</v>
      </c>
      <c r="M3542" t="s">
        <v>852</v>
      </c>
      <c r="N3542" t="s">
        <v>853</v>
      </c>
      <c r="O3542" t="s">
        <v>837</v>
      </c>
      <c r="P3542" t="s">
        <v>673</v>
      </c>
      <c r="Q3542" t="s">
        <v>749</v>
      </c>
      <c r="R3542" t="s">
        <v>544</v>
      </c>
      <c r="S3542" t="s">
        <v>1038</v>
      </c>
      <c r="T3542" t="s">
        <v>751</v>
      </c>
      <c r="U3542" t="s">
        <v>752</v>
      </c>
      <c r="V3542" t="s">
        <v>753</v>
      </c>
      <c r="W3542" t="s">
        <v>467</v>
      </c>
      <c r="X3542" t="s">
        <v>1177</v>
      </c>
      <c r="Y3542" t="s">
        <v>755</v>
      </c>
      <c r="Z3542" t="s">
        <v>380</v>
      </c>
      <c r="AA3542" t="s">
        <v>1175</v>
      </c>
      <c r="AB3542" t="s">
        <v>1176</v>
      </c>
      <c r="AC3542" t="s">
        <v>758</v>
      </c>
      <c r="AD3542" t="s">
        <v>1176</v>
      </c>
      <c r="AE3542" t="s">
        <v>768</v>
      </c>
      <c r="AF3542" t="s">
        <v>882</v>
      </c>
      <c r="AG3542" t="s">
        <v>761</v>
      </c>
      <c r="AH3542" t="s">
        <v>762</v>
      </c>
      <c r="AI3542" t="s">
        <v>883</v>
      </c>
      <c r="AJ3542">
        <v>1140.1400000000001</v>
      </c>
      <c r="AK3542">
        <v>0</v>
      </c>
      <c r="AL3542">
        <v>0</v>
      </c>
      <c r="AM3542" t="s">
        <v>764</v>
      </c>
      <c r="AN3542" t="s">
        <v>764</v>
      </c>
      <c r="AO3542" t="s">
        <v>764</v>
      </c>
    </row>
    <row r="3543" spans="1:41" x14ac:dyDescent="0.35">
      <c r="A3543">
        <v>1023877</v>
      </c>
      <c r="B3543" t="s">
        <v>740</v>
      </c>
      <c r="C3543" t="s">
        <v>741</v>
      </c>
      <c r="D3543" t="s">
        <v>408</v>
      </c>
      <c r="E3543" t="s">
        <v>554</v>
      </c>
      <c r="F3543" t="s">
        <v>834</v>
      </c>
      <c r="G3543">
        <v>2021</v>
      </c>
      <c r="H3543">
        <v>4</v>
      </c>
      <c r="I3543" t="s">
        <v>743</v>
      </c>
      <c r="J3543" s="29">
        <v>44316</v>
      </c>
      <c r="K3543" t="s">
        <v>744</v>
      </c>
      <c r="L3543" t="s">
        <v>745</v>
      </c>
      <c r="M3543" t="s">
        <v>852</v>
      </c>
      <c r="N3543" t="s">
        <v>853</v>
      </c>
      <c r="O3543" t="s">
        <v>837</v>
      </c>
      <c r="P3543" t="s">
        <v>673</v>
      </c>
      <c r="Q3543" t="s">
        <v>749</v>
      </c>
      <c r="R3543" t="s">
        <v>544</v>
      </c>
      <c r="S3543" t="s">
        <v>1038</v>
      </c>
      <c r="T3543" t="s">
        <v>751</v>
      </c>
      <c r="U3543" t="s">
        <v>752</v>
      </c>
      <c r="V3543" t="s">
        <v>753</v>
      </c>
      <c r="W3543" t="s">
        <v>435</v>
      </c>
      <c r="X3543" t="s">
        <v>1182</v>
      </c>
      <c r="Y3543" t="s">
        <v>755</v>
      </c>
      <c r="Z3543" t="s">
        <v>380</v>
      </c>
      <c r="AA3543" t="s">
        <v>1175</v>
      </c>
      <c r="AB3543" t="s">
        <v>1176</v>
      </c>
      <c r="AC3543" t="s">
        <v>758</v>
      </c>
      <c r="AD3543" t="s">
        <v>1176</v>
      </c>
      <c r="AE3543" t="s">
        <v>768</v>
      </c>
      <c r="AF3543" t="s">
        <v>882</v>
      </c>
      <c r="AG3543" t="s">
        <v>761</v>
      </c>
      <c r="AH3543" t="s">
        <v>762</v>
      </c>
      <c r="AI3543" t="s">
        <v>883</v>
      </c>
      <c r="AJ3543">
        <v>3886.56</v>
      </c>
      <c r="AK3543">
        <v>0</v>
      </c>
      <c r="AL3543">
        <v>0</v>
      </c>
      <c r="AM3543" t="s">
        <v>764</v>
      </c>
      <c r="AN3543" t="s">
        <v>764</v>
      </c>
      <c r="AO3543" t="s">
        <v>764</v>
      </c>
    </row>
    <row r="3544" spans="1:41" x14ac:dyDescent="0.35">
      <c r="A3544">
        <v>1023882</v>
      </c>
      <c r="B3544" t="s">
        <v>740</v>
      </c>
      <c r="C3544" t="s">
        <v>741</v>
      </c>
      <c r="D3544" t="s">
        <v>408</v>
      </c>
      <c r="E3544" t="s">
        <v>559</v>
      </c>
      <c r="F3544" t="s">
        <v>834</v>
      </c>
      <c r="G3544">
        <v>2021</v>
      </c>
      <c r="H3544">
        <v>4</v>
      </c>
      <c r="I3544" t="s">
        <v>743</v>
      </c>
      <c r="J3544" s="29">
        <v>44316</v>
      </c>
      <c r="K3544" t="s">
        <v>744</v>
      </c>
      <c r="L3544" t="s">
        <v>745</v>
      </c>
      <c r="M3544" t="s">
        <v>852</v>
      </c>
      <c r="N3544" t="s">
        <v>853</v>
      </c>
      <c r="O3544" t="s">
        <v>837</v>
      </c>
      <c r="P3544" t="s">
        <v>673</v>
      </c>
      <c r="Q3544" t="s">
        <v>749</v>
      </c>
      <c r="R3544" t="s">
        <v>544</v>
      </c>
      <c r="S3544" t="s">
        <v>1038</v>
      </c>
      <c r="T3544" t="s">
        <v>751</v>
      </c>
      <c r="U3544" t="s">
        <v>752</v>
      </c>
      <c r="V3544" t="s">
        <v>753</v>
      </c>
      <c r="W3544" t="s">
        <v>469</v>
      </c>
      <c r="X3544" t="s">
        <v>1174</v>
      </c>
      <c r="Y3544" t="s">
        <v>755</v>
      </c>
      <c r="Z3544" t="s">
        <v>380</v>
      </c>
      <c r="AA3544" t="s">
        <v>1175</v>
      </c>
      <c r="AB3544" t="s">
        <v>1176</v>
      </c>
      <c r="AC3544" t="s">
        <v>758</v>
      </c>
      <c r="AD3544" t="s">
        <v>1176</v>
      </c>
      <c r="AE3544" t="s">
        <v>768</v>
      </c>
      <c r="AF3544" t="s">
        <v>882</v>
      </c>
      <c r="AG3544" t="s">
        <v>761</v>
      </c>
      <c r="AH3544" t="s">
        <v>762</v>
      </c>
      <c r="AI3544" t="s">
        <v>883</v>
      </c>
      <c r="AJ3544">
        <v>3289.91</v>
      </c>
      <c r="AK3544">
        <v>0</v>
      </c>
      <c r="AL3544">
        <v>0</v>
      </c>
      <c r="AM3544" t="s">
        <v>764</v>
      </c>
      <c r="AN3544" t="s">
        <v>764</v>
      </c>
      <c r="AO3544" t="s">
        <v>764</v>
      </c>
    </row>
    <row r="3545" spans="1:41" x14ac:dyDescent="0.35">
      <c r="A3545">
        <v>1024749</v>
      </c>
      <c r="B3545" t="s">
        <v>740</v>
      </c>
      <c r="C3545" t="s">
        <v>741</v>
      </c>
      <c r="D3545" t="s">
        <v>408</v>
      </c>
      <c r="E3545" t="s">
        <v>484</v>
      </c>
      <c r="F3545" t="s">
        <v>834</v>
      </c>
      <c r="G3545">
        <v>2021</v>
      </c>
      <c r="H3545">
        <v>4</v>
      </c>
      <c r="I3545" t="s">
        <v>743</v>
      </c>
      <c r="J3545" s="29">
        <v>44316</v>
      </c>
      <c r="K3545" t="s">
        <v>744</v>
      </c>
      <c r="L3545" t="s">
        <v>745</v>
      </c>
      <c r="M3545" t="s">
        <v>852</v>
      </c>
      <c r="N3545" t="s">
        <v>853</v>
      </c>
      <c r="O3545" t="s">
        <v>837</v>
      </c>
      <c r="P3545" t="s">
        <v>673</v>
      </c>
      <c r="Q3545" t="s">
        <v>749</v>
      </c>
      <c r="R3545" t="s">
        <v>471</v>
      </c>
      <c r="S3545" t="s">
        <v>1041</v>
      </c>
      <c r="T3545" t="s">
        <v>751</v>
      </c>
      <c r="U3545" t="s">
        <v>752</v>
      </c>
      <c r="V3545" t="s">
        <v>753</v>
      </c>
      <c r="W3545" t="s">
        <v>435</v>
      </c>
      <c r="X3545" t="s">
        <v>1182</v>
      </c>
      <c r="Y3545" t="s">
        <v>755</v>
      </c>
      <c r="Z3545" t="s">
        <v>380</v>
      </c>
      <c r="AA3545" t="s">
        <v>1175</v>
      </c>
      <c r="AB3545" t="s">
        <v>1176</v>
      </c>
      <c r="AC3545" t="s">
        <v>758</v>
      </c>
      <c r="AD3545" t="s">
        <v>1176</v>
      </c>
      <c r="AE3545" t="s">
        <v>472</v>
      </c>
      <c r="AF3545" t="s">
        <v>882</v>
      </c>
      <c r="AG3545" t="s">
        <v>761</v>
      </c>
      <c r="AH3545" t="s">
        <v>762</v>
      </c>
      <c r="AI3545" t="s">
        <v>883</v>
      </c>
      <c r="AJ3545">
        <v>18427.650000000001</v>
      </c>
      <c r="AK3545">
        <v>0</v>
      </c>
      <c r="AL3545">
        <v>0</v>
      </c>
      <c r="AM3545" t="s">
        <v>764</v>
      </c>
      <c r="AN3545" t="s">
        <v>764</v>
      </c>
      <c r="AO3545" t="s">
        <v>764</v>
      </c>
    </row>
    <row r="3546" spans="1:41" x14ac:dyDescent="0.35">
      <c r="A3546">
        <v>1024743</v>
      </c>
      <c r="B3546" t="s">
        <v>740</v>
      </c>
      <c r="C3546" t="s">
        <v>741</v>
      </c>
      <c r="D3546" t="s">
        <v>408</v>
      </c>
      <c r="E3546" t="s">
        <v>480</v>
      </c>
      <c r="F3546" t="s">
        <v>834</v>
      </c>
      <c r="G3546">
        <v>2021</v>
      </c>
      <c r="H3546">
        <v>4</v>
      </c>
      <c r="I3546" t="s">
        <v>743</v>
      </c>
      <c r="J3546" s="29">
        <v>44316</v>
      </c>
      <c r="K3546" t="s">
        <v>744</v>
      </c>
      <c r="L3546" t="s">
        <v>745</v>
      </c>
      <c r="M3546" t="s">
        <v>852</v>
      </c>
      <c r="N3546" t="s">
        <v>853</v>
      </c>
      <c r="O3546" t="s">
        <v>837</v>
      </c>
      <c r="P3546" t="s">
        <v>673</v>
      </c>
      <c r="Q3546" t="s">
        <v>749</v>
      </c>
      <c r="R3546" t="s">
        <v>471</v>
      </c>
      <c r="S3546" t="s">
        <v>1041</v>
      </c>
      <c r="T3546" t="s">
        <v>751</v>
      </c>
      <c r="U3546" t="s">
        <v>752</v>
      </c>
      <c r="V3546" t="s">
        <v>753</v>
      </c>
      <c r="W3546" t="s">
        <v>409</v>
      </c>
      <c r="X3546" t="s">
        <v>1180</v>
      </c>
      <c r="Y3546" t="s">
        <v>755</v>
      </c>
      <c r="Z3546" t="s">
        <v>380</v>
      </c>
      <c r="AA3546" t="s">
        <v>1175</v>
      </c>
      <c r="AB3546" t="s">
        <v>1176</v>
      </c>
      <c r="AC3546" t="s">
        <v>758</v>
      </c>
      <c r="AD3546" t="s">
        <v>1176</v>
      </c>
      <c r="AE3546" t="s">
        <v>472</v>
      </c>
      <c r="AF3546" t="s">
        <v>882</v>
      </c>
      <c r="AG3546" t="s">
        <v>761</v>
      </c>
      <c r="AH3546" t="s">
        <v>762</v>
      </c>
      <c r="AI3546" t="s">
        <v>883</v>
      </c>
      <c r="AJ3546">
        <v>5760.8</v>
      </c>
      <c r="AK3546">
        <v>0</v>
      </c>
      <c r="AL3546">
        <v>0</v>
      </c>
      <c r="AM3546" t="s">
        <v>764</v>
      </c>
      <c r="AN3546" t="s">
        <v>764</v>
      </c>
      <c r="AO3546" t="s">
        <v>764</v>
      </c>
    </row>
    <row r="3547" spans="1:41" x14ac:dyDescent="0.35">
      <c r="A3547">
        <v>1024744</v>
      </c>
      <c r="B3547" t="s">
        <v>740</v>
      </c>
      <c r="C3547" t="s">
        <v>741</v>
      </c>
      <c r="D3547" t="s">
        <v>408</v>
      </c>
      <c r="E3547" t="s">
        <v>481</v>
      </c>
      <c r="F3547" t="s">
        <v>834</v>
      </c>
      <c r="G3547">
        <v>2021</v>
      </c>
      <c r="H3547">
        <v>4</v>
      </c>
      <c r="I3547" t="s">
        <v>743</v>
      </c>
      <c r="J3547" s="29">
        <v>44316</v>
      </c>
      <c r="K3547" t="s">
        <v>744</v>
      </c>
      <c r="L3547" t="s">
        <v>745</v>
      </c>
      <c r="M3547" t="s">
        <v>852</v>
      </c>
      <c r="N3547" t="s">
        <v>853</v>
      </c>
      <c r="O3547" t="s">
        <v>837</v>
      </c>
      <c r="P3547" t="s">
        <v>673</v>
      </c>
      <c r="Q3547" t="s">
        <v>749</v>
      </c>
      <c r="R3547" t="s">
        <v>471</v>
      </c>
      <c r="S3547" t="s">
        <v>1041</v>
      </c>
      <c r="T3547" t="s">
        <v>751</v>
      </c>
      <c r="U3547" t="s">
        <v>752</v>
      </c>
      <c r="V3547" t="s">
        <v>753</v>
      </c>
      <c r="W3547" t="s">
        <v>427</v>
      </c>
      <c r="X3547" t="s">
        <v>1179</v>
      </c>
      <c r="Y3547" t="s">
        <v>755</v>
      </c>
      <c r="Z3547" t="s">
        <v>380</v>
      </c>
      <c r="AA3547" t="s">
        <v>1175</v>
      </c>
      <c r="AB3547" t="s">
        <v>1176</v>
      </c>
      <c r="AC3547" t="s">
        <v>758</v>
      </c>
      <c r="AD3547" t="s">
        <v>1176</v>
      </c>
      <c r="AE3547" t="s">
        <v>472</v>
      </c>
      <c r="AF3547" t="s">
        <v>882</v>
      </c>
      <c r="AG3547" t="s">
        <v>761</v>
      </c>
      <c r="AH3547" t="s">
        <v>762</v>
      </c>
      <c r="AI3547" t="s">
        <v>883</v>
      </c>
      <c r="AJ3547">
        <v>14251.63</v>
      </c>
      <c r="AK3547">
        <v>0</v>
      </c>
      <c r="AL3547">
        <v>0</v>
      </c>
      <c r="AM3547" t="s">
        <v>764</v>
      </c>
      <c r="AN3547" t="s">
        <v>764</v>
      </c>
      <c r="AO3547" t="s">
        <v>764</v>
      </c>
    </row>
    <row r="3548" spans="1:41" x14ac:dyDescent="0.35">
      <c r="A3548">
        <v>1024746</v>
      </c>
      <c r="B3548" t="s">
        <v>740</v>
      </c>
      <c r="C3548" t="s">
        <v>741</v>
      </c>
      <c r="D3548" t="s">
        <v>408</v>
      </c>
      <c r="E3548" t="s">
        <v>482</v>
      </c>
      <c r="F3548" t="s">
        <v>834</v>
      </c>
      <c r="G3548">
        <v>2021</v>
      </c>
      <c r="H3548">
        <v>4</v>
      </c>
      <c r="I3548" t="s">
        <v>743</v>
      </c>
      <c r="J3548" s="29">
        <v>44316</v>
      </c>
      <c r="K3548" t="s">
        <v>744</v>
      </c>
      <c r="L3548" t="s">
        <v>745</v>
      </c>
      <c r="M3548" t="s">
        <v>852</v>
      </c>
      <c r="N3548" t="s">
        <v>853</v>
      </c>
      <c r="O3548" t="s">
        <v>837</v>
      </c>
      <c r="P3548" t="s">
        <v>673</v>
      </c>
      <c r="Q3548" t="s">
        <v>749</v>
      </c>
      <c r="R3548" t="s">
        <v>471</v>
      </c>
      <c r="S3548" t="s">
        <v>1041</v>
      </c>
      <c r="T3548" t="s">
        <v>751</v>
      </c>
      <c r="U3548" t="s">
        <v>752</v>
      </c>
      <c r="V3548" t="s">
        <v>753</v>
      </c>
      <c r="W3548" t="s">
        <v>429</v>
      </c>
      <c r="X3548" t="s">
        <v>1183</v>
      </c>
      <c r="Y3548" t="s">
        <v>755</v>
      </c>
      <c r="Z3548" t="s">
        <v>380</v>
      </c>
      <c r="AA3548" t="s">
        <v>1175</v>
      </c>
      <c r="AB3548" t="s">
        <v>1176</v>
      </c>
      <c r="AC3548" t="s">
        <v>758</v>
      </c>
      <c r="AD3548" t="s">
        <v>1176</v>
      </c>
      <c r="AE3548" t="s">
        <v>472</v>
      </c>
      <c r="AF3548" t="s">
        <v>882</v>
      </c>
      <c r="AG3548" t="s">
        <v>761</v>
      </c>
      <c r="AH3548" t="s">
        <v>762</v>
      </c>
      <c r="AI3548" t="s">
        <v>883</v>
      </c>
      <c r="AJ3548">
        <v>16352.9</v>
      </c>
      <c r="AK3548">
        <v>0</v>
      </c>
      <c r="AL3548">
        <v>0</v>
      </c>
      <c r="AM3548" t="s">
        <v>764</v>
      </c>
      <c r="AN3548" t="s">
        <v>764</v>
      </c>
      <c r="AO3548" t="s">
        <v>764</v>
      </c>
    </row>
    <row r="3549" spans="1:41" x14ac:dyDescent="0.35">
      <c r="A3549">
        <v>1024750</v>
      </c>
      <c r="B3549" t="s">
        <v>740</v>
      </c>
      <c r="C3549" t="s">
        <v>741</v>
      </c>
      <c r="D3549" t="s">
        <v>408</v>
      </c>
      <c r="E3549" t="s">
        <v>485</v>
      </c>
      <c r="F3549" t="s">
        <v>834</v>
      </c>
      <c r="G3549">
        <v>2021</v>
      </c>
      <c r="H3549">
        <v>4</v>
      </c>
      <c r="I3549" t="s">
        <v>743</v>
      </c>
      <c r="J3549" s="29">
        <v>44316</v>
      </c>
      <c r="K3549" t="s">
        <v>744</v>
      </c>
      <c r="L3549" t="s">
        <v>745</v>
      </c>
      <c r="M3549" t="s">
        <v>852</v>
      </c>
      <c r="N3549" t="s">
        <v>853</v>
      </c>
      <c r="O3549" t="s">
        <v>837</v>
      </c>
      <c r="P3549" t="s">
        <v>673</v>
      </c>
      <c r="Q3549" t="s">
        <v>749</v>
      </c>
      <c r="R3549" t="s">
        <v>471</v>
      </c>
      <c r="S3549" t="s">
        <v>1041</v>
      </c>
      <c r="T3549" t="s">
        <v>751</v>
      </c>
      <c r="U3549" t="s">
        <v>752</v>
      </c>
      <c r="V3549" t="s">
        <v>753</v>
      </c>
      <c r="W3549" t="s">
        <v>451</v>
      </c>
      <c r="X3549" t="s">
        <v>1186</v>
      </c>
      <c r="Y3549" t="s">
        <v>755</v>
      </c>
      <c r="Z3549" t="s">
        <v>380</v>
      </c>
      <c r="AA3549" t="s">
        <v>1175</v>
      </c>
      <c r="AB3549" t="s">
        <v>1176</v>
      </c>
      <c r="AC3549" t="s">
        <v>758</v>
      </c>
      <c r="AD3549" t="s">
        <v>1176</v>
      </c>
      <c r="AE3549" t="s">
        <v>472</v>
      </c>
      <c r="AF3549" t="s">
        <v>882</v>
      </c>
      <c r="AG3549" t="s">
        <v>761</v>
      </c>
      <c r="AH3549" t="s">
        <v>762</v>
      </c>
      <c r="AI3549" t="s">
        <v>883</v>
      </c>
      <c r="AJ3549">
        <v>10595.63</v>
      </c>
      <c r="AK3549">
        <v>0</v>
      </c>
      <c r="AL3549">
        <v>0</v>
      </c>
      <c r="AM3549" t="s">
        <v>764</v>
      </c>
      <c r="AN3549" t="s">
        <v>764</v>
      </c>
      <c r="AO3549" t="s">
        <v>764</v>
      </c>
    </row>
    <row r="3550" spans="1:41" x14ac:dyDescent="0.35">
      <c r="A3550">
        <v>1024747</v>
      </c>
      <c r="B3550" t="s">
        <v>740</v>
      </c>
      <c r="C3550" t="s">
        <v>741</v>
      </c>
      <c r="D3550" t="s">
        <v>408</v>
      </c>
      <c r="E3550" t="s">
        <v>483</v>
      </c>
      <c r="F3550" t="s">
        <v>834</v>
      </c>
      <c r="G3550">
        <v>2021</v>
      </c>
      <c r="H3550">
        <v>4</v>
      </c>
      <c r="I3550" t="s">
        <v>743</v>
      </c>
      <c r="J3550" s="29">
        <v>44316</v>
      </c>
      <c r="K3550" t="s">
        <v>744</v>
      </c>
      <c r="L3550" t="s">
        <v>745</v>
      </c>
      <c r="M3550" t="s">
        <v>852</v>
      </c>
      <c r="N3550" t="s">
        <v>853</v>
      </c>
      <c r="O3550" t="s">
        <v>837</v>
      </c>
      <c r="P3550" t="s">
        <v>673</v>
      </c>
      <c r="Q3550" t="s">
        <v>749</v>
      </c>
      <c r="R3550" t="s">
        <v>471</v>
      </c>
      <c r="S3550" t="s">
        <v>1041</v>
      </c>
      <c r="T3550" t="s">
        <v>751</v>
      </c>
      <c r="U3550" t="s">
        <v>752</v>
      </c>
      <c r="V3550" t="s">
        <v>753</v>
      </c>
      <c r="W3550" t="s">
        <v>433</v>
      </c>
      <c r="X3550" t="s">
        <v>1178</v>
      </c>
      <c r="Y3550" t="s">
        <v>755</v>
      </c>
      <c r="Z3550" t="s">
        <v>380</v>
      </c>
      <c r="AA3550" t="s">
        <v>1175</v>
      </c>
      <c r="AB3550" t="s">
        <v>1176</v>
      </c>
      <c r="AC3550" t="s">
        <v>758</v>
      </c>
      <c r="AD3550" t="s">
        <v>1176</v>
      </c>
      <c r="AE3550" t="s">
        <v>472</v>
      </c>
      <c r="AF3550" t="s">
        <v>882</v>
      </c>
      <c r="AG3550" t="s">
        <v>761</v>
      </c>
      <c r="AH3550" t="s">
        <v>762</v>
      </c>
      <c r="AI3550" t="s">
        <v>883</v>
      </c>
      <c r="AJ3550">
        <v>8359.6299999999992</v>
      </c>
      <c r="AK3550">
        <v>0</v>
      </c>
      <c r="AL3550">
        <v>0</v>
      </c>
      <c r="AM3550" t="s">
        <v>764</v>
      </c>
      <c r="AN3550" t="s">
        <v>764</v>
      </c>
      <c r="AO3550" t="s">
        <v>764</v>
      </c>
    </row>
    <row r="3551" spans="1:41" x14ac:dyDescent="0.35">
      <c r="A3551">
        <v>1024751</v>
      </c>
      <c r="B3551" t="s">
        <v>740</v>
      </c>
      <c r="C3551" t="s">
        <v>741</v>
      </c>
      <c r="D3551" t="s">
        <v>408</v>
      </c>
      <c r="E3551" t="s">
        <v>486</v>
      </c>
      <c r="F3551" t="s">
        <v>834</v>
      </c>
      <c r="G3551">
        <v>2021</v>
      </c>
      <c r="H3551">
        <v>4</v>
      </c>
      <c r="I3551" t="s">
        <v>743</v>
      </c>
      <c r="J3551" s="29">
        <v>44316</v>
      </c>
      <c r="K3551" t="s">
        <v>744</v>
      </c>
      <c r="L3551" t="s">
        <v>745</v>
      </c>
      <c r="M3551" t="s">
        <v>852</v>
      </c>
      <c r="N3551" t="s">
        <v>853</v>
      </c>
      <c r="O3551" t="s">
        <v>837</v>
      </c>
      <c r="P3551" t="s">
        <v>673</v>
      </c>
      <c r="Q3551" t="s">
        <v>749</v>
      </c>
      <c r="R3551" t="s">
        <v>471</v>
      </c>
      <c r="S3551" t="s">
        <v>1041</v>
      </c>
      <c r="T3551" t="s">
        <v>751</v>
      </c>
      <c r="U3551" t="s">
        <v>752</v>
      </c>
      <c r="V3551" t="s">
        <v>753</v>
      </c>
      <c r="W3551" t="s">
        <v>457</v>
      </c>
      <c r="X3551" t="s">
        <v>1181</v>
      </c>
      <c r="Y3551" t="s">
        <v>755</v>
      </c>
      <c r="Z3551" t="s">
        <v>380</v>
      </c>
      <c r="AA3551" t="s">
        <v>1175</v>
      </c>
      <c r="AB3551" t="s">
        <v>1176</v>
      </c>
      <c r="AC3551" t="s">
        <v>758</v>
      </c>
      <c r="AD3551" t="s">
        <v>1176</v>
      </c>
      <c r="AE3551" t="s">
        <v>472</v>
      </c>
      <c r="AF3551" t="s">
        <v>882</v>
      </c>
      <c r="AG3551" t="s">
        <v>761</v>
      </c>
      <c r="AH3551" t="s">
        <v>762</v>
      </c>
      <c r="AI3551" t="s">
        <v>883</v>
      </c>
      <c r="AJ3551">
        <v>9308.35</v>
      </c>
      <c r="AK3551">
        <v>0</v>
      </c>
      <c r="AL3551">
        <v>0</v>
      </c>
      <c r="AM3551" t="s">
        <v>764</v>
      </c>
      <c r="AN3551" t="s">
        <v>764</v>
      </c>
      <c r="AO3551" t="s">
        <v>764</v>
      </c>
    </row>
    <row r="3552" spans="1:41" x14ac:dyDescent="0.35">
      <c r="A3552">
        <v>1024752</v>
      </c>
      <c r="B3552" t="s">
        <v>740</v>
      </c>
      <c r="C3552" t="s">
        <v>741</v>
      </c>
      <c r="D3552" t="s">
        <v>408</v>
      </c>
      <c r="E3552" t="s">
        <v>487</v>
      </c>
      <c r="F3552" t="s">
        <v>834</v>
      </c>
      <c r="G3552">
        <v>2021</v>
      </c>
      <c r="H3552">
        <v>4</v>
      </c>
      <c r="I3552" t="s">
        <v>743</v>
      </c>
      <c r="J3552" s="29">
        <v>44316</v>
      </c>
      <c r="K3552" t="s">
        <v>744</v>
      </c>
      <c r="L3552" t="s">
        <v>745</v>
      </c>
      <c r="M3552" t="s">
        <v>852</v>
      </c>
      <c r="N3552" t="s">
        <v>853</v>
      </c>
      <c r="O3552" t="s">
        <v>837</v>
      </c>
      <c r="P3552" t="s">
        <v>673</v>
      </c>
      <c r="Q3552" t="s">
        <v>749</v>
      </c>
      <c r="R3552" t="s">
        <v>471</v>
      </c>
      <c r="S3552" t="s">
        <v>1041</v>
      </c>
      <c r="T3552" t="s">
        <v>751</v>
      </c>
      <c r="U3552" t="s">
        <v>752</v>
      </c>
      <c r="V3552" t="s">
        <v>753</v>
      </c>
      <c r="W3552" t="s">
        <v>467</v>
      </c>
      <c r="X3552" t="s">
        <v>1177</v>
      </c>
      <c r="Y3552" t="s">
        <v>755</v>
      </c>
      <c r="Z3552" t="s">
        <v>380</v>
      </c>
      <c r="AA3552" t="s">
        <v>1175</v>
      </c>
      <c r="AB3552" t="s">
        <v>1176</v>
      </c>
      <c r="AC3552" t="s">
        <v>758</v>
      </c>
      <c r="AD3552" t="s">
        <v>1176</v>
      </c>
      <c r="AE3552" t="s">
        <v>472</v>
      </c>
      <c r="AF3552" t="s">
        <v>882</v>
      </c>
      <c r="AG3552" t="s">
        <v>761</v>
      </c>
      <c r="AH3552" t="s">
        <v>762</v>
      </c>
      <c r="AI3552" t="s">
        <v>883</v>
      </c>
      <c r="AJ3552">
        <v>11113.1</v>
      </c>
      <c r="AK3552">
        <v>0</v>
      </c>
      <c r="AL3552">
        <v>0</v>
      </c>
      <c r="AM3552" t="s">
        <v>764</v>
      </c>
      <c r="AN3552" t="s">
        <v>764</v>
      </c>
      <c r="AO3552" t="s">
        <v>764</v>
      </c>
    </row>
    <row r="3553" spans="1:41" x14ac:dyDescent="0.35">
      <c r="A3553">
        <v>1024753</v>
      </c>
      <c r="B3553" t="s">
        <v>740</v>
      </c>
      <c r="C3553" t="s">
        <v>741</v>
      </c>
      <c r="D3553" t="s">
        <v>408</v>
      </c>
      <c r="E3553" t="s">
        <v>488</v>
      </c>
      <c r="F3553" t="s">
        <v>834</v>
      </c>
      <c r="G3553">
        <v>2021</v>
      </c>
      <c r="H3553">
        <v>4</v>
      </c>
      <c r="I3553" t="s">
        <v>743</v>
      </c>
      <c r="J3553" s="29">
        <v>44316</v>
      </c>
      <c r="K3553" t="s">
        <v>744</v>
      </c>
      <c r="L3553" t="s">
        <v>745</v>
      </c>
      <c r="M3553" t="s">
        <v>852</v>
      </c>
      <c r="N3553" t="s">
        <v>853</v>
      </c>
      <c r="O3553" t="s">
        <v>837</v>
      </c>
      <c r="P3553" t="s">
        <v>673</v>
      </c>
      <c r="Q3553" t="s">
        <v>749</v>
      </c>
      <c r="R3553" t="s">
        <v>471</v>
      </c>
      <c r="S3553" t="s">
        <v>1041</v>
      </c>
      <c r="T3553" t="s">
        <v>751</v>
      </c>
      <c r="U3553" t="s">
        <v>752</v>
      </c>
      <c r="V3553" t="s">
        <v>753</v>
      </c>
      <c r="W3553" t="s">
        <v>469</v>
      </c>
      <c r="X3553" t="s">
        <v>1174</v>
      </c>
      <c r="Y3553" t="s">
        <v>755</v>
      </c>
      <c r="Z3553" t="s">
        <v>380</v>
      </c>
      <c r="AA3553" t="s">
        <v>1175</v>
      </c>
      <c r="AB3553" t="s">
        <v>1176</v>
      </c>
      <c r="AC3553" t="s">
        <v>758</v>
      </c>
      <c r="AD3553" t="s">
        <v>1176</v>
      </c>
      <c r="AE3553" t="s">
        <v>472</v>
      </c>
      <c r="AF3553" t="s">
        <v>882</v>
      </c>
      <c r="AG3553" t="s">
        <v>761</v>
      </c>
      <c r="AH3553" t="s">
        <v>762</v>
      </c>
      <c r="AI3553" t="s">
        <v>883</v>
      </c>
      <c r="AJ3553">
        <v>21055.48</v>
      </c>
      <c r="AK3553">
        <v>0</v>
      </c>
      <c r="AL3553">
        <v>0</v>
      </c>
      <c r="AM3553" t="s">
        <v>764</v>
      </c>
      <c r="AN3553" t="s">
        <v>764</v>
      </c>
      <c r="AO3553" t="s">
        <v>764</v>
      </c>
    </row>
    <row r="3554" spans="1:41" x14ac:dyDescent="0.35">
      <c r="A3554">
        <v>1025003</v>
      </c>
      <c r="B3554" t="s">
        <v>740</v>
      </c>
      <c r="C3554" t="s">
        <v>741</v>
      </c>
      <c r="D3554" t="s">
        <v>408</v>
      </c>
      <c r="E3554" t="s">
        <v>407</v>
      </c>
      <c r="F3554" t="s">
        <v>834</v>
      </c>
      <c r="G3554">
        <v>2021</v>
      </c>
      <c r="H3554">
        <v>4</v>
      </c>
      <c r="I3554" t="s">
        <v>743</v>
      </c>
      <c r="J3554" s="29">
        <v>44316</v>
      </c>
      <c r="K3554" t="s">
        <v>744</v>
      </c>
      <c r="L3554" t="s">
        <v>745</v>
      </c>
      <c r="M3554" t="s">
        <v>852</v>
      </c>
      <c r="N3554" t="s">
        <v>853</v>
      </c>
      <c r="O3554" t="s">
        <v>837</v>
      </c>
      <c r="P3554" t="s">
        <v>673</v>
      </c>
      <c r="Q3554" t="s">
        <v>749</v>
      </c>
      <c r="R3554" t="s">
        <v>376</v>
      </c>
      <c r="S3554" t="s">
        <v>1042</v>
      </c>
      <c r="T3554" t="s">
        <v>751</v>
      </c>
      <c r="U3554" t="s">
        <v>752</v>
      </c>
      <c r="V3554" t="s">
        <v>753</v>
      </c>
      <c r="W3554" t="s">
        <v>409</v>
      </c>
      <c r="X3554" t="s">
        <v>1180</v>
      </c>
      <c r="Y3554" t="s">
        <v>755</v>
      </c>
      <c r="Z3554" t="s">
        <v>380</v>
      </c>
      <c r="AA3554" t="s">
        <v>1175</v>
      </c>
      <c r="AB3554" t="s">
        <v>1176</v>
      </c>
      <c r="AC3554" t="s">
        <v>758</v>
      </c>
      <c r="AD3554" t="s">
        <v>1176</v>
      </c>
      <c r="AE3554" t="s">
        <v>768</v>
      </c>
      <c r="AF3554" t="s">
        <v>882</v>
      </c>
      <c r="AG3554" t="s">
        <v>761</v>
      </c>
      <c r="AH3554" t="s">
        <v>762</v>
      </c>
      <c r="AI3554" t="s">
        <v>883</v>
      </c>
      <c r="AJ3554">
        <v>390.66</v>
      </c>
      <c r="AK3554">
        <v>0</v>
      </c>
      <c r="AL3554">
        <v>0</v>
      </c>
      <c r="AM3554" t="s">
        <v>764</v>
      </c>
      <c r="AN3554" t="s">
        <v>764</v>
      </c>
      <c r="AO3554" t="s">
        <v>764</v>
      </c>
    </row>
    <row r="3555" spans="1:41" x14ac:dyDescent="0.35">
      <c r="A3555">
        <v>1025004</v>
      </c>
      <c r="B3555" t="s">
        <v>740</v>
      </c>
      <c r="C3555" t="s">
        <v>741</v>
      </c>
      <c r="D3555" t="s">
        <v>408</v>
      </c>
      <c r="E3555" t="s">
        <v>410</v>
      </c>
      <c r="F3555" t="s">
        <v>834</v>
      </c>
      <c r="G3555">
        <v>2021</v>
      </c>
      <c r="H3555">
        <v>4</v>
      </c>
      <c r="I3555" t="s">
        <v>743</v>
      </c>
      <c r="J3555" s="29">
        <v>44316</v>
      </c>
      <c r="K3555" t="s">
        <v>744</v>
      </c>
      <c r="L3555" t="s">
        <v>745</v>
      </c>
      <c r="M3555" t="s">
        <v>852</v>
      </c>
      <c r="N3555" t="s">
        <v>853</v>
      </c>
      <c r="O3555" t="s">
        <v>837</v>
      </c>
      <c r="P3555" t="s">
        <v>673</v>
      </c>
      <c r="Q3555" t="s">
        <v>749</v>
      </c>
      <c r="R3555" t="s">
        <v>376</v>
      </c>
      <c r="S3555" t="s">
        <v>1042</v>
      </c>
      <c r="T3555" t="s">
        <v>751</v>
      </c>
      <c r="U3555" t="s">
        <v>752</v>
      </c>
      <c r="V3555" t="s">
        <v>753</v>
      </c>
      <c r="W3555" t="s">
        <v>411</v>
      </c>
      <c r="X3555" t="s">
        <v>1204</v>
      </c>
      <c r="Y3555" t="s">
        <v>755</v>
      </c>
      <c r="Z3555" t="s">
        <v>380</v>
      </c>
      <c r="AA3555" t="s">
        <v>1175</v>
      </c>
      <c r="AB3555" t="s">
        <v>1176</v>
      </c>
      <c r="AC3555" t="s">
        <v>758</v>
      </c>
      <c r="AD3555" t="s">
        <v>1176</v>
      </c>
      <c r="AE3555" t="s">
        <v>768</v>
      </c>
      <c r="AF3555" t="s">
        <v>882</v>
      </c>
      <c r="AG3555" t="s">
        <v>761</v>
      </c>
      <c r="AH3555" t="s">
        <v>762</v>
      </c>
      <c r="AI3555" t="s">
        <v>883</v>
      </c>
      <c r="AJ3555">
        <v>294.79000000000002</v>
      </c>
      <c r="AK3555">
        <v>0</v>
      </c>
      <c r="AL3555">
        <v>0</v>
      </c>
      <c r="AM3555" t="s">
        <v>764</v>
      </c>
      <c r="AN3555" t="s">
        <v>764</v>
      </c>
      <c r="AO3555" t="s">
        <v>764</v>
      </c>
    </row>
    <row r="3556" spans="1:41" x14ac:dyDescent="0.35">
      <c r="A3556">
        <v>1025005</v>
      </c>
      <c r="B3556" t="s">
        <v>740</v>
      </c>
      <c r="C3556" t="s">
        <v>741</v>
      </c>
      <c r="D3556" t="s">
        <v>408</v>
      </c>
      <c r="E3556" t="s">
        <v>412</v>
      </c>
      <c r="F3556" t="s">
        <v>834</v>
      </c>
      <c r="G3556">
        <v>2021</v>
      </c>
      <c r="H3556">
        <v>4</v>
      </c>
      <c r="I3556" t="s">
        <v>743</v>
      </c>
      <c r="J3556" s="29">
        <v>44316</v>
      </c>
      <c r="K3556" t="s">
        <v>744</v>
      </c>
      <c r="L3556" t="s">
        <v>745</v>
      </c>
      <c r="M3556" t="s">
        <v>852</v>
      </c>
      <c r="N3556" t="s">
        <v>853</v>
      </c>
      <c r="O3556" t="s">
        <v>837</v>
      </c>
      <c r="P3556" t="s">
        <v>673</v>
      </c>
      <c r="Q3556" t="s">
        <v>749</v>
      </c>
      <c r="R3556" t="s">
        <v>376</v>
      </c>
      <c r="S3556" t="s">
        <v>1042</v>
      </c>
      <c r="T3556" t="s">
        <v>751</v>
      </c>
      <c r="U3556" t="s">
        <v>752</v>
      </c>
      <c r="V3556" t="s">
        <v>753</v>
      </c>
      <c r="W3556" t="s">
        <v>413</v>
      </c>
      <c r="X3556" t="s">
        <v>1206</v>
      </c>
      <c r="Y3556" t="s">
        <v>755</v>
      </c>
      <c r="Z3556" t="s">
        <v>380</v>
      </c>
      <c r="AA3556" t="s">
        <v>1175</v>
      </c>
      <c r="AB3556" t="s">
        <v>1176</v>
      </c>
      <c r="AC3556" t="s">
        <v>758</v>
      </c>
      <c r="AD3556" t="s">
        <v>1176</v>
      </c>
      <c r="AE3556" t="s">
        <v>768</v>
      </c>
      <c r="AF3556" t="s">
        <v>882</v>
      </c>
      <c r="AG3556" t="s">
        <v>761</v>
      </c>
      <c r="AH3556" t="s">
        <v>762</v>
      </c>
      <c r="AI3556" t="s">
        <v>883</v>
      </c>
      <c r="AJ3556">
        <v>6.84</v>
      </c>
      <c r="AK3556">
        <v>0</v>
      </c>
      <c r="AL3556">
        <v>0</v>
      </c>
      <c r="AM3556" t="s">
        <v>764</v>
      </c>
      <c r="AN3556" t="s">
        <v>764</v>
      </c>
      <c r="AO3556" t="s">
        <v>764</v>
      </c>
    </row>
    <row r="3557" spans="1:41" x14ac:dyDescent="0.35">
      <c r="A3557">
        <v>1025007</v>
      </c>
      <c r="B3557" t="s">
        <v>740</v>
      </c>
      <c r="C3557" t="s">
        <v>741</v>
      </c>
      <c r="D3557" t="s">
        <v>408</v>
      </c>
      <c r="E3557" t="s">
        <v>416</v>
      </c>
      <c r="F3557" t="s">
        <v>834</v>
      </c>
      <c r="G3557">
        <v>2021</v>
      </c>
      <c r="H3557">
        <v>4</v>
      </c>
      <c r="I3557" t="s">
        <v>743</v>
      </c>
      <c r="J3557" s="29">
        <v>44316</v>
      </c>
      <c r="K3557" t="s">
        <v>744</v>
      </c>
      <c r="L3557" t="s">
        <v>745</v>
      </c>
      <c r="M3557" t="s">
        <v>852</v>
      </c>
      <c r="N3557" t="s">
        <v>853</v>
      </c>
      <c r="O3557" t="s">
        <v>837</v>
      </c>
      <c r="P3557" t="s">
        <v>673</v>
      </c>
      <c r="Q3557" t="s">
        <v>749</v>
      </c>
      <c r="R3557" t="s">
        <v>376</v>
      </c>
      <c r="S3557" t="s">
        <v>1042</v>
      </c>
      <c r="T3557" t="s">
        <v>751</v>
      </c>
      <c r="U3557" t="s">
        <v>752</v>
      </c>
      <c r="V3557" t="s">
        <v>753</v>
      </c>
      <c r="W3557" t="s">
        <v>417</v>
      </c>
      <c r="X3557" t="s">
        <v>1201</v>
      </c>
      <c r="Y3557" t="s">
        <v>755</v>
      </c>
      <c r="Z3557" t="s">
        <v>380</v>
      </c>
      <c r="AA3557" t="s">
        <v>1175</v>
      </c>
      <c r="AB3557" t="s">
        <v>1176</v>
      </c>
      <c r="AC3557" t="s">
        <v>758</v>
      </c>
      <c r="AD3557" t="s">
        <v>1176</v>
      </c>
      <c r="AE3557" t="s">
        <v>768</v>
      </c>
      <c r="AF3557" t="s">
        <v>882</v>
      </c>
      <c r="AG3557" t="s">
        <v>761</v>
      </c>
      <c r="AH3557" t="s">
        <v>762</v>
      </c>
      <c r="AI3557" t="s">
        <v>883</v>
      </c>
      <c r="AJ3557">
        <v>1350.49</v>
      </c>
      <c r="AK3557">
        <v>0</v>
      </c>
      <c r="AL3557">
        <v>0</v>
      </c>
      <c r="AM3557" t="s">
        <v>764</v>
      </c>
      <c r="AN3557" t="s">
        <v>764</v>
      </c>
      <c r="AO3557" t="s">
        <v>764</v>
      </c>
    </row>
    <row r="3558" spans="1:41" x14ac:dyDescent="0.35">
      <c r="A3558">
        <v>1025009</v>
      </c>
      <c r="B3558" t="s">
        <v>740</v>
      </c>
      <c r="C3558" t="s">
        <v>741</v>
      </c>
      <c r="D3558" t="s">
        <v>408</v>
      </c>
      <c r="E3558" t="s">
        <v>420</v>
      </c>
      <c r="F3558" t="s">
        <v>834</v>
      </c>
      <c r="G3558">
        <v>2021</v>
      </c>
      <c r="H3558">
        <v>4</v>
      </c>
      <c r="I3558" t="s">
        <v>743</v>
      </c>
      <c r="J3558" s="29">
        <v>44316</v>
      </c>
      <c r="K3558" t="s">
        <v>744</v>
      </c>
      <c r="L3558" t="s">
        <v>745</v>
      </c>
      <c r="M3558" t="s">
        <v>852</v>
      </c>
      <c r="N3558" t="s">
        <v>853</v>
      </c>
      <c r="O3558" t="s">
        <v>837</v>
      </c>
      <c r="P3558" t="s">
        <v>673</v>
      </c>
      <c r="Q3558" t="s">
        <v>749</v>
      </c>
      <c r="R3558" t="s">
        <v>376</v>
      </c>
      <c r="S3558" t="s">
        <v>1042</v>
      </c>
      <c r="T3558" t="s">
        <v>751</v>
      </c>
      <c r="U3558" t="s">
        <v>752</v>
      </c>
      <c r="V3558" t="s">
        <v>753</v>
      </c>
      <c r="W3558" t="s">
        <v>421</v>
      </c>
      <c r="X3558" t="s">
        <v>1205</v>
      </c>
      <c r="Y3558" t="s">
        <v>755</v>
      </c>
      <c r="Z3558" t="s">
        <v>380</v>
      </c>
      <c r="AA3558" t="s">
        <v>1175</v>
      </c>
      <c r="AB3558" t="s">
        <v>1176</v>
      </c>
      <c r="AC3558" t="s">
        <v>758</v>
      </c>
      <c r="AD3558" t="s">
        <v>1176</v>
      </c>
      <c r="AE3558" t="s">
        <v>768</v>
      </c>
      <c r="AF3558" t="s">
        <v>882</v>
      </c>
      <c r="AG3558" t="s">
        <v>761</v>
      </c>
      <c r="AH3558" t="s">
        <v>762</v>
      </c>
      <c r="AI3558" t="s">
        <v>883</v>
      </c>
      <c r="AJ3558">
        <v>1411.4</v>
      </c>
      <c r="AK3558">
        <v>0</v>
      </c>
      <c r="AL3558">
        <v>0</v>
      </c>
      <c r="AM3558" t="s">
        <v>764</v>
      </c>
      <c r="AN3558" t="s">
        <v>764</v>
      </c>
      <c r="AO3558" t="s">
        <v>764</v>
      </c>
    </row>
    <row r="3559" spans="1:41" x14ac:dyDescent="0.35">
      <c r="A3559">
        <v>1025010</v>
      </c>
      <c r="B3559" t="s">
        <v>740</v>
      </c>
      <c r="C3559" t="s">
        <v>741</v>
      </c>
      <c r="D3559" t="s">
        <v>408</v>
      </c>
      <c r="E3559" t="s">
        <v>422</v>
      </c>
      <c r="F3559" t="s">
        <v>834</v>
      </c>
      <c r="G3559">
        <v>2021</v>
      </c>
      <c r="H3559">
        <v>4</v>
      </c>
      <c r="I3559" t="s">
        <v>743</v>
      </c>
      <c r="J3559" s="29">
        <v>44316</v>
      </c>
      <c r="K3559" t="s">
        <v>744</v>
      </c>
      <c r="L3559" t="s">
        <v>745</v>
      </c>
      <c r="M3559" t="s">
        <v>852</v>
      </c>
      <c r="N3559" t="s">
        <v>853</v>
      </c>
      <c r="O3559" t="s">
        <v>837</v>
      </c>
      <c r="P3559" t="s">
        <v>673</v>
      </c>
      <c r="Q3559" t="s">
        <v>749</v>
      </c>
      <c r="R3559" t="s">
        <v>376</v>
      </c>
      <c r="S3559" t="s">
        <v>1042</v>
      </c>
      <c r="T3559" t="s">
        <v>751</v>
      </c>
      <c r="U3559" t="s">
        <v>752</v>
      </c>
      <c r="V3559" t="s">
        <v>753</v>
      </c>
      <c r="W3559" t="s">
        <v>423</v>
      </c>
      <c r="X3559" t="s">
        <v>1203</v>
      </c>
      <c r="Y3559" t="s">
        <v>755</v>
      </c>
      <c r="Z3559" t="s">
        <v>380</v>
      </c>
      <c r="AA3559" t="s">
        <v>1175</v>
      </c>
      <c r="AB3559" t="s">
        <v>1176</v>
      </c>
      <c r="AC3559" t="s">
        <v>758</v>
      </c>
      <c r="AD3559" t="s">
        <v>1176</v>
      </c>
      <c r="AE3559" t="s">
        <v>768</v>
      </c>
      <c r="AF3559" t="s">
        <v>882</v>
      </c>
      <c r="AG3559" t="s">
        <v>761</v>
      </c>
      <c r="AH3559" t="s">
        <v>762</v>
      </c>
      <c r="AI3559" t="s">
        <v>883</v>
      </c>
      <c r="AJ3559">
        <v>124.44</v>
      </c>
      <c r="AK3559">
        <v>0</v>
      </c>
      <c r="AL3559">
        <v>0</v>
      </c>
      <c r="AM3559" t="s">
        <v>764</v>
      </c>
      <c r="AN3559" t="s">
        <v>764</v>
      </c>
      <c r="AO3559" t="s">
        <v>764</v>
      </c>
    </row>
    <row r="3560" spans="1:41" x14ac:dyDescent="0.35">
      <c r="A3560">
        <v>1025011</v>
      </c>
      <c r="B3560" t="s">
        <v>740</v>
      </c>
      <c r="C3560" t="s">
        <v>741</v>
      </c>
      <c r="D3560" t="s">
        <v>408</v>
      </c>
      <c r="E3560" t="s">
        <v>424</v>
      </c>
      <c r="F3560" t="s">
        <v>834</v>
      </c>
      <c r="G3560">
        <v>2021</v>
      </c>
      <c r="H3560">
        <v>4</v>
      </c>
      <c r="I3560" t="s">
        <v>743</v>
      </c>
      <c r="J3560" s="29">
        <v>44316</v>
      </c>
      <c r="K3560" t="s">
        <v>744</v>
      </c>
      <c r="L3560" t="s">
        <v>745</v>
      </c>
      <c r="M3560" t="s">
        <v>852</v>
      </c>
      <c r="N3560" t="s">
        <v>853</v>
      </c>
      <c r="O3560" t="s">
        <v>837</v>
      </c>
      <c r="P3560" t="s">
        <v>673</v>
      </c>
      <c r="Q3560" t="s">
        <v>749</v>
      </c>
      <c r="R3560" t="s">
        <v>376</v>
      </c>
      <c r="S3560" t="s">
        <v>1042</v>
      </c>
      <c r="T3560" t="s">
        <v>751</v>
      </c>
      <c r="U3560" t="s">
        <v>752</v>
      </c>
      <c r="V3560" t="s">
        <v>753</v>
      </c>
      <c r="W3560" t="s">
        <v>425</v>
      </c>
      <c r="X3560" t="s">
        <v>1200</v>
      </c>
      <c r="Y3560" t="s">
        <v>755</v>
      </c>
      <c r="Z3560" t="s">
        <v>380</v>
      </c>
      <c r="AA3560" t="s">
        <v>1175</v>
      </c>
      <c r="AB3560" t="s">
        <v>1176</v>
      </c>
      <c r="AC3560" t="s">
        <v>758</v>
      </c>
      <c r="AD3560" t="s">
        <v>1176</v>
      </c>
      <c r="AE3560" t="s">
        <v>768</v>
      </c>
      <c r="AF3560" t="s">
        <v>882</v>
      </c>
      <c r="AG3560" t="s">
        <v>761</v>
      </c>
      <c r="AH3560" t="s">
        <v>762</v>
      </c>
      <c r="AI3560" t="s">
        <v>883</v>
      </c>
      <c r="AJ3560">
        <v>557.80999999999995</v>
      </c>
      <c r="AK3560">
        <v>0</v>
      </c>
      <c r="AL3560">
        <v>0</v>
      </c>
      <c r="AM3560" t="s">
        <v>764</v>
      </c>
      <c r="AN3560" t="s">
        <v>764</v>
      </c>
      <c r="AO3560" t="s">
        <v>764</v>
      </c>
    </row>
    <row r="3561" spans="1:41" x14ac:dyDescent="0.35">
      <c r="A3561">
        <v>1025012</v>
      </c>
      <c r="B3561" t="s">
        <v>740</v>
      </c>
      <c r="C3561" t="s">
        <v>741</v>
      </c>
      <c r="D3561" t="s">
        <v>408</v>
      </c>
      <c r="E3561" t="s">
        <v>426</v>
      </c>
      <c r="F3561" t="s">
        <v>834</v>
      </c>
      <c r="G3561">
        <v>2021</v>
      </c>
      <c r="H3561">
        <v>4</v>
      </c>
      <c r="I3561" t="s">
        <v>743</v>
      </c>
      <c r="J3561" s="29">
        <v>44316</v>
      </c>
      <c r="K3561" t="s">
        <v>744</v>
      </c>
      <c r="L3561" t="s">
        <v>745</v>
      </c>
      <c r="M3561" t="s">
        <v>852</v>
      </c>
      <c r="N3561" t="s">
        <v>853</v>
      </c>
      <c r="O3561" t="s">
        <v>837</v>
      </c>
      <c r="P3561" t="s">
        <v>673</v>
      </c>
      <c r="Q3561" t="s">
        <v>749</v>
      </c>
      <c r="R3561" t="s">
        <v>376</v>
      </c>
      <c r="S3561" t="s">
        <v>1042</v>
      </c>
      <c r="T3561" t="s">
        <v>751</v>
      </c>
      <c r="U3561" t="s">
        <v>752</v>
      </c>
      <c r="V3561" t="s">
        <v>753</v>
      </c>
      <c r="W3561" t="s">
        <v>427</v>
      </c>
      <c r="X3561" t="s">
        <v>1179</v>
      </c>
      <c r="Y3561" t="s">
        <v>755</v>
      </c>
      <c r="Z3561" t="s">
        <v>380</v>
      </c>
      <c r="AA3561" t="s">
        <v>1175</v>
      </c>
      <c r="AB3561" t="s">
        <v>1176</v>
      </c>
      <c r="AC3561" t="s">
        <v>758</v>
      </c>
      <c r="AD3561" t="s">
        <v>1176</v>
      </c>
      <c r="AE3561" t="s">
        <v>768</v>
      </c>
      <c r="AF3561" t="s">
        <v>882</v>
      </c>
      <c r="AG3561" t="s">
        <v>761</v>
      </c>
      <c r="AH3561" t="s">
        <v>762</v>
      </c>
      <c r="AI3561" t="s">
        <v>883</v>
      </c>
      <c r="AJ3561">
        <v>4632.13</v>
      </c>
      <c r="AK3561">
        <v>0</v>
      </c>
      <c r="AL3561">
        <v>0</v>
      </c>
      <c r="AM3561" t="s">
        <v>764</v>
      </c>
      <c r="AN3561" t="s">
        <v>764</v>
      </c>
      <c r="AO3561" t="s">
        <v>764</v>
      </c>
    </row>
    <row r="3562" spans="1:41" x14ac:dyDescent="0.35">
      <c r="A3562">
        <v>1025013</v>
      </c>
      <c r="B3562" t="s">
        <v>740</v>
      </c>
      <c r="C3562" t="s">
        <v>741</v>
      </c>
      <c r="D3562" t="s">
        <v>408</v>
      </c>
      <c r="E3562" t="s">
        <v>428</v>
      </c>
      <c r="F3562" t="s">
        <v>834</v>
      </c>
      <c r="G3562">
        <v>2021</v>
      </c>
      <c r="H3562">
        <v>4</v>
      </c>
      <c r="I3562" t="s">
        <v>743</v>
      </c>
      <c r="J3562" s="29">
        <v>44316</v>
      </c>
      <c r="K3562" t="s">
        <v>744</v>
      </c>
      <c r="L3562" t="s">
        <v>745</v>
      </c>
      <c r="M3562" t="s">
        <v>852</v>
      </c>
      <c r="N3562" t="s">
        <v>853</v>
      </c>
      <c r="O3562" t="s">
        <v>837</v>
      </c>
      <c r="P3562" t="s">
        <v>673</v>
      </c>
      <c r="Q3562" t="s">
        <v>749</v>
      </c>
      <c r="R3562" t="s">
        <v>376</v>
      </c>
      <c r="S3562" t="s">
        <v>1042</v>
      </c>
      <c r="T3562" t="s">
        <v>751</v>
      </c>
      <c r="U3562" t="s">
        <v>752</v>
      </c>
      <c r="V3562" t="s">
        <v>753</v>
      </c>
      <c r="W3562" t="s">
        <v>429</v>
      </c>
      <c r="X3562" t="s">
        <v>1183</v>
      </c>
      <c r="Y3562" t="s">
        <v>755</v>
      </c>
      <c r="Z3562" t="s">
        <v>380</v>
      </c>
      <c r="AA3562" t="s">
        <v>1175</v>
      </c>
      <c r="AB3562" t="s">
        <v>1176</v>
      </c>
      <c r="AC3562" t="s">
        <v>758</v>
      </c>
      <c r="AD3562" t="s">
        <v>1176</v>
      </c>
      <c r="AE3562" t="s">
        <v>768</v>
      </c>
      <c r="AF3562" t="s">
        <v>882</v>
      </c>
      <c r="AG3562" t="s">
        <v>761</v>
      </c>
      <c r="AH3562" t="s">
        <v>762</v>
      </c>
      <c r="AI3562" t="s">
        <v>883</v>
      </c>
      <c r="AJ3562">
        <v>1999.2</v>
      </c>
      <c r="AK3562">
        <v>0</v>
      </c>
      <c r="AL3562">
        <v>0</v>
      </c>
      <c r="AM3562" t="s">
        <v>764</v>
      </c>
      <c r="AN3562" t="s">
        <v>764</v>
      </c>
      <c r="AO3562" t="s">
        <v>764</v>
      </c>
    </row>
    <row r="3563" spans="1:41" x14ac:dyDescent="0.35">
      <c r="A3563">
        <v>1025014</v>
      </c>
      <c r="B3563" t="s">
        <v>740</v>
      </c>
      <c r="C3563" t="s">
        <v>741</v>
      </c>
      <c r="D3563" t="s">
        <v>408</v>
      </c>
      <c r="E3563" t="s">
        <v>432</v>
      </c>
      <c r="F3563" t="s">
        <v>834</v>
      </c>
      <c r="G3563">
        <v>2021</v>
      </c>
      <c r="H3563">
        <v>4</v>
      </c>
      <c r="I3563" t="s">
        <v>743</v>
      </c>
      <c r="J3563" s="29">
        <v>44316</v>
      </c>
      <c r="K3563" t="s">
        <v>744</v>
      </c>
      <c r="L3563" t="s">
        <v>745</v>
      </c>
      <c r="M3563" t="s">
        <v>852</v>
      </c>
      <c r="N3563" t="s">
        <v>853</v>
      </c>
      <c r="O3563" t="s">
        <v>837</v>
      </c>
      <c r="P3563" t="s">
        <v>673</v>
      </c>
      <c r="Q3563" t="s">
        <v>749</v>
      </c>
      <c r="R3563" t="s">
        <v>376</v>
      </c>
      <c r="S3563" t="s">
        <v>1042</v>
      </c>
      <c r="T3563" t="s">
        <v>751</v>
      </c>
      <c r="U3563" t="s">
        <v>752</v>
      </c>
      <c r="V3563" t="s">
        <v>753</v>
      </c>
      <c r="W3563" t="s">
        <v>433</v>
      </c>
      <c r="X3563" t="s">
        <v>1178</v>
      </c>
      <c r="Y3563" t="s">
        <v>755</v>
      </c>
      <c r="Z3563" t="s">
        <v>380</v>
      </c>
      <c r="AA3563" t="s">
        <v>1175</v>
      </c>
      <c r="AB3563" t="s">
        <v>1176</v>
      </c>
      <c r="AC3563" t="s">
        <v>758</v>
      </c>
      <c r="AD3563" t="s">
        <v>1176</v>
      </c>
      <c r="AE3563" t="s">
        <v>768</v>
      </c>
      <c r="AF3563" t="s">
        <v>882</v>
      </c>
      <c r="AG3563" t="s">
        <v>761</v>
      </c>
      <c r="AH3563" t="s">
        <v>762</v>
      </c>
      <c r="AI3563" t="s">
        <v>883</v>
      </c>
      <c r="AJ3563">
        <v>5750.61</v>
      </c>
      <c r="AK3563">
        <v>0</v>
      </c>
      <c r="AL3563">
        <v>0</v>
      </c>
      <c r="AM3563" t="s">
        <v>764</v>
      </c>
      <c r="AN3563" t="s">
        <v>764</v>
      </c>
      <c r="AO3563" t="s">
        <v>764</v>
      </c>
    </row>
    <row r="3564" spans="1:41" x14ac:dyDescent="0.35">
      <c r="A3564">
        <v>1025016</v>
      </c>
      <c r="B3564" t="s">
        <v>740</v>
      </c>
      <c r="C3564" t="s">
        <v>741</v>
      </c>
      <c r="D3564" t="s">
        <v>408</v>
      </c>
      <c r="E3564" t="s">
        <v>438</v>
      </c>
      <c r="F3564" t="s">
        <v>834</v>
      </c>
      <c r="G3564">
        <v>2021</v>
      </c>
      <c r="H3564">
        <v>4</v>
      </c>
      <c r="I3564" t="s">
        <v>743</v>
      </c>
      <c r="J3564" s="29">
        <v>44316</v>
      </c>
      <c r="K3564" t="s">
        <v>744</v>
      </c>
      <c r="L3564" t="s">
        <v>745</v>
      </c>
      <c r="M3564" t="s">
        <v>852</v>
      </c>
      <c r="N3564" t="s">
        <v>853</v>
      </c>
      <c r="O3564" t="s">
        <v>837</v>
      </c>
      <c r="P3564" t="s">
        <v>673</v>
      </c>
      <c r="Q3564" t="s">
        <v>749</v>
      </c>
      <c r="R3564" t="s">
        <v>376</v>
      </c>
      <c r="S3564" t="s">
        <v>1042</v>
      </c>
      <c r="T3564" t="s">
        <v>751</v>
      </c>
      <c r="U3564" t="s">
        <v>752</v>
      </c>
      <c r="V3564" t="s">
        <v>753</v>
      </c>
      <c r="W3564" t="s">
        <v>439</v>
      </c>
      <c r="X3564" t="s">
        <v>1197</v>
      </c>
      <c r="Y3564" t="s">
        <v>755</v>
      </c>
      <c r="Z3564" t="s">
        <v>380</v>
      </c>
      <c r="AA3564" t="s">
        <v>1175</v>
      </c>
      <c r="AB3564" t="s">
        <v>1176</v>
      </c>
      <c r="AC3564" t="s">
        <v>758</v>
      </c>
      <c r="AD3564" t="s">
        <v>1176</v>
      </c>
      <c r="AE3564" t="s">
        <v>768</v>
      </c>
      <c r="AF3564" t="s">
        <v>882</v>
      </c>
      <c r="AG3564" t="s">
        <v>761</v>
      </c>
      <c r="AH3564" t="s">
        <v>762</v>
      </c>
      <c r="AI3564" t="s">
        <v>883</v>
      </c>
      <c r="AJ3564">
        <v>644.12</v>
      </c>
      <c r="AK3564">
        <v>0</v>
      </c>
      <c r="AL3564">
        <v>0</v>
      </c>
      <c r="AM3564" t="s">
        <v>764</v>
      </c>
      <c r="AN3564" t="s">
        <v>764</v>
      </c>
      <c r="AO3564" t="s">
        <v>764</v>
      </c>
    </row>
    <row r="3565" spans="1:41" x14ac:dyDescent="0.35">
      <c r="A3565">
        <v>1025017</v>
      </c>
      <c r="B3565" t="s">
        <v>740</v>
      </c>
      <c r="C3565" t="s">
        <v>741</v>
      </c>
      <c r="D3565" t="s">
        <v>408</v>
      </c>
      <c r="E3565" t="s">
        <v>440</v>
      </c>
      <c r="F3565" t="s">
        <v>834</v>
      </c>
      <c r="G3565">
        <v>2021</v>
      </c>
      <c r="H3565">
        <v>4</v>
      </c>
      <c r="I3565" t="s">
        <v>743</v>
      </c>
      <c r="J3565" s="29">
        <v>44316</v>
      </c>
      <c r="K3565" t="s">
        <v>744</v>
      </c>
      <c r="L3565" t="s">
        <v>745</v>
      </c>
      <c r="M3565" t="s">
        <v>852</v>
      </c>
      <c r="N3565" t="s">
        <v>853</v>
      </c>
      <c r="O3565" t="s">
        <v>837</v>
      </c>
      <c r="P3565" t="s">
        <v>673</v>
      </c>
      <c r="Q3565" t="s">
        <v>749</v>
      </c>
      <c r="R3565" t="s">
        <v>376</v>
      </c>
      <c r="S3565" t="s">
        <v>1042</v>
      </c>
      <c r="T3565" t="s">
        <v>751</v>
      </c>
      <c r="U3565" t="s">
        <v>752</v>
      </c>
      <c r="V3565" t="s">
        <v>753</v>
      </c>
      <c r="W3565" t="s">
        <v>441</v>
      </c>
      <c r="X3565" t="s">
        <v>1199</v>
      </c>
      <c r="Y3565" t="s">
        <v>755</v>
      </c>
      <c r="Z3565" t="s">
        <v>380</v>
      </c>
      <c r="AA3565" t="s">
        <v>1175</v>
      </c>
      <c r="AB3565" t="s">
        <v>1176</v>
      </c>
      <c r="AC3565" t="s">
        <v>758</v>
      </c>
      <c r="AD3565" t="s">
        <v>1176</v>
      </c>
      <c r="AE3565" t="s">
        <v>768</v>
      </c>
      <c r="AF3565" t="s">
        <v>882</v>
      </c>
      <c r="AG3565" t="s">
        <v>761</v>
      </c>
      <c r="AH3565" t="s">
        <v>762</v>
      </c>
      <c r="AI3565" t="s">
        <v>883</v>
      </c>
      <c r="AJ3565">
        <v>2212.25</v>
      </c>
      <c r="AK3565">
        <v>0</v>
      </c>
      <c r="AL3565">
        <v>0</v>
      </c>
      <c r="AM3565" t="s">
        <v>764</v>
      </c>
      <c r="AN3565" t="s">
        <v>764</v>
      </c>
      <c r="AO3565" t="s">
        <v>764</v>
      </c>
    </row>
    <row r="3566" spans="1:41" x14ac:dyDescent="0.35">
      <c r="A3566">
        <v>1025018</v>
      </c>
      <c r="B3566" t="s">
        <v>740</v>
      </c>
      <c r="C3566" t="s">
        <v>741</v>
      </c>
      <c r="D3566" t="s">
        <v>408</v>
      </c>
      <c r="E3566" t="s">
        <v>442</v>
      </c>
      <c r="F3566" t="s">
        <v>834</v>
      </c>
      <c r="G3566">
        <v>2021</v>
      </c>
      <c r="H3566">
        <v>4</v>
      </c>
      <c r="I3566" t="s">
        <v>743</v>
      </c>
      <c r="J3566" s="29">
        <v>44316</v>
      </c>
      <c r="K3566" t="s">
        <v>744</v>
      </c>
      <c r="L3566" t="s">
        <v>745</v>
      </c>
      <c r="M3566" t="s">
        <v>852</v>
      </c>
      <c r="N3566" t="s">
        <v>853</v>
      </c>
      <c r="O3566" t="s">
        <v>837</v>
      </c>
      <c r="P3566" t="s">
        <v>673</v>
      </c>
      <c r="Q3566" t="s">
        <v>749</v>
      </c>
      <c r="R3566" t="s">
        <v>376</v>
      </c>
      <c r="S3566" t="s">
        <v>1042</v>
      </c>
      <c r="T3566" t="s">
        <v>751</v>
      </c>
      <c r="U3566" t="s">
        <v>752</v>
      </c>
      <c r="V3566" t="s">
        <v>753</v>
      </c>
      <c r="W3566" t="s">
        <v>443</v>
      </c>
      <c r="X3566" t="s">
        <v>1195</v>
      </c>
      <c r="Y3566" t="s">
        <v>755</v>
      </c>
      <c r="Z3566" t="s">
        <v>380</v>
      </c>
      <c r="AA3566" t="s">
        <v>1175</v>
      </c>
      <c r="AB3566" t="s">
        <v>1176</v>
      </c>
      <c r="AC3566" t="s">
        <v>758</v>
      </c>
      <c r="AD3566" t="s">
        <v>1176</v>
      </c>
      <c r="AE3566" t="s">
        <v>768</v>
      </c>
      <c r="AF3566" t="s">
        <v>882</v>
      </c>
      <c r="AG3566" t="s">
        <v>761</v>
      </c>
      <c r="AH3566" t="s">
        <v>762</v>
      </c>
      <c r="AI3566" t="s">
        <v>883</v>
      </c>
      <c r="AJ3566">
        <v>1849.25</v>
      </c>
      <c r="AK3566">
        <v>0</v>
      </c>
      <c r="AL3566">
        <v>0</v>
      </c>
      <c r="AM3566" t="s">
        <v>764</v>
      </c>
      <c r="AN3566" t="s">
        <v>764</v>
      </c>
      <c r="AO3566" t="s">
        <v>764</v>
      </c>
    </row>
    <row r="3567" spans="1:41" x14ac:dyDescent="0.35">
      <c r="A3567">
        <v>1025019</v>
      </c>
      <c r="B3567" t="s">
        <v>740</v>
      </c>
      <c r="C3567" t="s">
        <v>741</v>
      </c>
      <c r="D3567" t="s">
        <v>408</v>
      </c>
      <c r="E3567" t="s">
        <v>444</v>
      </c>
      <c r="F3567" t="s">
        <v>834</v>
      </c>
      <c r="G3567">
        <v>2021</v>
      </c>
      <c r="H3567">
        <v>4</v>
      </c>
      <c r="I3567" t="s">
        <v>743</v>
      </c>
      <c r="J3567" s="29">
        <v>44316</v>
      </c>
      <c r="K3567" t="s">
        <v>744</v>
      </c>
      <c r="L3567" t="s">
        <v>745</v>
      </c>
      <c r="M3567" t="s">
        <v>852</v>
      </c>
      <c r="N3567" t="s">
        <v>853</v>
      </c>
      <c r="O3567" t="s">
        <v>837</v>
      </c>
      <c r="P3567" t="s">
        <v>673</v>
      </c>
      <c r="Q3567" t="s">
        <v>749</v>
      </c>
      <c r="R3567" t="s">
        <v>376</v>
      </c>
      <c r="S3567" t="s">
        <v>1042</v>
      </c>
      <c r="T3567" t="s">
        <v>751</v>
      </c>
      <c r="U3567" t="s">
        <v>752</v>
      </c>
      <c r="V3567" t="s">
        <v>753</v>
      </c>
      <c r="W3567" t="s">
        <v>445</v>
      </c>
      <c r="X3567" t="s">
        <v>1191</v>
      </c>
      <c r="Y3567" t="s">
        <v>755</v>
      </c>
      <c r="Z3567" t="s">
        <v>380</v>
      </c>
      <c r="AA3567" t="s">
        <v>1175</v>
      </c>
      <c r="AB3567" t="s">
        <v>1176</v>
      </c>
      <c r="AC3567" t="s">
        <v>758</v>
      </c>
      <c r="AD3567" t="s">
        <v>1176</v>
      </c>
      <c r="AE3567" t="s">
        <v>768</v>
      </c>
      <c r="AF3567" t="s">
        <v>882</v>
      </c>
      <c r="AG3567" t="s">
        <v>761</v>
      </c>
      <c r="AH3567" t="s">
        <v>762</v>
      </c>
      <c r="AI3567" t="s">
        <v>883</v>
      </c>
      <c r="AJ3567">
        <v>4084.4</v>
      </c>
      <c r="AK3567">
        <v>0</v>
      </c>
      <c r="AL3567">
        <v>0</v>
      </c>
      <c r="AM3567" t="s">
        <v>764</v>
      </c>
      <c r="AN3567" t="s">
        <v>764</v>
      </c>
      <c r="AO3567" t="s">
        <v>764</v>
      </c>
    </row>
    <row r="3568" spans="1:41" x14ac:dyDescent="0.35">
      <c r="A3568">
        <v>1025020</v>
      </c>
      <c r="B3568" t="s">
        <v>740</v>
      </c>
      <c r="C3568" t="s">
        <v>741</v>
      </c>
      <c r="D3568" t="s">
        <v>408</v>
      </c>
      <c r="E3568" t="s">
        <v>446</v>
      </c>
      <c r="F3568" t="s">
        <v>834</v>
      </c>
      <c r="G3568">
        <v>2021</v>
      </c>
      <c r="H3568">
        <v>4</v>
      </c>
      <c r="I3568" t="s">
        <v>743</v>
      </c>
      <c r="J3568" s="29">
        <v>44316</v>
      </c>
      <c r="K3568" t="s">
        <v>744</v>
      </c>
      <c r="L3568" t="s">
        <v>745</v>
      </c>
      <c r="M3568" t="s">
        <v>852</v>
      </c>
      <c r="N3568" t="s">
        <v>853</v>
      </c>
      <c r="O3568" t="s">
        <v>837</v>
      </c>
      <c r="P3568" t="s">
        <v>673</v>
      </c>
      <c r="Q3568" t="s">
        <v>749</v>
      </c>
      <c r="R3568" t="s">
        <v>376</v>
      </c>
      <c r="S3568" t="s">
        <v>1042</v>
      </c>
      <c r="T3568" t="s">
        <v>751</v>
      </c>
      <c r="U3568" t="s">
        <v>752</v>
      </c>
      <c r="V3568" t="s">
        <v>753</v>
      </c>
      <c r="W3568" t="s">
        <v>447</v>
      </c>
      <c r="X3568" t="s">
        <v>1194</v>
      </c>
      <c r="Y3568" t="s">
        <v>755</v>
      </c>
      <c r="Z3568" t="s">
        <v>380</v>
      </c>
      <c r="AA3568" t="s">
        <v>1175</v>
      </c>
      <c r="AB3568" t="s">
        <v>1176</v>
      </c>
      <c r="AC3568" t="s">
        <v>758</v>
      </c>
      <c r="AD3568" t="s">
        <v>1176</v>
      </c>
      <c r="AE3568" t="s">
        <v>768</v>
      </c>
      <c r="AF3568" t="s">
        <v>882</v>
      </c>
      <c r="AG3568" t="s">
        <v>761</v>
      </c>
      <c r="AH3568" t="s">
        <v>762</v>
      </c>
      <c r="AI3568" t="s">
        <v>883</v>
      </c>
      <c r="AJ3568">
        <v>830.34</v>
      </c>
      <c r="AK3568">
        <v>0</v>
      </c>
      <c r="AL3568">
        <v>0</v>
      </c>
      <c r="AM3568" t="s">
        <v>764</v>
      </c>
      <c r="AN3568" t="s">
        <v>764</v>
      </c>
      <c r="AO3568" t="s">
        <v>764</v>
      </c>
    </row>
    <row r="3569" spans="1:41" x14ac:dyDescent="0.35">
      <c r="A3569">
        <v>1025022</v>
      </c>
      <c r="B3569" t="s">
        <v>740</v>
      </c>
      <c r="C3569" t="s">
        <v>741</v>
      </c>
      <c r="D3569" t="s">
        <v>408</v>
      </c>
      <c r="E3569" t="s">
        <v>448</v>
      </c>
      <c r="F3569" t="s">
        <v>834</v>
      </c>
      <c r="G3569">
        <v>2021</v>
      </c>
      <c r="H3569">
        <v>4</v>
      </c>
      <c r="I3569" t="s">
        <v>743</v>
      </c>
      <c r="J3569" s="29">
        <v>44316</v>
      </c>
      <c r="K3569" t="s">
        <v>744</v>
      </c>
      <c r="L3569" t="s">
        <v>745</v>
      </c>
      <c r="M3569" t="s">
        <v>852</v>
      </c>
      <c r="N3569" t="s">
        <v>853</v>
      </c>
      <c r="O3569" t="s">
        <v>837</v>
      </c>
      <c r="P3569" t="s">
        <v>673</v>
      </c>
      <c r="Q3569" t="s">
        <v>749</v>
      </c>
      <c r="R3569" t="s">
        <v>376</v>
      </c>
      <c r="S3569" t="s">
        <v>1042</v>
      </c>
      <c r="T3569" t="s">
        <v>751</v>
      </c>
      <c r="U3569" t="s">
        <v>752</v>
      </c>
      <c r="V3569" t="s">
        <v>753</v>
      </c>
      <c r="W3569" t="s">
        <v>449</v>
      </c>
      <c r="X3569" t="s">
        <v>1196</v>
      </c>
      <c r="Y3569" t="s">
        <v>755</v>
      </c>
      <c r="Z3569" t="s">
        <v>380</v>
      </c>
      <c r="AA3569" t="s">
        <v>1175</v>
      </c>
      <c r="AB3569" t="s">
        <v>1176</v>
      </c>
      <c r="AC3569" t="s">
        <v>758</v>
      </c>
      <c r="AD3569" t="s">
        <v>1176</v>
      </c>
      <c r="AE3569" t="s">
        <v>768</v>
      </c>
      <c r="AF3569" t="s">
        <v>882</v>
      </c>
      <c r="AG3569" t="s">
        <v>761</v>
      </c>
      <c r="AH3569" t="s">
        <v>762</v>
      </c>
      <c r="AI3569" t="s">
        <v>883</v>
      </c>
      <c r="AJ3569">
        <v>204.98</v>
      </c>
      <c r="AK3569">
        <v>0</v>
      </c>
      <c r="AL3569">
        <v>0</v>
      </c>
      <c r="AM3569" t="s">
        <v>764</v>
      </c>
      <c r="AN3569" t="s">
        <v>764</v>
      </c>
      <c r="AO3569" t="s">
        <v>764</v>
      </c>
    </row>
    <row r="3570" spans="1:41" x14ac:dyDescent="0.35">
      <c r="A3570">
        <v>1025024</v>
      </c>
      <c r="B3570" t="s">
        <v>740</v>
      </c>
      <c r="C3570" t="s">
        <v>741</v>
      </c>
      <c r="D3570" t="s">
        <v>408</v>
      </c>
      <c r="E3570" t="s">
        <v>452</v>
      </c>
      <c r="F3570" t="s">
        <v>834</v>
      </c>
      <c r="G3570">
        <v>2021</v>
      </c>
      <c r="H3570">
        <v>4</v>
      </c>
      <c r="I3570" t="s">
        <v>743</v>
      </c>
      <c r="J3570" s="29">
        <v>44316</v>
      </c>
      <c r="K3570" t="s">
        <v>744</v>
      </c>
      <c r="L3570" t="s">
        <v>745</v>
      </c>
      <c r="M3570" t="s">
        <v>852</v>
      </c>
      <c r="N3570" t="s">
        <v>853</v>
      </c>
      <c r="O3570" t="s">
        <v>837</v>
      </c>
      <c r="P3570" t="s">
        <v>673</v>
      </c>
      <c r="Q3570" t="s">
        <v>749</v>
      </c>
      <c r="R3570" t="s">
        <v>376</v>
      </c>
      <c r="S3570" t="s">
        <v>1042</v>
      </c>
      <c r="T3570" t="s">
        <v>751</v>
      </c>
      <c r="U3570" t="s">
        <v>752</v>
      </c>
      <c r="V3570" t="s">
        <v>753</v>
      </c>
      <c r="W3570" t="s">
        <v>453</v>
      </c>
      <c r="X3570" t="s">
        <v>1188</v>
      </c>
      <c r="Y3570" t="s">
        <v>755</v>
      </c>
      <c r="Z3570" t="s">
        <v>380</v>
      </c>
      <c r="AA3570" t="s">
        <v>1175</v>
      </c>
      <c r="AB3570" t="s">
        <v>1176</v>
      </c>
      <c r="AC3570" t="s">
        <v>758</v>
      </c>
      <c r="AD3570" t="s">
        <v>1176</v>
      </c>
      <c r="AE3570" t="s">
        <v>768</v>
      </c>
      <c r="AF3570" t="s">
        <v>882</v>
      </c>
      <c r="AG3570" t="s">
        <v>761</v>
      </c>
      <c r="AH3570" t="s">
        <v>762</v>
      </c>
      <c r="AI3570" t="s">
        <v>883</v>
      </c>
      <c r="AJ3570">
        <v>604.94000000000005</v>
      </c>
      <c r="AK3570">
        <v>0</v>
      </c>
      <c r="AL3570">
        <v>0</v>
      </c>
      <c r="AM3570" t="s">
        <v>764</v>
      </c>
      <c r="AN3570" t="s">
        <v>764</v>
      </c>
      <c r="AO3570" t="s">
        <v>764</v>
      </c>
    </row>
    <row r="3571" spans="1:41" x14ac:dyDescent="0.35">
      <c r="A3571">
        <v>1025025</v>
      </c>
      <c r="B3571" t="s">
        <v>740</v>
      </c>
      <c r="C3571" t="s">
        <v>741</v>
      </c>
      <c r="D3571" t="s">
        <v>408</v>
      </c>
      <c r="E3571" t="s">
        <v>454</v>
      </c>
      <c r="F3571" t="s">
        <v>834</v>
      </c>
      <c r="G3571">
        <v>2021</v>
      </c>
      <c r="H3571">
        <v>4</v>
      </c>
      <c r="I3571" t="s">
        <v>743</v>
      </c>
      <c r="J3571" s="29">
        <v>44316</v>
      </c>
      <c r="K3571" t="s">
        <v>744</v>
      </c>
      <c r="L3571" t="s">
        <v>745</v>
      </c>
      <c r="M3571" t="s">
        <v>852</v>
      </c>
      <c r="N3571" t="s">
        <v>853</v>
      </c>
      <c r="O3571" t="s">
        <v>837</v>
      </c>
      <c r="P3571" t="s">
        <v>673</v>
      </c>
      <c r="Q3571" t="s">
        <v>749</v>
      </c>
      <c r="R3571" t="s">
        <v>376</v>
      </c>
      <c r="S3571" t="s">
        <v>1042</v>
      </c>
      <c r="T3571" t="s">
        <v>751</v>
      </c>
      <c r="U3571" t="s">
        <v>752</v>
      </c>
      <c r="V3571" t="s">
        <v>753</v>
      </c>
      <c r="W3571" t="s">
        <v>455</v>
      </c>
      <c r="X3571" t="s">
        <v>1198</v>
      </c>
      <c r="Y3571" t="s">
        <v>755</v>
      </c>
      <c r="Z3571" t="s">
        <v>380</v>
      </c>
      <c r="AA3571" t="s">
        <v>1175</v>
      </c>
      <c r="AB3571" t="s">
        <v>1176</v>
      </c>
      <c r="AC3571" t="s">
        <v>758</v>
      </c>
      <c r="AD3571" t="s">
        <v>1176</v>
      </c>
      <c r="AE3571" t="s">
        <v>768</v>
      </c>
      <c r="AF3571" t="s">
        <v>882</v>
      </c>
      <c r="AG3571" t="s">
        <v>761</v>
      </c>
      <c r="AH3571" t="s">
        <v>762</v>
      </c>
      <c r="AI3571" t="s">
        <v>883</v>
      </c>
      <c r="AJ3571">
        <v>1351.19</v>
      </c>
      <c r="AK3571">
        <v>0</v>
      </c>
      <c r="AL3571">
        <v>0</v>
      </c>
      <c r="AM3571" t="s">
        <v>764</v>
      </c>
      <c r="AN3571" t="s">
        <v>764</v>
      </c>
      <c r="AO3571" t="s">
        <v>764</v>
      </c>
    </row>
    <row r="3572" spans="1:41" x14ac:dyDescent="0.35">
      <c r="A3572">
        <v>1025026</v>
      </c>
      <c r="B3572" t="s">
        <v>740</v>
      </c>
      <c r="C3572" t="s">
        <v>741</v>
      </c>
      <c r="D3572" t="s">
        <v>408</v>
      </c>
      <c r="E3572" t="s">
        <v>458</v>
      </c>
      <c r="F3572" t="s">
        <v>834</v>
      </c>
      <c r="G3572">
        <v>2021</v>
      </c>
      <c r="H3572">
        <v>4</v>
      </c>
      <c r="I3572" t="s">
        <v>743</v>
      </c>
      <c r="J3572" s="29">
        <v>44316</v>
      </c>
      <c r="K3572" t="s">
        <v>744</v>
      </c>
      <c r="L3572" t="s">
        <v>745</v>
      </c>
      <c r="M3572" t="s">
        <v>852</v>
      </c>
      <c r="N3572" t="s">
        <v>853</v>
      </c>
      <c r="O3572" t="s">
        <v>837</v>
      </c>
      <c r="P3572" t="s">
        <v>673</v>
      </c>
      <c r="Q3572" t="s">
        <v>749</v>
      </c>
      <c r="R3572" t="s">
        <v>376</v>
      </c>
      <c r="S3572" t="s">
        <v>1042</v>
      </c>
      <c r="T3572" t="s">
        <v>751</v>
      </c>
      <c r="U3572" t="s">
        <v>752</v>
      </c>
      <c r="V3572" t="s">
        <v>753</v>
      </c>
      <c r="W3572" t="s">
        <v>459</v>
      </c>
      <c r="X3572" t="s">
        <v>1187</v>
      </c>
      <c r="Y3572" t="s">
        <v>755</v>
      </c>
      <c r="Z3572" t="s">
        <v>380</v>
      </c>
      <c r="AA3572" t="s">
        <v>1175</v>
      </c>
      <c r="AB3572" t="s">
        <v>1176</v>
      </c>
      <c r="AC3572" t="s">
        <v>758</v>
      </c>
      <c r="AD3572" t="s">
        <v>1176</v>
      </c>
      <c r="AE3572" t="s">
        <v>768</v>
      </c>
      <c r="AF3572" t="s">
        <v>882</v>
      </c>
      <c r="AG3572" t="s">
        <v>761</v>
      </c>
      <c r="AH3572" t="s">
        <v>762</v>
      </c>
      <c r="AI3572" t="s">
        <v>883</v>
      </c>
      <c r="AJ3572">
        <v>843.7</v>
      </c>
      <c r="AK3572">
        <v>0</v>
      </c>
      <c r="AL3572">
        <v>0</v>
      </c>
      <c r="AM3572" t="s">
        <v>764</v>
      </c>
      <c r="AN3572" t="s">
        <v>764</v>
      </c>
      <c r="AO3572" t="s">
        <v>764</v>
      </c>
    </row>
    <row r="3573" spans="1:41" x14ac:dyDescent="0.35">
      <c r="A3573">
        <v>1025027</v>
      </c>
      <c r="B3573" t="s">
        <v>740</v>
      </c>
      <c r="C3573" t="s">
        <v>741</v>
      </c>
      <c r="D3573" t="s">
        <v>408</v>
      </c>
      <c r="E3573" t="s">
        <v>460</v>
      </c>
      <c r="F3573" t="s">
        <v>834</v>
      </c>
      <c r="G3573">
        <v>2021</v>
      </c>
      <c r="H3573">
        <v>4</v>
      </c>
      <c r="I3573" t="s">
        <v>743</v>
      </c>
      <c r="J3573" s="29">
        <v>44316</v>
      </c>
      <c r="K3573" t="s">
        <v>744</v>
      </c>
      <c r="L3573" t="s">
        <v>745</v>
      </c>
      <c r="M3573" t="s">
        <v>852</v>
      </c>
      <c r="N3573" t="s">
        <v>853</v>
      </c>
      <c r="O3573" t="s">
        <v>837</v>
      </c>
      <c r="P3573" t="s">
        <v>673</v>
      </c>
      <c r="Q3573" t="s">
        <v>749</v>
      </c>
      <c r="R3573" t="s">
        <v>376</v>
      </c>
      <c r="S3573" t="s">
        <v>1042</v>
      </c>
      <c r="T3573" t="s">
        <v>751</v>
      </c>
      <c r="U3573" t="s">
        <v>752</v>
      </c>
      <c r="V3573" t="s">
        <v>753</v>
      </c>
      <c r="W3573" t="s">
        <v>461</v>
      </c>
      <c r="X3573" t="s">
        <v>1193</v>
      </c>
      <c r="Y3573" t="s">
        <v>755</v>
      </c>
      <c r="Z3573" t="s">
        <v>380</v>
      </c>
      <c r="AA3573" t="s">
        <v>1175</v>
      </c>
      <c r="AB3573" t="s">
        <v>1176</v>
      </c>
      <c r="AC3573" t="s">
        <v>758</v>
      </c>
      <c r="AD3573" t="s">
        <v>1176</v>
      </c>
      <c r="AE3573" t="s">
        <v>768</v>
      </c>
      <c r="AF3573" t="s">
        <v>882</v>
      </c>
      <c r="AG3573" t="s">
        <v>761</v>
      </c>
      <c r="AH3573" t="s">
        <v>762</v>
      </c>
      <c r="AI3573" t="s">
        <v>883</v>
      </c>
      <c r="AJ3573">
        <v>768.14</v>
      </c>
      <c r="AK3573">
        <v>0</v>
      </c>
      <c r="AL3573">
        <v>0</v>
      </c>
      <c r="AM3573" t="s">
        <v>764</v>
      </c>
      <c r="AN3573" t="s">
        <v>764</v>
      </c>
      <c r="AO3573" t="s">
        <v>764</v>
      </c>
    </row>
    <row r="3574" spans="1:41" x14ac:dyDescent="0.35">
      <c r="A3574">
        <v>1025029</v>
      </c>
      <c r="B3574" t="s">
        <v>740</v>
      </c>
      <c r="C3574" t="s">
        <v>741</v>
      </c>
      <c r="D3574" t="s">
        <v>408</v>
      </c>
      <c r="E3574" t="s">
        <v>466</v>
      </c>
      <c r="F3574" t="s">
        <v>834</v>
      </c>
      <c r="G3574">
        <v>2021</v>
      </c>
      <c r="H3574">
        <v>4</v>
      </c>
      <c r="I3574" t="s">
        <v>743</v>
      </c>
      <c r="J3574" s="29">
        <v>44316</v>
      </c>
      <c r="K3574" t="s">
        <v>744</v>
      </c>
      <c r="L3574" t="s">
        <v>745</v>
      </c>
      <c r="M3574" t="s">
        <v>852</v>
      </c>
      <c r="N3574" t="s">
        <v>853</v>
      </c>
      <c r="O3574" t="s">
        <v>837</v>
      </c>
      <c r="P3574" t="s">
        <v>673</v>
      </c>
      <c r="Q3574" t="s">
        <v>749</v>
      </c>
      <c r="R3574" t="s">
        <v>376</v>
      </c>
      <c r="S3574" t="s">
        <v>1042</v>
      </c>
      <c r="T3574" t="s">
        <v>751</v>
      </c>
      <c r="U3574" t="s">
        <v>752</v>
      </c>
      <c r="V3574" t="s">
        <v>753</v>
      </c>
      <c r="W3574" t="s">
        <v>467</v>
      </c>
      <c r="X3574" t="s">
        <v>1177</v>
      </c>
      <c r="Y3574" t="s">
        <v>755</v>
      </c>
      <c r="Z3574" t="s">
        <v>380</v>
      </c>
      <c r="AA3574" t="s">
        <v>1175</v>
      </c>
      <c r="AB3574" t="s">
        <v>1176</v>
      </c>
      <c r="AC3574" t="s">
        <v>758</v>
      </c>
      <c r="AD3574" t="s">
        <v>1176</v>
      </c>
      <c r="AE3574" t="s">
        <v>768</v>
      </c>
      <c r="AF3574" t="s">
        <v>882</v>
      </c>
      <c r="AG3574" t="s">
        <v>761</v>
      </c>
      <c r="AH3574" t="s">
        <v>762</v>
      </c>
      <c r="AI3574" t="s">
        <v>883</v>
      </c>
      <c r="AJ3574">
        <v>4816.2700000000004</v>
      </c>
      <c r="AK3574">
        <v>0</v>
      </c>
      <c r="AL3574">
        <v>0</v>
      </c>
      <c r="AM3574" t="s">
        <v>764</v>
      </c>
      <c r="AN3574" t="s">
        <v>764</v>
      </c>
      <c r="AO3574" t="s">
        <v>764</v>
      </c>
    </row>
    <row r="3575" spans="1:41" x14ac:dyDescent="0.35">
      <c r="A3575">
        <v>1027527</v>
      </c>
      <c r="B3575" t="s">
        <v>740</v>
      </c>
      <c r="C3575" t="s">
        <v>741</v>
      </c>
      <c r="D3575" t="s">
        <v>408</v>
      </c>
      <c r="E3575" t="s">
        <v>567</v>
      </c>
      <c r="F3575" t="s">
        <v>834</v>
      </c>
      <c r="G3575">
        <v>2021</v>
      </c>
      <c r="H3575">
        <v>4</v>
      </c>
      <c r="I3575" t="s">
        <v>743</v>
      </c>
      <c r="J3575" s="29">
        <v>44316</v>
      </c>
      <c r="K3575" t="s">
        <v>744</v>
      </c>
      <c r="L3575" t="s">
        <v>745</v>
      </c>
      <c r="M3575" t="s">
        <v>852</v>
      </c>
      <c r="N3575" t="s">
        <v>853</v>
      </c>
      <c r="O3575" t="s">
        <v>837</v>
      </c>
      <c r="P3575" t="s">
        <v>673</v>
      </c>
      <c r="Q3575" t="s">
        <v>749</v>
      </c>
      <c r="R3575" t="s">
        <v>561</v>
      </c>
      <c r="S3575" t="s">
        <v>1037</v>
      </c>
      <c r="T3575" t="s">
        <v>751</v>
      </c>
      <c r="U3575" t="s">
        <v>752</v>
      </c>
      <c r="V3575" t="s">
        <v>753</v>
      </c>
      <c r="W3575" t="s">
        <v>409</v>
      </c>
      <c r="X3575" t="s">
        <v>1180</v>
      </c>
      <c r="Y3575" t="s">
        <v>755</v>
      </c>
      <c r="Z3575" t="s">
        <v>380</v>
      </c>
      <c r="AA3575" t="s">
        <v>1175</v>
      </c>
      <c r="AB3575" t="s">
        <v>1176</v>
      </c>
      <c r="AC3575" t="s">
        <v>758</v>
      </c>
      <c r="AD3575" t="s">
        <v>1176</v>
      </c>
      <c r="AE3575" t="s">
        <v>562</v>
      </c>
      <c r="AF3575" t="s">
        <v>882</v>
      </c>
      <c r="AG3575" t="s">
        <v>761</v>
      </c>
      <c r="AH3575" t="s">
        <v>762</v>
      </c>
      <c r="AI3575" t="s">
        <v>883</v>
      </c>
      <c r="AJ3575">
        <v>15.82</v>
      </c>
      <c r="AK3575">
        <v>0</v>
      </c>
      <c r="AL3575">
        <v>0</v>
      </c>
      <c r="AM3575" t="s">
        <v>764</v>
      </c>
      <c r="AN3575" t="s">
        <v>764</v>
      </c>
      <c r="AO3575" t="s">
        <v>764</v>
      </c>
    </row>
    <row r="3576" spans="1:41" x14ac:dyDescent="0.35">
      <c r="A3576">
        <v>1027528</v>
      </c>
      <c r="B3576" t="s">
        <v>740</v>
      </c>
      <c r="C3576" t="s">
        <v>741</v>
      </c>
      <c r="D3576" t="s">
        <v>408</v>
      </c>
      <c r="E3576" t="s">
        <v>568</v>
      </c>
      <c r="F3576" t="s">
        <v>834</v>
      </c>
      <c r="G3576">
        <v>2021</v>
      </c>
      <c r="H3576">
        <v>4</v>
      </c>
      <c r="I3576" t="s">
        <v>743</v>
      </c>
      <c r="J3576" s="29">
        <v>44316</v>
      </c>
      <c r="K3576" t="s">
        <v>744</v>
      </c>
      <c r="L3576" t="s">
        <v>745</v>
      </c>
      <c r="M3576" t="s">
        <v>852</v>
      </c>
      <c r="N3576" t="s">
        <v>853</v>
      </c>
      <c r="O3576" t="s">
        <v>837</v>
      </c>
      <c r="P3576" t="s">
        <v>673</v>
      </c>
      <c r="Q3576" t="s">
        <v>749</v>
      </c>
      <c r="R3576" t="s">
        <v>561</v>
      </c>
      <c r="S3576" t="s">
        <v>1037</v>
      </c>
      <c r="T3576" t="s">
        <v>751</v>
      </c>
      <c r="U3576" t="s">
        <v>752</v>
      </c>
      <c r="V3576" t="s">
        <v>753</v>
      </c>
      <c r="W3576" t="s">
        <v>427</v>
      </c>
      <c r="X3576" t="s">
        <v>1179</v>
      </c>
      <c r="Y3576" t="s">
        <v>755</v>
      </c>
      <c r="Z3576" t="s">
        <v>380</v>
      </c>
      <c r="AA3576" t="s">
        <v>1175</v>
      </c>
      <c r="AB3576" t="s">
        <v>1176</v>
      </c>
      <c r="AC3576" t="s">
        <v>758</v>
      </c>
      <c r="AD3576" t="s">
        <v>1176</v>
      </c>
      <c r="AE3576" t="s">
        <v>562</v>
      </c>
      <c r="AF3576" t="s">
        <v>882</v>
      </c>
      <c r="AG3576" t="s">
        <v>761</v>
      </c>
      <c r="AH3576" t="s">
        <v>762</v>
      </c>
      <c r="AI3576" t="s">
        <v>883</v>
      </c>
      <c r="AJ3576">
        <v>26.99</v>
      </c>
      <c r="AK3576">
        <v>0</v>
      </c>
      <c r="AL3576">
        <v>0</v>
      </c>
      <c r="AM3576" t="s">
        <v>764</v>
      </c>
      <c r="AN3576" t="s">
        <v>764</v>
      </c>
      <c r="AO3576" t="s">
        <v>764</v>
      </c>
    </row>
    <row r="3577" spans="1:41" x14ac:dyDescent="0.35">
      <c r="A3577">
        <v>1027529</v>
      </c>
      <c r="B3577" t="s">
        <v>740</v>
      </c>
      <c r="C3577" t="s">
        <v>741</v>
      </c>
      <c r="D3577" t="s">
        <v>408</v>
      </c>
      <c r="E3577" t="s">
        <v>569</v>
      </c>
      <c r="F3577" t="s">
        <v>834</v>
      </c>
      <c r="G3577">
        <v>2021</v>
      </c>
      <c r="H3577">
        <v>4</v>
      </c>
      <c r="I3577" t="s">
        <v>743</v>
      </c>
      <c r="J3577" s="29">
        <v>44316</v>
      </c>
      <c r="K3577" t="s">
        <v>744</v>
      </c>
      <c r="L3577" t="s">
        <v>745</v>
      </c>
      <c r="M3577" t="s">
        <v>852</v>
      </c>
      <c r="N3577" t="s">
        <v>853</v>
      </c>
      <c r="O3577" t="s">
        <v>837</v>
      </c>
      <c r="P3577" t="s">
        <v>673</v>
      </c>
      <c r="Q3577" t="s">
        <v>749</v>
      </c>
      <c r="R3577" t="s">
        <v>561</v>
      </c>
      <c r="S3577" t="s">
        <v>1037</v>
      </c>
      <c r="T3577" t="s">
        <v>751</v>
      </c>
      <c r="U3577" t="s">
        <v>752</v>
      </c>
      <c r="V3577" t="s">
        <v>753</v>
      </c>
      <c r="W3577" t="s">
        <v>433</v>
      </c>
      <c r="X3577" t="s">
        <v>1178</v>
      </c>
      <c r="Y3577" t="s">
        <v>755</v>
      </c>
      <c r="Z3577" t="s">
        <v>380</v>
      </c>
      <c r="AA3577" t="s">
        <v>1175</v>
      </c>
      <c r="AB3577" t="s">
        <v>1176</v>
      </c>
      <c r="AC3577" t="s">
        <v>758</v>
      </c>
      <c r="AD3577" t="s">
        <v>1176</v>
      </c>
      <c r="AE3577" t="s">
        <v>562</v>
      </c>
      <c r="AF3577" t="s">
        <v>882</v>
      </c>
      <c r="AG3577" t="s">
        <v>761</v>
      </c>
      <c r="AH3577" t="s">
        <v>762</v>
      </c>
      <c r="AI3577" t="s">
        <v>883</v>
      </c>
      <c r="AJ3577">
        <v>85.37</v>
      </c>
      <c r="AK3577">
        <v>0</v>
      </c>
      <c r="AL3577">
        <v>0</v>
      </c>
      <c r="AM3577" t="s">
        <v>764</v>
      </c>
      <c r="AN3577" t="s">
        <v>764</v>
      </c>
      <c r="AO3577" t="s">
        <v>764</v>
      </c>
    </row>
    <row r="3578" spans="1:41" x14ac:dyDescent="0.35">
      <c r="A3578">
        <v>1027529</v>
      </c>
      <c r="B3578" t="s">
        <v>740</v>
      </c>
      <c r="C3578" t="s">
        <v>741</v>
      </c>
      <c r="D3578" t="s">
        <v>408</v>
      </c>
      <c r="E3578" t="s">
        <v>569</v>
      </c>
      <c r="F3578" t="s">
        <v>834</v>
      </c>
      <c r="G3578">
        <v>2021</v>
      </c>
      <c r="H3578">
        <v>4</v>
      </c>
      <c r="I3578" t="s">
        <v>743</v>
      </c>
      <c r="J3578" s="29">
        <v>44316</v>
      </c>
      <c r="K3578" t="s">
        <v>744</v>
      </c>
      <c r="L3578" t="s">
        <v>745</v>
      </c>
      <c r="M3578" t="s">
        <v>852</v>
      </c>
      <c r="N3578" t="s">
        <v>853</v>
      </c>
      <c r="O3578" t="s">
        <v>837</v>
      </c>
      <c r="P3578" t="s">
        <v>673</v>
      </c>
      <c r="Q3578" t="s">
        <v>749</v>
      </c>
      <c r="R3578" t="s">
        <v>561</v>
      </c>
      <c r="S3578" t="s">
        <v>1037</v>
      </c>
      <c r="T3578" t="s">
        <v>751</v>
      </c>
      <c r="U3578" t="s">
        <v>752</v>
      </c>
      <c r="V3578" t="s">
        <v>753</v>
      </c>
      <c r="W3578" t="s">
        <v>433</v>
      </c>
      <c r="X3578" t="s">
        <v>1178</v>
      </c>
      <c r="Y3578" t="s">
        <v>755</v>
      </c>
      <c r="Z3578" t="s">
        <v>380</v>
      </c>
      <c r="AA3578" t="s">
        <v>1175</v>
      </c>
      <c r="AB3578" t="s">
        <v>1176</v>
      </c>
      <c r="AC3578" t="s">
        <v>758</v>
      </c>
      <c r="AD3578" t="s">
        <v>1176</v>
      </c>
      <c r="AE3578" t="s">
        <v>562</v>
      </c>
      <c r="AF3578" t="s">
        <v>882</v>
      </c>
      <c r="AG3578" t="s">
        <v>761</v>
      </c>
      <c r="AH3578" t="s">
        <v>762</v>
      </c>
      <c r="AI3578" t="s">
        <v>883</v>
      </c>
      <c r="AJ3578">
        <v>7164.07</v>
      </c>
      <c r="AK3578">
        <v>0</v>
      </c>
      <c r="AL3578">
        <v>0</v>
      </c>
      <c r="AM3578" t="s">
        <v>764</v>
      </c>
      <c r="AN3578" t="s">
        <v>764</v>
      </c>
      <c r="AO3578" t="s">
        <v>764</v>
      </c>
    </row>
    <row r="3579" spans="1:41" x14ac:dyDescent="0.35">
      <c r="A3579">
        <v>1027530</v>
      </c>
      <c r="B3579" t="s">
        <v>740</v>
      </c>
      <c r="C3579" t="s">
        <v>741</v>
      </c>
      <c r="D3579" t="s">
        <v>408</v>
      </c>
      <c r="E3579" t="s">
        <v>571</v>
      </c>
      <c r="F3579" t="s">
        <v>834</v>
      </c>
      <c r="G3579">
        <v>2021</v>
      </c>
      <c r="H3579">
        <v>4</v>
      </c>
      <c r="I3579" t="s">
        <v>743</v>
      </c>
      <c r="J3579" s="29">
        <v>44316</v>
      </c>
      <c r="K3579" t="s">
        <v>744</v>
      </c>
      <c r="L3579" t="s">
        <v>745</v>
      </c>
      <c r="M3579" t="s">
        <v>852</v>
      </c>
      <c r="N3579" t="s">
        <v>853</v>
      </c>
      <c r="O3579" t="s">
        <v>837</v>
      </c>
      <c r="P3579" t="s">
        <v>673</v>
      </c>
      <c r="Q3579" t="s">
        <v>749</v>
      </c>
      <c r="R3579" t="s">
        <v>561</v>
      </c>
      <c r="S3579" t="s">
        <v>1037</v>
      </c>
      <c r="T3579" t="s">
        <v>751</v>
      </c>
      <c r="U3579" t="s">
        <v>752</v>
      </c>
      <c r="V3579" t="s">
        <v>753</v>
      </c>
      <c r="W3579" t="s">
        <v>467</v>
      </c>
      <c r="X3579" t="s">
        <v>1177</v>
      </c>
      <c r="Y3579" t="s">
        <v>755</v>
      </c>
      <c r="Z3579" t="s">
        <v>380</v>
      </c>
      <c r="AA3579" t="s">
        <v>1175</v>
      </c>
      <c r="AB3579" t="s">
        <v>1176</v>
      </c>
      <c r="AC3579" t="s">
        <v>758</v>
      </c>
      <c r="AD3579" t="s">
        <v>1176</v>
      </c>
      <c r="AE3579" t="s">
        <v>562</v>
      </c>
      <c r="AF3579" t="s">
        <v>882</v>
      </c>
      <c r="AG3579" t="s">
        <v>761</v>
      </c>
      <c r="AH3579" t="s">
        <v>762</v>
      </c>
      <c r="AI3579" t="s">
        <v>883</v>
      </c>
      <c r="AJ3579">
        <v>31.93</v>
      </c>
      <c r="AK3579">
        <v>0</v>
      </c>
      <c r="AL3579">
        <v>0</v>
      </c>
      <c r="AM3579" t="s">
        <v>764</v>
      </c>
      <c r="AN3579" t="s">
        <v>764</v>
      </c>
      <c r="AO3579" t="s">
        <v>764</v>
      </c>
    </row>
    <row r="3580" spans="1:41" x14ac:dyDescent="0.35">
      <c r="A3580">
        <v>1060735</v>
      </c>
      <c r="B3580" t="s">
        <v>740</v>
      </c>
      <c r="C3580" t="s">
        <v>741</v>
      </c>
      <c r="D3580" t="s">
        <v>408</v>
      </c>
      <c r="E3580" t="s">
        <v>450</v>
      </c>
      <c r="F3580" t="s">
        <v>834</v>
      </c>
      <c r="G3580">
        <v>2021</v>
      </c>
      <c r="H3580">
        <v>4</v>
      </c>
      <c r="I3580" t="s">
        <v>743</v>
      </c>
      <c r="J3580" s="29">
        <v>44316</v>
      </c>
      <c r="K3580" t="s">
        <v>744</v>
      </c>
      <c r="L3580" t="s">
        <v>745</v>
      </c>
      <c r="M3580" t="s">
        <v>852</v>
      </c>
      <c r="N3580" t="s">
        <v>853</v>
      </c>
      <c r="O3580" t="s">
        <v>837</v>
      </c>
      <c r="P3580" t="s">
        <v>673</v>
      </c>
      <c r="Q3580" t="s">
        <v>749</v>
      </c>
      <c r="R3580" t="s">
        <v>376</v>
      </c>
      <c r="S3580" t="s">
        <v>1042</v>
      </c>
      <c r="T3580" t="s">
        <v>751</v>
      </c>
      <c r="U3580" t="s">
        <v>752</v>
      </c>
      <c r="V3580" t="s">
        <v>753</v>
      </c>
      <c r="W3580" t="s">
        <v>451</v>
      </c>
      <c r="X3580" t="s">
        <v>1186</v>
      </c>
      <c r="Y3580" t="s">
        <v>755</v>
      </c>
      <c r="Z3580" t="s">
        <v>380</v>
      </c>
      <c r="AA3580" t="s">
        <v>1175</v>
      </c>
      <c r="AB3580" t="s">
        <v>1176</v>
      </c>
      <c r="AC3580" t="s">
        <v>758</v>
      </c>
      <c r="AD3580" t="s">
        <v>1176</v>
      </c>
      <c r="AE3580" t="s">
        <v>768</v>
      </c>
      <c r="AF3580" t="s">
        <v>882</v>
      </c>
      <c r="AG3580" t="s">
        <v>761</v>
      </c>
      <c r="AH3580" t="s">
        <v>762</v>
      </c>
      <c r="AI3580" t="s">
        <v>883</v>
      </c>
      <c r="AJ3580">
        <v>824.59</v>
      </c>
      <c r="AK3580">
        <v>0</v>
      </c>
      <c r="AL3580">
        <v>0</v>
      </c>
      <c r="AM3580" t="s">
        <v>764</v>
      </c>
      <c r="AN3580" t="s">
        <v>764</v>
      </c>
      <c r="AO3580" t="s">
        <v>764</v>
      </c>
    </row>
    <row r="3581" spans="1:41" x14ac:dyDescent="0.35">
      <c r="A3581">
        <v>1060736</v>
      </c>
      <c r="B3581" t="s">
        <v>740</v>
      </c>
      <c r="C3581" t="s">
        <v>741</v>
      </c>
      <c r="D3581" t="s">
        <v>408</v>
      </c>
      <c r="E3581" t="s">
        <v>456</v>
      </c>
      <c r="F3581" t="s">
        <v>834</v>
      </c>
      <c r="G3581">
        <v>2021</v>
      </c>
      <c r="H3581">
        <v>4</v>
      </c>
      <c r="I3581" t="s">
        <v>743</v>
      </c>
      <c r="J3581" s="29">
        <v>44316</v>
      </c>
      <c r="K3581" t="s">
        <v>744</v>
      </c>
      <c r="L3581" t="s">
        <v>745</v>
      </c>
      <c r="M3581" t="s">
        <v>852</v>
      </c>
      <c r="N3581" t="s">
        <v>853</v>
      </c>
      <c r="O3581" t="s">
        <v>837</v>
      </c>
      <c r="P3581" t="s">
        <v>673</v>
      </c>
      <c r="Q3581" t="s">
        <v>749</v>
      </c>
      <c r="R3581" t="s">
        <v>376</v>
      </c>
      <c r="S3581" t="s">
        <v>1042</v>
      </c>
      <c r="T3581" t="s">
        <v>751</v>
      </c>
      <c r="U3581" t="s">
        <v>752</v>
      </c>
      <c r="V3581" t="s">
        <v>753</v>
      </c>
      <c r="W3581" t="s">
        <v>457</v>
      </c>
      <c r="X3581" t="s">
        <v>1181</v>
      </c>
      <c r="Y3581" t="s">
        <v>755</v>
      </c>
      <c r="Z3581" t="s">
        <v>380</v>
      </c>
      <c r="AA3581" t="s">
        <v>1175</v>
      </c>
      <c r="AB3581" t="s">
        <v>1176</v>
      </c>
      <c r="AC3581" t="s">
        <v>758</v>
      </c>
      <c r="AD3581" t="s">
        <v>1176</v>
      </c>
      <c r="AE3581" t="s">
        <v>768</v>
      </c>
      <c r="AF3581" t="s">
        <v>882</v>
      </c>
      <c r="AG3581" t="s">
        <v>761</v>
      </c>
      <c r="AH3581" t="s">
        <v>762</v>
      </c>
      <c r="AI3581" t="s">
        <v>883</v>
      </c>
      <c r="AJ3581">
        <v>221.21</v>
      </c>
      <c r="AK3581">
        <v>0</v>
      </c>
      <c r="AL3581">
        <v>0</v>
      </c>
      <c r="AM3581" t="s">
        <v>764</v>
      </c>
      <c r="AN3581" t="s">
        <v>764</v>
      </c>
      <c r="AO3581" t="s">
        <v>764</v>
      </c>
    </row>
    <row r="3582" spans="1:41" x14ac:dyDescent="0.35">
      <c r="A3582">
        <v>1060737</v>
      </c>
      <c r="B3582" t="s">
        <v>740</v>
      </c>
      <c r="C3582" t="s">
        <v>741</v>
      </c>
      <c r="D3582" t="s">
        <v>408</v>
      </c>
      <c r="E3582" t="s">
        <v>464</v>
      </c>
      <c r="F3582" t="s">
        <v>834</v>
      </c>
      <c r="G3582">
        <v>2021</v>
      </c>
      <c r="H3582">
        <v>4</v>
      </c>
      <c r="I3582" t="s">
        <v>743</v>
      </c>
      <c r="J3582" s="29">
        <v>44316</v>
      </c>
      <c r="K3582" t="s">
        <v>744</v>
      </c>
      <c r="L3582" t="s">
        <v>745</v>
      </c>
      <c r="M3582" t="s">
        <v>852</v>
      </c>
      <c r="N3582" t="s">
        <v>853</v>
      </c>
      <c r="O3582" t="s">
        <v>837</v>
      </c>
      <c r="P3582" t="s">
        <v>673</v>
      </c>
      <c r="Q3582" t="s">
        <v>749</v>
      </c>
      <c r="R3582" t="s">
        <v>376</v>
      </c>
      <c r="S3582" t="s">
        <v>1042</v>
      </c>
      <c r="T3582" t="s">
        <v>751</v>
      </c>
      <c r="U3582" t="s">
        <v>752</v>
      </c>
      <c r="V3582" t="s">
        <v>753</v>
      </c>
      <c r="W3582" t="s">
        <v>465</v>
      </c>
      <c r="X3582" t="s">
        <v>1192</v>
      </c>
      <c r="Y3582" t="s">
        <v>755</v>
      </c>
      <c r="Z3582" t="s">
        <v>380</v>
      </c>
      <c r="AA3582" t="s">
        <v>1175</v>
      </c>
      <c r="AB3582" t="s">
        <v>1176</v>
      </c>
      <c r="AC3582" t="s">
        <v>758</v>
      </c>
      <c r="AD3582" t="s">
        <v>1176</v>
      </c>
      <c r="AE3582" t="s">
        <v>768</v>
      </c>
      <c r="AF3582" t="s">
        <v>882</v>
      </c>
      <c r="AG3582" t="s">
        <v>761</v>
      </c>
      <c r="AH3582" t="s">
        <v>762</v>
      </c>
      <c r="AI3582" t="s">
        <v>883</v>
      </c>
      <c r="AJ3582">
        <v>2032.74</v>
      </c>
      <c r="AK3582">
        <v>0</v>
      </c>
      <c r="AL3582">
        <v>0</v>
      </c>
      <c r="AM3582" t="s">
        <v>764</v>
      </c>
      <c r="AN3582" t="s">
        <v>764</v>
      </c>
      <c r="AO3582" t="s">
        <v>764</v>
      </c>
    </row>
    <row r="3583" spans="1:41" x14ac:dyDescent="0.35">
      <c r="A3583">
        <v>1369596</v>
      </c>
      <c r="B3583" t="s">
        <v>740</v>
      </c>
      <c r="C3583" t="s">
        <v>741</v>
      </c>
      <c r="D3583" t="s">
        <v>408</v>
      </c>
      <c r="E3583" t="s">
        <v>522</v>
      </c>
      <c r="F3583" t="s">
        <v>834</v>
      </c>
      <c r="G3583">
        <v>2021</v>
      </c>
      <c r="H3583">
        <v>4</v>
      </c>
      <c r="I3583" t="s">
        <v>743</v>
      </c>
      <c r="J3583" s="29">
        <v>44316</v>
      </c>
      <c r="K3583" t="s">
        <v>744</v>
      </c>
      <c r="L3583" t="s">
        <v>745</v>
      </c>
      <c r="M3583" t="s">
        <v>852</v>
      </c>
      <c r="N3583" t="s">
        <v>853</v>
      </c>
      <c r="O3583" t="s">
        <v>837</v>
      </c>
      <c r="P3583" t="s">
        <v>673</v>
      </c>
      <c r="Q3583" t="s">
        <v>749</v>
      </c>
      <c r="R3583" t="s">
        <v>514</v>
      </c>
      <c r="S3583" t="s">
        <v>1039</v>
      </c>
      <c r="T3583" t="s">
        <v>751</v>
      </c>
      <c r="U3583" t="s">
        <v>752</v>
      </c>
      <c r="V3583" t="s">
        <v>753</v>
      </c>
      <c r="W3583" t="s">
        <v>415</v>
      </c>
      <c r="X3583" t="s">
        <v>1190</v>
      </c>
      <c r="Y3583" t="s">
        <v>755</v>
      </c>
      <c r="Z3583" t="s">
        <v>380</v>
      </c>
      <c r="AA3583" t="s">
        <v>1175</v>
      </c>
      <c r="AB3583" t="s">
        <v>1176</v>
      </c>
      <c r="AC3583" t="s">
        <v>758</v>
      </c>
      <c r="AD3583" t="s">
        <v>1176</v>
      </c>
      <c r="AE3583" t="s">
        <v>247</v>
      </c>
      <c r="AF3583" t="s">
        <v>882</v>
      </c>
      <c r="AG3583" t="s">
        <v>761</v>
      </c>
      <c r="AH3583" t="s">
        <v>762</v>
      </c>
      <c r="AI3583" t="s">
        <v>883</v>
      </c>
      <c r="AJ3583">
        <v>11.44</v>
      </c>
      <c r="AK3583">
        <v>0</v>
      </c>
      <c r="AL3583">
        <v>0</v>
      </c>
      <c r="AM3583" t="s">
        <v>764</v>
      </c>
      <c r="AN3583" t="s">
        <v>764</v>
      </c>
      <c r="AO3583" t="s">
        <v>764</v>
      </c>
    </row>
    <row r="3584" spans="1:41" x14ac:dyDescent="0.35">
      <c r="A3584">
        <v>1369575</v>
      </c>
      <c r="B3584" t="s">
        <v>740</v>
      </c>
      <c r="C3584" t="s">
        <v>741</v>
      </c>
      <c r="D3584" t="s">
        <v>408</v>
      </c>
      <c r="E3584" t="s">
        <v>523</v>
      </c>
      <c r="F3584" t="s">
        <v>834</v>
      </c>
      <c r="G3584">
        <v>2021</v>
      </c>
      <c r="H3584">
        <v>4</v>
      </c>
      <c r="I3584" t="s">
        <v>743</v>
      </c>
      <c r="J3584" s="29">
        <v>44316</v>
      </c>
      <c r="K3584" t="s">
        <v>744</v>
      </c>
      <c r="L3584" t="s">
        <v>745</v>
      </c>
      <c r="M3584" t="s">
        <v>852</v>
      </c>
      <c r="N3584" t="s">
        <v>853</v>
      </c>
      <c r="O3584" t="s">
        <v>837</v>
      </c>
      <c r="P3584" t="s">
        <v>673</v>
      </c>
      <c r="Q3584" t="s">
        <v>749</v>
      </c>
      <c r="R3584" t="s">
        <v>514</v>
      </c>
      <c r="S3584" t="s">
        <v>1039</v>
      </c>
      <c r="T3584" t="s">
        <v>751</v>
      </c>
      <c r="U3584" t="s">
        <v>752</v>
      </c>
      <c r="V3584" t="s">
        <v>753</v>
      </c>
      <c r="W3584" t="s">
        <v>419</v>
      </c>
      <c r="X3584" t="s">
        <v>1189</v>
      </c>
      <c r="Y3584" t="s">
        <v>755</v>
      </c>
      <c r="Z3584" t="s">
        <v>380</v>
      </c>
      <c r="AA3584" t="s">
        <v>1175</v>
      </c>
      <c r="AB3584" t="s">
        <v>1176</v>
      </c>
      <c r="AC3584" t="s">
        <v>758</v>
      </c>
      <c r="AD3584" t="s">
        <v>1176</v>
      </c>
      <c r="AE3584" t="s">
        <v>247</v>
      </c>
      <c r="AF3584" t="s">
        <v>882</v>
      </c>
      <c r="AG3584" t="s">
        <v>761</v>
      </c>
      <c r="AH3584" t="s">
        <v>762</v>
      </c>
      <c r="AI3584" t="s">
        <v>883</v>
      </c>
      <c r="AJ3584">
        <v>0.5</v>
      </c>
      <c r="AK3584">
        <v>0</v>
      </c>
      <c r="AL3584">
        <v>0</v>
      </c>
      <c r="AM3584" t="s">
        <v>764</v>
      </c>
      <c r="AN3584" t="s">
        <v>764</v>
      </c>
      <c r="AO3584" t="s">
        <v>764</v>
      </c>
    </row>
    <row r="3585" spans="1:41" x14ac:dyDescent="0.35">
      <c r="A3585">
        <v>1720208</v>
      </c>
      <c r="B3585" t="s">
        <v>740</v>
      </c>
      <c r="C3585" t="s">
        <v>741</v>
      </c>
      <c r="D3585" t="s">
        <v>408</v>
      </c>
      <c r="E3585" t="s">
        <v>436</v>
      </c>
      <c r="F3585" t="s">
        <v>834</v>
      </c>
      <c r="G3585">
        <v>2021</v>
      </c>
      <c r="H3585">
        <v>4</v>
      </c>
      <c r="I3585" t="s">
        <v>743</v>
      </c>
      <c r="J3585" s="29">
        <v>44316</v>
      </c>
      <c r="K3585" t="s">
        <v>744</v>
      </c>
      <c r="L3585" t="s">
        <v>745</v>
      </c>
      <c r="M3585" t="s">
        <v>852</v>
      </c>
      <c r="N3585" t="s">
        <v>853</v>
      </c>
      <c r="O3585" t="s">
        <v>837</v>
      </c>
      <c r="P3585" t="s">
        <v>673</v>
      </c>
      <c r="Q3585" t="s">
        <v>749</v>
      </c>
      <c r="R3585" t="s">
        <v>376</v>
      </c>
      <c r="S3585" t="s">
        <v>1042</v>
      </c>
      <c r="T3585" t="s">
        <v>751</v>
      </c>
      <c r="U3585" t="s">
        <v>752</v>
      </c>
      <c r="V3585" t="s">
        <v>753</v>
      </c>
      <c r="W3585" t="s">
        <v>437</v>
      </c>
      <c r="X3585" t="s">
        <v>1184</v>
      </c>
      <c r="Y3585" t="s">
        <v>755</v>
      </c>
      <c r="Z3585" t="s">
        <v>380</v>
      </c>
      <c r="AA3585" t="s">
        <v>1175</v>
      </c>
      <c r="AB3585" t="s">
        <v>1176</v>
      </c>
      <c r="AC3585" t="s">
        <v>758</v>
      </c>
      <c r="AD3585" t="s">
        <v>1176</v>
      </c>
      <c r="AE3585" t="s">
        <v>768</v>
      </c>
      <c r="AF3585" t="s">
        <v>882</v>
      </c>
      <c r="AG3585" t="s">
        <v>761</v>
      </c>
      <c r="AH3585" t="s">
        <v>762</v>
      </c>
      <c r="AI3585" t="s">
        <v>883</v>
      </c>
      <c r="AJ3585">
        <v>4559.72</v>
      </c>
      <c r="AK3585">
        <v>0</v>
      </c>
      <c r="AL3585">
        <v>0</v>
      </c>
      <c r="AM3585" t="s">
        <v>764</v>
      </c>
      <c r="AN3585" t="s">
        <v>764</v>
      </c>
      <c r="AO3585" t="s">
        <v>764</v>
      </c>
    </row>
    <row r="3586" spans="1:41" x14ac:dyDescent="0.35">
      <c r="A3586">
        <v>1027531</v>
      </c>
      <c r="B3586" t="s">
        <v>740</v>
      </c>
      <c r="C3586" t="s">
        <v>741</v>
      </c>
      <c r="D3586" t="s">
        <v>408</v>
      </c>
      <c r="E3586" t="s">
        <v>572</v>
      </c>
      <c r="F3586" t="s">
        <v>857</v>
      </c>
      <c r="G3586">
        <v>2021</v>
      </c>
      <c r="H3586">
        <v>3</v>
      </c>
      <c r="I3586" t="s">
        <v>858</v>
      </c>
      <c r="J3586" s="29">
        <v>44286</v>
      </c>
      <c r="K3586" t="s">
        <v>744</v>
      </c>
      <c r="L3586" t="s">
        <v>745</v>
      </c>
      <c r="M3586" t="s">
        <v>859</v>
      </c>
      <c r="N3586" t="s">
        <v>860</v>
      </c>
      <c r="O3586" t="s">
        <v>861</v>
      </c>
      <c r="P3586" t="s">
        <v>673</v>
      </c>
      <c r="Q3586" t="s">
        <v>749</v>
      </c>
      <c r="R3586" t="s">
        <v>561</v>
      </c>
      <c r="S3586" t="s">
        <v>1037</v>
      </c>
      <c r="T3586" t="s">
        <v>751</v>
      </c>
      <c r="U3586" t="s">
        <v>752</v>
      </c>
      <c r="V3586" t="s">
        <v>753</v>
      </c>
      <c r="W3586" t="s">
        <v>469</v>
      </c>
      <c r="X3586" t="s">
        <v>1174</v>
      </c>
      <c r="Y3586" t="s">
        <v>755</v>
      </c>
      <c r="Z3586" t="s">
        <v>380</v>
      </c>
      <c r="AA3586" t="s">
        <v>1175</v>
      </c>
      <c r="AB3586" t="s">
        <v>1176</v>
      </c>
      <c r="AC3586" t="s">
        <v>758</v>
      </c>
      <c r="AD3586" t="s">
        <v>1176</v>
      </c>
      <c r="AE3586" t="s">
        <v>562</v>
      </c>
      <c r="AF3586" t="s">
        <v>882</v>
      </c>
      <c r="AG3586" t="s">
        <v>761</v>
      </c>
      <c r="AH3586" t="s">
        <v>762</v>
      </c>
      <c r="AI3586" t="s">
        <v>883</v>
      </c>
      <c r="AJ3586">
        <v>277.55</v>
      </c>
      <c r="AK3586">
        <v>0</v>
      </c>
      <c r="AL3586">
        <v>0</v>
      </c>
      <c r="AM3586" t="s">
        <v>764</v>
      </c>
      <c r="AN3586" t="s">
        <v>764</v>
      </c>
      <c r="AO3586" t="s">
        <v>764</v>
      </c>
    </row>
    <row r="3587" spans="1:41" x14ac:dyDescent="0.35">
      <c r="A3587">
        <v>1027530</v>
      </c>
      <c r="B3587" t="s">
        <v>740</v>
      </c>
      <c r="C3587" t="s">
        <v>741</v>
      </c>
      <c r="D3587" t="s">
        <v>408</v>
      </c>
      <c r="E3587" t="s">
        <v>571</v>
      </c>
      <c r="F3587" t="s">
        <v>857</v>
      </c>
      <c r="G3587">
        <v>2021</v>
      </c>
      <c r="H3587">
        <v>3</v>
      </c>
      <c r="I3587" t="s">
        <v>858</v>
      </c>
      <c r="J3587" s="29">
        <v>44286</v>
      </c>
      <c r="K3587" t="s">
        <v>744</v>
      </c>
      <c r="L3587" t="s">
        <v>745</v>
      </c>
      <c r="M3587" t="s">
        <v>859</v>
      </c>
      <c r="N3587" t="s">
        <v>860</v>
      </c>
      <c r="O3587" t="s">
        <v>861</v>
      </c>
      <c r="P3587" t="s">
        <v>673</v>
      </c>
      <c r="Q3587" t="s">
        <v>749</v>
      </c>
      <c r="R3587" t="s">
        <v>561</v>
      </c>
      <c r="S3587" t="s">
        <v>1037</v>
      </c>
      <c r="T3587" t="s">
        <v>751</v>
      </c>
      <c r="U3587" t="s">
        <v>752</v>
      </c>
      <c r="V3587" t="s">
        <v>753</v>
      </c>
      <c r="W3587" t="s">
        <v>467</v>
      </c>
      <c r="X3587" t="s">
        <v>1177</v>
      </c>
      <c r="Y3587" t="s">
        <v>755</v>
      </c>
      <c r="Z3587" t="s">
        <v>380</v>
      </c>
      <c r="AA3587" t="s">
        <v>1175</v>
      </c>
      <c r="AB3587" t="s">
        <v>1176</v>
      </c>
      <c r="AC3587" t="s">
        <v>758</v>
      </c>
      <c r="AD3587" t="s">
        <v>1176</v>
      </c>
      <c r="AE3587" t="s">
        <v>562</v>
      </c>
      <c r="AF3587" t="s">
        <v>882</v>
      </c>
      <c r="AG3587" t="s">
        <v>761</v>
      </c>
      <c r="AH3587" t="s">
        <v>762</v>
      </c>
      <c r="AI3587" t="s">
        <v>883</v>
      </c>
      <c r="AJ3587">
        <v>505.49</v>
      </c>
      <c r="AK3587">
        <v>0</v>
      </c>
      <c r="AL3587">
        <v>0</v>
      </c>
      <c r="AM3587" t="s">
        <v>764</v>
      </c>
      <c r="AN3587" t="s">
        <v>764</v>
      </c>
      <c r="AO3587" t="s">
        <v>764</v>
      </c>
    </row>
    <row r="3588" spans="1:41" x14ac:dyDescent="0.35">
      <c r="A3588">
        <v>1027529</v>
      </c>
      <c r="B3588" t="s">
        <v>740</v>
      </c>
      <c r="C3588" t="s">
        <v>741</v>
      </c>
      <c r="D3588" t="s">
        <v>408</v>
      </c>
      <c r="E3588" t="s">
        <v>569</v>
      </c>
      <c r="F3588" t="s">
        <v>857</v>
      </c>
      <c r="G3588">
        <v>2021</v>
      </c>
      <c r="H3588">
        <v>3</v>
      </c>
      <c r="I3588" t="s">
        <v>858</v>
      </c>
      <c r="J3588" s="29">
        <v>44286</v>
      </c>
      <c r="K3588" t="s">
        <v>744</v>
      </c>
      <c r="L3588" t="s">
        <v>745</v>
      </c>
      <c r="M3588" t="s">
        <v>862</v>
      </c>
      <c r="N3588" t="s">
        <v>863</v>
      </c>
      <c r="O3588" t="s">
        <v>844</v>
      </c>
      <c r="P3588" t="s">
        <v>673</v>
      </c>
      <c r="Q3588" t="s">
        <v>749</v>
      </c>
      <c r="R3588" t="s">
        <v>561</v>
      </c>
      <c r="S3588" t="s">
        <v>1037</v>
      </c>
      <c r="T3588" t="s">
        <v>751</v>
      </c>
      <c r="U3588" t="s">
        <v>752</v>
      </c>
      <c r="V3588" t="s">
        <v>753</v>
      </c>
      <c r="W3588" t="s">
        <v>433</v>
      </c>
      <c r="X3588" t="s">
        <v>1178</v>
      </c>
      <c r="Y3588" t="s">
        <v>755</v>
      </c>
      <c r="Z3588" t="s">
        <v>380</v>
      </c>
      <c r="AA3588" t="s">
        <v>1175</v>
      </c>
      <c r="AB3588" t="s">
        <v>1176</v>
      </c>
      <c r="AC3588" t="s">
        <v>758</v>
      </c>
      <c r="AD3588" t="s">
        <v>1176</v>
      </c>
      <c r="AE3588" t="s">
        <v>562</v>
      </c>
      <c r="AF3588" t="s">
        <v>882</v>
      </c>
      <c r="AG3588" t="s">
        <v>761</v>
      </c>
      <c r="AH3588" t="s">
        <v>762</v>
      </c>
      <c r="AI3588" t="s">
        <v>883</v>
      </c>
      <c r="AJ3588">
        <v>16.53</v>
      </c>
      <c r="AK3588">
        <v>0</v>
      </c>
      <c r="AL3588">
        <v>0</v>
      </c>
      <c r="AM3588" t="s">
        <v>764</v>
      </c>
      <c r="AN3588" t="s">
        <v>764</v>
      </c>
      <c r="AO3588" t="s">
        <v>764</v>
      </c>
    </row>
    <row r="3589" spans="1:41" x14ac:dyDescent="0.35">
      <c r="A3589">
        <v>1027529</v>
      </c>
      <c r="B3589" t="s">
        <v>740</v>
      </c>
      <c r="C3589" t="s">
        <v>741</v>
      </c>
      <c r="D3589" t="s">
        <v>408</v>
      </c>
      <c r="E3589" t="s">
        <v>569</v>
      </c>
      <c r="F3589" t="s">
        <v>857</v>
      </c>
      <c r="G3589">
        <v>2021</v>
      </c>
      <c r="H3589">
        <v>3</v>
      </c>
      <c r="I3589" t="s">
        <v>858</v>
      </c>
      <c r="J3589" s="29">
        <v>44286</v>
      </c>
      <c r="K3589" t="s">
        <v>744</v>
      </c>
      <c r="L3589" t="s">
        <v>745</v>
      </c>
      <c r="M3589" t="s">
        <v>859</v>
      </c>
      <c r="N3589" t="s">
        <v>860</v>
      </c>
      <c r="O3589" t="s">
        <v>861</v>
      </c>
      <c r="P3589" t="s">
        <v>673</v>
      </c>
      <c r="Q3589" t="s">
        <v>749</v>
      </c>
      <c r="R3589" t="s">
        <v>561</v>
      </c>
      <c r="S3589" t="s">
        <v>1037</v>
      </c>
      <c r="T3589" t="s">
        <v>751</v>
      </c>
      <c r="U3589" t="s">
        <v>752</v>
      </c>
      <c r="V3589" t="s">
        <v>753</v>
      </c>
      <c r="W3589" t="s">
        <v>433</v>
      </c>
      <c r="X3589" t="s">
        <v>1178</v>
      </c>
      <c r="Y3589" t="s">
        <v>755</v>
      </c>
      <c r="Z3589" t="s">
        <v>380</v>
      </c>
      <c r="AA3589" t="s">
        <v>1175</v>
      </c>
      <c r="AB3589" t="s">
        <v>1176</v>
      </c>
      <c r="AC3589" t="s">
        <v>758</v>
      </c>
      <c r="AD3589" t="s">
        <v>1176</v>
      </c>
      <c r="AE3589" t="s">
        <v>562</v>
      </c>
      <c r="AF3589" t="s">
        <v>882</v>
      </c>
      <c r="AG3589" t="s">
        <v>761</v>
      </c>
      <c r="AH3589" t="s">
        <v>762</v>
      </c>
      <c r="AI3589" t="s">
        <v>883</v>
      </c>
      <c r="AJ3589">
        <v>1950.46</v>
      </c>
      <c r="AK3589">
        <v>0</v>
      </c>
      <c r="AL3589">
        <v>0</v>
      </c>
      <c r="AM3589" t="s">
        <v>764</v>
      </c>
      <c r="AN3589" t="s">
        <v>764</v>
      </c>
      <c r="AO3589" t="s">
        <v>764</v>
      </c>
    </row>
    <row r="3590" spans="1:41" x14ac:dyDescent="0.35">
      <c r="A3590">
        <v>1027528</v>
      </c>
      <c r="B3590" t="s">
        <v>740</v>
      </c>
      <c r="C3590" t="s">
        <v>741</v>
      </c>
      <c r="D3590" t="s">
        <v>408</v>
      </c>
      <c r="E3590" t="s">
        <v>568</v>
      </c>
      <c r="F3590" t="s">
        <v>857</v>
      </c>
      <c r="G3590">
        <v>2021</v>
      </c>
      <c r="H3590">
        <v>3</v>
      </c>
      <c r="I3590" t="s">
        <v>858</v>
      </c>
      <c r="J3590" s="29">
        <v>44286</v>
      </c>
      <c r="K3590" t="s">
        <v>744</v>
      </c>
      <c r="L3590" t="s">
        <v>745</v>
      </c>
      <c r="M3590" t="s">
        <v>859</v>
      </c>
      <c r="N3590" t="s">
        <v>860</v>
      </c>
      <c r="O3590" t="s">
        <v>861</v>
      </c>
      <c r="P3590" t="s">
        <v>673</v>
      </c>
      <c r="Q3590" t="s">
        <v>749</v>
      </c>
      <c r="R3590" t="s">
        <v>561</v>
      </c>
      <c r="S3590" t="s">
        <v>1037</v>
      </c>
      <c r="T3590" t="s">
        <v>751</v>
      </c>
      <c r="U3590" t="s">
        <v>752</v>
      </c>
      <c r="V3590" t="s">
        <v>753</v>
      </c>
      <c r="W3590" t="s">
        <v>427</v>
      </c>
      <c r="X3590" t="s">
        <v>1179</v>
      </c>
      <c r="Y3590" t="s">
        <v>755</v>
      </c>
      <c r="Z3590" t="s">
        <v>380</v>
      </c>
      <c r="AA3590" t="s">
        <v>1175</v>
      </c>
      <c r="AB3590" t="s">
        <v>1176</v>
      </c>
      <c r="AC3590" t="s">
        <v>758</v>
      </c>
      <c r="AD3590" t="s">
        <v>1176</v>
      </c>
      <c r="AE3590" t="s">
        <v>562</v>
      </c>
      <c r="AF3590" t="s">
        <v>882</v>
      </c>
      <c r="AG3590" t="s">
        <v>761</v>
      </c>
      <c r="AH3590" t="s">
        <v>762</v>
      </c>
      <c r="AI3590" t="s">
        <v>883</v>
      </c>
      <c r="AJ3590">
        <v>1650.37</v>
      </c>
      <c r="AK3590">
        <v>0</v>
      </c>
      <c r="AL3590">
        <v>0</v>
      </c>
      <c r="AM3590" t="s">
        <v>764</v>
      </c>
      <c r="AN3590" t="s">
        <v>764</v>
      </c>
      <c r="AO3590" t="s">
        <v>764</v>
      </c>
    </row>
    <row r="3591" spans="1:41" x14ac:dyDescent="0.35">
      <c r="A3591">
        <v>1027527</v>
      </c>
      <c r="B3591" t="s">
        <v>740</v>
      </c>
      <c r="C3591" t="s">
        <v>741</v>
      </c>
      <c r="D3591" t="s">
        <v>408</v>
      </c>
      <c r="E3591" t="s">
        <v>567</v>
      </c>
      <c r="F3591" t="s">
        <v>857</v>
      </c>
      <c r="G3591">
        <v>2021</v>
      </c>
      <c r="H3591">
        <v>3</v>
      </c>
      <c r="I3591" t="s">
        <v>858</v>
      </c>
      <c r="J3591" s="29">
        <v>44286</v>
      </c>
      <c r="K3591" t="s">
        <v>744</v>
      </c>
      <c r="L3591" t="s">
        <v>745</v>
      </c>
      <c r="M3591" t="s">
        <v>862</v>
      </c>
      <c r="N3591" t="s">
        <v>863</v>
      </c>
      <c r="O3591" t="s">
        <v>844</v>
      </c>
      <c r="P3591" t="s">
        <v>673</v>
      </c>
      <c r="Q3591" t="s">
        <v>749</v>
      </c>
      <c r="R3591" t="s">
        <v>561</v>
      </c>
      <c r="S3591" t="s">
        <v>1037</v>
      </c>
      <c r="T3591" t="s">
        <v>751</v>
      </c>
      <c r="U3591" t="s">
        <v>752</v>
      </c>
      <c r="V3591" t="s">
        <v>753</v>
      </c>
      <c r="W3591" t="s">
        <v>409</v>
      </c>
      <c r="X3591" t="s">
        <v>1180</v>
      </c>
      <c r="Y3591" t="s">
        <v>755</v>
      </c>
      <c r="Z3591" t="s">
        <v>380</v>
      </c>
      <c r="AA3591" t="s">
        <v>1175</v>
      </c>
      <c r="AB3591" t="s">
        <v>1176</v>
      </c>
      <c r="AC3591" t="s">
        <v>758</v>
      </c>
      <c r="AD3591" t="s">
        <v>1176</v>
      </c>
      <c r="AE3591" t="s">
        <v>562</v>
      </c>
      <c r="AF3591" t="s">
        <v>882</v>
      </c>
      <c r="AG3591" t="s">
        <v>761</v>
      </c>
      <c r="AH3591" t="s">
        <v>762</v>
      </c>
      <c r="AI3591" t="s">
        <v>883</v>
      </c>
      <c r="AJ3591">
        <v>6.32</v>
      </c>
      <c r="AK3591">
        <v>0</v>
      </c>
      <c r="AL3591">
        <v>0</v>
      </c>
      <c r="AM3591" t="s">
        <v>764</v>
      </c>
      <c r="AN3591" t="s">
        <v>764</v>
      </c>
      <c r="AO3591" t="s">
        <v>764</v>
      </c>
    </row>
    <row r="3592" spans="1:41" x14ac:dyDescent="0.35">
      <c r="A3592">
        <v>1027527</v>
      </c>
      <c r="B3592" t="s">
        <v>740</v>
      </c>
      <c r="C3592" t="s">
        <v>741</v>
      </c>
      <c r="D3592" t="s">
        <v>408</v>
      </c>
      <c r="E3592" t="s">
        <v>567</v>
      </c>
      <c r="F3592" t="s">
        <v>857</v>
      </c>
      <c r="G3592">
        <v>2021</v>
      </c>
      <c r="H3592">
        <v>3</v>
      </c>
      <c r="I3592" t="s">
        <v>858</v>
      </c>
      <c r="J3592" s="29">
        <v>44286</v>
      </c>
      <c r="K3592" t="s">
        <v>744</v>
      </c>
      <c r="L3592" t="s">
        <v>745</v>
      </c>
      <c r="M3592" t="s">
        <v>859</v>
      </c>
      <c r="N3592" t="s">
        <v>860</v>
      </c>
      <c r="O3592" t="s">
        <v>861</v>
      </c>
      <c r="P3592" t="s">
        <v>673</v>
      </c>
      <c r="Q3592" t="s">
        <v>749</v>
      </c>
      <c r="R3592" t="s">
        <v>561</v>
      </c>
      <c r="S3592" t="s">
        <v>1037</v>
      </c>
      <c r="T3592" t="s">
        <v>751</v>
      </c>
      <c r="U3592" t="s">
        <v>752</v>
      </c>
      <c r="V3592" t="s">
        <v>753</v>
      </c>
      <c r="W3592" t="s">
        <v>409</v>
      </c>
      <c r="X3592" t="s">
        <v>1180</v>
      </c>
      <c r="Y3592" t="s">
        <v>755</v>
      </c>
      <c r="Z3592" t="s">
        <v>380</v>
      </c>
      <c r="AA3592" t="s">
        <v>1175</v>
      </c>
      <c r="AB3592" t="s">
        <v>1176</v>
      </c>
      <c r="AC3592" t="s">
        <v>758</v>
      </c>
      <c r="AD3592" t="s">
        <v>1176</v>
      </c>
      <c r="AE3592" t="s">
        <v>562</v>
      </c>
      <c r="AF3592" t="s">
        <v>882</v>
      </c>
      <c r="AG3592" t="s">
        <v>761</v>
      </c>
      <c r="AH3592" t="s">
        <v>762</v>
      </c>
      <c r="AI3592" t="s">
        <v>883</v>
      </c>
      <c r="AJ3592">
        <v>682.54</v>
      </c>
      <c r="AK3592">
        <v>0</v>
      </c>
      <c r="AL3592">
        <v>0</v>
      </c>
      <c r="AM3592" t="s">
        <v>764</v>
      </c>
      <c r="AN3592" t="s">
        <v>764</v>
      </c>
      <c r="AO3592" t="s">
        <v>764</v>
      </c>
    </row>
    <row r="3593" spans="1:41" x14ac:dyDescent="0.35">
      <c r="A3593">
        <v>1023880</v>
      </c>
      <c r="B3593" t="s">
        <v>740</v>
      </c>
      <c r="C3593" t="s">
        <v>741</v>
      </c>
      <c r="D3593" t="s">
        <v>408</v>
      </c>
      <c r="E3593" t="s">
        <v>557</v>
      </c>
      <c r="F3593" t="s">
        <v>857</v>
      </c>
      <c r="G3593">
        <v>2021</v>
      </c>
      <c r="H3593">
        <v>3</v>
      </c>
      <c r="I3593" t="s">
        <v>858</v>
      </c>
      <c r="J3593" s="29">
        <v>44286</v>
      </c>
      <c r="K3593" t="s">
        <v>744</v>
      </c>
      <c r="L3593" t="s">
        <v>745</v>
      </c>
      <c r="M3593" t="s">
        <v>859</v>
      </c>
      <c r="N3593" t="s">
        <v>860</v>
      </c>
      <c r="O3593" t="s">
        <v>861</v>
      </c>
      <c r="P3593" t="s">
        <v>673</v>
      </c>
      <c r="Q3593" t="s">
        <v>749</v>
      </c>
      <c r="R3593" t="s">
        <v>544</v>
      </c>
      <c r="S3593" t="s">
        <v>1038</v>
      </c>
      <c r="T3593" t="s">
        <v>751</v>
      </c>
      <c r="U3593" t="s">
        <v>752</v>
      </c>
      <c r="V3593" t="s">
        <v>753</v>
      </c>
      <c r="W3593" t="s">
        <v>457</v>
      </c>
      <c r="X3593" t="s">
        <v>1181</v>
      </c>
      <c r="Y3593" t="s">
        <v>755</v>
      </c>
      <c r="Z3593" t="s">
        <v>380</v>
      </c>
      <c r="AA3593" t="s">
        <v>1175</v>
      </c>
      <c r="AB3593" t="s">
        <v>1176</v>
      </c>
      <c r="AC3593" t="s">
        <v>758</v>
      </c>
      <c r="AD3593" t="s">
        <v>1176</v>
      </c>
      <c r="AE3593" t="s">
        <v>768</v>
      </c>
      <c r="AF3593" t="s">
        <v>882</v>
      </c>
      <c r="AG3593" t="s">
        <v>761</v>
      </c>
      <c r="AH3593" t="s">
        <v>762</v>
      </c>
      <c r="AI3593" t="s">
        <v>883</v>
      </c>
      <c r="AJ3593">
        <v>149.63999999999999</v>
      </c>
      <c r="AK3593">
        <v>0</v>
      </c>
      <c r="AL3593">
        <v>0</v>
      </c>
      <c r="AM3593" t="s">
        <v>764</v>
      </c>
      <c r="AN3593" t="s">
        <v>764</v>
      </c>
      <c r="AO3593" t="s">
        <v>764</v>
      </c>
    </row>
    <row r="3594" spans="1:41" x14ac:dyDescent="0.35">
      <c r="A3594">
        <v>1023882</v>
      </c>
      <c r="B3594" t="s">
        <v>740</v>
      </c>
      <c r="C3594" t="s">
        <v>741</v>
      </c>
      <c r="D3594" t="s">
        <v>408</v>
      </c>
      <c r="E3594" t="s">
        <v>559</v>
      </c>
      <c r="F3594" t="s">
        <v>857</v>
      </c>
      <c r="G3594">
        <v>2021</v>
      </c>
      <c r="H3594">
        <v>3</v>
      </c>
      <c r="I3594" t="s">
        <v>858</v>
      </c>
      <c r="J3594" s="29">
        <v>44286</v>
      </c>
      <c r="K3594" t="s">
        <v>744</v>
      </c>
      <c r="L3594" t="s">
        <v>745</v>
      </c>
      <c r="M3594" t="s">
        <v>859</v>
      </c>
      <c r="N3594" t="s">
        <v>860</v>
      </c>
      <c r="O3594" t="s">
        <v>861</v>
      </c>
      <c r="P3594" t="s">
        <v>673</v>
      </c>
      <c r="Q3594" t="s">
        <v>749</v>
      </c>
      <c r="R3594" t="s">
        <v>544</v>
      </c>
      <c r="S3594" t="s">
        <v>1038</v>
      </c>
      <c r="T3594" t="s">
        <v>751</v>
      </c>
      <c r="U3594" t="s">
        <v>752</v>
      </c>
      <c r="V3594" t="s">
        <v>753</v>
      </c>
      <c r="W3594" t="s">
        <v>469</v>
      </c>
      <c r="X3594" t="s">
        <v>1174</v>
      </c>
      <c r="Y3594" t="s">
        <v>755</v>
      </c>
      <c r="Z3594" t="s">
        <v>380</v>
      </c>
      <c r="AA3594" t="s">
        <v>1175</v>
      </c>
      <c r="AB3594" t="s">
        <v>1176</v>
      </c>
      <c r="AC3594" t="s">
        <v>758</v>
      </c>
      <c r="AD3594" t="s">
        <v>1176</v>
      </c>
      <c r="AE3594" t="s">
        <v>768</v>
      </c>
      <c r="AF3594" t="s">
        <v>882</v>
      </c>
      <c r="AG3594" t="s">
        <v>761</v>
      </c>
      <c r="AH3594" t="s">
        <v>762</v>
      </c>
      <c r="AI3594" t="s">
        <v>883</v>
      </c>
      <c r="AJ3594">
        <v>166.72</v>
      </c>
      <c r="AK3594">
        <v>0</v>
      </c>
      <c r="AL3594">
        <v>0</v>
      </c>
      <c r="AM3594" t="s">
        <v>764</v>
      </c>
      <c r="AN3594" t="s">
        <v>764</v>
      </c>
      <c r="AO3594" t="s">
        <v>764</v>
      </c>
    </row>
    <row r="3595" spans="1:41" x14ac:dyDescent="0.35">
      <c r="A3595">
        <v>1023881</v>
      </c>
      <c r="B3595" t="s">
        <v>740</v>
      </c>
      <c r="C3595" t="s">
        <v>741</v>
      </c>
      <c r="D3595" t="s">
        <v>408</v>
      </c>
      <c r="E3595" t="s">
        <v>558</v>
      </c>
      <c r="F3595" t="s">
        <v>857</v>
      </c>
      <c r="G3595">
        <v>2021</v>
      </c>
      <c r="H3595">
        <v>3</v>
      </c>
      <c r="I3595" t="s">
        <v>858</v>
      </c>
      <c r="J3595" s="29">
        <v>44286</v>
      </c>
      <c r="K3595" t="s">
        <v>744</v>
      </c>
      <c r="L3595" t="s">
        <v>745</v>
      </c>
      <c r="M3595" t="s">
        <v>859</v>
      </c>
      <c r="N3595" t="s">
        <v>860</v>
      </c>
      <c r="O3595" t="s">
        <v>861</v>
      </c>
      <c r="P3595" t="s">
        <v>673</v>
      </c>
      <c r="Q3595" t="s">
        <v>749</v>
      </c>
      <c r="R3595" t="s">
        <v>544</v>
      </c>
      <c r="S3595" t="s">
        <v>1038</v>
      </c>
      <c r="T3595" t="s">
        <v>751</v>
      </c>
      <c r="U3595" t="s">
        <v>752</v>
      </c>
      <c r="V3595" t="s">
        <v>753</v>
      </c>
      <c r="W3595" t="s">
        <v>467</v>
      </c>
      <c r="X3595" t="s">
        <v>1177</v>
      </c>
      <c r="Y3595" t="s">
        <v>755</v>
      </c>
      <c r="Z3595" t="s">
        <v>380</v>
      </c>
      <c r="AA3595" t="s">
        <v>1175</v>
      </c>
      <c r="AB3595" t="s">
        <v>1176</v>
      </c>
      <c r="AC3595" t="s">
        <v>758</v>
      </c>
      <c r="AD3595" t="s">
        <v>1176</v>
      </c>
      <c r="AE3595" t="s">
        <v>768</v>
      </c>
      <c r="AF3595" t="s">
        <v>882</v>
      </c>
      <c r="AG3595" t="s">
        <v>761</v>
      </c>
      <c r="AH3595" t="s">
        <v>762</v>
      </c>
      <c r="AI3595" t="s">
        <v>883</v>
      </c>
      <c r="AJ3595">
        <v>99.19</v>
      </c>
      <c r="AK3595">
        <v>0</v>
      </c>
      <c r="AL3595">
        <v>0</v>
      </c>
      <c r="AM3595" t="s">
        <v>764</v>
      </c>
      <c r="AN3595" t="s">
        <v>764</v>
      </c>
      <c r="AO3595" t="s">
        <v>764</v>
      </c>
    </row>
    <row r="3596" spans="1:41" x14ac:dyDescent="0.35">
      <c r="A3596">
        <v>1023879</v>
      </c>
      <c r="B3596" t="s">
        <v>740</v>
      </c>
      <c r="C3596" t="s">
        <v>741</v>
      </c>
      <c r="D3596" t="s">
        <v>408</v>
      </c>
      <c r="E3596" t="s">
        <v>556</v>
      </c>
      <c r="F3596" t="s">
        <v>857</v>
      </c>
      <c r="G3596">
        <v>2021</v>
      </c>
      <c r="H3596">
        <v>3</v>
      </c>
      <c r="I3596" t="s">
        <v>858</v>
      </c>
      <c r="J3596" s="29">
        <v>44286</v>
      </c>
      <c r="K3596" t="s">
        <v>744</v>
      </c>
      <c r="L3596" t="s">
        <v>745</v>
      </c>
      <c r="M3596" t="s">
        <v>859</v>
      </c>
      <c r="N3596" t="s">
        <v>860</v>
      </c>
      <c r="O3596" t="s">
        <v>861</v>
      </c>
      <c r="P3596" t="s">
        <v>673</v>
      </c>
      <c r="Q3596" t="s">
        <v>749</v>
      </c>
      <c r="R3596" t="s">
        <v>544</v>
      </c>
      <c r="S3596" t="s">
        <v>1038</v>
      </c>
      <c r="T3596" t="s">
        <v>751</v>
      </c>
      <c r="U3596" t="s">
        <v>752</v>
      </c>
      <c r="V3596" t="s">
        <v>753</v>
      </c>
      <c r="W3596" t="s">
        <v>451</v>
      </c>
      <c r="X3596" t="s">
        <v>1186</v>
      </c>
      <c r="Y3596" t="s">
        <v>755</v>
      </c>
      <c r="Z3596" t="s">
        <v>380</v>
      </c>
      <c r="AA3596" t="s">
        <v>1175</v>
      </c>
      <c r="AB3596" t="s">
        <v>1176</v>
      </c>
      <c r="AC3596" t="s">
        <v>758</v>
      </c>
      <c r="AD3596" t="s">
        <v>1176</v>
      </c>
      <c r="AE3596" t="s">
        <v>768</v>
      </c>
      <c r="AF3596" t="s">
        <v>882</v>
      </c>
      <c r="AG3596" t="s">
        <v>761</v>
      </c>
      <c r="AH3596" t="s">
        <v>762</v>
      </c>
      <c r="AI3596" t="s">
        <v>883</v>
      </c>
      <c r="AJ3596">
        <v>507.37</v>
      </c>
      <c r="AK3596">
        <v>0</v>
      </c>
      <c r="AL3596">
        <v>0</v>
      </c>
      <c r="AM3596" t="s">
        <v>764</v>
      </c>
      <c r="AN3596" t="s">
        <v>764</v>
      </c>
      <c r="AO3596" t="s">
        <v>764</v>
      </c>
    </row>
    <row r="3597" spans="1:41" x14ac:dyDescent="0.35">
      <c r="A3597">
        <v>1023878</v>
      </c>
      <c r="B3597" t="s">
        <v>740</v>
      </c>
      <c r="C3597" t="s">
        <v>741</v>
      </c>
      <c r="D3597" t="s">
        <v>408</v>
      </c>
      <c r="E3597" t="s">
        <v>555</v>
      </c>
      <c r="F3597" t="s">
        <v>857</v>
      </c>
      <c r="G3597">
        <v>2021</v>
      </c>
      <c r="H3597">
        <v>3</v>
      </c>
      <c r="I3597" t="s">
        <v>858</v>
      </c>
      <c r="J3597" s="29">
        <v>44286</v>
      </c>
      <c r="K3597" t="s">
        <v>744</v>
      </c>
      <c r="L3597" t="s">
        <v>745</v>
      </c>
      <c r="M3597" t="s">
        <v>859</v>
      </c>
      <c r="N3597" t="s">
        <v>860</v>
      </c>
      <c r="O3597" t="s">
        <v>861</v>
      </c>
      <c r="P3597" t="s">
        <v>673</v>
      </c>
      <c r="Q3597" t="s">
        <v>749</v>
      </c>
      <c r="R3597" t="s">
        <v>544</v>
      </c>
      <c r="S3597" t="s">
        <v>1038</v>
      </c>
      <c r="T3597" t="s">
        <v>751</v>
      </c>
      <c r="U3597" t="s">
        <v>752</v>
      </c>
      <c r="V3597" t="s">
        <v>753</v>
      </c>
      <c r="W3597" t="s">
        <v>437</v>
      </c>
      <c r="X3597" t="s">
        <v>1184</v>
      </c>
      <c r="Y3597" t="s">
        <v>755</v>
      </c>
      <c r="Z3597" t="s">
        <v>380</v>
      </c>
      <c r="AA3597" t="s">
        <v>1175</v>
      </c>
      <c r="AB3597" t="s">
        <v>1176</v>
      </c>
      <c r="AC3597" t="s">
        <v>758</v>
      </c>
      <c r="AD3597" t="s">
        <v>1176</v>
      </c>
      <c r="AE3597" t="s">
        <v>768</v>
      </c>
      <c r="AF3597" t="s">
        <v>882</v>
      </c>
      <c r="AG3597" t="s">
        <v>761</v>
      </c>
      <c r="AH3597" t="s">
        <v>762</v>
      </c>
      <c r="AI3597" t="s">
        <v>883</v>
      </c>
      <c r="AJ3597">
        <v>102.88</v>
      </c>
      <c r="AK3597">
        <v>0</v>
      </c>
      <c r="AL3597">
        <v>0</v>
      </c>
      <c r="AM3597" t="s">
        <v>764</v>
      </c>
      <c r="AN3597" t="s">
        <v>764</v>
      </c>
      <c r="AO3597" t="s">
        <v>764</v>
      </c>
    </row>
    <row r="3598" spans="1:41" x14ac:dyDescent="0.35">
      <c r="A3598">
        <v>1023877</v>
      </c>
      <c r="B3598" t="s">
        <v>740</v>
      </c>
      <c r="C3598" t="s">
        <v>741</v>
      </c>
      <c r="D3598" t="s">
        <v>408</v>
      </c>
      <c r="E3598" t="s">
        <v>554</v>
      </c>
      <c r="F3598" t="s">
        <v>857</v>
      </c>
      <c r="G3598">
        <v>2021</v>
      </c>
      <c r="H3598">
        <v>3</v>
      </c>
      <c r="I3598" t="s">
        <v>858</v>
      </c>
      <c r="J3598" s="29">
        <v>44286</v>
      </c>
      <c r="K3598" t="s">
        <v>744</v>
      </c>
      <c r="L3598" t="s">
        <v>745</v>
      </c>
      <c r="M3598" t="s">
        <v>859</v>
      </c>
      <c r="N3598" t="s">
        <v>860</v>
      </c>
      <c r="O3598" t="s">
        <v>861</v>
      </c>
      <c r="P3598" t="s">
        <v>673</v>
      </c>
      <c r="Q3598" t="s">
        <v>749</v>
      </c>
      <c r="R3598" t="s">
        <v>544</v>
      </c>
      <c r="S3598" t="s">
        <v>1038</v>
      </c>
      <c r="T3598" t="s">
        <v>751</v>
      </c>
      <c r="U3598" t="s">
        <v>752</v>
      </c>
      <c r="V3598" t="s">
        <v>753</v>
      </c>
      <c r="W3598" t="s">
        <v>435</v>
      </c>
      <c r="X3598" t="s">
        <v>1182</v>
      </c>
      <c r="Y3598" t="s">
        <v>755</v>
      </c>
      <c r="Z3598" t="s">
        <v>380</v>
      </c>
      <c r="AA3598" t="s">
        <v>1175</v>
      </c>
      <c r="AB3598" t="s">
        <v>1176</v>
      </c>
      <c r="AC3598" t="s">
        <v>758</v>
      </c>
      <c r="AD3598" t="s">
        <v>1176</v>
      </c>
      <c r="AE3598" t="s">
        <v>768</v>
      </c>
      <c r="AF3598" t="s">
        <v>882</v>
      </c>
      <c r="AG3598" t="s">
        <v>761</v>
      </c>
      <c r="AH3598" t="s">
        <v>762</v>
      </c>
      <c r="AI3598" t="s">
        <v>883</v>
      </c>
      <c r="AJ3598">
        <v>424.04</v>
      </c>
      <c r="AK3598">
        <v>0</v>
      </c>
      <c r="AL3598">
        <v>0</v>
      </c>
      <c r="AM3598" t="s">
        <v>764</v>
      </c>
      <c r="AN3598" t="s">
        <v>764</v>
      </c>
      <c r="AO3598" t="s">
        <v>764</v>
      </c>
    </row>
    <row r="3599" spans="1:41" x14ac:dyDescent="0.35">
      <c r="A3599">
        <v>1023876</v>
      </c>
      <c r="B3599" t="s">
        <v>740</v>
      </c>
      <c r="C3599" t="s">
        <v>741</v>
      </c>
      <c r="D3599" t="s">
        <v>408</v>
      </c>
      <c r="E3599" t="s">
        <v>553</v>
      </c>
      <c r="F3599" t="s">
        <v>857</v>
      </c>
      <c r="G3599">
        <v>2021</v>
      </c>
      <c r="H3599">
        <v>3</v>
      </c>
      <c r="I3599" t="s">
        <v>858</v>
      </c>
      <c r="J3599" s="29">
        <v>44286</v>
      </c>
      <c r="K3599" t="s">
        <v>744</v>
      </c>
      <c r="L3599" t="s">
        <v>745</v>
      </c>
      <c r="M3599" t="s">
        <v>859</v>
      </c>
      <c r="N3599" t="s">
        <v>860</v>
      </c>
      <c r="O3599" t="s">
        <v>861</v>
      </c>
      <c r="P3599" t="s">
        <v>673</v>
      </c>
      <c r="Q3599" t="s">
        <v>749</v>
      </c>
      <c r="R3599" t="s">
        <v>544</v>
      </c>
      <c r="S3599" t="s">
        <v>1038</v>
      </c>
      <c r="T3599" t="s">
        <v>751</v>
      </c>
      <c r="U3599" t="s">
        <v>752</v>
      </c>
      <c r="V3599" t="s">
        <v>753</v>
      </c>
      <c r="W3599" t="s">
        <v>431</v>
      </c>
      <c r="X3599" t="s">
        <v>1185</v>
      </c>
      <c r="Y3599" t="s">
        <v>755</v>
      </c>
      <c r="Z3599" t="s">
        <v>380</v>
      </c>
      <c r="AA3599" t="s">
        <v>1175</v>
      </c>
      <c r="AB3599" t="s">
        <v>1176</v>
      </c>
      <c r="AC3599" t="s">
        <v>758</v>
      </c>
      <c r="AD3599" t="s">
        <v>1176</v>
      </c>
      <c r="AE3599" t="s">
        <v>768</v>
      </c>
      <c r="AF3599" t="s">
        <v>882</v>
      </c>
      <c r="AG3599" t="s">
        <v>761</v>
      </c>
      <c r="AH3599" t="s">
        <v>762</v>
      </c>
      <c r="AI3599" t="s">
        <v>883</v>
      </c>
      <c r="AJ3599">
        <v>80.91</v>
      </c>
      <c r="AK3599">
        <v>0</v>
      </c>
      <c r="AL3599">
        <v>0</v>
      </c>
      <c r="AM3599" t="s">
        <v>764</v>
      </c>
      <c r="AN3599" t="s">
        <v>764</v>
      </c>
      <c r="AO3599" t="s">
        <v>764</v>
      </c>
    </row>
    <row r="3600" spans="1:41" x14ac:dyDescent="0.35">
      <c r="A3600">
        <v>1023875</v>
      </c>
      <c r="B3600" t="s">
        <v>740</v>
      </c>
      <c r="C3600" t="s">
        <v>741</v>
      </c>
      <c r="D3600" t="s">
        <v>408</v>
      </c>
      <c r="E3600" t="s">
        <v>552</v>
      </c>
      <c r="F3600" t="s">
        <v>857</v>
      </c>
      <c r="G3600">
        <v>2021</v>
      </c>
      <c r="H3600">
        <v>3</v>
      </c>
      <c r="I3600" t="s">
        <v>858</v>
      </c>
      <c r="J3600" s="29">
        <v>44286</v>
      </c>
      <c r="K3600" t="s">
        <v>744</v>
      </c>
      <c r="L3600" t="s">
        <v>745</v>
      </c>
      <c r="M3600" t="s">
        <v>859</v>
      </c>
      <c r="N3600" t="s">
        <v>860</v>
      </c>
      <c r="O3600" t="s">
        <v>861</v>
      </c>
      <c r="P3600" t="s">
        <v>673</v>
      </c>
      <c r="Q3600" t="s">
        <v>749</v>
      </c>
      <c r="R3600" t="s">
        <v>544</v>
      </c>
      <c r="S3600" t="s">
        <v>1038</v>
      </c>
      <c r="T3600" t="s">
        <v>751</v>
      </c>
      <c r="U3600" t="s">
        <v>752</v>
      </c>
      <c r="V3600" t="s">
        <v>753</v>
      </c>
      <c r="W3600" t="s">
        <v>429</v>
      </c>
      <c r="X3600" t="s">
        <v>1183</v>
      </c>
      <c r="Y3600" t="s">
        <v>755</v>
      </c>
      <c r="Z3600" t="s">
        <v>380</v>
      </c>
      <c r="AA3600" t="s">
        <v>1175</v>
      </c>
      <c r="AB3600" t="s">
        <v>1176</v>
      </c>
      <c r="AC3600" t="s">
        <v>758</v>
      </c>
      <c r="AD3600" t="s">
        <v>1176</v>
      </c>
      <c r="AE3600" t="s">
        <v>768</v>
      </c>
      <c r="AF3600" t="s">
        <v>882</v>
      </c>
      <c r="AG3600" t="s">
        <v>761</v>
      </c>
      <c r="AH3600" t="s">
        <v>762</v>
      </c>
      <c r="AI3600" t="s">
        <v>883</v>
      </c>
      <c r="AJ3600">
        <v>878.3</v>
      </c>
      <c r="AK3600">
        <v>0</v>
      </c>
      <c r="AL3600">
        <v>0</v>
      </c>
      <c r="AM3600" t="s">
        <v>764</v>
      </c>
      <c r="AN3600" t="s">
        <v>764</v>
      </c>
      <c r="AO3600" t="s">
        <v>764</v>
      </c>
    </row>
    <row r="3601" spans="1:41" x14ac:dyDescent="0.35">
      <c r="A3601">
        <v>1023874</v>
      </c>
      <c r="B3601" t="s">
        <v>740</v>
      </c>
      <c r="C3601" t="s">
        <v>741</v>
      </c>
      <c r="D3601" t="s">
        <v>408</v>
      </c>
      <c r="E3601" t="s">
        <v>551</v>
      </c>
      <c r="F3601" t="s">
        <v>857</v>
      </c>
      <c r="G3601">
        <v>2021</v>
      </c>
      <c r="H3601">
        <v>3</v>
      </c>
      <c r="I3601" t="s">
        <v>858</v>
      </c>
      <c r="J3601" s="29">
        <v>44286</v>
      </c>
      <c r="K3601" t="s">
        <v>744</v>
      </c>
      <c r="L3601" t="s">
        <v>745</v>
      </c>
      <c r="M3601" t="s">
        <v>859</v>
      </c>
      <c r="N3601" t="s">
        <v>860</v>
      </c>
      <c r="O3601" t="s">
        <v>861</v>
      </c>
      <c r="P3601" t="s">
        <v>673</v>
      </c>
      <c r="Q3601" t="s">
        <v>749</v>
      </c>
      <c r="R3601" t="s">
        <v>544</v>
      </c>
      <c r="S3601" t="s">
        <v>1038</v>
      </c>
      <c r="T3601" t="s">
        <v>751</v>
      </c>
      <c r="U3601" t="s">
        <v>752</v>
      </c>
      <c r="V3601" t="s">
        <v>753</v>
      </c>
      <c r="W3601" t="s">
        <v>409</v>
      </c>
      <c r="X3601" t="s">
        <v>1180</v>
      </c>
      <c r="Y3601" t="s">
        <v>755</v>
      </c>
      <c r="Z3601" t="s">
        <v>380</v>
      </c>
      <c r="AA3601" t="s">
        <v>1175</v>
      </c>
      <c r="AB3601" t="s">
        <v>1176</v>
      </c>
      <c r="AC3601" t="s">
        <v>758</v>
      </c>
      <c r="AD3601" t="s">
        <v>1176</v>
      </c>
      <c r="AE3601" t="s">
        <v>768</v>
      </c>
      <c r="AF3601" t="s">
        <v>882</v>
      </c>
      <c r="AG3601" t="s">
        <v>761</v>
      </c>
      <c r="AH3601" t="s">
        <v>762</v>
      </c>
      <c r="AI3601" t="s">
        <v>883</v>
      </c>
      <c r="AJ3601">
        <v>84.11</v>
      </c>
      <c r="AK3601">
        <v>0</v>
      </c>
      <c r="AL3601">
        <v>0</v>
      </c>
      <c r="AM3601" t="s">
        <v>764</v>
      </c>
      <c r="AN3601" t="s">
        <v>764</v>
      </c>
      <c r="AO3601" t="s">
        <v>764</v>
      </c>
    </row>
    <row r="3602" spans="1:41" x14ac:dyDescent="0.35">
      <c r="A3602">
        <v>1021428</v>
      </c>
      <c r="B3602" t="s">
        <v>740</v>
      </c>
      <c r="C3602" t="s">
        <v>741</v>
      </c>
      <c r="D3602" t="s">
        <v>408</v>
      </c>
      <c r="E3602" t="s">
        <v>542</v>
      </c>
      <c r="F3602" t="s">
        <v>857</v>
      </c>
      <c r="G3602">
        <v>2021</v>
      </c>
      <c r="H3602">
        <v>3</v>
      </c>
      <c r="I3602" t="s">
        <v>858</v>
      </c>
      <c r="J3602" s="29">
        <v>44286</v>
      </c>
      <c r="K3602" t="s">
        <v>744</v>
      </c>
      <c r="L3602" t="s">
        <v>745</v>
      </c>
      <c r="M3602" t="s">
        <v>862</v>
      </c>
      <c r="N3602" t="s">
        <v>863</v>
      </c>
      <c r="O3602" t="s">
        <v>844</v>
      </c>
      <c r="P3602" t="s">
        <v>673</v>
      </c>
      <c r="Q3602" t="s">
        <v>749</v>
      </c>
      <c r="R3602" t="s">
        <v>514</v>
      </c>
      <c r="S3602" t="s">
        <v>1039</v>
      </c>
      <c r="T3602" t="s">
        <v>751</v>
      </c>
      <c r="U3602" t="s">
        <v>752</v>
      </c>
      <c r="V3602" t="s">
        <v>753</v>
      </c>
      <c r="W3602" t="s">
        <v>469</v>
      </c>
      <c r="X3602" t="s">
        <v>1174</v>
      </c>
      <c r="Y3602" t="s">
        <v>755</v>
      </c>
      <c r="Z3602" t="s">
        <v>380</v>
      </c>
      <c r="AA3602" t="s">
        <v>1175</v>
      </c>
      <c r="AB3602" t="s">
        <v>1176</v>
      </c>
      <c r="AC3602" t="s">
        <v>758</v>
      </c>
      <c r="AD3602" t="s">
        <v>1176</v>
      </c>
      <c r="AE3602" t="s">
        <v>247</v>
      </c>
      <c r="AF3602" t="s">
        <v>882</v>
      </c>
      <c r="AG3602" t="s">
        <v>761</v>
      </c>
      <c r="AH3602" t="s">
        <v>762</v>
      </c>
      <c r="AI3602" t="s">
        <v>883</v>
      </c>
      <c r="AJ3602">
        <v>267.52</v>
      </c>
      <c r="AK3602">
        <v>0</v>
      </c>
      <c r="AL3602">
        <v>0</v>
      </c>
      <c r="AM3602" t="s">
        <v>764</v>
      </c>
      <c r="AN3602" t="s">
        <v>764</v>
      </c>
      <c r="AO3602" t="s">
        <v>764</v>
      </c>
    </row>
    <row r="3603" spans="1:41" x14ac:dyDescent="0.35">
      <c r="A3603">
        <v>1021428</v>
      </c>
      <c r="B3603" t="s">
        <v>740</v>
      </c>
      <c r="C3603" t="s">
        <v>741</v>
      </c>
      <c r="D3603" t="s">
        <v>408</v>
      </c>
      <c r="E3603" t="s">
        <v>542</v>
      </c>
      <c r="F3603" t="s">
        <v>857</v>
      </c>
      <c r="G3603">
        <v>2021</v>
      </c>
      <c r="H3603">
        <v>3</v>
      </c>
      <c r="I3603" t="s">
        <v>858</v>
      </c>
      <c r="J3603" s="29">
        <v>44286</v>
      </c>
      <c r="K3603" t="s">
        <v>744</v>
      </c>
      <c r="L3603" t="s">
        <v>745</v>
      </c>
      <c r="M3603" t="s">
        <v>859</v>
      </c>
      <c r="N3603" t="s">
        <v>860</v>
      </c>
      <c r="O3603" t="s">
        <v>861</v>
      </c>
      <c r="P3603" t="s">
        <v>673</v>
      </c>
      <c r="Q3603" t="s">
        <v>749</v>
      </c>
      <c r="R3603" t="s">
        <v>514</v>
      </c>
      <c r="S3603" t="s">
        <v>1039</v>
      </c>
      <c r="T3603" t="s">
        <v>751</v>
      </c>
      <c r="U3603" t="s">
        <v>752</v>
      </c>
      <c r="V3603" t="s">
        <v>753</v>
      </c>
      <c r="W3603" t="s">
        <v>469</v>
      </c>
      <c r="X3603" t="s">
        <v>1174</v>
      </c>
      <c r="Y3603" t="s">
        <v>755</v>
      </c>
      <c r="Z3603" t="s">
        <v>380</v>
      </c>
      <c r="AA3603" t="s">
        <v>1175</v>
      </c>
      <c r="AB3603" t="s">
        <v>1176</v>
      </c>
      <c r="AC3603" t="s">
        <v>758</v>
      </c>
      <c r="AD3603" t="s">
        <v>1176</v>
      </c>
      <c r="AE3603" t="s">
        <v>247</v>
      </c>
      <c r="AF3603" t="s">
        <v>882</v>
      </c>
      <c r="AG3603" t="s">
        <v>761</v>
      </c>
      <c r="AH3603" t="s">
        <v>762</v>
      </c>
      <c r="AI3603" t="s">
        <v>883</v>
      </c>
      <c r="AJ3603">
        <v>276.63</v>
      </c>
      <c r="AK3603">
        <v>0</v>
      </c>
      <c r="AL3603">
        <v>0</v>
      </c>
      <c r="AM3603" t="s">
        <v>764</v>
      </c>
      <c r="AN3603" t="s">
        <v>764</v>
      </c>
      <c r="AO3603" t="s">
        <v>764</v>
      </c>
    </row>
    <row r="3604" spans="1:41" x14ac:dyDescent="0.35">
      <c r="A3604">
        <v>1021427</v>
      </c>
      <c r="B3604" t="s">
        <v>740</v>
      </c>
      <c r="C3604" t="s">
        <v>741</v>
      </c>
      <c r="D3604" t="s">
        <v>408</v>
      </c>
      <c r="E3604" t="s">
        <v>541</v>
      </c>
      <c r="F3604" t="s">
        <v>857</v>
      </c>
      <c r="G3604">
        <v>2021</v>
      </c>
      <c r="H3604">
        <v>3</v>
      </c>
      <c r="I3604" t="s">
        <v>858</v>
      </c>
      <c r="J3604" s="29">
        <v>44286</v>
      </c>
      <c r="K3604" t="s">
        <v>744</v>
      </c>
      <c r="L3604" t="s">
        <v>745</v>
      </c>
      <c r="M3604" t="s">
        <v>862</v>
      </c>
      <c r="N3604" t="s">
        <v>863</v>
      </c>
      <c r="O3604" t="s">
        <v>844</v>
      </c>
      <c r="P3604" t="s">
        <v>673</v>
      </c>
      <c r="Q3604" t="s">
        <v>749</v>
      </c>
      <c r="R3604" t="s">
        <v>514</v>
      </c>
      <c r="S3604" t="s">
        <v>1039</v>
      </c>
      <c r="T3604" t="s">
        <v>751</v>
      </c>
      <c r="U3604" t="s">
        <v>752</v>
      </c>
      <c r="V3604" t="s">
        <v>753</v>
      </c>
      <c r="W3604" t="s">
        <v>467</v>
      </c>
      <c r="X3604" t="s">
        <v>1177</v>
      </c>
      <c r="Y3604" t="s">
        <v>755</v>
      </c>
      <c r="Z3604" t="s">
        <v>380</v>
      </c>
      <c r="AA3604" t="s">
        <v>1175</v>
      </c>
      <c r="AB3604" t="s">
        <v>1176</v>
      </c>
      <c r="AC3604" t="s">
        <v>758</v>
      </c>
      <c r="AD3604" t="s">
        <v>1176</v>
      </c>
      <c r="AE3604" t="s">
        <v>247</v>
      </c>
      <c r="AF3604" t="s">
        <v>882</v>
      </c>
      <c r="AG3604" t="s">
        <v>761</v>
      </c>
      <c r="AH3604" t="s">
        <v>762</v>
      </c>
      <c r="AI3604" t="s">
        <v>883</v>
      </c>
      <c r="AJ3604">
        <v>317.37</v>
      </c>
      <c r="AK3604">
        <v>0</v>
      </c>
      <c r="AL3604">
        <v>0</v>
      </c>
      <c r="AM3604" t="s">
        <v>764</v>
      </c>
      <c r="AN3604" t="s">
        <v>764</v>
      </c>
      <c r="AO3604" t="s">
        <v>764</v>
      </c>
    </row>
    <row r="3605" spans="1:41" x14ac:dyDescent="0.35">
      <c r="A3605">
        <v>1021427</v>
      </c>
      <c r="B3605" t="s">
        <v>740</v>
      </c>
      <c r="C3605" t="s">
        <v>741</v>
      </c>
      <c r="D3605" t="s">
        <v>408</v>
      </c>
      <c r="E3605" t="s">
        <v>541</v>
      </c>
      <c r="F3605" t="s">
        <v>857</v>
      </c>
      <c r="G3605">
        <v>2021</v>
      </c>
      <c r="H3605">
        <v>3</v>
      </c>
      <c r="I3605" t="s">
        <v>858</v>
      </c>
      <c r="J3605" s="29">
        <v>44286</v>
      </c>
      <c r="K3605" t="s">
        <v>744</v>
      </c>
      <c r="L3605" t="s">
        <v>745</v>
      </c>
      <c r="M3605" t="s">
        <v>859</v>
      </c>
      <c r="N3605" t="s">
        <v>860</v>
      </c>
      <c r="O3605" t="s">
        <v>861</v>
      </c>
      <c r="P3605" t="s">
        <v>673</v>
      </c>
      <c r="Q3605" t="s">
        <v>749</v>
      </c>
      <c r="R3605" t="s">
        <v>514</v>
      </c>
      <c r="S3605" t="s">
        <v>1039</v>
      </c>
      <c r="T3605" t="s">
        <v>751</v>
      </c>
      <c r="U3605" t="s">
        <v>752</v>
      </c>
      <c r="V3605" t="s">
        <v>753</v>
      </c>
      <c r="W3605" t="s">
        <v>467</v>
      </c>
      <c r="X3605" t="s">
        <v>1177</v>
      </c>
      <c r="Y3605" t="s">
        <v>755</v>
      </c>
      <c r="Z3605" t="s">
        <v>380</v>
      </c>
      <c r="AA3605" t="s">
        <v>1175</v>
      </c>
      <c r="AB3605" t="s">
        <v>1176</v>
      </c>
      <c r="AC3605" t="s">
        <v>758</v>
      </c>
      <c r="AD3605" t="s">
        <v>1176</v>
      </c>
      <c r="AE3605" t="s">
        <v>247</v>
      </c>
      <c r="AF3605" t="s">
        <v>882</v>
      </c>
      <c r="AG3605" t="s">
        <v>761</v>
      </c>
      <c r="AH3605" t="s">
        <v>762</v>
      </c>
      <c r="AI3605" t="s">
        <v>883</v>
      </c>
      <c r="AJ3605">
        <v>111.57</v>
      </c>
      <c r="AK3605">
        <v>0</v>
      </c>
      <c r="AL3605">
        <v>0</v>
      </c>
      <c r="AM3605" t="s">
        <v>764</v>
      </c>
      <c r="AN3605" t="s">
        <v>764</v>
      </c>
      <c r="AO3605" t="s">
        <v>764</v>
      </c>
    </row>
    <row r="3606" spans="1:41" x14ac:dyDescent="0.35">
      <c r="A3606">
        <v>1021426</v>
      </c>
      <c r="B3606" t="s">
        <v>740</v>
      </c>
      <c r="C3606" t="s">
        <v>741</v>
      </c>
      <c r="D3606" t="s">
        <v>408</v>
      </c>
      <c r="E3606" t="s">
        <v>537</v>
      </c>
      <c r="F3606" t="s">
        <v>857</v>
      </c>
      <c r="G3606">
        <v>2021</v>
      </c>
      <c r="H3606">
        <v>3</v>
      </c>
      <c r="I3606" t="s">
        <v>858</v>
      </c>
      <c r="J3606" s="29">
        <v>44286</v>
      </c>
      <c r="K3606" t="s">
        <v>744</v>
      </c>
      <c r="L3606" t="s">
        <v>745</v>
      </c>
      <c r="M3606" t="s">
        <v>862</v>
      </c>
      <c r="N3606" t="s">
        <v>863</v>
      </c>
      <c r="O3606" t="s">
        <v>844</v>
      </c>
      <c r="P3606" t="s">
        <v>673</v>
      </c>
      <c r="Q3606" t="s">
        <v>749</v>
      </c>
      <c r="R3606" t="s">
        <v>514</v>
      </c>
      <c r="S3606" t="s">
        <v>1039</v>
      </c>
      <c r="T3606" t="s">
        <v>751</v>
      </c>
      <c r="U3606" t="s">
        <v>752</v>
      </c>
      <c r="V3606" t="s">
        <v>753</v>
      </c>
      <c r="W3606" t="s">
        <v>459</v>
      </c>
      <c r="X3606" t="s">
        <v>1187</v>
      </c>
      <c r="Y3606" t="s">
        <v>755</v>
      </c>
      <c r="Z3606" t="s">
        <v>380</v>
      </c>
      <c r="AA3606" t="s">
        <v>1175</v>
      </c>
      <c r="AB3606" t="s">
        <v>1176</v>
      </c>
      <c r="AC3606" t="s">
        <v>758</v>
      </c>
      <c r="AD3606" t="s">
        <v>1176</v>
      </c>
      <c r="AE3606" t="s">
        <v>247</v>
      </c>
      <c r="AF3606" t="s">
        <v>882</v>
      </c>
      <c r="AG3606" t="s">
        <v>761</v>
      </c>
      <c r="AH3606" t="s">
        <v>762</v>
      </c>
      <c r="AI3606" t="s">
        <v>883</v>
      </c>
      <c r="AJ3606">
        <v>255.47</v>
      </c>
      <c r="AK3606">
        <v>0</v>
      </c>
      <c r="AL3606">
        <v>0</v>
      </c>
      <c r="AM3606" t="s">
        <v>764</v>
      </c>
      <c r="AN3606" t="s">
        <v>764</v>
      </c>
      <c r="AO3606" t="s">
        <v>764</v>
      </c>
    </row>
    <row r="3607" spans="1:41" x14ac:dyDescent="0.35">
      <c r="A3607">
        <v>1021426</v>
      </c>
      <c r="B3607" t="s">
        <v>740</v>
      </c>
      <c r="C3607" t="s">
        <v>741</v>
      </c>
      <c r="D3607" t="s">
        <v>408</v>
      </c>
      <c r="E3607" t="s">
        <v>537</v>
      </c>
      <c r="F3607" t="s">
        <v>857</v>
      </c>
      <c r="G3607">
        <v>2021</v>
      </c>
      <c r="H3607">
        <v>3</v>
      </c>
      <c r="I3607" t="s">
        <v>858</v>
      </c>
      <c r="J3607" s="29">
        <v>44286</v>
      </c>
      <c r="K3607" t="s">
        <v>744</v>
      </c>
      <c r="L3607" t="s">
        <v>745</v>
      </c>
      <c r="M3607" t="s">
        <v>859</v>
      </c>
      <c r="N3607" t="s">
        <v>860</v>
      </c>
      <c r="O3607" t="s">
        <v>861</v>
      </c>
      <c r="P3607" t="s">
        <v>673</v>
      </c>
      <c r="Q3607" t="s">
        <v>749</v>
      </c>
      <c r="R3607" t="s">
        <v>514</v>
      </c>
      <c r="S3607" t="s">
        <v>1039</v>
      </c>
      <c r="T3607" t="s">
        <v>751</v>
      </c>
      <c r="U3607" t="s">
        <v>752</v>
      </c>
      <c r="V3607" t="s">
        <v>753</v>
      </c>
      <c r="W3607" t="s">
        <v>459</v>
      </c>
      <c r="X3607" t="s">
        <v>1187</v>
      </c>
      <c r="Y3607" t="s">
        <v>755</v>
      </c>
      <c r="Z3607" t="s">
        <v>380</v>
      </c>
      <c r="AA3607" t="s">
        <v>1175</v>
      </c>
      <c r="AB3607" t="s">
        <v>1176</v>
      </c>
      <c r="AC3607" t="s">
        <v>758</v>
      </c>
      <c r="AD3607" t="s">
        <v>1176</v>
      </c>
      <c r="AE3607" t="s">
        <v>247</v>
      </c>
      <c r="AF3607" t="s">
        <v>882</v>
      </c>
      <c r="AG3607" t="s">
        <v>761</v>
      </c>
      <c r="AH3607" t="s">
        <v>762</v>
      </c>
      <c r="AI3607" t="s">
        <v>883</v>
      </c>
      <c r="AJ3607">
        <v>109.14</v>
      </c>
      <c r="AK3607">
        <v>0</v>
      </c>
      <c r="AL3607">
        <v>0</v>
      </c>
      <c r="AM3607" t="s">
        <v>764</v>
      </c>
      <c r="AN3607" t="s">
        <v>764</v>
      </c>
      <c r="AO3607" t="s">
        <v>764</v>
      </c>
    </row>
    <row r="3608" spans="1:41" x14ac:dyDescent="0.35">
      <c r="A3608">
        <v>1021425</v>
      </c>
      <c r="B3608" t="s">
        <v>740</v>
      </c>
      <c r="C3608" t="s">
        <v>741</v>
      </c>
      <c r="D3608" t="s">
        <v>408</v>
      </c>
      <c r="E3608" t="s">
        <v>534</v>
      </c>
      <c r="F3608" t="s">
        <v>857</v>
      </c>
      <c r="G3608">
        <v>2021</v>
      </c>
      <c r="H3608">
        <v>3</v>
      </c>
      <c r="I3608" t="s">
        <v>858</v>
      </c>
      <c r="J3608" s="29">
        <v>44286</v>
      </c>
      <c r="K3608" t="s">
        <v>744</v>
      </c>
      <c r="L3608" t="s">
        <v>745</v>
      </c>
      <c r="M3608" t="s">
        <v>862</v>
      </c>
      <c r="N3608" t="s">
        <v>863</v>
      </c>
      <c r="O3608" t="s">
        <v>844</v>
      </c>
      <c r="P3608" t="s">
        <v>673</v>
      </c>
      <c r="Q3608" t="s">
        <v>749</v>
      </c>
      <c r="R3608" t="s">
        <v>514</v>
      </c>
      <c r="S3608" t="s">
        <v>1039</v>
      </c>
      <c r="T3608" t="s">
        <v>751</v>
      </c>
      <c r="U3608" t="s">
        <v>752</v>
      </c>
      <c r="V3608" t="s">
        <v>753</v>
      </c>
      <c r="W3608" t="s">
        <v>453</v>
      </c>
      <c r="X3608" t="s">
        <v>1188</v>
      </c>
      <c r="Y3608" t="s">
        <v>755</v>
      </c>
      <c r="Z3608" t="s">
        <v>380</v>
      </c>
      <c r="AA3608" t="s">
        <v>1175</v>
      </c>
      <c r="AB3608" t="s">
        <v>1176</v>
      </c>
      <c r="AC3608" t="s">
        <v>758</v>
      </c>
      <c r="AD3608" t="s">
        <v>1176</v>
      </c>
      <c r="AE3608" t="s">
        <v>247</v>
      </c>
      <c r="AF3608" t="s">
        <v>882</v>
      </c>
      <c r="AG3608" t="s">
        <v>761</v>
      </c>
      <c r="AH3608" t="s">
        <v>762</v>
      </c>
      <c r="AI3608" t="s">
        <v>883</v>
      </c>
      <c r="AJ3608">
        <v>112.25</v>
      </c>
      <c r="AK3608">
        <v>0</v>
      </c>
      <c r="AL3608">
        <v>0</v>
      </c>
      <c r="AM3608" t="s">
        <v>764</v>
      </c>
      <c r="AN3608" t="s">
        <v>764</v>
      </c>
      <c r="AO3608" t="s">
        <v>764</v>
      </c>
    </row>
    <row r="3609" spans="1:41" x14ac:dyDescent="0.35">
      <c r="A3609">
        <v>1021425</v>
      </c>
      <c r="B3609" t="s">
        <v>740</v>
      </c>
      <c r="C3609" t="s">
        <v>741</v>
      </c>
      <c r="D3609" t="s">
        <v>408</v>
      </c>
      <c r="E3609" t="s">
        <v>534</v>
      </c>
      <c r="F3609" t="s">
        <v>857</v>
      </c>
      <c r="G3609">
        <v>2021</v>
      </c>
      <c r="H3609">
        <v>3</v>
      </c>
      <c r="I3609" t="s">
        <v>858</v>
      </c>
      <c r="J3609" s="29">
        <v>44286</v>
      </c>
      <c r="K3609" t="s">
        <v>744</v>
      </c>
      <c r="L3609" t="s">
        <v>745</v>
      </c>
      <c r="M3609" t="s">
        <v>859</v>
      </c>
      <c r="N3609" t="s">
        <v>860</v>
      </c>
      <c r="O3609" t="s">
        <v>861</v>
      </c>
      <c r="P3609" t="s">
        <v>673</v>
      </c>
      <c r="Q3609" t="s">
        <v>749</v>
      </c>
      <c r="R3609" t="s">
        <v>514</v>
      </c>
      <c r="S3609" t="s">
        <v>1039</v>
      </c>
      <c r="T3609" t="s">
        <v>751</v>
      </c>
      <c r="U3609" t="s">
        <v>752</v>
      </c>
      <c r="V3609" t="s">
        <v>753</v>
      </c>
      <c r="W3609" t="s">
        <v>453</v>
      </c>
      <c r="X3609" t="s">
        <v>1188</v>
      </c>
      <c r="Y3609" t="s">
        <v>755</v>
      </c>
      <c r="Z3609" t="s">
        <v>380</v>
      </c>
      <c r="AA3609" t="s">
        <v>1175</v>
      </c>
      <c r="AB3609" t="s">
        <v>1176</v>
      </c>
      <c r="AC3609" t="s">
        <v>758</v>
      </c>
      <c r="AD3609" t="s">
        <v>1176</v>
      </c>
      <c r="AE3609" t="s">
        <v>247</v>
      </c>
      <c r="AF3609" t="s">
        <v>882</v>
      </c>
      <c r="AG3609" t="s">
        <v>761</v>
      </c>
      <c r="AH3609" t="s">
        <v>762</v>
      </c>
      <c r="AI3609" t="s">
        <v>883</v>
      </c>
      <c r="AJ3609">
        <v>3.12</v>
      </c>
      <c r="AK3609">
        <v>0</v>
      </c>
      <c r="AL3609">
        <v>0</v>
      </c>
      <c r="AM3609" t="s">
        <v>764</v>
      </c>
      <c r="AN3609" t="s">
        <v>764</v>
      </c>
      <c r="AO3609" t="s">
        <v>764</v>
      </c>
    </row>
    <row r="3610" spans="1:41" x14ac:dyDescent="0.35">
      <c r="A3610">
        <v>1021424</v>
      </c>
      <c r="B3610" t="s">
        <v>740</v>
      </c>
      <c r="C3610" t="s">
        <v>741</v>
      </c>
      <c r="D3610" t="s">
        <v>408</v>
      </c>
      <c r="E3610" t="s">
        <v>526</v>
      </c>
      <c r="F3610" t="s">
        <v>857</v>
      </c>
      <c r="G3610">
        <v>2021</v>
      </c>
      <c r="H3610">
        <v>3</v>
      </c>
      <c r="I3610" t="s">
        <v>858</v>
      </c>
      <c r="J3610" s="29">
        <v>44286</v>
      </c>
      <c r="K3610" t="s">
        <v>744</v>
      </c>
      <c r="L3610" t="s">
        <v>745</v>
      </c>
      <c r="M3610" t="s">
        <v>862</v>
      </c>
      <c r="N3610" t="s">
        <v>863</v>
      </c>
      <c r="O3610" t="s">
        <v>844</v>
      </c>
      <c r="P3610" t="s">
        <v>673</v>
      </c>
      <c r="Q3610" t="s">
        <v>749</v>
      </c>
      <c r="R3610" t="s">
        <v>514</v>
      </c>
      <c r="S3610" t="s">
        <v>1039</v>
      </c>
      <c r="T3610" t="s">
        <v>751</v>
      </c>
      <c r="U3610" t="s">
        <v>752</v>
      </c>
      <c r="V3610" t="s">
        <v>753</v>
      </c>
      <c r="W3610" t="s">
        <v>435</v>
      </c>
      <c r="X3610" t="s">
        <v>1182</v>
      </c>
      <c r="Y3610" t="s">
        <v>755</v>
      </c>
      <c r="Z3610" t="s">
        <v>380</v>
      </c>
      <c r="AA3610" t="s">
        <v>1175</v>
      </c>
      <c r="AB3610" t="s">
        <v>1176</v>
      </c>
      <c r="AC3610" t="s">
        <v>758</v>
      </c>
      <c r="AD3610" t="s">
        <v>1176</v>
      </c>
      <c r="AE3610" t="s">
        <v>247</v>
      </c>
      <c r="AF3610" t="s">
        <v>882</v>
      </c>
      <c r="AG3610" t="s">
        <v>761</v>
      </c>
      <c r="AH3610" t="s">
        <v>762</v>
      </c>
      <c r="AI3610" t="s">
        <v>883</v>
      </c>
      <c r="AJ3610">
        <v>968.8</v>
      </c>
      <c r="AK3610">
        <v>0</v>
      </c>
      <c r="AL3610">
        <v>0</v>
      </c>
      <c r="AM3610" t="s">
        <v>764</v>
      </c>
      <c r="AN3610" t="s">
        <v>764</v>
      </c>
      <c r="AO3610" t="s">
        <v>764</v>
      </c>
    </row>
    <row r="3611" spans="1:41" x14ac:dyDescent="0.35">
      <c r="A3611">
        <v>1021424</v>
      </c>
      <c r="B3611" t="s">
        <v>740</v>
      </c>
      <c r="C3611" t="s">
        <v>741</v>
      </c>
      <c r="D3611" t="s">
        <v>408</v>
      </c>
      <c r="E3611" t="s">
        <v>526</v>
      </c>
      <c r="F3611" t="s">
        <v>857</v>
      </c>
      <c r="G3611">
        <v>2021</v>
      </c>
      <c r="H3611">
        <v>3</v>
      </c>
      <c r="I3611" t="s">
        <v>858</v>
      </c>
      <c r="J3611" s="29">
        <v>44286</v>
      </c>
      <c r="K3611" t="s">
        <v>744</v>
      </c>
      <c r="L3611" t="s">
        <v>745</v>
      </c>
      <c r="M3611" t="s">
        <v>859</v>
      </c>
      <c r="N3611" t="s">
        <v>860</v>
      </c>
      <c r="O3611" t="s">
        <v>861</v>
      </c>
      <c r="P3611" t="s">
        <v>673</v>
      </c>
      <c r="Q3611" t="s">
        <v>749</v>
      </c>
      <c r="R3611" t="s">
        <v>514</v>
      </c>
      <c r="S3611" t="s">
        <v>1039</v>
      </c>
      <c r="T3611" t="s">
        <v>751</v>
      </c>
      <c r="U3611" t="s">
        <v>752</v>
      </c>
      <c r="V3611" t="s">
        <v>753</v>
      </c>
      <c r="W3611" t="s">
        <v>435</v>
      </c>
      <c r="X3611" t="s">
        <v>1182</v>
      </c>
      <c r="Y3611" t="s">
        <v>755</v>
      </c>
      <c r="Z3611" t="s">
        <v>380</v>
      </c>
      <c r="AA3611" t="s">
        <v>1175</v>
      </c>
      <c r="AB3611" t="s">
        <v>1176</v>
      </c>
      <c r="AC3611" t="s">
        <v>758</v>
      </c>
      <c r="AD3611" t="s">
        <v>1176</v>
      </c>
      <c r="AE3611" t="s">
        <v>247</v>
      </c>
      <c r="AF3611" t="s">
        <v>882</v>
      </c>
      <c r="AG3611" t="s">
        <v>761</v>
      </c>
      <c r="AH3611" t="s">
        <v>762</v>
      </c>
      <c r="AI3611" t="s">
        <v>883</v>
      </c>
      <c r="AJ3611">
        <v>27.88</v>
      </c>
      <c r="AK3611">
        <v>0</v>
      </c>
      <c r="AL3611">
        <v>0</v>
      </c>
      <c r="AM3611" t="s">
        <v>764</v>
      </c>
      <c r="AN3611" t="s">
        <v>764</v>
      </c>
      <c r="AO3611" t="s">
        <v>764</v>
      </c>
    </row>
    <row r="3612" spans="1:41" x14ac:dyDescent="0.35">
      <c r="A3612">
        <v>1021422</v>
      </c>
      <c r="B3612" t="s">
        <v>740</v>
      </c>
      <c r="C3612" t="s">
        <v>741</v>
      </c>
      <c r="D3612" t="s">
        <v>408</v>
      </c>
      <c r="E3612" t="s">
        <v>524</v>
      </c>
      <c r="F3612" t="s">
        <v>857</v>
      </c>
      <c r="G3612">
        <v>2021</v>
      </c>
      <c r="H3612">
        <v>3</v>
      </c>
      <c r="I3612" t="s">
        <v>858</v>
      </c>
      <c r="J3612" s="29">
        <v>44286</v>
      </c>
      <c r="K3612" t="s">
        <v>744</v>
      </c>
      <c r="L3612" t="s">
        <v>745</v>
      </c>
      <c r="M3612" t="s">
        <v>862</v>
      </c>
      <c r="N3612" t="s">
        <v>863</v>
      </c>
      <c r="O3612" t="s">
        <v>844</v>
      </c>
      <c r="P3612" t="s">
        <v>673</v>
      </c>
      <c r="Q3612" t="s">
        <v>749</v>
      </c>
      <c r="R3612" t="s">
        <v>514</v>
      </c>
      <c r="S3612" t="s">
        <v>1039</v>
      </c>
      <c r="T3612" t="s">
        <v>751</v>
      </c>
      <c r="U3612" t="s">
        <v>752</v>
      </c>
      <c r="V3612" t="s">
        <v>753</v>
      </c>
      <c r="W3612" t="s">
        <v>429</v>
      </c>
      <c r="X3612" t="s">
        <v>1183</v>
      </c>
      <c r="Y3612" t="s">
        <v>755</v>
      </c>
      <c r="Z3612" t="s">
        <v>380</v>
      </c>
      <c r="AA3612" t="s">
        <v>1175</v>
      </c>
      <c r="AB3612" t="s">
        <v>1176</v>
      </c>
      <c r="AC3612" t="s">
        <v>758</v>
      </c>
      <c r="AD3612" t="s">
        <v>1176</v>
      </c>
      <c r="AE3612" t="s">
        <v>247</v>
      </c>
      <c r="AF3612" t="s">
        <v>882</v>
      </c>
      <c r="AG3612" t="s">
        <v>761</v>
      </c>
      <c r="AH3612" t="s">
        <v>762</v>
      </c>
      <c r="AI3612" t="s">
        <v>883</v>
      </c>
      <c r="AJ3612">
        <v>1331.19</v>
      </c>
      <c r="AK3612">
        <v>0</v>
      </c>
      <c r="AL3612">
        <v>0</v>
      </c>
      <c r="AM3612" t="s">
        <v>764</v>
      </c>
      <c r="AN3612" t="s">
        <v>764</v>
      </c>
      <c r="AO3612" t="s">
        <v>764</v>
      </c>
    </row>
    <row r="3613" spans="1:41" x14ac:dyDescent="0.35">
      <c r="A3613">
        <v>1021422</v>
      </c>
      <c r="B3613" t="s">
        <v>740</v>
      </c>
      <c r="C3613" t="s">
        <v>741</v>
      </c>
      <c r="D3613" t="s">
        <v>408</v>
      </c>
      <c r="E3613" t="s">
        <v>524</v>
      </c>
      <c r="F3613" t="s">
        <v>857</v>
      </c>
      <c r="G3613">
        <v>2021</v>
      </c>
      <c r="H3613">
        <v>3</v>
      </c>
      <c r="I3613" t="s">
        <v>858</v>
      </c>
      <c r="J3613" s="29">
        <v>44286</v>
      </c>
      <c r="K3613" t="s">
        <v>744</v>
      </c>
      <c r="L3613" t="s">
        <v>745</v>
      </c>
      <c r="M3613" t="s">
        <v>859</v>
      </c>
      <c r="N3613" t="s">
        <v>860</v>
      </c>
      <c r="O3613" t="s">
        <v>861</v>
      </c>
      <c r="P3613" t="s">
        <v>673</v>
      </c>
      <c r="Q3613" t="s">
        <v>749</v>
      </c>
      <c r="R3613" t="s">
        <v>514</v>
      </c>
      <c r="S3613" t="s">
        <v>1039</v>
      </c>
      <c r="T3613" t="s">
        <v>751</v>
      </c>
      <c r="U3613" t="s">
        <v>752</v>
      </c>
      <c r="V3613" t="s">
        <v>753</v>
      </c>
      <c r="W3613" t="s">
        <v>429</v>
      </c>
      <c r="X3613" t="s">
        <v>1183</v>
      </c>
      <c r="Y3613" t="s">
        <v>755</v>
      </c>
      <c r="Z3613" t="s">
        <v>380</v>
      </c>
      <c r="AA3613" t="s">
        <v>1175</v>
      </c>
      <c r="AB3613" t="s">
        <v>1176</v>
      </c>
      <c r="AC3613" t="s">
        <v>758</v>
      </c>
      <c r="AD3613" t="s">
        <v>1176</v>
      </c>
      <c r="AE3613" t="s">
        <v>247</v>
      </c>
      <c r="AF3613" t="s">
        <v>882</v>
      </c>
      <c r="AG3613" t="s">
        <v>761</v>
      </c>
      <c r="AH3613" t="s">
        <v>762</v>
      </c>
      <c r="AI3613" t="s">
        <v>883</v>
      </c>
      <c r="AJ3613">
        <v>69.599999999999994</v>
      </c>
      <c r="AK3613">
        <v>0</v>
      </c>
      <c r="AL3613">
        <v>0</v>
      </c>
      <c r="AM3613" t="s">
        <v>764</v>
      </c>
      <c r="AN3613" t="s">
        <v>764</v>
      </c>
      <c r="AO3613" t="s">
        <v>764</v>
      </c>
    </row>
    <row r="3614" spans="1:41" x14ac:dyDescent="0.35">
      <c r="A3614">
        <v>1369575</v>
      </c>
      <c r="B3614" t="s">
        <v>740</v>
      </c>
      <c r="C3614" t="s">
        <v>741</v>
      </c>
      <c r="D3614" t="s">
        <v>408</v>
      </c>
      <c r="E3614" t="s">
        <v>523</v>
      </c>
      <c r="F3614" t="s">
        <v>857</v>
      </c>
      <c r="G3614">
        <v>2021</v>
      </c>
      <c r="H3614">
        <v>3</v>
      </c>
      <c r="I3614" t="s">
        <v>858</v>
      </c>
      <c r="J3614" s="29">
        <v>44286</v>
      </c>
      <c r="K3614" t="s">
        <v>744</v>
      </c>
      <c r="L3614" t="s">
        <v>745</v>
      </c>
      <c r="M3614" t="s">
        <v>862</v>
      </c>
      <c r="N3614" t="s">
        <v>863</v>
      </c>
      <c r="O3614" t="s">
        <v>844</v>
      </c>
      <c r="P3614" t="s">
        <v>673</v>
      </c>
      <c r="Q3614" t="s">
        <v>749</v>
      </c>
      <c r="R3614" t="s">
        <v>514</v>
      </c>
      <c r="S3614" t="s">
        <v>1039</v>
      </c>
      <c r="T3614" t="s">
        <v>751</v>
      </c>
      <c r="U3614" t="s">
        <v>752</v>
      </c>
      <c r="V3614" t="s">
        <v>753</v>
      </c>
      <c r="W3614" t="s">
        <v>419</v>
      </c>
      <c r="X3614" t="s">
        <v>1189</v>
      </c>
      <c r="Y3614" t="s">
        <v>755</v>
      </c>
      <c r="Z3614" t="s">
        <v>380</v>
      </c>
      <c r="AA3614" t="s">
        <v>1175</v>
      </c>
      <c r="AB3614" t="s">
        <v>1176</v>
      </c>
      <c r="AC3614" t="s">
        <v>758</v>
      </c>
      <c r="AD3614" t="s">
        <v>1176</v>
      </c>
      <c r="AE3614" t="s">
        <v>247</v>
      </c>
      <c r="AF3614" t="s">
        <v>882</v>
      </c>
      <c r="AG3614" t="s">
        <v>761</v>
      </c>
      <c r="AH3614" t="s">
        <v>762</v>
      </c>
      <c r="AI3614" t="s">
        <v>883</v>
      </c>
      <c r="AJ3614">
        <v>358.97</v>
      </c>
      <c r="AK3614">
        <v>0</v>
      </c>
      <c r="AL3614">
        <v>0</v>
      </c>
      <c r="AM3614" t="s">
        <v>764</v>
      </c>
      <c r="AN3614" t="s">
        <v>764</v>
      </c>
      <c r="AO3614" t="s">
        <v>764</v>
      </c>
    </row>
    <row r="3615" spans="1:41" x14ac:dyDescent="0.35">
      <c r="A3615">
        <v>1369575</v>
      </c>
      <c r="B3615" t="s">
        <v>740</v>
      </c>
      <c r="C3615" t="s">
        <v>741</v>
      </c>
      <c r="D3615" t="s">
        <v>408</v>
      </c>
      <c r="E3615" t="s">
        <v>523</v>
      </c>
      <c r="F3615" t="s">
        <v>857</v>
      </c>
      <c r="G3615">
        <v>2021</v>
      </c>
      <c r="H3615">
        <v>3</v>
      </c>
      <c r="I3615" t="s">
        <v>858</v>
      </c>
      <c r="J3615" s="29">
        <v>44286</v>
      </c>
      <c r="K3615" t="s">
        <v>744</v>
      </c>
      <c r="L3615" t="s">
        <v>745</v>
      </c>
      <c r="M3615" t="s">
        <v>859</v>
      </c>
      <c r="N3615" t="s">
        <v>860</v>
      </c>
      <c r="O3615" t="s">
        <v>861</v>
      </c>
      <c r="P3615" t="s">
        <v>673</v>
      </c>
      <c r="Q3615" t="s">
        <v>749</v>
      </c>
      <c r="R3615" t="s">
        <v>514</v>
      </c>
      <c r="S3615" t="s">
        <v>1039</v>
      </c>
      <c r="T3615" t="s">
        <v>751</v>
      </c>
      <c r="U3615" t="s">
        <v>752</v>
      </c>
      <c r="V3615" t="s">
        <v>753</v>
      </c>
      <c r="W3615" t="s">
        <v>419</v>
      </c>
      <c r="X3615" t="s">
        <v>1189</v>
      </c>
      <c r="Y3615" t="s">
        <v>755</v>
      </c>
      <c r="Z3615" t="s">
        <v>380</v>
      </c>
      <c r="AA3615" t="s">
        <v>1175</v>
      </c>
      <c r="AB3615" t="s">
        <v>1176</v>
      </c>
      <c r="AC3615" t="s">
        <v>758</v>
      </c>
      <c r="AD3615" t="s">
        <v>1176</v>
      </c>
      <c r="AE3615" t="s">
        <v>247</v>
      </c>
      <c r="AF3615" t="s">
        <v>882</v>
      </c>
      <c r="AG3615" t="s">
        <v>761</v>
      </c>
      <c r="AH3615" t="s">
        <v>762</v>
      </c>
      <c r="AI3615" t="s">
        <v>883</v>
      </c>
      <c r="AJ3615">
        <v>335.43</v>
      </c>
      <c r="AK3615">
        <v>0</v>
      </c>
      <c r="AL3615">
        <v>0</v>
      </c>
      <c r="AM3615" t="s">
        <v>764</v>
      </c>
      <c r="AN3615" t="s">
        <v>764</v>
      </c>
      <c r="AO3615" t="s">
        <v>764</v>
      </c>
    </row>
    <row r="3616" spans="1:41" x14ac:dyDescent="0.35">
      <c r="A3616">
        <v>1369596</v>
      </c>
      <c r="B3616" t="s">
        <v>740</v>
      </c>
      <c r="C3616" t="s">
        <v>741</v>
      </c>
      <c r="D3616" t="s">
        <v>408</v>
      </c>
      <c r="E3616" t="s">
        <v>522</v>
      </c>
      <c r="F3616" t="s">
        <v>857</v>
      </c>
      <c r="G3616">
        <v>2021</v>
      </c>
      <c r="H3616">
        <v>3</v>
      </c>
      <c r="I3616" t="s">
        <v>858</v>
      </c>
      <c r="J3616" s="29">
        <v>44286</v>
      </c>
      <c r="K3616" t="s">
        <v>744</v>
      </c>
      <c r="L3616" t="s">
        <v>745</v>
      </c>
      <c r="M3616" t="s">
        <v>862</v>
      </c>
      <c r="N3616" t="s">
        <v>863</v>
      </c>
      <c r="O3616" t="s">
        <v>844</v>
      </c>
      <c r="P3616" t="s">
        <v>673</v>
      </c>
      <c r="Q3616" t="s">
        <v>749</v>
      </c>
      <c r="R3616" t="s">
        <v>514</v>
      </c>
      <c r="S3616" t="s">
        <v>1039</v>
      </c>
      <c r="T3616" t="s">
        <v>751</v>
      </c>
      <c r="U3616" t="s">
        <v>752</v>
      </c>
      <c r="V3616" t="s">
        <v>753</v>
      </c>
      <c r="W3616" t="s">
        <v>415</v>
      </c>
      <c r="X3616" t="s">
        <v>1190</v>
      </c>
      <c r="Y3616" t="s">
        <v>755</v>
      </c>
      <c r="Z3616" t="s">
        <v>380</v>
      </c>
      <c r="AA3616" t="s">
        <v>1175</v>
      </c>
      <c r="AB3616" t="s">
        <v>1176</v>
      </c>
      <c r="AC3616" t="s">
        <v>758</v>
      </c>
      <c r="AD3616" t="s">
        <v>1176</v>
      </c>
      <c r="AE3616" t="s">
        <v>247</v>
      </c>
      <c r="AF3616" t="s">
        <v>882</v>
      </c>
      <c r="AG3616" t="s">
        <v>761</v>
      </c>
      <c r="AH3616" t="s">
        <v>762</v>
      </c>
      <c r="AI3616" t="s">
        <v>883</v>
      </c>
      <c r="AJ3616">
        <v>267.85000000000002</v>
      </c>
      <c r="AK3616">
        <v>0</v>
      </c>
      <c r="AL3616">
        <v>0</v>
      </c>
      <c r="AM3616" t="s">
        <v>764</v>
      </c>
      <c r="AN3616" t="s">
        <v>764</v>
      </c>
      <c r="AO3616" t="s">
        <v>764</v>
      </c>
    </row>
    <row r="3617" spans="1:41" x14ac:dyDescent="0.35">
      <c r="A3617">
        <v>1369596</v>
      </c>
      <c r="B3617" t="s">
        <v>740</v>
      </c>
      <c r="C3617" t="s">
        <v>741</v>
      </c>
      <c r="D3617" t="s">
        <v>408</v>
      </c>
      <c r="E3617" t="s">
        <v>522</v>
      </c>
      <c r="F3617" t="s">
        <v>857</v>
      </c>
      <c r="G3617">
        <v>2021</v>
      </c>
      <c r="H3617">
        <v>3</v>
      </c>
      <c r="I3617" t="s">
        <v>858</v>
      </c>
      <c r="J3617" s="29">
        <v>44286</v>
      </c>
      <c r="K3617" t="s">
        <v>744</v>
      </c>
      <c r="L3617" t="s">
        <v>745</v>
      </c>
      <c r="M3617" t="s">
        <v>859</v>
      </c>
      <c r="N3617" t="s">
        <v>860</v>
      </c>
      <c r="O3617" t="s">
        <v>861</v>
      </c>
      <c r="P3617" t="s">
        <v>673</v>
      </c>
      <c r="Q3617" t="s">
        <v>749</v>
      </c>
      <c r="R3617" t="s">
        <v>514</v>
      </c>
      <c r="S3617" t="s">
        <v>1039</v>
      </c>
      <c r="T3617" t="s">
        <v>751</v>
      </c>
      <c r="U3617" t="s">
        <v>752</v>
      </c>
      <c r="V3617" t="s">
        <v>753</v>
      </c>
      <c r="W3617" t="s">
        <v>415</v>
      </c>
      <c r="X3617" t="s">
        <v>1190</v>
      </c>
      <c r="Y3617" t="s">
        <v>755</v>
      </c>
      <c r="Z3617" t="s">
        <v>380</v>
      </c>
      <c r="AA3617" t="s">
        <v>1175</v>
      </c>
      <c r="AB3617" t="s">
        <v>1176</v>
      </c>
      <c r="AC3617" t="s">
        <v>758</v>
      </c>
      <c r="AD3617" t="s">
        <v>1176</v>
      </c>
      <c r="AE3617" t="s">
        <v>247</v>
      </c>
      <c r="AF3617" t="s">
        <v>882</v>
      </c>
      <c r="AG3617" t="s">
        <v>761</v>
      </c>
      <c r="AH3617" t="s">
        <v>762</v>
      </c>
      <c r="AI3617" t="s">
        <v>883</v>
      </c>
      <c r="AJ3617">
        <v>123.16</v>
      </c>
      <c r="AK3617">
        <v>0</v>
      </c>
      <c r="AL3617">
        <v>0</v>
      </c>
      <c r="AM3617" t="s">
        <v>764</v>
      </c>
      <c r="AN3617" t="s">
        <v>764</v>
      </c>
      <c r="AO3617" t="s">
        <v>764</v>
      </c>
    </row>
    <row r="3618" spans="1:41" x14ac:dyDescent="0.35">
      <c r="A3618">
        <v>1021420</v>
      </c>
      <c r="B3618" t="s">
        <v>740</v>
      </c>
      <c r="C3618" t="s">
        <v>741</v>
      </c>
      <c r="D3618" t="s">
        <v>408</v>
      </c>
      <c r="E3618" t="s">
        <v>521</v>
      </c>
      <c r="F3618" t="s">
        <v>857</v>
      </c>
      <c r="G3618">
        <v>2021</v>
      </c>
      <c r="H3618">
        <v>3</v>
      </c>
      <c r="I3618" t="s">
        <v>858</v>
      </c>
      <c r="J3618" s="29">
        <v>44286</v>
      </c>
      <c r="K3618" t="s">
        <v>744</v>
      </c>
      <c r="L3618" t="s">
        <v>745</v>
      </c>
      <c r="M3618" t="s">
        <v>862</v>
      </c>
      <c r="N3618" t="s">
        <v>863</v>
      </c>
      <c r="O3618" t="s">
        <v>844</v>
      </c>
      <c r="P3618" t="s">
        <v>673</v>
      </c>
      <c r="Q3618" t="s">
        <v>749</v>
      </c>
      <c r="R3618" t="s">
        <v>514</v>
      </c>
      <c r="S3618" t="s">
        <v>1039</v>
      </c>
      <c r="T3618" t="s">
        <v>751</v>
      </c>
      <c r="U3618" t="s">
        <v>752</v>
      </c>
      <c r="V3618" t="s">
        <v>753</v>
      </c>
      <c r="W3618" t="s">
        <v>409</v>
      </c>
      <c r="X3618" t="s">
        <v>1180</v>
      </c>
      <c r="Y3618" t="s">
        <v>755</v>
      </c>
      <c r="Z3618" t="s">
        <v>380</v>
      </c>
      <c r="AA3618" t="s">
        <v>1175</v>
      </c>
      <c r="AB3618" t="s">
        <v>1176</v>
      </c>
      <c r="AC3618" t="s">
        <v>758</v>
      </c>
      <c r="AD3618" t="s">
        <v>1176</v>
      </c>
      <c r="AE3618" t="s">
        <v>247</v>
      </c>
      <c r="AF3618" t="s">
        <v>882</v>
      </c>
      <c r="AG3618" t="s">
        <v>761</v>
      </c>
      <c r="AH3618" t="s">
        <v>762</v>
      </c>
      <c r="AI3618" t="s">
        <v>883</v>
      </c>
      <c r="AJ3618">
        <v>127.88</v>
      </c>
      <c r="AK3618">
        <v>0</v>
      </c>
      <c r="AL3618">
        <v>0</v>
      </c>
      <c r="AM3618" t="s">
        <v>764</v>
      </c>
      <c r="AN3618" t="s">
        <v>764</v>
      </c>
      <c r="AO3618" t="s">
        <v>764</v>
      </c>
    </row>
    <row r="3619" spans="1:41" x14ac:dyDescent="0.35">
      <c r="A3619">
        <v>1022715</v>
      </c>
      <c r="B3619" t="s">
        <v>740</v>
      </c>
      <c r="C3619" t="s">
        <v>741</v>
      </c>
      <c r="D3619" t="s">
        <v>408</v>
      </c>
      <c r="E3619" t="s">
        <v>512</v>
      </c>
      <c r="F3619" t="s">
        <v>857</v>
      </c>
      <c r="G3619">
        <v>2021</v>
      </c>
      <c r="H3619">
        <v>3</v>
      </c>
      <c r="I3619" t="s">
        <v>858</v>
      </c>
      <c r="J3619" s="29">
        <v>44286</v>
      </c>
      <c r="K3619" t="s">
        <v>744</v>
      </c>
      <c r="L3619" t="s">
        <v>745</v>
      </c>
      <c r="M3619" t="s">
        <v>859</v>
      </c>
      <c r="N3619" t="s">
        <v>860</v>
      </c>
      <c r="O3619" t="s">
        <v>861</v>
      </c>
      <c r="P3619" t="s">
        <v>673</v>
      </c>
      <c r="Q3619" t="s">
        <v>749</v>
      </c>
      <c r="R3619" t="s">
        <v>490</v>
      </c>
      <c r="S3619" t="s">
        <v>1040</v>
      </c>
      <c r="T3619" t="s">
        <v>751</v>
      </c>
      <c r="U3619" t="s">
        <v>752</v>
      </c>
      <c r="V3619" t="s">
        <v>753</v>
      </c>
      <c r="W3619" t="s">
        <v>469</v>
      </c>
      <c r="X3619" t="s">
        <v>1174</v>
      </c>
      <c r="Y3619" t="s">
        <v>755</v>
      </c>
      <c r="Z3619" t="s">
        <v>380</v>
      </c>
      <c r="AA3619" t="s">
        <v>1175</v>
      </c>
      <c r="AB3619" t="s">
        <v>1176</v>
      </c>
      <c r="AC3619" t="s">
        <v>758</v>
      </c>
      <c r="AD3619" t="s">
        <v>1176</v>
      </c>
      <c r="AE3619" t="s">
        <v>766</v>
      </c>
      <c r="AF3619" t="s">
        <v>882</v>
      </c>
      <c r="AG3619" t="s">
        <v>761</v>
      </c>
      <c r="AH3619" t="s">
        <v>762</v>
      </c>
      <c r="AI3619" t="s">
        <v>883</v>
      </c>
      <c r="AJ3619">
        <v>132.11000000000001</v>
      </c>
      <c r="AK3619">
        <v>0</v>
      </c>
      <c r="AL3619">
        <v>0</v>
      </c>
      <c r="AM3619" t="s">
        <v>764</v>
      </c>
      <c r="AN3619" t="s">
        <v>764</v>
      </c>
      <c r="AO3619" t="s">
        <v>764</v>
      </c>
    </row>
    <row r="3620" spans="1:41" x14ac:dyDescent="0.35">
      <c r="A3620">
        <v>1022714</v>
      </c>
      <c r="B3620" t="s">
        <v>740</v>
      </c>
      <c r="C3620" t="s">
        <v>741</v>
      </c>
      <c r="D3620" t="s">
        <v>408</v>
      </c>
      <c r="E3620" t="s">
        <v>511</v>
      </c>
      <c r="F3620" t="s">
        <v>857</v>
      </c>
      <c r="G3620">
        <v>2021</v>
      </c>
      <c r="H3620">
        <v>3</v>
      </c>
      <c r="I3620" t="s">
        <v>858</v>
      </c>
      <c r="J3620" s="29">
        <v>44286</v>
      </c>
      <c r="K3620" t="s">
        <v>744</v>
      </c>
      <c r="L3620" t="s">
        <v>745</v>
      </c>
      <c r="M3620" t="s">
        <v>859</v>
      </c>
      <c r="N3620" t="s">
        <v>860</v>
      </c>
      <c r="O3620" t="s">
        <v>861</v>
      </c>
      <c r="P3620" t="s">
        <v>673</v>
      </c>
      <c r="Q3620" t="s">
        <v>749</v>
      </c>
      <c r="R3620" t="s">
        <v>490</v>
      </c>
      <c r="S3620" t="s">
        <v>1040</v>
      </c>
      <c r="T3620" t="s">
        <v>751</v>
      </c>
      <c r="U3620" t="s">
        <v>752</v>
      </c>
      <c r="V3620" t="s">
        <v>753</v>
      </c>
      <c r="W3620" t="s">
        <v>467</v>
      </c>
      <c r="X3620" t="s">
        <v>1177</v>
      </c>
      <c r="Y3620" t="s">
        <v>755</v>
      </c>
      <c r="Z3620" t="s">
        <v>380</v>
      </c>
      <c r="AA3620" t="s">
        <v>1175</v>
      </c>
      <c r="AB3620" t="s">
        <v>1176</v>
      </c>
      <c r="AC3620" t="s">
        <v>758</v>
      </c>
      <c r="AD3620" t="s">
        <v>1176</v>
      </c>
      <c r="AE3620" t="s">
        <v>766</v>
      </c>
      <c r="AF3620" t="s">
        <v>882</v>
      </c>
      <c r="AG3620" t="s">
        <v>761</v>
      </c>
      <c r="AH3620" t="s">
        <v>762</v>
      </c>
      <c r="AI3620" t="s">
        <v>883</v>
      </c>
      <c r="AJ3620">
        <v>627.87</v>
      </c>
      <c r="AK3620">
        <v>0</v>
      </c>
      <c r="AL3620">
        <v>0</v>
      </c>
      <c r="AM3620" t="s">
        <v>764</v>
      </c>
      <c r="AN3620" t="s">
        <v>764</v>
      </c>
      <c r="AO3620" t="s">
        <v>764</v>
      </c>
    </row>
    <row r="3621" spans="1:41" x14ac:dyDescent="0.35">
      <c r="A3621">
        <v>1022713</v>
      </c>
      <c r="B3621" t="s">
        <v>740</v>
      </c>
      <c r="C3621" t="s">
        <v>741</v>
      </c>
      <c r="D3621" t="s">
        <v>408</v>
      </c>
      <c r="E3621" t="s">
        <v>509</v>
      </c>
      <c r="F3621" t="s">
        <v>857</v>
      </c>
      <c r="G3621">
        <v>2021</v>
      </c>
      <c r="H3621">
        <v>3</v>
      </c>
      <c r="I3621" t="s">
        <v>858</v>
      </c>
      <c r="J3621" s="29">
        <v>44286</v>
      </c>
      <c r="K3621" t="s">
        <v>744</v>
      </c>
      <c r="L3621" t="s">
        <v>745</v>
      </c>
      <c r="M3621" t="s">
        <v>862</v>
      </c>
      <c r="N3621" t="s">
        <v>863</v>
      </c>
      <c r="O3621" t="s">
        <v>844</v>
      </c>
      <c r="P3621" t="s">
        <v>673</v>
      </c>
      <c r="Q3621" t="s">
        <v>749</v>
      </c>
      <c r="R3621" t="s">
        <v>490</v>
      </c>
      <c r="S3621" t="s">
        <v>1040</v>
      </c>
      <c r="T3621" t="s">
        <v>751</v>
      </c>
      <c r="U3621" t="s">
        <v>752</v>
      </c>
      <c r="V3621" t="s">
        <v>753</v>
      </c>
      <c r="W3621" t="s">
        <v>457</v>
      </c>
      <c r="X3621" t="s">
        <v>1181</v>
      </c>
      <c r="Y3621" t="s">
        <v>755</v>
      </c>
      <c r="Z3621" t="s">
        <v>380</v>
      </c>
      <c r="AA3621" t="s">
        <v>1175</v>
      </c>
      <c r="AB3621" t="s">
        <v>1176</v>
      </c>
      <c r="AC3621" t="s">
        <v>758</v>
      </c>
      <c r="AD3621" t="s">
        <v>1176</v>
      </c>
      <c r="AE3621" t="s">
        <v>766</v>
      </c>
      <c r="AF3621" t="s">
        <v>882</v>
      </c>
      <c r="AG3621" t="s">
        <v>761</v>
      </c>
      <c r="AH3621" t="s">
        <v>762</v>
      </c>
      <c r="AI3621" t="s">
        <v>883</v>
      </c>
      <c r="AJ3621">
        <v>175.22</v>
      </c>
      <c r="AK3621">
        <v>0</v>
      </c>
      <c r="AL3621">
        <v>0</v>
      </c>
      <c r="AM3621" t="s">
        <v>764</v>
      </c>
      <c r="AN3621" t="s">
        <v>764</v>
      </c>
      <c r="AO3621" t="s">
        <v>764</v>
      </c>
    </row>
    <row r="3622" spans="1:41" x14ac:dyDescent="0.35">
      <c r="A3622">
        <v>1022713</v>
      </c>
      <c r="B3622" t="s">
        <v>740</v>
      </c>
      <c r="C3622" t="s">
        <v>741</v>
      </c>
      <c r="D3622" t="s">
        <v>408</v>
      </c>
      <c r="E3622" t="s">
        <v>509</v>
      </c>
      <c r="F3622" t="s">
        <v>857</v>
      </c>
      <c r="G3622">
        <v>2021</v>
      </c>
      <c r="H3622">
        <v>3</v>
      </c>
      <c r="I3622" t="s">
        <v>858</v>
      </c>
      <c r="J3622" s="29">
        <v>44286</v>
      </c>
      <c r="K3622" t="s">
        <v>744</v>
      </c>
      <c r="L3622" t="s">
        <v>745</v>
      </c>
      <c r="M3622" t="s">
        <v>859</v>
      </c>
      <c r="N3622" t="s">
        <v>860</v>
      </c>
      <c r="O3622" t="s">
        <v>861</v>
      </c>
      <c r="P3622" t="s">
        <v>673</v>
      </c>
      <c r="Q3622" t="s">
        <v>749</v>
      </c>
      <c r="R3622" t="s">
        <v>490</v>
      </c>
      <c r="S3622" t="s">
        <v>1040</v>
      </c>
      <c r="T3622" t="s">
        <v>751</v>
      </c>
      <c r="U3622" t="s">
        <v>752</v>
      </c>
      <c r="V3622" t="s">
        <v>753</v>
      </c>
      <c r="W3622" t="s">
        <v>457</v>
      </c>
      <c r="X3622" t="s">
        <v>1181</v>
      </c>
      <c r="Y3622" t="s">
        <v>755</v>
      </c>
      <c r="Z3622" t="s">
        <v>380</v>
      </c>
      <c r="AA3622" t="s">
        <v>1175</v>
      </c>
      <c r="AB3622" t="s">
        <v>1176</v>
      </c>
      <c r="AC3622" t="s">
        <v>758</v>
      </c>
      <c r="AD3622" t="s">
        <v>1176</v>
      </c>
      <c r="AE3622" t="s">
        <v>766</v>
      </c>
      <c r="AF3622" t="s">
        <v>882</v>
      </c>
      <c r="AG3622" t="s">
        <v>761</v>
      </c>
      <c r="AH3622" t="s">
        <v>762</v>
      </c>
      <c r="AI3622" t="s">
        <v>883</v>
      </c>
      <c r="AJ3622">
        <v>474.4</v>
      </c>
      <c r="AK3622">
        <v>0</v>
      </c>
      <c r="AL3622">
        <v>0</v>
      </c>
      <c r="AM3622" t="s">
        <v>764</v>
      </c>
      <c r="AN3622" t="s">
        <v>764</v>
      </c>
      <c r="AO3622" t="s">
        <v>764</v>
      </c>
    </row>
    <row r="3623" spans="1:41" x14ac:dyDescent="0.35">
      <c r="A3623">
        <v>1022712</v>
      </c>
      <c r="B3623" t="s">
        <v>740</v>
      </c>
      <c r="C3623" t="s">
        <v>741</v>
      </c>
      <c r="D3623" t="s">
        <v>408</v>
      </c>
      <c r="E3623" t="s">
        <v>508</v>
      </c>
      <c r="F3623" t="s">
        <v>857</v>
      </c>
      <c r="G3623">
        <v>2021</v>
      </c>
      <c r="H3623">
        <v>3</v>
      </c>
      <c r="I3623" t="s">
        <v>858</v>
      </c>
      <c r="J3623" s="29">
        <v>44286</v>
      </c>
      <c r="K3623" t="s">
        <v>744</v>
      </c>
      <c r="L3623" t="s">
        <v>745</v>
      </c>
      <c r="M3623" t="s">
        <v>862</v>
      </c>
      <c r="N3623" t="s">
        <v>863</v>
      </c>
      <c r="O3623" t="s">
        <v>844</v>
      </c>
      <c r="P3623" t="s">
        <v>673</v>
      </c>
      <c r="Q3623" t="s">
        <v>749</v>
      </c>
      <c r="R3623" t="s">
        <v>490</v>
      </c>
      <c r="S3623" t="s">
        <v>1040</v>
      </c>
      <c r="T3623" t="s">
        <v>751</v>
      </c>
      <c r="U3623" t="s">
        <v>752</v>
      </c>
      <c r="V3623" t="s">
        <v>753</v>
      </c>
      <c r="W3623" t="s">
        <v>451</v>
      </c>
      <c r="X3623" t="s">
        <v>1186</v>
      </c>
      <c r="Y3623" t="s">
        <v>755</v>
      </c>
      <c r="Z3623" t="s">
        <v>380</v>
      </c>
      <c r="AA3623" t="s">
        <v>1175</v>
      </c>
      <c r="AB3623" t="s">
        <v>1176</v>
      </c>
      <c r="AC3623" t="s">
        <v>758</v>
      </c>
      <c r="AD3623" t="s">
        <v>1176</v>
      </c>
      <c r="AE3623" t="s">
        <v>766</v>
      </c>
      <c r="AF3623" t="s">
        <v>882</v>
      </c>
      <c r="AG3623" t="s">
        <v>761</v>
      </c>
      <c r="AH3623" t="s">
        <v>762</v>
      </c>
      <c r="AI3623" t="s">
        <v>883</v>
      </c>
      <c r="AJ3623">
        <v>332.85</v>
      </c>
      <c r="AK3623">
        <v>0</v>
      </c>
      <c r="AL3623">
        <v>0</v>
      </c>
      <c r="AM3623" t="s">
        <v>764</v>
      </c>
      <c r="AN3623" t="s">
        <v>764</v>
      </c>
      <c r="AO3623" t="s">
        <v>764</v>
      </c>
    </row>
    <row r="3624" spans="1:41" x14ac:dyDescent="0.35">
      <c r="A3624">
        <v>1022712</v>
      </c>
      <c r="B3624" t="s">
        <v>740</v>
      </c>
      <c r="C3624" t="s">
        <v>741</v>
      </c>
      <c r="D3624" t="s">
        <v>408</v>
      </c>
      <c r="E3624" t="s">
        <v>508</v>
      </c>
      <c r="F3624" t="s">
        <v>857</v>
      </c>
      <c r="G3624">
        <v>2021</v>
      </c>
      <c r="H3624">
        <v>3</v>
      </c>
      <c r="I3624" t="s">
        <v>858</v>
      </c>
      <c r="J3624" s="29">
        <v>44286</v>
      </c>
      <c r="K3624" t="s">
        <v>744</v>
      </c>
      <c r="L3624" t="s">
        <v>745</v>
      </c>
      <c r="M3624" t="s">
        <v>859</v>
      </c>
      <c r="N3624" t="s">
        <v>860</v>
      </c>
      <c r="O3624" t="s">
        <v>861</v>
      </c>
      <c r="P3624" t="s">
        <v>673</v>
      </c>
      <c r="Q3624" t="s">
        <v>749</v>
      </c>
      <c r="R3624" t="s">
        <v>490</v>
      </c>
      <c r="S3624" t="s">
        <v>1040</v>
      </c>
      <c r="T3624" t="s">
        <v>751</v>
      </c>
      <c r="U3624" t="s">
        <v>752</v>
      </c>
      <c r="V3624" t="s">
        <v>753</v>
      </c>
      <c r="W3624" t="s">
        <v>451</v>
      </c>
      <c r="X3624" t="s">
        <v>1186</v>
      </c>
      <c r="Y3624" t="s">
        <v>755</v>
      </c>
      <c r="Z3624" t="s">
        <v>380</v>
      </c>
      <c r="AA3624" t="s">
        <v>1175</v>
      </c>
      <c r="AB3624" t="s">
        <v>1176</v>
      </c>
      <c r="AC3624" t="s">
        <v>758</v>
      </c>
      <c r="AD3624" t="s">
        <v>1176</v>
      </c>
      <c r="AE3624" t="s">
        <v>766</v>
      </c>
      <c r="AF3624" t="s">
        <v>882</v>
      </c>
      <c r="AG3624" t="s">
        <v>761</v>
      </c>
      <c r="AH3624" t="s">
        <v>762</v>
      </c>
      <c r="AI3624" t="s">
        <v>883</v>
      </c>
      <c r="AJ3624">
        <v>300.44</v>
      </c>
      <c r="AK3624">
        <v>0</v>
      </c>
      <c r="AL3624">
        <v>0</v>
      </c>
      <c r="AM3624" t="s">
        <v>764</v>
      </c>
      <c r="AN3624" t="s">
        <v>764</v>
      </c>
      <c r="AO3624" t="s">
        <v>764</v>
      </c>
    </row>
    <row r="3625" spans="1:41" x14ac:dyDescent="0.35">
      <c r="A3625">
        <v>1022711</v>
      </c>
      <c r="B3625" t="s">
        <v>740</v>
      </c>
      <c r="C3625" t="s">
        <v>741</v>
      </c>
      <c r="D3625" t="s">
        <v>408</v>
      </c>
      <c r="E3625" t="s">
        <v>507</v>
      </c>
      <c r="F3625" t="s">
        <v>857</v>
      </c>
      <c r="G3625">
        <v>2021</v>
      </c>
      <c r="H3625">
        <v>3</v>
      </c>
      <c r="I3625" t="s">
        <v>858</v>
      </c>
      <c r="J3625" s="29">
        <v>44286</v>
      </c>
      <c r="K3625" t="s">
        <v>744</v>
      </c>
      <c r="L3625" t="s">
        <v>745</v>
      </c>
      <c r="M3625" t="s">
        <v>862</v>
      </c>
      <c r="N3625" t="s">
        <v>863</v>
      </c>
      <c r="O3625" t="s">
        <v>844</v>
      </c>
      <c r="P3625" t="s">
        <v>673</v>
      </c>
      <c r="Q3625" t="s">
        <v>749</v>
      </c>
      <c r="R3625" t="s">
        <v>490</v>
      </c>
      <c r="S3625" t="s">
        <v>1040</v>
      </c>
      <c r="T3625" t="s">
        <v>751</v>
      </c>
      <c r="U3625" t="s">
        <v>752</v>
      </c>
      <c r="V3625" t="s">
        <v>753</v>
      </c>
      <c r="W3625" t="s">
        <v>433</v>
      </c>
      <c r="X3625" t="s">
        <v>1178</v>
      </c>
      <c r="Y3625" t="s">
        <v>755</v>
      </c>
      <c r="Z3625" t="s">
        <v>380</v>
      </c>
      <c r="AA3625" t="s">
        <v>1175</v>
      </c>
      <c r="AB3625" t="s">
        <v>1176</v>
      </c>
      <c r="AC3625" t="s">
        <v>758</v>
      </c>
      <c r="AD3625" t="s">
        <v>1176</v>
      </c>
      <c r="AE3625" t="s">
        <v>766</v>
      </c>
      <c r="AF3625" t="s">
        <v>882</v>
      </c>
      <c r="AG3625" t="s">
        <v>761</v>
      </c>
      <c r="AH3625" t="s">
        <v>762</v>
      </c>
      <c r="AI3625" t="s">
        <v>883</v>
      </c>
      <c r="AJ3625">
        <v>628.38</v>
      </c>
      <c r="AK3625">
        <v>0</v>
      </c>
      <c r="AL3625">
        <v>0</v>
      </c>
      <c r="AM3625" t="s">
        <v>764</v>
      </c>
      <c r="AN3625" t="s">
        <v>764</v>
      </c>
      <c r="AO3625" t="s">
        <v>764</v>
      </c>
    </row>
    <row r="3626" spans="1:41" x14ac:dyDescent="0.35">
      <c r="A3626">
        <v>1022711</v>
      </c>
      <c r="B3626" t="s">
        <v>740</v>
      </c>
      <c r="C3626" t="s">
        <v>741</v>
      </c>
      <c r="D3626" t="s">
        <v>408</v>
      </c>
      <c r="E3626" t="s">
        <v>507</v>
      </c>
      <c r="F3626" t="s">
        <v>857</v>
      </c>
      <c r="G3626">
        <v>2021</v>
      </c>
      <c r="H3626">
        <v>3</v>
      </c>
      <c r="I3626" t="s">
        <v>858</v>
      </c>
      <c r="J3626" s="29">
        <v>44286</v>
      </c>
      <c r="K3626" t="s">
        <v>744</v>
      </c>
      <c r="L3626" t="s">
        <v>745</v>
      </c>
      <c r="M3626" t="s">
        <v>859</v>
      </c>
      <c r="N3626" t="s">
        <v>860</v>
      </c>
      <c r="O3626" t="s">
        <v>861</v>
      </c>
      <c r="P3626" t="s">
        <v>673</v>
      </c>
      <c r="Q3626" t="s">
        <v>749</v>
      </c>
      <c r="R3626" t="s">
        <v>490</v>
      </c>
      <c r="S3626" t="s">
        <v>1040</v>
      </c>
      <c r="T3626" t="s">
        <v>751</v>
      </c>
      <c r="U3626" t="s">
        <v>752</v>
      </c>
      <c r="V3626" t="s">
        <v>753</v>
      </c>
      <c r="W3626" t="s">
        <v>433</v>
      </c>
      <c r="X3626" t="s">
        <v>1178</v>
      </c>
      <c r="Y3626" t="s">
        <v>755</v>
      </c>
      <c r="Z3626" t="s">
        <v>380</v>
      </c>
      <c r="AA3626" t="s">
        <v>1175</v>
      </c>
      <c r="AB3626" t="s">
        <v>1176</v>
      </c>
      <c r="AC3626" t="s">
        <v>758</v>
      </c>
      <c r="AD3626" t="s">
        <v>1176</v>
      </c>
      <c r="AE3626" t="s">
        <v>766</v>
      </c>
      <c r="AF3626" t="s">
        <v>882</v>
      </c>
      <c r="AG3626" t="s">
        <v>761</v>
      </c>
      <c r="AH3626" t="s">
        <v>762</v>
      </c>
      <c r="AI3626" t="s">
        <v>883</v>
      </c>
      <c r="AJ3626">
        <v>450.12</v>
      </c>
      <c r="AK3626">
        <v>0</v>
      </c>
      <c r="AL3626">
        <v>0</v>
      </c>
      <c r="AM3626" t="s">
        <v>764</v>
      </c>
      <c r="AN3626" t="s">
        <v>764</v>
      </c>
      <c r="AO3626" t="s">
        <v>764</v>
      </c>
    </row>
    <row r="3627" spans="1:41" x14ac:dyDescent="0.35">
      <c r="A3627">
        <v>1022710</v>
      </c>
      <c r="B3627" t="s">
        <v>740</v>
      </c>
      <c r="C3627" t="s">
        <v>741</v>
      </c>
      <c r="D3627" t="s">
        <v>408</v>
      </c>
      <c r="E3627" t="s">
        <v>505</v>
      </c>
      <c r="F3627" t="s">
        <v>857</v>
      </c>
      <c r="G3627">
        <v>2021</v>
      </c>
      <c r="H3627">
        <v>3</v>
      </c>
      <c r="I3627" t="s">
        <v>858</v>
      </c>
      <c r="J3627" s="29">
        <v>44286</v>
      </c>
      <c r="K3627" t="s">
        <v>744</v>
      </c>
      <c r="L3627" t="s">
        <v>745</v>
      </c>
      <c r="M3627" t="s">
        <v>862</v>
      </c>
      <c r="N3627" t="s">
        <v>863</v>
      </c>
      <c r="O3627" t="s">
        <v>844</v>
      </c>
      <c r="P3627" t="s">
        <v>673</v>
      </c>
      <c r="Q3627" t="s">
        <v>749</v>
      </c>
      <c r="R3627" t="s">
        <v>490</v>
      </c>
      <c r="S3627" t="s">
        <v>1040</v>
      </c>
      <c r="T3627" t="s">
        <v>751</v>
      </c>
      <c r="U3627" t="s">
        <v>752</v>
      </c>
      <c r="V3627" t="s">
        <v>753</v>
      </c>
      <c r="W3627" t="s">
        <v>427</v>
      </c>
      <c r="X3627" t="s">
        <v>1179</v>
      </c>
      <c r="Y3627" t="s">
        <v>755</v>
      </c>
      <c r="Z3627" t="s">
        <v>380</v>
      </c>
      <c r="AA3627" t="s">
        <v>1175</v>
      </c>
      <c r="AB3627" t="s">
        <v>1176</v>
      </c>
      <c r="AC3627" t="s">
        <v>758</v>
      </c>
      <c r="AD3627" t="s">
        <v>1176</v>
      </c>
      <c r="AE3627" t="s">
        <v>766</v>
      </c>
      <c r="AF3627" t="s">
        <v>882</v>
      </c>
      <c r="AG3627" t="s">
        <v>761</v>
      </c>
      <c r="AH3627" t="s">
        <v>762</v>
      </c>
      <c r="AI3627" t="s">
        <v>883</v>
      </c>
      <c r="AJ3627">
        <v>589.16</v>
      </c>
      <c r="AK3627">
        <v>0</v>
      </c>
      <c r="AL3627">
        <v>0</v>
      </c>
      <c r="AM3627" t="s">
        <v>764</v>
      </c>
      <c r="AN3627" t="s">
        <v>764</v>
      </c>
      <c r="AO3627" t="s">
        <v>764</v>
      </c>
    </row>
    <row r="3628" spans="1:41" x14ac:dyDescent="0.35">
      <c r="A3628">
        <v>1022710</v>
      </c>
      <c r="B3628" t="s">
        <v>740</v>
      </c>
      <c r="C3628" t="s">
        <v>741</v>
      </c>
      <c r="D3628" t="s">
        <v>408</v>
      </c>
      <c r="E3628" t="s">
        <v>505</v>
      </c>
      <c r="F3628" t="s">
        <v>857</v>
      </c>
      <c r="G3628">
        <v>2021</v>
      </c>
      <c r="H3628">
        <v>3</v>
      </c>
      <c r="I3628" t="s">
        <v>858</v>
      </c>
      <c r="J3628" s="29">
        <v>44286</v>
      </c>
      <c r="K3628" t="s">
        <v>744</v>
      </c>
      <c r="L3628" t="s">
        <v>745</v>
      </c>
      <c r="M3628" t="s">
        <v>859</v>
      </c>
      <c r="N3628" t="s">
        <v>860</v>
      </c>
      <c r="O3628" t="s">
        <v>861</v>
      </c>
      <c r="P3628" t="s">
        <v>673</v>
      </c>
      <c r="Q3628" t="s">
        <v>749</v>
      </c>
      <c r="R3628" t="s">
        <v>490</v>
      </c>
      <c r="S3628" t="s">
        <v>1040</v>
      </c>
      <c r="T3628" t="s">
        <v>751</v>
      </c>
      <c r="U3628" t="s">
        <v>752</v>
      </c>
      <c r="V3628" t="s">
        <v>753</v>
      </c>
      <c r="W3628" t="s">
        <v>427</v>
      </c>
      <c r="X3628" t="s">
        <v>1179</v>
      </c>
      <c r="Y3628" t="s">
        <v>755</v>
      </c>
      <c r="Z3628" t="s">
        <v>380</v>
      </c>
      <c r="AA3628" t="s">
        <v>1175</v>
      </c>
      <c r="AB3628" t="s">
        <v>1176</v>
      </c>
      <c r="AC3628" t="s">
        <v>758</v>
      </c>
      <c r="AD3628" t="s">
        <v>1176</v>
      </c>
      <c r="AE3628" t="s">
        <v>766</v>
      </c>
      <c r="AF3628" t="s">
        <v>882</v>
      </c>
      <c r="AG3628" t="s">
        <v>761</v>
      </c>
      <c r="AH3628" t="s">
        <v>762</v>
      </c>
      <c r="AI3628" t="s">
        <v>883</v>
      </c>
      <c r="AJ3628">
        <v>1168.28</v>
      </c>
      <c r="AK3628">
        <v>0</v>
      </c>
      <c r="AL3628">
        <v>0</v>
      </c>
      <c r="AM3628" t="s">
        <v>764</v>
      </c>
      <c r="AN3628" t="s">
        <v>764</v>
      </c>
      <c r="AO3628" t="s">
        <v>764</v>
      </c>
    </row>
    <row r="3629" spans="1:41" x14ac:dyDescent="0.35">
      <c r="A3629">
        <v>1022707</v>
      </c>
      <c r="B3629" t="s">
        <v>740</v>
      </c>
      <c r="C3629" t="s">
        <v>741</v>
      </c>
      <c r="D3629" t="s">
        <v>408</v>
      </c>
      <c r="E3629" t="s">
        <v>498</v>
      </c>
      <c r="F3629" t="s">
        <v>857</v>
      </c>
      <c r="G3629">
        <v>2021</v>
      </c>
      <c r="H3629">
        <v>3</v>
      </c>
      <c r="I3629" t="s">
        <v>858</v>
      </c>
      <c r="J3629" s="29">
        <v>44286</v>
      </c>
      <c r="K3629" t="s">
        <v>744</v>
      </c>
      <c r="L3629" t="s">
        <v>745</v>
      </c>
      <c r="M3629" t="s">
        <v>862</v>
      </c>
      <c r="N3629" t="s">
        <v>863</v>
      </c>
      <c r="O3629" t="s">
        <v>844</v>
      </c>
      <c r="P3629" t="s">
        <v>673</v>
      </c>
      <c r="Q3629" t="s">
        <v>749</v>
      </c>
      <c r="R3629" t="s">
        <v>490</v>
      </c>
      <c r="S3629" t="s">
        <v>1040</v>
      </c>
      <c r="T3629" t="s">
        <v>751</v>
      </c>
      <c r="U3629" t="s">
        <v>752</v>
      </c>
      <c r="V3629" t="s">
        <v>753</v>
      </c>
      <c r="W3629" t="s">
        <v>409</v>
      </c>
      <c r="X3629" t="s">
        <v>1180</v>
      </c>
      <c r="Y3629" t="s">
        <v>755</v>
      </c>
      <c r="Z3629" t="s">
        <v>380</v>
      </c>
      <c r="AA3629" t="s">
        <v>1175</v>
      </c>
      <c r="AB3629" t="s">
        <v>1176</v>
      </c>
      <c r="AC3629" t="s">
        <v>758</v>
      </c>
      <c r="AD3629" t="s">
        <v>1176</v>
      </c>
      <c r="AE3629" t="s">
        <v>766</v>
      </c>
      <c r="AF3629" t="s">
        <v>882</v>
      </c>
      <c r="AG3629" t="s">
        <v>761</v>
      </c>
      <c r="AH3629" t="s">
        <v>762</v>
      </c>
      <c r="AI3629" t="s">
        <v>883</v>
      </c>
      <c r="AJ3629">
        <v>33.54</v>
      </c>
      <c r="AK3629">
        <v>0</v>
      </c>
      <c r="AL3629">
        <v>0</v>
      </c>
      <c r="AM3629" t="s">
        <v>764</v>
      </c>
      <c r="AN3629" t="s">
        <v>764</v>
      </c>
      <c r="AO3629" t="s">
        <v>764</v>
      </c>
    </row>
    <row r="3630" spans="1:41" x14ac:dyDescent="0.35">
      <c r="A3630">
        <v>1022707</v>
      </c>
      <c r="B3630" t="s">
        <v>740</v>
      </c>
      <c r="C3630" t="s">
        <v>741</v>
      </c>
      <c r="D3630" t="s">
        <v>408</v>
      </c>
      <c r="E3630" t="s">
        <v>498</v>
      </c>
      <c r="F3630" t="s">
        <v>857</v>
      </c>
      <c r="G3630">
        <v>2021</v>
      </c>
      <c r="H3630">
        <v>3</v>
      </c>
      <c r="I3630" t="s">
        <v>858</v>
      </c>
      <c r="J3630" s="29">
        <v>44286</v>
      </c>
      <c r="K3630" t="s">
        <v>744</v>
      </c>
      <c r="L3630" t="s">
        <v>745</v>
      </c>
      <c r="M3630" t="s">
        <v>859</v>
      </c>
      <c r="N3630" t="s">
        <v>860</v>
      </c>
      <c r="O3630" t="s">
        <v>861</v>
      </c>
      <c r="P3630" t="s">
        <v>673</v>
      </c>
      <c r="Q3630" t="s">
        <v>749</v>
      </c>
      <c r="R3630" t="s">
        <v>490</v>
      </c>
      <c r="S3630" t="s">
        <v>1040</v>
      </c>
      <c r="T3630" t="s">
        <v>751</v>
      </c>
      <c r="U3630" t="s">
        <v>752</v>
      </c>
      <c r="V3630" t="s">
        <v>753</v>
      </c>
      <c r="W3630" t="s">
        <v>409</v>
      </c>
      <c r="X3630" t="s">
        <v>1180</v>
      </c>
      <c r="Y3630" t="s">
        <v>755</v>
      </c>
      <c r="Z3630" t="s">
        <v>380</v>
      </c>
      <c r="AA3630" t="s">
        <v>1175</v>
      </c>
      <c r="AB3630" t="s">
        <v>1176</v>
      </c>
      <c r="AC3630" t="s">
        <v>758</v>
      </c>
      <c r="AD3630" t="s">
        <v>1176</v>
      </c>
      <c r="AE3630" t="s">
        <v>766</v>
      </c>
      <c r="AF3630" t="s">
        <v>882</v>
      </c>
      <c r="AG3630" t="s">
        <v>761</v>
      </c>
      <c r="AH3630" t="s">
        <v>762</v>
      </c>
      <c r="AI3630" t="s">
        <v>883</v>
      </c>
      <c r="AJ3630">
        <v>706.58</v>
      </c>
      <c r="AK3630">
        <v>0</v>
      </c>
      <c r="AL3630">
        <v>0</v>
      </c>
      <c r="AM3630" t="s">
        <v>764</v>
      </c>
      <c r="AN3630" t="s">
        <v>764</v>
      </c>
      <c r="AO3630" t="s">
        <v>764</v>
      </c>
    </row>
    <row r="3631" spans="1:41" x14ac:dyDescent="0.35">
      <c r="A3631">
        <v>1024751</v>
      </c>
      <c r="B3631" t="s">
        <v>740</v>
      </c>
      <c r="C3631" t="s">
        <v>741</v>
      </c>
      <c r="D3631" t="s">
        <v>408</v>
      </c>
      <c r="E3631" t="s">
        <v>486</v>
      </c>
      <c r="F3631" t="s">
        <v>857</v>
      </c>
      <c r="G3631">
        <v>2021</v>
      </c>
      <c r="H3631">
        <v>3</v>
      </c>
      <c r="I3631" t="s">
        <v>858</v>
      </c>
      <c r="J3631" s="29">
        <v>44286</v>
      </c>
      <c r="K3631" t="s">
        <v>744</v>
      </c>
      <c r="L3631" t="s">
        <v>745</v>
      </c>
      <c r="M3631" t="s">
        <v>859</v>
      </c>
      <c r="N3631" t="s">
        <v>860</v>
      </c>
      <c r="O3631" t="s">
        <v>861</v>
      </c>
      <c r="P3631" t="s">
        <v>673</v>
      </c>
      <c r="Q3631" t="s">
        <v>749</v>
      </c>
      <c r="R3631" t="s">
        <v>471</v>
      </c>
      <c r="S3631" t="s">
        <v>1041</v>
      </c>
      <c r="T3631" t="s">
        <v>751</v>
      </c>
      <c r="U3631" t="s">
        <v>752</v>
      </c>
      <c r="V3631" t="s">
        <v>753</v>
      </c>
      <c r="W3631" t="s">
        <v>457</v>
      </c>
      <c r="X3631" t="s">
        <v>1181</v>
      </c>
      <c r="Y3631" t="s">
        <v>755</v>
      </c>
      <c r="Z3631" t="s">
        <v>380</v>
      </c>
      <c r="AA3631" t="s">
        <v>1175</v>
      </c>
      <c r="AB3631" t="s">
        <v>1176</v>
      </c>
      <c r="AC3631" t="s">
        <v>758</v>
      </c>
      <c r="AD3631" t="s">
        <v>1176</v>
      </c>
      <c r="AE3631" t="s">
        <v>472</v>
      </c>
      <c r="AF3631" t="s">
        <v>882</v>
      </c>
      <c r="AG3631" t="s">
        <v>761</v>
      </c>
      <c r="AH3631" t="s">
        <v>762</v>
      </c>
      <c r="AI3631" t="s">
        <v>883</v>
      </c>
      <c r="AJ3631">
        <v>241.72</v>
      </c>
      <c r="AK3631">
        <v>0</v>
      </c>
      <c r="AL3631">
        <v>0</v>
      </c>
      <c r="AM3631" t="s">
        <v>764</v>
      </c>
      <c r="AN3631" t="s">
        <v>764</v>
      </c>
      <c r="AO3631" t="s">
        <v>764</v>
      </c>
    </row>
    <row r="3632" spans="1:41" x14ac:dyDescent="0.35">
      <c r="A3632">
        <v>1024750</v>
      </c>
      <c r="B3632" t="s">
        <v>740</v>
      </c>
      <c r="C3632" t="s">
        <v>741</v>
      </c>
      <c r="D3632" t="s">
        <v>408</v>
      </c>
      <c r="E3632" t="s">
        <v>485</v>
      </c>
      <c r="F3632" t="s">
        <v>857</v>
      </c>
      <c r="G3632">
        <v>2021</v>
      </c>
      <c r="H3632">
        <v>3</v>
      </c>
      <c r="I3632" t="s">
        <v>858</v>
      </c>
      <c r="J3632" s="29">
        <v>44286</v>
      </c>
      <c r="K3632" t="s">
        <v>744</v>
      </c>
      <c r="L3632" t="s">
        <v>745</v>
      </c>
      <c r="M3632" t="s">
        <v>859</v>
      </c>
      <c r="N3632" t="s">
        <v>860</v>
      </c>
      <c r="O3632" t="s">
        <v>861</v>
      </c>
      <c r="P3632" t="s">
        <v>673</v>
      </c>
      <c r="Q3632" t="s">
        <v>749</v>
      </c>
      <c r="R3632" t="s">
        <v>471</v>
      </c>
      <c r="S3632" t="s">
        <v>1041</v>
      </c>
      <c r="T3632" t="s">
        <v>751</v>
      </c>
      <c r="U3632" t="s">
        <v>752</v>
      </c>
      <c r="V3632" t="s">
        <v>753</v>
      </c>
      <c r="W3632" t="s">
        <v>451</v>
      </c>
      <c r="X3632" t="s">
        <v>1186</v>
      </c>
      <c r="Y3632" t="s">
        <v>755</v>
      </c>
      <c r="Z3632" t="s">
        <v>380</v>
      </c>
      <c r="AA3632" t="s">
        <v>1175</v>
      </c>
      <c r="AB3632" t="s">
        <v>1176</v>
      </c>
      <c r="AC3632" t="s">
        <v>758</v>
      </c>
      <c r="AD3632" t="s">
        <v>1176</v>
      </c>
      <c r="AE3632" t="s">
        <v>472</v>
      </c>
      <c r="AF3632" t="s">
        <v>882</v>
      </c>
      <c r="AG3632" t="s">
        <v>761</v>
      </c>
      <c r="AH3632" t="s">
        <v>762</v>
      </c>
      <c r="AI3632" t="s">
        <v>883</v>
      </c>
      <c r="AJ3632">
        <v>42.42</v>
      </c>
      <c r="AK3632">
        <v>0</v>
      </c>
      <c r="AL3632">
        <v>0</v>
      </c>
      <c r="AM3632" t="s">
        <v>764</v>
      </c>
      <c r="AN3632" t="s">
        <v>764</v>
      </c>
      <c r="AO3632" t="s">
        <v>764</v>
      </c>
    </row>
    <row r="3633" spans="1:41" x14ac:dyDescent="0.35">
      <c r="A3633">
        <v>1024749</v>
      </c>
      <c r="B3633" t="s">
        <v>740</v>
      </c>
      <c r="C3633" t="s">
        <v>741</v>
      </c>
      <c r="D3633" t="s">
        <v>408</v>
      </c>
      <c r="E3633" t="s">
        <v>484</v>
      </c>
      <c r="F3633" t="s">
        <v>857</v>
      </c>
      <c r="G3633">
        <v>2021</v>
      </c>
      <c r="H3633">
        <v>3</v>
      </c>
      <c r="I3633" t="s">
        <v>858</v>
      </c>
      <c r="J3633" s="29">
        <v>44286</v>
      </c>
      <c r="K3633" t="s">
        <v>744</v>
      </c>
      <c r="L3633" t="s">
        <v>745</v>
      </c>
      <c r="M3633" t="s">
        <v>859</v>
      </c>
      <c r="N3633" t="s">
        <v>860</v>
      </c>
      <c r="O3633" t="s">
        <v>861</v>
      </c>
      <c r="P3633" t="s">
        <v>673</v>
      </c>
      <c r="Q3633" t="s">
        <v>749</v>
      </c>
      <c r="R3633" t="s">
        <v>471</v>
      </c>
      <c r="S3633" t="s">
        <v>1041</v>
      </c>
      <c r="T3633" t="s">
        <v>751</v>
      </c>
      <c r="U3633" t="s">
        <v>752</v>
      </c>
      <c r="V3633" t="s">
        <v>753</v>
      </c>
      <c r="W3633" t="s">
        <v>435</v>
      </c>
      <c r="X3633" t="s">
        <v>1182</v>
      </c>
      <c r="Y3633" t="s">
        <v>755</v>
      </c>
      <c r="Z3633" t="s">
        <v>380</v>
      </c>
      <c r="AA3633" t="s">
        <v>1175</v>
      </c>
      <c r="AB3633" t="s">
        <v>1176</v>
      </c>
      <c r="AC3633" t="s">
        <v>758</v>
      </c>
      <c r="AD3633" t="s">
        <v>1176</v>
      </c>
      <c r="AE3633" t="s">
        <v>472</v>
      </c>
      <c r="AF3633" t="s">
        <v>882</v>
      </c>
      <c r="AG3633" t="s">
        <v>761</v>
      </c>
      <c r="AH3633" t="s">
        <v>762</v>
      </c>
      <c r="AI3633" t="s">
        <v>883</v>
      </c>
      <c r="AJ3633">
        <v>246.91</v>
      </c>
      <c r="AK3633">
        <v>0</v>
      </c>
      <c r="AL3633">
        <v>0</v>
      </c>
      <c r="AM3633" t="s">
        <v>764</v>
      </c>
      <c r="AN3633" t="s">
        <v>764</v>
      </c>
      <c r="AO3633" t="s">
        <v>764</v>
      </c>
    </row>
    <row r="3634" spans="1:41" x14ac:dyDescent="0.35">
      <c r="A3634">
        <v>1024746</v>
      </c>
      <c r="B3634" t="s">
        <v>740</v>
      </c>
      <c r="C3634" t="s">
        <v>741</v>
      </c>
      <c r="D3634" t="s">
        <v>408</v>
      </c>
      <c r="E3634" t="s">
        <v>482</v>
      </c>
      <c r="F3634" t="s">
        <v>857</v>
      </c>
      <c r="G3634">
        <v>2021</v>
      </c>
      <c r="H3634">
        <v>3</v>
      </c>
      <c r="I3634" t="s">
        <v>858</v>
      </c>
      <c r="J3634" s="29">
        <v>44286</v>
      </c>
      <c r="K3634" t="s">
        <v>744</v>
      </c>
      <c r="L3634" t="s">
        <v>745</v>
      </c>
      <c r="M3634" t="s">
        <v>859</v>
      </c>
      <c r="N3634" t="s">
        <v>860</v>
      </c>
      <c r="O3634" t="s">
        <v>861</v>
      </c>
      <c r="P3634" t="s">
        <v>673</v>
      </c>
      <c r="Q3634" t="s">
        <v>749</v>
      </c>
      <c r="R3634" t="s">
        <v>471</v>
      </c>
      <c r="S3634" t="s">
        <v>1041</v>
      </c>
      <c r="T3634" t="s">
        <v>751</v>
      </c>
      <c r="U3634" t="s">
        <v>752</v>
      </c>
      <c r="V3634" t="s">
        <v>753</v>
      </c>
      <c r="W3634" t="s">
        <v>429</v>
      </c>
      <c r="X3634" t="s">
        <v>1183</v>
      </c>
      <c r="Y3634" t="s">
        <v>755</v>
      </c>
      <c r="Z3634" t="s">
        <v>380</v>
      </c>
      <c r="AA3634" t="s">
        <v>1175</v>
      </c>
      <c r="AB3634" t="s">
        <v>1176</v>
      </c>
      <c r="AC3634" t="s">
        <v>758</v>
      </c>
      <c r="AD3634" t="s">
        <v>1176</v>
      </c>
      <c r="AE3634" t="s">
        <v>472</v>
      </c>
      <c r="AF3634" t="s">
        <v>882</v>
      </c>
      <c r="AG3634" t="s">
        <v>761</v>
      </c>
      <c r="AH3634" t="s">
        <v>762</v>
      </c>
      <c r="AI3634" t="s">
        <v>883</v>
      </c>
      <c r="AJ3634">
        <v>4.3600000000000003</v>
      </c>
      <c r="AK3634">
        <v>0</v>
      </c>
      <c r="AL3634">
        <v>0</v>
      </c>
      <c r="AM3634" t="s">
        <v>764</v>
      </c>
      <c r="AN3634" t="s">
        <v>764</v>
      </c>
      <c r="AO3634" t="s">
        <v>764</v>
      </c>
    </row>
    <row r="3635" spans="1:41" x14ac:dyDescent="0.35">
      <c r="A3635">
        <v>1024744</v>
      </c>
      <c r="B3635" t="s">
        <v>740</v>
      </c>
      <c r="C3635" t="s">
        <v>741</v>
      </c>
      <c r="D3635" t="s">
        <v>408</v>
      </c>
      <c r="E3635" t="s">
        <v>481</v>
      </c>
      <c r="F3635" t="s">
        <v>857</v>
      </c>
      <c r="G3635">
        <v>2021</v>
      </c>
      <c r="H3635">
        <v>3</v>
      </c>
      <c r="I3635" t="s">
        <v>858</v>
      </c>
      <c r="J3635" s="29">
        <v>44286</v>
      </c>
      <c r="K3635" t="s">
        <v>744</v>
      </c>
      <c r="L3635" t="s">
        <v>745</v>
      </c>
      <c r="M3635" t="s">
        <v>859</v>
      </c>
      <c r="N3635" t="s">
        <v>860</v>
      </c>
      <c r="O3635" t="s">
        <v>861</v>
      </c>
      <c r="P3635" t="s">
        <v>673</v>
      </c>
      <c r="Q3635" t="s">
        <v>749</v>
      </c>
      <c r="R3635" t="s">
        <v>471</v>
      </c>
      <c r="S3635" t="s">
        <v>1041</v>
      </c>
      <c r="T3635" t="s">
        <v>751</v>
      </c>
      <c r="U3635" t="s">
        <v>752</v>
      </c>
      <c r="V3635" t="s">
        <v>753</v>
      </c>
      <c r="W3635" t="s">
        <v>427</v>
      </c>
      <c r="X3635" t="s">
        <v>1179</v>
      </c>
      <c r="Y3635" t="s">
        <v>755</v>
      </c>
      <c r="Z3635" t="s">
        <v>380</v>
      </c>
      <c r="AA3635" t="s">
        <v>1175</v>
      </c>
      <c r="AB3635" t="s">
        <v>1176</v>
      </c>
      <c r="AC3635" t="s">
        <v>758</v>
      </c>
      <c r="AD3635" t="s">
        <v>1176</v>
      </c>
      <c r="AE3635" t="s">
        <v>472</v>
      </c>
      <c r="AF3635" t="s">
        <v>882</v>
      </c>
      <c r="AG3635" t="s">
        <v>761</v>
      </c>
      <c r="AH3635" t="s">
        <v>762</v>
      </c>
      <c r="AI3635" t="s">
        <v>883</v>
      </c>
      <c r="AJ3635">
        <v>4.29</v>
      </c>
      <c r="AK3635">
        <v>0</v>
      </c>
      <c r="AL3635">
        <v>0</v>
      </c>
      <c r="AM3635" t="s">
        <v>764</v>
      </c>
      <c r="AN3635" t="s">
        <v>764</v>
      </c>
      <c r="AO3635" t="s">
        <v>764</v>
      </c>
    </row>
    <row r="3636" spans="1:41" x14ac:dyDescent="0.35">
      <c r="A3636">
        <v>1025030</v>
      </c>
      <c r="B3636" t="s">
        <v>740</v>
      </c>
      <c r="C3636" t="s">
        <v>741</v>
      </c>
      <c r="D3636" t="s">
        <v>408</v>
      </c>
      <c r="E3636" t="s">
        <v>468</v>
      </c>
      <c r="F3636" t="s">
        <v>857</v>
      </c>
      <c r="G3636">
        <v>2021</v>
      </c>
      <c r="H3636">
        <v>3</v>
      </c>
      <c r="I3636" t="s">
        <v>858</v>
      </c>
      <c r="J3636" s="29">
        <v>44286</v>
      </c>
      <c r="K3636" t="s">
        <v>744</v>
      </c>
      <c r="L3636" t="s">
        <v>745</v>
      </c>
      <c r="M3636" t="s">
        <v>862</v>
      </c>
      <c r="N3636" t="s">
        <v>863</v>
      </c>
      <c r="O3636" t="s">
        <v>844</v>
      </c>
      <c r="P3636" t="s">
        <v>673</v>
      </c>
      <c r="Q3636" t="s">
        <v>749</v>
      </c>
      <c r="R3636" t="s">
        <v>376</v>
      </c>
      <c r="S3636" t="s">
        <v>1042</v>
      </c>
      <c r="T3636" t="s">
        <v>751</v>
      </c>
      <c r="U3636" t="s">
        <v>752</v>
      </c>
      <c r="V3636" t="s">
        <v>753</v>
      </c>
      <c r="W3636" t="s">
        <v>469</v>
      </c>
      <c r="X3636" t="s">
        <v>1174</v>
      </c>
      <c r="Y3636" t="s">
        <v>755</v>
      </c>
      <c r="Z3636" t="s">
        <v>380</v>
      </c>
      <c r="AA3636" t="s">
        <v>1175</v>
      </c>
      <c r="AB3636" t="s">
        <v>1176</v>
      </c>
      <c r="AC3636" t="s">
        <v>758</v>
      </c>
      <c r="AD3636" t="s">
        <v>1176</v>
      </c>
      <c r="AE3636" t="s">
        <v>768</v>
      </c>
      <c r="AF3636" t="s">
        <v>882</v>
      </c>
      <c r="AG3636" t="s">
        <v>761</v>
      </c>
      <c r="AH3636" t="s">
        <v>762</v>
      </c>
      <c r="AI3636" t="s">
        <v>883</v>
      </c>
      <c r="AJ3636">
        <v>15.06</v>
      </c>
      <c r="AK3636">
        <v>0</v>
      </c>
      <c r="AL3636">
        <v>0</v>
      </c>
      <c r="AM3636" t="s">
        <v>764</v>
      </c>
      <c r="AN3636" t="s">
        <v>764</v>
      </c>
      <c r="AO3636" t="s">
        <v>764</v>
      </c>
    </row>
    <row r="3637" spans="1:41" x14ac:dyDescent="0.35">
      <c r="A3637">
        <v>1025030</v>
      </c>
      <c r="B3637" t="s">
        <v>740</v>
      </c>
      <c r="C3637" t="s">
        <v>741</v>
      </c>
      <c r="D3637" t="s">
        <v>408</v>
      </c>
      <c r="E3637" t="s">
        <v>468</v>
      </c>
      <c r="F3637" t="s">
        <v>857</v>
      </c>
      <c r="G3637">
        <v>2021</v>
      </c>
      <c r="H3637">
        <v>3</v>
      </c>
      <c r="I3637" t="s">
        <v>858</v>
      </c>
      <c r="J3637" s="29">
        <v>44286</v>
      </c>
      <c r="K3637" t="s">
        <v>744</v>
      </c>
      <c r="L3637" t="s">
        <v>745</v>
      </c>
      <c r="M3637" t="s">
        <v>859</v>
      </c>
      <c r="N3637" t="s">
        <v>860</v>
      </c>
      <c r="O3637" t="s">
        <v>861</v>
      </c>
      <c r="P3637" t="s">
        <v>673</v>
      </c>
      <c r="Q3637" t="s">
        <v>749</v>
      </c>
      <c r="R3637" t="s">
        <v>376</v>
      </c>
      <c r="S3637" t="s">
        <v>1042</v>
      </c>
      <c r="T3637" t="s">
        <v>751</v>
      </c>
      <c r="U3637" t="s">
        <v>752</v>
      </c>
      <c r="V3637" t="s">
        <v>753</v>
      </c>
      <c r="W3637" t="s">
        <v>469</v>
      </c>
      <c r="X3637" t="s">
        <v>1174</v>
      </c>
      <c r="Y3637" t="s">
        <v>755</v>
      </c>
      <c r="Z3637" t="s">
        <v>380</v>
      </c>
      <c r="AA3637" t="s">
        <v>1175</v>
      </c>
      <c r="AB3637" t="s">
        <v>1176</v>
      </c>
      <c r="AC3637" t="s">
        <v>758</v>
      </c>
      <c r="AD3637" t="s">
        <v>1176</v>
      </c>
      <c r="AE3637" t="s">
        <v>768</v>
      </c>
      <c r="AF3637" t="s">
        <v>882</v>
      </c>
      <c r="AG3637" t="s">
        <v>761</v>
      </c>
      <c r="AH3637" t="s">
        <v>762</v>
      </c>
      <c r="AI3637" t="s">
        <v>883</v>
      </c>
      <c r="AJ3637">
        <v>2157.39</v>
      </c>
      <c r="AK3637">
        <v>0</v>
      </c>
      <c r="AL3637">
        <v>0</v>
      </c>
      <c r="AM3637" t="s">
        <v>764</v>
      </c>
      <c r="AN3637" t="s">
        <v>764</v>
      </c>
      <c r="AO3637" t="s">
        <v>764</v>
      </c>
    </row>
    <row r="3638" spans="1:41" x14ac:dyDescent="0.35">
      <c r="A3638">
        <v>1025029</v>
      </c>
      <c r="B3638" t="s">
        <v>740</v>
      </c>
      <c r="C3638" t="s">
        <v>741</v>
      </c>
      <c r="D3638" t="s">
        <v>408</v>
      </c>
      <c r="E3638" t="s">
        <v>466</v>
      </c>
      <c r="F3638" t="s">
        <v>857</v>
      </c>
      <c r="G3638">
        <v>2021</v>
      </c>
      <c r="H3638">
        <v>3</v>
      </c>
      <c r="I3638" t="s">
        <v>858</v>
      </c>
      <c r="J3638" s="29">
        <v>44286</v>
      </c>
      <c r="K3638" t="s">
        <v>744</v>
      </c>
      <c r="L3638" t="s">
        <v>745</v>
      </c>
      <c r="M3638" t="s">
        <v>859</v>
      </c>
      <c r="N3638" t="s">
        <v>860</v>
      </c>
      <c r="O3638" t="s">
        <v>861</v>
      </c>
      <c r="P3638" t="s">
        <v>673</v>
      </c>
      <c r="Q3638" t="s">
        <v>749</v>
      </c>
      <c r="R3638" t="s">
        <v>376</v>
      </c>
      <c r="S3638" t="s">
        <v>1042</v>
      </c>
      <c r="T3638" t="s">
        <v>751</v>
      </c>
      <c r="U3638" t="s">
        <v>752</v>
      </c>
      <c r="V3638" t="s">
        <v>753</v>
      </c>
      <c r="W3638" t="s">
        <v>467</v>
      </c>
      <c r="X3638" t="s">
        <v>1177</v>
      </c>
      <c r="Y3638" t="s">
        <v>755</v>
      </c>
      <c r="Z3638" t="s">
        <v>380</v>
      </c>
      <c r="AA3638" t="s">
        <v>1175</v>
      </c>
      <c r="AB3638" t="s">
        <v>1176</v>
      </c>
      <c r="AC3638" t="s">
        <v>758</v>
      </c>
      <c r="AD3638" t="s">
        <v>1176</v>
      </c>
      <c r="AE3638" t="s">
        <v>768</v>
      </c>
      <c r="AF3638" t="s">
        <v>882</v>
      </c>
      <c r="AG3638" t="s">
        <v>761</v>
      </c>
      <c r="AH3638" t="s">
        <v>762</v>
      </c>
      <c r="AI3638" t="s">
        <v>883</v>
      </c>
      <c r="AJ3638">
        <v>1339.83</v>
      </c>
      <c r="AK3638">
        <v>0</v>
      </c>
      <c r="AL3638">
        <v>0</v>
      </c>
      <c r="AM3638" t="s">
        <v>764</v>
      </c>
      <c r="AN3638" t="s">
        <v>764</v>
      </c>
      <c r="AO3638" t="s">
        <v>764</v>
      </c>
    </row>
    <row r="3639" spans="1:41" x14ac:dyDescent="0.35">
      <c r="A3639">
        <v>1060737</v>
      </c>
      <c r="B3639" t="s">
        <v>740</v>
      </c>
      <c r="C3639" t="s">
        <v>741</v>
      </c>
      <c r="D3639" t="s">
        <v>408</v>
      </c>
      <c r="E3639" t="s">
        <v>464</v>
      </c>
      <c r="F3639" t="s">
        <v>857</v>
      </c>
      <c r="G3639">
        <v>2021</v>
      </c>
      <c r="H3639">
        <v>3</v>
      </c>
      <c r="I3639" t="s">
        <v>858</v>
      </c>
      <c r="J3639" s="29">
        <v>44286</v>
      </c>
      <c r="K3639" t="s">
        <v>744</v>
      </c>
      <c r="L3639" t="s">
        <v>745</v>
      </c>
      <c r="M3639" t="s">
        <v>859</v>
      </c>
      <c r="N3639" t="s">
        <v>860</v>
      </c>
      <c r="O3639" t="s">
        <v>861</v>
      </c>
      <c r="P3639" t="s">
        <v>673</v>
      </c>
      <c r="Q3639" t="s">
        <v>749</v>
      </c>
      <c r="R3639" t="s">
        <v>376</v>
      </c>
      <c r="S3639" t="s">
        <v>1042</v>
      </c>
      <c r="T3639" t="s">
        <v>751</v>
      </c>
      <c r="U3639" t="s">
        <v>752</v>
      </c>
      <c r="V3639" t="s">
        <v>753</v>
      </c>
      <c r="W3639" t="s">
        <v>465</v>
      </c>
      <c r="X3639" t="s">
        <v>1192</v>
      </c>
      <c r="Y3639" t="s">
        <v>755</v>
      </c>
      <c r="Z3639" t="s">
        <v>380</v>
      </c>
      <c r="AA3639" t="s">
        <v>1175</v>
      </c>
      <c r="AB3639" t="s">
        <v>1176</v>
      </c>
      <c r="AC3639" t="s">
        <v>758</v>
      </c>
      <c r="AD3639" t="s">
        <v>1176</v>
      </c>
      <c r="AE3639" t="s">
        <v>768</v>
      </c>
      <c r="AF3639" t="s">
        <v>882</v>
      </c>
      <c r="AG3639" t="s">
        <v>761</v>
      </c>
      <c r="AH3639" t="s">
        <v>762</v>
      </c>
      <c r="AI3639" t="s">
        <v>883</v>
      </c>
      <c r="AJ3639">
        <v>273.67</v>
      </c>
      <c r="AK3639">
        <v>0</v>
      </c>
      <c r="AL3639">
        <v>0</v>
      </c>
      <c r="AM3639" t="s">
        <v>764</v>
      </c>
      <c r="AN3639" t="s">
        <v>764</v>
      </c>
      <c r="AO3639" t="s">
        <v>764</v>
      </c>
    </row>
    <row r="3640" spans="1:41" x14ac:dyDescent="0.35">
      <c r="A3640">
        <v>1243465</v>
      </c>
      <c r="B3640" t="s">
        <v>740</v>
      </c>
      <c r="C3640" t="s">
        <v>741</v>
      </c>
      <c r="D3640" t="s">
        <v>408</v>
      </c>
      <c r="E3640" t="s">
        <v>462</v>
      </c>
      <c r="F3640" t="s">
        <v>857</v>
      </c>
      <c r="G3640">
        <v>2021</v>
      </c>
      <c r="H3640">
        <v>3</v>
      </c>
      <c r="I3640" t="s">
        <v>858</v>
      </c>
      <c r="J3640" s="29">
        <v>44286</v>
      </c>
      <c r="K3640" t="s">
        <v>744</v>
      </c>
      <c r="L3640" t="s">
        <v>745</v>
      </c>
      <c r="M3640" t="s">
        <v>859</v>
      </c>
      <c r="N3640" t="s">
        <v>860</v>
      </c>
      <c r="O3640" t="s">
        <v>861</v>
      </c>
      <c r="P3640" t="s">
        <v>673</v>
      </c>
      <c r="Q3640" t="s">
        <v>749</v>
      </c>
      <c r="R3640" t="s">
        <v>376</v>
      </c>
      <c r="S3640" t="s">
        <v>1042</v>
      </c>
      <c r="T3640" t="s">
        <v>751</v>
      </c>
      <c r="U3640" t="s">
        <v>752</v>
      </c>
      <c r="V3640" t="s">
        <v>753</v>
      </c>
      <c r="W3640" t="s">
        <v>463</v>
      </c>
      <c r="X3640" t="s">
        <v>1202</v>
      </c>
      <c r="Y3640" t="s">
        <v>755</v>
      </c>
      <c r="Z3640" t="s">
        <v>380</v>
      </c>
      <c r="AA3640" t="s">
        <v>1175</v>
      </c>
      <c r="AB3640" t="s">
        <v>1176</v>
      </c>
      <c r="AC3640" t="s">
        <v>758</v>
      </c>
      <c r="AD3640" t="s">
        <v>1176</v>
      </c>
      <c r="AE3640" t="s">
        <v>768</v>
      </c>
      <c r="AF3640" t="s">
        <v>882</v>
      </c>
      <c r="AG3640" t="s">
        <v>761</v>
      </c>
      <c r="AH3640" t="s">
        <v>762</v>
      </c>
      <c r="AI3640" t="s">
        <v>883</v>
      </c>
      <c r="AJ3640">
        <v>98.75</v>
      </c>
      <c r="AK3640">
        <v>0</v>
      </c>
      <c r="AL3640">
        <v>0</v>
      </c>
      <c r="AM3640" t="s">
        <v>764</v>
      </c>
      <c r="AN3640" t="s">
        <v>764</v>
      </c>
      <c r="AO3640" t="s">
        <v>764</v>
      </c>
    </row>
    <row r="3641" spans="1:41" x14ac:dyDescent="0.35">
      <c r="A3641">
        <v>1025027</v>
      </c>
      <c r="B3641" t="s">
        <v>740</v>
      </c>
      <c r="C3641" t="s">
        <v>741</v>
      </c>
      <c r="D3641" t="s">
        <v>408</v>
      </c>
      <c r="E3641" t="s">
        <v>460</v>
      </c>
      <c r="F3641" t="s">
        <v>857</v>
      </c>
      <c r="G3641">
        <v>2021</v>
      </c>
      <c r="H3641">
        <v>3</v>
      </c>
      <c r="I3641" t="s">
        <v>858</v>
      </c>
      <c r="J3641" s="29">
        <v>44286</v>
      </c>
      <c r="K3641" t="s">
        <v>744</v>
      </c>
      <c r="L3641" t="s">
        <v>745</v>
      </c>
      <c r="M3641" t="s">
        <v>859</v>
      </c>
      <c r="N3641" t="s">
        <v>860</v>
      </c>
      <c r="O3641" t="s">
        <v>861</v>
      </c>
      <c r="P3641" t="s">
        <v>673</v>
      </c>
      <c r="Q3641" t="s">
        <v>749</v>
      </c>
      <c r="R3641" t="s">
        <v>376</v>
      </c>
      <c r="S3641" t="s">
        <v>1042</v>
      </c>
      <c r="T3641" t="s">
        <v>751</v>
      </c>
      <c r="U3641" t="s">
        <v>752</v>
      </c>
      <c r="V3641" t="s">
        <v>753</v>
      </c>
      <c r="W3641" t="s">
        <v>461</v>
      </c>
      <c r="X3641" t="s">
        <v>1193</v>
      </c>
      <c r="Y3641" t="s">
        <v>755</v>
      </c>
      <c r="Z3641" t="s">
        <v>380</v>
      </c>
      <c r="AA3641" t="s">
        <v>1175</v>
      </c>
      <c r="AB3641" t="s">
        <v>1176</v>
      </c>
      <c r="AC3641" t="s">
        <v>758</v>
      </c>
      <c r="AD3641" t="s">
        <v>1176</v>
      </c>
      <c r="AE3641" t="s">
        <v>768</v>
      </c>
      <c r="AF3641" t="s">
        <v>882</v>
      </c>
      <c r="AG3641" t="s">
        <v>761</v>
      </c>
      <c r="AH3641" t="s">
        <v>762</v>
      </c>
      <c r="AI3641" t="s">
        <v>883</v>
      </c>
      <c r="AJ3641">
        <v>192.15</v>
      </c>
      <c r="AK3641">
        <v>0</v>
      </c>
      <c r="AL3641">
        <v>0</v>
      </c>
      <c r="AM3641" t="s">
        <v>764</v>
      </c>
      <c r="AN3641" t="s">
        <v>764</v>
      </c>
      <c r="AO3641" t="s">
        <v>764</v>
      </c>
    </row>
    <row r="3642" spans="1:41" x14ac:dyDescent="0.35">
      <c r="A3642">
        <v>1025026</v>
      </c>
      <c r="B3642" t="s">
        <v>740</v>
      </c>
      <c r="C3642" t="s">
        <v>741</v>
      </c>
      <c r="D3642" t="s">
        <v>408</v>
      </c>
      <c r="E3642" t="s">
        <v>458</v>
      </c>
      <c r="F3642" t="s">
        <v>857</v>
      </c>
      <c r="G3642">
        <v>2021</v>
      </c>
      <c r="H3642">
        <v>3</v>
      </c>
      <c r="I3642" t="s">
        <v>858</v>
      </c>
      <c r="J3642" s="29">
        <v>44286</v>
      </c>
      <c r="K3642" t="s">
        <v>744</v>
      </c>
      <c r="L3642" t="s">
        <v>745</v>
      </c>
      <c r="M3642" t="s">
        <v>859</v>
      </c>
      <c r="N3642" t="s">
        <v>860</v>
      </c>
      <c r="O3642" t="s">
        <v>861</v>
      </c>
      <c r="P3642" t="s">
        <v>673</v>
      </c>
      <c r="Q3642" t="s">
        <v>749</v>
      </c>
      <c r="R3642" t="s">
        <v>376</v>
      </c>
      <c r="S3642" t="s">
        <v>1042</v>
      </c>
      <c r="T3642" t="s">
        <v>751</v>
      </c>
      <c r="U3642" t="s">
        <v>752</v>
      </c>
      <c r="V3642" t="s">
        <v>753</v>
      </c>
      <c r="W3642" t="s">
        <v>459</v>
      </c>
      <c r="X3642" t="s">
        <v>1187</v>
      </c>
      <c r="Y3642" t="s">
        <v>755</v>
      </c>
      <c r="Z3642" t="s">
        <v>380</v>
      </c>
      <c r="AA3642" t="s">
        <v>1175</v>
      </c>
      <c r="AB3642" t="s">
        <v>1176</v>
      </c>
      <c r="AC3642" t="s">
        <v>758</v>
      </c>
      <c r="AD3642" t="s">
        <v>1176</v>
      </c>
      <c r="AE3642" t="s">
        <v>768</v>
      </c>
      <c r="AF3642" t="s">
        <v>882</v>
      </c>
      <c r="AG3642" t="s">
        <v>761</v>
      </c>
      <c r="AH3642" t="s">
        <v>762</v>
      </c>
      <c r="AI3642" t="s">
        <v>883</v>
      </c>
      <c r="AJ3642">
        <v>490.67</v>
      </c>
      <c r="AK3642">
        <v>0</v>
      </c>
      <c r="AL3642">
        <v>0</v>
      </c>
      <c r="AM3642" t="s">
        <v>764</v>
      </c>
      <c r="AN3642" t="s">
        <v>764</v>
      </c>
      <c r="AO3642" t="s">
        <v>764</v>
      </c>
    </row>
    <row r="3643" spans="1:41" x14ac:dyDescent="0.35">
      <c r="A3643">
        <v>1060736</v>
      </c>
      <c r="B3643" t="s">
        <v>740</v>
      </c>
      <c r="C3643" t="s">
        <v>741</v>
      </c>
      <c r="D3643" t="s">
        <v>408</v>
      </c>
      <c r="E3643" t="s">
        <v>456</v>
      </c>
      <c r="F3643" t="s">
        <v>857</v>
      </c>
      <c r="G3643">
        <v>2021</v>
      </c>
      <c r="H3643">
        <v>3</v>
      </c>
      <c r="I3643" t="s">
        <v>858</v>
      </c>
      <c r="J3643" s="29">
        <v>44286</v>
      </c>
      <c r="K3643" t="s">
        <v>744</v>
      </c>
      <c r="L3643" t="s">
        <v>745</v>
      </c>
      <c r="M3643" t="s">
        <v>859</v>
      </c>
      <c r="N3643" t="s">
        <v>860</v>
      </c>
      <c r="O3643" t="s">
        <v>861</v>
      </c>
      <c r="P3643" t="s">
        <v>673</v>
      </c>
      <c r="Q3643" t="s">
        <v>749</v>
      </c>
      <c r="R3643" t="s">
        <v>376</v>
      </c>
      <c r="S3643" t="s">
        <v>1042</v>
      </c>
      <c r="T3643" t="s">
        <v>751</v>
      </c>
      <c r="U3643" t="s">
        <v>752</v>
      </c>
      <c r="V3643" t="s">
        <v>753</v>
      </c>
      <c r="W3643" t="s">
        <v>457</v>
      </c>
      <c r="X3643" t="s">
        <v>1181</v>
      </c>
      <c r="Y3643" t="s">
        <v>755</v>
      </c>
      <c r="Z3643" t="s">
        <v>380</v>
      </c>
      <c r="AA3643" t="s">
        <v>1175</v>
      </c>
      <c r="AB3643" t="s">
        <v>1176</v>
      </c>
      <c r="AC3643" t="s">
        <v>758</v>
      </c>
      <c r="AD3643" t="s">
        <v>1176</v>
      </c>
      <c r="AE3643" t="s">
        <v>768</v>
      </c>
      <c r="AF3643" t="s">
        <v>882</v>
      </c>
      <c r="AG3643" t="s">
        <v>761</v>
      </c>
      <c r="AH3643" t="s">
        <v>762</v>
      </c>
      <c r="AI3643" t="s">
        <v>883</v>
      </c>
      <c r="AJ3643">
        <v>83.47</v>
      </c>
      <c r="AK3643">
        <v>0</v>
      </c>
      <c r="AL3643">
        <v>0</v>
      </c>
      <c r="AM3643" t="s">
        <v>764</v>
      </c>
      <c r="AN3643" t="s">
        <v>764</v>
      </c>
      <c r="AO3643" t="s">
        <v>764</v>
      </c>
    </row>
    <row r="3644" spans="1:41" x14ac:dyDescent="0.35">
      <c r="A3644">
        <v>1025025</v>
      </c>
      <c r="B3644" t="s">
        <v>740</v>
      </c>
      <c r="C3644" t="s">
        <v>741</v>
      </c>
      <c r="D3644" t="s">
        <v>408</v>
      </c>
      <c r="E3644" t="s">
        <v>454</v>
      </c>
      <c r="F3644" t="s">
        <v>857</v>
      </c>
      <c r="G3644">
        <v>2021</v>
      </c>
      <c r="H3644">
        <v>3</v>
      </c>
      <c r="I3644" t="s">
        <v>858</v>
      </c>
      <c r="J3644" s="29">
        <v>44286</v>
      </c>
      <c r="K3644" t="s">
        <v>744</v>
      </c>
      <c r="L3644" t="s">
        <v>745</v>
      </c>
      <c r="M3644" t="s">
        <v>859</v>
      </c>
      <c r="N3644" t="s">
        <v>860</v>
      </c>
      <c r="O3644" t="s">
        <v>861</v>
      </c>
      <c r="P3644" t="s">
        <v>673</v>
      </c>
      <c r="Q3644" t="s">
        <v>749</v>
      </c>
      <c r="R3644" t="s">
        <v>376</v>
      </c>
      <c r="S3644" t="s">
        <v>1042</v>
      </c>
      <c r="T3644" t="s">
        <v>751</v>
      </c>
      <c r="U3644" t="s">
        <v>752</v>
      </c>
      <c r="V3644" t="s">
        <v>753</v>
      </c>
      <c r="W3644" t="s">
        <v>455</v>
      </c>
      <c r="X3644" t="s">
        <v>1198</v>
      </c>
      <c r="Y3644" t="s">
        <v>755</v>
      </c>
      <c r="Z3644" t="s">
        <v>380</v>
      </c>
      <c r="AA3644" t="s">
        <v>1175</v>
      </c>
      <c r="AB3644" t="s">
        <v>1176</v>
      </c>
      <c r="AC3644" t="s">
        <v>758</v>
      </c>
      <c r="AD3644" t="s">
        <v>1176</v>
      </c>
      <c r="AE3644" t="s">
        <v>768</v>
      </c>
      <c r="AF3644" t="s">
        <v>882</v>
      </c>
      <c r="AG3644" t="s">
        <v>761</v>
      </c>
      <c r="AH3644" t="s">
        <v>762</v>
      </c>
      <c r="AI3644" t="s">
        <v>883</v>
      </c>
      <c r="AJ3644">
        <v>58.22</v>
      </c>
      <c r="AK3644">
        <v>0</v>
      </c>
      <c r="AL3644">
        <v>0</v>
      </c>
      <c r="AM3644" t="s">
        <v>764</v>
      </c>
      <c r="AN3644" t="s">
        <v>764</v>
      </c>
      <c r="AO3644" t="s">
        <v>764</v>
      </c>
    </row>
    <row r="3645" spans="1:41" x14ac:dyDescent="0.35">
      <c r="A3645">
        <v>1025024</v>
      </c>
      <c r="B3645" t="s">
        <v>740</v>
      </c>
      <c r="C3645" t="s">
        <v>741</v>
      </c>
      <c r="D3645" t="s">
        <v>408</v>
      </c>
      <c r="E3645" t="s">
        <v>452</v>
      </c>
      <c r="F3645" t="s">
        <v>857</v>
      </c>
      <c r="G3645">
        <v>2021</v>
      </c>
      <c r="H3645">
        <v>3</v>
      </c>
      <c r="I3645" t="s">
        <v>858</v>
      </c>
      <c r="J3645" s="29">
        <v>44286</v>
      </c>
      <c r="K3645" t="s">
        <v>744</v>
      </c>
      <c r="L3645" t="s">
        <v>745</v>
      </c>
      <c r="M3645" t="s">
        <v>862</v>
      </c>
      <c r="N3645" t="s">
        <v>863</v>
      </c>
      <c r="O3645" t="s">
        <v>844</v>
      </c>
      <c r="P3645" t="s">
        <v>673</v>
      </c>
      <c r="Q3645" t="s">
        <v>749</v>
      </c>
      <c r="R3645" t="s">
        <v>376</v>
      </c>
      <c r="S3645" t="s">
        <v>1042</v>
      </c>
      <c r="T3645" t="s">
        <v>751</v>
      </c>
      <c r="U3645" t="s">
        <v>752</v>
      </c>
      <c r="V3645" t="s">
        <v>753</v>
      </c>
      <c r="W3645" t="s">
        <v>453</v>
      </c>
      <c r="X3645" t="s">
        <v>1188</v>
      </c>
      <c r="Y3645" t="s">
        <v>755</v>
      </c>
      <c r="Z3645" t="s">
        <v>380</v>
      </c>
      <c r="AA3645" t="s">
        <v>1175</v>
      </c>
      <c r="AB3645" t="s">
        <v>1176</v>
      </c>
      <c r="AC3645" t="s">
        <v>758</v>
      </c>
      <c r="AD3645" t="s">
        <v>1176</v>
      </c>
      <c r="AE3645" t="s">
        <v>768</v>
      </c>
      <c r="AF3645" t="s">
        <v>882</v>
      </c>
      <c r="AG3645" t="s">
        <v>761</v>
      </c>
      <c r="AH3645" t="s">
        <v>762</v>
      </c>
      <c r="AI3645" t="s">
        <v>883</v>
      </c>
      <c r="AJ3645">
        <v>14.23</v>
      </c>
      <c r="AK3645">
        <v>0</v>
      </c>
      <c r="AL3645">
        <v>0</v>
      </c>
      <c r="AM3645" t="s">
        <v>764</v>
      </c>
      <c r="AN3645" t="s">
        <v>764</v>
      </c>
      <c r="AO3645" t="s">
        <v>764</v>
      </c>
    </row>
    <row r="3646" spans="1:41" x14ac:dyDescent="0.35">
      <c r="A3646">
        <v>1025024</v>
      </c>
      <c r="B3646" t="s">
        <v>740</v>
      </c>
      <c r="C3646" t="s">
        <v>741</v>
      </c>
      <c r="D3646" t="s">
        <v>408</v>
      </c>
      <c r="E3646" t="s">
        <v>452</v>
      </c>
      <c r="F3646" t="s">
        <v>857</v>
      </c>
      <c r="G3646">
        <v>2021</v>
      </c>
      <c r="H3646">
        <v>3</v>
      </c>
      <c r="I3646" t="s">
        <v>858</v>
      </c>
      <c r="J3646" s="29">
        <v>44286</v>
      </c>
      <c r="K3646" t="s">
        <v>744</v>
      </c>
      <c r="L3646" t="s">
        <v>745</v>
      </c>
      <c r="M3646" t="s">
        <v>859</v>
      </c>
      <c r="N3646" t="s">
        <v>860</v>
      </c>
      <c r="O3646" t="s">
        <v>861</v>
      </c>
      <c r="P3646" t="s">
        <v>673</v>
      </c>
      <c r="Q3646" t="s">
        <v>749</v>
      </c>
      <c r="R3646" t="s">
        <v>376</v>
      </c>
      <c r="S3646" t="s">
        <v>1042</v>
      </c>
      <c r="T3646" t="s">
        <v>751</v>
      </c>
      <c r="U3646" t="s">
        <v>752</v>
      </c>
      <c r="V3646" t="s">
        <v>753</v>
      </c>
      <c r="W3646" t="s">
        <v>453</v>
      </c>
      <c r="X3646" t="s">
        <v>1188</v>
      </c>
      <c r="Y3646" t="s">
        <v>755</v>
      </c>
      <c r="Z3646" t="s">
        <v>380</v>
      </c>
      <c r="AA3646" t="s">
        <v>1175</v>
      </c>
      <c r="AB3646" t="s">
        <v>1176</v>
      </c>
      <c r="AC3646" t="s">
        <v>758</v>
      </c>
      <c r="AD3646" t="s">
        <v>1176</v>
      </c>
      <c r="AE3646" t="s">
        <v>768</v>
      </c>
      <c r="AF3646" t="s">
        <v>882</v>
      </c>
      <c r="AG3646" t="s">
        <v>761</v>
      </c>
      <c r="AH3646" t="s">
        <v>762</v>
      </c>
      <c r="AI3646" t="s">
        <v>883</v>
      </c>
      <c r="AJ3646">
        <v>600.34</v>
      </c>
      <c r="AK3646">
        <v>0</v>
      </c>
      <c r="AL3646">
        <v>0</v>
      </c>
      <c r="AM3646" t="s">
        <v>764</v>
      </c>
      <c r="AN3646" t="s">
        <v>764</v>
      </c>
      <c r="AO3646" t="s">
        <v>764</v>
      </c>
    </row>
    <row r="3647" spans="1:41" x14ac:dyDescent="0.35">
      <c r="A3647">
        <v>1060735</v>
      </c>
      <c r="B3647" t="s">
        <v>740</v>
      </c>
      <c r="C3647" t="s">
        <v>741</v>
      </c>
      <c r="D3647" t="s">
        <v>408</v>
      </c>
      <c r="E3647" t="s">
        <v>450</v>
      </c>
      <c r="F3647" t="s">
        <v>857</v>
      </c>
      <c r="G3647">
        <v>2021</v>
      </c>
      <c r="H3647">
        <v>3</v>
      </c>
      <c r="I3647" t="s">
        <v>858</v>
      </c>
      <c r="J3647" s="29">
        <v>44286</v>
      </c>
      <c r="K3647" t="s">
        <v>744</v>
      </c>
      <c r="L3647" t="s">
        <v>745</v>
      </c>
      <c r="M3647" t="s">
        <v>859</v>
      </c>
      <c r="N3647" t="s">
        <v>860</v>
      </c>
      <c r="O3647" t="s">
        <v>861</v>
      </c>
      <c r="P3647" t="s">
        <v>673</v>
      </c>
      <c r="Q3647" t="s">
        <v>749</v>
      </c>
      <c r="R3647" t="s">
        <v>376</v>
      </c>
      <c r="S3647" t="s">
        <v>1042</v>
      </c>
      <c r="T3647" t="s">
        <v>751</v>
      </c>
      <c r="U3647" t="s">
        <v>752</v>
      </c>
      <c r="V3647" t="s">
        <v>753</v>
      </c>
      <c r="W3647" t="s">
        <v>451</v>
      </c>
      <c r="X3647" t="s">
        <v>1186</v>
      </c>
      <c r="Y3647" t="s">
        <v>755</v>
      </c>
      <c r="Z3647" t="s">
        <v>380</v>
      </c>
      <c r="AA3647" t="s">
        <v>1175</v>
      </c>
      <c r="AB3647" t="s">
        <v>1176</v>
      </c>
      <c r="AC3647" t="s">
        <v>758</v>
      </c>
      <c r="AD3647" t="s">
        <v>1176</v>
      </c>
      <c r="AE3647" t="s">
        <v>768</v>
      </c>
      <c r="AF3647" t="s">
        <v>882</v>
      </c>
      <c r="AG3647" t="s">
        <v>761</v>
      </c>
      <c r="AH3647" t="s">
        <v>762</v>
      </c>
      <c r="AI3647" t="s">
        <v>883</v>
      </c>
      <c r="AJ3647">
        <v>59.96</v>
      </c>
      <c r="AK3647">
        <v>0</v>
      </c>
      <c r="AL3647">
        <v>0</v>
      </c>
      <c r="AM3647" t="s">
        <v>764</v>
      </c>
      <c r="AN3647" t="s">
        <v>764</v>
      </c>
      <c r="AO3647" t="s">
        <v>764</v>
      </c>
    </row>
    <row r="3648" spans="1:41" x14ac:dyDescent="0.35">
      <c r="A3648">
        <v>1025022</v>
      </c>
      <c r="B3648" t="s">
        <v>740</v>
      </c>
      <c r="C3648" t="s">
        <v>741</v>
      </c>
      <c r="D3648" t="s">
        <v>408</v>
      </c>
      <c r="E3648" t="s">
        <v>448</v>
      </c>
      <c r="F3648" t="s">
        <v>857</v>
      </c>
      <c r="G3648">
        <v>2021</v>
      </c>
      <c r="H3648">
        <v>3</v>
      </c>
      <c r="I3648" t="s">
        <v>858</v>
      </c>
      <c r="J3648" s="29">
        <v>44286</v>
      </c>
      <c r="K3648" t="s">
        <v>744</v>
      </c>
      <c r="L3648" t="s">
        <v>745</v>
      </c>
      <c r="M3648" t="s">
        <v>859</v>
      </c>
      <c r="N3648" t="s">
        <v>860</v>
      </c>
      <c r="O3648" t="s">
        <v>861</v>
      </c>
      <c r="P3648" t="s">
        <v>673</v>
      </c>
      <c r="Q3648" t="s">
        <v>749</v>
      </c>
      <c r="R3648" t="s">
        <v>376</v>
      </c>
      <c r="S3648" t="s">
        <v>1042</v>
      </c>
      <c r="T3648" t="s">
        <v>751</v>
      </c>
      <c r="U3648" t="s">
        <v>752</v>
      </c>
      <c r="V3648" t="s">
        <v>753</v>
      </c>
      <c r="W3648" t="s">
        <v>449</v>
      </c>
      <c r="X3648" t="s">
        <v>1196</v>
      </c>
      <c r="Y3648" t="s">
        <v>755</v>
      </c>
      <c r="Z3648" t="s">
        <v>380</v>
      </c>
      <c r="AA3648" t="s">
        <v>1175</v>
      </c>
      <c r="AB3648" t="s">
        <v>1176</v>
      </c>
      <c r="AC3648" t="s">
        <v>758</v>
      </c>
      <c r="AD3648" t="s">
        <v>1176</v>
      </c>
      <c r="AE3648" t="s">
        <v>768</v>
      </c>
      <c r="AF3648" t="s">
        <v>882</v>
      </c>
      <c r="AG3648" t="s">
        <v>761</v>
      </c>
      <c r="AH3648" t="s">
        <v>762</v>
      </c>
      <c r="AI3648" t="s">
        <v>883</v>
      </c>
      <c r="AJ3648">
        <v>220.36</v>
      </c>
      <c r="AK3648">
        <v>0</v>
      </c>
      <c r="AL3648">
        <v>0</v>
      </c>
      <c r="AM3648" t="s">
        <v>764</v>
      </c>
      <c r="AN3648" t="s">
        <v>764</v>
      </c>
      <c r="AO3648" t="s">
        <v>764</v>
      </c>
    </row>
    <row r="3649" spans="1:41" x14ac:dyDescent="0.35">
      <c r="A3649">
        <v>1025020</v>
      </c>
      <c r="B3649" t="s">
        <v>740</v>
      </c>
      <c r="C3649" t="s">
        <v>741</v>
      </c>
      <c r="D3649" t="s">
        <v>408</v>
      </c>
      <c r="E3649" t="s">
        <v>446</v>
      </c>
      <c r="F3649" t="s">
        <v>857</v>
      </c>
      <c r="G3649">
        <v>2021</v>
      </c>
      <c r="H3649">
        <v>3</v>
      </c>
      <c r="I3649" t="s">
        <v>858</v>
      </c>
      <c r="J3649" s="29">
        <v>44286</v>
      </c>
      <c r="K3649" t="s">
        <v>744</v>
      </c>
      <c r="L3649" t="s">
        <v>745</v>
      </c>
      <c r="M3649" t="s">
        <v>859</v>
      </c>
      <c r="N3649" t="s">
        <v>860</v>
      </c>
      <c r="O3649" t="s">
        <v>861</v>
      </c>
      <c r="P3649" t="s">
        <v>673</v>
      </c>
      <c r="Q3649" t="s">
        <v>749</v>
      </c>
      <c r="R3649" t="s">
        <v>376</v>
      </c>
      <c r="S3649" t="s">
        <v>1042</v>
      </c>
      <c r="T3649" t="s">
        <v>751</v>
      </c>
      <c r="U3649" t="s">
        <v>752</v>
      </c>
      <c r="V3649" t="s">
        <v>753</v>
      </c>
      <c r="W3649" t="s">
        <v>447</v>
      </c>
      <c r="X3649" t="s">
        <v>1194</v>
      </c>
      <c r="Y3649" t="s">
        <v>755</v>
      </c>
      <c r="Z3649" t="s">
        <v>380</v>
      </c>
      <c r="AA3649" t="s">
        <v>1175</v>
      </c>
      <c r="AB3649" t="s">
        <v>1176</v>
      </c>
      <c r="AC3649" t="s">
        <v>758</v>
      </c>
      <c r="AD3649" t="s">
        <v>1176</v>
      </c>
      <c r="AE3649" t="s">
        <v>768</v>
      </c>
      <c r="AF3649" t="s">
        <v>882</v>
      </c>
      <c r="AG3649" t="s">
        <v>761</v>
      </c>
      <c r="AH3649" t="s">
        <v>762</v>
      </c>
      <c r="AI3649" t="s">
        <v>883</v>
      </c>
      <c r="AJ3649">
        <v>895.3</v>
      </c>
      <c r="AK3649">
        <v>0</v>
      </c>
      <c r="AL3649">
        <v>0</v>
      </c>
      <c r="AM3649" t="s">
        <v>764</v>
      </c>
      <c r="AN3649" t="s">
        <v>764</v>
      </c>
      <c r="AO3649" t="s">
        <v>764</v>
      </c>
    </row>
    <row r="3650" spans="1:41" x14ac:dyDescent="0.35">
      <c r="A3650">
        <v>1025019</v>
      </c>
      <c r="B3650" t="s">
        <v>740</v>
      </c>
      <c r="C3650" t="s">
        <v>741</v>
      </c>
      <c r="D3650" t="s">
        <v>408</v>
      </c>
      <c r="E3650" t="s">
        <v>444</v>
      </c>
      <c r="F3650" t="s">
        <v>857</v>
      </c>
      <c r="G3650">
        <v>2021</v>
      </c>
      <c r="H3650">
        <v>3</v>
      </c>
      <c r="I3650" t="s">
        <v>858</v>
      </c>
      <c r="J3650" s="29">
        <v>44286</v>
      </c>
      <c r="K3650" t="s">
        <v>744</v>
      </c>
      <c r="L3650" t="s">
        <v>745</v>
      </c>
      <c r="M3650" t="s">
        <v>859</v>
      </c>
      <c r="N3650" t="s">
        <v>860</v>
      </c>
      <c r="O3650" t="s">
        <v>861</v>
      </c>
      <c r="P3650" t="s">
        <v>673</v>
      </c>
      <c r="Q3650" t="s">
        <v>749</v>
      </c>
      <c r="R3650" t="s">
        <v>376</v>
      </c>
      <c r="S3650" t="s">
        <v>1042</v>
      </c>
      <c r="T3650" t="s">
        <v>751</v>
      </c>
      <c r="U3650" t="s">
        <v>752</v>
      </c>
      <c r="V3650" t="s">
        <v>753</v>
      </c>
      <c r="W3650" t="s">
        <v>445</v>
      </c>
      <c r="X3650" t="s">
        <v>1191</v>
      </c>
      <c r="Y3650" t="s">
        <v>755</v>
      </c>
      <c r="Z3650" t="s">
        <v>380</v>
      </c>
      <c r="AA3650" t="s">
        <v>1175</v>
      </c>
      <c r="AB3650" t="s">
        <v>1176</v>
      </c>
      <c r="AC3650" t="s">
        <v>758</v>
      </c>
      <c r="AD3650" t="s">
        <v>1176</v>
      </c>
      <c r="AE3650" t="s">
        <v>768</v>
      </c>
      <c r="AF3650" t="s">
        <v>882</v>
      </c>
      <c r="AG3650" t="s">
        <v>761</v>
      </c>
      <c r="AH3650" t="s">
        <v>762</v>
      </c>
      <c r="AI3650" t="s">
        <v>883</v>
      </c>
      <c r="AJ3650">
        <v>424</v>
      </c>
      <c r="AK3650">
        <v>0</v>
      </c>
      <c r="AL3650">
        <v>0</v>
      </c>
      <c r="AM3650" t="s">
        <v>764</v>
      </c>
      <c r="AN3650" t="s">
        <v>764</v>
      </c>
      <c r="AO3650" t="s">
        <v>764</v>
      </c>
    </row>
    <row r="3651" spans="1:41" x14ac:dyDescent="0.35">
      <c r="A3651">
        <v>1025018</v>
      </c>
      <c r="B3651" t="s">
        <v>740</v>
      </c>
      <c r="C3651" t="s">
        <v>741</v>
      </c>
      <c r="D3651" t="s">
        <v>408</v>
      </c>
      <c r="E3651" t="s">
        <v>442</v>
      </c>
      <c r="F3651" t="s">
        <v>857</v>
      </c>
      <c r="G3651">
        <v>2021</v>
      </c>
      <c r="H3651">
        <v>3</v>
      </c>
      <c r="I3651" t="s">
        <v>858</v>
      </c>
      <c r="J3651" s="29">
        <v>44286</v>
      </c>
      <c r="K3651" t="s">
        <v>744</v>
      </c>
      <c r="L3651" t="s">
        <v>745</v>
      </c>
      <c r="M3651" t="s">
        <v>859</v>
      </c>
      <c r="N3651" t="s">
        <v>860</v>
      </c>
      <c r="O3651" t="s">
        <v>861</v>
      </c>
      <c r="P3651" t="s">
        <v>673</v>
      </c>
      <c r="Q3651" t="s">
        <v>749</v>
      </c>
      <c r="R3651" t="s">
        <v>376</v>
      </c>
      <c r="S3651" t="s">
        <v>1042</v>
      </c>
      <c r="T3651" t="s">
        <v>751</v>
      </c>
      <c r="U3651" t="s">
        <v>752</v>
      </c>
      <c r="V3651" t="s">
        <v>753</v>
      </c>
      <c r="W3651" t="s">
        <v>443</v>
      </c>
      <c r="X3651" t="s">
        <v>1195</v>
      </c>
      <c r="Y3651" t="s">
        <v>755</v>
      </c>
      <c r="Z3651" t="s">
        <v>380</v>
      </c>
      <c r="AA3651" t="s">
        <v>1175</v>
      </c>
      <c r="AB3651" t="s">
        <v>1176</v>
      </c>
      <c r="AC3651" t="s">
        <v>758</v>
      </c>
      <c r="AD3651" t="s">
        <v>1176</v>
      </c>
      <c r="AE3651" t="s">
        <v>768</v>
      </c>
      <c r="AF3651" t="s">
        <v>882</v>
      </c>
      <c r="AG3651" t="s">
        <v>761</v>
      </c>
      <c r="AH3651" t="s">
        <v>762</v>
      </c>
      <c r="AI3651" t="s">
        <v>883</v>
      </c>
      <c r="AJ3651">
        <v>1050.06</v>
      </c>
      <c r="AK3651">
        <v>0</v>
      </c>
      <c r="AL3651">
        <v>0</v>
      </c>
      <c r="AM3651" t="s">
        <v>764</v>
      </c>
      <c r="AN3651" t="s">
        <v>764</v>
      </c>
      <c r="AO3651" t="s">
        <v>764</v>
      </c>
    </row>
    <row r="3652" spans="1:41" x14ac:dyDescent="0.35">
      <c r="A3652">
        <v>1025017</v>
      </c>
      <c r="B3652" t="s">
        <v>740</v>
      </c>
      <c r="C3652" t="s">
        <v>741</v>
      </c>
      <c r="D3652" t="s">
        <v>408</v>
      </c>
      <c r="E3652" t="s">
        <v>440</v>
      </c>
      <c r="F3652" t="s">
        <v>857</v>
      </c>
      <c r="G3652">
        <v>2021</v>
      </c>
      <c r="H3652">
        <v>3</v>
      </c>
      <c r="I3652" t="s">
        <v>858</v>
      </c>
      <c r="J3652" s="29">
        <v>44286</v>
      </c>
      <c r="K3652" t="s">
        <v>744</v>
      </c>
      <c r="L3652" t="s">
        <v>745</v>
      </c>
      <c r="M3652" t="s">
        <v>859</v>
      </c>
      <c r="N3652" t="s">
        <v>860</v>
      </c>
      <c r="O3652" t="s">
        <v>861</v>
      </c>
      <c r="P3652" t="s">
        <v>673</v>
      </c>
      <c r="Q3652" t="s">
        <v>749</v>
      </c>
      <c r="R3652" t="s">
        <v>376</v>
      </c>
      <c r="S3652" t="s">
        <v>1042</v>
      </c>
      <c r="T3652" t="s">
        <v>751</v>
      </c>
      <c r="U3652" t="s">
        <v>752</v>
      </c>
      <c r="V3652" t="s">
        <v>753</v>
      </c>
      <c r="W3652" t="s">
        <v>441</v>
      </c>
      <c r="X3652" t="s">
        <v>1199</v>
      </c>
      <c r="Y3652" t="s">
        <v>755</v>
      </c>
      <c r="Z3652" t="s">
        <v>380</v>
      </c>
      <c r="AA3652" t="s">
        <v>1175</v>
      </c>
      <c r="AB3652" t="s">
        <v>1176</v>
      </c>
      <c r="AC3652" t="s">
        <v>758</v>
      </c>
      <c r="AD3652" t="s">
        <v>1176</v>
      </c>
      <c r="AE3652" t="s">
        <v>768</v>
      </c>
      <c r="AF3652" t="s">
        <v>882</v>
      </c>
      <c r="AG3652" t="s">
        <v>761</v>
      </c>
      <c r="AH3652" t="s">
        <v>762</v>
      </c>
      <c r="AI3652" t="s">
        <v>883</v>
      </c>
      <c r="AJ3652">
        <v>514.11</v>
      </c>
      <c r="AK3652">
        <v>0</v>
      </c>
      <c r="AL3652">
        <v>0</v>
      </c>
      <c r="AM3652" t="s">
        <v>764</v>
      </c>
      <c r="AN3652" t="s">
        <v>764</v>
      </c>
      <c r="AO3652" t="s">
        <v>764</v>
      </c>
    </row>
    <row r="3653" spans="1:41" x14ac:dyDescent="0.35">
      <c r="A3653">
        <v>1025016</v>
      </c>
      <c r="B3653" t="s">
        <v>740</v>
      </c>
      <c r="C3653" t="s">
        <v>741</v>
      </c>
      <c r="D3653" t="s">
        <v>408</v>
      </c>
      <c r="E3653" t="s">
        <v>438</v>
      </c>
      <c r="F3653" t="s">
        <v>857</v>
      </c>
      <c r="G3653">
        <v>2021</v>
      </c>
      <c r="H3653">
        <v>3</v>
      </c>
      <c r="I3653" t="s">
        <v>858</v>
      </c>
      <c r="J3653" s="29">
        <v>44286</v>
      </c>
      <c r="K3653" t="s">
        <v>744</v>
      </c>
      <c r="L3653" t="s">
        <v>745</v>
      </c>
      <c r="M3653" t="s">
        <v>859</v>
      </c>
      <c r="N3653" t="s">
        <v>860</v>
      </c>
      <c r="O3653" t="s">
        <v>861</v>
      </c>
      <c r="P3653" t="s">
        <v>673</v>
      </c>
      <c r="Q3653" t="s">
        <v>749</v>
      </c>
      <c r="R3653" t="s">
        <v>376</v>
      </c>
      <c r="S3653" t="s">
        <v>1042</v>
      </c>
      <c r="T3653" t="s">
        <v>751</v>
      </c>
      <c r="U3653" t="s">
        <v>752</v>
      </c>
      <c r="V3653" t="s">
        <v>753</v>
      </c>
      <c r="W3653" t="s">
        <v>439</v>
      </c>
      <c r="X3653" t="s">
        <v>1197</v>
      </c>
      <c r="Y3653" t="s">
        <v>755</v>
      </c>
      <c r="Z3653" t="s">
        <v>380</v>
      </c>
      <c r="AA3653" t="s">
        <v>1175</v>
      </c>
      <c r="AB3653" t="s">
        <v>1176</v>
      </c>
      <c r="AC3653" t="s">
        <v>758</v>
      </c>
      <c r="AD3653" t="s">
        <v>1176</v>
      </c>
      <c r="AE3653" t="s">
        <v>768</v>
      </c>
      <c r="AF3653" t="s">
        <v>882</v>
      </c>
      <c r="AG3653" t="s">
        <v>761</v>
      </c>
      <c r="AH3653" t="s">
        <v>762</v>
      </c>
      <c r="AI3653" t="s">
        <v>883</v>
      </c>
      <c r="AJ3653">
        <v>453.91</v>
      </c>
      <c r="AK3653">
        <v>0</v>
      </c>
      <c r="AL3653">
        <v>0</v>
      </c>
      <c r="AM3653" t="s">
        <v>764</v>
      </c>
      <c r="AN3653" t="s">
        <v>764</v>
      </c>
      <c r="AO3653" t="s">
        <v>764</v>
      </c>
    </row>
    <row r="3654" spans="1:41" x14ac:dyDescent="0.35">
      <c r="A3654">
        <v>1025014</v>
      </c>
      <c r="B3654" t="s">
        <v>740</v>
      </c>
      <c r="C3654" t="s">
        <v>741</v>
      </c>
      <c r="D3654" t="s">
        <v>408</v>
      </c>
      <c r="E3654" t="s">
        <v>432</v>
      </c>
      <c r="F3654" t="s">
        <v>857</v>
      </c>
      <c r="G3654">
        <v>2021</v>
      </c>
      <c r="H3654">
        <v>3</v>
      </c>
      <c r="I3654" t="s">
        <v>858</v>
      </c>
      <c r="J3654" s="29">
        <v>44286</v>
      </c>
      <c r="K3654" t="s">
        <v>744</v>
      </c>
      <c r="L3654" t="s">
        <v>745</v>
      </c>
      <c r="M3654" t="s">
        <v>859</v>
      </c>
      <c r="N3654" t="s">
        <v>860</v>
      </c>
      <c r="O3654" t="s">
        <v>861</v>
      </c>
      <c r="P3654" t="s">
        <v>673</v>
      </c>
      <c r="Q3654" t="s">
        <v>749</v>
      </c>
      <c r="R3654" t="s">
        <v>376</v>
      </c>
      <c r="S3654" t="s">
        <v>1042</v>
      </c>
      <c r="T3654" t="s">
        <v>751</v>
      </c>
      <c r="U3654" t="s">
        <v>752</v>
      </c>
      <c r="V3654" t="s">
        <v>753</v>
      </c>
      <c r="W3654" t="s">
        <v>433</v>
      </c>
      <c r="X3654" t="s">
        <v>1178</v>
      </c>
      <c r="Y3654" t="s">
        <v>755</v>
      </c>
      <c r="Z3654" t="s">
        <v>380</v>
      </c>
      <c r="AA3654" t="s">
        <v>1175</v>
      </c>
      <c r="AB3654" t="s">
        <v>1176</v>
      </c>
      <c r="AC3654" t="s">
        <v>758</v>
      </c>
      <c r="AD3654" t="s">
        <v>1176</v>
      </c>
      <c r="AE3654" t="s">
        <v>768</v>
      </c>
      <c r="AF3654" t="s">
        <v>882</v>
      </c>
      <c r="AG3654" t="s">
        <v>761</v>
      </c>
      <c r="AH3654" t="s">
        <v>762</v>
      </c>
      <c r="AI3654" t="s">
        <v>883</v>
      </c>
      <c r="AJ3654">
        <v>1779.3</v>
      </c>
      <c r="AK3654">
        <v>0</v>
      </c>
      <c r="AL3654">
        <v>0</v>
      </c>
      <c r="AM3654" t="s">
        <v>764</v>
      </c>
      <c r="AN3654" t="s">
        <v>764</v>
      </c>
      <c r="AO3654" t="s">
        <v>764</v>
      </c>
    </row>
    <row r="3655" spans="1:41" x14ac:dyDescent="0.35">
      <c r="A3655">
        <v>1025013</v>
      </c>
      <c r="B3655" t="s">
        <v>740</v>
      </c>
      <c r="C3655" t="s">
        <v>741</v>
      </c>
      <c r="D3655" t="s">
        <v>408</v>
      </c>
      <c r="E3655" t="s">
        <v>428</v>
      </c>
      <c r="F3655" t="s">
        <v>857</v>
      </c>
      <c r="G3655">
        <v>2021</v>
      </c>
      <c r="H3655">
        <v>3</v>
      </c>
      <c r="I3655" t="s">
        <v>858</v>
      </c>
      <c r="J3655" s="29">
        <v>44286</v>
      </c>
      <c r="K3655" t="s">
        <v>744</v>
      </c>
      <c r="L3655" t="s">
        <v>745</v>
      </c>
      <c r="M3655" t="s">
        <v>859</v>
      </c>
      <c r="N3655" t="s">
        <v>860</v>
      </c>
      <c r="O3655" t="s">
        <v>861</v>
      </c>
      <c r="P3655" t="s">
        <v>673</v>
      </c>
      <c r="Q3655" t="s">
        <v>749</v>
      </c>
      <c r="R3655" t="s">
        <v>376</v>
      </c>
      <c r="S3655" t="s">
        <v>1042</v>
      </c>
      <c r="T3655" t="s">
        <v>751</v>
      </c>
      <c r="U3655" t="s">
        <v>752</v>
      </c>
      <c r="V3655" t="s">
        <v>753</v>
      </c>
      <c r="W3655" t="s">
        <v>429</v>
      </c>
      <c r="X3655" t="s">
        <v>1183</v>
      </c>
      <c r="Y3655" t="s">
        <v>755</v>
      </c>
      <c r="Z3655" t="s">
        <v>380</v>
      </c>
      <c r="AA3655" t="s">
        <v>1175</v>
      </c>
      <c r="AB3655" t="s">
        <v>1176</v>
      </c>
      <c r="AC3655" t="s">
        <v>758</v>
      </c>
      <c r="AD3655" t="s">
        <v>1176</v>
      </c>
      <c r="AE3655" t="s">
        <v>768</v>
      </c>
      <c r="AF3655" t="s">
        <v>882</v>
      </c>
      <c r="AG3655" t="s">
        <v>761</v>
      </c>
      <c r="AH3655" t="s">
        <v>762</v>
      </c>
      <c r="AI3655" t="s">
        <v>883</v>
      </c>
      <c r="AJ3655">
        <v>375.35</v>
      </c>
      <c r="AK3655">
        <v>0</v>
      </c>
      <c r="AL3655">
        <v>0</v>
      </c>
      <c r="AM3655" t="s">
        <v>764</v>
      </c>
      <c r="AN3655" t="s">
        <v>764</v>
      </c>
      <c r="AO3655" t="s">
        <v>764</v>
      </c>
    </row>
    <row r="3656" spans="1:41" x14ac:dyDescent="0.35">
      <c r="A3656">
        <v>1025012</v>
      </c>
      <c r="B3656" t="s">
        <v>740</v>
      </c>
      <c r="C3656" t="s">
        <v>741</v>
      </c>
      <c r="D3656" t="s">
        <v>408</v>
      </c>
      <c r="E3656" t="s">
        <v>426</v>
      </c>
      <c r="F3656" t="s">
        <v>857</v>
      </c>
      <c r="G3656">
        <v>2021</v>
      </c>
      <c r="H3656">
        <v>3</v>
      </c>
      <c r="I3656" t="s">
        <v>858</v>
      </c>
      <c r="J3656" s="29">
        <v>44286</v>
      </c>
      <c r="K3656" t="s">
        <v>744</v>
      </c>
      <c r="L3656" t="s">
        <v>745</v>
      </c>
      <c r="M3656" t="s">
        <v>859</v>
      </c>
      <c r="N3656" t="s">
        <v>860</v>
      </c>
      <c r="O3656" t="s">
        <v>861</v>
      </c>
      <c r="P3656" t="s">
        <v>673</v>
      </c>
      <c r="Q3656" t="s">
        <v>749</v>
      </c>
      <c r="R3656" t="s">
        <v>376</v>
      </c>
      <c r="S3656" t="s">
        <v>1042</v>
      </c>
      <c r="T3656" t="s">
        <v>751</v>
      </c>
      <c r="U3656" t="s">
        <v>752</v>
      </c>
      <c r="V3656" t="s">
        <v>753</v>
      </c>
      <c r="W3656" t="s">
        <v>427</v>
      </c>
      <c r="X3656" t="s">
        <v>1179</v>
      </c>
      <c r="Y3656" t="s">
        <v>755</v>
      </c>
      <c r="Z3656" t="s">
        <v>380</v>
      </c>
      <c r="AA3656" t="s">
        <v>1175</v>
      </c>
      <c r="AB3656" t="s">
        <v>1176</v>
      </c>
      <c r="AC3656" t="s">
        <v>758</v>
      </c>
      <c r="AD3656" t="s">
        <v>1176</v>
      </c>
      <c r="AE3656" t="s">
        <v>768</v>
      </c>
      <c r="AF3656" t="s">
        <v>882</v>
      </c>
      <c r="AG3656" t="s">
        <v>761</v>
      </c>
      <c r="AH3656" t="s">
        <v>762</v>
      </c>
      <c r="AI3656" t="s">
        <v>883</v>
      </c>
      <c r="AJ3656">
        <v>1318.41</v>
      </c>
      <c r="AK3656">
        <v>0</v>
      </c>
      <c r="AL3656">
        <v>0</v>
      </c>
      <c r="AM3656" t="s">
        <v>764</v>
      </c>
      <c r="AN3656" t="s">
        <v>764</v>
      </c>
      <c r="AO3656" t="s">
        <v>764</v>
      </c>
    </row>
    <row r="3657" spans="1:41" x14ac:dyDescent="0.35">
      <c r="A3657">
        <v>1025011</v>
      </c>
      <c r="B3657" t="s">
        <v>740</v>
      </c>
      <c r="C3657" t="s">
        <v>741</v>
      </c>
      <c r="D3657" t="s">
        <v>408</v>
      </c>
      <c r="E3657" t="s">
        <v>424</v>
      </c>
      <c r="F3657" t="s">
        <v>857</v>
      </c>
      <c r="G3657">
        <v>2021</v>
      </c>
      <c r="H3657">
        <v>3</v>
      </c>
      <c r="I3657" t="s">
        <v>858</v>
      </c>
      <c r="J3657" s="29">
        <v>44286</v>
      </c>
      <c r="K3657" t="s">
        <v>744</v>
      </c>
      <c r="L3657" t="s">
        <v>745</v>
      </c>
      <c r="M3657" t="s">
        <v>859</v>
      </c>
      <c r="N3657" t="s">
        <v>860</v>
      </c>
      <c r="O3657" t="s">
        <v>861</v>
      </c>
      <c r="P3657" t="s">
        <v>673</v>
      </c>
      <c r="Q3657" t="s">
        <v>749</v>
      </c>
      <c r="R3657" t="s">
        <v>376</v>
      </c>
      <c r="S3657" t="s">
        <v>1042</v>
      </c>
      <c r="T3657" t="s">
        <v>751</v>
      </c>
      <c r="U3657" t="s">
        <v>752</v>
      </c>
      <c r="V3657" t="s">
        <v>753</v>
      </c>
      <c r="W3657" t="s">
        <v>425</v>
      </c>
      <c r="X3657" t="s">
        <v>1200</v>
      </c>
      <c r="Y3657" t="s">
        <v>755</v>
      </c>
      <c r="Z3657" t="s">
        <v>380</v>
      </c>
      <c r="AA3657" t="s">
        <v>1175</v>
      </c>
      <c r="AB3657" t="s">
        <v>1176</v>
      </c>
      <c r="AC3657" t="s">
        <v>758</v>
      </c>
      <c r="AD3657" t="s">
        <v>1176</v>
      </c>
      <c r="AE3657" t="s">
        <v>768</v>
      </c>
      <c r="AF3657" t="s">
        <v>882</v>
      </c>
      <c r="AG3657" t="s">
        <v>761</v>
      </c>
      <c r="AH3657" t="s">
        <v>762</v>
      </c>
      <c r="AI3657" t="s">
        <v>883</v>
      </c>
      <c r="AJ3657">
        <v>363.8</v>
      </c>
      <c r="AK3657">
        <v>0</v>
      </c>
      <c r="AL3657">
        <v>0</v>
      </c>
      <c r="AM3657" t="s">
        <v>764</v>
      </c>
      <c r="AN3657" t="s">
        <v>764</v>
      </c>
      <c r="AO3657" t="s">
        <v>764</v>
      </c>
    </row>
    <row r="3658" spans="1:41" x14ac:dyDescent="0.35">
      <c r="A3658">
        <v>1025010</v>
      </c>
      <c r="B3658" t="s">
        <v>740</v>
      </c>
      <c r="C3658" t="s">
        <v>741</v>
      </c>
      <c r="D3658" t="s">
        <v>408</v>
      </c>
      <c r="E3658" t="s">
        <v>422</v>
      </c>
      <c r="F3658" t="s">
        <v>857</v>
      </c>
      <c r="G3658">
        <v>2021</v>
      </c>
      <c r="H3658">
        <v>3</v>
      </c>
      <c r="I3658" t="s">
        <v>858</v>
      </c>
      <c r="J3658" s="29">
        <v>44286</v>
      </c>
      <c r="K3658" t="s">
        <v>744</v>
      </c>
      <c r="L3658" t="s">
        <v>745</v>
      </c>
      <c r="M3658" t="s">
        <v>859</v>
      </c>
      <c r="N3658" t="s">
        <v>860</v>
      </c>
      <c r="O3658" t="s">
        <v>861</v>
      </c>
      <c r="P3658" t="s">
        <v>673</v>
      </c>
      <c r="Q3658" t="s">
        <v>749</v>
      </c>
      <c r="R3658" t="s">
        <v>376</v>
      </c>
      <c r="S3658" t="s">
        <v>1042</v>
      </c>
      <c r="T3658" t="s">
        <v>751</v>
      </c>
      <c r="U3658" t="s">
        <v>752</v>
      </c>
      <c r="V3658" t="s">
        <v>753</v>
      </c>
      <c r="W3658" t="s">
        <v>423</v>
      </c>
      <c r="X3658" t="s">
        <v>1203</v>
      </c>
      <c r="Y3658" t="s">
        <v>755</v>
      </c>
      <c r="Z3658" t="s">
        <v>380</v>
      </c>
      <c r="AA3658" t="s">
        <v>1175</v>
      </c>
      <c r="AB3658" t="s">
        <v>1176</v>
      </c>
      <c r="AC3658" t="s">
        <v>758</v>
      </c>
      <c r="AD3658" t="s">
        <v>1176</v>
      </c>
      <c r="AE3658" t="s">
        <v>768</v>
      </c>
      <c r="AF3658" t="s">
        <v>882</v>
      </c>
      <c r="AG3658" t="s">
        <v>761</v>
      </c>
      <c r="AH3658" t="s">
        <v>762</v>
      </c>
      <c r="AI3658" t="s">
        <v>883</v>
      </c>
      <c r="AJ3658">
        <v>160.47</v>
      </c>
      <c r="AK3658">
        <v>0</v>
      </c>
      <c r="AL3658">
        <v>0</v>
      </c>
      <c r="AM3658" t="s">
        <v>764</v>
      </c>
      <c r="AN3658" t="s">
        <v>764</v>
      </c>
      <c r="AO3658" t="s">
        <v>764</v>
      </c>
    </row>
    <row r="3659" spans="1:41" x14ac:dyDescent="0.35">
      <c r="A3659">
        <v>1025009</v>
      </c>
      <c r="B3659" t="s">
        <v>740</v>
      </c>
      <c r="C3659" t="s">
        <v>741</v>
      </c>
      <c r="D3659" t="s">
        <v>408</v>
      </c>
      <c r="E3659" t="s">
        <v>420</v>
      </c>
      <c r="F3659" t="s">
        <v>857</v>
      </c>
      <c r="G3659">
        <v>2021</v>
      </c>
      <c r="H3659">
        <v>3</v>
      </c>
      <c r="I3659" t="s">
        <v>858</v>
      </c>
      <c r="J3659" s="29">
        <v>44286</v>
      </c>
      <c r="K3659" t="s">
        <v>744</v>
      </c>
      <c r="L3659" t="s">
        <v>745</v>
      </c>
      <c r="M3659" t="s">
        <v>859</v>
      </c>
      <c r="N3659" t="s">
        <v>860</v>
      </c>
      <c r="O3659" t="s">
        <v>861</v>
      </c>
      <c r="P3659" t="s">
        <v>673</v>
      </c>
      <c r="Q3659" t="s">
        <v>749</v>
      </c>
      <c r="R3659" t="s">
        <v>376</v>
      </c>
      <c r="S3659" t="s">
        <v>1042</v>
      </c>
      <c r="T3659" t="s">
        <v>751</v>
      </c>
      <c r="U3659" t="s">
        <v>752</v>
      </c>
      <c r="V3659" t="s">
        <v>753</v>
      </c>
      <c r="W3659" t="s">
        <v>421</v>
      </c>
      <c r="X3659" t="s">
        <v>1205</v>
      </c>
      <c r="Y3659" t="s">
        <v>755</v>
      </c>
      <c r="Z3659" t="s">
        <v>380</v>
      </c>
      <c r="AA3659" t="s">
        <v>1175</v>
      </c>
      <c r="AB3659" t="s">
        <v>1176</v>
      </c>
      <c r="AC3659" t="s">
        <v>758</v>
      </c>
      <c r="AD3659" t="s">
        <v>1176</v>
      </c>
      <c r="AE3659" t="s">
        <v>768</v>
      </c>
      <c r="AF3659" t="s">
        <v>882</v>
      </c>
      <c r="AG3659" t="s">
        <v>761</v>
      </c>
      <c r="AH3659" t="s">
        <v>762</v>
      </c>
      <c r="AI3659" t="s">
        <v>883</v>
      </c>
      <c r="AJ3659">
        <v>73.819999999999993</v>
      </c>
      <c r="AK3659">
        <v>0</v>
      </c>
      <c r="AL3659">
        <v>0</v>
      </c>
      <c r="AM3659" t="s">
        <v>764</v>
      </c>
      <c r="AN3659" t="s">
        <v>764</v>
      </c>
      <c r="AO3659" t="s">
        <v>764</v>
      </c>
    </row>
    <row r="3660" spans="1:41" x14ac:dyDescent="0.35">
      <c r="A3660">
        <v>1025007</v>
      </c>
      <c r="B3660" t="s">
        <v>740</v>
      </c>
      <c r="C3660" t="s">
        <v>741</v>
      </c>
      <c r="D3660" t="s">
        <v>408</v>
      </c>
      <c r="E3660" t="s">
        <v>416</v>
      </c>
      <c r="F3660" t="s">
        <v>857</v>
      </c>
      <c r="G3660">
        <v>2021</v>
      </c>
      <c r="H3660">
        <v>3</v>
      </c>
      <c r="I3660" t="s">
        <v>858</v>
      </c>
      <c r="J3660" s="29">
        <v>44286</v>
      </c>
      <c r="K3660" t="s">
        <v>744</v>
      </c>
      <c r="L3660" t="s">
        <v>745</v>
      </c>
      <c r="M3660" t="s">
        <v>859</v>
      </c>
      <c r="N3660" t="s">
        <v>860</v>
      </c>
      <c r="O3660" t="s">
        <v>861</v>
      </c>
      <c r="P3660" t="s">
        <v>673</v>
      </c>
      <c r="Q3660" t="s">
        <v>749</v>
      </c>
      <c r="R3660" t="s">
        <v>376</v>
      </c>
      <c r="S3660" t="s">
        <v>1042</v>
      </c>
      <c r="T3660" t="s">
        <v>751</v>
      </c>
      <c r="U3660" t="s">
        <v>752</v>
      </c>
      <c r="V3660" t="s">
        <v>753</v>
      </c>
      <c r="W3660" t="s">
        <v>417</v>
      </c>
      <c r="X3660" t="s">
        <v>1201</v>
      </c>
      <c r="Y3660" t="s">
        <v>755</v>
      </c>
      <c r="Z3660" t="s">
        <v>380</v>
      </c>
      <c r="AA3660" t="s">
        <v>1175</v>
      </c>
      <c r="AB3660" t="s">
        <v>1176</v>
      </c>
      <c r="AC3660" t="s">
        <v>758</v>
      </c>
      <c r="AD3660" t="s">
        <v>1176</v>
      </c>
      <c r="AE3660" t="s">
        <v>768</v>
      </c>
      <c r="AF3660" t="s">
        <v>882</v>
      </c>
      <c r="AG3660" t="s">
        <v>761</v>
      </c>
      <c r="AH3660" t="s">
        <v>762</v>
      </c>
      <c r="AI3660" t="s">
        <v>883</v>
      </c>
      <c r="AJ3660">
        <v>70.2</v>
      </c>
      <c r="AK3660">
        <v>0</v>
      </c>
      <c r="AL3660">
        <v>0</v>
      </c>
      <c r="AM3660" t="s">
        <v>764</v>
      </c>
      <c r="AN3660" t="s">
        <v>764</v>
      </c>
      <c r="AO3660" t="s">
        <v>764</v>
      </c>
    </row>
    <row r="3661" spans="1:41" x14ac:dyDescent="0.35">
      <c r="A3661">
        <v>1025005</v>
      </c>
      <c r="B3661" t="s">
        <v>740</v>
      </c>
      <c r="C3661" t="s">
        <v>741</v>
      </c>
      <c r="D3661" t="s">
        <v>408</v>
      </c>
      <c r="E3661" t="s">
        <v>412</v>
      </c>
      <c r="F3661" t="s">
        <v>857</v>
      </c>
      <c r="G3661">
        <v>2021</v>
      </c>
      <c r="H3661">
        <v>3</v>
      </c>
      <c r="I3661" t="s">
        <v>858</v>
      </c>
      <c r="J3661" s="29">
        <v>44286</v>
      </c>
      <c r="K3661" t="s">
        <v>744</v>
      </c>
      <c r="L3661" t="s">
        <v>745</v>
      </c>
      <c r="M3661" t="s">
        <v>859</v>
      </c>
      <c r="N3661" t="s">
        <v>860</v>
      </c>
      <c r="O3661" t="s">
        <v>861</v>
      </c>
      <c r="P3661" t="s">
        <v>673</v>
      </c>
      <c r="Q3661" t="s">
        <v>749</v>
      </c>
      <c r="R3661" t="s">
        <v>376</v>
      </c>
      <c r="S3661" t="s">
        <v>1042</v>
      </c>
      <c r="T3661" t="s">
        <v>751</v>
      </c>
      <c r="U3661" t="s">
        <v>752</v>
      </c>
      <c r="V3661" t="s">
        <v>753</v>
      </c>
      <c r="W3661" t="s">
        <v>413</v>
      </c>
      <c r="X3661" t="s">
        <v>1206</v>
      </c>
      <c r="Y3661" t="s">
        <v>755</v>
      </c>
      <c r="Z3661" t="s">
        <v>380</v>
      </c>
      <c r="AA3661" t="s">
        <v>1175</v>
      </c>
      <c r="AB3661" t="s">
        <v>1176</v>
      </c>
      <c r="AC3661" t="s">
        <v>758</v>
      </c>
      <c r="AD3661" t="s">
        <v>1176</v>
      </c>
      <c r="AE3661" t="s">
        <v>768</v>
      </c>
      <c r="AF3661" t="s">
        <v>882</v>
      </c>
      <c r="AG3661" t="s">
        <v>761</v>
      </c>
      <c r="AH3661" t="s">
        <v>762</v>
      </c>
      <c r="AI3661" t="s">
        <v>883</v>
      </c>
      <c r="AJ3661">
        <v>11.52</v>
      </c>
      <c r="AK3661">
        <v>0</v>
      </c>
      <c r="AL3661">
        <v>0</v>
      </c>
      <c r="AM3661" t="s">
        <v>764</v>
      </c>
      <c r="AN3661" t="s">
        <v>764</v>
      </c>
      <c r="AO3661" t="s">
        <v>764</v>
      </c>
    </row>
    <row r="3662" spans="1:41" x14ac:dyDescent="0.35">
      <c r="A3662">
        <v>1025004</v>
      </c>
      <c r="B3662" t="s">
        <v>740</v>
      </c>
      <c r="C3662" t="s">
        <v>741</v>
      </c>
      <c r="D3662" t="s">
        <v>408</v>
      </c>
      <c r="E3662" t="s">
        <v>410</v>
      </c>
      <c r="F3662" t="s">
        <v>857</v>
      </c>
      <c r="G3662">
        <v>2021</v>
      </c>
      <c r="H3662">
        <v>3</v>
      </c>
      <c r="I3662" t="s">
        <v>858</v>
      </c>
      <c r="J3662" s="29">
        <v>44286</v>
      </c>
      <c r="K3662" t="s">
        <v>744</v>
      </c>
      <c r="L3662" t="s">
        <v>745</v>
      </c>
      <c r="M3662" t="s">
        <v>859</v>
      </c>
      <c r="N3662" t="s">
        <v>860</v>
      </c>
      <c r="O3662" t="s">
        <v>861</v>
      </c>
      <c r="P3662" t="s">
        <v>673</v>
      </c>
      <c r="Q3662" t="s">
        <v>749</v>
      </c>
      <c r="R3662" t="s">
        <v>376</v>
      </c>
      <c r="S3662" t="s">
        <v>1042</v>
      </c>
      <c r="T3662" t="s">
        <v>751</v>
      </c>
      <c r="U3662" t="s">
        <v>752</v>
      </c>
      <c r="V3662" t="s">
        <v>753</v>
      </c>
      <c r="W3662" t="s">
        <v>411</v>
      </c>
      <c r="X3662" t="s">
        <v>1204</v>
      </c>
      <c r="Y3662" t="s">
        <v>755</v>
      </c>
      <c r="Z3662" t="s">
        <v>380</v>
      </c>
      <c r="AA3662" t="s">
        <v>1175</v>
      </c>
      <c r="AB3662" t="s">
        <v>1176</v>
      </c>
      <c r="AC3662" t="s">
        <v>758</v>
      </c>
      <c r="AD3662" t="s">
        <v>1176</v>
      </c>
      <c r="AE3662" t="s">
        <v>768</v>
      </c>
      <c r="AF3662" t="s">
        <v>882</v>
      </c>
      <c r="AG3662" t="s">
        <v>761</v>
      </c>
      <c r="AH3662" t="s">
        <v>762</v>
      </c>
      <c r="AI3662" t="s">
        <v>883</v>
      </c>
      <c r="AJ3662">
        <v>48.78</v>
      </c>
      <c r="AK3662">
        <v>0</v>
      </c>
      <c r="AL3662">
        <v>0</v>
      </c>
      <c r="AM3662" t="s">
        <v>764</v>
      </c>
      <c r="AN3662" t="s">
        <v>764</v>
      </c>
      <c r="AO3662" t="s">
        <v>764</v>
      </c>
    </row>
    <row r="3663" spans="1:41" x14ac:dyDescent="0.35">
      <c r="A3663">
        <v>1025003</v>
      </c>
      <c r="B3663" t="s">
        <v>740</v>
      </c>
      <c r="C3663" t="s">
        <v>741</v>
      </c>
      <c r="D3663" t="s">
        <v>408</v>
      </c>
      <c r="E3663" t="s">
        <v>407</v>
      </c>
      <c r="F3663" t="s">
        <v>857</v>
      </c>
      <c r="G3663">
        <v>2021</v>
      </c>
      <c r="H3663">
        <v>3</v>
      </c>
      <c r="I3663" t="s">
        <v>858</v>
      </c>
      <c r="J3663" s="29">
        <v>44286</v>
      </c>
      <c r="K3663" t="s">
        <v>744</v>
      </c>
      <c r="L3663" t="s">
        <v>745</v>
      </c>
      <c r="M3663" t="s">
        <v>859</v>
      </c>
      <c r="N3663" t="s">
        <v>860</v>
      </c>
      <c r="O3663" t="s">
        <v>861</v>
      </c>
      <c r="P3663" t="s">
        <v>673</v>
      </c>
      <c r="Q3663" t="s">
        <v>749</v>
      </c>
      <c r="R3663" t="s">
        <v>376</v>
      </c>
      <c r="S3663" t="s">
        <v>1042</v>
      </c>
      <c r="T3663" t="s">
        <v>751</v>
      </c>
      <c r="U3663" t="s">
        <v>752</v>
      </c>
      <c r="V3663" t="s">
        <v>753</v>
      </c>
      <c r="W3663" t="s">
        <v>409</v>
      </c>
      <c r="X3663" t="s">
        <v>1180</v>
      </c>
      <c r="Y3663" t="s">
        <v>755</v>
      </c>
      <c r="Z3663" t="s">
        <v>380</v>
      </c>
      <c r="AA3663" t="s">
        <v>1175</v>
      </c>
      <c r="AB3663" t="s">
        <v>1176</v>
      </c>
      <c r="AC3663" t="s">
        <v>758</v>
      </c>
      <c r="AD3663" t="s">
        <v>1176</v>
      </c>
      <c r="AE3663" t="s">
        <v>768</v>
      </c>
      <c r="AF3663" t="s">
        <v>882</v>
      </c>
      <c r="AG3663" t="s">
        <v>761</v>
      </c>
      <c r="AH3663" t="s">
        <v>762</v>
      </c>
      <c r="AI3663" t="s">
        <v>883</v>
      </c>
      <c r="AJ3663">
        <v>216.59</v>
      </c>
      <c r="AK3663">
        <v>0</v>
      </c>
      <c r="AL3663">
        <v>0</v>
      </c>
      <c r="AM3663" t="s">
        <v>764</v>
      </c>
      <c r="AN3663" t="s">
        <v>764</v>
      </c>
      <c r="AO3663" t="s">
        <v>764</v>
      </c>
    </row>
    <row r="3664" spans="1:41" x14ac:dyDescent="0.35">
      <c r="A3664">
        <v>1698803</v>
      </c>
      <c r="B3664" t="s">
        <v>740</v>
      </c>
      <c r="C3664" t="s">
        <v>741</v>
      </c>
      <c r="D3664" t="s">
        <v>408</v>
      </c>
      <c r="E3664" t="s">
        <v>506</v>
      </c>
      <c r="F3664" t="s">
        <v>869</v>
      </c>
      <c r="G3664">
        <v>2021</v>
      </c>
      <c r="H3664">
        <v>2</v>
      </c>
      <c r="I3664" t="s">
        <v>858</v>
      </c>
      <c r="J3664" s="29">
        <v>44255</v>
      </c>
      <c r="K3664" t="s">
        <v>744</v>
      </c>
      <c r="L3664" t="s">
        <v>847</v>
      </c>
      <c r="M3664" t="s">
        <v>870</v>
      </c>
      <c r="N3664" t="s">
        <v>871</v>
      </c>
      <c r="O3664" t="s">
        <v>872</v>
      </c>
      <c r="P3664" t="s">
        <v>673</v>
      </c>
      <c r="Q3664" t="s">
        <v>749</v>
      </c>
      <c r="R3664" t="s">
        <v>490</v>
      </c>
      <c r="S3664" t="s">
        <v>1040</v>
      </c>
      <c r="T3664" t="s">
        <v>751</v>
      </c>
      <c r="U3664" t="s">
        <v>752</v>
      </c>
      <c r="V3664" t="s">
        <v>753</v>
      </c>
      <c r="W3664" t="s">
        <v>429</v>
      </c>
      <c r="X3664" t="s">
        <v>1183</v>
      </c>
      <c r="Y3664" t="s">
        <v>755</v>
      </c>
      <c r="Z3664" t="s">
        <v>380</v>
      </c>
      <c r="AA3664" t="s">
        <v>1175</v>
      </c>
      <c r="AB3664" t="s">
        <v>1176</v>
      </c>
      <c r="AC3664" t="s">
        <v>758</v>
      </c>
      <c r="AD3664" t="s">
        <v>1176</v>
      </c>
      <c r="AE3664" t="s">
        <v>766</v>
      </c>
      <c r="AF3664" t="s">
        <v>882</v>
      </c>
      <c r="AG3664" t="s">
        <v>761</v>
      </c>
      <c r="AH3664" t="s">
        <v>762</v>
      </c>
      <c r="AI3664" t="s">
        <v>883</v>
      </c>
      <c r="AJ3664">
        <v>-469.7</v>
      </c>
      <c r="AK3664">
        <v>0</v>
      </c>
      <c r="AL3664">
        <v>0</v>
      </c>
      <c r="AM3664" t="s">
        <v>764</v>
      </c>
      <c r="AN3664" t="s">
        <v>764</v>
      </c>
      <c r="AO3664" t="s">
        <v>764</v>
      </c>
    </row>
    <row r="3665" spans="1:41" x14ac:dyDescent="0.35">
      <c r="A3665">
        <v>1021426</v>
      </c>
      <c r="B3665" t="s">
        <v>740</v>
      </c>
      <c r="C3665" t="s">
        <v>741</v>
      </c>
      <c r="D3665" t="s">
        <v>408</v>
      </c>
      <c r="E3665" t="s">
        <v>537</v>
      </c>
      <c r="F3665" t="s">
        <v>869</v>
      </c>
      <c r="G3665">
        <v>2021</v>
      </c>
      <c r="H3665">
        <v>2</v>
      </c>
      <c r="I3665" t="s">
        <v>858</v>
      </c>
      <c r="J3665" s="29">
        <v>44255</v>
      </c>
      <c r="K3665" t="s">
        <v>744</v>
      </c>
      <c r="L3665" t="s">
        <v>847</v>
      </c>
      <c r="M3665" t="s">
        <v>870</v>
      </c>
      <c r="N3665" t="s">
        <v>871</v>
      </c>
      <c r="O3665" t="s">
        <v>872</v>
      </c>
      <c r="P3665" t="s">
        <v>673</v>
      </c>
      <c r="Q3665" t="s">
        <v>749</v>
      </c>
      <c r="R3665" t="s">
        <v>514</v>
      </c>
      <c r="S3665" t="s">
        <v>1039</v>
      </c>
      <c r="T3665" t="s">
        <v>751</v>
      </c>
      <c r="U3665" t="s">
        <v>752</v>
      </c>
      <c r="V3665" t="s">
        <v>753</v>
      </c>
      <c r="W3665" t="s">
        <v>459</v>
      </c>
      <c r="X3665" t="s">
        <v>1187</v>
      </c>
      <c r="Y3665" t="s">
        <v>755</v>
      </c>
      <c r="Z3665" t="s">
        <v>380</v>
      </c>
      <c r="AA3665" t="s">
        <v>1175</v>
      </c>
      <c r="AB3665" t="s">
        <v>1176</v>
      </c>
      <c r="AC3665" t="s">
        <v>758</v>
      </c>
      <c r="AD3665" t="s">
        <v>1176</v>
      </c>
      <c r="AE3665" t="s">
        <v>247</v>
      </c>
      <c r="AF3665" t="s">
        <v>882</v>
      </c>
      <c r="AG3665" t="s">
        <v>761</v>
      </c>
      <c r="AH3665" t="s">
        <v>762</v>
      </c>
      <c r="AI3665" t="s">
        <v>883</v>
      </c>
      <c r="AJ3665">
        <v>-22</v>
      </c>
      <c r="AK3665">
        <v>0</v>
      </c>
      <c r="AL3665">
        <v>0</v>
      </c>
      <c r="AM3665" t="s">
        <v>764</v>
      </c>
      <c r="AN3665" t="s">
        <v>764</v>
      </c>
      <c r="AO3665" t="s">
        <v>764</v>
      </c>
    </row>
    <row r="3666" spans="1:41" x14ac:dyDescent="0.35">
      <c r="A3666">
        <v>1021427</v>
      </c>
      <c r="B3666" t="s">
        <v>740</v>
      </c>
      <c r="C3666" t="s">
        <v>741</v>
      </c>
      <c r="D3666" t="s">
        <v>408</v>
      </c>
      <c r="E3666" t="s">
        <v>541</v>
      </c>
      <c r="F3666" t="s">
        <v>869</v>
      </c>
      <c r="G3666">
        <v>2021</v>
      </c>
      <c r="H3666">
        <v>2</v>
      </c>
      <c r="I3666" t="s">
        <v>858</v>
      </c>
      <c r="J3666" s="29">
        <v>44255</v>
      </c>
      <c r="K3666" t="s">
        <v>744</v>
      </c>
      <c r="L3666" t="s">
        <v>847</v>
      </c>
      <c r="M3666" t="s">
        <v>870</v>
      </c>
      <c r="N3666" t="s">
        <v>871</v>
      </c>
      <c r="O3666" t="s">
        <v>872</v>
      </c>
      <c r="P3666" t="s">
        <v>673</v>
      </c>
      <c r="Q3666" t="s">
        <v>749</v>
      </c>
      <c r="R3666" t="s">
        <v>514</v>
      </c>
      <c r="S3666" t="s">
        <v>1039</v>
      </c>
      <c r="T3666" t="s">
        <v>751</v>
      </c>
      <c r="U3666" t="s">
        <v>752</v>
      </c>
      <c r="V3666" t="s">
        <v>753</v>
      </c>
      <c r="W3666" t="s">
        <v>467</v>
      </c>
      <c r="X3666" t="s">
        <v>1177</v>
      </c>
      <c r="Y3666" t="s">
        <v>755</v>
      </c>
      <c r="Z3666" t="s">
        <v>380</v>
      </c>
      <c r="AA3666" t="s">
        <v>1175</v>
      </c>
      <c r="AB3666" t="s">
        <v>1176</v>
      </c>
      <c r="AC3666" t="s">
        <v>758</v>
      </c>
      <c r="AD3666" t="s">
        <v>1176</v>
      </c>
      <c r="AE3666" t="s">
        <v>247</v>
      </c>
      <c r="AF3666" t="s">
        <v>882</v>
      </c>
      <c r="AG3666" t="s">
        <v>761</v>
      </c>
      <c r="AH3666" t="s">
        <v>762</v>
      </c>
      <c r="AI3666" t="s">
        <v>883</v>
      </c>
      <c r="AJ3666">
        <v>-7.24</v>
      </c>
      <c r="AK3666">
        <v>0</v>
      </c>
      <c r="AL3666">
        <v>0</v>
      </c>
      <c r="AM3666" t="s">
        <v>764</v>
      </c>
      <c r="AN3666" t="s">
        <v>764</v>
      </c>
      <c r="AO3666" t="s">
        <v>764</v>
      </c>
    </row>
    <row r="3667" spans="1:41" x14ac:dyDescent="0.35">
      <c r="A3667">
        <v>1021428</v>
      </c>
      <c r="B3667" t="s">
        <v>740</v>
      </c>
      <c r="C3667" t="s">
        <v>741</v>
      </c>
      <c r="D3667" t="s">
        <v>408</v>
      </c>
      <c r="E3667" t="s">
        <v>542</v>
      </c>
      <c r="F3667" t="s">
        <v>869</v>
      </c>
      <c r="G3667">
        <v>2021</v>
      </c>
      <c r="H3667">
        <v>2</v>
      </c>
      <c r="I3667" t="s">
        <v>858</v>
      </c>
      <c r="J3667" s="29">
        <v>44255</v>
      </c>
      <c r="K3667" t="s">
        <v>744</v>
      </c>
      <c r="L3667" t="s">
        <v>847</v>
      </c>
      <c r="M3667" t="s">
        <v>870</v>
      </c>
      <c r="N3667" t="s">
        <v>871</v>
      </c>
      <c r="O3667" t="s">
        <v>872</v>
      </c>
      <c r="P3667" t="s">
        <v>673</v>
      </c>
      <c r="Q3667" t="s">
        <v>749</v>
      </c>
      <c r="R3667" t="s">
        <v>514</v>
      </c>
      <c r="S3667" t="s">
        <v>1039</v>
      </c>
      <c r="T3667" t="s">
        <v>751</v>
      </c>
      <c r="U3667" t="s">
        <v>752</v>
      </c>
      <c r="V3667" t="s">
        <v>753</v>
      </c>
      <c r="W3667" t="s">
        <v>469</v>
      </c>
      <c r="X3667" t="s">
        <v>1174</v>
      </c>
      <c r="Y3667" t="s">
        <v>755</v>
      </c>
      <c r="Z3667" t="s">
        <v>380</v>
      </c>
      <c r="AA3667" t="s">
        <v>1175</v>
      </c>
      <c r="AB3667" t="s">
        <v>1176</v>
      </c>
      <c r="AC3667" t="s">
        <v>758</v>
      </c>
      <c r="AD3667" t="s">
        <v>1176</v>
      </c>
      <c r="AE3667" t="s">
        <v>247</v>
      </c>
      <c r="AF3667" t="s">
        <v>882</v>
      </c>
      <c r="AG3667" t="s">
        <v>761</v>
      </c>
      <c r="AH3667" t="s">
        <v>762</v>
      </c>
      <c r="AI3667" t="s">
        <v>883</v>
      </c>
      <c r="AJ3667">
        <v>-312.69</v>
      </c>
      <c r="AK3667">
        <v>0</v>
      </c>
      <c r="AL3667">
        <v>0</v>
      </c>
      <c r="AM3667" t="s">
        <v>764</v>
      </c>
      <c r="AN3667" t="s">
        <v>764</v>
      </c>
      <c r="AO3667" t="s">
        <v>764</v>
      </c>
    </row>
    <row r="3668" spans="1:41" x14ac:dyDescent="0.35">
      <c r="A3668">
        <v>1021425</v>
      </c>
      <c r="B3668" t="s">
        <v>740</v>
      </c>
      <c r="C3668" t="s">
        <v>741</v>
      </c>
      <c r="D3668" t="s">
        <v>408</v>
      </c>
      <c r="E3668" t="s">
        <v>534</v>
      </c>
      <c r="F3668" t="s">
        <v>869</v>
      </c>
      <c r="G3668">
        <v>2021</v>
      </c>
      <c r="H3668">
        <v>2</v>
      </c>
      <c r="I3668" t="s">
        <v>858</v>
      </c>
      <c r="J3668" s="29">
        <v>44255</v>
      </c>
      <c r="K3668" t="s">
        <v>744</v>
      </c>
      <c r="L3668" t="s">
        <v>847</v>
      </c>
      <c r="M3668" t="s">
        <v>870</v>
      </c>
      <c r="N3668" t="s">
        <v>871</v>
      </c>
      <c r="O3668" t="s">
        <v>872</v>
      </c>
      <c r="P3668" t="s">
        <v>673</v>
      </c>
      <c r="Q3668" t="s">
        <v>749</v>
      </c>
      <c r="R3668" t="s">
        <v>514</v>
      </c>
      <c r="S3668" t="s">
        <v>1039</v>
      </c>
      <c r="T3668" t="s">
        <v>751</v>
      </c>
      <c r="U3668" t="s">
        <v>752</v>
      </c>
      <c r="V3668" t="s">
        <v>753</v>
      </c>
      <c r="W3668" t="s">
        <v>453</v>
      </c>
      <c r="X3668" t="s">
        <v>1188</v>
      </c>
      <c r="Y3668" t="s">
        <v>755</v>
      </c>
      <c r="Z3668" t="s">
        <v>380</v>
      </c>
      <c r="AA3668" t="s">
        <v>1175</v>
      </c>
      <c r="AB3668" t="s">
        <v>1176</v>
      </c>
      <c r="AC3668" t="s">
        <v>758</v>
      </c>
      <c r="AD3668" t="s">
        <v>1176</v>
      </c>
      <c r="AE3668" t="s">
        <v>247</v>
      </c>
      <c r="AF3668" t="s">
        <v>882</v>
      </c>
      <c r="AG3668" t="s">
        <v>761</v>
      </c>
      <c r="AH3668" t="s">
        <v>762</v>
      </c>
      <c r="AI3668" t="s">
        <v>883</v>
      </c>
      <c r="AJ3668">
        <v>-2317.33</v>
      </c>
      <c r="AK3668">
        <v>0</v>
      </c>
      <c r="AL3668">
        <v>0</v>
      </c>
      <c r="AM3668" t="s">
        <v>764</v>
      </c>
      <c r="AN3668" t="s">
        <v>764</v>
      </c>
      <c r="AO3668" t="s">
        <v>764</v>
      </c>
    </row>
    <row r="3669" spans="1:41" x14ac:dyDescent="0.35">
      <c r="A3669">
        <v>1022707</v>
      </c>
      <c r="B3669" t="s">
        <v>740</v>
      </c>
      <c r="C3669" t="s">
        <v>741</v>
      </c>
      <c r="D3669" t="s">
        <v>408</v>
      </c>
      <c r="E3669" t="s">
        <v>498</v>
      </c>
      <c r="F3669" t="s">
        <v>869</v>
      </c>
      <c r="G3669">
        <v>2021</v>
      </c>
      <c r="H3669">
        <v>2</v>
      </c>
      <c r="I3669" t="s">
        <v>858</v>
      </c>
      <c r="J3669" s="29">
        <v>44255</v>
      </c>
      <c r="K3669" t="s">
        <v>744</v>
      </c>
      <c r="L3669" t="s">
        <v>847</v>
      </c>
      <c r="M3669" t="s">
        <v>870</v>
      </c>
      <c r="N3669" t="s">
        <v>871</v>
      </c>
      <c r="O3669" t="s">
        <v>872</v>
      </c>
      <c r="P3669" t="s">
        <v>673</v>
      </c>
      <c r="Q3669" t="s">
        <v>749</v>
      </c>
      <c r="R3669" t="s">
        <v>490</v>
      </c>
      <c r="S3669" t="s">
        <v>1040</v>
      </c>
      <c r="T3669" t="s">
        <v>751</v>
      </c>
      <c r="U3669" t="s">
        <v>752</v>
      </c>
      <c r="V3669" t="s">
        <v>753</v>
      </c>
      <c r="W3669" t="s">
        <v>409</v>
      </c>
      <c r="X3669" t="s">
        <v>1180</v>
      </c>
      <c r="Y3669" t="s">
        <v>755</v>
      </c>
      <c r="Z3669" t="s">
        <v>380</v>
      </c>
      <c r="AA3669" t="s">
        <v>1175</v>
      </c>
      <c r="AB3669" t="s">
        <v>1176</v>
      </c>
      <c r="AC3669" t="s">
        <v>758</v>
      </c>
      <c r="AD3669" t="s">
        <v>1176</v>
      </c>
      <c r="AE3669" t="s">
        <v>766</v>
      </c>
      <c r="AF3669" t="s">
        <v>882</v>
      </c>
      <c r="AG3669" t="s">
        <v>761</v>
      </c>
      <c r="AH3669" t="s">
        <v>762</v>
      </c>
      <c r="AI3669" t="s">
        <v>883</v>
      </c>
      <c r="AJ3669">
        <v>-1362.47</v>
      </c>
      <c r="AK3669">
        <v>0</v>
      </c>
      <c r="AL3669">
        <v>0</v>
      </c>
      <c r="AM3669" t="s">
        <v>764</v>
      </c>
      <c r="AN3669" t="s">
        <v>764</v>
      </c>
      <c r="AO3669" t="s">
        <v>764</v>
      </c>
    </row>
    <row r="3670" spans="1:41" x14ac:dyDescent="0.35">
      <c r="A3670">
        <v>1022710</v>
      </c>
      <c r="B3670" t="s">
        <v>740</v>
      </c>
      <c r="C3670" t="s">
        <v>741</v>
      </c>
      <c r="D3670" t="s">
        <v>408</v>
      </c>
      <c r="E3670" t="s">
        <v>505</v>
      </c>
      <c r="F3670" t="s">
        <v>869</v>
      </c>
      <c r="G3670">
        <v>2021</v>
      </c>
      <c r="H3670">
        <v>2</v>
      </c>
      <c r="I3670" t="s">
        <v>858</v>
      </c>
      <c r="J3670" s="29">
        <v>44255</v>
      </c>
      <c r="K3670" t="s">
        <v>744</v>
      </c>
      <c r="L3670" t="s">
        <v>847</v>
      </c>
      <c r="M3670" t="s">
        <v>870</v>
      </c>
      <c r="N3670" t="s">
        <v>871</v>
      </c>
      <c r="O3670" t="s">
        <v>872</v>
      </c>
      <c r="P3670" t="s">
        <v>673</v>
      </c>
      <c r="Q3670" t="s">
        <v>749</v>
      </c>
      <c r="R3670" t="s">
        <v>490</v>
      </c>
      <c r="S3670" t="s">
        <v>1040</v>
      </c>
      <c r="T3670" t="s">
        <v>751</v>
      </c>
      <c r="U3670" t="s">
        <v>752</v>
      </c>
      <c r="V3670" t="s">
        <v>753</v>
      </c>
      <c r="W3670" t="s">
        <v>427</v>
      </c>
      <c r="X3670" t="s">
        <v>1179</v>
      </c>
      <c r="Y3670" t="s">
        <v>755</v>
      </c>
      <c r="Z3670" t="s">
        <v>380</v>
      </c>
      <c r="AA3670" t="s">
        <v>1175</v>
      </c>
      <c r="AB3670" t="s">
        <v>1176</v>
      </c>
      <c r="AC3670" t="s">
        <v>758</v>
      </c>
      <c r="AD3670" t="s">
        <v>1176</v>
      </c>
      <c r="AE3670" t="s">
        <v>766</v>
      </c>
      <c r="AF3670" t="s">
        <v>882</v>
      </c>
      <c r="AG3670" t="s">
        <v>761</v>
      </c>
      <c r="AH3670" t="s">
        <v>762</v>
      </c>
      <c r="AI3670" t="s">
        <v>883</v>
      </c>
      <c r="AJ3670">
        <v>-740.32</v>
      </c>
      <c r="AK3670">
        <v>0</v>
      </c>
      <c r="AL3670">
        <v>0</v>
      </c>
      <c r="AM3670" t="s">
        <v>764</v>
      </c>
      <c r="AN3670" t="s">
        <v>764</v>
      </c>
      <c r="AO3670" t="s">
        <v>764</v>
      </c>
    </row>
    <row r="3671" spans="1:41" x14ac:dyDescent="0.35">
      <c r="A3671">
        <v>1025003</v>
      </c>
      <c r="B3671" t="s">
        <v>740</v>
      </c>
      <c r="C3671" t="s">
        <v>741</v>
      </c>
      <c r="D3671" t="s">
        <v>408</v>
      </c>
      <c r="E3671" t="s">
        <v>407</v>
      </c>
      <c r="F3671" t="s">
        <v>869</v>
      </c>
      <c r="G3671">
        <v>2021</v>
      </c>
      <c r="H3671">
        <v>2</v>
      </c>
      <c r="I3671" t="s">
        <v>858</v>
      </c>
      <c r="J3671" s="29">
        <v>44255</v>
      </c>
      <c r="K3671" t="s">
        <v>744</v>
      </c>
      <c r="L3671" t="s">
        <v>847</v>
      </c>
      <c r="M3671" t="s">
        <v>870</v>
      </c>
      <c r="N3671" t="s">
        <v>871</v>
      </c>
      <c r="O3671" t="s">
        <v>872</v>
      </c>
      <c r="P3671" t="s">
        <v>673</v>
      </c>
      <c r="Q3671" t="s">
        <v>749</v>
      </c>
      <c r="R3671" t="s">
        <v>376</v>
      </c>
      <c r="S3671" t="s">
        <v>1042</v>
      </c>
      <c r="T3671" t="s">
        <v>751</v>
      </c>
      <c r="U3671" t="s">
        <v>752</v>
      </c>
      <c r="V3671" t="s">
        <v>753</v>
      </c>
      <c r="W3671" t="s">
        <v>409</v>
      </c>
      <c r="X3671" t="s">
        <v>1180</v>
      </c>
      <c r="Y3671" t="s">
        <v>755</v>
      </c>
      <c r="Z3671" t="s">
        <v>380</v>
      </c>
      <c r="AA3671" t="s">
        <v>1175</v>
      </c>
      <c r="AB3671" t="s">
        <v>1176</v>
      </c>
      <c r="AC3671" t="s">
        <v>758</v>
      </c>
      <c r="AD3671" t="s">
        <v>1176</v>
      </c>
      <c r="AE3671" t="s">
        <v>768</v>
      </c>
      <c r="AF3671" t="s">
        <v>882</v>
      </c>
      <c r="AG3671" t="s">
        <v>761</v>
      </c>
      <c r="AH3671" t="s">
        <v>762</v>
      </c>
      <c r="AI3671" t="s">
        <v>883</v>
      </c>
      <c r="AJ3671">
        <v>-197.68</v>
      </c>
      <c r="AK3671">
        <v>0</v>
      </c>
      <c r="AL3671">
        <v>0</v>
      </c>
      <c r="AM3671" t="s">
        <v>764</v>
      </c>
      <c r="AN3671" t="s">
        <v>764</v>
      </c>
      <c r="AO3671" t="s">
        <v>764</v>
      </c>
    </row>
    <row r="3672" spans="1:41" x14ac:dyDescent="0.35">
      <c r="A3672">
        <v>1025003</v>
      </c>
      <c r="B3672" t="s">
        <v>740</v>
      </c>
      <c r="C3672" t="s">
        <v>741</v>
      </c>
      <c r="D3672" t="s">
        <v>408</v>
      </c>
      <c r="E3672" t="s">
        <v>407</v>
      </c>
      <c r="F3672" t="s">
        <v>869</v>
      </c>
      <c r="G3672">
        <v>2021</v>
      </c>
      <c r="H3672">
        <v>2</v>
      </c>
      <c r="I3672" t="s">
        <v>858</v>
      </c>
      <c r="J3672" s="29">
        <v>44255</v>
      </c>
      <c r="K3672" t="s">
        <v>744</v>
      </c>
      <c r="L3672" t="s">
        <v>847</v>
      </c>
      <c r="M3672" t="s">
        <v>870</v>
      </c>
      <c r="N3672" t="s">
        <v>871</v>
      </c>
      <c r="O3672" t="s">
        <v>872</v>
      </c>
      <c r="P3672" t="s">
        <v>673</v>
      </c>
      <c r="Q3672" t="s">
        <v>749</v>
      </c>
      <c r="R3672" t="s">
        <v>376</v>
      </c>
      <c r="S3672" t="s">
        <v>1042</v>
      </c>
      <c r="T3672" t="s">
        <v>751</v>
      </c>
      <c r="U3672" t="s">
        <v>752</v>
      </c>
      <c r="V3672" t="s">
        <v>753</v>
      </c>
      <c r="W3672" t="s">
        <v>409</v>
      </c>
      <c r="X3672" t="s">
        <v>1180</v>
      </c>
      <c r="Y3672" t="s">
        <v>755</v>
      </c>
      <c r="Z3672" t="s">
        <v>380</v>
      </c>
      <c r="AA3672" t="s">
        <v>1175</v>
      </c>
      <c r="AB3672" t="s">
        <v>1176</v>
      </c>
      <c r="AC3672" t="s">
        <v>758</v>
      </c>
      <c r="AD3672" t="s">
        <v>1176</v>
      </c>
      <c r="AE3672" t="s">
        <v>768</v>
      </c>
      <c r="AF3672" t="s">
        <v>882</v>
      </c>
      <c r="AG3672" t="s">
        <v>761</v>
      </c>
      <c r="AH3672" t="s">
        <v>762</v>
      </c>
      <c r="AI3672" t="s">
        <v>883</v>
      </c>
      <c r="AJ3672">
        <v>-510.56</v>
      </c>
      <c r="AK3672">
        <v>0</v>
      </c>
      <c r="AL3672">
        <v>0</v>
      </c>
      <c r="AM3672" t="s">
        <v>764</v>
      </c>
      <c r="AN3672" t="s">
        <v>764</v>
      </c>
      <c r="AO3672" t="s">
        <v>764</v>
      </c>
    </row>
    <row r="3673" spans="1:41" x14ac:dyDescent="0.35">
      <c r="A3673">
        <v>1025003</v>
      </c>
      <c r="B3673" t="s">
        <v>740</v>
      </c>
      <c r="C3673" t="s">
        <v>741</v>
      </c>
      <c r="D3673" t="s">
        <v>408</v>
      </c>
      <c r="E3673" t="s">
        <v>407</v>
      </c>
      <c r="F3673" t="s">
        <v>869</v>
      </c>
      <c r="G3673">
        <v>2021</v>
      </c>
      <c r="H3673">
        <v>2</v>
      </c>
      <c r="I3673" t="s">
        <v>858</v>
      </c>
      <c r="J3673" s="29">
        <v>44255</v>
      </c>
      <c r="K3673" t="s">
        <v>744</v>
      </c>
      <c r="L3673" t="s">
        <v>847</v>
      </c>
      <c r="M3673" t="s">
        <v>870</v>
      </c>
      <c r="N3673" t="s">
        <v>871</v>
      </c>
      <c r="O3673" t="s">
        <v>872</v>
      </c>
      <c r="P3673" t="s">
        <v>673</v>
      </c>
      <c r="Q3673" t="s">
        <v>749</v>
      </c>
      <c r="R3673" t="s">
        <v>376</v>
      </c>
      <c r="S3673" t="s">
        <v>1042</v>
      </c>
      <c r="T3673" t="s">
        <v>751</v>
      </c>
      <c r="U3673" t="s">
        <v>752</v>
      </c>
      <c r="V3673" t="s">
        <v>753</v>
      </c>
      <c r="W3673" t="s">
        <v>409</v>
      </c>
      <c r="X3673" t="s">
        <v>1180</v>
      </c>
      <c r="Y3673" t="s">
        <v>755</v>
      </c>
      <c r="Z3673" t="s">
        <v>380</v>
      </c>
      <c r="AA3673" t="s">
        <v>1175</v>
      </c>
      <c r="AB3673" t="s">
        <v>1176</v>
      </c>
      <c r="AC3673" t="s">
        <v>758</v>
      </c>
      <c r="AD3673" t="s">
        <v>1176</v>
      </c>
      <c r="AE3673" t="s">
        <v>768</v>
      </c>
      <c r="AF3673" t="s">
        <v>882</v>
      </c>
      <c r="AG3673" t="s">
        <v>761</v>
      </c>
      <c r="AH3673" t="s">
        <v>762</v>
      </c>
      <c r="AI3673" t="s">
        <v>883</v>
      </c>
      <c r="AJ3673">
        <v>-2665.22</v>
      </c>
      <c r="AK3673">
        <v>0</v>
      </c>
      <c r="AL3673">
        <v>0</v>
      </c>
      <c r="AM3673" t="s">
        <v>764</v>
      </c>
      <c r="AN3673" t="s">
        <v>764</v>
      </c>
      <c r="AO3673" t="s">
        <v>764</v>
      </c>
    </row>
    <row r="3674" spans="1:41" x14ac:dyDescent="0.35">
      <c r="A3674">
        <v>1025003</v>
      </c>
      <c r="B3674" t="s">
        <v>740</v>
      </c>
      <c r="C3674" t="s">
        <v>741</v>
      </c>
      <c r="D3674" t="s">
        <v>408</v>
      </c>
      <c r="E3674" t="s">
        <v>407</v>
      </c>
      <c r="F3674" t="s">
        <v>869</v>
      </c>
      <c r="G3674">
        <v>2021</v>
      </c>
      <c r="H3674">
        <v>2</v>
      </c>
      <c r="I3674" t="s">
        <v>858</v>
      </c>
      <c r="J3674" s="29">
        <v>44255</v>
      </c>
      <c r="K3674" t="s">
        <v>744</v>
      </c>
      <c r="L3674" t="s">
        <v>847</v>
      </c>
      <c r="M3674" t="s">
        <v>870</v>
      </c>
      <c r="N3674" t="s">
        <v>871</v>
      </c>
      <c r="O3674" t="s">
        <v>872</v>
      </c>
      <c r="P3674" t="s">
        <v>673</v>
      </c>
      <c r="Q3674" t="s">
        <v>749</v>
      </c>
      <c r="R3674" t="s">
        <v>376</v>
      </c>
      <c r="S3674" t="s">
        <v>1042</v>
      </c>
      <c r="T3674" t="s">
        <v>751</v>
      </c>
      <c r="U3674" t="s">
        <v>752</v>
      </c>
      <c r="V3674" t="s">
        <v>753</v>
      </c>
      <c r="W3674" t="s">
        <v>409</v>
      </c>
      <c r="X3674" t="s">
        <v>1180</v>
      </c>
      <c r="Y3674" t="s">
        <v>755</v>
      </c>
      <c r="Z3674" t="s">
        <v>380</v>
      </c>
      <c r="AA3674" t="s">
        <v>1175</v>
      </c>
      <c r="AB3674" t="s">
        <v>1176</v>
      </c>
      <c r="AC3674" t="s">
        <v>758</v>
      </c>
      <c r="AD3674" t="s">
        <v>1176</v>
      </c>
      <c r="AE3674" t="s">
        <v>768</v>
      </c>
      <c r="AF3674" t="s">
        <v>882</v>
      </c>
      <c r="AG3674" t="s">
        <v>761</v>
      </c>
      <c r="AH3674" t="s">
        <v>762</v>
      </c>
      <c r="AI3674" t="s">
        <v>883</v>
      </c>
      <c r="AJ3674">
        <v>-4553.6899999999996</v>
      </c>
      <c r="AK3674">
        <v>0</v>
      </c>
      <c r="AL3674">
        <v>0</v>
      </c>
      <c r="AM3674" t="s">
        <v>764</v>
      </c>
      <c r="AN3674" t="s">
        <v>764</v>
      </c>
      <c r="AO3674" t="s">
        <v>764</v>
      </c>
    </row>
    <row r="3675" spans="1:41" x14ac:dyDescent="0.35">
      <c r="A3675">
        <v>1025003</v>
      </c>
      <c r="B3675" t="s">
        <v>740</v>
      </c>
      <c r="C3675" t="s">
        <v>741</v>
      </c>
      <c r="D3675" t="s">
        <v>408</v>
      </c>
      <c r="E3675" t="s">
        <v>407</v>
      </c>
      <c r="F3675" t="s">
        <v>869</v>
      </c>
      <c r="G3675">
        <v>2021</v>
      </c>
      <c r="H3675">
        <v>2</v>
      </c>
      <c r="I3675" t="s">
        <v>858</v>
      </c>
      <c r="J3675" s="29">
        <v>44255</v>
      </c>
      <c r="K3675" t="s">
        <v>744</v>
      </c>
      <c r="L3675" t="s">
        <v>847</v>
      </c>
      <c r="M3675" t="s">
        <v>870</v>
      </c>
      <c r="N3675" t="s">
        <v>871</v>
      </c>
      <c r="O3675" t="s">
        <v>872</v>
      </c>
      <c r="P3675" t="s">
        <v>673</v>
      </c>
      <c r="Q3675" t="s">
        <v>749</v>
      </c>
      <c r="R3675" t="s">
        <v>376</v>
      </c>
      <c r="S3675" t="s">
        <v>1042</v>
      </c>
      <c r="T3675" t="s">
        <v>751</v>
      </c>
      <c r="U3675" t="s">
        <v>752</v>
      </c>
      <c r="V3675" t="s">
        <v>753</v>
      </c>
      <c r="W3675" t="s">
        <v>409</v>
      </c>
      <c r="X3675" t="s">
        <v>1180</v>
      </c>
      <c r="Y3675" t="s">
        <v>755</v>
      </c>
      <c r="Z3675" t="s">
        <v>380</v>
      </c>
      <c r="AA3675" t="s">
        <v>1175</v>
      </c>
      <c r="AB3675" t="s">
        <v>1176</v>
      </c>
      <c r="AC3675" t="s">
        <v>758</v>
      </c>
      <c r="AD3675" t="s">
        <v>1176</v>
      </c>
      <c r="AE3675" t="s">
        <v>768</v>
      </c>
      <c r="AF3675" t="s">
        <v>882</v>
      </c>
      <c r="AG3675" t="s">
        <v>761</v>
      </c>
      <c r="AH3675" t="s">
        <v>762</v>
      </c>
      <c r="AI3675" t="s">
        <v>883</v>
      </c>
      <c r="AJ3675">
        <v>-4776.58</v>
      </c>
      <c r="AK3675">
        <v>0</v>
      </c>
      <c r="AL3675">
        <v>0</v>
      </c>
      <c r="AM3675" t="s">
        <v>764</v>
      </c>
      <c r="AN3675" t="s">
        <v>764</v>
      </c>
      <c r="AO3675" t="s">
        <v>764</v>
      </c>
    </row>
    <row r="3676" spans="1:41" x14ac:dyDescent="0.35">
      <c r="A3676">
        <v>1025003</v>
      </c>
      <c r="B3676" t="s">
        <v>740</v>
      </c>
      <c r="C3676" t="s">
        <v>741</v>
      </c>
      <c r="D3676" t="s">
        <v>408</v>
      </c>
      <c r="E3676" t="s">
        <v>407</v>
      </c>
      <c r="F3676" t="s">
        <v>869</v>
      </c>
      <c r="G3676">
        <v>2021</v>
      </c>
      <c r="H3676">
        <v>2</v>
      </c>
      <c r="I3676" t="s">
        <v>858</v>
      </c>
      <c r="J3676" s="29">
        <v>44255</v>
      </c>
      <c r="K3676" t="s">
        <v>744</v>
      </c>
      <c r="L3676" t="s">
        <v>847</v>
      </c>
      <c r="M3676" t="s">
        <v>870</v>
      </c>
      <c r="N3676" t="s">
        <v>871</v>
      </c>
      <c r="O3676" t="s">
        <v>872</v>
      </c>
      <c r="P3676" t="s">
        <v>673</v>
      </c>
      <c r="Q3676" t="s">
        <v>749</v>
      </c>
      <c r="R3676" t="s">
        <v>376</v>
      </c>
      <c r="S3676" t="s">
        <v>1042</v>
      </c>
      <c r="T3676" t="s">
        <v>751</v>
      </c>
      <c r="U3676" t="s">
        <v>752</v>
      </c>
      <c r="V3676" t="s">
        <v>753</v>
      </c>
      <c r="W3676" t="s">
        <v>409</v>
      </c>
      <c r="X3676" t="s">
        <v>1180</v>
      </c>
      <c r="Y3676" t="s">
        <v>755</v>
      </c>
      <c r="Z3676" t="s">
        <v>380</v>
      </c>
      <c r="AA3676" t="s">
        <v>1175</v>
      </c>
      <c r="AB3676" t="s">
        <v>1176</v>
      </c>
      <c r="AC3676" t="s">
        <v>758</v>
      </c>
      <c r="AD3676" t="s">
        <v>1176</v>
      </c>
      <c r="AE3676" t="s">
        <v>768</v>
      </c>
      <c r="AF3676" t="s">
        <v>882</v>
      </c>
      <c r="AG3676" t="s">
        <v>761</v>
      </c>
      <c r="AH3676" t="s">
        <v>762</v>
      </c>
      <c r="AI3676" t="s">
        <v>883</v>
      </c>
      <c r="AJ3676">
        <v>-13317.72</v>
      </c>
      <c r="AK3676">
        <v>0</v>
      </c>
      <c r="AL3676">
        <v>0</v>
      </c>
      <c r="AM3676" t="s">
        <v>764</v>
      </c>
      <c r="AN3676" t="s">
        <v>764</v>
      </c>
      <c r="AO3676" t="s">
        <v>764</v>
      </c>
    </row>
    <row r="3677" spans="1:41" x14ac:dyDescent="0.35">
      <c r="A3677">
        <v>1025006</v>
      </c>
      <c r="B3677" t="s">
        <v>740</v>
      </c>
      <c r="C3677" t="s">
        <v>741</v>
      </c>
      <c r="D3677" t="s">
        <v>408</v>
      </c>
      <c r="E3677" t="s">
        <v>414</v>
      </c>
      <c r="F3677" t="s">
        <v>869</v>
      </c>
      <c r="G3677">
        <v>2021</v>
      </c>
      <c r="H3677">
        <v>2</v>
      </c>
      <c r="I3677" t="s">
        <v>858</v>
      </c>
      <c r="J3677" s="29">
        <v>44255</v>
      </c>
      <c r="K3677" t="s">
        <v>744</v>
      </c>
      <c r="L3677" t="s">
        <v>847</v>
      </c>
      <c r="M3677" t="s">
        <v>870</v>
      </c>
      <c r="N3677" t="s">
        <v>871</v>
      </c>
      <c r="O3677" t="s">
        <v>872</v>
      </c>
      <c r="P3677" t="s">
        <v>673</v>
      </c>
      <c r="Q3677" t="s">
        <v>749</v>
      </c>
      <c r="R3677" t="s">
        <v>376</v>
      </c>
      <c r="S3677" t="s">
        <v>1042</v>
      </c>
      <c r="T3677" t="s">
        <v>751</v>
      </c>
      <c r="U3677" t="s">
        <v>752</v>
      </c>
      <c r="V3677" t="s">
        <v>753</v>
      </c>
      <c r="W3677" t="s">
        <v>415</v>
      </c>
      <c r="X3677" t="s">
        <v>1190</v>
      </c>
      <c r="Y3677" t="s">
        <v>755</v>
      </c>
      <c r="Z3677" t="s">
        <v>380</v>
      </c>
      <c r="AA3677" t="s">
        <v>1175</v>
      </c>
      <c r="AB3677" t="s">
        <v>1176</v>
      </c>
      <c r="AC3677" t="s">
        <v>758</v>
      </c>
      <c r="AD3677" t="s">
        <v>1176</v>
      </c>
      <c r="AE3677" t="s">
        <v>768</v>
      </c>
      <c r="AF3677" t="s">
        <v>882</v>
      </c>
      <c r="AG3677" t="s">
        <v>761</v>
      </c>
      <c r="AH3677" t="s">
        <v>762</v>
      </c>
      <c r="AI3677" t="s">
        <v>883</v>
      </c>
      <c r="AJ3677">
        <v>-87.15</v>
      </c>
      <c r="AK3677">
        <v>0</v>
      </c>
      <c r="AL3677">
        <v>0</v>
      </c>
      <c r="AM3677" t="s">
        <v>764</v>
      </c>
      <c r="AN3677" t="s">
        <v>764</v>
      </c>
      <c r="AO3677" t="s">
        <v>764</v>
      </c>
    </row>
    <row r="3678" spans="1:41" x14ac:dyDescent="0.35">
      <c r="A3678">
        <v>1025008</v>
      </c>
      <c r="B3678" t="s">
        <v>740</v>
      </c>
      <c r="C3678" t="s">
        <v>741</v>
      </c>
      <c r="D3678" t="s">
        <v>408</v>
      </c>
      <c r="E3678" t="s">
        <v>418</v>
      </c>
      <c r="F3678" t="s">
        <v>869</v>
      </c>
      <c r="G3678">
        <v>2021</v>
      </c>
      <c r="H3678">
        <v>2</v>
      </c>
      <c r="I3678" t="s">
        <v>858</v>
      </c>
      <c r="J3678" s="29">
        <v>44255</v>
      </c>
      <c r="K3678" t="s">
        <v>744</v>
      </c>
      <c r="L3678" t="s">
        <v>847</v>
      </c>
      <c r="M3678" t="s">
        <v>870</v>
      </c>
      <c r="N3678" t="s">
        <v>871</v>
      </c>
      <c r="O3678" t="s">
        <v>872</v>
      </c>
      <c r="P3678" t="s">
        <v>673</v>
      </c>
      <c r="Q3678" t="s">
        <v>749</v>
      </c>
      <c r="R3678" t="s">
        <v>376</v>
      </c>
      <c r="S3678" t="s">
        <v>1042</v>
      </c>
      <c r="T3678" t="s">
        <v>751</v>
      </c>
      <c r="U3678" t="s">
        <v>752</v>
      </c>
      <c r="V3678" t="s">
        <v>753</v>
      </c>
      <c r="W3678" t="s">
        <v>419</v>
      </c>
      <c r="X3678" t="s">
        <v>1189</v>
      </c>
      <c r="Y3678" t="s">
        <v>755</v>
      </c>
      <c r="Z3678" t="s">
        <v>380</v>
      </c>
      <c r="AA3678" t="s">
        <v>1175</v>
      </c>
      <c r="AB3678" t="s">
        <v>1176</v>
      </c>
      <c r="AC3678" t="s">
        <v>758</v>
      </c>
      <c r="AD3678" t="s">
        <v>1176</v>
      </c>
      <c r="AE3678" t="s">
        <v>768</v>
      </c>
      <c r="AF3678" t="s">
        <v>882</v>
      </c>
      <c r="AG3678" t="s">
        <v>761</v>
      </c>
      <c r="AH3678" t="s">
        <v>762</v>
      </c>
      <c r="AI3678" t="s">
        <v>883</v>
      </c>
      <c r="AJ3678">
        <v>-652.07000000000005</v>
      </c>
      <c r="AK3678">
        <v>0</v>
      </c>
      <c r="AL3678">
        <v>0</v>
      </c>
      <c r="AM3678" t="s">
        <v>764</v>
      </c>
      <c r="AN3678" t="s">
        <v>764</v>
      </c>
      <c r="AO3678" t="s">
        <v>764</v>
      </c>
    </row>
    <row r="3679" spans="1:41" x14ac:dyDescent="0.35">
      <c r="A3679">
        <v>1025012</v>
      </c>
      <c r="B3679" t="s">
        <v>740</v>
      </c>
      <c r="C3679" t="s">
        <v>741</v>
      </c>
      <c r="D3679" t="s">
        <v>408</v>
      </c>
      <c r="E3679" t="s">
        <v>426</v>
      </c>
      <c r="F3679" t="s">
        <v>869</v>
      </c>
      <c r="G3679">
        <v>2021</v>
      </c>
      <c r="H3679">
        <v>2</v>
      </c>
      <c r="I3679" t="s">
        <v>858</v>
      </c>
      <c r="J3679" s="29">
        <v>44255</v>
      </c>
      <c r="K3679" t="s">
        <v>744</v>
      </c>
      <c r="L3679" t="s">
        <v>847</v>
      </c>
      <c r="M3679" t="s">
        <v>870</v>
      </c>
      <c r="N3679" t="s">
        <v>871</v>
      </c>
      <c r="O3679" t="s">
        <v>872</v>
      </c>
      <c r="P3679" t="s">
        <v>673</v>
      </c>
      <c r="Q3679" t="s">
        <v>749</v>
      </c>
      <c r="R3679" t="s">
        <v>376</v>
      </c>
      <c r="S3679" t="s">
        <v>1042</v>
      </c>
      <c r="T3679" t="s">
        <v>751</v>
      </c>
      <c r="U3679" t="s">
        <v>752</v>
      </c>
      <c r="V3679" t="s">
        <v>753</v>
      </c>
      <c r="W3679" t="s">
        <v>427</v>
      </c>
      <c r="X3679" t="s">
        <v>1179</v>
      </c>
      <c r="Y3679" t="s">
        <v>755</v>
      </c>
      <c r="Z3679" t="s">
        <v>380</v>
      </c>
      <c r="AA3679" t="s">
        <v>1175</v>
      </c>
      <c r="AB3679" t="s">
        <v>1176</v>
      </c>
      <c r="AC3679" t="s">
        <v>758</v>
      </c>
      <c r="AD3679" t="s">
        <v>1176</v>
      </c>
      <c r="AE3679" t="s">
        <v>768</v>
      </c>
      <c r="AF3679" t="s">
        <v>882</v>
      </c>
      <c r="AG3679" t="s">
        <v>761</v>
      </c>
      <c r="AH3679" t="s">
        <v>762</v>
      </c>
      <c r="AI3679" t="s">
        <v>883</v>
      </c>
      <c r="AJ3679">
        <v>-300.42</v>
      </c>
      <c r="AK3679">
        <v>0</v>
      </c>
      <c r="AL3679">
        <v>0</v>
      </c>
      <c r="AM3679" t="s">
        <v>764</v>
      </c>
      <c r="AN3679" t="s">
        <v>764</v>
      </c>
      <c r="AO3679" t="s">
        <v>764</v>
      </c>
    </row>
    <row r="3680" spans="1:41" x14ac:dyDescent="0.35">
      <c r="A3680">
        <v>1025012</v>
      </c>
      <c r="B3680" t="s">
        <v>740</v>
      </c>
      <c r="C3680" t="s">
        <v>741</v>
      </c>
      <c r="D3680" t="s">
        <v>408</v>
      </c>
      <c r="E3680" t="s">
        <v>426</v>
      </c>
      <c r="F3680" t="s">
        <v>869</v>
      </c>
      <c r="G3680">
        <v>2021</v>
      </c>
      <c r="H3680">
        <v>2</v>
      </c>
      <c r="I3680" t="s">
        <v>858</v>
      </c>
      <c r="J3680" s="29">
        <v>44255</v>
      </c>
      <c r="K3680" t="s">
        <v>744</v>
      </c>
      <c r="L3680" t="s">
        <v>847</v>
      </c>
      <c r="M3680" t="s">
        <v>870</v>
      </c>
      <c r="N3680" t="s">
        <v>871</v>
      </c>
      <c r="O3680" t="s">
        <v>872</v>
      </c>
      <c r="P3680" t="s">
        <v>673</v>
      </c>
      <c r="Q3680" t="s">
        <v>749</v>
      </c>
      <c r="R3680" t="s">
        <v>376</v>
      </c>
      <c r="S3680" t="s">
        <v>1042</v>
      </c>
      <c r="T3680" t="s">
        <v>751</v>
      </c>
      <c r="U3680" t="s">
        <v>752</v>
      </c>
      <c r="V3680" t="s">
        <v>753</v>
      </c>
      <c r="W3680" t="s">
        <v>427</v>
      </c>
      <c r="X3680" t="s">
        <v>1179</v>
      </c>
      <c r="Y3680" t="s">
        <v>755</v>
      </c>
      <c r="Z3680" t="s">
        <v>380</v>
      </c>
      <c r="AA3680" t="s">
        <v>1175</v>
      </c>
      <c r="AB3680" t="s">
        <v>1176</v>
      </c>
      <c r="AC3680" t="s">
        <v>758</v>
      </c>
      <c r="AD3680" t="s">
        <v>1176</v>
      </c>
      <c r="AE3680" t="s">
        <v>768</v>
      </c>
      <c r="AF3680" t="s">
        <v>882</v>
      </c>
      <c r="AG3680" t="s">
        <v>761</v>
      </c>
      <c r="AH3680" t="s">
        <v>762</v>
      </c>
      <c r="AI3680" t="s">
        <v>883</v>
      </c>
      <c r="AJ3680">
        <v>-2293.11</v>
      </c>
      <c r="AK3680">
        <v>0</v>
      </c>
      <c r="AL3680">
        <v>0</v>
      </c>
      <c r="AM3680" t="s">
        <v>764</v>
      </c>
      <c r="AN3680" t="s">
        <v>764</v>
      </c>
      <c r="AO3680" t="s">
        <v>764</v>
      </c>
    </row>
    <row r="3681" spans="1:41" x14ac:dyDescent="0.35">
      <c r="A3681">
        <v>1025012</v>
      </c>
      <c r="B3681" t="s">
        <v>740</v>
      </c>
      <c r="C3681" t="s">
        <v>741</v>
      </c>
      <c r="D3681" t="s">
        <v>408</v>
      </c>
      <c r="E3681" t="s">
        <v>426</v>
      </c>
      <c r="F3681" t="s">
        <v>869</v>
      </c>
      <c r="G3681">
        <v>2021</v>
      </c>
      <c r="H3681">
        <v>2</v>
      </c>
      <c r="I3681" t="s">
        <v>858</v>
      </c>
      <c r="J3681" s="29">
        <v>44255</v>
      </c>
      <c r="K3681" t="s">
        <v>744</v>
      </c>
      <c r="L3681" t="s">
        <v>847</v>
      </c>
      <c r="M3681" t="s">
        <v>870</v>
      </c>
      <c r="N3681" t="s">
        <v>871</v>
      </c>
      <c r="O3681" t="s">
        <v>872</v>
      </c>
      <c r="P3681" t="s">
        <v>673</v>
      </c>
      <c r="Q3681" t="s">
        <v>749</v>
      </c>
      <c r="R3681" t="s">
        <v>376</v>
      </c>
      <c r="S3681" t="s">
        <v>1042</v>
      </c>
      <c r="T3681" t="s">
        <v>751</v>
      </c>
      <c r="U3681" t="s">
        <v>752</v>
      </c>
      <c r="V3681" t="s">
        <v>753</v>
      </c>
      <c r="W3681" t="s">
        <v>427</v>
      </c>
      <c r="X3681" t="s">
        <v>1179</v>
      </c>
      <c r="Y3681" t="s">
        <v>755</v>
      </c>
      <c r="Z3681" t="s">
        <v>380</v>
      </c>
      <c r="AA3681" t="s">
        <v>1175</v>
      </c>
      <c r="AB3681" t="s">
        <v>1176</v>
      </c>
      <c r="AC3681" t="s">
        <v>758</v>
      </c>
      <c r="AD3681" t="s">
        <v>1176</v>
      </c>
      <c r="AE3681" t="s">
        <v>768</v>
      </c>
      <c r="AF3681" t="s">
        <v>882</v>
      </c>
      <c r="AG3681" t="s">
        <v>761</v>
      </c>
      <c r="AH3681" t="s">
        <v>762</v>
      </c>
      <c r="AI3681" t="s">
        <v>883</v>
      </c>
      <c r="AJ3681">
        <v>-7386.68</v>
      </c>
      <c r="AK3681">
        <v>0</v>
      </c>
      <c r="AL3681">
        <v>0</v>
      </c>
      <c r="AM3681" t="s">
        <v>764</v>
      </c>
      <c r="AN3681" t="s">
        <v>764</v>
      </c>
      <c r="AO3681" t="s">
        <v>764</v>
      </c>
    </row>
    <row r="3682" spans="1:41" x14ac:dyDescent="0.35">
      <c r="A3682">
        <v>1025012</v>
      </c>
      <c r="B3682" t="s">
        <v>740</v>
      </c>
      <c r="C3682" t="s">
        <v>741</v>
      </c>
      <c r="D3682" t="s">
        <v>408</v>
      </c>
      <c r="E3682" t="s">
        <v>426</v>
      </c>
      <c r="F3682" t="s">
        <v>869</v>
      </c>
      <c r="G3682">
        <v>2021</v>
      </c>
      <c r="H3682">
        <v>2</v>
      </c>
      <c r="I3682" t="s">
        <v>858</v>
      </c>
      <c r="J3682" s="29">
        <v>44255</v>
      </c>
      <c r="K3682" t="s">
        <v>744</v>
      </c>
      <c r="L3682" t="s">
        <v>847</v>
      </c>
      <c r="M3682" t="s">
        <v>870</v>
      </c>
      <c r="N3682" t="s">
        <v>871</v>
      </c>
      <c r="O3682" t="s">
        <v>872</v>
      </c>
      <c r="P3682" t="s">
        <v>673</v>
      </c>
      <c r="Q3682" t="s">
        <v>749</v>
      </c>
      <c r="R3682" t="s">
        <v>376</v>
      </c>
      <c r="S3682" t="s">
        <v>1042</v>
      </c>
      <c r="T3682" t="s">
        <v>751</v>
      </c>
      <c r="U3682" t="s">
        <v>752</v>
      </c>
      <c r="V3682" t="s">
        <v>753</v>
      </c>
      <c r="W3682" t="s">
        <v>427</v>
      </c>
      <c r="X3682" t="s">
        <v>1179</v>
      </c>
      <c r="Y3682" t="s">
        <v>755</v>
      </c>
      <c r="Z3682" t="s">
        <v>380</v>
      </c>
      <c r="AA3682" t="s">
        <v>1175</v>
      </c>
      <c r="AB3682" t="s">
        <v>1176</v>
      </c>
      <c r="AC3682" t="s">
        <v>758</v>
      </c>
      <c r="AD3682" t="s">
        <v>1176</v>
      </c>
      <c r="AE3682" t="s">
        <v>768</v>
      </c>
      <c r="AF3682" t="s">
        <v>882</v>
      </c>
      <c r="AG3682" t="s">
        <v>761</v>
      </c>
      <c r="AH3682" t="s">
        <v>762</v>
      </c>
      <c r="AI3682" t="s">
        <v>883</v>
      </c>
      <c r="AJ3682">
        <v>-12065.48</v>
      </c>
      <c r="AK3682">
        <v>0</v>
      </c>
      <c r="AL3682">
        <v>0</v>
      </c>
      <c r="AM3682" t="s">
        <v>764</v>
      </c>
      <c r="AN3682" t="s">
        <v>764</v>
      </c>
      <c r="AO3682" t="s">
        <v>764</v>
      </c>
    </row>
    <row r="3683" spans="1:41" x14ac:dyDescent="0.35">
      <c r="A3683">
        <v>1025013</v>
      </c>
      <c r="B3683" t="s">
        <v>740</v>
      </c>
      <c r="C3683" t="s">
        <v>741</v>
      </c>
      <c r="D3683" t="s">
        <v>408</v>
      </c>
      <c r="E3683" t="s">
        <v>428</v>
      </c>
      <c r="F3683" t="s">
        <v>869</v>
      </c>
      <c r="G3683">
        <v>2021</v>
      </c>
      <c r="H3683">
        <v>2</v>
      </c>
      <c r="I3683" t="s">
        <v>858</v>
      </c>
      <c r="J3683" s="29">
        <v>44255</v>
      </c>
      <c r="K3683" t="s">
        <v>744</v>
      </c>
      <c r="L3683" t="s">
        <v>847</v>
      </c>
      <c r="M3683" t="s">
        <v>870</v>
      </c>
      <c r="N3683" t="s">
        <v>871</v>
      </c>
      <c r="O3683" t="s">
        <v>872</v>
      </c>
      <c r="P3683" t="s">
        <v>673</v>
      </c>
      <c r="Q3683" t="s">
        <v>749</v>
      </c>
      <c r="R3683" t="s">
        <v>376</v>
      </c>
      <c r="S3683" t="s">
        <v>1042</v>
      </c>
      <c r="T3683" t="s">
        <v>751</v>
      </c>
      <c r="U3683" t="s">
        <v>752</v>
      </c>
      <c r="V3683" t="s">
        <v>753</v>
      </c>
      <c r="W3683" t="s">
        <v>429</v>
      </c>
      <c r="X3683" t="s">
        <v>1183</v>
      </c>
      <c r="Y3683" t="s">
        <v>755</v>
      </c>
      <c r="Z3683" t="s">
        <v>380</v>
      </c>
      <c r="AA3683" t="s">
        <v>1175</v>
      </c>
      <c r="AB3683" t="s">
        <v>1176</v>
      </c>
      <c r="AC3683" t="s">
        <v>758</v>
      </c>
      <c r="AD3683" t="s">
        <v>1176</v>
      </c>
      <c r="AE3683" t="s">
        <v>768</v>
      </c>
      <c r="AF3683" t="s">
        <v>882</v>
      </c>
      <c r="AG3683" t="s">
        <v>761</v>
      </c>
      <c r="AH3683" t="s">
        <v>762</v>
      </c>
      <c r="AI3683" t="s">
        <v>883</v>
      </c>
      <c r="AJ3683">
        <v>-1925.42</v>
      </c>
      <c r="AK3683">
        <v>0</v>
      </c>
      <c r="AL3683">
        <v>0</v>
      </c>
      <c r="AM3683" t="s">
        <v>764</v>
      </c>
      <c r="AN3683" t="s">
        <v>764</v>
      </c>
      <c r="AO3683" t="s">
        <v>764</v>
      </c>
    </row>
    <row r="3684" spans="1:41" x14ac:dyDescent="0.35">
      <c r="A3684">
        <v>1025013</v>
      </c>
      <c r="B3684" t="s">
        <v>740</v>
      </c>
      <c r="C3684" t="s">
        <v>741</v>
      </c>
      <c r="D3684" t="s">
        <v>408</v>
      </c>
      <c r="E3684" t="s">
        <v>428</v>
      </c>
      <c r="F3684" t="s">
        <v>869</v>
      </c>
      <c r="G3684">
        <v>2021</v>
      </c>
      <c r="H3684">
        <v>2</v>
      </c>
      <c r="I3684" t="s">
        <v>858</v>
      </c>
      <c r="J3684" s="29">
        <v>44255</v>
      </c>
      <c r="K3684" t="s">
        <v>744</v>
      </c>
      <c r="L3684" t="s">
        <v>847</v>
      </c>
      <c r="M3684" t="s">
        <v>870</v>
      </c>
      <c r="N3684" t="s">
        <v>871</v>
      </c>
      <c r="O3684" t="s">
        <v>872</v>
      </c>
      <c r="P3684" t="s">
        <v>673</v>
      </c>
      <c r="Q3684" t="s">
        <v>749</v>
      </c>
      <c r="R3684" t="s">
        <v>376</v>
      </c>
      <c r="S3684" t="s">
        <v>1042</v>
      </c>
      <c r="T3684" t="s">
        <v>751</v>
      </c>
      <c r="U3684" t="s">
        <v>752</v>
      </c>
      <c r="V3684" t="s">
        <v>753</v>
      </c>
      <c r="W3684" t="s">
        <v>429</v>
      </c>
      <c r="X3684" t="s">
        <v>1183</v>
      </c>
      <c r="Y3684" t="s">
        <v>755</v>
      </c>
      <c r="Z3684" t="s">
        <v>380</v>
      </c>
      <c r="AA3684" t="s">
        <v>1175</v>
      </c>
      <c r="AB3684" t="s">
        <v>1176</v>
      </c>
      <c r="AC3684" t="s">
        <v>758</v>
      </c>
      <c r="AD3684" t="s">
        <v>1176</v>
      </c>
      <c r="AE3684" t="s">
        <v>768</v>
      </c>
      <c r="AF3684" t="s">
        <v>882</v>
      </c>
      <c r="AG3684" t="s">
        <v>761</v>
      </c>
      <c r="AH3684" t="s">
        <v>762</v>
      </c>
      <c r="AI3684" t="s">
        <v>883</v>
      </c>
      <c r="AJ3684">
        <v>-2688.22</v>
      </c>
      <c r="AK3684">
        <v>0</v>
      </c>
      <c r="AL3684">
        <v>0</v>
      </c>
      <c r="AM3684" t="s">
        <v>764</v>
      </c>
      <c r="AN3684" t="s">
        <v>764</v>
      </c>
      <c r="AO3684" t="s">
        <v>764</v>
      </c>
    </row>
    <row r="3685" spans="1:41" x14ac:dyDescent="0.35">
      <c r="A3685">
        <v>1025013</v>
      </c>
      <c r="B3685" t="s">
        <v>740</v>
      </c>
      <c r="C3685" t="s">
        <v>741</v>
      </c>
      <c r="D3685" t="s">
        <v>408</v>
      </c>
      <c r="E3685" t="s">
        <v>428</v>
      </c>
      <c r="F3685" t="s">
        <v>869</v>
      </c>
      <c r="G3685">
        <v>2021</v>
      </c>
      <c r="H3685">
        <v>2</v>
      </c>
      <c r="I3685" t="s">
        <v>858</v>
      </c>
      <c r="J3685" s="29">
        <v>44255</v>
      </c>
      <c r="K3685" t="s">
        <v>744</v>
      </c>
      <c r="L3685" t="s">
        <v>847</v>
      </c>
      <c r="M3685" t="s">
        <v>870</v>
      </c>
      <c r="N3685" t="s">
        <v>871</v>
      </c>
      <c r="O3685" t="s">
        <v>872</v>
      </c>
      <c r="P3685" t="s">
        <v>673</v>
      </c>
      <c r="Q3685" t="s">
        <v>749</v>
      </c>
      <c r="R3685" t="s">
        <v>376</v>
      </c>
      <c r="S3685" t="s">
        <v>1042</v>
      </c>
      <c r="T3685" t="s">
        <v>751</v>
      </c>
      <c r="U3685" t="s">
        <v>752</v>
      </c>
      <c r="V3685" t="s">
        <v>753</v>
      </c>
      <c r="W3685" t="s">
        <v>429</v>
      </c>
      <c r="X3685" t="s">
        <v>1183</v>
      </c>
      <c r="Y3685" t="s">
        <v>755</v>
      </c>
      <c r="Z3685" t="s">
        <v>380</v>
      </c>
      <c r="AA3685" t="s">
        <v>1175</v>
      </c>
      <c r="AB3685" t="s">
        <v>1176</v>
      </c>
      <c r="AC3685" t="s">
        <v>758</v>
      </c>
      <c r="AD3685" t="s">
        <v>1176</v>
      </c>
      <c r="AE3685" t="s">
        <v>768</v>
      </c>
      <c r="AF3685" t="s">
        <v>882</v>
      </c>
      <c r="AG3685" t="s">
        <v>761</v>
      </c>
      <c r="AH3685" t="s">
        <v>762</v>
      </c>
      <c r="AI3685" t="s">
        <v>883</v>
      </c>
      <c r="AJ3685">
        <v>-6301.7</v>
      </c>
      <c r="AK3685">
        <v>0</v>
      </c>
      <c r="AL3685">
        <v>0</v>
      </c>
      <c r="AM3685" t="s">
        <v>764</v>
      </c>
      <c r="AN3685" t="s">
        <v>764</v>
      </c>
      <c r="AO3685" t="s">
        <v>764</v>
      </c>
    </row>
    <row r="3686" spans="1:41" x14ac:dyDescent="0.35">
      <c r="A3686">
        <v>1025014</v>
      </c>
      <c r="B3686" t="s">
        <v>740</v>
      </c>
      <c r="C3686" t="s">
        <v>741</v>
      </c>
      <c r="D3686" t="s">
        <v>408</v>
      </c>
      <c r="E3686" t="s">
        <v>432</v>
      </c>
      <c r="F3686" t="s">
        <v>869</v>
      </c>
      <c r="G3686">
        <v>2021</v>
      </c>
      <c r="H3686">
        <v>2</v>
      </c>
      <c r="I3686" t="s">
        <v>858</v>
      </c>
      <c r="J3686" s="29">
        <v>44255</v>
      </c>
      <c r="K3686" t="s">
        <v>744</v>
      </c>
      <c r="L3686" t="s">
        <v>847</v>
      </c>
      <c r="M3686" t="s">
        <v>870</v>
      </c>
      <c r="N3686" t="s">
        <v>871</v>
      </c>
      <c r="O3686" t="s">
        <v>872</v>
      </c>
      <c r="P3686" t="s">
        <v>673</v>
      </c>
      <c r="Q3686" t="s">
        <v>749</v>
      </c>
      <c r="R3686" t="s">
        <v>376</v>
      </c>
      <c r="S3686" t="s">
        <v>1042</v>
      </c>
      <c r="T3686" t="s">
        <v>751</v>
      </c>
      <c r="U3686" t="s">
        <v>752</v>
      </c>
      <c r="V3686" t="s">
        <v>753</v>
      </c>
      <c r="W3686" t="s">
        <v>433</v>
      </c>
      <c r="X3686" t="s">
        <v>1178</v>
      </c>
      <c r="Y3686" t="s">
        <v>755</v>
      </c>
      <c r="Z3686" t="s">
        <v>380</v>
      </c>
      <c r="AA3686" t="s">
        <v>1175</v>
      </c>
      <c r="AB3686" t="s">
        <v>1176</v>
      </c>
      <c r="AC3686" t="s">
        <v>758</v>
      </c>
      <c r="AD3686" t="s">
        <v>1176</v>
      </c>
      <c r="AE3686" t="s">
        <v>768</v>
      </c>
      <c r="AF3686" t="s">
        <v>882</v>
      </c>
      <c r="AG3686" t="s">
        <v>761</v>
      </c>
      <c r="AH3686" t="s">
        <v>762</v>
      </c>
      <c r="AI3686" t="s">
        <v>883</v>
      </c>
      <c r="AJ3686">
        <v>-462.66</v>
      </c>
      <c r="AK3686">
        <v>0</v>
      </c>
      <c r="AL3686">
        <v>0</v>
      </c>
      <c r="AM3686" t="s">
        <v>764</v>
      </c>
      <c r="AN3686" t="s">
        <v>764</v>
      </c>
      <c r="AO3686" t="s">
        <v>764</v>
      </c>
    </row>
    <row r="3687" spans="1:41" x14ac:dyDescent="0.35">
      <c r="A3687">
        <v>1025014</v>
      </c>
      <c r="B3687" t="s">
        <v>740</v>
      </c>
      <c r="C3687" t="s">
        <v>741</v>
      </c>
      <c r="D3687" t="s">
        <v>408</v>
      </c>
      <c r="E3687" t="s">
        <v>432</v>
      </c>
      <c r="F3687" t="s">
        <v>869</v>
      </c>
      <c r="G3687">
        <v>2021</v>
      </c>
      <c r="H3687">
        <v>2</v>
      </c>
      <c r="I3687" t="s">
        <v>858</v>
      </c>
      <c r="J3687" s="29">
        <v>44255</v>
      </c>
      <c r="K3687" t="s">
        <v>744</v>
      </c>
      <c r="L3687" t="s">
        <v>847</v>
      </c>
      <c r="M3687" t="s">
        <v>870</v>
      </c>
      <c r="N3687" t="s">
        <v>871</v>
      </c>
      <c r="O3687" t="s">
        <v>872</v>
      </c>
      <c r="P3687" t="s">
        <v>673</v>
      </c>
      <c r="Q3687" t="s">
        <v>749</v>
      </c>
      <c r="R3687" t="s">
        <v>376</v>
      </c>
      <c r="S3687" t="s">
        <v>1042</v>
      </c>
      <c r="T3687" t="s">
        <v>751</v>
      </c>
      <c r="U3687" t="s">
        <v>752</v>
      </c>
      <c r="V3687" t="s">
        <v>753</v>
      </c>
      <c r="W3687" t="s">
        <v>433</v>
      </c>
      <c r="X3687" t="s">
        <v>1178</v>
      </c>
      <c r="Y3687" t="s">
        <v>755</v>
      </c>
      <c r="Z3687" t="s">
        <v>380</v>
      </c>
      <c r="AA3687" t="s">
        <v>1175</v>
      </c>
      <c r="AB3687" t="s">
        <v>1176</v>
      </c>
      <c r="AC3687" t="s">
        <v>758</v>
      </c>
      <c r="AD3687" t="s">
        <v>1176</v>
      </c>
      <c r="AE3687" t="s">
        <v>768</v>
      </c>
      <c r="AF3687" t="s">
        <v>882</v>
      </c>
      <c r="AG3687" t="s">
        <v>761</v>
      </c>
      <c r="AH3687" t="s">
        <v>762</v>
      </c>
      <c r="AI3687" t="s">
        <v>883</v>
      </c>
      <c r="AJ3687">
        <v>-3223.02</v>
      </c>
      <c r="AK3687">
        <v>0</v>
      </c>
      <c r="AL3687">
        <v>0</v>
      </c>
      <c r="AM3687" t="s">
        <v>764</v>
      </c>
      <c r="AN3687" t="s">
        <v>764</v>
      </c>
      <c r="AO3687" t="s">
        <v>764</v>
      </c>
    </row>
    <row r="3688" spans="1:41" x14ac:dyDescent="0.35">
      <c r="A3688">
        <v>1025014</v>
      </c>
      <c r="B3688" t="s">
        <v>740</v>
      </c>
      <c r="C3688" t="s">
        <v>741</v>
      </c>
      <c r="D3688" t="s">
        <v>408</v>
      </c>
      <c r="E3688" t="s">
        <v>432</v>
      </c>
      <c r="F3688" t="s">
        <v>869</v>
      </c>
      <c r="G3688">
        <v>2021</v>
      </c>
      <c r="H3688">
        <v>2</v>
      </c>
      <c r="I3688" t="s">
        <v>858</v>
      </c>
      <c r="J3688" s="29">
        <v>44255</v>
      </c>
      <c r="K3688" t="s">
        <v>744</v>
      </c>
      <c r="L3688" t="s">
        <v>847</v>
      </c>
      <c r="M3688" t="s">
        <v>870</v>
      </c>
      <c r="N3688" t="s">
        <v>871</v>
      </c>
      <c r="O3688" t="s">
        <v>872</v>
      </c>
      <c r="P3688" t="s">
        <v>673</v>
      </c>
      <c r="Q3688" t="s">
        <v>749</v>
      </c>
      <c r="R3688" t="s">
        <v>376</v>
      </c>
      <c r="S3688" t="s">
        <v>1042</v>
      </c>
      <c r="T3688" t="s">
        <v>751</v>
      </c>
      <c r="U3688" t="s">
        <v>752</v>
      </c>
      <c r="V3688" t="s">
        <v>753</v>
      </c>
      <c r="W3688" t="s">
        <v>433</v>
      </c>
      <c r="X3688" t="s">
        <v>1178</v>
      </c>
      <c r="Y3688" t="s">
        <v>755</v>
      </c>
      <c r="Z3688" t="s">
        <v>380</v>
      </c>
      <c r="AA3688" t="s">
        <v>1175</v>
      </c>
      <c r="AB3688" t="s">
        <v>1176</v>
      </c>
      <c r="AC3688" t="s">
        <v>758</v>
      </c>
      <c r="AD3688" t="s">
        <v>1176</v>
      </c>
      <c r="AE3688" t="s">
        <v>768</v>
      </c>
      <c r="AF3688" t="s">
        <v>882</v>
      </c>
      <c r="AG3688" t="s">
        <v>761</v>
      </c>
      <c r="AH3688" t="s">
        <v>762</v>
      </c>
      <c r="AI3688" t="s">
        <v>883</v>
      </c>
      <c r="AJ3688">
        <v>-3226.67</v>
      </c>
      <c r="AK3688">
        <v>0</v>
      </c>
      <c r="AL3688">
        <v>0</v>
      </c>
      <c r="AM3688" t="s">
        <v>764</v>
      </c>
      <c r="AN3688" t="s">
        <v>764</v>
      </c>
      <c r="AO3688" t="s">
        <v>764</v>
      </c>
    </row>
    <row r="3689" spans="1:41" x14ac:dyDescent="0.35">
      <c r="A3689">
        <v>1025014</v>
      </c>
      <c r="B3689" t="s">
        <v>740</v>
      </c>
      <c r="C3689" t="s">
        <v>741</v>
      </c>
      <c r="D3689" t="s">
        <v>408</v>
      </c>
      <c r="E3689" t="s">
        <v>432</v>
      </c>
      <c r="F3689" t="s">
        <v>869</v>
      </c>
      <c r="G3689">
        <v>2021</v>
      </c>
      <c r="H3689">
        <v>2</v>
      </c>
      <c r="I3689" t="s">
        <v>858</v>
      </c>
      <c r="J3689" s="29">
        <v>44255</v>
      </c>
      <c r="K3689" t="s">
        <v>744</v>
      </c>
      <c r="L3689" t="s">
        <v>847</v>
      </c>
      <c r="M3689" t="s">
        <v>870</v>
      </c>
      <c r="N3689" t="s">
        <v>871</v>
      </c>
      <c r="O3689" t="s">
        <v>872</v>
      </c>
      <c r="P3689" t="s">
        <v>673</v>
      </c>
      <c r="Q3689" t="s">
        <v>749</v>
      </c>
      <c r="R3689" t="s">
        <v>376</v>
      </c>
      <c r="S3689" t="s">
        <v>1042</v>
      </c>
      <c r="T3689" t="s">
        <v>751</v>
      </c>
      <c r="U3689" t="s">
        <v>752</v>
      </c>
      <c r="V3689" t="s">
        <v>753</v>
      </c>
      <c r="W3689" t="s">
        <v>433</v>
      </c>
      <c r="X3689" t="s">
        <v>1178</v>
      </c>
      <c r="Y3689" t="s">
        <v>755</v>
      </c>
      <c r="Z3689" t="s">
        <v>380</v>
      </c>
      <c r="AA3689" t="s">
        <v>1175</v>
      </c>
      <c r="AB3689" t="s">
        <v>1176</v>
      </c>
      <c r="AC3689" t="s">
        <v>758</v>
      </c>
      <c r="AD3689" t="s">
        <v>1176</v>
      </c>
      <c r="AE3689" t="s">
        <v>768</v>
      </c>
      <c r="AF3689" t="s">
        <v>882</v>
      </c>
      <c r="AG3689" t="s">
        <v>761</v>
      </c>
      <c r="AH3689" t="s">
        <v>762</v>
      </c>
      <c r="AI3689" t="s">
        <v>883</v>
      </c>
      <c r="AJ3689">
        <v>-4458.03</v>
      </c>
      <c r="AK3689">
        <v>0</v>
      </c>
      <c r="AL3689">
        <v>0</v>
      </c>
      <c r="AM3689" t="s">
        <v>764</v>
      </c>
      <c r="AN3689" t="s">
        <v>764</v>
      </c>
      <c r="AO3689" t="s">
        <v>764</v>
      </c>
    </row>
    <row r="3690" spans="1:41" x14ac:dyDescent="0.35">
      <c r="A3690">
        <v>1025015</v>
      </c>
      <c r="B3690" t="s">
        <v>740</v>
      </c>
      <c r="C3690" t="s">
        <v>741</v>
      </c>
      <c r="D3690" t="s">
        <v>408</v>
      </c>
      <c r="E3690" t="s">
        <v>434</v>
      </c>
      <c r="F3690" t="s">
        <v>869</v>
      </c>
      <c r="G3690">
        <v>2021</v>
      </c>
      <c r="H3690">
        <v>2</v>
      </c>
      <c r="I3690" t="s">
        <v>858</v>
      </c>
      <c r="J3690" s="29">
        <v>44255</v>
      </c>
      <c r="K3690" t="s">
        <v>744</v>
      </c>
      <c r="L3690" t="s">
        <v>847</v>
      </c>
      <c r="M3690" t="s">
        <v>870</v>
      </c>
      <c r="N3690" t="s">
        <v>871</v>
      </c>
      <c r="O3690" t="s">
        <v>872</v>
      </c>
      <c r="P3690" t="s">
        <v>673</v>
      </c>
      <c r="Q3690" t="s">
        <v>749</v>
      </c>
      <c r="R3690" t="s">
        <v>376</v>
      </c>
      <c r="S3690" t="s">
        <v>1042</v>
      </c>
      <c r="T3690" t="s">
        <v>751</v>
      </c>
      <c r="U3690" t="s">
        <v>752</v>
      </c>
      <c r="V3690" t="s">
        <v>753</v>
      </c>
      <c r="W3690" t="s">
        <v>435</v>
      </c>
      <c r="X3690" t="s">
        <v>1182</v>
      </c>
      <c r="Y3690" t="s">
        <v>755</v>
      </c>
      <c r="Z3690" t="s">
        <v>380</v>
      </c>
      <c r="AA3690" t="s">
        <v>1175</v>
      </c>
      <c r="AB3690" t="s">
        <v>1176</v>
      </c>
      <c r="AC3690" t="s">
        <v>758</v>
      </c>
      <c r="AD3690" t="s">
        <v>1176</v>
      </c>
      <c r="AE3690" t="s">
        <v>768</v>
      </c>
      <c r="AF3690" t="s">
        <v>882</v>
      </c>
      <c r="AG3690" t="s">
        <v>761</v>
      </c>
      <c r="AH3690" t="s">
        <v>762</v>
      </c>
      <c r="AI3690" t="s">
        <v>883</v>
      </c>
      <c r="AJ3690">
        <v>-83.35</v>
      </c>
      <c r="AK3690">
        <v>0</v>
      </c>
      <c r="AL3690">
        <v>0</v>
      </c>
      <c r="AM3690" t="s">
        <v>764</v>
      </c>
      <c r="AN3690" t="s">
        <v>764</v>
      </c>
      <c r="AO3690" t="s">
        <v>764</v>
      </c>
    </row>
    <row r="3691" spans="1:41" x14ac:dyDescent="0.35">
      <c r="A3691">
        <v>1025015</v>
      </c>
      <c r="B3691" t="s">
        <v>740</v>
      </c>
      <c r="C3691" t="s">
        <v>741</v>
      </c>
      <c r="D3691" t="s">
        <v>408</v>
      </c>
      <c r="E3691" t="s">
        <v>434</v>
      </c>
      <c r="F3691" t="s">
        <v>869</v>
      </c>
      <c r="G3691">
        <v>2021</v>
      </c>
      <c r="H3691">
        <v>2</v>
      </c>
      <c r="I3691" t="s">
        <v>858</v>
      </c>
      <c r="J3691" s="29">
        <v>44255</v>
      </c>
      <c r="K3691" t="s">
        <v>744</v>
      </c>
      <c r="L3691" t="s">
        <v>847</v>
      </c>
      <c r="M3691" t="s">
        <v>870</v>
      </c>
      <c r="N3691" t="s">
        <v>871</v>
      </c>
      <c r="O3691" t="s">
        <v>872</v>
      </c>
      <c r="P3691" t="s">
        <v>673</v>
      </c>
      <c r="Q3691" t="s">
        <v>749</v>
      </c>
      <c r="R3691" t="s">
        <v>376</v>
      </c>
      <c r="S3691" t="s">
        <v>1042</v>
      </c>
      <c r="T3691" t="s">
        <v>751</v>
      </c>
      <c r="U3691" t="s">
        <v>752</v>
      </c>
      <c r="V3691" t="s">
        <v>753</v>
      </c>
      <c r="W3691" t="s">
        <v>435</v>
      </c>
      <c r="X3691" t="s">
        <v>1182</v>
      </c>
      <c r="Y3691" t="s">
        <v>755</v>
      </c>
      <c r="Z3691" t="s">
        <v>380</v>
      </c>
      <c r="AA3691" t="s">
        <v>1175</v>
      </c>
      <c r="AB3691" t="s">
        <v>1176</v>
      </c>
      <c r="AC3691" t="s">
        <v>758</v>
      </c>
      <c r="AD3691" t="s">
        <v>1176</v>
      </c>
      <c r="AE3691" t="s">
        <v>768</v>
      </c>
      <c r="AF3691" t="s">
        <v>882</v>
      </c>
      <c r="AG3691" t="s">
        <v>761</v>
      </c>
      <c r="AH3691" t="s">
        <v>762</v>
      </c>
      <c r="AI3691" t="s">
        <v>883</v>
      </c>
      <c r="AJ3691">
        <v>-155.08000000000001</v>
      </c>
      <c r="AK3691">
        <v>0</v>
      </c>
      <c r="AL3691">
        <v>0</v>
      </c>
      <c r="AM3691" t="s">
        <v>764</v>
      </c>
      <c r="AN3691" t="s">
        <v>764</v>
      </c>
      <c r="AO3691" t="s">
        <v>764</v>
      </c>
    </row>
    <row r="3692" spans="1:41" x14ac:dyDescent="0.35">
      <c r="A3692">
        <v>1025015</v>
      </c>
      <c r="B3692" t="s">
        <v>740</v>
      </c>
      <c r="C3692" t="s">
        <v>741</v>
      </c>
      <c r="D3692" t="s">
        <v>408</v>
      </c>
      <c r="E3692" t="s">
        <v>434</v>
      </c>
      <c r="F3692" t="s">
        <v>869</v>
      </c>
      <c r="G3692">
        <v>2021</v>
      </c>
      <c r="H3692">
        <v>2</v>
      </c>
      <c r="I3692" t="s">
        <v>858</v>
      </c>
      <c r="J3692" s="29">
        <v>44255</v>
      </c>
      <c r="K3692" t="s">
        <v>744</v>
      </c>
      <c r="L3692" t="s">
        <v>847</v>
      </c>
      <c r="M3692" t="s">
        <v>870</v>
      </c>
      <c r="N3692" t="s">
        <v>871</v>
      </c>
      <c r="O3692" t="s">
        <v>872</v>
      </c>
      <c r="P3692" t="s">
        <v>673</v>
      </c>
      <c r="Q3692" t="s">
        <v>749</v>
      </c>
      <c r="R3692" t="s">
        <v>376</v>
      </c>
      <c r="S3692" t="s">
        <v>1042</v>
      </c>
      <c r="T3692" t="s">
        <v>751</v>
      </c>
      <c r="U3692" t="s">
        <v>752</v>
      </c>
      <c r="V3692" t="s">
        <v>753</v>
      </c>
      <c r="W3692" t="s">
        <v>435</v>
      </c>
      <c r="X3692" t="s">
        <v>1182</v>
      </c>
      <c r="Y3692" t="s">
        <v>755</v>
      </c>
      <c r="Z3692" t="s">
        <v>380</v>
      </c>
      <c r="AA3692" t="s">
        <v>1175</v>
      </c>
      <c r="AB3692" t="s">
        <v>1176</v>
      </c>
      <c r="AC3692" t="s">
        <v>758</v>
      </c>
      <c r="AD3692" t="s">
        <v>1176</v>
      </c>
      <c r="AE3692" t="s">
        <v>768</v>
      </c>
      <c r="AF3692" t="s">
        <v>882</v>
      </c>
      <c r="AG3692" t="s">
        <v>761</v>
      </c>
      <c r="AH3692" t="s">
        <v>762</v>
      </c>
      <c r="AI3692" t="s">
        <v>883</v>
      </c>
      <c r="AJ3692">
        <v>-6484.77</v>
      </c>
      <c r="AK3692">
        <v>0</v>
      </c>
      <c r="AL3692">
        <v>0</v>
      </c>
      <c r="AM3692" t="s">
        <v>764</v>
      </c>
      <c r="AN3692" t="s">
        <v>764</v>
      </c>
      <c r="AO3692" t="s">
        <v>764</v>
      </c>
    </row>
    <row r="3693" spans="1:41" x14ac:dyDescent="0.35">
      <c r="A3693">
        <v>1025024</v>
      </c>
      <c r="B3693" t="s">
        <v>740</v>
      </c>
      <c r="C3693" t="s">
        <v>741</v>
      </c>
      <c r="D3693" t="s">
        <v>408</v>
      </c>
      <c r="E3693" t="s">
        <v>452</v>
      </c>
      <c r="F3693" t="s">
        <v>869</v>
      </c>
      <c r="G3693">
        <v>2021</v>
      </c>
      <c r="H3693">
        <v>2</v>
      </c>
      <c r="I3693" t="s">
        <v>858</v>
      </c>
      <c r="J3693" s="29">
        <v>44255</v>
      </c>
      <c r="K3693" t="s">
        <v>744</v>
      </c>
      <c r="L3693" t="s">
        <v>847</v>
      </c>
      <c r="M3693" t="s">
        <v>870</v>
      </c>
      <c r="N3693" t="s">
        <v>871</v>
      </c>
      <c r="O3693" t="s">
        <v>872</v>
      </c>
      <c r="P3693" t="s">
        <v>673</v>
      </c>
      <c r="Q3693" t="s">
        <v>749</v>
      </c>
      <c r="R3693" t="s">
        <v>376</v>
      </c>
      <c r="S3693" t="s">
        <v>1042</v>
      </c>
      <c r="T3693" t="s">
        <v>751</v>
      </c>
      <c r="U3693" t="s">
        <v>752</v>
      </c>
      <c r="V3693" t="s">
        <v>753</v>
      </c>
      <c r="W3693" t="s">
        <v>453</v>
      </c>
      <c r="X3693" t="s">
        <v>1188</v>
      </c>
      <c r="Y3693" t="s">
        <v>755</v>
      </c>
      <c r="Z3693" t="s">
        <v>380</v>
      </c>
      <c r="AA3693" t="s">
        <v>1175</v>
      </c>
      <c r="AB3693" t="s">
        <v>1176</v>
      </c>
      <c r="AC3693" t="s">
        <v>758</v>
      </c>
      <c r="AD3693" t="s">
        <v>1176</v>
      </c>
      <c r="AE3693" t="s">
        <v>768</v>
      </c>
      <c r="AF3693" t="s">
        <v>882</v>
      </c>
      <c r="AG3693" t="s">
        <v>761</v>
      </c>
      <c r="AH3693" t="s">
        <v>762</v>
      </c>
      <c r="AI3693" t="s">
        <v>883</v>
      </c>
      <c r="AJ3693">
        <v>-1973.27</v>
      </c>
      <c r="AK3693">
        <v>0</v>
      </c>
      <c r="AL3693">
        <v>0</v>
      </c>
      <c r="AM3693" t="s">
        <v>764</v>
      </c>
      <c r="AN3693" t="s">
        <v>764</v>
      </c>
      <c r="AO3693" t="s">
        <v>764</v>
      </c>
    </row>
    <row r="3694" spans="1:41" x14ac:dyDescent="0.35">
      <c r="A3694">
        <v>1025026</v>
      </c>
      <c r="B3694" t="s">
        <v>740</v>
      </c>
      <c r="C3694" t="s">
        <v>741</v>
      </c>
      <c r="D3694" t="s">
        <v>408</v>
      </c>
      <c r="E3694" t="s">
        <v>458</v>
      </c>
      <c r="F3694" t="s">
        <v>869</v>
      </c>
      <c r="G3694">
        <v>2021</v>
      </c>
      <c r="H3694">
        <v>2</v>
      </c>
      <c r="I3694" t="s">
        <v>858</v>
      </c>
      <c r="J3694" s="29">
        <v>44255</v>
      </c>
      <c r="K3694" t="s">
        <v>744</v>
      </c>
      <c r="L3694" t="s">
        <v>847</v>
      </c>
      <c r="M3694" t="s">
        <v>870</v>
      </c>
      <c r="N3694" t="s">
        <v>871</v>
      </c>
      <c r="O3694" t="s">
        <v>872</v>
      </c>
      <c r="P3694" t="s">
        <v>673</v>
      </c>
      <c r="Q3694" t="s">
        <v>749</v>
      </c>
      <c r="R3694" t="s">
        <v>376</v>
      </c>
      <c r="S3694" t="s">
        <v>1042</v>
      </c>
      <c r="T3694" t="s">
        <v>751</v>
      </c>
      <c r="U3694" t="s">
        <v>752</v>
      </c>
      <c r="V3694" t="s">
        <v>753</v>
      </c>
      <c r="W3694" t="s">
        <v>459</v>
      </c>
      <c r="X3694" t="s">
        <v>1187</v>
      </c>
      <c r="Y3694" t="s">
        <v>755</v>
      </c>
      <c r="Z3694" t="s">
        <v>380</v>
      </c>
      <c r="AA3694" t="s">
        <v>1175</v>
      </c>
      <c r="AB3694" t="s">
        <v>1176</v>
      </c>
      <c r="AC3694" t="s">
        <v>758</v>
      </c>
      <c r="AD3694" t="s">
        <v>1176</v>
      </c>
      <c r="AE3694" t="s">
        <v>768</v>
      </c>
      <c r="AF3694" t="s">
        <v>882</v>
      </c>
      <c r="AG3694" t="s">
        <v>761</v>
      </c>
      <c r="AH3694" t="s">
        <v>762</v>
      </c>
      <c r="AI3694" t="s">
        <v>883</v>
      </c>
      <c r="AJ3694">
        <v>-4157.51</v>
      </c>
      <c r="AK3694">
        <v>0</v>
      </c>
      <c r="AL3694">
        <v>0</v>
      </c>
      <c r="AM3694" t="s">
        <v>764</v>
      </c>
      <c r="AN3694" t="s">
        <v>764</v>
      </c>
      <c r="AO3694" t="s">
        <v>764</v>
      </c>
    </row>
    <row r="3695" spans="1:41" x14ac:dyDescent="0.35">
      <c r="A3695">
        <v>1025029</v>
      </c>
      <c r="B3695" t="s">
        <v>740</v>
      </c>
      <c r="C3695" t="s">
        <v>741</v>
      </c>
      <c r="D3695" t="s">
        <v>408</v>
      </c>
      <c r="E3695" t="s">
        <v>466</v>
      </c>
      <c r="F3695" t="s">
        <v>869</v>
      </c>
      <c r="G3695">
        <v>2021</v>
      </c>
      <c r="H3695">
        <v>2</v>
      </c>
      <c r="I3695" t="s">
        <v>858</v>
      </c>
      <c r="J3695" s="29">
        <v>44255</v>
      </c>
      <c r="K3695" t="s">
        <v>744</v>
      </c>
      <c r="L3695" t="s">
        <v>847</v>
      </c>
      <c r="M3695" t="s">
        <v>870</v>
      </c>
      <c r="N3695" t="s">
        <v>871</v>
      </c>
      <c r="O3695" t="s">
        <v>872</v>
      </c>
      <c r="P3695" t="s">
        <v>673</v>
      </c>
      <c r="Q3695" t="s">
        <v>749</v>
      </c>
      <c r="R3695" t="s">
        <v>376</v>
      </c>
      <c r="S3695" t="s">
        <v>1042</v>
      </c>
      <c r="T3695" t="s">
        <v>751</v>
      </c>
      <c r="U3695" t="s">
        <v>752</v>
      </c>
      <c r="V3695" t="s">
        <v>753</v>
      </c>
      <c r="W3695" t="s">
        <v>467</v>
      </c>
      <c r="X3695" t="s">
        <v>1177</v>
      </c>
      <c r="Y3695" t="s">
        <v>755</v>
      </c>
      <c r="Z3695" t="s">
        <v>380</v>
      </c>
      <c r="AA3695" t="s">
        <v>1175</v>
      </c>
      <c r="AB3695" t="s">
        <v>1176</v>
      </c>
      <c r="AC3695" t="s">
        <v>758</v>
      </c>
      <c r="AD3695" t="s">
        <v>1176</v>
      </c>
      <c r="AE3695" t="s">
        <v>768</v>
      </c>
      <c r="AF3695" t="s">
        <v>882</v>
      </c>
      <c r="AG3695" t="s">
        <v>761</v>
      </c>
      <c r="AH3695" t="s">
        <v>762</v>
      </c>
      <c r="AI3695" t="s">
        <v>883</v>
      </c>
      <c r="AJ3695">
        <v>-117.99</v>
      </c>
      <c r="AK3695">
        <v>0</v>
      </c>
      <c r="AL3695">
        <v>0</v>
      </c>
      <c r="AM3695" t="s">
        <v>764</v>
      </c>
      <c r="AN3695" t="s">
        <v>764</v>
      </c>
      <c r="AO3695" t="s">
        <v>764</v>
      </c>
    </row>
    <row r="3696" spans="1:41" x14ac:dyDescent="0.35">
      <c r="A3696">
        <v>1025029</v>
      </c>
      <c r="B3696" t="s">
        <v>740</v>
      </c>
      <c r="C3696" t="s">
        <v>741</v>
      </c>
      <c r="D3696" t="s">
        <v>408</v>
      </c>
      <c r="E3696" t="s">
        <v>466</v>
      </c>
      <c r="F3696" t="s">
        <v>869</v>
      </c>
      <c r="G3696">
        <v>2021</v>
      </c>
      <c r="H3696">
        <v>2</v>
      </c>
      <c r="I3696" t="s">
        <v>858</v>
      </c>
      <c r="J3696" s="29">
        <v>44255</v>
      </c>
      <c r="K3696" t="s">
        <v>744</v>
      </c>
      <c r="L3696" t="s">
        <v>847</v>
      </c>
      <c r="M3696" t="s">
        <v>870</v>
      </c>
      <c r="N3696" t="s">
        <v>871</v>
      </c>
      <c r="O3696" t="s">
        <v>872</v>
      </c>
      <c r="P3696" t="s">
        <v>673</v>
      </c>
      <c r="Q3696" t="s">
        <v>749</v>
      </c>
      <c r="R3696" t="s">
        <v>376</v>
      </c>
      <c r="S3696" t="s">
        <v>1042</v>
      </c>
      <c r="T3696" t="s">
        <v>751</v>
      </c>
      <c r="U3696" t="s">
        <v>752</v>
      </c>
      <c r="V3696" t="s">
        <v>753</v>
      </c>
      <c r="W3696" t="s">
        <v>467</v>
      </c>
      <c r="X3696" t="s">
        <v>1177</v>
      </c>
      <c r="Y3696" t="s">
        <v>755</v>
      </c>
      <c r="Z3696" t="s">
        <v>380</v>
      </c>
      <c r="AA3696" t="s">
        <v>1175</v>
      </c>
      <c r="AB3696" t="s">
        <v>1176</v>
      </c>
      <c r="AC3696" t="s">
        <v>758</v>
      </c>
      <c r="AD3696" t="s">
        <v>1176</v>
      </c>
      <c r="AE3696" t="s">
        <v>768</v>
      </c>
      <c r="AF3696" t="s">
        <v>882</v>
      </c>
      <c r="AG3696" t="s">
        <v>761</v>
      </c>
      <c r="AH3696" t="s">
        <v>762</v>
      </c>
      <c r="AI3696" t="s">
        <v>883</v>
      </c>
      <c r="AJ3696">
        <v>-1000.8</v>
      </c>
      <c r="AK3696">
        <v>0</v>
      </c>
      <c r="AL3696">
        <v>0</v>
      </c>
      <c r="AM3696" t="s">
        <v>764</v>
      </c>
      <c r="AN3696" t="s">
        <v>764</v>
      </c>
      <c r="AO3696" t="s">
        <v>764</v>
      </c>
    </row>
    <row r="3697" spans="1:41" x14ac:dyDescent="0.35">
      <c r="A3697">
        <v>1025029</v>
      </c>
      <c r="B3697" t="s">
        <v>740</v>
      </c>
      <c r="C3697" t="s">
        <v>741</v>
      </c>
      <c r="D3697" t="s">
        <v>408</v>
      </c>
      <c r="E3697" t="s">
        <v>466</v>
      </c>
      <c r="F3697" t="s">
        <v>869</v>
      </c>
      <c r="G3697">
        <v>2021</v>
      </c>
      <c r="H3697">
        <v>2</v>
      </c>
      <c r="I3697" t="s">
        <v>858</v>
      </c>
      <c r="J3697" s="29">
        <v>44255</v>
      </c>
      <c r="K3697" t="s">
        <v>744</v>
      </c>
      <c r="L3697" t="s">
        <v>847</v>
      </c>
      <c r="M3697" t="s">
        <v>870</v>
      </c>
      <c r="N3697" t="s">
        <v>871</v>
      </c>
      <c r="O3697" t="s">
        <v>872</v>
      </c>
      <c r="P3697" t="s">
        <v>673</v>
      </c>
      <c r="Q3697" t="s">
        <v>749</v>
      </c>
      <c r="R3697" t="s">
        <v>376</v>
      </c>
      <c r="S3697" t="s">
        <v>1042</v>
      </c>
      <c r="T3697" t="s">
        <v>751</v>
      </c>
      <c r="U3697" t="s">
        <v>752</v>
      </c>
      <c r="V3697" t="s">
        <v>753</v>
      </c>
      <c r="W3697" t="s">
        <v>467</v>
      </c>
      <c r="X3697" t="s">
        <v>1177</v>
      </c>
      <c r="Y3697" t="s">
        <v>755</v>
      </c>
      <c r="Z3697" t="s">
        <v>380</v>
      </c>
      <c r="AA3697" t="s">
        <v>1175</v>
      </c>
      <c r="AB3697" t="s">
        <v>1176</v>
      </c>
      <c r="AC3697" t="s">
        <v>758</v>
      </c>
      <c r="AD3697" t="s">
        <v>1176</v>
      </c>
      <c r="AE3697" t="s">
        <v>768</v>
      </c>
      <c r="AF3697" t="s">
        <v>882</v>
      </c>
      <c r="AG3697" t="s">
        <v>761</v>
      </c>
      <c r="AH3697" t="s">
        <v>762</v>
      </c>
      <c r="AI3697" t="s">
        <v>883</v>
      </c>
      <c r="AJ3697">
        <v>-2043.39</v>
      </c>
      <c r="AK3697">
        <v>0</v>
      </c>
      <c r="AL3697">
        <v>0</v>
      </c>
      <c r="AM3697" t="s">
        <v>764</v>
      </c>
      <c r="AN3697" t="s">
        <v>764</v>
      </c>
      <c r="AO3697" t="s">
        <v>764</v>
      </c>
    </row>
    <row r="3698" spans="1:41" x14ac:dyDescent="0.35">
      <c r="A3698">
        <v>1025029</v>
      </c>
      <c r="B3698" t="s">
        <v>740</v>
      </c>
      <c r="C3698" t="s">
        <v>741</v>
      </c>
      <c r="D3698" t="s">
        <v>408</v>
      </c>
      <c r="E3698" t="s">
        <v>466</v>
      </c>
      <c r="F3698" t="s">
        <v>869</v>
      </c>
      <c r="G3698">
        <v>2021</v>
      </c>
      <c r="H3698">
        <v>2</v>
      </c>
      <c r="I3698" t="s">
        <v>858</v>
      </c>
      <c r="J3698" s="29">
        <v>44255</v>
      </c>
      <c r="K3698" t="s">
        <v>744</v>
      </c>
      <c r="L3698" t="s">
        <v>847</v>
      </c>
      <c r="M3698" t="s">
        <v>870</v>
      </c>
      <c r="N3698" t="s">
        <v>871</v>
      </c>
      <c r="O3698" t="s">
        <v>872</v>
      </c>
      <c r="P3698" t="s">
        <v>673</v>
      </c>
      <c r="Q3698" t="s">
        <v>749</v>
      </c>
      <c r="R3698" t="s">
        <v>376</v>
      </c>
      <c r="S3698" t="s">
        <v>1042</v>
      </c>
      <c r="T3698" t="s">
        <v>751</v>
      </c>
      <c r="U3698" t="s">
        <v>752</v>
      </c>
      <c r="V3698" t="s">
        <v>753</v>
      </c>
      <c r="W3698" t="s">
        <v>467</v>
      </c>
      <c r="X3698" t="s">
        <v>1177</v>
      </c>
      <c r="Y3698" t="s">
        <v>755</v>
      </c>
      <c r="Z3698" t="s">
        <v>380</v>
      </c>
      <c r="AA3698" t="s">
        <v>1175</v>
      </c>
      <c r="AB3698" t="s">
        <v>1176</v>
      </c>
      <c r="AC3698" t="s">
        <v>758</v>
      </c>
      <c r="AD3698" t="s">
        <v>1176</v>
      </c>
      <c r="AE3698" t="s">
        <v>768</v>
      </c>
      <c r="AF3698" t="s">
        <v>882</v>
      </c>
      <c r="AG3698" t="s">
        <v>761</v>
      </c>
      <c r="AH3698" t="s">
        <v>762</v>
      </c>
      <c r="AI3698" t="s">
        <v>883</v>
      </c>
      <c r="AJ3698">
        <v>-4813.8999999999996</v>
      </c>
      <c r="AK3698">
        <v>0</v>
      </c>
      <c r="AL3698">
        <v>0</v>
      </c>
      <c r="AM3698" t="s">
        <v>764</v>
      </c>
      <c r="AN3698" t="s">
        <v>764</v>
      </c>
      <c r="AO3698" t="s">
        <v>764</v>
      </c>
    </row>
    <row r="3699" spans="1:41" x14ac:dyDescent="0.35">
      <c r="A3699">
        <v>1025029</v>
      </c>
      <c r="B3699" t="s">
        <v>740</v>
      </c>
      <c r="C3699" t="s">
        <v>741</v>
      </c>
      <c r="D3699" t="s">
        <v>408</v>
      </c>
      <c r="E3699" t="s">
        <v>466</v>
      </c>
      <c r="F3699" t="s">
        <v>869</v>
      </c>
      <c r="G3699">
        <v>2021</v>
      </c>
      <c r="H3699">
        <v>2</v>
      </c>
      <c r="I3699" t="s">
        <v>858</v>
      </c>
      <c r="J3699" s="29">
        <v>44255</v>
      </c>
      <c r="K3699" t="s">
        <v>744</v>
      </c>
      <c r="L3699" t="s">
        <v>847</v>
      </c>
      <c r="M3699" t="s">
        <v>870</v>
      </c>
      <c r="N3699" t="s">
        <v>871</v>
      </c>
      <c r="O3699" t="s">
        <v>872</v>
      </c>
      <c r="P3699" t="s">
        <v>673</v>
      </c>
      <c r="Q3699" t="s">
        <v>749</v>
      </c>
      <c r="R3699" t="s">
        <v>376</v>
      </c>
      <c r="S3699" t="s">
        <v>1042</v>
      </c>
      <c r="T3699" t="s">
        <v>751</v>
      </c>
      <c r="U3699" t="s">
        <v>752</v>
      </c>
      <c r="V3699" t="s">
        <v>753</v>
      </c>
      <c r="W3699" t="s">
        <v>467</v>
      </c>
      <c r="X3699" t="s">
        <v>1177</v>
      </c>
      <c r="Y3699" t="s">
        <v>755</v>
      </c>
      <c r="Z3699" t="s">
        <v>380</v>
      </c>
      <c r="AA3699" t="s">
        <v>1175</v>
      </c>
      <c r="AB3699" t="s">
        <v>1176</v>
      </c>
      <c r="AC3699" t="s">
        <v>758</v>
      </c>
      <c r="AD3699" t="s">
        <v>1176</v>
      </c>
      <c r="AE3699" t="s">
        <v>768</v>
      </c>
      <c r="AF3699" t="s">
        <v>882</v>
      </c>
      <c r="AG3699" t="s">
        <v>761</v>
      </c>
      <c r="AH3699" t="s">
        <v>762</v>
      </c>
      <c r="AI3699" t="s">
        <v>883</v>
      </c>
      <c r="AJ3699">
        <v>-13333.25</v>
      </c>
      <c r="AK3699">
        <v>0</v>
      </c>
      <c r="AL3699">
        <v>0</v>
      </c>
      <c r="AM3699" t="s">
        <v>764</v>
      </c>
      <c r="AN3699" t="s">
        <v>764</v>
      </c>
      <c r="AO3699" t="s">
        <v>764</v>
      </c>
    </row>
    <row r="3700" spans="1:41" x14ac:dyDescent="0.35">
      <c r="A3700">
        <v>1025029</v>
      </c>
      <c r="B3700" t="s">
        <v>740</v>
      </c>
      <c r="C3700" t="s">
        <v>741</v>
      </c>
      <c r="D3700" t="s">
        <v>408</v>
      </c>
      <c r="E3700" t="s">
        <v>466</v>
      </c>
      <c r="F3700" t="s">
        <v>869</v>
      </c>
      <c r="G3700">
        <v>2021</v>
      </c>
      <c r="H3700">
        <v>2</v>
      </c>
      <c r="I3700" t="s">
        <v>858</v>
      </c>
      <c r="J3700" s="29">
        <v>44255</v>
      </c>
      <c r="K3700" t="s">
        <v>744</v>
      </c>
      <c r="L3700" t="s">
        <v>847</v>
      </c>
      <c r="M3700" t="s">
        <v>870</v>
      </c>
      <c r="N3700" t="s">
        <v>871</v>
      </c>
      <c r="O3700" t="s">
        <v>872</v>
      </c>
      <c r="P3700" t="s">
        <v>673</v>
      </c>
      <c r="Q3700" t="s">
        <v>749</v>
      </c>
      <c r="R3700" t="s">
        <v>376</v>
      </c>
      <c r="S3700" t="s">
        <v>1042</v>
      </c>
      <c r="T3700" t="s">
        <v>751</v>
      </c>
      <c r="U3700" t="s">
        <v>752</v>
      </c>
      <c r="V3700" t="s">
        <v>753</v>
      </c>
      <c r="W3700" t="s">
        <v>467</v>
      </c>
      <c r="X3700" t="s">
        <v>1177</v>
      </c>
      <c r="Y3700" t="s">
        <v>755</v>
      </c>
      <c r="Z3700" t="s">
        <v>380</v>
      </c>
      <c r="AA3700" t="s">
        <v>1175</v>
      </c>
      <c r="AB3700" t="s">
        <v>1176</v>
      </c>
      <c r="AC3700" t="s">
        <v>758</v>
      </c>
      <c r="AD3700" t="s">
        <v>1176</v>
      </c>
      <c r="AE3700" t="s">
        <v>768</v>
      </c>
      <c r="AF3700" t="s">
        <v>882</v>
      </c>
      <c r="AG3700" t="s">
        <v>761</v>
      </c>
      <c r="AH3700" t="s">
        <v>762</v>
      </c>
      <c r="AI3700" t="s">
        <v>883</v>
      </c>
      <c r="AJ3700">
        <v>-13833.98</v>
      </c>
      <c r="AK3700">
        <v>0</v>
      </c>
      <c r="AL3700">
        <v>0</v>
      </c>
      <c r="AM3700" t="s">
        <v>764</v>
      </c>
      <c r="AN3700" t="s">
        <v>764</v>
      </c>
      <c r="AO3700" t="s">
        <v>764</v>
      </c>
    </row>
    <row r="3701" spans="1:41" x14ac:dyDescent="0.35">
      <c r="A3701">
        <v>1025030</v>
      </c>
      <c r="B3701" t="s">
        <v>740</v>
      </c>
      <c r="C3701" t="s">
        <v>741</v>
      </c>
      <c r="D3701" t="s">
        <v>408</v>
      </c>
      <c r="E3701" t="s">
        <v>468</v>
      </c>
      <c r="F3701" t="s">
        <v>869</v>
      </c>
      <c r="G3701">
        <v>2021</v>
      </c>
      <c r="H3701">
        <v>2</v>
      </c>
      <c r="I3701" t="s">
        <v>858</v>
      </c>
      <c r="J3701" s="29">
        <v>44255</v>
      </c>
      <c r="K3701" t="s">
        <v>744</v>
      </c>
      <c r="L3701" t="s">
        <v>847</v>
      </c>
      <c r="M3701" t="s">
        <v>870</v>
      </c>
      <c r="N3701" t="s">
        <v>871</v>
      </c>
      <c r="O3701" t="s">
        <v>872</v>
      </c>
      <c r="P3701" t="s">
        <v>673</v>
      </c>
      <c r="Q3701" t="s">
        <v>749</v>
      </c>
      <c r="R3701" t="s">
        <v>376</v>
      </c>
      <c r="S3701" t="s">
        <v>1042</v>
      </c>
      <c r="T3701" t="s">
        <v>751</v>
      </c>
      <c r="U3701" t="s">
        <v>752</v>
      </c>
      <c r="V3701" t="s">
        <v>753</v>
      </c>
      <c r="W3701" t="s">
        <v>469</v>
      </c>
      <c r="X3701" t="s">
        <v>1174</v>
      </c>
      <c r="Y3701" t="s">
        <v>755</v>
      </c>
      <c r="Z3701" t="s">
        <v>380</v>
      </c>
      <c r="AA3701" t="s">
        <v>1175</v>
      </c>
      <c r="AB3701" t="s">
        <v>1176</v>
      </c>
      <c r="AC3701" t="s">
        <v>758</v>
      </c>
      <c r="AD3701" t="s">
        <v>1176</v>
      </c>
      <c r="AE3701" t="s">
        <v>768</v>
      </c>
      <c r="AF3701" t="s">
        <v>882</v>
      </c>
      <c r="AG3701" t="s">
        <v>761</v>
      </c>
      <c r="AH3701" t="s">
        <v>762</v>
      </c>
      <c r="AI3701" t="s">
        <v>883</v>
      </c>
      <c r="AJ3701">
        <v>-727.5</v>
      </c>
      <c r="AK3701">
        <v>0</v>
      </c>
      <c r="AL3701">
        <v>0</v>
      </c>
      <c r="AM3701" t="s">
        <v>764</v>
      </c>
      <c r="AN3701" t="s">
        <v>764</v>
      </c>
      <c r="AO3701" t="s">
        <v>764</v>
      </c>
    </row>
    <row r="3702" spans="1:41" x14ac:dyDescent="0.35">
      <c r="A3702">
        <v>1025030</v>
      </c>
      <c r="B3702" t="s">
        <v>740</v>
      </c>
      <c r="C3702" t="s">
        <v>741</v>
      </c>
      <c r="D3702" t="s">
        <v>408</v>
      </c>
      <c r="E3702" t="s">
        <v>468</v>
      </c>
      <c r="F3702" t="s">
        <v>869</v>
      </c>
      <c r="G3702">
        <v>2021</v>
      </c>
      <c r="H3702">
        <v>2</v>
      </c>
      <c r="I3702" t="s">
        <v>858</v>
      </c>
      <c r="J3702" s="29">
        <v>44255</v>
      </c>
      <c r="K3702" t="s">
        <v>744</v>
      </c>
      <c r="L3702" t="s">
        <v>847</v>
      </c>
      <c r="M3702" t="s">
        <v>870</v>
      </c>
      <c r="N3702" t="s">
        <v>871</v>
      </c>
      <c r="O3702" t="s">
        <v>872</v>
      </c>
      <c r="P3702" t="s">
        <v>673</v>
      </c>
      <c r="Q3702" t="s">
        <v>749</v>
      </c>
      <c r="R3702" t="s">
        <v>376</v>
      </c>
      <c r="S3702" t="s">
        <v>1042</v>
      </c>
      <c r="T3702" t="s">
        <v>751</v>
      </c>
      <c r="U3702" t="s">
        <v>752</v>
      </c>
      <c r="V3702" t="s">
        <v>753</v>
      </c>
      <c r="W3702" t="s">
        <v>469</v>
      </c>
      <c r="X3702" t="s">
        <v>1174</v>
      </c>
      <c r="Y3702" t="s">
        <v>755</v>
      </c>
      <c r="Z3702" t="s">
        <v>380</v>
      </c>
      <c r="AA3702" t="s">
        <v>1175</v>
      </c>
      <c r="AB3702" t="s">
        <v>1176</v>
      </c>
      <c r="AC3702" t="s">
        <v>758</v>
      </c>
      <c r="AD3702" t="s">
        <v>1176</v>
      </c>
      <c r="AE3702" t="s">
        <v>768</v>
      </c>
      <c r="AF3702" t="s">
        <v>882</v>
      </c>
      <c r="AG3702" t="s">
        <v>761</v>
      </c>
      <c r="AH3702" t="s">
        <v>762</v>
      </c>
      <c r="AI3702" t="s">
        <v>883</v>
      </c>
      <c r="AJ3702">
        <v>-874.5</v>
      </c>
      <c r="AK3702">
        <v>0</v>
      </c>
      <c r="AL3702">
        <v>0</v>
      </c>
      <c r="AM3702" t="s">
        <v>764</v>
      </c>
      <c r="AN3702" t="s">
        <v>764</v>
      </c>
      <c r="AO3702" t="s">
        <v>764</v>
      </c>
    </row>
    <row r="3703" spans="1:41" x14ac:dyDescent="0.35">
      <c r="A3703">
        <v>1025030</v>
      </c>
      <c r="B3703" t="s">
        <v>740</v>
      </c>
      <c r="C3703" t="s">
        <v>741</v>
      </c>
      <c r="D3703" t="s">
        <v>408</v>
      </c>
      <c r="E3703" t="s">
        <v>468</v>
      </c>
      <c r="F3703" t="s">
        <v>869</v>
      </c>
      <c r="G3703">
        <v>2021</v>
      </c>
      <c r="H3703">
        <v>2</v>
      </c>
      <c r="I3703" t="s">
        <v>858</v>
      </c>
      <c r="J3703" s="29">
        <v>44255</v>
      </c>
      <c r="K3703" t="s">
        <v>744</v>
      </c>
      <c r="L3703" t="s">
        <v>847</v>
      </c>
      <c r="M3703" t="s">
        <v>870</v>
      </c>
      <c r="N3703" t="s">
        <v>871</v>
      </c>
      <c r="O3703" t="s">
        <v>872</v>
      </c>
      <c r="P3703" t="s">
        <v>673</v>
      </c>
      <c r="Q3703" t="s">
        <v>749</v>
      </c>
      <c r="R3703" t="s">
        <v>376</v>
      </c>
      <c r="S3703" t="s">
        <v>1042</v>
      </c>
      <c r="T3703" t="s">
        <v>751</v>
      </c>
      <c r="U3703" t="s">
        <v>752</v>
      </c>
      <c r="V3703" t="s">
        <v>753</v>
      </c>
      <c r="W3703" t="s">
        <v>469</v>
      </c>
      <c r="X3703" t="s">
        <v>1174</v>
      </c>
      <c r="Y3703" t="s">
        <v>755</v>
      </c>
      <c r="Z3703" t="s">
        <v>380</v>
      </c>
      <c r="AA3703" t="s">
        <v>1175</v>
      </c>
      <c r="AB3703" t="s">
        <v>1176</v>
      </c>
      <c r="AC3703" t="s">
        <v>758</v>
      </c>
      <c r="AD3703" t="s">
        <v>1176</v>
      </c>
      <c r="AE3703" t="s">
        <v>768</v>
      </c>
      <c r="AF3703" t="s">
        <v>882</v>
      </c>
      <c r="AG3703" t="s">
        <v>761</v>
      </c>
      <c r="AH3703" t="s">
        <v>762</v>
      </c>
      <c r="AI3703" t="s">
        <v>883</v>
      </c>
      <c r="AJ3703">
        <v>-2898.34</v>
      </c>
      <c r="AK3703">
        <v>0</v>
      </c>
      <c r="AL3703">
        <v>0</v>
      </c>
      <c r="AM3703" t="s">
        <v>764</v>
      </c>
      <c r="AN3703" t="s">
        <v>764</v>
      </c>
      <c r="AO3703" t="s">
        <v>764</v>
      </c>
    </row>
    <row r="3704" spans="1:41" x14ac:dyDescent="0.35">
      <c r="A3704">
        <v>1025030</v>
      </c>
      <c r="B3704" t="s">
        <v>740</v>
      </c>
      <c r="C3704" t="s">
        <v>741</v>
      </c>
      <c r="D3704" t="s">
        <v>408</v>
      </c>
      <c r="E3704" t="s">
        <v>468</v>
      </c>
      <c r="F3704" t="s">
        <v>869</v>
      </c>
      <c r="G3704">
        <v>2021</v>
      </c>
      <c r="H3704">
        <v>2</v>
      </c>
      <c r="I3704" t="s">
        <v>858</v>
      </c>
      <c r="J3704" s="29">
        <v>44255</v>
      </c>
      <c r="K3704" t="s">
        <v>744</v>
      </c>
      <c r="L3704" t="s">
        <v>847</v>
      </c>
      <c r="M3704" t="s">
        <v>870</v>
      </c>
      <c r="N3704" t="s">
        <v>871</v>
      </c>
      <c r="O3704" t="s">
        <v>872</v>
      </c>
      <c r="P3704" t="s">
        <v>673</v>
      </c>
      <c r="Q3704" t="s">
        <v>749</v>
      </c>
      <c r="R3704" t="s">
        <v>376</v>
      </c>
      <c r="S3704" t="s">
        <v>1042</v>
      </c>
      <c r="T3704" t="s">
        <v>751</v>
      </c>
      <c r="U3704" t="s">
        <v>752</v>
      </c>
      <c r="V3704" t="s">
        <v>753</v>
      </c>
      <c r="W3704" t="s">
        <v>469</v>
      </c>
      <c r="X3704" t="s">
        <v>1174</v>
      </c>
      <c r="Y3704" t="s">
        <v>755</v>
      </c>
      <c r="Z3704" t="s">
        <v>380</v>
      </c>
      <c r="AA3704" t="s">
        <v>1175</v>
      </c>
      <c r="AB3704" t="s">
        <v>1176</v>
      </c>
      <c r="AC3704" t="s">
        <v>758</v>
      </c>
      <c r="AD3704" t="s">
        <v>1176</v>
      </c>
      <c r="AE3704" t="s">
        <v>768</v>
      </c>
      <c r="AF3704" t="s">
        <v>882</v>
      </c>
      <c r="AG3704" t="s">
        <v>761</v>
      </c>
      <c r="AH3704" t="s">
        <v>762</v>
      </c>
      <c r="AI3704" t="s">
        <v>883</v>
      </c>
      <c r="AJ3704">
        <v>-3765.56</v>
      </c>
      <c r="AK3704">
        <v>0</v>
      </c>
      <c r="AL3704">
        <v>0</v>
      </c>
      <c r="AM3704" t="s">
        <v>764</v>
      </c>
      <c r="AN3704" t="s">
        <v>764</v>
      </c>
      <c r="AO3704" t="s">
        <v>764</v>
      </c>
    </row>
    <row r="3705" spans="1:41" x14ac:dyDescent="0.35">
      <c r="A3705">
        <v>1025030</v>
      </c>
      <c r="B3705" t="s">
        <v>740</v>
      </c>
      <c r="C3705" t="s">
        <v>741</v>
      </c>
      <c r="D3705" t="s">
        <v>408</v>
      </c>
      <c r="E3705" t="s">
        <v>468</v>
      </c>
      <c r="F3705" t="s">
        <v>869</v>
      </c>
      <c r="G3705">
        <v>2021</v>
      </c>
      <c r="H3705">
        <v>2</v>
      </c>
      <c r="I3705" t="s">
        <v>858</v>
      </c>
      <c r="J3705" s="29">
        <v>44255</v>
      </c>
      <c r="K3705" t="s">
        <v>744</v>
      </c>
      <c r="L3705" t="s">
        <v>847</v>
      </c>
      <c r="M3705" t="s">
        <v>870</v>
      </c>
      <c r="N3705" t="s">
        <v>871</v>
      </c>
      <c r="O3705" t="s">
        <v>872</v>
      </c>
      <c r="P3705" t="s">
        <v>673</v>
      </c>
      <c r="Q3705" t="s">
        <v>749</v>
      </c>
      <c r="R3705" t="s">
        <v>376</v>
      </c>
      <c r="S3705" t="s">
        <v>1042</v>
      </c>
      <c r="T3705" t="s">
        <v>751</v>
      </c>
      <c r="U3705" t="s">
        <v>752</v>
      </c>
      <c r="V3705" t="s">
        <v>753</v>
      </c>
      <c r="W3705" t="s">
        <v>469</v>
      </c>
      <c r="X3705" t="s">
        <v>1174</v>
      </c>
      <c r="Y3705" t="s">
        <v>755</v>
      </c>
      <c r="Z3705" t="s">
        <v>380</v>
      </c>
      <c r="AA3705" t="s">
        <v>1175</v>
      </c>
      <c r="AB3705" t="s">
        <v>1176</v>
      </c>
      <c r="AC3705" t="s">
        <v>758</v>
      </c>
      <c r="AD3705" t="s">
        <v>1176</v>
      </c>
      <c r="AE3705" t="s">
        <v>768</v>
      </c>
      <c r="AF3705" t="s">
        <v>882</v>
      </c>
      <c r="AG3705" t="s">
        <v>761</v>
      </c>
      <c r="AH3705" t="s">
        <v>762</v>
      </c>
      <c r="AI3705" t="s">
        <v>883</v>
      </c>
      <c r="AJ3705">
        <v>-4146.57</v>
      </c>
      <c r="AK3705">
        <v>0</v>
      </c>
      <c r="AL3705">
        <v>0</v>
      </c>
      <c r="AM3705" t="s">
        <v>764</v>
      </c>
      <c r="AN3705" t="s">
        <v>764</v>
      </c>
      <c r="AO3705" t="s">
        <v>764</v>
      </c>
    </row>
    <row r="3706" spans="1:41" x14ac:dyDescent="0.35">
      <c r="A3706">
        <v>1060735</v>
      </c>
      <c r="B3706" t="s">
        <v>740</v>
      </c>
      <c r="C3706" t="s">
        <v>741</v>
      </c>
      <c r="D3706" t="s">
        <v>408</v>
      </c>
      <c r="E3706" t="s">
        <v>450</v>
      </c>
      <c r="F3706" t="s">
        <v>869</v>
      </c>
      <c r="G3706">
        <v>2021</v>
      </c>
      <c r="H3706">
        <v>2</v>
      </c>
      <c r="I3706" t="s">
        <v>858</v>
      </c>
      <c r="J3706" s="29">
        <v>44255</v>
      </c>
      <c r="K3706" t="s">
        <v>744</v>
      </c>
      <c r="L3706" t="s">
        <v>847</v>
      </c>
      <c r="M3706" t="s">
        <v>870</v>
      </c>
      <c r="N3706" t="s">
        <v>871</v>
      </c>
      <c r="O3706" t="s">
        <v>872</v>
      </c>
      <c r="P3706" t="s">
        <v>673</v>
      </c>
      <c r="Q3706" t="s">
        <v>749</v>
      </c>
      <c r="R3706" t="s">
        <v>376</v>
      </c>
      <c r="S3706" t="s">
        <v>1042</v>
      </c>
      <c r="T3706" t="s">
        <v>751</v>
      </c>
      <c r="U3706" t="s">
        <v>752</v>
      </c>
      <c r="V3706" t="s">
        <v>753</v>
      </c>
      <c r="W3706" t="s">
        <v>451</v>
      </c>
      <c r="X3706" t="s">
        <v>1186</v>
      </c>
      <c r="Y3706" t="s">
        <v>755</v>
      </c>
      <c r="Z3706" t="s">
        <v>380</v>
      </c>
      <c r="AA3706" t="s">
        <v>1175</v>
      </c>
      <c r="AB3706" t="s">
        <v>1176</v>
      </c>
      <c r="AC3706" t="s">
        <v>758</v>
      </c>
      <c r="AD3706" t="s">
        <v>1176</v>
      </c>
      <c r="AE3706" t="s">
        <v>768</v>
      </c>
      <c r="AF3706" t="s">
        <v>882</v>
      </c>
      <c r="AG3706" t="s">
        <v>761</v>
      </c>
      <c r="AH3706" t="s">
        <v>762</v>
      </c>
      <c r="AI3706" t="s">
        <v>883</v>
      </c>
      <c r="AJ3706">
        <v>-405.81</v>
      </c>
      <c r="AK3706">
        <v>0</v>
      </c>
      <c r="AL3706">
        <v>0</v>
      </c>
      <c r="AM3706" t="s">
        <v>764</v>
      </c>
      <c r="AN3706" t="s">
        <v>764</v>
      </c>
      <c r="AO3706" t="s">
        <v>764</v>
      </c>
    </row>
    <row r="3707" spans="1:41" x14ac:dyDescent="0.35">
      <c r="A3707">
        <v>1060735</v>
      </c>
      <c r="B3707" t="s">
        <v>740</v>
      </c>
      <c r="C3707" t="s">
        <v>741</v>
      </c>
      <c r="D3707" t="s">
        <v>408</v>
      </c>
      <c r="E3707" t="s">
        <v>450</v>
      </c>
      <c r="F3707" t="s">
        <v>869</v>
      </c>
      <c r="G3707">
        <v>2021</v>
      </c>
      <c r="H3707">
        <v>2</v>
      </c>
      <c r="I3707" t="s">
        <v>858</v>
      </c>
      <c r="J3707" s="29">
        <v>44255</v>
      </c>
      <c r="K3707" t="s">
        <v>744</v>
      </c>
      <c r="L3707" t="s">
        <v>847</v>
      </c>
      <c r="M3707" t="s">
        <v>870</v>
      </c>
      <c r="N3707" t="s">
        <v>871</v>
      </c>
      <c r="O3707" t="s">
        <v>872</v>
      </c>
      <c r="P3707" t="s">
        <v>673</v>
      </c>
      <c r="Q3707" t="s">
        <v>749</v>
      </c>
      <c r="R3707" t="s">
        <v>376</v>
      </c>
      <c r="S3707" t="s">
        <v>1042</v>
      </c>
      <c r="T3707" t="s">
        <v>751</v>
      </c>
      <c r="U3707" t="s">
        <v>752</v>
      </c>
      <c r="V3707" t="s">
        <v>753</v>
      </c>
      <c r="W3707" t="s">
        <v>451</v>
      </c>
      <c r="X3707" t="s">
        <v>1186</v>
      </c>
      <c r="Y3707" t="s">
        <v>755</v>
      </c>
      <c r="Z3707" t="s">
        <v>380</v>
      </c>
      <c r="AA3707" t="s">
        <v>1175</v>
      </c>
      <c r="AB3707" t="s">
        <v>1176</v>
      </c>
      <c r="AC3707" t="s">
        <v>758</v>
      </c>
      <c r="AD3707" t="s">
        <v>1176</v>
      </c>
      <c r="AE3707" t="s">
        <v>768</v>
      </c>
      <c r="AF3707" t="s">
        <v>882</v>
      </c>
      <c r="AG3707" t="s">
        <v>761</v>
      </c>
      <c r="AH3707" t="s">
        <v>762</v>
      </c>
      <c r="AI3707" t="s">
        <v>883</v>
      </c>
      <c r="AJ3707">
        <v>-3350.97</v>
      </c>
      <c r="AK3707">
        <v>0</v>
      </c>
      <c r="AL3707">
        <v>0</v>
      </c>
      <c r="AM3707" t="s">
        <v>764</v>
      </c>
      <c r="AN3707" t="s">
        <v>764</v>
      </c>
      <c r="AO3707" t="s">
        <v>764</v>
      </c>
    </row>
    <row r="3708" spans="1:41" x14ac:dyDescent="0.35">
      <c r="A3708">
        <v>1060735</v>
      </c>
      <c r="B3708" t="s">
        <v>740</v>
      </c>
      <c r="C3708" t="s">
        <v>741</v>
      </c>
      <c r="D3708" t="s">
        <v>408</v>
      </c>
      <c r="E3708" t="s">
        <v>450</v>
      </c>
      <c r="F3708" t="s">
        <v>869</v>
      </c>
      <c r="G3708">
        <v>2021</v>
      </c>
      <c r="H3708">
        <v>2</v>
      </c>
      <c r="I3708" t="s">
        <v>858</v>
      </c>
      <c r="J3708" s="29">
        <v>44255</v>
      </c>
      <c r="K3708" t="s">
        <v>744</v>
      </c>
      <c r="L3708" t="s">
        <v>847</v>
      </c>
      <c r="M3708" t="s">
        <v>870</v>
      </c>
      <c r="N3708" t="s">
        <v>871</v>
      </c>
      <c r="O3708" t="s">
        <v>872</v>
      </c>
      <c r="P3708" t="s">
        <v>673</v>
      </c>
      <c r="Q3708" t="s">
        <v>749</v>
      </c>
      <c r="R3708" t="s">
        <v>376</v>
      </c>
      <c r="S3708" t="s">
        <v>1042</v>
      </c>
      <c r="T3708" t="s">
        <v>751</v>
      </c>
      <c r="U3708" t="s">
        <v>752</v>
      </c>
      <c r="V3708" t="s">
        <v>753</v>
      </c>
      <c r="W3708" t="s">
        <v>451</v>
      </c>
      <c r="X3708" t="s">
        <v>1186</v>
      </c>
      <c r="Y3708" t="s">
        <v>755</v>
      </c>
      <c r="Z3708" t="s">
        <v>380</v>
      </c>
      <c r="AA3708" t="s">
        <v>1175</v>
      </c>
      <c r="AB3708" t="s">
        <v>1176</v>
      </c>
      <c r="AC3708" t="s">
        <v>758</v>
      </c>
      <c r="AD3708" t="s">
        <v>1176</v>
      </c>
      <c r="AE3708" t="s">
        <v>768</v>
      </c>
      <c r="AF3708" t="s">
        <v>882</v>
      </c>
      <c r="AG3708" t="s">
        <v>761</v>
      </c>
      <c r="AH3708" t="s">
        <v>762</v>
      </c>
      <c r="AI3708" t="s">
        <v>883</v>
      </c>
      <c r="AJ3708">
        <v>-4957.0600000000004</v>
      </c>
      <c r="AK3708">
        <v>0</v>
      </c>
      <c r="AL3708">
        <v>0</v>
      </c>
      <c r="AM3708" t="s">
        <v>764</v>
      </c>
      <c r="AN3708" t="s">
        <v>764</v>
      </c>
      <c r="AO3708" t="s">
        <v>764</v>
      </c>
    </row>
    <row r="3709" spans="1:41" x14ac:dyDescent="0.35">
      <c r="A3709">
        <v>1060736</v>
      </c>
      <c r="B3709" t="s">
        <v>740</v>
      </c>
      <c r="C3709" t="s">
        <v>741</v>
      </c>
      <c r="D3709" t="s">
        <v>408</v>
      </c>
      <c r="E3709" t="s">
        <v>456</v>
      </c>
      <c r="F3709" t="s">
        <v>869</v>
      </c>
      <c r="G3709">
        <v>2021</v>
      </c>
      <c r="H3709">
        <v>2</v>
      </c>
      <c r="I3709" t="s">
        <v>858</v>
      </c>
      <c r="J3709" s="29">
        <v>44255</v>
      </c>
      <c r="K3709" t="s">
        <v>744</v>
      </c>
      <c r="L3709" t="s">
        <v>847</v>
      </c>
      <c r="M3709" t="s">
        <v>870</v>
      </c>
      <c r="N3709" t="s">
        <v>871</v>
      </c>
      <c r="O3709" t="s">
        <v>872</v>
      </c>
      <c r="P3709" t="s">
        <v>673</v>
      </c>
      <c r="Q3709" t="s">
        <v>749</v>
      </c>
      <c r="R3709" t="s">
        <v>376</v>
      </c>
      <c r="S3709" t="s">
        <v>1042</v>
      </c>
      <c r="T3709" t="s">
        <v>751</v>
      </c>
      <c r="U3709" t="s">
        <v>752</v>
      </c>
      <c r="V3709" t="s">
        <v>753</v>
      </c>
      <c r="W3709" t="s">
        <v>457</v>
      </c>
      <c r="X3709" t="s">
        <v>1181</v>
      </c>
      <c r="Y3709" t="s">
        <v>755</v>
      </c>
      <c r="Z3709" t="s">
        <v>380</v>
      </c>
      <c r="AA3709" t="s">
        <v>1175</v>
      </c>
      <c r="AB3709" t="s">
        <v>1176</v>
      </c>
      <c r="AC3709" t="s">
        <v>758</v>
      </c>
      <c r="AD3709" t="s">
        <v>1176</v>
      </c>
      <c r="AE3709" t="s">
        <v>768</v>
      </c>
      <c r="AF3709" t="s">
        <v>882</v>
      </c>
      <c r="AG3709" t="s">
        <v>761</v>
      </c>
      <c r="AH3709" t="s">
        <v>762</v>
      </c>
      <c r="AI3709" t="s">
        <v>883</v>
      </c>
      <c r="AJ3709">
        <v>-335.96</v>
      </c>
      <c r="AK3709">
        <v>0</v>
      </c>
      <c r="AL3709">
        <v>0</v>
      </c>
      <c r="AM3709" t="s">
        <v>764</v>
      </c>
      <c r="AN3709" t="s">
        <v>764</v>
      </c>
      <c r="AO3709" t="s">
        <v>764</v>
      </c>
    </row>
    <row r="3710" spans="1:41" x14ac:dyDescent="0.35">
      <c r="A3710">
        <v>1060736</v>
      </c>
      <c r="B3710" t="s">
        <v>740</v>
      </c>
      <c r="C3710" t="s">
        <v>741</v>
      </c>
      <c r="D3710" t="s">
        <v>408</v>
      </c>
      <c r="E3710" t="s">
        <v>456</v>
      </c>
      <c r="F3710" t="s">
        <v>869</v>
      </c>
      <c r="G3710">
        <v>2021</v>
      </c>
      <c r="H3710">
        <v>2</v>
      </c>
      <c r="I3710" t="s">
        <v>858</v>
      </c>
      <c r="J3710" s="29">
        <v>44255</v>
      </c>
      <c r="K3710" t="s">
        <v>744</v>
      </c>
      <c r="L3710" t="s">
        <v>847</v>
      </c>
      <c r="M3710" t="s">
        <v>870</v>
      </c>
      <c r="N3710" t="s">
        <v>871</v>
      </c>
      <c r="O3710" t="s">
        <v>872</v>
      </c>
      <c r="P3710" t="s">
        <v>673</v>
      </c>
      <c r="Q3710" t="s">
        <v>749</v>
      </c>
      <c r="R3710" t="s">
        <v>376</v>
      </c>
      <c r="S3710" t="s">
        <v>1042</v>
      </c>
      <c r="T3710" t="s">
        <v>751</v>
      </c>
      <c r="U3710" t="s">
        <v>752</v>
      </c>
      <c r="V3710" t="s">
        <v>753</v>
      </c>
      <c r="W3710" t="s">
        <v>457</v>
      </c>
      <c r="X3710" t="s">
        <v>1181</v>
      </c>
      <c r="Y3710" t="s">
        <v>755</v>
      </c>
      <c r="Z3710" t="s">
        <v>380</v>
      </c>
      <c r="AA3710" t="s">
        <v>1175</v>
      </c>
      <c r="AB3710" t="s">
        <v>1176</v>
      </c>
      <c r="AC3710" t="s">
        <v>758</v>
      </c>
      <c r="AD3710" t="s">
        <v>1176</v>
      </c>
      <c r="AE3710" t="s">
        <v>768</v>
      </c>
      <c r="AF3710" t="s">
        <v>882</v>
      </c>
      <c r="AG3710" t="s">
        <v>761</v>
      </c>
      <c r="AH3710" t="s">
        <v>762</v>
      </c>
      <c r="AI3710" t="s">
        <v>883</v>
      </c>
      <c r="AJ3710">
        <v>-432.26</v>
      </c>
      <c r="AK3710">
        <v>0</v>
      </c>
      <c r="AL3710">
        <v>0</v>
      </c>
      <c r="AM3710" t="s">
        <v>764</v>
      </c>
      <c r="AN3710" t="s">
        <v>764</v>
      </c>
      <c r="AO3710" t="s">
        <v>764</v>
      </c>
    </row>
    <row r="3711" spans="1:41" x14ac:dyDescent="0.35">
      <c r="A3711">
        <v>1060736</v>
      </c>
      <c r="B3711" t="s">
        <v>740</v>
      </c>
      <c r="C3711" t="s">
        <v>741</v>
      </c>
      <c r="D3711" t="s">
        <v>408</v>
      </c>
      <c r="E3711" t="s">
        <v>456</v>
      </c>
      <c r="F3711" t="s">
        <v>869</v>
      </c>
      <c r="G3711">
        <v>2021</v>
      </c>
      <c r="H3711">
        <v>2</v>
      </c>
      <c r="I3711" t="s">
        <v>858</v>
      </c>
      <c r="J3711" s="29">
        <v>44255</v>
      </c>
      <c r="K3711" t="s">
        <v>744</v>
      </c>
      <c r="L3711" t="s">
        <v>847</v>
      </c>
      <c r="M3711" t="s">
        <v>870</v>
      </c>
      <c r="N3711" t="s">
        <v>871</v>
      </c>
      <c r="O3711" t="s">
        <v>872</v>
      </c>
      <c r="P3711" t="s">
        <v>673</v>
      </c>
      <c r="Q3711" t="s">
        <v>749</v>
      </c>
      <c r="R3711" t="s">
        <v>376</v>
      </c>
      <c r="S3711" t="s">
        <v>1042</v>
      </c>
      <c r="T3711" t="s">
        <v>751</v>
      </c>
      <c r="U3711" t="s">
        <v>752</v>
      </c>
      <c r="V3711" t="s">
        <v>753</v>
      </c>
      <c r="W3711" t="s">
        <v>457</v>
      </c>
      <c r="X3711" t="s">
        <v>1181</v>
      </c>
      <c r="Y3711" t="s">
        <v>755</v>
      </c>
      <c r="Z3711" t="s">
        <v>380</v>
      </c>
      <c r="AA3711" t="s">
        <v>1175</v>
      </c>
      <c r="AB3711" t="s">
        <v>1176</v>
      </c>
      <c r="AC3711" t="s">
        <v>758</v>
      </c>
      <c r="AD3711" t="s">
        <v>1176</v>
      </c>
      <c r="AE3711" t="s">
        <v>768</v>
      </c>
      <c r="AF3711" t="s">
        <v>882</v>
      </c>
      <c r="AG3711" t="s">
        <v>761</v>
      </c>
      <c r="AH3711" t="s">
        <v>762</v>
      </c>
      <c r="AI3711" t="s">
        <v>883</v>
      </c>
      <c r="AJ3711">
        <v>-21369.77</v>
      </c>
      <c r="AK3711">
        <v>0</v>
      </c>
      <c r="AL3711">
        <v>0</v>
      </c>
      <c r="AM3711" t="s">
        <v>764</v>
      </c>
      <c r="AN3711" t="s">
        <v>764</v>
      </c>
      <c r="AO3711" t="s">
        <v>764</v>
      </c>
    </row>
    <row r="3712" spans="1:41" x14ac:dyDescent="0.35">
      <c r="A3712">
        <v>1060741</v>
      </c>
      <c r="B3712" t="s">
        <v>740</v>
      </c>
      <c r="C3712" t="s">
        <v>741</v>
      </c>
      <c r="D3712" t="s">
        <v>408</v>
      </c>
      <c r="E3712" t="s">
        <v>525</v>
      </c>
      <c r="F3712" t="s">
        <v>869</v>
      </c>
      <c r="G3712">
        <v>2021</v>
      </c>
      <c r="H3712">
        <v>2</v>
      </c>
      <c r="I3712" t="s">
        <v>858</v>
      </c>
      <c r="J3712" s="29">
        <v>44255</v>
      </c>
      <c r="K3712" t="s">
        <v>744</v>
      </c>
      <c r="L3712" t="s">
        <v>847</v>
      </c>
      <c r="M3712" t="s">
        <v>870</v>
      </c>
      <c r="N3712" t="s">
        <v>871</v>
      </c>
      <c r="O3712" t="s">
        <v>872</v>
      </c>
      <c r="P3712" t="s">
        <v>673</v>
      </c>
      <c r="Q3712" t="s">
        <v>749</v>
      </c>
      <c r="R3712" t="s">
        <v>514</v>
      </c>
      <c r="S3712" t="s">
        <v>1039</v>
      </c>
      <c r="T3712" t="s">
        <v>751</v>
      </c>
      <c r="U3712" t="s">
        <v>752</v>
      </c>
      <c r="V3712" t="s">
        <v>753</v>
      </c>
      <c r="W3712" t="s">
        <v>433</v>
      </c>
      <c r="X3712" t="s">
        <v>1178</v>
      </c>
      <c r="Y3712" t="s">
        <v>755</v>
      </c>
      <c r="Z3712" t="s">
        <v>380</v>
      </c>
      <c r="AA3712" t="s">
        <v>1175</v>
      </c>
      <c r="AB3712" t="s">
        <v>1176</v>
      </c>
      <c r="AC3712" t="s">
        <v>758</v>
      </c>
      <c r="AD3712" t="s">
        <v>1176</v>
      </c>
      <c r="AE3712" t="s">
        <v>247</v>
      </c>
      <c r="AF3712" t="s">
        <v>882</v>
      </c>
      <c r="AG3712" t="s">
        <v>761</v>
      </c>
      <c r="AH3712" t="s">
        <v>762</v>
      </c>
      <c r="AI3712" t="s">
        <v>883</v>
      </c>
      <c r="AJ3712">
        <v>-175.07</v>
      </c>
      <c r="AK3712">
        <v>0</v>
      </c>
      <c r="AL3712">
        <v>0</v>
      </c>
      <c r="AM3712" t="s">
        <v>764</v>
      </c>
      <c r="AN3712" t="s">
        <v>764</v>
      </c>
      <c r="AO3712" t="s">
        <v>764</v>
      </c>
    </row>
    <row r="3713" spans="1:41" x14ac:dyDescent="0.35">
      <c r="A3713">
        <v>1087508</v>
      </c>
      <c r="B3713" t="s">
        <v>740</v>
      </c>
      <c r="C3713" t="s">
        <v>741</v>
      </c>
      <c r="D3713" t="s">
        <v>408</v>
      </c>
      <c r="E3713" t="s">
        <v>500</v>
      </c>
      <c r="F3713" t="s">
        <v>869</v>
      </c>
      <c r="G3713">
        <v>2021</v>
      </c>
      <c r="H3713">
        <v>2</v>
      </c>
      <c r="I3713" t="s">
        <v>858</v>
      </c>
      <c r="J3713" s="29">
        <v>44255</v>
      </c>
      <c r="K3713" t="s">
        <v>744</v>
      </c>
      <c r="L3713" t="s">
        <v>847</v>
      </c>
      <c r="M3713" t="s">
        <v>870</v>
      </c>
      <c r="N3713" t="s">
        <v>871</v>
      </c>
      <c r="O3713" t="s">
        <v>872</v>
      </c>
      <c r="P3713" t="s">
        <v>673</v>
      </c>
      <c r="Q3713" t="s">
        <v>749</v>
      </c>
      <c r="R3713" t="s">
        <v>490</v>
      </c>
      <c r="S3713" t="s">
        <v>1040</v>
      </c>
      <c r="T3713" t="s">
        <v>751</v>
      </c>
      <c r="U3713" t="s">
        <v>752</v>
      </c>
      <c r="V3713" t="s">
        <v>753</v>
      </c>
      <c r="W3713" t="s">
        <v>413</v>
      </c>
      <c r="X3713" t="s">
        <v>1206</v>
      </c>
      <c r="Y3713" t="s">
        <v>755</v>
      </c>
      <c r="Z3713" t="s">
        <v>380</v>
      </c>
      <c r="AA3713" t="s">
        <v>1175</v>
      </c>
      <c r="AB3713" t="s">
        <v>1176</v>
      </c>
      <c r="AC3713" t="s">
        <v>758</v>
      </c>
      <c r="AD3713" t="s">
        <v>1176</v>
      </c>
      <c r="AE3713" t="s">
        <v>766</v>
      </c>
      <c r="AF3713" t="s">
        <v>882</v>
      </c>
      <c r="AG3713" t="s">
        <v>761</v>
      </c>
      <c r="AH3713" t="s">
        <v>762</v>
      </c>
      <c r="AI3713" t="s">
        <v>883</v>
      </c>
      <c r="AJ3713">
        <v>-1215.68</v>
      </c>
      <c r="AK3713">
        <v>0</v>
      </c>
      <c r="AL3713">
        <v>0</v>
      </c>
      <c r="AM3713" t="s">
        <v>764</v>
      </c>
      <c r="AN3713" t="s">
        <v>764</v>
      </c>
      <c r="AO3713" t="s">
        <v>764</v>
      </c>
    </row>
    <row r="3714" spans="1:41" x14ac:dyDescent="0.35">
      <c r="A3714">
        <v>1720207</v>
      </c>
      <c r="B3714" t="s">
        <v>740</v>
      </c>
      <c r="C3714" t="s">
        <v>741</v>
      </c>
      <c r="D3714" t="s">
        <v>408</v>
      </c>
      <c r="E3714" t="s">
        <v>430</v>
      </c>
      <c r="F3714" t="s">
        <v>869</v>
      </c>
      <c r="G3714">
        <v>2021</v>
      </c>
      <c r="H3714">
        <v>2</v>
      </c>
      <c r="I3714" t="s">
        <v>858</v>
      </c>
      <c r="J3714" s="29">
        <v>44255</v>
      </c>
      <c r="K3714" t="s">
        <v>744</v>
      </c>
      <c r="L3714" t="s">
        <v>847</v>
      </c>
      <c r="M3714" t="s">
        <v>870</v>
      </c>
      <c r="N3714" t="s">
        <v>871</v>
      </c>
      <c r="O3714" t="s">
        <v>872</v>
      </c>
      <c r="P3714" t="s">
        <v>673</v>
      </c>
      <c r="Q3714" t="s">
        <v>749</v>
      </c>
      <c r="R3714" t="s">
        <v>376</v>
      </c>
      <c r="S3714" t="s">
        <v>1042</v>
      </c>
      <c r="T3714" t="s">
        <v>751</v>
      </c>
      <c r="U3714" t="s">
        <v>752</v>
      </c>
      <c r="V3714" t="s">
        <v>753</v>
      </c>
      <c r="W3714" t="s">
        <v>431</v>
      </c>
      <c r="X3714" t="s">
        <v>1185</v>
      </c>
      <c r="Y3714" t="s">
        <v>755</v>
      </c>
      <c r="Z3714" t="s">
        <v>380</v>
      </c>
      <c r="AA3714" t="s">
        <v>1175</v>
      </c>
      <c r="AB3714" t="s">
        <v>1176</v>
      </c>
      <c r="AC3714" t="s">
        <v>758</v>
      </c>
      <c r="AD3714" t="s">
        <v>1176</v>
      </c>
      <c r="AE3714" t="s">
        <v>768</v>
      </c>
      <c r="AF3714" t="s">
        <v>882</v>
      </c>
      <c r="AG3714" t="s">
        <v>761</v>
      </c>
      <c r="AH3714" t="s">
        <v>762</v>
      </c>
      <c r="AI3714" t="s">
        <v>883</v>
      </c>
      <c r="AJ3714">
        <v>-168.98</v>
      </c>
      <c r="AK3714">
        <v>0</v>
      </c>
      <c r="AL3714">
        <v>0</v>
      </c>
      <c r="AM3714" t="s">
        <v>764</v>
      </c>
      <c r="AN3714" t="s">
        <v>764</v>
      </c>
      <c r="AO3714" t="s">
        <v>764</v>
      </c>
    </row>
    <row r="3715" spans="1:41" x14ac:dyDescent="0.35">
      <c r="A3715">
        <v>1720208</v>
      </c>
      <c r="B3715" t="s">
        <v>740</v>
      </c>
      <c r="C3715" t="s">
        <v>741</v>
      </c>
      <c r="D3715" t="s">
        <v>408</v>
      </c>
      <c r="E3715" t="s">
        <v>436</v>
      </c>
      <c r="F3715" t="s">
        <v>869</v>
      </c>
      <c r="G3715">
        <v>2021</v>
      </c>
      <c r="H3715">
        <v>2</v>
      </c>
      <c r="I3715" t="s">
        <v>858</v>
      </c>
      <c r="J3715" s="29">
        <v>44255</v>
      </c>
      <c r="K3715" t="s">
        <v>744</v>
      </c>
      <c r="L3715" t="s">
        <v>847</v>
      </c>
      <c r="M3715" t="s">
        <v>870</v>
      </c>
      <c r="N3715" t="s">
        <v>871</v>
      </c>
      <c r="O3715" t="s">
        <v>872</v>
      </c>
      <c r="P3715" t="s">
        <v>673</v>
      </c>
      <c r="Q3715" t="s">
        <v>749</v>
      </c>
      <c r="R3715" t="s">
        <v>376</v>
      </c>
      <c r="S3715" t="s">
        <v>1042</v>
      </c>
      <c r="T3715" t="s">
        <v>751</v>
      </c>
      <c r="U3715" t="s">
        <v>752</v>
      </c>
      <c r="V3715" t="s">
        <v>753</v>
      </c>
      <c r="W3715" t="s">
        <v>437</v>
      </c>
      <c r="X3715" t="s">
        <v>1184</v>
      </c>
      <c r="Y3715" t="s">
        <v>755</v>
      </c>
      <c r="Z3715" t="s">
        <v>380</v>
      </c>
      <c r="AA3715" t="s">
        <v>1175</v>
      </c>
      <c r="AB3715" t="s">
        <v>1176</v>
      </c>
      <c r="AC3715" t="s">
        <v>758</v>
      </c>
      <c r="AD3715" t="s">
        <v>1176</v>
      </c>
      <c r="AE3715" t="s">
        <v>768</v>
      </c>
      <c r="AF3715" t="s">
        <v>882</v>
      </c>
      <c r="AG3715" t="s">
        <v>761</v>
      </c>
      <c r="AH3715" t="s">
        <v>762</v>
      </c>
      <c r="AI3715" t="s">
        <v>883</v>
      </c>
      <c r="AJ3715">
        <v>-1416.57</v>
      </c>
      <c r="AK3715">
        <v>0</v>
      </c>
      <c r="AL3715">
        <v>0</v>
      </c>
      <c r="AM3715" t="s">
        <v>764</v>
      </c>
      <c r="AN3715" t="s">
        <v>764</v>
      </c>
      <c r="AO3715" t="s">
        <v>764</v>
      </c>
    </row>
    <row r="3716" spans="1:41" x14ac:dyDescent="0.35">
      <c r="A3716">
        <v>1720212</v>
      </c>
      <c r="B3716" t="s">
        <v>740</v>
      </c>
      <c r="C3716" t="s">
        <v>741</v>
      </c>
      <c r="D3716" t="s">
        <v>408</v>
      </c>
      <c r="E3716" t="s">
        <v>499</v>
      </c>
      <c r="F3716" t="s">
        <v>869</v>
      </c>
      <c r="G3716">
        <v>2021</v>
      </c>
      <c r="H3716">
        <v>2</v>
      </c>
      <c r="I3716" t="s">
        <v>858</v>
      </c>
      <c r="J3716" s="29">
        <v>44255</v>
      </c>
      <c r="K3716" t="s">
        <v>744</v>
      </c>
      <c r="L3716" t="s">
        <v>847</v>
      </c>
      <c r="M3716" t="s">
        <v>870</v>
      </c>
      <c r="N3716" t="s">
        <v>871</v>
      </c>
      <c r="O3716" t="s">
        <v>872</v>
      </c>
      <c r="P3716" t="s">
        <v>673</v>
      </c>
      <c r="Q3716" t="s">
        <v>749</v>
      </c>
      <c r="R3716" t="s">
        <v>490</v>
      </c>
      <c r="S3716" t="s">
        <v>1040</v>
      </c>
      <c r="T3716" t="s">
        <v>751</v>
      </c>
      <c r="U3716" t="s">
        <v>752</v>
      </c>
      <c r="V3716" t="s">
        <v>753</v>
      </c>
      <c r="W3716" t="s">
        <v>411</v>
      </c>
      <c r="X3716" t="s">
        <v>1204</v>
      </c>
      <c r="Y3716" t="s">
        <v>755</v>
      </c>
      <c r="Z3716" t="s">
        <v>380</v>
      </c>
      <c r="AA3716" t="s">
        <v>1175</v>
      </c>
      <c r="AB3716" t="s">
        <v>1176</v>
      </c>
      <c r="AC3716" t="s">
        <v>758</v>
      </c>
      <c r="AD3716" t="s">
        <v>1176</v>
      </c>
      <c r="AE3716" t="s">
        <v>766</v>
      </c>
      <c r="AF3716" t="s">
        <v>882</v>
      </c>
      <c r="AG3716" t="s">
        <v>761</v>
      </c>
      <c r="AH3716" t="s">
        <v>762</v>
      </c>
      <c r="AI3716" t="s">
        <v>883</v>
      </c>
      <c r="AJ3716">
        <v>-211.69</v>
      </c>
      <c r="AK3716">
        <v>0</v>
      </c>
      <c r="AL3716">
        <v>0</v>
      </c>
      <c r="AM3716" t="s">
        <v>764</v>
      </c>
      <c r="AN3716" t="s">
        <v>764</v>
      </c>
      <c r="AO3716" t="s">
        <v>764</v>
      </c>
    </row>
    <row r="3717" spans="1:41" x14ac:dyDescent="0.35">
      <c r="A3717">
        <v>1720213</v>
      </c>
      <c r="B3717" t="s">
        <v>740</v>
      </c>
      <c r="C3717" t="s">
        <v>741</v>
      </c>
      <c r="D3717" t="s">
        <v>408</v>
      </c>
      <c r="E3717" t="s">
        <v>501</v>
      </c>
      <c r="F3717" t="s">
        <v>869</v>
      </c>
      <c r="G3717">
        <v>2021</v>
      </c>
      <c r="H3717">
        <v>2</v>
      </c>
      <c r="I3717" t="s">
        <v>858</v>
      </c>
      <c r="J3717" s="29">
        <v>44255</v>
      </c>
      <c r="K3717" t="s">
        <v>744</v>
      </c>
      <c r="L3717" t="s">
        <v>847</v>
      </c>
      <c r="M3717" t="s">
        <v>870</v>
      </c>
      <c r="N3717" t="s">
        <v>871</v>
      </c>
      <c r="O3717" t="s">
        <v>872</v>
      </c>
      <c r="P3717" t="s">
        <v>673</v>
      </c>
      <c r="Q3717" t="s">
        <v>749</v>
      </c>
      <c r="R3717" t="s">
        <v>490</v>
      </c>
      <c r="S3717" t="s">
        <v>1040</v>
      </c>
      <c r="T3717" t="s">
        <v>751</v>
      </c>
      <c r="U3717" t="s">
        <v>752</v>
      </c>
      <c r="V3717" t="s">
        <v>753</v>
      </c>
      <c r="W3717" t="s">
        <v>417</v>
      </c>
      <c r="X3717" t="s">
        <v>1201</v>
      </c>
      <c r="Y3717" t="s">
        <v>755</v>
      </c>
      <c r="Z3717" t="s">
        <v>380</v>
      </c>
      <c r="AA3717" t="s">
        <v>1175</v>
      </c>
      <c r="AB3717" t="s">
        <v>1176</v>
      </c>
      <c r="AC3717" t="s">
        <v>758</v>
      </c>
      <c r="AD3717" t="s">
        <v>1176</v>
      </c>
      <c r="AE3717" t="s">
        <v>766</v>
      </c>
      <c r="AF3717" t="s">
        <v>882</v>
      </c>
      <c r="AG3717" t="s">
        <v>761</v>
      </c>
      <c r="AH3717" t="s">
        <v>762</v>
      </c>
      <c r="AI3717" t="s">
        <v>883</v>
      </c>
      <c r="AJ3717">
        <v>-1582.67</v>
      </c>
      <c r="AK3717">
        <v>0</v>
      </c>
      <c r="AL3717">
        <v>0</v>
      </c>
      <c r="AM3717" t="s">
        <v>764</v>
      </c>
      <c r="AN3717" t="s">
        <v>764</v>
      </c>
      <c r="AO3717" t="s">
        <v>764</v>
      </c>
    </row>
    <row r="3718" spans="1:41" x14ac:dyDescent="0.35">
      <c r="A3718">
        <v>1720214</v>
      </c>
      <c r="B3718" t="s">
        <v>740</v>
      </c>
      <c r="C3718" t="s">
        <v>741</v>
      </c>
      <c r="D3718" t="s">
        <v>408</v>
      </c>
      <c r="E3718" t="s">
        <v>502</v>
      </c>
      <c r="F3718" t="s">
        <v>869</v>
      </c>
      <c r="G3718">
        <v>2021</v>
      </c>
      <c r="H3718">
        <v>2</v>
      </c>
      <c r="I3718" t="s">
        <v>858</v>
      </c>
      <c r="J3718" s="29">
        <v>44255</v>
      </c>
      <c r="K3718" t="s">
        <v>744</v>
      </c>
      <c r="L3718" t="s">
        <v>847</v>
      </c>
      <c r="M3718" t="s">
        <v>870</v>
      </c>
      <c r="N3718" t="s">
        <v>871</v>
      </c>
      <c r="O3718" t="s">
        <v>872</v>
      </c>
      <c r="P3718" t="s">
        <v>673</v>
      </c>
      <c r="Q3718" t="s">
        <v>749</v>
      </c>
      <c r="R3718" t="s">
        <v>490</v>
      </c>
      <c r="S3718" t="s">
        <v>1040</v>
      </c>
      <c r="T3718" t="s">
        <v>751</v>
      </c>
      <c r="U3718" t="s">
        <v>752</v>
      </c>
      <c r="V3718" t="s">
        <v>753</v>
      </c>
      <c r="W3718" t="s">
        <v>421</v>
      </c>
      <c r="X3718" t="s">
        <v>1205</v>
      </c>
      <c r="Y3718" t="s">
        <v>755</v>
      </c>
      <c r="Z3718" t="s">
        <v>380</v>
      </c>
      <c r="AA3718" t="s">
        <v>1175</v>
      </c>
      <c r="AB3718" t="s">
        <v>1176</v>
      </c>
      <c r="AC3718" t="s">
        <v>758</v>
      </c>
      <c r="AD3718" t="s">
        <v>1176</v>
      </c>
      <c r="AE3718" t="s">
        <v>766</v>
      </c>
      <c r="AF3718" t="s">
        <v>882</v>
      </c>
      <c r="AG3718" t="s">
        <v>761</v>
      </c>
      <c r="AH3718" t="s">
        <v>762</v>
      </c>
      <c r="AI3718" t="s">
        <v>883</v>
      </c>
      <c r="AJ3718">
        <v>-498.27</v>
      </c>
      <c r="AK3718">
        <v>0</v>
      </c>
      <c r="AL3718">
        <v>0</v>
      </c>
      <c r="AM3718" t="s">
        <v>764</v>
      </c>
      <c r="AN3718" t="s">
        <v>764</v>
      </c>
      <c r="AO3718" t="s">
        <v>764</v>
      </c>
    </row>
    <row r="3719" spans="1:41" x14ac:dyDescent="0.35">
      <c r="A3719">
        <v>1720215</v>
      </c>
      <c r="B3719" t="s">
        <v>740</v>
      </c>
      <c r="C3719" t="s">
        <v>741</v>
      </c>
      <c r="D3719" t="s">
        <v>408</v>
      </c>
      <c r="E3719" t="s">
        <v>503</v>
      </c>
      <c r="F3719" t="s">
        <v>869</v>
      </c>
      <c r="G3719">
        <v>2021</v>
      </c>
      <c r="H3719">
        <v>2</v>
      </c>
      <c r="I3719" t="s">
        <v>858</v>
      </c>
      <c r="J3719" s="29">
        <v>44255</v>
      </c>
      <c r="K3719" t="s">
        <v>744</v>
      </c>
      <c r="L3719" t="s">
        <v>847</v>
      </c>
      <c r="M3719" t="s">
        <v>870</v>
      </c>
      <c r="N3719" t="s">
        <v>871</v>
      </c>
      <c r="O3719" t="s">
        <v>872</v>
      </c>
      <c r="P3719" t="s">
        <v>673</v>
      </c>
      <c r="Q3719" t="s">
        <v>749</v>
      </c>
      <c r="R3719" t="s">
        <v>490</v>
      </c>
      <c r="S3719" t="s">
        <v>1040</v>
      </c>
      <c r="T3719" t="s">
        <v>751</v>
      </c>
      <c r="U3719" t="s">
        <v>752</v>
      </c>
      <c r="V3719" t="s">
        <v>753</v>
      </c>
      <c r="W3719" t="s">
        <v>423</v>
      </c>
      <c r="X3719" t="s">
        <v>1203</v>
      </c>
      <c r="Y3719" t="s">
        <v>755</v>
      </c>
      <c r="Z3719" t="s">
        <v>380</v>
      </c>
      <c r="AA3719" t="s">
        <v>1175</v>
      </c>
      <c r="AB3719" t="s">
        <v>1176</v>
      </c>
      <c r="AC3719" t="s">
        <v>758</v>
      </c>
      <c r="AD3719" t="s">
        <v>1176</v>
      </c>
      <c r="AE3719" t="s">
        <v>766</v>
      </c>
      <c r="AF3719" t="s">
        <v>882</v>
      </c>
      <c r="AG3719" t="s">
        <v>761</v>
      </c>
      <c r="AH3719" t="s">
        <v>762</v>
      </c>
      <c r="AI3719" t="s">
        <v>883</v>
      </c>
      <c r="AJ3719">
        <v>-687.78</v>
      </c>
      <c r="AK3719">
        <v>0</v>
      </c>
      <c r="AL3719">
        <v>0</v>
      </c>
      <c r="AM3719" t="s">
        <v>764</v>
      </c>
      <c r="AN3719" t="s">
        <v>764</v>
      </c>
      <c r="AO3719" t="s">
        <v>764</v>
      </c>
    </row>
    <row r="3720" spans="1:41" x14ac:dyDescent="0.35">
      <c r="A3720">
        <v>1720216</v>
      </c>
      <c r="B3720" t="s">
        <v>740</v>
      </c>
      <c r="C3720" t="s">
        <v>741</v>
      </c>
      <c r="D3720" t="s">
        <v>408</v>
      </c>
      <c r="E3720" t="s">
        <v>504</v>
      </c>
      <c r="F3720" t="s">
        <v>869</v>
      </c>
      <c r="G3720">
        <v>2021</v>
      </c>
      <c r="H3720">
        <v>2</v>
      </c>
      <c r="I3720" t="s">
        <v>858</v>
      </c>
      <c r="J3720" s="29">
        <v>44255</v>
      </c>
      <c r="K3720" t="s">
        <v>744</v>
      </c>
      <c r="L3720" t="s">
        <v>847</v>
      </c>
      <c r="M3720" t="s">
        <v>870</v>
      </c>
      <c r="N3720" t="s">
        <v>871</v>
      </c>
      <c r="O3720" t="s">
        <v>872</v>
      </c>
      <c r="P3720" t="s">
        <v>673</v>
      </c>
      <c r="Q3720" t="s">
        <v>749</v>
      </c>
      <c r="R3720" t="s">
        <v>490</v>
      </c>
      <c r="S3720" t="s">
        <v>1040</v>
      </c>
      <c r="T3720" t="s">
        <v>751</v>
      </c>
      <c r="U3720" t="s">
        <v>752</v>
      </c>
      <c r="V3720" t="s">
        <v>753</v>
      </c>
      <c r="W3720" t="s">
        <v>425</v>
      </c>
      <c r="X3720" t="s">
        <v>1200</v>
      </c>
      <c r="Y3720" t="s">
        <v>755</v>
      </c>
      <c r="Z3720" t="s">
        <v>380</v>
      </c>
      <c r="AA3720" t="s">
        <v>1175</v>
      </c>
      <c r="AB3720" t="s">
        <v>1176</v>
      </c>
      <c r="AC3720" t="s">
        <v>758</v>
      </c>
      <c r="AD3720" t="s">
        <v>1176</v>
      </c>
      <c r="AE3720" t="s">
        <v>766</v>
      </c>
      <c r="AF3720" t="s">
        <v>882</v>
      </c>
      <c r="AG3720" t="s">
        <v>761</v>
      </c>
      <c r="AH3720" t="s">
        <v>762</v>
      </c>
      <c r="AI3720" t="s">
        <v>883</v>
      </c>
      <c r="AJ3720">
        <v>-166.22</v>
      </c>
      <c r="AK3720">
        <v>0</v>
      </c>
      <c r="AL3720">
        <v>0</v>
      </c>
      <c r="AM3720" t="s">
        <v>764</v>
      </c>
      <c r="AN3720" t="s">
        <v>764</v>
      </c>
      <c r="AO3720" t="s">
        <v>764</v>
      </c>
    </row>
    <row r="3721" spans="1:41" x14ac:dyDescent="0.35">
      <c r="A3721">
        <v>1720217</v>
      </c>
      <c r="B3721" t="s">
        <v>740</v>
      </c>
      <c r="C3721" t="s">
        <v>741</v>
      </c>
      <c r="D3721" t="s">
        <v>408</v>
      </c>
      <c r="E3721" t="s">
        <v>527</v>
      </c>
      <c r="F3721" t="s">
        <v>869</v>
      </c>
      <c r="G3721">
        <v>2021</v>
      </c>
      <c r="H3721">
        <v>2</v>
      </c>
      <c r="I3721" t="s">
        <v>858</v>
      </c>
      <c r="J3721" s="29">
        <v>44255</v>
      </c>
      <c r="K3721" t="s">
        <v>744</v>
      </c>
      <c r="L3721" t="s">
        <v>847</v>
      </c>
      <c r="M3721" t="s">
        <v>870</v>
      </c>
      <c r="N3721" t="s">
        <v>871</v>
      </c>
      <c r="O3721" t="s">
        <v>872</v>
      </c>
      <c r="P3721" t="s">
        <v>673</v>
      </c>
      <c r="Q3721" t="s">
        <v>749</v>
      </c>
      <c r="R3721" t="s">
        <v>514</v>
      </c>
      <c r="S3721" t="s">
        <v>1039</v>
      </c>
      <c r="T3721" t="s">
        <v>751</v>
      </c>
      <c r="U3721" t="s">
        <v>752</v>
      </c>
      <c r="V3721" t="s">
        <v>753</v>
      </c>
      <c r="W3721" t="s">
        <v>439</v>
      </c>
      <c r="X3721" t="s">
        <v>1197</v>
      </c>
      <c r="Y3721" t="s">
        <v>755</v>
      </c>
      <c r="Z3721" t="s">
        <v>380</v>
      </c>
      <c r="AA3721" t="s">
        <v>1175</v>
      </c>
      <c r="AB3721" t="s">
        <v>1176</v>
      </c>
      <c r="AC3721" t="s">
        <v>758</v>
      </c>
      <c r="AD3721" t="s">
        <v>1176</v>
      </c>
      <c r="AE3721" t="s">
        <v>247</v>
      </c>
      <c r="AF3721" t="s">
        <v>882</v>
      </c>
      <c r="AG3721" t="s">
        <v>761</v>
      </c>
      <c r="AH3721" t="s">
        <v>762</v>
      </c>
      <c r="AI3721" t="s">
        <v>883</v>
      </c>
      <c r="AJ3721">
        <v>-321.86</v>
      </c>
      <c r="AK3721">
        <v>0</v>
      </c>
      <c r="AL3721">
        <v>0</v>
      </c>
      <c r="AM3721" t="s">
        <v>764</v>
      </c>
      <c r="AN3721" t="s">
        <v>764</v>
      </c>
      <c r="AO3721" t="s">
        <v>764</v>
      </c>
    </row>
    <row r="3722" spans="1:41" x14ac:dyDescent="0.35">
      <c r="A3722">
        <v>1720218</v>
      </c>
      <c r="B3722" t="s">
        <v>740</v>
      </c>
      <c r="C3722" t="s">
        <v>741</v>
      </c>
      <c r="D3722" t="s">
        <v>408</v>
      </c>
      <c r="E3722" t="s">
        <v>528</v>
      </c>
      <c r="F3722" t="s">
        <v>869</v>
      </c>
      <c r="G3722">
        <v>2021</v>
      </c>
      <c r="H3722">
        <v>2</v>
      </c>
      <c r="I3722" t="s">
        <v>858</v>
      </c>
      <c r="J3722" s="29">
        <v>44255</v>
      </c>
      <c r="K3722" t="s">
        <v>744</v>
      </c>
      <c r="L3722" t="s">
        <v>847</v>
      </c>
      <c r="M3722" t="s">
        <v>870</v>
      </c>
      <c r="N3722" t="s">
        <v>871</v>
      </c>
      <c r="O3722" t="s">
        <v>872</v>
      </c>
      <c r="P3722" t="s">
        <v>673</v>
      </c>
      <c r="Q3722" t="s">
        <v>749</v>
      </c>
      <c r="R3722" t="s">
        <v>514</v>
      </c>
      <c r="S3722" t="s">
        <v>1039</v>
      </c>
      <c r="T3722" t="s">
        <v>751</v>
      </c>
      <c r="U3722" t="s">
        <v>752</v>
      </c>
      <c r="V3722" t="s">
        <v>753</v>
      </c>
      <c r="W3722" t="s">
        <v>441</v>
      </c>
      <c r="X3722" t="s">
        <v>1199</v>
      </c>
      <c r="Y3722" t="s">
        <v>755</v>
      </c>
      <c r="Z3722" t="s">
        <v>380</v>
      </c>
      <c r="AA3722" t="s">
        <v>1175</v>
      </c>
      <c r="AB3722" t="s">
        <v>1176</v>
      </c>
      <c r="AC3722" t="s">
        <v>758</v>
      </c>
      <c r="AD3722" t="s">
        <v>1176</v>
      </c>
      <c r="AE3722" t="s">
        <v>247</v>
      </c>
      <c r="AF3722" t="s">
        <v>882</v>
      </c>
      <c r="AG3722" t="s">
        <v>761</v>
      </c>
      <c r="AH3722" t="s">
        <v>762</v>
      </c>
      <c r="AI3722" t="s">
        <v>883</v>
      </c>
      <c r="AJ3722">
        <v>-637.27</v>
      </c>
      <c r="AK3722">
        <v>0</v>
      </c>
      <c r="AL3722">
        <v>0</v>
      </c>
      <c r="AM3722" t="s">
        <v>764</v>
      </c>
      <c r="AN3722" t="s">
        <v>764</v>
      </c>
      <c r="AO3722" t="s">
        <v>764</v>
      </c>
    </row>
    <row r="3723" spans="1:41" x14ac:dyDescent="0.35">
      <c r="A3723">
        <v>1720219</v>
      </c>
      <c r="B3723" t="s">
        <v>740</v>
      </c>
      <c r="C3723" t="s">
        <v>741</v>
      </c>
      <c r="D3723" t="s">
        <v>408</v>
      </c>
      <c r="E3723" t="s">
        <v>529</v>
      </c>
      <c r="F3723" t="s">
        <v>869</v>
      </c>
      <c r="G3723">
        <v>2021</v>
      </c>
      <c r="H3723">
        <v>2</v>
      </c>
      <c r="I3723" t="s">
        <v>858</v>
      </c>
      <c r="J3723" s="29">
        <v>44255</v>
      </c>
      <c r="K3723" t="s">
        <v>744</v>
      </c>
      <c r="L3723" t="s">
        <v>847</v>
      </c>
      <c r="M3723" t="s">
        <v>870</v>
      </c>
      <c r="N3723" t="s">
        <v>871</v>
      </c>
      <c r="O3723" t="s">
        <v>872</v>
      </c>
      <c r="P3723" t="s">
        <v>673</v>
      </c>
      <c r="Q3723" t="s">
        <v>749</v>
      </c>
      <c r="R3723" t="s">
        <v>514</v>
      </c>
      <c r="S3723" t="s">
        <v>1039</v>
      </c>
      <c r="T3723" t="s">
        <v>751</v>
      </c>
      <c r="U3723" t="s">
        <v>752</v>
      </c>
      <c r="V3723" t="s">
        <v>753</v>
      </c>
      <c r="W3723" t="s">
        <v>443</v>
      </c>
      <c r="X3723" t="s">
        <v>1195</v>
      </c>
      <c r="Y3723" t="s">
        <v>755</v>
      </c>
      <c r="Z3723" t="s">
        <v>380</v>
      </c>
      <c r="AA3723" t="s">
        <v>1175</v>
      </c>
      <c r="AB3723" t="s">
        <v>1176</v>
      </c>
      <c r="AC3723" t="s">
        <v>758</v>
      </c>
      <c r="AD3723" t="s">
        <v>1176</v>
      </c>
      <c r="AE3723" t="s">
        <v>247</v>
      </c>
      <c r="AF3723" t="s">
        <v>882</v>
      </c>
      <c r="AG3723" t="s">
        <v>761</v>
      </c>
      <c r="AH3723" t="s">
        <v>762</v>
      </c>
      <c r="AI3723" t="s">
        <v>883</v>
      </c>
      <c r="AJ3723">
        <v>-702.7</v>
      </c>
      <c r="AK3723">
        <v>0</v>
      </c>
      <c r="AL3723">
        <v>0</v>
      </c>
      <c r="AM3723" t="s">
        <v>764</v>
      </c>
      <c r="AN3723" t="s">
        <v>764</v>
      </c>
      <c r="AO3723" t="s">
        <v>764</v>
      </c>
    </row>
    <row r="3724" spans="1:41" x14ac:dyDescent="0.35">
      <c r="A3724">
        <v>1720220</v>
      </c>
      <c r="B3724" t="s">
        <v>740</v>
      </c>
      <c r="C3724" t="s">
        <v>741</v>
      </c>
      <c r="D3724" t="s">
        <v>408</v>
      </c>
      <c r="E3724" t="s">
        <v>530</v>
      </c>
      <c r="F3724" t="s">
        <v>869</v>
      </c>
      <c r="G3724">
        <v>2021</v>
      </c>
      <c r="H3724">
        <v>2</v>
      </c>
      <c r="I3724" t="s">
        <v>858</v>
      </c>
      <c r="J3724" s="29">
        <v>44255</v>
      </c>
      <c r="K3724" t="s">
        <v>744</v>
      </c>
      <c r="L3724" t="s">
        <v>847</v>
      </c>
      <c r="M3724" t="s">
        <v>870</v>
      </c>
      <c r="N3724" t="s">
        <v>871</v>
      </c>
      <c r="O3724" t="s">
        <v>872</v>
      </c>
      <c r="P3724" t="s">
        <v>673</v>
      </c>
      <c r="Q3724" t="s">
        <v>749</v>
      </c>
      <c r="R3724" t="s">
        <v>514</v>
      </c>
      <c r="S3724" t="s">
        <v>1039</v>
      </c>
      <c r="T3724" t="s">
        <v>751</v>
      </c>
      <c r="U3724" t="s">
        <v>752</v>
      </c>
      <c r="V3724" t="s">
        <v>753</v>
      </c>
      <c r="W3724" t="s">
        <v>445</v>
      </c>
      <c r="X3724" t="s">
        <v>1191</v>
      </c>
      <c r="Y3724" t="s">
        <v>755</v>
      </c>
      <c r="Z3724" t="s">
        <v>380</v>
      </c>
      <c r="AA3724" t="s">
        <v>1175</v>
      </c>
      <c r="AB3724" t="s">
        <v>1176</v>
      </c>
      <c r="AC3724" t="s">
        <v>758</v>
      </c>
      <c r="AD3724" t="s">
        <v>1176</v>
      </c>
      <c r="AE3724" t="s">
        <v>247</v>
      </c>
      <c r="AF3724" t="s">
        <v>882</v>
      </c>
      <c r="AG3724" t="s">
        <v>761</v>
      </c>
      <c r="AH3724" t="s">
        <v>762</v>
      </c>
      <c r="AI3724" t="s">
        <v>883</v>
      </c>
      <c r="AJ3724">
        <v>-712.62</v>
      </c>
      <c r="AK3724">
        <v>0</v>
      </c>
      <c r="AL3724">
        <v>0</v>
      </c>
      <c r="AM3724" t="s">
        <v>764</v>
      </c>
      <c r="AN3724" t="s">
        <v>764</v>
      </c>
      <c r="AO3724" t="s">
        <v>764</v>
      </c>
    </row>
    <row r="3725" spans="1:41" x14ac:dyDescent="0.35">
      <c r="A3725">
        <v>1720221</v>
      </c>
      <c r="B3725" t="s">
        <v>740</v>
      </c>
      <c r="C3725" t="s">
        <v>741</v>
      </c>
      <c r="D3725" t="s">
        <v>408</v>
      </c>
      <c r="E3725" t="s">
        <v>531</v>
      </c>
      <c r="F3725" t="s">
        <v>869</v>
      </c>
      <c r="G3725">
        <v>2021</v>
      </c>
      <c r="H3725">
        <v>2</v>
      </c>
      <c r="I3725" t="s">
        <v>858</v>
      </c>
      <c r="J3725" s="29">
        <v>44255</v>
      </c>
      <c r="K3725" t="s">
        <v>744</v>
      </c>
      <c r="L3725" t="s">
        <v>847</v>
      </c>
      <c r="M3725" t="s">
        <v>870</v>
      </c>
      <c r="N3725" t="s">
        <v>871</v>
      </c>
      <c r="O3725" t="s">
        <v>872</v>
      </c>
      <c r="P3725" t="s">
        <v>673</v>
      </c>
      <c r="Q3725" t="s">
        <v>749</v>
      </c>
      <c r="R3725" t="s">
        <v>514</v>
      </c>
      <c r="S3725" t="s">
        <v>1039</v>
      </c>
      <c r="T3725" t="s">
        <v>751</v>
      </c>
      <c r="U3725" t="s">
        <v>752</v>
      </c>
      <c r="V3725" t="s">
        <v>753</v>
      </c>
      <c r="W3725" t="s">
        <v>447</v>
      </c>
      <c r="X3725" t="s">
        <v>1194</v>
      </c>
      <c r="Y3725" t="s">
        <v>755</v>
      </c>
      <c r="Z3725" t="s">
        <v>380</v>
      </c>
      <c r="AA3725" t="s">
        <v>1175</v>
      </c>
      <c r="AB3725" t="s">
        <v>1176</v>
      </c>
      <c r="AC3725" t="s">
        <v>758</v>
      </c>
      <c r="AD3725" t="s">
        <v>1176</v>
      </c>
      <c r="AE3725" t="s">
        <v>247</v>
      </c>
      <c r="AF3725" t="s">
        <v>882</v>
      </c>
      <c r="AG3725" t="s">
        <v>761</v>
      </c>
      <c r="AH3725" t="s">
        <v>762</v>
      </c>
      <c r="AI3725" t="s">
        <v>883</v>
      </c>
      <c r="AJ3725">
        <v>-749.47</v>
      </c>
      <c r="AK3725">
        <v>0</v>
      </c>
      <c r="AL3725">
        <v>0</v>
      </c>
      <c r="AM3725" t="s">
        <v>764</v>
      </c>
      <c r="AN3725" t="s">
        <v>764</v>
      </c>
      <c r="AO3725" t="s">
        <v>764</v>
      </c>
    </row>
    <row r="3726" spans="1:41" x14ac:dyDescent="0.35">
      <c r="A3726">
        <v>1720222</v>
      </c>
      <c r="B3726" t="s">
        <v>740</v>
      </c>
      <c r="C3726" t="s">
        <v>741</v>
      </c>
      <c r="D3726" t="s">
        <v>408</v>
      </c>
      <c r="E3726" t="s">
        <v>532</v>
      </c>
      <c r="F3726" t="s">
        <v>869</v>
      </c>
      <c r="G3726">
        <v>2021</v>
      </c>
      <c r="H3726">
        <v>2</v>
      </c>
      <c r="I3726" t="s">
        <v>858</v>
      </c>
      <c r="J3726" s="29">
        <v>44255</v>
      </c>
      <c r="K3726" t="s">
        <v>744</v>
      </c>
      <c r="L3726" t="s">
        <v>847</v>
      </c>
      <c r="M3726" t="s">
        <v>870</v>
      </c>
      <c r="N3726" t="s">
        <v>871</v>
      </c>
      <c r="O3726" t="s">
        <v>872</v>
      </c>
      <c r="P3726" t="s">
        <v>673</v>
      </c>
      <c r="Q3726" t="s">
        <v>749</v>
      </c>
      <c r="R3726" t="s">
        <v>514</v>
      </c>
      <c r="S3726" t="s">
        <v>1039</v>
      </c>
      <c r="T3726" t="s">
        <v>751</v>
      </c>
      <c r="U3726" t="s">
        <v>752</v>
      </c>
      <c r="V3726" t="s">
        <v>753</v>
      </c>
      <c r="W3726" t="s">
        <v>449</v>
      </c>
      <c r="X3726" t="s">
        <v>1196</v>
      </c>
      <c r="Y3726" t="s">
        <v>755</v>
      </c>
      <c r="Z3726" t="s">
        <v>380</v>
      </c>
      <c r="AA3726" t="s">
        <v>1175</v>
      </c>
      <c r="AB3726" t="s">
        <v>1176</v>
      </c>
      <c r="AC3726" t="s">
        <v>758</v>
      </c>
      <c r="AD3726" t="s">
        <v>1176</v>
      </c>
      <c r="AE3726" t="s">
        <v>247</v>
      </c>
      <c r="AF3726" t="s">
        <v>882</v>
      </c>
      <c r="AG3726" t="s">
        <v>761</v>
      </c>
      <c r="AH3726" t="s">
        <v>762</v>
      </c>
      <c r="AI3726" t="s">
        <v>883</v>
      </c>
      <c r="AJ3726">
        <v>-1724.4</v>
      </c>
      <c r="AK3726">
        <v>0</v>
      </c>
      <c r="AL3726">
        <v>0</v>
      </c>
      <c r="AM3726" t="s">
        <v>764</v>
      </c>
      <c r="AN3726" t="s">
        <v>764</v>
      </c>
      <c r="AO3726" t="s">
        <v>764</v>
      </c>
    </row>
    <row r="3727" spans="1:41" x14ac:dyDescent="0.35">
      <c r="A3727">
        <v>1720223</v>
      </c>
      <c r="B3727" t="s">
        <v>740</v>
      </c>
      <c r="C3727" t="s">
        <v>741</v>
      </c>
      <c r="D3727" t="s">
        <v>408</v>
      </c>
      <c r="E3727" t="s">
        <v>533</v>
      </c>
      <c r="F3727" t="s">
        <v>869</v>
      </c>
      <c r="G3727">
        <v>2021</v>
      </c>
      <c r="H3727">
        <v>2</v>
      </c>
      <c r="I3727" t="s">
        <v>858</v>
      </c>
      <c r="J3727" s="29">
        <v>44255</v>
      </c>
      <c r="K3727" t="s">
        <v>744</v>
      </c>
      <c r="L3727" t="s">
        <v>847</v>
      </c>
      <c r="M3727" t="s">
        <v>870</v>
      </c>
      <c r="N3727" t="s">
        <v>871</v>
      </c>
      <c r="O3727" t="s">
        <v>872</v>
      </c>
      <c r="P3727" t="s">
        <v>673</v>
      </c>
      <c r="Q3727" t="s">
        <v>749</v>
      </c>
      <c r="R3727" t="s">
        <v>514</v>
      </c>
      <c r="S3727" t="s">
        <v>1039</v>
      </c>
      <c r="T3727" t="s">
        <v>751</v>
      </c>
      <c r="U3727" t="s">
        <v>752</v>
      </c>
      <c r="V3727" t="s">
        <v>753</v>
      </c>
      <c r="W3727" t="s">
        <v>451</v>
      </c>
      <c r="X3727" t="s">
        <v>1186</v>
      </c>
      <c r="Y3727" t="s">
        <v>755</v>
      </c>
      <c r="Z3727" t="s">
        <v>380</v>
      </c>
      <c r="AA3727" t="s">
        <v>1175</v>
      </c>
      <c r="AB3727" t="s">
        <v>1176</v>
      </c>
      <c r="AC3727" t="s">
        <v>758</v>
      </c>
      <c r="AD3727" t="s">
        <v>1176</v>
      </c>
      <c r="AE3727" t="s">
        <v>247</v>
      </c>
      <c r="AF3727" t="s">
        <v>882</v>
      </c>
      <c r="AG3727" t="s">
        <v>761</v>
      </c>
      <c r="AH3727" t="s">
        <v>762</v>
      </c>
      <c r="AI3727" t="s">
        <v>883</v>
      </c>
      <c r="AJ3727">
        <v>-303.18</v>
      </c>
      <c r="AK3727">
        <v>0</v>
      </c>
      <c r="AL3727">
        <v>0</v>
      </c>
      <c r="AM3727" t="s">
        <v>764</v>
      </c>
      <c r="AN3727" t="s">
        <v>764</v>
      </c>
      <c r="AO3727" t="s">
        <v>764</v>
      </c>
    </row>
    <row r="3728" spans="1:41" x14ac:dyDescent="0.35">
      <c r="A3728">
        <v>1720224</v>
      </c>
      <c r="B3728" t="s">
        <v>740</v>
      </c>
      <c r="C3728" t="s">
        <v>741</v>
      </c>
      <c r="D3728" t="s">
        <v>408</v>
      </c>
      <c r="E3728" t="s">
        <v>535</v>
      </c>
      <c r="F3728" t="s">
        <v>869</v>
      </c>
      <c r="G3728">
        <v>2021</v>
      </c>
      <c r="H3728">
        <v>2</v>
      </c>
      <c r="I3728" t="s">
        <v>858</v>
      </c>
      <c r="J3728" s="29">
        <v>44255</v>
      </c>
      <c r="K3728" t="s">
        <v>744</v>
      </c>
      <c r="L3728" t="s">
        <v>847</v>
      </c>
      <c r="M3728" t="s">
        <v>870</v>
      </c>
      <c r="N3728" t="s">
        <v>871</v>
      </c>
      <c r="O3728" t="s">
        <v>872</v>
      </c>
      <c r="P3728" t="s">
        <v>673</v>
      </c>
      <c r="Q3728" t="s">
        <v>749</v>
      </c>
      <c r="R3728" t="s">
        <v>514</v>
      </c>
      <c r="S3728" t="s">
        <v>1039</v>
      </c>
      <c r="T3728" t="s">
        <v>751</v>
      </c>
      <c r="U3728" t="s">
        <v>752</v>
      </c>
      <c r="V3728" t="s">
        <v>753</v>
      </c>
      <c r="W3728" t="s">
        <v>455</v>
      </c>
      <c r="X3728" t="s">
        <v>1198</v>
      </c>
      <c r="Y3728" t="s">
        <v>755</v>
      </c>
      <c r="Z3728" t="s">
        <v>380</v>
      </c>
      <c r="AA3728" t="s">
        <v>1175</v>
      </c>
      <c r="AB3728" t="s">
        <v>1176</v>
      </c>
      <c r="AC3728" t="s">
        <v>758</v>
      </c>
      <c r="AD3728" t="s">
        <v>1176</v>
      </c>
      <c r="AE3728" t="s">
        <v>247</v>
      </c>
      <c r="AF3728" t="s">
        <v>882</v>
      </c>
      <c r="AG3728" t="s">
        <v>761</v>
      </c>
      <c r="AH3728" t="s">
        <v>762</v>
      </c>
      <c r="AI3728" t="s">
        <v>883</v>
      </c>
      <c r="AJ3728">
        <v>-4102.6899999999996</v>
      </c>
      <c r="AK3728">
        <v>0</v>
      </c>
      <c r="AL3728">
        <v>0</v>
      </c>
      <c r="AM3728" t="s">
        <v>764</v>
      </c>
      <c r="AN3728" t="s">
        <v>764</v>
      </c>
      <c r="AO3728" t="s">
        <v>764</v>
      </c>
    </row>
    <row r="3729" spans="1:41" x14ac:dyDescent="0.35">
      <c r="A3729">
        <v>1720225</v>
      </c>
      <c r="B3729" t="s">
        <v>740</v>
      </c>
      <c r="C3729" t="s">
        <v>741</v>
      </c>
      <c r="D3729" t="s">
        <v>408</v>
      </c>
      <c r="E3729" t="s">
        <v>536</v>
      </c>
      <c r="F3729" t="s">
        <v>869</v>
      </c>
      <c r="G3729">
        <v>2021</v>
      </c>
      <c r="H3729">
        <v>2</v>
      </c>
      <c r="I3729" t="s">
        <v>858</v>
      </c>
      <c r="J3729" s="29">
        <v>44255</v>
      </c>
      <c r="K3729" t="s">
        <v>744</v>
      </c>
      <c r="L3729" t="s">
        <v>847</v>
      </c>
      <c r="M3729" t="s">
        <v>870</v>
      </c>
      <c r="N3729" t="s">
        <v>871</v>
      </c>
      <c r="O3729" t="s">
        <v>872</v>
      </c>
      <c r="P3729" t="s">
        <v>673</v>
      </c>
      <c r="Q3729" t="s">
        <v>749</v>
      </c>
      <c r="R3729" t="s">
        <v>514</v>
      </c>
      <c r="S3729" t="s">
        <v>1039</v>
      </c>
      <c r="T3729" t="s">
        <v>751</v>
      </c>
      <c r="U3729" t="s">
        <v>752</v>
      </c>
      <c r="V3729" t="s">
        <v>753</v>
      </c>
      <c r="W3729" t="s">
        <v>457</v>
      </c>
      <c r="X3729" t="s">
        <v>1181</v>
      </c>
      <c r="Y3729" t="s">
        <v>755</v>
      </c>
      <c r="Z3729" t="s">
        <v>380</v>
      </c>
      <c r="AA3729" t="s">
        <v>1175</v>
      </c>
      <c r="AB3729" t="s">
        <v>1176</v>
      </c>
      <c r="AC3729" t="s">
        <v>758</v>
      </c>
      <c r="AD3729" t="s">
        <v>1176</v>
      </c>
      <c r="AE3729" t="s">
        <v>247</v>
      </c>
      <c r="AF3729" t="s">
        <v>882</v>
      </c>
      <c r="AG3729" t="s">
        <v>761</v>
      </c>
      <c r="AH3729" t="s">
        <v>762</v>
      </c>
      <c r="AI3729" t="s">
        <v>883</v>
      </c>
      <c r="AJ3729">
        <v>-94.97</v>
      </c>
      <c r="AK3729">
        <v>0</v>
      </c>
      <c r="AL3729">
        <v>0</v>
      </c>
      <c r="AM3729" t="s">
        <v>764</v>
      </c>
      <c r="AN3729" t="s">
        <v>764</v>
      </c>
      <c r="AO3729" t="s">
        <v>764</v>
      </c>
    </row>
    <row r="3730" spans="1:41" x14ac:dyDescent="0.35">
      <c r="A3730">
        <v>1720226</v>
      </c>
      <c r="B3730" t="s">
        <v>740</v>
      </c>
      <c r="C3730" t="s">
        <v>741</v>
      </c>
      <c r="D3730" t="s">
        <v>408</v>
      </c>
      <c r="E3730" t="s">
        <v>538</v>
      </c>
      <c r="F3730" t="s">
        <v>869</v>
      </c>
      <c r="G3730">
        <v>2021</v>
      </c>
      <c r="H3730">
        <v>2</v>
      </c>
      <c r="I3730" t="s">
        <v>858</v>
      </c>
      <c r="J3730" s="29">
        <v>44255</v>
      </c>
      <c r="K3730" t="s">
        <v>744</v>
      </c>
      <c r="L3730" t="s">
        <v>847</v>
      </c>
      <c r="M3730" t="s">
        <v>870</v>
      </c>
      <c r="N3730" t="s">
        <v>871</v>
      </c>
      <c r="O3730" t="s">
        <v>872</v>
      </c>
      <c r="P3730" t="s">
        <v>673</v>
      </c>
      <c r="Q3730" t="s">
        <v>749</v>
      </c>
      <c r="R3730" t="s">
        <v>514</v>
      </c>
      <c r="S3730" t="s">
        <v>1039</v>
      </c>
      <c r="T3730" t="s">
        <v>751</v>
      </c>
      <c r="U3730" t="s">
        <v>752</v>
      </c>
      <c r="V3730" t="s">
        <v>753</v>
      </c>
      <c r="W3730" t="s">
        <v>461</v>
      </c>
      <c r="X3730" t="s">
        <v>1193</v>
      </c>
      <c r="Y3730" t="s">
        <v>755</v>
      </c>
      <c r="Z3730" t="s">
        <v>380</v>
      </c>
      <c r="AA3730" t="s">
        <v>1175</v>
      </c>
      <c r="AB3730" t="s">
        <v>1176</v>
      </c>
      <c r="AC3730" t="s">
        <v>758</v>
      </c>
      <c r="AD3730" t="s">
        <v>1176</v>
      </c>
      <c r="AE3730" t="s">
        <v>247</v>
      </c>
      <c r="AF3730" t="s">
        <v>882</v>
      </c>
      <c r="AG3730" t="s">
        <v>761</v>
      </c>
      <c r="AH3730" t="s">
        <v>762</v>
      </c>
      <c r="AI3730" t="s">
        <v>883</v>
      </c>
      <c r="AJ3730">
        <v>-3.47</v>
      </c>
      <c r="AK3730">
        <v>0</v>
      </c>
      <c r="AL3730">
        <v>0</v>
      </c>
      <c r="AM3730" t="s">
        <v>764</v>
      </c>
      <c r="AN3730" t="s">
        <v>764</v>
      </c>
      <c r="AO3730" t="s">
        <v>764</v>
      </c>
    </row>
    <row r="3731" spans="1:41" x14ac:dyDescent="0.35">
      <c r="A3731">
        <v>1720227</v>
      </c>
      <c r="B3731" t="s">
        <v>740</v>
      </c>
      <c r="C3731" t="s">
        <v>741</v>
      </c>
      <c r="D3731" t="s">
        <v>408</v>
      </c>
      <c r="E3731" t="s">
        <v>539</v>
      </c>
      <c r="F3731" t="s">
        <v>869</v>
      </c>
      <c r="G3731">
        <v>2021</v>
      </c>
      <c r="H3731">
        <v>2</v>
      </c>
      <c r="I3731" t="s">
        <v>858</v>
      </c>
      <c r="J3731" s="29">
        <v>44255</v>
      </c>
      <c r="K3731" t="s">
        <v>744</v>
      </c>
      <c r="L3731" t="s">
        <v>847</v>
      </c>
      <c r="M3731" t="s">
        <v>870</v>
      </c>
      <c r="N3731" t="s">
        <v>871</v>
      </c>
      <c r="O3731" t="s">
        <v>872</v>
      </c>
      <c r="P3731" t="s">
        <v>673</v>
      </c>
      <c r="Q3731" t="s">
        <v>749</v>
      </c>
      <c r="R3731" t="s">
        <v>514</v>
      </c>
      <c r="S3731" t="s">
        <v>1039</v>
      </c>
      <c r="T3731" t="s">
        <v>751</v>
      </c>
      <c r="U3731" t="s">
        <v>752</v>
      </c>
      <c r="V3731" t="s">
        <v>753</v>
      </c>
      <c r="W3731" t="s">
        <v>463</v>
      </c>
      <c r="X3731" t="s">
        <v>1202</v>
      </c>
      <c r="Y3731" t="s">
        <v>755</v>
      </c>
      <c r="Z3731" t="s">
        <v>380</v>
      </c>
      <c r="AA3731" t="s">
        <v>1175</v>
      </c>
      <c r="AB3731" t="s">
        <v>1176</v>
      </c>
      <c r="AC3731" t="s">
        <v>758</v>
      </c>
      <c r="AD3731" t="s">
        <v>1176</v>
      </c>
      <c r="AE3731" t="s">
        <v>247</v>
      </c>
      <c r="AF3731" t="s">
        <v>882</v>
      </c>
      <c r="AG3731" t="s">
        <v>761</v>
      </c>
      <c r="AH3731" t="s">
        <v>762</v>
      </c>
      <c r="AI3731" t="s">
        <v>883</v>
      </c>
      <c r="AJ3731">
        <v>-73.790000000000006</v>
      </c>
      <c r="AK3731">
        <v>0</v>
      </c>
      <c r="AL3731">
        <v>0</v>
      </c>
      <c r="AM3731" t="s">
        <v>764</v>
      </c>
      <c r="AN3731" t="s">
        <v>764</v>
      </c>
      <c r="AO3731" t="s">
        <v>764</v>
      </c>
    </row>
    <row r="3732" spans="1:41" x14ac:dyDescent="0.35">
      <c r="A3732">
        <v>1720228</v>
      </c>
      <c r="B3732" t="s">
        <v>740</v>
      </c>
      <c r="C3732" t="s">
        <v>741</v>
      </c>
      <c r="D3732" t="s">
        <v>408</v>
      </c>
      <c r="E3732" t="s">
        <v>540</v>
      </c>
      <c r="F3732" t="s">
        <v>869</v>
      </c>
      <c r="G3732">
        <v>2021</v>
      </c>
      <c r="H3732">
        <v>2</v>
      </c>
      <c r="I3732" t="s">
        <v>858</v>
      </c>
      <c r="J3732" s="29">
        <v>44255</v>
      </c>
      <c r="K3732" t="s">
        <v>744</v>
      </c>
      <c r="L3732" t="s">
        <v>847</v>
      </c>
      <c r="M3732" t="s">
        <v>870</v>
      </c>
      <c r="N3732" t="s">
        <v>871</v>
      </c>
      <c r="O3732" t="s">
        <v>872</v>
      </c>
      <c r="P3732" t="s">
        <v>673</v>
      </c>
      <c r="Q3732" t="s">
        <v>749</v>
      </c>
      <c r="R3732" t="s">
        <v>514</v>
      </c>
      <c r="S3732" t="s">
        <v>1039</v>
      </c>
      <c r="T3732" t="s">
        <v>751</v>
      </c>
      <c r="U3732" t="s">
        <v>752</v>
      </c>
      <c r="V3732" t="s">
        <v>753</v>
      </c>
      <c r="W3732" t="s">
        <v>465</v>
      </c>
      <c r="X3732" t="s">
        <v>1192</v>
      </c>
      <c r="Y3732" t="s">
        <v>755</v>
      </c>
      <c r="Z3732" t="s">
        <v>380</v>
      </c>
      <c r="AA3732" t="s">
        <v>1175</v>
      </c>
      <c r="AB3732" t="s">
        <v>1176</v>
      </c>
      <c r="AC3732" t="s">
        <v>758</v>
      </c>
      <c r="AD3732" t="s">
        <v>1176</v>
      </c>
      <c r="AE3732" t="s">
        <v>247</v>
      </c>
      <c r="AF3732" t="s">
        <v>882</v>
      </c>
      <c r="AG3732" t="s">
        <v>761</v>
      </c>
      <c r="AH3732" t="s">
        <v>762</v>
      </c>
      <c r="AI3732" t="s">
        <v>883</v>
      </c>
      <c r="AJ3732">
        <v>-18.66</v>
      </c>
      <c r="AK3732">
        <v>0</v>
      </c>
      <c r="AL3732">
        <v>0</v>
      </c>
      <c r="AM3732" t="s">
        <v>764</v>
      </c>
      <c r="AN3732" t="s">
        <v>764</v>
      </c>
      <c r="AO3732" t="s">
        <v>764</v>
      </c>
    </row>
    <row r="3733" spans="1:41" x14ac:dyDescent="0.35">
      <c r="A3733">
        <v>1720232</v>
      </c>
      <c r="B3733" t="s">
        <v>740</v>
      </c>
      <c r="C3733" t="s">
        <v>741</v>
      </c>
      <c r="D3733" t="s">
        <v>408</v>
      </c>
      <c r="E3733" t="s">
        <v>570</v>
      </c>
      <c r="F3733" t="s">
        <v>869</v>
      </c>
      <c r="G3733">
        <v>2021</v>
      </c>
      <c r="H3733">
        <v>2</v>
      </c>
      <c r="I3733" t="s">
        <v>858</v>
      </c>
      <c r="J3733" s="29">
        <v>44255</v>
      </c>
      <c r="K3733" t="s">
        <v>744</v>
      </c>
      <c r="L3733" t="s">
        <v>847</v>
      </c>
      <c r="M3733" t="s">
        <v>870</v>
      </c>
      <c r="N3733" t="s">
        <v>871</v>
      </c>
      <c r="O3733" t="s">
        <v>872</v>
      </c>
      <c r="P3733" t="s">
        <v>673</v>
      </c>
      <c r="Q3733" t="s">
        <v>749</v>
      </c>
      <c r="R3733" t="s">
        <v>561</v>
      </c>
      <c r="S3733" t="s">
        <v>1037</v>
      </c>
      <c r="T3733" t="s">
        <v>751</v>
      </c>
      <c r="U3733" t="s">
        <v>752</v>
      </c>
      <c r="V3733" t="s">
        <v>753</v>
      </c>
      <c r="W3733" t="s">
        <v>441</v>
      </c>
      <c r="X3733" t="s">
        <v>1199</v>
      </c>
      <c r="Y3733" t="s">
        <v>755</v>
      </c>
      <c r="Z3733" t="s">
        <v>380</v>
      </c>
      <c r="AA3733" t="s">
        <v>1175</v>
      </c>
      <c r="AB3733" t="s">
        <v>1176</v>
      </c>
      <c r="AC3733" t="s">
        <v>758</v>
      </c>
      <c r="AD3733" t="s">
        <v>1176</v>
      </c>
      <c r="AE3733" t="s">
        <v>562</v>
      </c>
      <c r="AF3733" t="s">
        <v>882</v>
      </c>
      <c r="AG3733" t="s">
        <v>761</v>
      </c>
      <c r="AH3733" t="s">
        <v>762</v>
      </c>
      <c r="AI3733" t="s">
        <v>883</v>
      </c>
      <c r="AJ3733">
        <v>-1885.34</v>
      </c>
      <c r="AK3733">
        <v>0</v>
      </c>
      <c r="AL3733">
        <v>0</v>
      </c>
      <c r="AM3733" t="s">
        <v>764</v>
      </c>
      <c r="AN3733" t="s">
        <v>764</v>
      </c>
      <c r="AO3733" t="s">
        <v>764</v>
      </c>
    </row>
    <row r="3734" spans="1:41" x14ac:dyDescent="0.35">
      <c r="A3734">
        <v>1698803</v>
      </c>
      <c r="B3734" t="s">
        <v>740</v>
      </c>
      <c r="C3734" t="s">
        <v>741</v>
      </c>
      <c r="D3734" t="s">
        <v>408</v>
      </c>
      <c r="E3734" t="s">
        <v>506</v>
      </c>
      <c r="F3734" t="s">
        <v>869</v>
      </c>
      <c r="G3734">
        <v>2021</v>
      </c>
      <c r="H3734">
        <v>2</v>
      </c>
      <c r="I3734" t="s">
        <v>858</v>
      </c>
      <c r="J3734" s="29">
        <v>44255</v>
      </c>
      <c r="K3734" t="s">
        <v>744</v>
      </c>
      <c r="L3734" t="s">
        <v>769</v>
      </c>
      <c r="M3734" t="s">
        <v>896</v>
      </c>
      <c r="N3734" t="s">
        <v>897</v>
      </c>
      <c r="O3734" t="s">
        <v>850</v>
      </c>
      <c r="P3734" t="s">
        <v>673</v>
      </c>
      <c r="Q3734" t="s">
        <v>749</v>
      </c>
      <c r="R3734" t="s">
        <v>490</v>
      </c>
      <c r="S3734" t="s">
        <v>1040</v>
      </c>
      <c r="T3734" t="s">
        <v>751</v>
      </c>
      <c r="U3734" t="s">
        <v>752</v>
      </c>
      <c r="V3734" t="s">
        <v>753</v>
      </c>
      <c r="W3734" t="s">
        <v>429</v>
      </c>
      <c r="X3734" t="s">
        <v>1183</v>
      </c>
      <c r="Y3734" t="s">
        <v>755</v>
      </c>
      <c r="Z3734" t="s">
        <v>380</v>
      </c>
      <c r="AA3734" t="s">
        <v>1175</v>
      </c>
      <c r="AB3734" t="s">
        <v>1176</v>
      </c>
      <c r="AC3734" t="s">
        <v>758</v>
      </c>
      <c r="AD3734" t="s">
        <v>1176</v>
      </c>
      <c r="AE3734" t="s">
        <v>766</v>
      </c>
      <c r="AF3734" t="s">
        <v>882</v>
      </c>
      <c r="AG3734" t="s">
        <v>761</v>
      </c>
      <c r="AH3734" t="s">
        <v>762</v>
      </c>
      <c r="AI3734" t="s">
        <v>883</v>
      </c>
      <c r="AJ3734">
        <v>-379.05</v>
      </c>
      <c r="AK3734">
        <v>0</v>
      </c>
      <c r="AL3734">
        <v>0</v>
      </c>
      <c r="AM3734" t="s">
        <v>764</v>
      </c>
      <c r="AN3734" t="s">
        <v>764</v>
      </c>
      <c r="AO3734" t="s">
        <v>764</v>
      </c>
    </row>
    <row r="3735" spans="1:41" x14ac:dyDescent="0.35">
      <c r="A3735">
        <v>1021426</v>
      </c>
      <c r="B3735" t="s">
        <v>740</v>
      </c>
      <c r="C3735" t="s">
        <v>741</v>
      </c>
      <c r="D3735" t="s">
        <v>408</v>
      </c>
      <c r="E3735" t="s">
        <v>537</v>
      </c>
      <c r="F3735" t="s">
        <v>869</v>
      </c>
      <c r="G3735">
        <v>2021</v>
      </c>
      <c r="H3735">
        <v>2</v>
      </c>
      <c r="I3735" t="s">
        <v>858</v>
      </c>
      <c r="J3735" s="29">
        <v>44255</v>
      </c>
      <c r="K3735" t="s">
        <v>744</v>
      </c>
      <c r="L3735" t="s">
        <v>769</v>
      </c>
      <c r="M3735" t="s">
        <v>896</v>
      </c>
      <c r="N3735" t="s">
        <v>897</v>
      </c>
      <c r="O3735" t="s">
        <v>850</v>
      </c>
      <c r="P3735" t="s">
        <v>673</v>
      </c>
      <c r="Q3735" t="s">
        <v>749</v>
      </c>
      <c r="R3735" t="s">
        <v>514</v>
      </c>
      <c r="S3735" t="s">
        <v>1039</v>
      </c>
      <c r="T3735" t="s">
        <v>751</v>
      </c>
      <c r="U3735" t="s">
        <v>752</v>
      </c>
      <c r="V3735" t="s">
        <v>753</v>
      </c>
      <c r="W3735" t="s">
        <v>459</v>
      </c>
      <c r="X3735" t="s">
        <v>1187</v>
      </c>
      <c r="Y3735" t="s">
        <v>755</v>
      </c>
      <c r="Z3735" t="s">
        <v>380</v>
      </c>
      <c r="AA3735" t="s">
        <v>1175</v>
      </c>
      <c r="AB3735" t="s">
        <v>1176</v>
      </c>
      <c r="AC3735" t="s">
        <v>758</v>
      </c>
      <c r="AD3735" t="s">
        <v>1176</v>
      </c>
      <c r="AE3735" t="s">
        <v>247</v>
      </c>
      <c r="AF3735" t="s">
        <v>882</v>
      </c>
      <c r="AG3735" t="s">
        <v>761</v>
      </c>
      <c r="AH3735" t="s">
        <v>762</v>
      </c>
      <c r="AI3735" t="s">
        <v>883</v>
      </c>
      <c r="AJ3735">
        <v>-17.75</v>
      </c>
      <c r="AK3735">
        <v>0</v>
      </c>
      <c r="AL3735">
        <v>0</v>
      </c>
      <c r="AM3735" t="s">
        <v>764</v>
      </c>
      <c r="AN3735" t="s">
        <v>764</v>
      </c>
      <c r="AO3735" t="s">
        <v>764</v>
      </c>
    </row>
    <row r="3736" spans="1:41" x14ac:dyDescent="0.35">
      <c r="A3736">
        <v>1021427</v>
      </c>
      <c r="B3736" t="s">
        <v>740</v>
      </c>
      <c r="C3736" t="s">
        <v>741</v>
      </c>
      <c r="D3736" t="s">
        <v>408</v>
      </c>
      <c r="E3736" t="s">
        <v>541</v>
      </c>
      <c r="F3736" t="s">
        <v>869</v>
      </c>
      <c r="G3736">
        <v>2021</v>
      </c>
      <c r="H3736">
        <v>2</v>
      </c>
      <c r="I3736" t="s">
        <v>858</v>
      </c>
      <c r="J3736" s="29">
        <v>44255</v>
      </c>
      <c r="K3736" t="s">
        <v>744</v>
      </c>
      <c r="L3736" t="s">
        <v>769</v>
      </c>
      <c r="M3736" t="s">
        <v>896</v>
      </c>
      <c r="N3736" t="s">
        <v>897</v>
      </c>
      <c r="O3736" t="s">
        <v>850</v>
      </c>
      <c r="P3736" t="s">
        <v>673</v>
      </c>
      <c r="Q3736" t="s">
        <v>749</v>
      </c>
      <c r="R3736" t="s">
        <v>514</v>
      </c>
      <c r="S3736" t="s">
        <v>1039</v>
      </c>
      <c r="T3736" t="s">
        <v>751</v>
      </c>
      <c r="U3736" t="s">
        <v>752</v>
      </c>
      <c r="V3736" t="s">
        <v>753</v>
      </c>
      <c r="W3736" t="s">
        <v>467</v>
      </c>
      <c r="X3736" t="s">
        <v>1177</v>
      </c>
      <c r="Y3736" t="s">
        <v>755</v>
      </c>
      <c r="Z3736" t="s">
        <v>380</v>
      </c>
      <c r="AA3736" t="s">
        <v>1175</v>
      </c>
      <c r="AB3736" t="s">
        <v>1176</v>
      </c>
      <c r="AC3736" t="s">
        <v>758</v>
      </c>
      <c r="AD3736" t="s">
        <v>1176</v>
      </c>
      <c r="AE3736" t="s">
        <v>247</v>
      </c>
      <c r="AF3736" t="s">
        <v>882</v>
      </c>
      <c r="AG3736" t="s">
        <v>761</v>
      </c>
      <c r="AH3736" t="s">
        <v>762</v>
      </c>
      <c r="AI3736" t="s">
        <v>883</v>
      </c>
      <c r="AJ3736">
        <v>-5.84</v>
      </c>
      <c r="AK3736">
        <v>0</v>
      </c>
      <c r="AL3736">
        <v>0</v>
      </c>
      <c r="AM3736" t="s">
        <v>764</v>
      </c>
      <c r="AN3736" t="s">
        <v>764</v>
      </c>
      <c r="AO3736" t="s">
        <v>764</v>
      </c>
    </row>
    <row r="3737" spans="1:41" x14ac:dyDescent="0.35">
      <c r="A3737">
        <v>1021428</v>
      </c>
      <c r="B3737" t="s">
        <v>740</v>
      </c>
      <c r="C3737" t="s">
        <v>741</v>
      </c>
      <c r="D3737" t="s">
        <v>408</v>
      </c>
      <c r="E3737" t="s">
        <v>542</v>
      </c>
      <c r="F3737" t="s">
        <v>869</v>
      </c>
      <c r="G3737">
        <v>2021</v>
      </c>
      <c r="H3737">
        <v>2</v>
      </c>
      <c r="I3737" t="s">
        <v>858</v>
      </c>
      <c r="J3737" s="29">
        <v>44255</v>
      </c>
      <c r="K3737" t="s">
        <v>744</v>
      </c>
      <c r="L3737" t="s">
        <v>769</v>
      </c>
      <c r="M3737" t="s">
        <v>896</v>
      </c>
      <c r="N3737" t="s">
        <v>897</v>
      </c>
      <c r="O3737" t="s">
        <v>850</v>
      </c>
      <c r="P3737" t="s">
        <v>673</v>
      </c>
      <c r="Q3737" t="s">
        <v>749</v>
      </c>
      <c r="R3737" t="s">
        <v>514</v>
      </c>
      <c r="S3737" t="s">
        <v>1039</v>
      </c>
      <c r="T3737" t="s">
        <v>751</v>
      </c>
      <c r="U3737" t="s">
        <v>752</v>
      </c>
      <c r="V3737" t="s">
        <v>753</v>
      </c>
      <c r="W3737" t="s">
        <v>469</v>
      </c>
      <c r="X3737" t="s">
        <v>1174</v>
      </c>
      <c r="Y3737" t="s">
        <v>755</v>
      </c>
      <c r="Z3737" t="s">
        <v>380</v>
      </c>
      <c r="AA3737" t="s">
        <v>1175</v>
      </c>
      <c r="AB3737" t="s">
        <v>1176</v>
      </c>
      <c r="AC3737" t="s">
        <v>758</v>
      </c>
      <c r="AD3737" t="s">
        <v>1176</v>
      </c>
      <c r="AE3737" t="s">
        <v>247</v>
      </c>
      <c r="AF3737" t="s">
        <v>882</v>
      </c>
      <c r="AG3737" t="s">
        <v>761</v>
      </c>
      <c r="AH3737" t="s">
        <v>762</v>
      </c>
      <c r="AI3737" t="s">
        <v>883</v>
      </c>
      <c r="AJ3737">
        <v>-252.35</v>
      </c>
      <c r="AK3737">
        <v>0</v>
      </c>
      <c r="AL3737">
        <v>0</v>
      </c>
      <c r="AM3737" t="s">
        <v>764</v>
      </c>
      <c r="AN3737" t="s">
        <v>764</v>
      </c>
      <c r="AO3737" t="s">
        <v>764</v>
      </c>
    </row>
    <row r="3738" spans="1:41" x14ac:dyDescent="0.35">
      <c r="A3738">
        <v>1021425</v>
      </c>
      <c r="B3738" t="s">
        <v>740</v>
      </c>
      <c r="C3738" t="s">
        <v>741</v>
      </c>
      <c r="D3738" t="s">
        <v>408</v>
      </c>
      <c r="E3738" t="s">
        <v>534</v>
      </c>
      <c r="F3738" t="s">
        <v>869</v>
      </c>
      <c r="G3738">
        <v>2021</v>
      </c>
      <c r="H3738">
        <v>2</v>
      </c>
      <c r="I3738" t="s">
        <v>858</v>
      </c>
      <c r="J3738" s="29">
        <v>44255</v>
      </c>
      <c r="K3738" t="s">
        <v>744</v>
      </c>
      <c r="L3738" t="s">
        <v>769</v>
      </c>
      <c r="M3738" t="s">
        <v>896</v>
      </c>
      <c r="N3738" t="s">
        <v>897</v>
      </c>
      <c r="O3738" t="s">
        <v>850</v>
      </c>
      <c r="P3738" t="s">
        <v>673</v>
      </c>
      <c r="Q3738" t="s">
        <v>749</v>
      </c>
      <c r="R3738" t="s">
        <v>514</v>
      </c>
      <c r="S3738" t="s">
        <v>1039</v>
      </c>
      <c r="T3738" t="s">
        <v>751</v>
      </c>
      <c r="U3738" t="s">
        <v>752</v>
      </c>
      <c r="V3738" t="s">
        <v>753</v>
      </c>
      <c r="W3738" t="s">
        <v>453</v>
      </c>
      <c r="X3738" t="s">
        <v>1188</v>
      </c>
      <c r="Y3738" t="s">
        <v>755</v>
      </c>
      <c r="Z3738" t="s">
        <v>380</v>
      </c>
      <c r="AA3738" t="s">
        <v>1175</v>
      </c>
      <c r="AB3738" t="s">
        <v>1176</v>
      </c>
      <c r="AC3738" t="s">
        <v>758</v>
      </c>
      <c r="AD3738" t="s">
        <v>1176</v>
      </c>
      <c r="AE3738" t="s">
        <v>247</v>
      </c>
      <c r="AF3738" t="s">
        <v>882</v>
      </c>
      <c r="AG3738" t="s">
        <v>761</v>
      </c>
      <c r="AH3738" t="s">
        <v>762</v>
      </c>
      <c r="AI3738" t="s">
        <v>883</v>
      </c>
      <c r="AJ3738">
        <v>-1870.12</v>
      </c>
      <c r="AK3738">
        <v>0</v>
      </c>
      <c r="AL3738">
        <v>0</v>
      </c>
      <c r="AM3738" t="s">
        <v>764</v>
      </c>
      <c r="AN3738" t="s">
        <v>764</v>
      </c>
      <c r="AO3738" t="s">
        <v>764</v>
      </c>
    </row>
    <row r="3739" spans="1:41" x14ac:dyDescent="0.35">
      <c r="A3739">
        <v>1022707</v>
      </c>
      <c r="B3739" t="s">
        <v>740</v>
      </c>
      <c r="C3739" t="s">
        <v>741</v>
      </c>
      <c r="D3739" t="s">
        <v>408</v>
      </c>
      <c r="E3739" t="s">
        <v>498</v>
      </c>
      <c r="F3739" t="s">
        <v>869</v>
      </c>
      <c r="G3739">
        <v>2021</v>
      </c>
      <c r="H3739">
        <v>2</v>
      </c>
      <c r="I3739" t="s">
        <v>858</v>
      </c>
      <c r="J3739" s="29">
        <v>44255</v>
      </c>
      <c r="K3739" t="s">
        <v>744</v>
      </c>
      <c r="L3739" t="s">
        <v>769</v>
      </c>
      <c r="M3739" t="s">
        <v>896</v>
      </c>
      <c r="N3739" t="s">
        <v>897</v>
      </c>
      <c r="O3739" t="s">
        <v>850</v>
      </c>
      <c r="P3739" t="s">
        <v>673</v>
      </c>
      <c r="Q3739" t="s">
        <v>749</v>
      </c>
      <c r="R3739" t="s">
        <v>490</v>
      </c>
      <c r="S3739" t="s">
        <v>1040</v>
      </c>
      <c r="T3739" t="s">
        <v>751</v>
      </c>
      <c r="U3739" t="s">
        <v>752</v>
      </c>
      <c r="V3739" t="s">
        <v>753</v>
      </c>
      <c r="W3739" t="s">
        <v>409</v>
      </c>
      <c r="X3739" t="s">
        <v>1180</v>
      </c>
      <c r="Y3739" t="s">
        <v>755</v>
      </c>
      <c r="Z3739" t="s">
        <v>380</v>
      </c>
      <c r="AA3739" t="s">
        <v>1175</v>
      </c>
      <c r="AB3739" t="s">
        <v>1176</v>
      </c>
      <c r="AC3739" t="s">
        <v>758</v>
      </c>
      <c r="AD3739" t="s">
        <v>1176</v>
      </c>
      <c r="AE3739" t="s">
        <v>766</v>
      </c>
      <c r="AF3739" t="s">
        <v>882</v>
      </c>
      <c r="AG3739" t="s">
        <v>761</v>
      </c>
      <c r="AH3739" t="s">
        <v>762</v>
      </c>
      <c r="AI3739" t="s">
        <v>883</v>
      </c>
      <c r="AJ3739">
        <v>-1099.53</v>
      </c>
      <c r="AK3739">
        <v>0</v>
      </c>
      <c r="AL3739">
        <v>0</v>
      </c>
      <c r="AM3739" t="s">
        <v>764</v>
      </c>
      <c r="AN3739" t="s">
        <v>764</v>
      </c>
      <c r="AO3739" t="s">
        <v>764</v>
      </c>
    </row>
    <row r="3740" spans="1:41" x14ac:dyDescent="0.35">
      <c r="A3740">
        <v>1022710</v>
      </c>
      <c r="B3740" t="s">
        <v>740</v>
      </c>
      <c r="C3740" t="s">
        <v>741</v>
      </c>
      <c r="D3740" t="s">
        <v>408</v>
      </c>
      <c r="E3740" t="s">
        <v>505</v>
      </c>
      <c r="F3740" t="s">
        <v>869</v>
      </c>
      <c r="G3740">
        <v>2021</v>
      </c>
      <c r="H3740">
        <v>2</v>
      </c>
      <c r="I3740" t="s">
        <v>858</v>
      </c>
      <c r="J3740" s="29">
        <v>44255</v>
      </c>
      <c r="K3740" t="s">
        <v>744</v>
      </c>
      <c r="L3740" t="s">
        <v>769</v>
      </c>
      <c r="M3740" t="s">
        <v>896</v>
      </c>
      <c r="N3740" t="s">
        <v>897</v>
      </c>
      <c r="O3740" t="s">
        <v>850</v>
      </c>
      <c r="P3740" t="s">
        <v>673</v>
      </c>
      <c r="Q3740" t="s">
        <v>749</v>
      </c>
      <c r="R3740" t="s">
        <v>490</v>
      </c>
      <c r="S3740" t="s">
        <v>1040</v>
      </c>
      <c r="T3740" t="s">
        <v>751</v>
      </c>
      <c r="U3740" t="s">
        <v>752</v>
      </c>
      <c r="V3740" t="s">
        <v>753</v>
      </c>
      <c r="W3740" t="s">
        <v>427</v>
      </c>
      <c r="X3740" t="s">
        <v>1179</v>
      </c>
      <c r="Y3740" t="s">
        <v>755</v>
      </c>
      <c r="Z3740" t="s">
        <v>380</v>
      </c>
      <c r="AA3740" t="s">
        <v>1175</v>
      </c>
      <c r="AB3740" t="s">
        <v>1176</v>
      </c>
      <c r="AC3740" t="s">
        <v>758</v>
      </c>
      <c r="AD3740" t="s">
        <v>1176</v>
      </c>
      <c r="AE3740" t="s">
        <v>766</v>
      </c>
      <c r="AF3740" t="s">
        <v>882</v>
      </c>
      <c r="AG3740" t="s">
        <v>761</v>
      </c>
      <c r="AH3740" t="s">
        <v>762</v>
      </c>
      <c r="AI3740" t="s">
        <v>883</v>
      </c>
      <c r="AJ3740">
        <v>-597.45000000000005</v>
      </c>
      <c r="AK3740">
        <v>0</v>
      </c>
      <c r="AL3740">
        <v>0</v>
      </c>
      <c r="AM3740" t="s">
        <v>764</v>
      </c>
      <c r="AN3740" t="s">
        <v>764</v>
      </c>
      <c r="AO3740" t="s">
        <v>764</v>
      </c>
    </row>
    <row r="3741" spans="1:41" x14ac:dyDescent="0.35">
      <c r="A3741">
        <v>1025003</v>
      </c>
      <c r="B3741" t="s">
        <v>740</v>
      </c>
      <c r="C3741" t="s">
        <v>741</v>
      </c>
      <c r="D3741" t="s">
        <v>408</v>
      </c>
      <c r="E3741" t="s">
        <v>407</v>
      </c>
      <c r="F3741" t="s">
        <v>869</v>
      </c>
      <c r="G3741">
        <v>2021</v>
      </c>
      <c r="H3741">
        <v>2</v>
      </c>
      <c r="I3741" t="s">
        <v>858</v>
      </c>
      <c r="J3741" s="29">
        <v>44255</v>
      </c>
      <c r="K3741" t="s">
        <v>744</v>
      </c>
      <c r="L3741" t="s">
        <v>769</v>
      </c>
      <c r="M3741" t="s">
        <v>896</v>
      </c>
      <c r="N3741" t="s">
        <v>897</v>
      </c>
      <c r="O3741" t="s">
        <v>850</v>
      </c>
      <c r="P3741" t="s">
        <v>673</v>
      </c>
      <c r="Q3741" t="s">
        <v>749</v>
      </c>
      <c r="R3741" t="s">
        <v>376</v>
      </c>
      <c r="S3741" t="s">
        <v>1042</v>
      </c>
      <c r="T3741" t="s">
        <v>751</v>
      </c>
      <c r="U3741" t="s">
        <v>752</v>
      </c>
      <c r="V3741" t="s">
        <v>753</v>
      </c>
      <c r="W3741" t="s">
        <v>409</v>
      </c>
      <c r="X3741" t="s">
        <v>1180</v>
      </c>
      <c r="Y3741" t="s">
        <v>755</v>
      </c>
      <c r="Z3741" t="s">
        <v>380</v>
      </c>
      <c r="AA3741" t="s">
        <v>1175</v>
      </c>
      <c r="AB3741" t="s">
        <v>1176</v>
      </c>
      <c r="AC3741" t="s">
        <v>758</v>
      </c>
      <c r="AD3741" t="s">
        <v>1176</v>
      </c>
      <c r="AE3741" t="s">
        <v>768</v>
      </c>
      <c r="AF3741" t="s">
        <v>882</v>
      </c>
      <c r="AG3741" t="s">
        <v>761</v>
      </c>
      <c r="AH3741" t="s">
        <v>762</v>
      </c>
      <c r="AI3741" t="s">
        <v>883</v>
      </c>
      <c r="AJ3741">
        <v>-159.53</v>
      </c>
      <c r="AK3741">
        <v>0</v>
      </c>
      <c r="AL3741">
        <v>0</v>
      </c>
      <c r="AM3741" t="s">
        <v>764</v>
      </c>
      <c r="AN3741" t="s">
        <v>764</v>
      </c>
      <c r="AO3741" t="s">
        <v>764</v>
      </c>
    </row>
    <row r="3742" spans="1:41" x14ac:dyDescent="0.35">
      <c r="A3742">
        <v>1025003</v>
      </c>
      <c r="B3742" t="s">
        <v>740</v>
      </c>
      <c r="C3742" t="s">
        <v>741</v>
      </c>
      <c r="D3742" t="s">
        <v>408</v>
      </c>
      <c r="E3742" t="s">
        <v>407</v>
      </c>
      <c r="F3742" t="s">
        <v>869</v>
      </c>
      <c r="G3742">
        <v>2021</v>
      </c>
      <c r="H3742">
        <v>2</v>
      </c>
      <c r="I3742" t="s">
        <v>858</v>
      </c>
      <c r="J3742" s="29">
        <v>44255</v>
      </c>
      <c r="K3742" t="s">
        <v>744</v>
      </c>
      <c r="L3742" t="s">
        <v>769</v>
      </c>
      <c r="M3742" t="s">
        <v>896</v>
      </c>
      <c r="N3742" t="s">
        <v>897</v>
      </c>
      <c r="O3742" t="s">
        <v>850</v>
      </c>
      <c r="P3742" t="s">
        <v>673</v>
      </c>
      <c r="Q3742" t="s">
        <v>749</v>
      </c>
      <c r="R3742" t="s">
        <v>376</v>
      </c>
      <c r="S3742" t="s">
        <v>1042</v>
      </c>
      <c r="T3742" t="s">
        <v>751</v>
      </c>
      <c r="U3742" t="s">
        <v>752</v>
      </c>
      <c r="V3742" t="s">
        <v>753</v>
      </c>
      <c r="W3742" t="s">
        <v>409</v>
      </c>
      <c r="X3742" t="s">
        <v>1180</v>
      </c>
      <c r="Y3742" t="s">
        <v>755</v>
      </c>
      <c r="Z3742" t="s">
        <v>380</v>
      </c>
      <c r="AA3742" t="s">
        <v>1175</v>
      </c>
      <c r="AB3742" t="s">
        <v>1176</v>
      </c>
      <c r="AC3742" t="s">
        <v>758</v>
      </c>
      <c r="AD3742" t="s">
        <v>1176</v>
      </c>
      <c r="AE3742" t="s">
        <v>768</v>
      </c>
      <c r="AF3742" t="s">
        <v>882</v>
      </c>
      <c r="AG3742" t="s">
        <v>761</v>
      </c>
      <c r="AH3742" t="s">
        <v>762</v>
      </c>
      <c r="AI3742" t="s">
        <v>883</v>
      </c>
      <c r="AJ3742">
        <v>-412.03</v>
      </c>
      <c r="AK3742">
        <v>0</v>
      </c>
      <c r="AL3742">
        <v>0</v>
      </c>
      <c r="AM3742" t="s">
        <v>764</v>
      </c>
      <c r="AN3742" t="s">
        <v>764</v>
      </c>
      <c r="AO3742" t="s">
        <v>764</v>
      </c>
    </row>
    <row r="3743" spans="1:41" x14ac:dyDescent="0.35">
      <c r="A3743">
        <v>1025003</v>
      </c>
      <c r="B3743" t="s">
        <v>740</v>
      </c>
      <c r="C3743" t="s">
        <v>741</v>
      </c>
      <c r="D3743" t="s">
        <v>408</v>
      </c>
      <c r="E3743" t="s">
        <v>407</v>
      </c>
      <c r="F3743" t="s">
        <v>869</v>
      </c>
      <c r="G3743">
        <v>2021</v>
      </c>
      <c r="H3743">
        <v>2</v>
      </c>
      <c r="I3743" t="s">
        <v>858</v>
      </c>
      <c r="J3743" s="29">
        <v>44255</v>
      </c>
      <c r="K3743" t="s">
        <v>744</v>
      </c>
      <c r="L3743" t="s">
        <v>769</v>
      </c>
      <c r="M3743" t="s">
        <v>896</v>
      </c>
      <c r="N3743" t="s">
        <v>897</v>
      </c>
      <c r="O3743" t="s">
        <v>850</v>
      </c>
      <c r="P3743" t="s">
        <v>673</v>
      </c>
      <c r="Q3743" t="s">
        <v>749</v>
      </c>
      <c r="R3743" t="s">
        <v>376</v>
      </c>
      <c r="S3743" t="s">
        <v>1042</v>
      </c>
      <c r="T3743" t="s">
        <v>751</v>
      </c>
      <c r="U3743" t="s">
        <v>752</v>
      </c>
      <c r="V3743" t="s">
        <v>753</v>
      </c>
      <c r="W3743" t="s">
        <v>409</v>
      </c>
      <c r="X3743" t="s">
        <v>1180</v>
      </c>
      <c r="Y3743" t="s">
        <v>755</v>
      </c>
      <c r="Z3743" t="s">
        <v>380</v>
      </c>
      <c r="AA3743" t="s">
        <v>1175</v>
      </c>
      <c r="AB3743" t="s">
        <v>1176</v>
      </c>
      <c r="AC3743" t="s">
        <v>758</v>
      </c>
      <c r="AD3743" t="s">
        <v>1176</v>
      </c>
      <c r="AE3743" t="s">
        <v>768</v>
      </c>
      <c r="AF3743" t="s">
        <v>882</v>
      </c>
      <c r="AG3743" t="s">
        <v>761</v>
      </c>
      <c r="AH3743" t="s">
        <v>762</v>
      </c>
      <c r="AI3743" t="s">
        <v>883</v>
      </c>
      <c r="AJ3743">
        <v>-2150.87</v>
      </c>
      <c r="AK3743">
        <v>0</v>
      </c>
      <c r="AL3743">
        <v>0</v>
      </c>
      <c r="AM3743" t="s">
        <v>764</v>
      </c>
      <c r="AN3743" t="s">
        <v>764</v>
      </c>
      <c r="AO3743" t="s">
        <v>764</v>
      </c>
    </row>
    <row r="3744" spans="1:41" x14ac:dyDescent="0.35">
      <c r="A3744">
        <v>1025003</v>
      </c>
      <c r="B3744" t="s">
        <v>740</v>
      </c>
      <c r="C3744" t="s">
        <v>741</v>
      </c>
      <c r="D3744" t="s">
        <v>408</v>
      </c>
      <c r="E3744" t="s">
        <v>407</v>
      </c>
      <c r="F3744" t="s">
        <v>869</v>
      </c>
      <c r="G3744">
        <v>2021</v>
      </c>
      <c r="H3744">
        <v>2</v>
      </c>
      <c r="I3744" t="s">
        <v>858</v>
      </c>
      <c r="J3744" s="29">
        <v>44255</v>
      </c>
      <c r="K3744" t="s">
        <v>744</v>
      </c>
      <c r="L3744" t="s">
        <v>769</v>
      </c>
      <c r="M3744" t="s">
        <v>896</v>
      </c>
      <c r="N3744" t="s">
        <v>897</v>
      </c>
      <c r="O3744" t="s">
        <v>850</v>
      </c>
      <c r="P3744" t="s">
        <v>673</v>
      </c>
      <c r="Q3744" t="s">
        <v>749</v>
      </c>
      <c r="R3744" t="s">
        <v>376</v>
      </c>
      <c r="S3744" t="s">
        <v>1042</v>
      </c>
      <c r="T3744" t="s">
        <v>751</v>
      </c>
      <c r="U3744" t="s">
        <v>752</v>
      </c>
      <c r="V3744" t="s">
        <v>753</v>
      </c>
      <c r="W3744" t="s">
        <v>409</v>
      </c>
      <c r="X3744" t="s">
        <v>1180</v>
      </c>
      <c r="Y3744" t="s">
        <v>755</v>
      </c>
      <c r="Z3744" t="s">
        <v>380</v>
      </c>
      <c r="AA3744" t="s">
        <v>1175</v>
      </c>
      <c r="AB3744" t="s">
        <v>1176</v>
      </c>
      <c r="AC3744" t="s">
        <v>758</v>
      </c>
      <c r="AD3744" t="s">
        <v>1176</v>
      </c>
      <c r="AE3744" t="s">
        <v>768</v>
      </c>
      <c r="AF3744" t="s">
        <v>882</v>
      </c>
      <c r="AG3744" t="s">
        <v>761</v>
      </c>
      <c r="AH3744" t="s">
        <v>762</v>
      </c>
      <c r="AI3744" t="s">
        <v>883</v>
      </c>
      <c r="AJ3744">
        <v>-3674.89</v>
      </c>
      <c r="AK3744">
        <v>0</v>
      </c>
      <c r="AL3744">
        <v>0</v>
      </c>
      <c r="AM3744" t="s">
        <v>764</v>
      </c>
      <c r="AN3744" t="s">
        <v>764</v>
      </c>
      <c r="AO3744" t="s">
        <v>764</v>
      </c>
    </row>
    <row r="3745" spans="1:41" x14ac:dyDescent="0.35">
      <c r="A3745">
        <v>1025003</v>
      </c>
      <c r="B3745" t="s">
        <v>740</v>
      </c>
      <c r="C3745" t="s">
        <v>741</v>
      </c>
      <c r="D3745" t="s">
        <v>408</v>
      </c>
      <c r="E3745" t="s">
        <v>407</v>
      </c>
      <c r="F3745" t="s">
        <v>869</v>
      </c>
      <c r="G3745">
        <v>2021</v>
      </c>
      <c r="H3745">
        <v>2</v>
      </c>
      <c r="I3745" t="s">
        <v>858</v>
      </c>
      <c r="J3745" s="29">
        <v>44255</v>
      </c>
      <c r="K3745" t="s">
        <v>744</v>
      </c>
      <c r="L3745" t="s">
        <v>769</v>
      </c>
      <c r="M3745" t="s">
        <v>896</v>
      </c>
      <c r="N3745" t="s">
        <v>897</v>
      </c>
      <c r="O3745" t="s">
        <v>850</v>
      </c>
      <c r="P3745" t="s">
        <v>673</v>
      </c>
      <c r="Q3745" t="s">
        <v>749</v>
      </c>
      <c r="R3745" t="s">
        <v>376</v>
      </c>
      <c r="S3745" t="s">
        <v>1042</v>
      </c>
      <c r="T3745" t="s">
        <v>751</v>
      </c>
      <c r="U3745" t="s">
        <v>752</v>
      </c>
      <c r="V3745" t="s">
        <v>753</v>
      </c>
      <c r="W3745" t="s">
        <v>409</v>
      </c>
      <c r="X3745" t="s">
        <v>1180</v>
      </c>
      <c r="Y3745" t="s">
        <v>755</v>
      </c>
      <c r="Z3745" t="s">
        <v>380</v>
      </c>
      <c r="AA3745" t="s">
        <v>1175</v>
      </c>
      <c r="AB3745" t="s">
        <v>1176</v>
      </c>
      <c r="AC3745" t="s">
        <v>758</v>
      </c>
      <c r="AD3745" t="s">
        <v>1176</v>
      </c>
      <c r="AE3745" t="s">
        <v>768</v>
      </c>
      <c r="AF3745" t="s">
        <v>882</v>
      </c>
      <c r="AG3745" t="s">
        <v>761</v>
      </c>
      <c r="AH3745" t="s">
        <v>762</v>
      </c>
      <c r="AI3745" t="s">
        <v>883</v>
      </c>
      <c r="AJ3745">
        <v>-3854.76</v>
      </c>
      <c r="AK3745">
        <v>0</v>
      </c>
      <c r="AL3745">
        <v>0</v>
      </c>
      <c r="AM3745" t="s">
        <v>764</v>
      </c>
      <c r="AN3745" t="s">
        <v>764</v>
      </c>
      <c r="AO3745" t="s">
        <v>764</v>
      </c>
    </row>
    <row r="3746" spans="1:41" x14ac:dyDescent="0.35">
      <c r="A3746">
        <v>1025003</v>
      </c>
      <c r="B3746" t="s">
        <v>740</v>
      </c>
      <c r="C3746" t="s">
        <v>741</v>
      </c>
      <c r="D3746" t="s">
        <v>408</v>
      </c>
      <c r="E3746" t="s">
        <v>407</v>
      </c>
      <c r="F3746" t="s">
        <v>869</v>
      </c>
      <c r="G3746">
        <v>2021</v>
      </c>
      <c r="H3746">
        <v>2</v>
      </c>
      <c r="I3746" t="s">
        <v>858</v>
      </c>
      <c r="J3746" s="29">
        <v>44255</v>
      </c>
      <c r="K3746" t="s">
        <v>744</v>
      </c>
      <c r="L3746" t="s">
        <v>769</v>
      </c>
      <c r="M3746" t="s">
        <v>896</v>
      </c>
      <c r="N3746" t="s">
        <v>897</v>
      </c>
      <c r="O3746" t="s">
        <v>850</v>
      </c>
      <c r="P3746" t="s">
        <v>673</v>
      </c>
      <c r="Q3746" t="s">
        <v>749</v>
      </c>
      <c r="R3746" t="s">
        <v>376</v>
      </c>
      <c r="S3746" t="s">
        <v>1042</v>
      </c>
      <c r="T3746" t="s">
        <v>751</v>
      </c>
      <c r="U3746" t="s">
        <v>752</v>
      </c>
      <c r="V3746" t="s">
        <v>753</v>
      </c>
      <c r="W3746" t="s">
        <v>409</v>
      </c>
      <c r="X3746" t="s">
        <v>1180</v>
      </c>
      <c r="Y3746" t="s">
        <v>755</v>
      </c>
      <c r="Z3746" t="s">
        <v>380</v>
      </c>
      <c r="AA3746" t="s">
        <v>1175</v>
      </c>
      <c r="AB3746" t="s">
        <v>1176</v>
      </c>
      <c r="AC3746" t="s">
        <v>758</v>
      </c>
      <c r="AD3746" t="s">
        <v>1176</v>
      </c>
      <c r="AE3746" t="s">
        <v>768</v>
      </c>
      <c r="AF3746" t="s">
        <v>882</v>
      </c>
      <c r="AG3746" t="s">
        <v>761</v>
      </c>
      <c r="AH3746" t="s">
        <v>762</v>
      </c>
      <c r="AI3746" t="s">
        <v>883</v>
      </c>
      <c r="AJ3746">
        <v>-10747.58</v>
      </c>
      <c r="AK3746">
        <v>0</v>
      </c>
      <c r="AL3746">
        <v>0</v>
      </c>
      <c r="AM3746" t="s">
        <v>764</v>
      </c>
      <c r="AN3746" t="s">
        <v>764</v>
      </c>
      <c r="AO3746" t="s">
        <v>764</v>
      </c>
    </row>
    <row r="3747" spans="1:41" x14ac:dyDescent="0.35">
      <c r="A3747">
        <v>1025006</v>
      </c>
      <c r="B3747" t="s">
        <v>740</v>
      </c>
      <c r="C3747" t="s">
        <v>741</v>
      </c>
      <c r="D3747" t="s">
        <v>408</v>
      </c>
      <c r="E3747" t="s">
        <v>414</v>
      </c>
      <c r="F3747" t="s">
        <v>869</v>
      </c>
      <c r="G3747">
        <v>2021</v>
      </c>
      <c r="H3747">
        <v>2</v>
      </c>
      <c r="I3747" t="s">
        <v>858</v>
      </c>
      <c r="J3747" s="29">
        <v>44255</v>
      </c>
      <c r="K3747" t="s">
        <v>744</v>
      </c>
      <c r="L3747" t="s">
        <v>769</v>
      </c>
      <c r="M3747" t="s">
        <v>896</v>
      </c>
      <c r="N3747" t="s">
        <v>897</v>
      </c>
      <c r="O3747" t="s">
        <v>850</v>
      </c>
      <c r="P3747" t="s">
        <v>673</v>
      </c>
      <c r="Q3747" t="s">
        <v>749</v>
      </c>
      <c r="R3747" t="s">
        <v>376</v>
      </c>
      <c r="S3747" t="s">
        <v>1042</v>
      </c>
      <c r="T3747" t="s">
        <v>751</v>
      </c>
      <c r="U3747" t="s">
        <v>752</v>
      </c>
      <c r="V3747" t="s">
        <v>753</v>
      </c>
      <c r="W3747" t="s">
        <v>415</v>
      </c>
      <c r="X3747" t="s">
        <v>1190</v>
      </c>
      <c r="Y3747" t="s">
        <v>755</v>
      </c>
      <c r="Z3747" t="s">
        <v>380</v>
      </c>
      <c r="AA3747" t="s">
        <v>1175</v>
      </c>
      <c r="AB3747" t="s">
        <v>1176</v>
      </c>
      <c r="AC3747" t="s">
        <v>758</v>
      </c>
      <c r="AD3747" t="s">
        <v>1176</v>
      </c>
      <c r="AE3747" t="s">
        <v>768</v>
      </c>
      <c r="AF3747" t="s">
        <v>882</v>
      </c>
      <c r="AG3747" t="s">
        <v>761</v>
      </c>
      <c r="AH3747" t="s">
        <v>762</v>
      </c>
      <c r="AI3747" t="s">
        <v>883</v>
      </c>
      <c r="AJ3747">
        <v>-70.33</v>
      </c>
      <c r="AK3747">
        <v>0</v>
      </c>
      <c r="AL3747">
        <v>0</v>
      </c>
      <c r="AM3747" t="s">
        <v>764</v>
      </c>
      <c r="AN3747" t="s">
        <v>764</v>
      </c>
      <c r="AO3747" t="s">
        <v>764</v>
      </c>
    </row>
    <row r="3748" spans="1:41" x14ac:dyDescent="0.35">
      <c r="A3748">
        <v>1025008</v>
      </c>
      <c r="B3748" t="s">
        <v>740</v>
      </c>
      <c r="C3748" t="s">
        <v>741</v>
      </c>
      <c r="D3748" t="s">
        <v>408</v>
      </c>
      <c r="E3748" t="s">
        <v>418</v>
      </c>
      <c r="F3748" t="s">
        <v>869</v>
      </c>
      <c r="G3748">
        <v>2021</v>
      </c>
      <c r="H3748">
        <v>2</v>
      </c>
      <c r="I3748" t="s">
        <v>858</v>
      </c>
      <c r="J3748" s="29">
        <v>44255</v>
      </c>
      <c r="K3748" t="s">
        <v>744</v>
      </c>
      <c r="L3748" t="s">
        <v>769</v>
      </c>
      <c r="M3748" t="s">
        <v>896</v>
      </c>
      <c r="N3748" t="s">
        <v>897</v>
      </c>
      <c r="O3748" t="s">
        <v>850</v>
      </c>
      <c r="P3748" t="s">
        <v>673</v>
      </c>
      <c r="Q3748" t="s">
        <v>749</v>
      </c>
      <c r="R3748" t="s">
        <v>376</v>
      </c>
      <c r="S3748" t="s">
        <v>1042</v>
      </c>
      <c r="T3748" t="s">
        <v>751</v>
      </c>
      <c r="U3748" t="s">
        <v>752</v>
      </c>
      <c r="V3748" t="s">
        <v>753</v>
      </c>
      <c r="W3748" t="s">
        <v>419</v>
      </c>
      <c r="X3748" t="s">
        <v>1189</v>
      </c>
      <c r="Y3748" t="s">
        <v>755</v>
      </c>
      <c r="Z3748" t="s">
        <v>380</v>
      </c>
      <c r="AA3748" t="s">
        <v>1175</v>
      </c>
      <c r="AB3748" t="s">
        <v>1176</v>
      </c>
      <c r="AC3748" t="s">
        <v>758</v>
      </c>
      <c r="AD3748" t="s">
        <v>1176</v>
      </c>
      <c r="AE3748" t="s">
        <v>768</v>
      </c>
      <c r="AF3748" t="s">
        <v>882</v>
      </c>
      <c r="AG3748" t="s">
        <v>761</v>
      </c>
      <c r="AH3748" t="s">
        <v>762</v>
      </c>
      <c r="AI3748" t="s">
        <v>883</v>
      </c>
      <c r="AJ3748">
        <v>-526.23</v>
      </c>
      <c r="AK3748">
        <v>0</v>
      </c>
      <c r="AL3748">
        <v>0</v>
      </c>
      <c r="AM3748" t="s">
        <v>764</v>
      </c>
      <c r="AN3748" t="s">
        <v>764</v>
      </c>
      <c r="AO3748" t="s">
        <v>764</v>
      </c>
    </row>
    <row r="3749" spans="1:41" x14ac:dyDescent="0.35">
      <c r="A3749">
        <v>1025012</v>
      </c>
      <c r="B3749" t="s">
        <v>740</v>
      </c>
      <c r="C3749" t="s">
        <v>741</v>
      </c>
      <c r="D3749" t="s">
        <v>408</v>
      </c>
      <c r="E3749" t="s">
        <v>426</v>
      </c>
      <c r="F3749" t="s">
        <v>869</v>
      </c>
      <c r="G3749">
        <v>2021</v>
      </c>
      <c r="H3749">
        <v>2</v>
      </c>
      <c r="I3749" t="s">
        <v>858</v>
      </c>
      <c r="J3749" s="29">
        <v>44255</v>
      </c>
      <c r="K3749" t="s">
        <v>744</v>
      </c>
      <c r="L3749" t="s">
        <v>769</v>
      </c>
      <c r="M3749" t="s">
        <v>896</v>
      </c>
      <c r="N3749" t="s">
        <v>897</v>
      </c>
      <c r="O3749" t="s">
        <v>850</v>
      </c>
      <c r="P3749" t="s">
        <v>673</v>
      </c>
      <c r="Q3749" t="s">
        <v>749</v>
      </c>
      <c r="R3749" t="s">
        <v>376</v>
      </c>
      <c r="S3749" t="s">
        <v>1042</v>
      </c>
      <c r="T3749" t="s">
        <v>751</v>
      </c>
      <c r="U3749" t="s">
        <v>752</v>
      </c>
      <c r="V3749" t="s">
        <v>753</v>
      </c>
      <c r="W3749" t="s">
        <v>427</v>
      </c>
      <c r="X3749" t="s">
        <v>1179</v>
      </c>
      <c r="Y3749" t="s">
        <v>755</v>
      </c>
      <c r="Z3749" t="s">
        <v>380</v>
      </c>
      <c r="AA3749" t="s">
        <v>1175</v>
      </c>
      <c r="AB3749" t="s">
        <v>1176</v>
      </c>
      <c r="AC3749" t="s">
        <v>758</v>
      </c>
      <c r="AD3749" t="s">
        <v>1176</v>
      </c>
      <c r="AE3749" t="s">
        <v>768</v>
      </c>
      <c r="AF3749" t="s">
        <v>882</v>
      </c>
      <c r="AG3749" t="s">
        <v>761</v>
      </c>
      <c r="AH3749" t="s">
        <v>762</v>
      </c>
      <c r="AI3749" t="s">
        <v>883</v>
      </c>
      <c r="AJ3749">
        <v>-242.44</v>
      </c>
      <c r="AK3749">
        <v>0</v>
      </c>
      <c r="AL3749">
        <v>0</v>
      </c>
      <c r="AM3749" t="s">
        <v>764</v>
      </c>
      <c r="AN3749" t="s">
        <v>764</v>
      </c>
      <c r="AO3749" t="s">
        <v>764</v>
      </c>
    </row>
    <row r="3750" spans="1:41" x14ac:dyDescent="0.35">
      <c r="A3750">
        <v>1025012</v>
      </c>
      <c r="B3750" t="s">
        <v>740</v>
      </c>
      <c r="C3750" t="s">
        <v>741</v>
      </c>
      <c r="D3750" t="s">
        <v>408</v>
      </c>
      <c r="E3750" t="s">
        <v>426</v>
      </c>
      <c r="F3750" t="s">
        <v>869</v>
      </c>
      <c r="G3750">
        <v>2021</v>
      </c>
      <c r="H3750">
        <v>2</v>
      </c>
      <c r="I3750" t="s">
        <v>858</v>
      </c>
      <c r="J3750" s="29">
        <v>44255</v>
      </c>
      <c r="K3750" t="s">
        <v>744</v>
      </c>
      <c r="L3750" t="s">
        <v>769</v>
      </c>
      <c r="M3750" t="s">
        <v>896</v>
      </c>
      <c r="N3750" t="s">
        <v>897</v>
      </c>
      <c r="O3750" t="s">
        <v>850</v>
      </c>
      <c r="P3750" t="s">
        <v>673</v>
      </c>
      <c r="Q3750" t="s">
        <v>749</v>
      </c>
      <c r="R3750" t="s">
        <v>376</v>
      </c>
      <c r="S3750" t="s">
        <v>1042</v>
      </c>
      <c r="T3750" t="s">
        <v>751</v>
      </c>
      <c r="U3750" t="s">
        <v>752</v>
      </c>
      <c r="V3750" t="s">
        <v>753</v>
      </c>
      <c r="W3750" t="s">
        <v>427</v>
      </c>
      <c r="X3750" t="s">
        <v>1179</v>
      </c>
      <c r="Y3750" t="s">
        <v>755</v>
      </c>
      <c r="Z3750" t="s">
        <v>380</v>
      </c>
      <c r="AA3750" t="s">
        <v>1175</v>
      </c>
      <c r="AB3750" t="s">
        <v>1176</v>
      </c>
      <c r="AC3750" t="s">
        <v>758</v>
      </c>
      <c r="AD3750" t="s">
        <v>1176</v>
      </c>
      <c r="AE3750" t="s">
        <v>768</v>
      </c>
      <c r="AF3750" t="s">
        <v>882</v>
      </c>
      <c r="AG3750" t="s">
        <v>761</v>
      </c>
      <c r="AH3750" t="s">
        <v>762</v>
      </c>
      <c r="AI3750" t="s">
        <v>883</v>
      </c>
      <c r="AJ3750">
        <v>-1850.57</v>
      </c>
      <c r="AK3750">
        <v>0</v>
      </c>
      <c r="AL3750">
        <v>0</v>
      </c>
      <c r="AM3750" t="s">
        <v>764</v>
      </c>
      <c r="AN3750" t="s">
        <v>764</v>
      </c>
      <c r="AO3750" t="s">
        <v>764</v>
      </c>
    </row>
    <row r="3751" spans="1:41" x14ac:dyDescent="0.35">
      <c r="A3751">
        <v>1025012</v>
      </c>
      <c r="B3751" t="s">
        <v>740</v>
      </c>
      <c r="C3751" t="s">
        <v>741</v>
      </c>
      <c r="D3751" t="s">
        <v>408</v>
      </c>
      <c r="E3751" t="s">
        <v>426</v>
      </c>
      <c r="F3751" t="s">
        <v>869</v>
      </c>
      <c r="G3751">
        <v>2021</v>
      </c>
      <c r="H3751">
        <v>2</v>
      </c>
      <c r="I3751" t="s">
        <v>858</v>
      </c>
      <c r="J3751" s="29">
        <v>44255</v>
      </c>
      <c r="K3751" t="s">
        <v>744</v>
      </c>
      <c r="L3751" t="s">
        <v>769</v>
      </c>
      <c r="M3751" t="s">
        <v>896</v>
      </c>
      <c r="N3751" t="s">
        <v>897</v>
      </c>
      <c r="O3751" t="s">
        <v>850</v>
      </c>
      <c r="P3751" t="s">
        <v>673</v>
      </c>
      <c r="Q3751" t="s">
        <v>749</v>
      </c>
      <c r="R3751" t="s">
        <v>376</v>
      </c>
      <c r="S3751" t="s">
        <v>1042</v>
      </c>
      <c r="T3751" t="s">
        <v>751</v>
      </c>
      <c r="U3751" t="s">
        <v>752</v>
      </c>
      <c r="V3751" t="s">
        <v>753</v>
      </c>
      <c r="W3751" t="s">
        <v>427</v>
      </c>
      <c r="X3751" t="s">
        <v>1179</v>
      </c>
      <c r="Y3751" t="s">
        <v>755</v>
      </c>
      <c r="Z3751" t="s">
        <v>380</v>
      </c>
      <c r="AA3751" t="s">
        <v>1175</v>
      </c>
      <c r="AB3751" t="s">
        <v>1176</v>
      </c>
      <c r="AC3751" t="s">
        <v>758</v>
      </c>
      <c r="AD3751" t="s">
        <v>1176</v>
      </c>
      <c r="AE3751" t="s">
        <v>768</v>
      </c>
      <c r="AF3751" t="s">
        <v>882</v>
      </c>
      <c r="AG3751" t="s">
        <v>761</v>
      </c>
      <c r="AH3751" t="s">
        <v>762</v>
      </c>
      <c r="AI3751" t="s">
        <v>883</v>
      </c>
      <c r="AJ3751">
        <v>-5961.15</v>
      </c>
      <c r="AK3751">
        <v>0</v>
      </c>
      <c r="AL3751">
        <v>0</v>
      </c>
      <c r="AM3751" t="s">
        <v>764</v>
      </c>
      <c r="AN3751" t="s">
        <v>764</v>
      </c>
      <c r="AO3751" t="s">
        <v>764</v>
      </c>
    </row>
    <row r="3752" spans="1:41" x14ac:dyDescent="0.35">
      <c r="A3752">
        <v>1025012</v>
      </c>
      <c r="B3752" t="s">
        <v>740</v>
      </c>
      <c r="C3752" t="s">
        <v>741</v>
      </c>
      <c r="D3752" t="s">
        <v>408</v>
      </c>
      <c r="E3752" t="s">
        <v>426</v>
      </c>
      <c r="F3752" t="s">
        <v>869</v>
      </c>
      <c r="G3752">
        <v>2021</v>
      </c>
      <c r="H3752">
        <v>2</v>
      </c>
      <c r="I3752" t="s">
        <v>858</v>
      </c>
      <c r="J3752" s="29">
        <v>44255</v>
      </c>
      <c r="K3752" t="s">
        <v>744</v>
      </c>
      <c r="L3752" t="s">
        <v>769</v>
      </c>
      <c r="M3752" t="s">
        <v>896</v>
      </c>
      <c r="N3752" t="s">
        <v>897</v>
      </c>
      <c r="O3752" t="s">
        <v>850</v>
      </c>
      <c r="P3752" t="s">
        <v>673</v>
      </c>
      <c r="Q3752" t="s">
        <v>749</v>
      </c>
      <c r="R3752" t="s">
        <v>376</v>
      </c>
      <c r="S3752" t="s">
        <v>1042</v>
      </c>
      <c r="T3752" t="s">
        <v>751</v>
      </c>
      <c r="U3752" t="s">
        <v>752</v>
      </c>
      <c r="V3752" t="s">
        <v>753</v>
      </c>
      <c r="W3752" t="s">
        <v>427</v>
      </c>
      <c r="X3752" t="s">
        <v>1179</v>
      </c>
      <c r="Y3752" t="s">
        <v>755</v>
      </c>
      <c r="Z3752" t="s">
        <v>380</v>
      </c>
      <c r="AA3752" t="s">
        <v>1175</v>
      </c>
      <c r="AB3752" t="s">
        <v>1176</v>
      </c>
      <c r="AC3752" t="s">
        <v>758</v>
      </c>
      <c r="AD3752" t="s">
        <v>1176</v>
      </c>
      <c r="AE3752" t="s">
        <v>768</v>
      </c>
      <c r="AF3752" t="s">
        <v>882</v>
      </c>
      <c r="AG3752" t="s">
        <v>761</v>
      </c>
      <c r="AH3752" t="s">
        <v>762</v>
      </c>
      <c r="AI3752" t="s">
        <v>883</v>
      </c>
      <c r="AJ3752">
        <v>-9737</v>
      </c>
      <c r="AK3752">
        <v>0</v>
      </c>
      <c r="AL3752">
        <v>0</v>
      </c>
      <c r="AM3752" t="s">
        <v>764</v>
      </c>
      <c r="AN3752" t="s">
        <v>764</v>
      </c>
      <c r="AO3752" t="s">
        <v>764</v>
      </c>
    </row>
    <row r="3753" spans="1:41" x14ac:dyDescent="0.35">
      <c r="A3753">
        <v>1025013</v>
      </c>
      <c r="B3753" t="s">
        <v>740</v>
      </c>
      <c r="C3753" t="s">
        <v>741</v>
      </c>
      <c r="D3753" t="s">
        <v>408</v>
      </c>
      <c r="E3753" t="s">
        <v>428</v>
      </c>
      <c r="F3753" t="s">
        <v>869</v>
      </c>
      <c r="G3753">
        <v>2021</v>
      </c>
      <c r="H3753">
        <v>2</v>
      </c>
      <c r="I3753" t="s">
        <v>858</v>
      </c>
      <c r="J3753" s="29">
        <v>44255</v>
      </c>
      <c r="K3753" t="s">
        <v>744</v>
      </c>
      <c r="L3753" t="s">
        <v>769</v>
      </c>
      <c r="M3753" t="s">
        <v>896</v>
      </c>
      <c r="N3753" t="s">
        <v>897</v>
      </c>
      <c r="O3753" t="s">
        <v>850</v>
      </c>
      <c r="P3753" t="s">
        <v>673</v>
      </c>
      <c r="Q3753" t="s">
        <v>749</v>
      </c>
      <c r="R3753" t="s">
        <v>376</v>
      </c>
      <c r="S3753" t="s">
        <v>1042</v>
      </c>
      <c r="T3753" t="s">
        <v>751</v>
      </c>
      <c r="U3753" t="s">
        <v>752</v>
      </c>
      <c r="V3753" t="s">
        <v>753</v>
      </c>
      <c r="W3753" t="s">
        <v>429</v>
      </c>
      <c r="X3753" t="s">
        <v>1183</v>
      </c>
      <c r="Y3753" t="s">
        <v>755</v>
      </c>
      <c r="Z3753" t="s">
        <v>380</v>
      </c>
      <c r="AA3753" t="s">
        <v>1175</v>
      </c>
      <c r="AB3753" t="s">
        <v>1176</v>
      </c>
      <c r="AC3753" t="s">
        <v>758</v>
      </c>
      <c r="AD3753" t="s">
        <v>1176</v>
      </c>
      <c r="AE3753" t="s">
        <v>768</v>
      </c>
      <c r="AF3753" t="s">
        <v>882</v>
      </c>
      <c r="AG3753" t="s">
        <v>761</v>
      </c>
      <c r="AH3753" t="s">
        <v>762</v>
      </c>
      <c r="AI3753" t="s">
        <v>883</v>
      </c>
      <c r="AJ3753">
        <v>-1553.84</v>
      </c>
      <c r="AK3753">
        <v>0</v>
      </c>
      <c r="AL3753">
        <v>0</v>
      </c>
      <c r="AM3753" t="s">
        <v>764</v>
      </c>
      <c r="AN3753" t="s">
        <v>764</v>
      </c>
      <c r="AO3753" t="s">
        <v>764</v>
      </c>
    </row>
    <row r="3754" spans="1:41" x14ac:dyDescent="0.35">
      <c r="A3754">
        <v>1025013</v>
      </c>
      <c r="B3754" t="s">
        <v>740</v>
      </c>
      <c r="C3754" t="s">
        <v>741</v>
      </c>
      <c r="D3754" t="s">
        <v>408</v>
      </c>
      <c r="E3754" t="s">
        <v>428</v>
      </c>
      <c r="F3754" t="s">
        <v>869</v>
      </c>
      <c r="G3754">
        <v>2021</v>
      </c>
      <c r="H3754">
        <v>2</v>
      </c>
      <c r="I3754" t="s">
        <v>858</v>
      </c>
      <c r="J3754" s="29">
        <v>44255</v>
      </c>
      <c r="K3754" t="s">
        <v>744</v>
      </c>
      <c r="L3754" t="s">
        <v>769</v>
      </c>
      <c r="M3754" t="s">
        <v>896</v>
      </c>
      <c r="N3754" t="s">
        <v>897</v>
      </c>
      <c r="O3754" t="s">
        <v>850</v>
      </c>
      <c r="P3754" t="s">
        <v>673</v>
      </c>
      <c r="Q3754" t="s">
        <v>749</v>
      </c>
      <c r="R3754" t="s">
        <v>376</v>
      </c>
      <c r="S3754" t="s">
        <v>1042</v>
      </c>
      <c r="T3754" t="s">
        <v>751</v>
      </c>
      <c r="U3754" t="s">
        <v>752</v>
      </c>
      <c r="V3754" t="s">
        <v>753</v>
      </c>
      <c r="W3754" t="s">
        <v>429</v>
      </c>
      <c r="X3754" t="s">
        <v>1183</v>
      </c>
      <c r="Y3754" t="s">
        <v>755</v>
      </c>
      <c r="Z3754" t="s">
        <v>380</v>
      </c>
      <c r="AA3754" t="s">
        <v>1175</v>
      </c>
      <c r="AB3754" t="s">
        <v>1176</v>
      </c>
      <c r="AC3754" t="s">
        <v>758</v>
      </c>
      <c r="AD3754" t="s">
        <v>1176</v>
      </c>
      <c r="AE3754" t="s">
        <v>768</v>
      </c>
      <c r="AF3754" t="s">
        <v>882</v>
      </c>
      <c r="AG3754" t="s">
        <v>761</v>
      </c>
      <c r="AH3754" t="s">
        <v>762</v>
      </c>
      <c r="AI3754" t="s">
        <v>883</v>
      </c>
      <c r="AJ3754">
        <v>-2169.4299999999998</v>
      </c>
      <c r="AK3754">
        <v>0</v>
      </c>
      <c r="AL3754">
        <v>0</v>
      </c>
      <c r="AM3754" t="s">
        <v>764</v>
      </c>
      <c r="AN3754" t="s">
        <v>764</v>
      </c>
      <c r="AO3754" t="s">
        <v>764</v>
      </c>
    </row>
    <row r="3755" spans="1:41" x14ac:dyDescent="0.35">
      <c r="A3755">
        <v>1025013</v>
      </c>
      <c r="B3755" t="s">
        <v>740</v>
      </c>
      <c r="C3755" t="s">
        <v>741</v>
      </c>
      <c r="D3755" t="s">
        <v>408</v>
      </c>
      <c r="E3755" t="s">
        <v>428</v>
      </c>
      <c r="F3755" t="s">
        <v>869</v>
      </c>
      <c r="G3755">
        <v>2021</v>
      </c>
      <c r="H3755">
        <v>2</v>
      </c>
      <c r="I3755" t="s">
        <v>858</v>
      </c>
      <c r="J3755" s="29">
        <v>44255</v>
      </c>
      <c r="K3755" t="s">
        <v>744</v>
      </c>
      <c r="L3755" t="s">
        <v>769</v>
      </c>
      <c r="M3755" t="s">
        <v>896</v>
      </c>
      <c r="N3755" t="s">
        <v>897</v>
      </c>
      <c r="O3755" t="s">
        <v>850</v>
      </c>
      <c r="P3755" t="s">
        <v>673</v>
      </c>
      <c r="Q3755" t="s">
        <v>749</v>
      </c>
      <c r="R3755" t="s">
        <v>376</v>
      </c>
      <c r="S3755" t="s">
        <v>1042</v>
      </c>
      <c r="T3755" t="s">
        <v>751</v>
      </c>
      <c r="U3755" t="s">
        <v>752</v>
      </c>
      <c r="V3755" t="s">
        <v>753</v>
      </c>
      <c r="W3755" t="s">
        <v>429</v>
      </c>
      <c r="X3755" t="s">
        <v>1183</v>
      </c>
      <c r="Y3755" t="s">
        <v>755</v>
      </c>
      <c r="Z3755" t="s">
        <v>380</v>
      </c>
      <c r="AA3755" t="s">
        <v>1175</v>
      </c>
      <c r="AB3755" t="s">
        <v>1176</v>
      </c>
      <c r="AC3755" t="s">
        <v>758</v>
      </c>
      <c r="AD3755" t="s">
        <v>1176</v>
      </c>
      <c r="AE3755" t="s">
        <v>768</v>
      </c>
      <c r="AF3755" t="s">
        <v>882</v>
      </c>
      <c r="AG3755" t="s">
        <v>761</v>
      </c>
      <c r="AH3755" t="s">
        <v>762</v>
      </c>
      <c r="AI3755" t="s">
        <v>883</v>
      </c>
      <c r="AJ3755">
        <v>-5085.5600000000004</v>
      </c>
      <c r="AK3755">
        <v>0</v>
      </c>
      <c r="AL3755">
        <v>0</v>
      </c>
      <c r="AM3755" t="s">
        <v>764</v>
      </c>
      <c r="AN3755" t="s">
        <v>764</v>
      </c>
      <c r="AO3755" t="s">
        <v>764</v>
      </c>
    </row>
    <row r="3756" spans="1:41" x14ac:dyDescent="0.35">
      <c r="A3756">
        <v>1025014</v>
      </c>
      <c r="B3756" t="s">
        <v>740</v>
      </c>
      <c r="C3756" t="s">
        <v>741</v>
      </c>
      <c r="D3756" t="s">
        <v>408</v>
      </c>
      <c r="E3756" t="s">
        <v>432</v>
      </c>
      <c r="F3756" t="s">
        <v>869</v>
      </c>
      <c r="G3756">
        <v>2021</v>
      </c>
      <c r="H3756">
        <v>2</v>
      </c>
      <c r="I3756" t="s">
        <v>858</v>
      </c>
      <c r="J3756" s="29">
        <v>44255</v>
      </c>
      <c r="K3756" t="s">
        <v>744</v>
      </c>
      <c r="L3756" t="s">
        <v>769</v>
      </c>
      <c r="M3756" t="s">
        <v>896</v>
      </c>
      <c r="N3756" t="s">
        <v>897</v>
      </c>
      <c r="O3756" t="s">
        <v>850</v>
      </c>
      <c r="P3756" t="s">
        <v>673</v>
      </c>
      <c r="Q3756" t="s">
        <v>749</v>
      </c>
      <c r="R3756" t="s">
        <v>376</v>
      </c>
      <c r="S3756" t="s">
        <v>1042</v>
      </c>
      <c r="T3756" t="s">
        <v>751</v>
      </c>
      <c r="U3756" t="s">
        <v>752</v>
      </c>
      <c r="V3756" t="s">
        <v>753</v>
      </c>
      <c r="W3756" t="s">
        <v>433</v>
      </c>
      <c r="X3756" t="s">
        <v>1178</v>
      </c>
      <c r="Y3756" t="s">
        <v>755</v>
      </c>
      <c r="Z3756" t="s">
        <v>380</v>
      </c>
      <c r="AA3756" t="s">
        <v>1175</v>
      </c>
      <c r="AB3756" t="s">
        <v>1176</v>
      </c>
      <c r="AC3756" t="s">
        <v>758</v>
      </c>
      <c r="AD3756" t="s">
        <v>1176</v>
      </c>
      <c r="AE3756" t="s">
        <v>768</v>
      </c>
      <c r="AF3756" t="s">
        <v>882</v>
      </c>
      <c r="AG3756" t="s">
        <v>761</v>
      </c>
      <c r="AH3756" t="s">
        <v>762</v>
      </c>
      <c r="AI3756" t="s">
        <v>883</v>
      </c>
      <c r="AJ3756">
        <v>-373.37</v>
      </c>
      <c r="AK3756">
        <v>0</v>
      </c>
      <c r="AL3756">
        <v>0</v>
      </c>
      <c r="AM3756" t="s">
        <v>764</v>
      </c>
      <c r="AN3756" t="s">
        <v>764</v>
      </c>
      <c r="AO3756" t="s">
        <v>764</v>
      </c>
    </row>
    <row r="3757" spans="1:41" x14ac:dyDescent="0.35">
      <c r="A3757">
        <v>1025014</v>
      </c>
      <c r="B3757" t="s">
        <v>740</v>
      </c>
      <c r="C3757" t="s">
        <v>741</v>
      </c>
      <c r="D3757" t="s">
        <v>408</v>
      </c>
      <c r="E3757" t="s">
        <v>432</v>
      </c>
      <c r="F3757" t="s">
        <v>869</v>
      </c>
      <c r="G3757">
        <v>2021</v>
      </c>
      <c r="H3757">
        <v>2</v>
      </c>
      <c r="I3757" t="s">
        <v>858</v>
      </c>
      <c r="J3757" s="29">
        <v>44255</v>
      </c>
      <c r="K3757" t="s">
        <v>744</v>
      </c>
      <c r="L3757" t="s">
        <v>769</v>
      </c>
      <c r="M3757" t="s">
        <v>896</v>
      </c>
      <c r="N3757" t="s">
        <v>897</v>
      </c>
      <c r="O3757" t="s">
        <v>850</v>
      </c>
      <c r="P3757" t="s">
        <v>673</v>
      </c>
      <c r="Q3757" t="s">
        <v>749</v>
      </c>
      <c r="R3757" t="s">
        <v>376</v>
      </c>
      <c r="S3757" t="s">
        <v>1042</v>
      </c>
      <c r="T3757" t="s">
        <v>751</v>
      </c>
      <c r="U3757" t="s">
        <v>752</v>
      </c>
      <c r="V3757" t="s">
        <v>753</v>
      </c>
      <c r="W3757" t="s">
        <v>433</v>
      </c>
      <c r="X3757" t="s">
        <v>1178</v>
      </c>
      <c r="Y3757" t="s">
        <v>755</v>
      </c>
      <c r="Z3757" t="s">
        <v>380</v>
      </c>
      <c r="AA3757" t="s">
        <v>1175</v>
      </c>
      <c r="AB3757" t="s">
        <v>1176</v>
      </c>
      <c r="AC3757" t="s">
        <v>758</v>
      </c>
      <c r="AD3757" t="s">
        <v>1176</v>
      </c>
      <c r="AE3757" t="s">
        <v>768</v>
      </c>
      <c r="AF3757" t="s">
        <v>882</v>
      </c>
      <c r="AG3757" t="s">
        <v>761</v>
      </c>
      <c r="AH3757" t="s">
        <v>762</v>
      </c>
      <c r="AI3757" t="s">
        <v>883</v>
      </c>
      <c r="AJ3757">
        <v>-2601.02</v>
      </c>
      <c r="AK3757">
        <v>0</v>
      </c>
      <c r="AL3757">
        <v>0</v>
      </c>
      <c r="AM3757" t="s">
        <v>764</v>
      </c>
      <c r="AN3757" t="s">
        <v>764</v>
      </c>
      <c r="AO3757" t="s">
        <v>764</v>
      </c>
    </row>
    <row r="3758" spans="1:41" x14ac:dyDescent="0.35">
      <c r="A3758">
        <v>1025014</v>
      </c>
      <c r="B3758" t="s">
        <v>740</v>
      </c>
      <c r="C3758" t="s">
        <v>741</v>
      </c>
      <c r="D3758" t="s">
        <v>408</v>
      </c>
      <c r="E3758" t="s">
        <v>432</v>
      </c>
      <c r="F3758" t="s">
        <v>869</v>
      </c>
      <c r="G3758">
        <v>2021</v>
      </c>
      <c r="H3758">
        <v>2</v>
      </c>
      <c r="I3758" t="s">
        <v>858</v>
      </c>
      <c r="J3758" s="29">
        <v>44255</v>
      </c>
      <c r="K3758" t="s">
        <v>744</v>
      </c>
      <c r="L3758" t="s">
        <v>769</v>
      </c>
      <c r="M3758" t="s">
        <v>896</v>
      </c>
      <c r="N3758" t="s">
        <v>897</v>
      </c>
      <c r="O3758" t="s">
        <v>850</v>
      </c>
      <c r="P3758" t="s">
        <v>673</v>
      </c>
      <c r="Q3758" t="s">
        <v>749</v>
      </c>
      <c r="R3758" t="s">
        <v>376</v>
      </c>
      <c r="S3758" t="s">
        <v>1042</v>
      </c>
      <c r="T3758" t="s">
        <v>751</v>
      </c>
      <c r="U3758" t="s">
        <v>752</v>
      </c>
      <c r="V3758" t="s">
        <v>753</v>
      </c>
      <c r="W3758" t="s">
        <v>433</v>
      </c>
      <c r="X3758" t="s">
        <v>1178</v>
      </c>
      <c r="Y3758" t="s">
        <v>755</v>
      </c>
      <c r="Z3758" t="s">
        <v>380</v>
      </c>
      <c r="AA3758" t="s">
        <v>1175</v>
      </c>
      <c r="AB3758" t="s">
        <v>1176</v>
      </c>
      <c r="AC3758" t="s">
        <v>758</v>
      </c>
      <c r="AD3758" t="s">
        <v>1176</v>
      </c>
      <c r="AE3758" t="s">
        <v>768</v>
      </c>
      <c r="AF3758" t="s">
        <v>882</v>
      </c>
      <c r="AG3758" t="s">
        <v>761</v>
      </c>
      <c r="AH3758" t="s">
        <v>762</v>
      </c>
      <c r="AI3758" t="s">
        <v>883</v>
      </c>
      <c r="AJ3758">
        <v>-2603.9699999999998</v>
      </c>
      <c r="AK3758">
        <v>0</v>
      </c>
      <c r="AL3758">
        <v>0</v>
      </c>
      <c r="AM3758" t="s">
        <v>764</v>
      </c>
      <c r="AN3758" t="s">
        <v>764</v>
      </c>
      <c r="AO3758" t="s">
        <v>764</v>
      </c>
    </row>
    <row r="3759" spans="1:41" x14ac:dyDescent="0.35">
      <c r="A3759">
        <v>1025014</v>
      </c>
      <c r="B3759" t="s">
        <v>740</v>
      </c>
      <c r="C3759" t="s">
        <v>741</v>
      </c>
      <c r="D3759" t="s">
        <v>408</v>
      </c>
      <c r="E3759" t="s">
        <v>432</v>
      </c>
      <c r="F3759" t="s">
        <v>869</v>
      </c>
      <c r="G3759">
        <v>2021</v>
      </c>
      <c r="H3759">
        <v>2</v>
      </c>
      <c r="I3759" t="s">
        <v>858</v>
      </c>
      <c r="J3759" s="29">
        <v>44255</v>
      </c>
      <c r="K3759" t="s">
        <v>744</v>
      </c>
      <c r="L3759" t="s">
        <v>769</v>
      </c>
      <c r="M3759" t="s">
        <v>896</v>
      </c>
      <c r="N3759" t="s">
        <v>897</v>
      </c>
      <c r="O3759" t="s">
        <v>850</v>
      </c>
      <c r="P3759" t="s">
        <v>673</v>
      </c>
      <c r="Q3759" t="s">
        <v>749</v>
      </c>
      <c r="R3759" t="s">
        <v>376</v>
      </c>
      <c r="S3759" t="s">
        <v>1042</v>
      </c>
      <c r="T3759" t="s">
        <v>751</v>
      </c>
      <c r="U3759" t="s">
        <v>752</v>
      </c>
      <c r="V3759" t="s">
        <v>753</v>
      </c>
      <c r="W3759" t="s">
        <v>433</v>
      </c>
      <c r="X3759" t="s">
        <v>1178</v>
      </c>
      <c r="Y3759" t="s">
        <v>755</v>
      </c>
      <c r="Z3759" t="s">
        <v>380</v>
      </c>
      <c r="AA3759" t="s">
        <v>1175</v>
      </c>
      <c r="AB3759" t="s">
        <v>1176</v>
      </c>
      <c r="AC3759" t="s">
        <v>758</v>
      </c>
      <c r="AD3759" t="s">
        <v>1176</v>
      </c>
      <c r="AE3759" t="s">
        <v>768</v>
      </c>
      <c r="AF3759" t="s">
        <v>882</v>
      </c>
      <c r="AG3759" t="s">
        <v>761</v>
      </c>
      <c r="AH3759" t="s">
        <v>762</v>
      </c>
      <c r="AI3759" t="s">
        <v>883</v>
      </c>
      <c r="AJ3759">
        <v>-3597.69</v>
      </c>
      <c r="AK3759">
        <v>0</v>
      </c>
      <c r="AL3759">
        <v>0</v>
      </c>
      <c r="AM3759" t="s">
        <v>764</v>
      </c>
      <c r="AN3759" t="s">
        <v>764</v>
      </c>
      <c r="AO3759" t="s">
        <v>764</v>
      </c>
    </row>
    <row r="3760" spans="1:41" x14ac:dyDescent="0.35">
      <c r="A3760">
        <v>1025015</v>
      </c>
      <c r="B3760" t="s">
        <v>740</v>
      </c>
      <c r="C3760" t="s">
        <v>741</v>
      </c>
      <c r="D3760" t="s">
        <v>408</v>
      </c>
      <c r="E3760" t="s">
        <v>434</v>
      </c>
      <c r="F3760" t="s">
        <v>869</v>
      </c>
      <c r="G3760">
        <v>2021</v>
      </c>
      <c r="H3760">
        <v>2</v>
      </c>
      <c r="I3760" t="s">
        <v>858</v>
      </c>
      <c r="J3760" s="29">
        <v>44255</v>
      </c>
      <c r="K3760" t="s">
        <v>744</v>
      </c>
      <c r="L3760" t="s">
        <v>769</v>
      </c>
      <c r="M3760" t="s">
        <v>896</v>
      </c>
      <c r="N3760" t="s">
        <v>897</v>
      </c>
      <c r="O3760" t="s">
        <v>850</v>
      </c>
      <c r="P3760" t="s">
        <v>673</v>
      </c>
      <c r="Q3760" t="s">
        <v>749</v>
      </c>
      <c r="R3760" t="s">
        <v>376</v>
      </c>
      <c r="S3760" t="s">
        <v>1042</v>
      </c>
      <c r="T3760" t="s">
        <v>751</v>
      </c>
      <c r="U3760" t="s">
        <v>752</v>
      </c>
      <c r="V3760" t="s">
        <v>753</v>
      </c>
      <c r="W3760" t="s">
        <v>435</v>
      </c>
      <c r="X3760" t="s">
        <v>1182</v>
      </c>
      <c r="Y3760" t="s">
        <v>755</v>
      </c>
      <c r="Z3760" t="s">
        <v>380</v>
      </c>
      <c r="AA3760" t="s">
        <v>1175</v>
      </c>
      <c r="AB3760" t="s">
        <v>1176</v>
      </c>
      <c r="AC3760" t="s">
        <v>758</v>
      </c>
      <c r="AD3760" t="s">
        <v>1176</v>
      </c>
      <c r="AE3760" t="s">
        <v>768</v>
      </c>
      <c r="AF3760" t="s">
        <v>882</v>
      </c>
      <c r="AG3760" t="s">
        <v>761</v>
      </c>
      <c r="AH3760" t="s">
        <v>762</v>
      </c>
      <c r="AI3760" t="s">
        <v>883</v>
      </c>
      <c r="AJ3760">
        <v>-67.260000000000005</v>
      </c>
      <c r="AK3760">
        <v>0</v>
      </c>
      <c r="AL3760">
        <v>0</v>
      </c>
      <c r="AM3760" t="s">
        <v>764</v>
      </c>
      <c r="AN3760" t="s">
        <v>764</v>
      </c>
      <c r="AO3760" t="s">
        <v>764</v>
      </c>
    </row>
    <row r="3761" spans="1:41" x14ac:dyDescent="0.35">
      <c r="A3761">
        <v>1025015</v>
      </c>
      <c r="B3761" t="s">
        <v>740</v>
      </c>
      <c r="C3761" t="s">
        <v>741</v>
      </c>
      <c r="D3761" t="s">
        <v>408</v>
      </c>
      <c r="E3761" t="s">
        <v>434</v>
      </c>
      <c r="F3761" t="s">
        <v>869</v>
      </c>
      <c r="G3761">
        <v>2021</v>
      </c>
      <c r="H3761">
        <v>2</v>
      </c>
      <c r="I3761" t="s">
        <v>858</v>
      </c>
      <c r="J3761" s="29">
        <v>44255</v>
      </c>
      <c r="K3761" t="s">
        <v>744</v>
      </c>
      <c r="L3761" t="s">
        <v>769</v>
      </c>
      <c r="M3761" t="s">
        <v>896</v>
      </c>
      <c r="N3761" t="s">
        <v>897</v>
      </c>
      <c r="O3761" t="s">
        <v>850</v>
      </c>
      <c r="P3761" t="s">
        <v>673</v>
      </c>
      <c r="Q3761" t="s">
        <v>749</v>
      </c>
      <c r="R3761" t="s">
        <v>376</v>
      </c>
      <c r="S3761" t="s">
        <v>1042</v>
      </c>
      <c r="T3761" t="s">
        <v>751</v>
      </c>
      <c r="U3761" t="s">
        <v>752</v>
      </c>
      <c r="V3761" t="s">
        <v>753</v>
      </c>
      <c r="W3761" t="s">
        <v>435</v>
      </c>
      <c r="X3761" t="s">
        <v>1182</v>
      </c>
      <c r="Y3761" t="s">
        <v>755</v>
      </c>
      <c r="Z3761" t="s">
        <v>380</v>
      </c>
      <c r="AA3761" t="s">
        <v>1175</v>
      </c>
      <c r="AB3761" t="s">
        <v>1176</v>
      </c>
      <c r="AC3761" t="s">
        <v>758</v>
      </c>
      <c r="AD3761" t="s">
        <v>1176</v>
      </c>
      <c r="AE3761" t="s">
        <v>768</v>
      </c>
      <c r="AF3761" t="s">
        <v>882</v>
      </c>
      <c r="AG3761" t="s">
        <v>761</v>
      </c>
      <c r="AH3761" t="s">
        <v>762</v>
      </c>
      <c r="AI3761" t="s">
        <v>883</v>
      </c>
      <c r="AJ3761">
        <v>-125.15</v>
      </c>
      <c r="AK3761">
        <v>0</v>
      </c>
      <c r="AL3761">
        <v>0</v>
      </c>
      <c r="AM3761" t="s">
        <v>764</v>
      </c>
      <c r="AN3761" t="s">
        <v>764</v>
      </c>
      <c r="AO3761" t="s">
        <v>764</v>
      </c>
    </row>
    <row r="3762" spans="1:41" x14ac:dyDescent="0.35">
      <c r="A3762">
        <v>1025015</v>
      </c>
      <c r="B3762" t="s">
        <v>740</v>
      </c>
      <c r="C3762" t="s">
        <v>741</v>
      </c>
      <c r="D3762" t="s">
        <v>408</v>
      </c>
      <c r="E3762" t="s">
        <v>434</v>
      </c>
      <c r="F3762" t="s">
        <v>869</v>
      </c>
      <c r="G3762">
        <v>2021</v>
      </c>
      <c r="H3762">
        <v>2</v>
      </c>
      <c r="I3762" t="s">
        <v>858</v>
      </c>
      <c r="J3762" s="29">
        <v>44255</v>
      </c>
      <c r="K3762" t="s">
        <v>744</v>
      </c>
      <c r="L3762" t="s">
        <v>769</v>
      </c>
      <c r="M3762" t="s">
        <v>896</v>
      </c>
      <c r="N3762" t="s">
        <v>897</v>
      </c>
      <c r="O3762" t="s">
        <v>850</v>
      </c>
      <c r="P3762" t="s">
        <v>673</v>
      </c>
      <c r="Q3762" t="s">
        <v>749</v>
      </c>
      <c r="R3762" t="s">
        <v>376</v>
      </c>
      <c r="S3762" t="s">
        <v>1042</v>
      </c>
      <c r="T3762" t="s">
        <v>751</v>
      </c>
      <c r="U3762" t="s">
        <v>752</v>
      </c>
      <c r="V3762" t="s">
        <v>753</v>
      </c>
      <c r="W3762" t="s">
        <v>435</v>
      </c>
      <c r="X3762" t="s">
        <v>1182</v>
      </c>
      <c r="Y3762" t="s">
        <v>755</v>
      </c>
      <c r="Z3762" t="s">
        <v>380</v>
      </c>
      <c r="AA3762" t="s">
        <v>1175</v>
      </c>
      <c r="AB3762" t="s">
        <v>1176</v>
      </c>
      <c r="AC3762" t="s">
        <v>758</v>
      </c>
      <c r="AD3762" t="s">
        <v>1176</v>
      </c>
      <c r="AE3762" t="s">
        <v>768</v>
      </c>
      <c r="AF3762" t="s">
        <v>882</v>
      </c>
      <c r="AG3762" t="s">
        <v>761</v>
      </c>
      <c r="AH3762" t="s">
        <v>762</v>
      </c>
      <c r="AI3762" t="s">
        <v>883</v>
      </c>
      <c r="AJ3762">
        <v>-5233.3</v>
      </c>
      <c r="AK3762">
        <v>0</v>
      </c>
      <c r="AL3762">
        <v>0</v>
      </c>
      <c r="AM3762" t="s">
        <v>764</v>
      </c>
      <c r="AN3762" t="s">
        <v>764</v>
      </c>
      <c r="AO3762" t="s">
        <v>764</v>
      </c>
    </row>
    <row r="3763" spans="1:41" x14ac:dyDescent="0.35">
      <c r="A3763">
        <v>1025024</v>
      </c>
      <c r="B3763" t="s">
        <v>740</v>
      </c>
      <c r="C3763" t="s">
        <v>741</v>
      </c>
      <c r="D3763" t="s">
        <v>408</v>
      </c>
      <c r="E3763" t="s">
        <v>452</v>
      </c>
      <c r="F3763" t="s">
        <v>869</v>
      </c>
      <c r="G3763">
        <v>2021</v>
      </c>
      <c r="H3763">
        <v>2</v>
      </c>
      <c r="I3763" t="s">
        <v>858</v>
      </c>
      <c r="J3763" s="29">
        <v>44255</v>
      </c>
      <c r="K3763" t="s">
        <v>744</v>
      </c>
      <c r="L3763" t="s">
        <v>769</v>
      </c>
      <c r="M3763" t="s">
        <v>896</v>
      </c>
      <c r="N3763" t="s">
        <v>897</v>
      </c>
      <c r="O3763" t="s">
        <v>850</v>
      </c>
      <c r="P3763" t="s">
        <v>673</v>
      </c>
      <c r="Q3763" t="s">
        <v>749</v>
      </c>
      <c r="R3763" t="s">
        <v>376</v>
      </c>
      <c r="S3763" t="s">
        <v>1042</v>
      </c>
      <c r="T3763" t="s">
        <v>751</v>
      </c>
      <c r="U3763" t="s">
        <v>752</v>
      </c>
      <c r="V3763" t="s">
        <v>753</v>
      </c>
      <c r="W3763" t="s">
        <v>453</v>
      </c>
      <c r="X3763" t="s">
        <v>1188</v>
      </c>
      <c r="Y3763" t="s">
        <v>755</v>
      </c>
      <c r="Z3763" t="s">
        <v>380</v>
      </c>
      <c r="AA3763" t="s">
        <v>1175</v>
      </c>
      <c r="AB3763" t="s">
        <v>1176</v>
      </c>
      <c r="AC3763" t="s">
        <v>758</v>
      </c>
      <c r="AD3763" t="s">
        <v>1176</v>
      </c>
      <c r="AE3763" t="s">
        <v>768</v>
      </c>
      <c r="AF3763" t="s">
        <v>882</v>
      </c>
      <c r="AG3763" t="s">
        <v>761</v>
      </c>
      <c r="AH3763" t="s">
        <v>762</v>
      </c>
      <c r="AI3763" t="s">
        <v>883</v>
      </c>
      <c r="AJ3763">
        <v>-1592.46</v>
      </c>
      <c r="AK3763">
        <v>0</v>
      </c>
      <c r="AL3763">
        <v>0</v>
      </c>
      <c r="AM3763" t="s">
        <v>764</v>
      </c>
      <c r="AN3763" t="s">
        <v>764</v>
      </c>
      <c r="AO3763" t="s">
        <v>764</v>
      </c>
    </row>
    <row r="3764" spans="1:41" x14ac:dyDescent="0.35">
      <c r="A3764">
        <v>1025026</v>
      </c>
      <c r="B3764" t="s">
        <v>740</v>
      </c>
      <c r="C3764" t="s">
        <v>741</v>
      </c>
      <c r="D3764" t="s">
        <v>408</v>
      </c>
      <c r="E3764" t="s">
        <v>458</v>
      </c>
      <c r="F3764" t="s">
        <v>869</v>
      </c>
      <c r="G3764">
        <v>2021</v>
      </c>
      <c r="H3764">
        <v>2</v>
      </c>
      <c r="I3764" t="s">
        <v>858</v>
      </c>
      <c r="J3764" s="29">
        <v>44255</v>
      </c>
      <c r="K3764" t="s">
        <v>744</v>
      </c>
      <c r="L3764" t="s">
        <v>769</v>
      </c>
      <c r="M3764" t="s">
        <v>896</v>
      </c>
      <c r="N3764" t="s">
        <v>897</v>
      </c>
      <c r="O3764" t="s">
        <v>850</v>
      </c>
      <c r="P3764" t="s">
        <v>673</v>
      </c>
      <c r="Q3764" t="s">
        <v>749</v>
      </c>
      <c r="R3764" t="s">
        <v>376</v>
      </c>
      <c r="S3764" t="s">
        <v>1042</v>
      </c>
      <c r="T3764" t="s">
        <v>751</v>
      </c>
      <c r="U3764" t="s">
        <v>752</v>
      </c>
      <c r="V3764" t="s">
        <v>753</v>
      </c>
      <c r="W3764" t="s">
        <v>459</v>
      </c>
      <c r="X3764" t="s">
        <v>1187</v>
      </c>
      <c r="Y3764" t="s">
        <v>755</v>
      </c>
      <c r="Z3764" t="s">
        <v>380</v>
      </c>
      <c r="AA3764" t="s">
        <v>1175</v>
      </c>
      <c r="AB3764" t="s">
        <v>1176</v>
      </c>
      <c r="AC3764" t="s">
        <v>758</v>
      </c>
      <c r="AD3764" t="s">
        <v>1176</v>
      </c>
      <c r="AE3764" t="s">
        <v>768</v>
      </c>
      <c r="AF3764" t="s">
        <v>882</v>
      </c>
      <c r="AG3764" t="s">
        <v>761</v>
      </c>
      <c r="AH3764" t="s">
        <v>762</v>
      </c>
      <c r="AI3764" t="s">
        <v>883</v>
      </c>
      <c r="AJ3764">
        <v>-3355.17</v>
      </c>
      <c r="AK3764">
        <v>0</v>
      </c>
      <c r="AL3764">
        <v>0</v>
      </c>
      <c r="AM3764" t="s">
        <v>764</v>
      </c>
      <c r="AN3764" t="s">
        <v>764</v>
      </c>
      <c r="AO3764" t="s">
        <v>764</v>
      </c>
    </row>
    <row r="3765" spans="1:41" x14ac:dyDescent="0.35">
      <c r="A3765">
        <v>1025029</v>
      </c>
      <c r="B3765" t="s">
        <v>740</v>
      </c>
      <c r="C3765" t="s">
        <v>741</v>
      </c>
      <c r="D3765" t="s">
        <v>408</v>
      </c>
      <c r="E3765" t="s">
        <v>466</v>
      </c>
      <c r="F3765" t="s">
        <v>869</v>
      </c>
      <c r="G3765">
        <v>2021</v>
      </c>
      <c r="H3765">
        <v>2</v>
      </c>
      <c r="I3765" t="s">
        <v>858</v>
      </c>
      <c r="J3765" s="29">
        <v>44255</v>
      </c>
      <c r="K3765" t="s">
        <v>744</v>
      </c>
      <c r="L3765" t="s">
        <v>769</v>
      </c>
      <c r="M3765" t="s">
        <v>896</v>
      </c>
      <c r="N3765" t="s">
        <v>897</v>
      </c>
      <c r="O3765" t="s">
        <v>850</v>
      </c>
      <c r="P3765" t="s">
        <v>673</v>
      </c>
      <c r="Q3765" t="s">
        <v>749</v>
      </c>
      <c r="R3765" t="s">
        <v>376</v>
      </c>
      <c r="S3765" t="s">
        <v>1042</v>
      </c>
      <c r="T3765" t="s">
        <v>751</v>
      </c>
      <c r="U3765" t="s">
        <v>752</v>
      </c>
      <c r="V3765" t="s">
        <v>753</v>
      </c>
      <c r="W3765" t="s">
        <v>467</v>
      </c>
      <c r="X3765" t="s">
        <v>1177</v>
      </c>
      <c r="Y3765" t="s">
        <v>755</v>
      </c>
      <c r="Z3765" t="s">
        <v>380</v>
      </c>
      <c r="AA3765" t="s">
        <v>1175</v>
      </c>
      <c r="AB3765" t="s">
        <v>1176</v>
      </c>
      <c r="AC3765" t="s">
        <v>758</v>
      </c>
      <c r="AD3765" t="s">
        <v>1176</v>
      </c>
      <c r="AE3765" t="s">
        <v>768</v>
      </c>
      <c r="AF3765" t="s">
        <v>882</v>
      </c>
      <c r="AG3765" t="s">
        <v>761</v>
      </c>
      <c r="AH3765" t="s">
        <v>762</v>
      </c>
      <c r="AI3765" t="s">
        <v>883</v>
      </c>
      <c r="AJ3765">
        <v>-95.22</v>
      </c>
      <c r="AK3765">
        <v>0</v>
      </c>
      <c r="AL3765">
        <v>0</v>
      </c>
      <c r="AM3765" t="s">
        <v>764</v>
      </c>
      <c r="AN3765" t="s">
        <v>764</v>
      </c>
      <c r="AO3765" t="s">
        <v>764</v>
      </c>
    </row>
    <row r="3766" spans="1:41" x14ac:dyDescent="0.35">
      <c r="A3766">
        <v>1025029</v>
      </c>
      <c r="B3766" t="s">
        <v>740</v>
      </c>
      <c r="C3766" t="s">
        <v>741</v>
      </c>
      <c r="D3766" t="s">
        <v>408</v>
      </c>
      <c r="E3766" t="s">
        <v>466</v>
      </c>
      <c r="F3766" t="s">
        <v>869</v>
      </c>
      <c r="G3766">
        <v>2021</v>
      </c>
      <c r="H3766">
        <v>2</v>
      </c>
      <c r="I3766" t="s">
        <v>858</v>
      </c>
      <c r="J3766" s="29">
        <v>44255</v>
      </c>
      <c r="K3766" t="s">
        <v>744</v>
      </c>
      <c r="L3766" t="s">
        <v>769</v>
      </c>
      <c r="M3766" t="s">
        <v>896</v>
      </c>
      <c r="N3766" t="s">
        <v>897</v>
      </c>
      <c r="O3766" t="s">
        <v>850</v>
      </c>
      <c r="P3766" t="s">
        <v>673</v>
      </c>
      <c r="Q3766" t="s">
        <v>749</v>
      </c>
      <c r="R3766" t="s">
        <v>376</v>
      </c>
      <c r="S3766" t="s">
        <v>1042</v>
      </c>
      <c r="T3766" t="s">
        <v>751</v>
      </c>
      <c r="U3766" t="s">
        <v>752</v>
      </c>
      <c r="V3766" t="s">
        <v>753</v>
      </c>
      <c r="W3766" t="s">
        <v>467</v>
      </c>
      <c r="X3766" t="s">
        <v>1177</v>
      </c>
      <c r="Y3766" t="s">
        <v>755</v>
      </c>
      <c r="Z3766" t="s">
        <v>380</v>
      </c>
      <c r="AA3766" t="s">
        <v>1175</v>
      </c>
      <c r="AB3766" t="s">
        <v>1176</v>
      </c>
      <c r="AC3766" t="s">
        <v>758</v>
      </c>
      <c r="AD3766" t="s">
        <v>1176</v>
      </c>
      <c r="AE3766" t="s">
        <v>768</v>
      </c>
      <c r="AF3766" t="s">
        <v>882</v>
      </c>
      <c r="AG3766" t="s">
        <v>761</v>
      </c>
      <c r="AH3766" t="s">
        <v>762</v>
      </c>
      <c r="AI3766" t="s">
        <v>883</v>
      </c>
      <c r="AJ3766">
        <v>-807.66</v>
      </c>
      <c r="AK3766">
        <v>0</v>
      </c>
      <c r="AL3766">
        <v>0</v>
      </c>
      <c r="AM3766" t="s">
        <v>764</v>
      </c>
      <c r="AN3766" t="s">
        <v>764</v>
      </c>
      <c r="AO3766" t="s">
        <v>764</v>
      </c>
    </row>
    <row r="3767" spans="1:41" x14ac:dyDescent="0.35">
      <c r="A3767">
        <v>1025029</v>
      </c>
      <c r="B3767" t="s">
        <v>740</v>
      </c>
      <c r="C3767" t="s">
        <v>741</v>
      </c>
      <c r="D3767" t="s">
        <v>408</v>
      </c>
      <c r="E3767" t="s">
        <v>466</v>
      </c>
      <c r="F3767" t="s">
        <v>869</v>
      </c>
      <c r="G3767">
        <v>2021</v>
      </c>
      <c r="H3767">
        <v>2</v>
      </c>
      <c r="I3767" t="s">
        <v>858</v>
      </c>
      <c r="J3767" s="29">
        <v>44255</v>
      </c>
      <c r="K3767" t="s">
        <v>744</v>
      </c>
      <c r="L3767" t="s">
        <v>769</v>
      </c>
      <c r="M3767" t="s">
        <v>896</v>
      </c>
      <c r="N3767" t="s">
        <v>897</v>
      </c>
      <c r="O3767" t="s">
        <v>850</v>
      </c>
      <c r="P3767" t="s">
        <v>673</v>
      </c>
      <c r="Q3767" t="s">
        <v>749</v>
      </c>
      <c r="R3767" t="s">
        <v>376</v>
      </c>
      <c r="S3767" t="s">
        <v>1042</v>
      </c>
      <c r="T3767" t="s">
        <v>751</v>
      </c>
      <c r="U3767" t="s">
        <v>752</v>
      </c>
      <c r="V3767" t="s">
        <v>753</v>
      </c>
      <c r="W3767" t="s">
        <v>467</v>
      </c>
      <c r="X3767" t="s">
        <v>1177</v>
      </c>
      <c r="Y3767" t="s">
        <v>755</v>
      </c>
      <c r="Z3767" t="s">
        <v>380</v>
      </c>
      <c r="AA3767" t="s">
        <v>1175</v>
      </c>
      <c r="AB3767" t="s">
        <v>1176</v>
      </c>
      <c r="AC3767" t="s">
        <v>758</v>
      </c>
      <c r="AD3767" t="s">
        <v>1176</v>
      </c>
      <c r="AE3767" t="s">
        <v>768</v>
      </c>
      <c r="AF3767" t="s">
        <v>882</v>
      </c>
      <c r="AG3767" t="s">
        <v>761</v>
      </c>
      <c r="AH3767" t="s">
        <v>762</v>
      </c>
      <c r="AI3767" t="s">
        <v>883</v>
      </c>
      <c r="AJ3767">
        <v>-1649.04</v>
      </c>
      <c r="AK3767">
        <v>0</v>
      </c>
      <c r="AL3767">
        <v>0</v>
      </c>
      <c r="AM3767" t="s">
        <v>764</v>
      </c>
      <c r="AN3767" t="s">
        <v>764</v>
      </c>
      <c r="AO3767" t="s">
        <v>764</v>
      </c>
    </row>
    <row r="3768" spans="1:41" x14ac:dyDescent="0.35">
      <c r="A3768">
        <v>1025029</v>
      </c>
      <c r="B3768" t="s">
        <v>740</v>
      </c>
      <c r="C3768" t="s">
        <v>741</v>
      </c>
      <c r="D3768" t="s">
        <v>408</v>
      </c>
      <c r="E3768" t="s">
        <v>466</v>
      </c>
      <c r="F3768" t="s">
        <v>869</v>
      </c>
      <c r="G3768">
        <v>2021</v>
      </c>
      <c r="H3768">
        <v>2</v>
      </c>
      <c r="I3768" t="s">
        <v>858</v>
      </c>
      <c r="J3768" s="29">
        <v>44255</v>
      </c>
      <c r="K3768" t="s">
        <v>744</v>
      </c>
      <c r="L3768" t="s">
        <v>769</v>
      </c>
      <c r="M3768" t="s">
        <v>896</v>
      </c>
      <c r="N3768" t="s">
        <v>897</v>
      </c>
      <c r="O3768" t="s">
        <v>850</v>
      </c>
      <c r="P3768" t="s">
        <v>673</v>
      </c>
      <c r="Q3768" t="s">
        <v>749</v>
      </c>
      <c r="R3768" t="s">
        <v>376</v>
      </c>
      <c r="S3768" t="s">
        <v>1042</v>
      </c>
      <c r="T3768" t="s">
        <v>751</v>
      </c>
      <c r="U3768" t="s">
        <v>752</v>
      </c>
      <c r="V3768" t="s">
        <v>753</v>
      </c>
      <c r="W3768" t="s">
        <v>467</v>
      </c>
      <c r="X3768" t="s">
        <v>1177</v>
      </c>
      <c r="Y3768" t="s">
        <v>755</v>
      </c>
      <c r="Z3768" t="s">
        <v>380</v>
      </c>
      <c r="AA3768" t="s">
        <v>1175</v>
      </c>
      <c r="AB3768" t="s">
        <v>1176</v>
      </c>
      <c r="AC3768" t="s">
        <v>758</v>
      </c>
      <c r="AD3768" t="s">
        <v>1176</v>
      </c>
      <c r="AE3768" t="s">
        <v>768</v>
      </c>
      <c r="AF3768" t="s">
        <v>882</v>
      </c>
      <c r="AG3768" t="s">
        <v>761</v>
      </c>
      <c r="AH3768" t="s">
        <v>762</v>
      </c>
      <c r="AI3768" t="s">
        <v>883</v>
      </c>
      <c r="AJ3768">
        <v>-3884.88</v>
      </c>
      <c r="AK3768">
        <v>0</v>
      </c>
      <c r="AL3768">
        <v>0</v>
      </c>
      <c r="AM3768" t="s">
        <v>764</v>
      </c>
      <c r="AN3768" t="s">
        <v>764</v>
      </c>
      <c r="AO3768" t="s">
        <v>764</v>
      </c>
    </row>
    <row r="3769" spans="1:41" x14ac:dyDescent="0.35">
      <c r="A3769">
        <v>1025029</v>
      </c>
      <c r="B3769" t="s">
        <v>740</v>
      </c>
      <c r="C3769" t="s">
        <v>741</v>
      </c>
      <c r="D3769" t="s">
        <v>408</v>
      </c>
      <c r="E3769" t="s">
        <v>466</v>
      </c>
      <c r="F3769" t="s">
        <v>869</v>
      </c>
      <c r="G3769">
        <v>2021</v>
      </c>
      <c r="H3769">
        <v>2</v>
      </c>
      <c r="I3769" t="s">
        <v>858</v>
      </c>
      <c r="J3769" s="29">
        <v>44255</v>
      </c>
      <c r="K3769" t="s">
        <v>744</v>
      </c>
      <c r="L3769" t="s">
        <v>769</v>
      </c>
      <c r="M3769" t="s">
        <v>896</v>
      </c>
      <c r="N3769" t="s">
        <v>897</v>
      </c>
      <c r="O3769" t="s">
        <v>850</v>
      </c>
      <c r="P3769" t="s">
        <v>673</v>
      </c>
      <c r="Q3769" t="s">
        <v>749</v>
      </c>
      <c r="R3769" t="s">
        <v>376</v>
      </c>
      <c r="S3769" t="s">
        <v>1042</v>
      </c>
      <c r="T3769" t="s">
        <v>751</v>
      </c>
      <c r="U3769" t="s">
        <v>752</v>
      </c>
      <c r="V3769" t="s">
        <v>753</v>
      </c>
      <c r="W3769" t="s">
        <v>467</v>
      </c>
      <c r="X3769" t="s">
        <v>1177</v>
      </c>
      <c r="Y3769" t="s">
        <v>755</v>
      </c>
      <c r="Z3769" t="s">
        <v>380</v>
      </c>
      <c r="AA3769" t="s">
        <v>1175</v>
      </c>
      <c r="AB3769" t="s">
        <v>1176</v>
      </c>
      <c r="AC3769" t="s">
        <v>758</v>
      </c>
      <c r="AD3769" t="s">
        <v>1176</v>
      </c>
      <c r="AE3769" t="s">
        <v>768</v>
      </c>
      <c r="AF3769" t="s">
        <v>882</v>
      </c>
      <c r="AG3769" t="s">
        <v>761</v>
      </c>
      <c r="AH3769" t="s">
        <v>762</v>
      </c>
      <c r="AI3769" t="s">
        <v>883</v>
      </c>
      <c r="AJ3769">
        <v>-10760.11</v>
      </c>
      <c r="AK3769">
        <v>0</v>
      </c>
      <c r="AL3769">
        <v>0</v>
      </c>
      <c r="AM3769" t="s">
        <v>764</v>
      </c>
      <c r="AN3769" t="s">
        <v>764</v>
      </c>
      <c r="AO3769" t="s">
        <v>764</v>
      </c>
    </row>
    <row r="3770" spans="1:41" x14ac:dyDescent="0.35">
      <c r="A3770">
        <v>1025029</v>
      </c>
      <c r="B3770" t="s">
        <v>740</v>
      </c>
      <c r="C3770" t="s">
        <v>741</v>
      </c>
      <c r="D3770" t="s">
        <v>408</v>
      </c>
      <c r="E3770" t="s">
        <v>466</v>
      </c>
      <c r="F3770" t="s">
        <v>869</v>
      </c>
      <c r="G3770">
        <v>2021</v>
      </c>
      <c r="H3770">
        <v>2</v>
      </c>
      <c r="I3770" t="s">
        <v>858</v>
      </c>
      <c r="J3770" s="29">
        <v>44255</v>
      </c>
      <c r="K3770" t="s">
        <v>744</v>
      </c>
      <c r="L3770" t="s">
        <v>769</v>
      </c>
      <c r="M3770" t="s">
        <v>896</v>
      </c>
      <c r="N3770" t="s">
        <v>897</v>
      </c>
      <c r="O3770" t="s">
        <v>850</v>
      </c>
      <c r="P3770" t="s">
        <v>673</v>
      </c>
      <c r="Q3770" t="s">
        <v>749</v>
      </c>
      <c r="R3770" t="s">
        <v>376</v>
      </c>
      <c r="S3770" t="s">
        <v>1042</v>
      </c>
      <c r="T3770" t="s">
        <v>751</v>
      </c>
      <c r="U3770" t="s">
        <v>752</v>
      </c>
      <c r="V3770" t="s">
        <v>753</v>
      </c>
      <c r="W3770" t="s">
        <v>467</v>
      </c>
      <c r="X3770" t="s">
        <v>1177</v>
      </c>
      <c r="Y3770" t="s">
        <v>755</v>
      </c>
      <c r="Z3770" t="s">
        <v>380</v>
      </c>
      <c r="AA3770" t="s">
        <v>1175</v>
      </c>
      <c r="AB3770" t="s">
        <v>1176</v>
      </c>
      <c r="AC3770" t="s">
        <v>758</v>
      </c>
      <c r="AD3770" t="s">
        <v>1176</v>
      </c>
      <c r="AE3770" t="s">
        <v>768</v>
      </c>
      <c r="AF3770" t="s">
        <v>882</v>
      </c>
      <c r="AG3770" t="s">
        <v>761</v>
      </c>
      <c r="AH3770" t="s">
        <v>762</v>
      </c>
      <c r="AI3770" t="s">
        <v>883</v>
      </c>
      <c r="AJ3770">
        <v>-11164.21</v>
      </c>
      <c r="AK3770">
        <v>0</v>
      </c>
      <c r="AL3770">
        <v>0</v>
      </c>
      <c r="AM3770" t="s">
        <v>764</v>
      </c>
      <c r="AN3770" t="s">
        <v>764</v>
      </c>
      <c r="AO3770" t="s">
        <v>764</v>
      </c>
    </row>
    <row r="3771" spans="1:41" x14ac:dyDescent="0.35">
      <c r="A3771">
        <v>1025030</v>
      </c>
      <c r="B3771" t="s">
        <v>740</v>
      </c>
      <c r="C3771" t="s">
        <v>741</v>
      </c>
      <c r="D3771" t="s">
        <v>408</v>
      </c>
      <c r="E3771" t="s">
        <v>468</v>
      </c>
      <c r="F3771" t="s">
        <v>869</v>
      </c>
      <c r="G3771">
        <v>2021</v>
      </c>
      <c r="H3771">
        <v>2</v>
      </c>
      <c r="I3771" t="s">
        <v>858</v>
      </c>
      <c r="J3771" s="29">
        <v>44255</v>
      </c>
      <c r="K3771" t="s">
        <v>744</v>
      </c>
      <c r="L3771" t="s">
        <v>769</v>
      </c>
      <c r="M3771" t="s">
        <v>896</v>
      </c>
      <c r="N3771" t="s">
        <v>897</v>
      </c>
      <c r="O3771" t="s">
        <v>850</v>
      </c>
      <c r="P3771" t="s">
        <v>673</v>
      </c>
      <c r="Q3771" t="s">
        <v>749</v>
      </c>
      <c r="R3771" t="s">
        <v>376</v>
      </c>
      <c r="S3771" t="s">
        <v>1042</v>
      </c>
      <c r="T3771" t="s">
        <v>751</v>
      </c>
      <c r="U3771" t="s">
        <v>752</v>
      </c>
      <c r="V3771" t="s">
        <v>753</v>
      </c>
      <c r="W3771" t="s">
        <v>469</v>
      </c>
      <c r="X3771" t="s">
        <v>1174</v>
      </c>
      <c r="Y3771" t="s">
        <v>755</v>
      </c>
      <c r="Z3771" t="s">
        <v>380</v>
      </c>
      <c r="AA3771" t="s">
        <v>1175</v>
      </c>
      <c r="AB3771" t="s">
        <v>1176</v>
      </c>
      <c r="AC3771" t="s">
        <v>758</v>
      </c>
      <c r="AD3771" t="s">
        <v>1176</v>
      </c>
      <c r="AE3771" t="s">
        <v>768</v>
      </c>
      <c r="AF3771" t="s">
        <v>882</v>
      </c>
      <c r="AG3771" t="s">
        <v>761</v>
      </c>
      <c r="AH3771" t="s">
        <v>762</v>
      </c>
      <c r="AI3771" t="s">
        <v>883</v>
      </c>
      <c r="AJ3771">
        <v>-587.1</v>
      </c>
      <c r="AK3771">
        <v>0</v>
      </c>
      <c r="AL3771">
        <v>0</v>
      </c>
      <c r="AM3771" t="s">
        <v>764</v>
      </c>
      <c r="AN3771" t="s">
        <v>764</v>
      </c>
      <c r="AO3771" t="s">
        <v>764</v>
      </c>
    </row>
    <row r="3772" spans="1:41" x14ac:dyDescent="0.35">
      <c r="A3772">
        <v>1025030</v>
      </c>
      <c r="B3772" t="s">
        <v>740</v>
      </c>
      <c r="C3772" t="s">
        <v>741</v>
      </c>
      <c r="D3772" t="s">
        <v>408</v>
      </c>
      <c r="E3772" t="s">
        <v>468</v>
      </c>
      <c r="F3772" t="s">
        <v>869</v>
      </c>
      <c r="G3772">
        <v>2021</v>
      </c>
      <c r="H3772">
        <v>2</v>
      </c>
      <c r="I3772" t="s">
        <v>858</v>
      </c>
      <c r="J3772" s="29">
        <v>44255</v>
      </c>
      <c r="K3772" t="s">
        <v>744</v>
      </c>
      <c r="L3772" t="s">
        <v>769</v>
      </c>
      <c r="M3772" t="s">
        <v>896</v>
      </c>
      <c r="N3772" t="s">
        <v>897</v>
      </c>
      <c r="O3772" t="s">
        <v>850</v>
      </c>
      <c r="P3772" t="s">
        <v>673</v>
      </c>
      <c r="Q3772" t="s">
        <v>749</v>
      </c>
      <c r="R3772" t="s">
        <v>376</v>
      </c>
      <c r="S3772" t="s">
        <v>1042</v>
      </c>
      <c r="T3772" t="s">
        <v>751</v>
      </c>
      <c r="U3772" t="s">
        <v>752</v>
      </c>
      <c r="V3772" t="s">
        <v>753</v>
      </c>
      <c r="W3772" t="s">
        <v>469</v>
      </c>
      <c r="X3772" t="s">
        <v>1174</v>
      </c>
      <c r="Y3772" t="s">
        <v>755</v>
      </c>
      <c r="Z3772" t="s">
        <v>380</v>
      </c>
      <c r="AA3772" t="s">
        <v>1175</v>
      </c>
      <c r="AB3772" t="s">
        <v>1176</v>
      </c>
      <c r="AC3772" t="s">
        <v>758</v>
      </c>
      <c r="AD3772" t="s">
        <v>1176</v>
      </c>
      <c r="AE3772" t="s">
        <v>768</v>
      </c>
      <c r="AF3772" t="s">
        <v>882</v>
      </c>
      <c r="AG3772" t="s">
        <v>761</v>
      </c>
      <c r="AH3772" t="s">
        <v>762</v>
      </c>
      <c r="AI3772" t="s">
        <v>883</v>
      </c>
      <c r="AJ3772">
        <v>-705.73</v>
      </c>
      <c r="AK3772">
        <v>0</v>
      </c>
      <c r="AL3772">
        <v>0</v>
      </c>
      <c r="AM3772" t="s">
        <v>764</v>
      </c>
      <c r="AN3772" t="s">
        <v>764</v>
      </c>
      <c r="AO3772" t="s">
        <v>764</v>
      </c>
    </row>
    <row r="3773" spans="1:41" x14ac:dyDescent="0.35">
      <c r="A3773">
        <v>1025030</v>
      </c>
      <c r="B3773" t="s">
        <v>740</v>
      </c>
      <c r="C3773" t="s">
        <v>741</v>
      </c>
      <c r="D3773" t="s">
        <v>408</v>
      </c>
      <c r="E3773" t="s">
        <v>468</v>
      </c>
      <c r="F3773" t="s">
        <v>869</v>
      </c>
      <c r="G3773">
        <v>2021</v>
      </c>
      <c r="H3773">
        <v>2</v>
      </c>
      <c r="I3773" t="s">
        <v>858</v>
      </c>
      <c r="J3773" s="29">
        <v>44255</v>
      </c>
      <c r="K3773" t="s">
        <v>744</v>
      </c>
      <c r="L3773" t="s">
        <v>769</v>
      </c>
      <c r="M3773" t="s">
        <v>896</v>
      </c>
      <c r="N3773" t="s">
        <v>897</v>
      </c>
      <c r="O3773" t="s">
        <v>850</v>
      </c>
      <c r="P3773" t="s">
        <v>673</v>
      </c>
      <c r="Q3773" t="s">
        <v>749</v>
      </c>
      <c r="R3773" t="s">
        <v>376</v>
      </c>
      <c r="S3773" t="s">
        <v>1042</v>
      </c>
      <c r="T3773" t="s">
        <v>751</v>
      </c>
      <c r="U3773" t="s">
        <v>752</v>
      </c>
      <c r="V3773" t="s">
        <v>753</v>
      </c>
      <c r="W3773" t="s">
        <v>469</v>
      </c>
      <c r="X3773" t="s">
        <v>1174</v>
      </c>
      <c r="Y3773" t="s">
        <v>755</v>
      </c>
      <c r="Z3773" t="s">
        <v>380</v>
      </c>
      <c r="AA3773" t="s">
        <v>1175</v>
      </c>
      <c r="AB3773" t="s">
        <v>1176</v>
      </c>
      <c r="AC3773" t="s">
        <v>758</v>
      </c>
      <c r="AD3773" t="s">
        <v>1176</v>
      </c>
      <c r="AE3773" t="s">
        <v>768</v>
      </c>
      <c r="AF3773" t="s">
        <v>882</v>
      </c>
      <c r="AG3773" t="s">
        <v>761</v>
      </c>
      <c r="AH3773" t="s">
        <v>762</v>
      </c>
      <c r="AI3773" t="s">
        <v>883</v>
      </c>
      <c r="AJ3773">
        <v>-2339</v>
      </c>
      <c r="AK3773">
        <v>0</v>
      </c>
      <c r="AL3773">
        <v>0</v>
      </c>
      <c r="AM3773" t="s">
        <v>764</v>
      </c>
      <c r="AN3773" t="s">
        <v>764</v>
      </c>
      <c r="AO3773" t="s">
        <v>764</v>
      </c>
    </row>
    <row r="3774" spans="1:41" x14ac:dyDescent="0.35">
      <c r="A3774">
        <v>1025030</v>
      </c>
      <c r="B3774" t="s">
        <v>740</v>
      </c>
      <c r="C3774" t="s">
        <v>741</v>
      </c>
      <c r="D3774" t="s">
        <v>408</v>
      </c>
      <c r="E3774" t="s">
        <v>468</v>
      </c>
      <c r="F3774" t="s">
        <v>869</v>
      </c>
      <c r="G3774">
        <v>2021</v>
      </c>
      <c r="H3774">
        <v>2</v>
      </c>
      <c r="I3774" t="s">
        <v>858</v>
      </c>
      <c r="J3774" s="29">
        <v>44255</v>
      </c>
      <c r="K3774" t="s">
        <v>744</v>
      </c>
      <c r="L3774" t="s">
        <v>769</v>
      </c>
      <c r="M3774" t="s">
        <v>896</v>
      </c>
      <c r="N3774" t="s">
        <v>897</v>
      </c>
      <c r="O3774" t="s">
        <v>850</v>
      </c>
      <c r="P3774" t="s">
        <v>673</v>
      </c>
      <c r="Q3774" t="s">
        <v>749</v>
      </c>
      <c r="R3774" t="s">
        <v>376</v>
      </c>
      <c r="S3774" t="s">
        <v>1042</v>
      </c>
      <c r="T3774" t="s">
        <v>751</v>
      </c>
      <c r="U3774" t="s">
        <v>752</v>
      </c>
      <c r="V3774" t="s">
        <v>753</v>
      </c>
      <c r="W3774" t="s">
        <v>469</v>
      </c>
      <c r="X3774" t="s">
        <v>1174</v>
      </c>
      <c r="Y3774" t="s">
        <v>755</v>
      </c>
      <c r="Z3774" t="s">
        <v>380</v>
      </c>
      <c r="AA3774" t="s">
        <v>1175</v>
      </c>
      <c r="AB3774" t="s">
        <v>1176</v>
      </c>
      <c r="AC3774" t="s">
        <v>758</v>
      </c>
      <c r="AD3774" t="s">
        <v>1176</v>
      </c>
      <c r="AE3774" t="s">
        <v>768</v>
      </c>
      <c r="AF3774" t="s">
        <v>882</v>
      </c>
      <c r="AG3774" t="s">
        <v>761</v>
      </c>
      <c r="AH3774" t="s">
        <v>762</v>
      </c>
      <c r="AI3774" t="s">
        <v>883</v>
      </c>
      <c r="AJ3774">
        <v>-3038.86</v>
      </c>
      <c r="AK3774">
        <v>0</v>
      </c>
      <c r="AL3774">
        <v>0</v>
      </c>
      <c r="AM3774" t="s">
        <v>764</v>
      </c>
      <c r="AN3774" t="s">
        <v>764</v>
      </c>
      <c r="AO3774" t="s">
        <v>764</v>
      </c>
    </row>
    <row r="3775" spans="1:41" x14ac:dyDescent="0.35">
      <c r="A3775">
        <v>1025030</v>
      </c>
      <c r="B3775" t="s">
        <v>740</v>
      </c>
      <c r="C3775" t="s">
        <v>741</v>
      </c>
      <c r="D3775" t="s">
        <v>408</v>
      </c>
      <c r="E3775" t="s">
        <v>468</v>
      </c>
      <c r="F3775" t="s">
        <v>869</v>
      </c>
      <c r="G3775">
        <v>2021</v>
      </c>
      <c r="H3775">
        <v>2</v>
      </c>
      <c r="I3775" t="s">
        <v>858</v>
      </c>
      <c r="J3775" s="29">
        <v>44255</v>
      </c>
      <c r="K3775" t="s">
        <v>744</v>
      </c>
      <c r="L3775" t="s">
        <v>769</v>
      </c>
      <c r="M3775" t="s">
        <v>896</v>
      </c>
      <c r="N3775" t="s">
        <v>897</v>
      </c>
      <c r="O3775" t="s">
        <v>850</v>
      </c>
      <c r="P3775" t="s">
        <v>673</v>
      </c>
      <c r="Q3775" t="s">
        <v>749</v>
      </c>
      <c r="R3775" t="s">
        <v>376</v>
      </c>
      <c r="S3775" t="s">
        <v>1042</v>
      </c>
      <c r="T3775" t="s">
        <v>751</v>
      </c>
      <c r="U3775" t="s">
        <v>752</v>
      </c>
      <c r="V3775" t="s">
        <v>753</v>
      </c>
      <c r="W3775" t="s">
        <v>469</v>
      </c>
      <c r="X3775" t="s">
        <v>1174</v>
      </c>
      <c r="Y3775" t="s">
        <v>755</v>
      </c>
      <c r="Z3775" t="s">
        <v>380</v>
      </c>
      <c r="AA3775" t="s">
        <v>1175</v>
      </c>
      <c r="AB3775" t="s">
        <v>1176</v>
      </c>
      <c r="AC3775" t="s">
        <v>758</v>
      </c>
      <c r="AD3775" t="s">
        <v>1176</v>
      </c>
      <c r="AE3775" t="s">
        <v>768</v>
      </c>
      <c r="AF3775" t="s">
        <v>882</v>
      </c>
      <c r="AG3775" t="s">
        <v>761</v>
      </c>
      <c r="AH3775" t="s">
        <v>762</v>
      </c>
      <c r="AI3775" t="s">
        <v>883</v>
      </c>
      <c r="AJ3775">
        <v>-3346.34</v>
      </c>
      <c r="AK3775">
        <v>0</v>
      </c>
      <c r="AL3775">
        <v>0</v>
      </c>
      <c r="AM3775" t="s">
        <v>764</v>
      </c>
      <c r="AN3775" t="s">
        <v>764</v>
      </c>
      <c r="AO3775" t="s">
        <v>764</v>
      </c>
    </row>
    <row r="3776" spans="1:41" x14ac:dyDescent="0.35">
      <c r="A3776">
        <v>1060735</v>
      </c>
      <c r="B3776" t="s">
        <v>740</v>
      </c>
      <c r="C3776" t="s">
        <v>741</v>
      </c>
      <c r="D3776" t="s">
        <v>408</v>
      </c>
      <c r="E3776" t="s">
        <v>450</v>
      </c>
      <c r="F3776" t="s">
        <v>869</v>
      </c>
      <c r="G3776">
        <v>2021</v>
      </c>
      <c r="H3776">
        <v>2</v>
      </c>
      <c r="I3776" t="s">
        <v>858</v>
      </c>
      <c r="J3776" s="29">
        <v>44255</v>
      </c>
      <c r="K3776" t="s">
        <v>744</v>
      </c>
      <c r="L3776" t="s">
        <v>769</v>
      </c>
      <c r="M3776" t="s">
        <v>896</v>
      </c>
      <c r="N3776" t="s">
        <v>897</v>
      </c>
      <c r="O3776" t="s">
        <v>850</v>
      </c>
      <c r="P3776" t="s">
        <v>673</v>
      </c>
      <c r="Q3776" t="s">
        <v>749</v>
      </c>
      <c r="R3776" t="s">
        <v>376</v>
      </c>
      <c r="S3776" t="s">
        <v>1042</v>
      </c>
      <c r="T3776" t="s">
        <v>751</v>
      </c>
      <c r="U3776" t="s">
        <v>752</v>
      </c>
      <c r="V3776" t="s">
        <v>753</v>
      </c>
      <c r="W3776" t="s">
        <v>451</v>
      </c>
      <c r="X3776" t="s">
        <v>1186</v>
      </c>
      <c r="Y3776" t="s">
        <v>755</v>
      </c>
      <c r="Z3776" t="s">
        <v>380</v>
      </c>
      <c r="AA3776" t="s">
        <v>1175</v>
      </c>
      <c r="AB3776" t="s">
        <v>1176</v>
      </c>
      <c r="AC3776" t="s">
        <v>758</v>
      </c>
      <c r="AD3776" t="s">
        <v>1176</v>
      </c>
      <c r="AE3776" t="s">
        <v>768</v>
      </c>
      <c r="AF3776" t="s">
        <v>882</v>
      </c>
      <c r="AG3776" t="s">
        <v>761</v>
      </c>
      <c r="AH3776" t="s">
        <v>762</v>
      </c>
      <c r="AI3776" t="s">
        <v>883</v>
      </c>
      <c r="AJ3776">
        <v>-327.49</v>
      </c>
      <c r="AK3776">
        <v>0</v>
      </c>
      <c r="AL3776">
        <v>0</v>
      </c>
      <c r="AM3776" t="s">
        <v>764</v>
      </c>
      <c r="AN3776" t="s">
        <v>764</v>
      </c>
      <c r="AO3776" t="s">
        <v>764</v>
      </c>
    </row>
    <row r="3777" spans="1:41" x14ac:dyDescent="0.35">
      <c r="A3777">
        <v>1060735</v>
      </c>
      <c r="B3777" t="s">
        <v>740</v>
      </c>
      <c r="C3777" t="s">
        <v>741</v>
      </c>
      <c r="D3777" t="s">
        <v>408</v>
      </c>
      <c r="E3777" t="s">
        <v>450</v>
      </c>
      <c r="F3777" t="s">
        <v>869</v>
      </c>
      <c r="G3777">
        <v>2021</v>
      </c>
      <c r="H3777">
        <v>2</v>
      </c>
      <c r="I3777" t="s">
        <v>858</v>
      </c>
      <c r="J3777" s="29">
        <v>44255</v>
      </c>
      <c r="K3777" t="s">
        <v>744</v>
      </c>
      <c r="L3777" t="s">
        <v>769</v>
      </c>
      <c r="M3777" t="s">
        <v>896</v>
      </c>
      <c r="N3777" t="s">
        <v>897</v>
      </c>
      <c r="O3777" t="s">
        <v>850</v>
      </c>
      <c r="P3777" t="s">
        <v>673</v>
      </c>
      <c r="Q3777" t="s">
        <v>749</v>
      </c>
      <c r="R3777" t="s">
        <v>376</v>
      </c>
      <c r="S3777" t="s">
        <v>1042</v>
      </c>
      <c r="T3777" t="s">
        <v>751</v>
      </c>
      <c r="U3777" t="s">
        <v>752</v>
      </c>
      <c r="V3777" t="s">
        <v>753</v>
      </c>
      <c r="W3777" t="s">
        <v>451</v>
      </c>
      <c r="X3777" t="s">
        <v>1186</v>
      </c>
      <c r="Y3777" t="s">
        <v>755</v>
      </c>
      <c r="Z3777" t="s">
        <v>380</v>
      </c>
      <c r="AA3777" t="s">
        <v>1175</v>
      </c>
      <c r="AB3777" t="s">
        <v>1176</v>
      </c>
      <c r="AC3777" t="s">
        <v>758</v>
      </c>
      <c r="AD3777" t="s">
        <v>1176</v>
      </c>
      <c r="AE3777" t="s">
        <v>768</v>
      </c>
      <c r="AF3777" t="s">
        <v>882</v>
      </c>
      <c r="AG3777" t="s">
        <v>761</v>
      </c>
      <c r="AH3777" t="s">
        <v>762</v>
      </c>
      <c r="AI3777" t="s">
        <v>883</v>
      </c>
      <c r="AJ3777">
        <v>-2704.28</v>
      </c>
      <c r="AK3777">
        <v>0</v>
      </c>
      <c r="AL3777">
        <v>0</v>
      </c>
      <c r="AM3777" t="s">
        <v>764</v>
      </c>
      <c r="AN3777" t="s">
        <v>764</v>
      </c>
      <c r="AO3777" t="s">
        <v>764</v>
      </c>
    </row>
    <row r="3778" spans="1:41" x14ac:dyDescent="0.35">
      <c r="A3778">
        <v>1060735</v>
      </c>
      <c r="B3778" t="s">
        <v>740</v>
      </c>
      <c r="C3778" t="s">
        <v>741</v>
      </c>
      <c r="D3778" t="s">
        <v>408</v>
      </c>
      <c r="E3778" t="s">
        <v>450</v>
      </c>
      <c r="F3778" t="s">
        <v>869</v>
      </c>
      <c r="G3778">
        <v>2021</v>
      </c>
      <c r="H3778">
        <v>2</v>
      </c>
      <c r="I3778" t="s">
        <v>858</v>
      </c>
      <c r="J3778" s="29">
        <v>44255</v>
      </c>
      <c r="K3778" t="s">
        <v>744</v>
      </c>
      <c r="L3778" t="s">
        <v>769</v>
      </c>
      <c r="M3778" t="s">
        <v>896</v>
      </c>
      <c r="N3778" t="s">
        <v>897</v>
      </c>
      <c r="O3778" t="s">
        <v>850</v>
      </c>
      <c r="P3778" t="s">
        <v>673</v>
      </c>
      <c r="Q3778" t="s">
        <v>749</v>
      </c>
      <c r="R3778" t="s">
        <v>376</v>
      </c>
      <c r="S3778" t="s">
        <v>1042</v>
      </c>
      <c r="T3778" t="s">
        <v>751</v>
      </c>
      <c r="U3778" t="s">
        <v>752</v>
      </c>
      <c r="V3778" t="s">
        <v>753</v>
      </c>
      <c r="W3778" t="s">
        <v>451</v>
      </c>
      <c r="X3778" t="s">
        <v>1186</v>
      </c>
      <c r="Y3778" t="s">
        <v>755</v>
      </c>
      <c r="Z3778" t="s">
        <v>380</v>
      </c>
      <c r="AA3778" t="s">
        <v>1175</v>
      </c>
      <c r="AB3778" t="s">
        <v>1176</v>
      </c>
      <c r="AC3778" t="s">
        <v>758</v>
      </c>
      <c r="AD3778" t="s">
        <v>1176</v>
      </c>
      <c r="AE3778" t="s">
        <v>768</v>
      </c>
      <c r="AF3778" t="s">
        <v>882</v>
      </c>
      <c r="AG3778" t="s">
        <v>761</v>
      </c>
      <c r="AH3778" t="s">
        <v>762</v>
      </c>
      <c r="AI3778" t="s">
        <v>883</v>
      </c>
      <c r="AJ3778">
        <v>-4000.41</v>
      </c>
      <c r="AK3778">
        <v>0</v>
      </c>
      <c r="AL3778">
        <v>0</v>
      </c>
      <c r="AM3778" t="s">
        <v>764</v>
      </c>
      <c r="AN3778" t="s">
        <v>764</v>
      </c>
      <c r="AO3778" t="s">
        <v>764</v>
      </c>
    </row>
    <row r="3779" spans="1:41" x14ac:dyDescent="0.35">
      <c r="A3779">
        <v>1060736</v>
      </c>
      <c r="B3779" t="s">
        <v>740</v>
      </c>
      <c r="C3779" t="s">
        <v>741</v>
      </c>
      <c r="D3779" t="s">
        <v>408</v>
      </c>
      <c r="E3779" t="s">
        <v>456</v>
      </c>
      <c r="F3779" t="s">
        <v>869</v>
      </c>
      <c r="G3779">
        <v>2021</v>
      </c>
      <c r="H3779">
        <v>2</v>
      </c>
      <c r="I3779" t="s">
        <v>858</v>
      </c>
      <c r="J3779" s="29">
        <v>44255</v>
      </c>
      <c r="K3779" t="s">
        <v>744</v>
      </c>
      <c r="L3779" t="s">
        <v>769</v>
      </c>
      <c r="M3779" t="s">
        <v>896</v>
      </c>
      <c r="N3779" t="s">
        <v>897</v>
      </c>
      <c r="O3779" t="s">
        <v>850</v>
      </c>
      <c r="P3779" t="s">
        <v>673</v>
      </c>
      <c r="Q3779" t="s">
        <v>749</v>
      </c>
      <c r="R3779" t="s">
        <v>376</v>
      </c>
      <c r="S3779" t="s">
        <v>1042</v>
      </c>
      <c r="T3779" t="s">
        <v>751</v>
      </c>
      <c r="U3779" t="s">
        <v>752</v>
      </c>
      <c r="V3779" t="s">
        <v>753</v>
      </c>
      <c r="W3779" t="s">
        <v>457</v>
      </c>
      <c r="X3779" t="s">
        <v>1181</v>
      </c>
      <c r="Y3779" t="s">
        <v>755</v>
      </c>
      <c r="Z3779" t="s">
        <v>380</v>
      </c>
      <c r="AA3779" t="s">
        <v>1175</v>
      </c>
      <c r="AB3779" t="s">
        <v>1176</v>
      </c>
      <c r="AC3779" t="s">
        <v>758</v>
      </c>
      <c r="AD3779" t="s">
        <v>1176</v>
      </c>
      <c r="AE3779" t="s">
        <v>768</v>
      </c>
      <c r="AF3779" t="s">
        <v>882</v>
      </c>
      <c r="AG3779" t="s">
        <v>761</v>
      </c>
      <c r="AH3779" t="s">
        <v>762</v>
      </c>
      <c r="AI3779" t="s">
        <v>883</v>
      </c>
      <c r="AJ3779">
        <v>-271.12</v>
      </c>
      <c r="AK3779">
        <v>0</v>
      </c>
      <c r="AL3779">
        <v>0</v>
      </c>
      <c r="AM3779" t="s">
        <v>764</v>
      </c>
      <c r="AN3779" t="s">
        <v>764</v>
      </c>
      <c r="AO3779" t="s">
        <v>764</v>
      </c>
    </row>
    <row r="3780" spans="1:41" x14ac:dyDescent="0.35">
      <c r="A3780">
        <v>1060736</v>
      </c>
      <c r="B3780" t="s">
        <v>740</v>
      </c>
      <c r="C3780" t="s">
        <v>741</v>
      </c>
      <c r="D3780" t="s">
        <v>408</v>
      </c>
      <c r="E3780" t="s">
        <v>456</v>
      </c>
      <c r="F3780" t="s">
        <v>869</v>
      </c>
      <c r="G3780">
        <v>2021</v>
      </c>
      <c r="H3780">
        <v>2</v>
      </c>
      <c r="I3780" t="s">
        <v>858</v>
      </c>
      <c r="J3780" s="29">
        <v>44255</v>
      </c>
      <c r="K3780" t="s">
        <v>744</v>
      </c>
      <c r="L3780" t="s">
        <v>769</v>
      </c>
      <c r="M3780" t="s">
        <v>896</v>
      </c>
      <c r="N3780" t="s">
        <v>897</v>
      </c>
      <c r="O3780" t="s">
        <v>850</v>
      </c>
      <c r="P3780" t="s">
        <v>673</v>
      </c>
      <c r="Q3780" t="s">
        <v>749</v>
      </c>
      <c r="R3780" t="s">
        <v>376</v>
      </c>
      <c r="S3780" t="s">
        <v>1042</v>
      </c>
      <c r="T3780" t="s">
        <v>751</v>
      </c>
      <c r="U3780" t="s">
        <v>752</v>
      </c>
      <c r="V3780" t="s">
        <v>753</v>
      </c>
      <c r="W3780" t="s">
        <v>457</v>
      </c>
      <c r="X3780" t="s">
        <v>1181</v>
      </c>
      <c r="Y3780" t="s">
        <v>755</v>
      </c>
      <c r="Z3780" t="s">
        <v>380</v>
      </c>
      <c r="AA3780" t="s">
        <v>1175</v>
      </c>
      <c r="AB3780" t="s">
        <v>1176</v>
      </c>
      <c r="AC3780" t="s">
        <v>758</v>
      </c>
      <c r="AD3780" t="s">
        <v>1176</v>
      </c>
      <c r="AE3780" t="s">
        <v>768</v>
      </c>
      <c r="AF3780" t="s">
        <v>882</v>
      </c>
      <c r="AG3780" t="s">
        <v>761</v>
      </c>
      <c r="AH3780" t="s">
        <v>762</v>
      </c>
      <c r="AI3780" t="s">
        <v>883</v>
      </c>
      <c r="AJ3780">
        <v>-348.84</v>
      </c>
      <c r="AK3780">
        <v>0</v>
      </c>
      <c r="AL3780">
        <v>0</v>
      </c>
      <c r="AM3780" t="s">
        <v>764</v>
      </c>
      <c r="AN3780" t="s">
        <v>764</v>
      </c>
      <c r="AO3780" t="s">
        <v>764</v>
      </c>
    </row>
    <row r="3781" spans="1:41" x14ac:dyDescent="0.35">
      <c r="A3781">
        <v>1060736</v>
      </c>
      <c r="B3781" t="s">
        <v>740</v>
      </c>
      <c r="C3781" t="s">
        <v>741</v>
      </c>
      <c r="D3781" t="s">
        <v>408</v>
      </c>
      <c r="E3781" t="s">
        <v>456</v>
      </c>
      <c r="F3781" t="s">
        <v>869</v>
      </c>
      <c r="G3781">
        <v>2021</v>
      </c>
      <c r="H3781">
        <v>2</v>
      </c>
      <c r="I3781" t="s">
        <v>858</v>
      </c>
      <c r="J3781" s="29">
        <v>44255</v>
      </c>
      <c r="K3781" t="s">
        <v>744</v>
      </c>
      <c r="L3781" t="s">
        <v>769</v>
      </c>
      <c r="M3781" t="s">
        <v>896</v>
      </c>
      <c r="N3781" t="s">
        <v>897</v>
      </c>
      <c r="O3781" t="s">
        <v>850</v>
      </c>
      <c r="P3781" t="s">
        <v>673</v>
      </c>
      <c r="Q3781" t="s">
        <v>749</v>
      </c>
      <c r="R3781" t="s">
        <v>376</v>
      </c>
      <c r="S3781" t="s">
        <v>1042</v>
      </c>
      <c r="T3781" t="s">
        <v>751</v>
      </c>
      <c r="U3781" t="s">
        <v>752</v>
      </c>
      <c r="V3781" t="s">
        <v>753</v>
      </c>
      <c r="W3781" t="s">
        <v>457</v>
      </c>
      <c r="X3781" t="s">
        <v>1181</v>
      </c>
      <c r="Y3781" t="s">
        <v>755</v>
      </c>
      <c r="Z3781" t="s">
        <v>380</v>
      </c>
      <c r="AA3781" t="s">
        <v>1175</v>
      </c>
      <c r="AB3781" t="s">
        <v>1176</v>
      </c>
      <c r="AC3781" t="s">
        <v>758</v>
      </c>
      <c r="AD3781" t="s">
        <v>1176</v>
      </c>
      <c r="AE3781" t="s">
        <v>768</v>
      </c>
      <c r="AF3781" t="s">
        <v>882</v>
      </c>
      <c r="AG3781" t="s">
        <v>761</v>
      </c>
      <c r="AH3781" t="s">
        <v>762</v>
      </c>
      <c r="AI3781" t="s">
        <v>883</v>
      </c>
      <c r="AJ3781">
        <v>-17245.689999999999</v>
      </c>
      <c r="AK3781">
        <v>0</v>
      </c>
      <c r="AL3781">
        <v>0</v>
      </c>
      <c r="AM3781" t="s">
        <v>764</v>
      </c>
      <c r="AN3781" t="s">
        <v>764</v>
      </c>
      <c r="AO3781" t="s">
        <v>764</v>
      </c>
    </row>
    <row r="3782" spans="1:41" x14ac:dyDescent="0.35">
      <c r="A3782">
        <v>1060741</v>
      </c>
      <c r="B3782" t="s">
        <v>740</v>
      </c>
      <c r="C3782" t="s">
        <v>741</v>
      </c>
      <c r="D3782" t="s">
        <v>408</v>
      </c>
      <c r="E3782" t="s">
        <v>525</v>
      </c>
      <c r="F3782" t="s">
        <v>869</v>
      </c>
      <c r="G3782">
        <v>2021</v>
      </c>
      <c r="H3782">
        <v>2</v>
      </c>
      <c r="I3782" t="s">
        <v>858</v>
      </c>
      <c r="J3782" s="29">
        <v>44255</v>
      </c>
      <c r="K3782" t="s">
        <v>744</v>
      </c>
      <c r="L3782" t="s">
        <v>769</v>
      </c>
      <c r="M3782" t="s">
        <v>896</v>
      </c>
      <c r="N3782" t="s">
        <v>897</v>
      </c>
      <c r="O3782" t="s">
        <v>850</v>
      </c>
      <c r="P3782" t="s">
        <v>673</v>
      </c>
      <c r="Q3782" t="s">
        <v>749</v>
      </c>
      <c r="R3782" t="s">
        <v>514</v>
      </c>
      <c r="S3782" t="s">
        <v>1039</v>
      </c>
      <c r="T3782" t="s">
        <v>751</v>
      </c>
      <c r="U3782" t="s">
        <v>752</v>
      </c>
      <c r="V3782" t="s">
        <v>753</v>
      </c>
      <c r="W3782" t="s">
        <v>433</v>
      </c>
      <c r="X3782" t="s">
        <v>1178</v>
      </c>
      <c r="Y3782" t="s">
        <v>755</v>
      </c>
      <c r="Z3782" t="s">
        <v>380</v>
      </c>
      <c r="AA3782" t="s">
        <v>1175</v>
      </c>
      <c r="AB3782" t="s">
        <v>1176</v>
      </c>
      <c r="AC3782" t="s">
        <v>758</v>
      </c>
      <c r="AD3782" t="s">
        <v>1176</v>
      </c>
      <c r="AE3782" t="s">
        <v>247</v>
      </c>
      <c r="AF3782" t="s">
        <v>882</v>
      </c>
      <c r="AG3782" t="s">
        <v>761</v>
      </c>
      <c r="AH3782" t="s">
        <v>762</v>
      </c>
      <c r="AI3782" t="s">
        <v>883</v>
      </c>
      <c r="AJ3782">
        <v>-141.28</v>
      </c>
      <c r="AK3782">
        <v>0</v>
      </c>
      <c r="AL3782">
        <v>0</v>
      </c>
      <c r="AM3782" t="s">
        <v>764</v>
      </c>
      <c r="AN3782" t="s">
        <v>764</v>
      </c>
      <c r="AO3782" t="s">
        <v>764</v>
      </c>
    </row>
    <row r="3783" spans="1:41" x14ac:dyDescent="0.35">
      <c r="A3783">
        <v>1087508</v>
      </c>
      <c r="B3783" t="s">
        <v>740</v>
      </c>
      <c r="C3783" t="s">
        <v>741</v>
      </c>
      <c r="D3783" t="s">
        <v>408</v>
      </c>
      <c r="E3783" t="s">
        <v>500</v>
      </c>
      <c r="F3783" t="s">
        <v>869</v>
      </c>
      <c r="G3783">
        <v>2021</v>
      </c>
      <c r="H3783">
        <v>2</v>
      </c>
      <c r="I3783" t="s">
        <v>858</v>
      </c>
      <c r="J3783" s="29">
        <v>44255</v>
      </c>
      <c r="K3783" t="s">
        <v>744</v>
      </c>
      <c r="L3783" t="s">
        <v>769</v>
      </c>
      <c r="M3783" t="s">
        <v>896</v>
      </c>
      <c r="N3783" t="s">
        <v>897</v>
      </c>
      <c r="O3783" t="s">
        <v>850</v>
      </c>
      <c r="P3783" t="s">
        <v>673</v>
      </c>
      <c r="Q3783" t="s">
        <v>749</v>
      </c>
      <c r="R3783" t="s">
        <v>490</v>
      </c>
      <c r="S3783" t="s">
        <v>1040</v>
      </c>
      <c r="T3783" t="s">
        <v>751</v>
      </c>
      <c r="U3783" t="s">
        <v>752</v>
      </c>
      <c r="V3783" t="s">
        <v>753</v>
      </c>
      <c r="W3783" t="s">
        <v>413</v>
      </c>
      <c r="X3783" t="s">
        <v>1206</v>
      </c>
      <c r="Y3783" t="s">
        <v>755</v>
      </c>
      <c r="Z3783" t="s">
        <v>380</v>
      </c>
      <c r="AA3783" t="s">
        <v>1175</v>
      </c>
      <c r="AB3783" t="s">
        <v>1176</v>
      </c>
      <c r="AC3783" t="s">
        <v>758</v>
      </c>
      <c r="AD3783" t="s">
        <v>1176</v>
      </c>
      <c r="AE3783" t="s">
        <v>766</v>
      </c>
      <c r="AF3783" t="s">
        <v>882</v>
      </c>
      <c r="AG3783" t="s">
        <v>761</v>
      </c>
      <c r="AH3783" t="s">
        <v>762</v>
      </c>
      <c r="AI3783" t="s">
        <v>883</v>
      </c>
      <c r="AJ3783">
        <v>-981.07</v>
      </c>
      <c r="AK3783">
        <v>0</v>
      </c>
      <c r="AL3783">
        <v>0</v>
      </c>
      <c r="AM3783" t="s">
        <v>764</v>
      </c>
      <c r="AN3783" t="s">
        <v>764</v>
      </c>
      <c r="AO3783" t="s">
        <v>764</v>
      </c>
    </row>
    <row r="3784" spans="1:41" x14ac:dyDescent="0.35">
      <c r="A3784">
        <v>1720207</v>
      </c>
      <c r="B3784" t="s">
        <v>740</v>
      </c>
      <c r="C3784" t="s">
        <v>741</v>
      </c>
      <c r="D3784" t="s">
        <v>408</v>
      </c>
      <c r="E3784" t="s">
        <v>430</v>
      </c>
      <c r="F3784" t="s">
        <v>869</v>
      </c>
      <c r="G3784">
        <v>2021</v>
      </c>
      <c r="H3784">
        <v>2</v>
      </c>
      <c r="I3784" t="s">
        <v>858</v>
      </c>
      <c r="J3784" s="29">
        <v>44255</v>
      </c>
      <c r="K3784" t="s">
        <v>744</v>
      </c>
      <c r="L3784" t="s">
        <v>769</v>
      </c>
      <c r="M3784" t="s">
        <v>896</v>
      </c>
      <c r="N3784" t="s">
        <v>897</v>
      </c>
      <c r="O3784" t="s">
        <v>850</v>
      </c>
      <c r="P3784" t="s">
        <v>673</v>
      </c>
      <c r="Q3784" t="s">
        <v>749</v>
      </c>
      <c r="R3784" t="s">
        <v>376</v>
      </c>
      <c r="S3784" t="s">
        <v>1042</v>
      </c>
      <c r="T3784" t="s">
        <v>751</v>
      </c>
      <c r="U3784" t="s">
        <v>752</v>
      </c>
      <c r="V3784" t="s">
        <v>753</v>
      </c>
      <c r="W3784" t="s">
        <v>431</v>
      </c>
      <c r="X3784" t="s">
        <v>1185</v>
      </c>
      <c r="Y3784" t="s">
        <v>755</v>
      </c>
      <c r="Z3784" t="s">
        <v>380</v>
      </c>
      <c r="AA3784" t="s">
        <v>1175</v>
      </c>
      <c r="AB3784" t="s">
        <v>1176</v>
      </c>
      <c r="AC3784" t="s">
        <v>758</v>
      </c>
      <c r="AD3784" t="s">
        <v>1176</v>
      </c>
      <c r="AE3784" t="s">
        <v>768</v>
      </c>
      <c r="AF3784" t="s">
        <v>882</v>
      </c>
      <c r="AG3784" t="s">
        <v>761</v>
      </c>
      <c r="AH3784" t="s">
        <v>762</v>
      </c>
      <c r="AI3784" t="s">
        <v>883</v>
      </c>
      <c r="AJ3784">
        <v>-136.37</v>
      </c>
      <c r="AK3784">
        <v>0</v>
      </c>
      <c r="AL3784">
        <v>0</v>
      </c>
      <c r="AM3784" t="s">
        <v>764</v>
      </c>
      <c r="AN3784" t="s">
        <v>764</v>
      </c>
      <c r="AO3784" t="s">
        <v>764</v>
      </c>
    </row>
    <row r="3785" spans="1:41" x14ac:dyDescent="0.35">
      <c r="A3785">
        <v>1720208</v>
      </c>
      <c r="B3785" t="s">
        <v>740</v>
      </c>
      <c r="C3785" t="s">
        <v>741</v>
      </c>
      <c r="D3785" t="s">
        <v>408</v>
      </c>
      <c r="E3785" t="s">
        <v>436</v>
      </c>
      <c r="F3785" t="s">
        <v>869</v>
      </c>
      <c r="G3785">
        <v>2021</v>
      </c>
      <c r="H3785">
        <v>2</v>
      </c>
      <c r="I3785" t="s">
        <v>858</v>
      </c>
      <c r="J3785" s="29">
        <v>44255</v>
      </c>
      <c r="K3785" t="s">
        <v>744</v>
      </c>
      <c r="L3785" t="s">
        <v>769</v>
      </c>
      <c r="M3785" t="s">
        <v>896</v>
      </c>
      <c r="N3785" t="s">
        <v>897</v>
      </c>
      <c r="O3785" t="s">
        <v>850</v>
      </c>
      <c r="P3785" t="s">
        <v>673</v>
      </c>
      <c r="Q3785" t="s">
        <v>749</v>
      </c>
      <c r="R3785" t="s">
        <v>376</v>
      </c>
      <c r="S3785" t="s">
        <v>1042</v>
      </c>
      <c r="T3785" t="s">
        <v>751</v>
      </c>
      <c r="U3785" t="s">
        <v>752</v>
      </c>
      <c r="V3785" t="s">
        <v>753</v>
      </c>
      <c r="W3785" t="s">
        <v>437</v>
      </c>
      <c r="X3785" t="s">
        <v>1184</v>
      </c>
      <c r="Y3785" t="s">
        <v>755</v>
      </c>
      <c r="Z3785" t="s">
        <v>380</v>
      </c>
      <c r="AA3785" t="s">
        <v>1175</v>
      </c>
      <c r="AB3785" t="s">
        <v>1176</v>
      </c>
      <c r="AC3785" t="s">
        <v>758</v>
      </c>
      <c r="AD3785" t="s">
        <v>1176</v>
      </c>
      <c r="AE3785" t="s">
        <v>768</v>
      </c>
      <c r="AF3785" t="s">
        <v>882</v>
      </c>
      <c r="AG3785" t="s">
        <v>761</v>
      </c>
      <c r="AH3785" t="s">
        <v>762</v>
      </c>
      <c r="AI3785" t="s">
        <v>883</v>
      </c>
      <c r="AJ3785">
        <v>-1143.19</v>
      </c>
      <c r="AK3785">
        <v>0</v>
      </c>
      <c r="AL3785">
        <v>0</v>
      </c>
      <c r="AM3785" t="s">
        <v>764</v>
      </c>
      <c r="AN3785" t="s">
        <v>764</v>
      </c>
      <c r="AO3785" t="s">
        <v>764</v>
      </c>
    </row>
    <row r="3786" spans="1:41" x14ac:dyDescent="0.35">
      <c r="A3786">
        <v>1720212</v>
      </c>
      <c r="B3786" t="s">
        <v>740</v>
      </c>
      <c r="C3786" t="s">
        <v>741</v>
      </c>
      <c r="D3786" t="s">
        <v>408</v>
      </c>
      <c r="E3786" t="s">
        <v>499</v>
      </c>
      <c r="F3786" t="s">
        <v>869</v>
      </c>
      <c r="G3786">
        <v>2021</v>
      </c>
      <c r="H3786">
        <v>2</v>
      </c>
      <c r="I3786" t="s">
        <v>858</v>
      </c>
      <c r="J3786" s="29">
        <v>44255</v>
      </c>
      <c r="K3786" t="s">
        <v>744</v>
      </c>
      <c r="L3786" t="s">
        <v>769</v>
      </c>
      <c r="M3786" t="s">
        <v>896</v>
      </c>
      <c r="N3786" t="s">
        <v>897</v>
      </c>
      <c r="O3786" t="s">
        <v>850</v>
      </c>
      <c r="P3786" t="s">
        <v>673</v>
      </c>
      <c r="Q3786" t="s">
        <v>749</v>
      </c>
      <c r="R3786" t="s">
        <v>490</v>
      </c>
      <c r="S3786" t="s">
        <v>1040</v>
      </c>
      <c r="T3786" t="s">
        <v>751</v>
      </c>
      <c r="U3786" t="s">
        <v>752</v>
      </c>
      <c r="V3786" t="s">
        <v>753</v>
      </c>
      <c r="W3786" t="s">
        <v>411</v>
      </c>
      <c r="X3786" t="s">
        <v>1204</v>
      </c>
      <c r="Y3786" t="s">
        <v>755</v>
      </c>
      <c r="Z3786" t="s">
        <v>380</v>
      </c>
      <c r="AA3786" t="s">
        <v>1175</v>
      </c>
      <c r="AB3786" t="s">
        <v>1176</v>
      </c>
      <c r="AC3786" t="s">
        <v>758</v>
      </c>
      <c r="AD3786" t="s">
        <v>1176</v>
      </c>
      <c r="AE3786" t="s">
        <v>766</v>
      </c>
      <c r="AF3786" t="s">
        <v>882</v>
      </c>
      <c r="AG3786" t="s">
        <v>761</v>
      </c>
      <c r="AH3786" t="s">
        <v>762</v>
      </c>
      <c r="AI3786" t="s">
        <v>883</v>
      </c>
      <c r="AJ3786">
        <v>-170.84</v>
      </c>
      <c r="AK3786">
        <v>0</v>
      </c>
      <c r="AL3786">
        <v>0</v>
      </c>
      <c r="AM3786" t="s">
        <v>764</v>
      </c>
      <c r="AN3786" t="s">
        <v>764</v>
      </c>
      <c r="AO3786" t="s">
        <v>764</v>
      </c>
    </row>
    <row r="3787" spans="1:41" x14ac:dyDescent="0.35">
      <c r="A3787">
        <v>1720213</v>
      </c>
      <c r="B3787" t="s">
        <v>740</v>
      </c>
      <c r="C3787" t="s">
        <v>741</v>
      </c>
      <c r="D3787" t="s">
        <v>408</v>
      </c>
      <c r="E3787" t="s">
        <v>501</v>
      </c>
      <c r="F3787" t="s">
        <v>869</v>
      </c>
      <c r="G3787">
        <v>2021</v>
      </c>
      <c r="H3787">
        <v>2</v>
      </c>
      <c r="I3787" t="s">
        <v>858</v>
      </c>
      <c r="J3787" s="29">
        <v>44255</v>
      </c>
      <c r="K3787" t="s">
        <v>744</v>
      </c>
      <c r="L3787" t="s">
        <v>769</v>
      </c>
      <c r="M3787" t="s">
        <v>896</v>
      </c>
      <c r="N3787" t="s">
        <v>897</v>
      </c>
      <c r="O3787" t="s">
        <v>850</v>
      </c>
      <c r="P3787" t="s">
        <v>673</v>
      </c>
      <c r="Q3787" t="s">
        <v>749</v>
      </c>
      <c r="R3787" t="s">
        <v>490</v>
      </c>
      <c r="S3787" t="s">
        <v>1040</v>
      </c>
      <c r="T3787" t="s">
        <v>751</v>
      </c>
      <c r="U3787" t="s">
        <v>752</v>
      </c>
      <c r="V3787" t="s">
        <v>753</v>
      </c>
      <c r="W3787" t="s">
        <v>417</v>
      </c>
      <c r="X3787" t="s">
        <v>1201</v>
      </c>
      <c r="Y3787" t="s">
        <v>755</v>
      </c>
      <c r="Z3787" t="s">
        <v>380</v>
      </c>
      <c r="AA3787" t="s">
        <v>1175</v>
      </c>
      <c r="AB3787" t="s">
        <v>1176</v>
      </c>
      <c r="AC3787" t="s">
        <v>758</v>
      </c>
      <c r="AD3787" t="s">
        <v>1176</v>
      </c>
      <c r="AE3787" t="s">
        <v>766</v>
      </c>
      <c r="AF3787" t="s">
        <v>882</v>
      </c>
      <c r="AG3787" t="s">
        <v>761</v>
      </c>
      <c r="AH3787" t="s">
        <v>762</v>
      </c>
      <c r="AI3787" t="s">
        <v>883</v>
      </c>
      <c r="AJ3787">
        <v>-1277.24</v>
      </c>
      <c r="AK3787">
        <v>0</v>
      </c>
      <c r="AL3787">
        <v>0</v>
      </c>
      <c r="AM3787" t="s">
        <v>764</v>
      </c>
      <c r="AN3787" t="s">
        <v>764</v>
      </c>
      <c r="AO3787" t="s">
        <v>764</v>
      </c>
    </row>
    <row r="3788" spans="1:41" x14ac:dyDescent="0.35">
      <c r="A3788">
        <v>1720214</v>
      </c>
      <c r="B3788" t="s">
        <v>740</v>
      </c>
      <c r="C3788" t="s">
        <v>741</v>
      </c>
      <c r="D3788" t="s">
        <v>408</v>
      </c>
      <c r="E3788" t="s">
        <v>502</v>
      </c>
      <c r="F3788" t="s">
        <v>869</v>
      </c>
      <c r="G3788">
        <v>2021</v>
      </c>
      <c r="H3788">
        <v>2</v>
      </c>
      <c r="I3788" t="s">
        <v>858</v>
      </c>
      <c r="J3788" s="29">
        <v>44255</v>
      </c>
      <c r="K3788" t="s">
        <v>744</v>
      </c>
      <c r="L3788" t="s">
        <v>769</v>
      </c>
      <c r="M3788" t="s">
        <v>896</v>
      </c>
      <c r="N3788" t="s">
        <v>897</v>
      </c>
      <c r="O3788" t="s">
        <v>850</v>
      </c>
      <c r="P3788" t="s">
        <v>673</v>
      </c>
      <c r="Q3788" t="s">
        <v>749</v>
      </c>
      <c r="R3788" t="s">
        <v>490</v>
      </c>
      <c r="S3788" t="s">
        <v>1040</v>
      </c>
      <c r="T3788" t="s">
        <v>751</v>
      </c>
      <c r="U3788" t="s">
        <v>752</v>
      </c>
      <c r="V3788" t="s">
        <v>753</v>
      </c>
      <c r="W3788" t="s">
        <v>421</v>
      </c>
      <c r="X3788" t="s">
        <v>1205</v>
      </c>
      <c r="Y3788" t="s">
        <v>755</v>
      </c>
      <c r="Z3788" t="s">
        <v>380</v>
      </c>
      <c r="AA3788" t="s">
        <v>1175</v>
      </c>
      <c r="AB3788" t="s">
        <v>1176</v>
      </c>
      <c r="AC3788" t="s">
        <v>758</v>
      </c>
      <c r="AD3788" t="s">
        <v>1176</v>
      </c>
      <c r="AE3788" t="s">
        <v>766</v>
      </c>
      <c r="AF3788" t="s">
        <v>882</v>
      </c>
      <c r="AG3788" t="s">
        <v>761</v>
      </c>
      <c r="AH3788" t="s">
        <v>762</v>
      </c>
      <c r="AI3788" t="s">
        <v>883</v>
      </c>
      <c r="AJ3788">
        <v>-402.11</v>
      </c>
      <c r="AK3788">
        <v>0</v>
      </c>
      <c r="AL3788">
        <v>0</v>
      </c>
      <c r="AM3788" t="s">
        <v>764</v>
      </c>
      <c r="AN3788" t="s">
        <v>764</v>
      </c>
      <c r="AO3788" t="s">
        <v>764</v>
      </c>
    </row>
    <row r="3789" spans="1:41" x14ac:dyDescent="0.35">
      <c r="A3789">
        <v>1720215</v>
      </c>
      <c r="B3789" t="s">
        <v>740</v>
      </c>
      <c r="C3789" t="s">
        <v>741</v>
      </c>
      <c r="D3789" t="s">
        <v>408</v>
      </c>
      <c r="E3789" t="s">
        <v>503</v>
      </c>
      <c r="F3789" t="s">
        <v>869</v>
      </c>
      <c r="G3789">
        <v>2021</v>
      </c>
      <c r="H3789">
        <v>2</v>
      </c>
      <c r="I3789" t="s">
        <v>858</v>
      </c>
      <c r="J3789" s="29">
        <v>44255</v>
      </c>
      <c r="K3789" t="s">
        <v>744</v>
      </c>
      <c r="L3789" t="s">
        <v>769</v>
      </c>
      <c r="M3789" t="s">
        <v>896</v>
      </c>
      <c r="N3789" t="s">
        <v>897</v>
      </c>
      <c r="O3789" t="s">
        <v>850</v>
      </c>
      <c r="P3789" t="s">
        <v>673</v>
      </c>
      <c r="Q3789" t="s">
        <v>749</v>
      </c>
      <c r="R3789" t="s">
        <v>490</v>
      </c>
      <c r="S3789" t="s">
        <v>1040</v>
      </c>
      <c r="T3789" t="s">
        <v>751</v>
      </c>
      <c r="U3789" t="s">
        <v>752</v>
      </c>
      <c r="V3789" t="s">
        <v>753</v>
      </c>
      <c r="W3789" t="s">
        <v>423</v>
      </c>
      <c r="X3789" t="s">
        <v>1203</v>
      </c>
      <c r="Y3789" t="s">
        <v>755</v>
      </c>
      <c r="Z3789" t="s">
        <v>380</v>
      </c>
      <c r="AA3789" t="s">
        <v>1175</v>
      </c>
      <c r="AB3789" t="s">
        <v>1176</v>
      </c>
      <c r="AC3789" t="s">
        <v>758</v>
      </c>
      <c r="AD3789" t="s">
        <v>1176</v>
      </c>
      <c r="AE3789" t="s">
        <v>766</v>
      </c>
      <c r="AF3789" t="s">
        <v>882</v>
      </c>
      <c r="AG3789" t="s">
        <v>761</v>
      </c>
      <c r="AH3789" t="s">
        <v>762</v>
      </c>
      <c r="AI3789" t="s">
        <v>883</v>
      </c>
      <c r="AJ3789">
        <v>-555.04999999999995</v>
      </c>
      <c r="AK3789">
        <v>0</v>
      </c>
      <c r="AL3789">
        <v>0</v>
      </c>
      <c r="AM3789" t="s">
        <v>764</v>
      </c>
      <c r="AN3789" t="s">
        <v>764</v>
      </c>
      <c r="AO3789" t="s">
        <v>764</v>
      </c>
    </row>
    <row r="3790" spans="1:41" x14ac:dyDescent="0.35">
      <c r="A3790">
        <v>1720216</v>
      </c>
      <c r="B3790" t="s">
        <v>740</v>
      </c>
      <c r="C3790" t="s">
        <v>741</v>
      </c>
      <c r="D3790" t="s">
        <v>408</v>
      </c>
      <c r="E3790" t="s">
        <v>504</v>
      </c>
      <c r="F3790" t="s">
        <v>869</v>
      </c>
      <c r="G3790">
        <v>2021</v>
      </c>
      <c r="H3790">
        <v>2</v>
      </c>
      <c r="I3790" t="s">
        <v>858</v>
      </c>
      <c r="J3790" s="29">
        <v>44255</v>
      </c>
      <c r="K3790" t="s">
        <v>744</v>
      </c>
      <c r="L3790" t="s">
        <v>769</v>
      </c>
      <c r="M3790" t="s">
        <v>896</v>
      </c>
      <c r="N3790" t="s">
        <v>897</v>
      </c>
      <c r="O3790" t="s">
        <v>850</v>
      </c>
      <c r="P3790" t="s">
        <v>673</v>
      </c>
      <c r="Q3790" t="s">
        <v>749</v>
      </c>
      <c r="R3790" t="s">
        <v>490</v>
      </c>
      <c r="S3790" t="s">
        <v>1040</v>
      </c>
      <c r="T3790" t="s">
        <v>751</v>
      </c>
      <c r="U3790" t="s">
        <v>752</v>
      </c>
      <c r="V3790" t="s">
        <v>753</v>
      </c>
      <c r="W3790" t="s">
        <v>425</v>
      </c>
      <c r="X3790" t="s">
        <v>1200</v>
      </c>
      <c r="Y3790" t="s">
        <v>755</v>
      </c>
      <c r="Z3790" t="s">
        <v>380</v>
      </c>
      <c r="AA3790" t="s">
        <v>1175</v>
      </c>
      <c r="AB3790" t="s">
        <v>1176</v>
      </c>
      <c r="AC3790" t="s">
        <v>758</v>
      </c>
      <c r="AD3790" t="s">
        <v>1176</v>
      </c>
      <c r="AE3790" t="s">
        <v>766</v>
      </c>
      <c r="AF3790" t="s">
        <v>882</v>
      </c>
      <c r="AG3790" t="s">
        <v>761</v>
      </c>
      <c r="AH3790" t="s">
        <v>762</v>
      </c>
      <c r="AI3790" t="s">
        <v>883</v>
      </c>
      <c r="AJ3790">
        <v>-134.13999999999999</v>
      </c>
      <c r="AK3790">
        <v>0</v>
      </c>
      <c r="AL3790">
        <v>0</v>
      </c>
      <c r="AM3790" t="s">
        <v>764</v>
      </c>
      <c r="AN3790" t="s">
        <v>764</v>
      </c>
      <c r="AO3790" t="s">
        <v>764</v>
      </c>
    </row>
    <row r="3791" spans="1:41" x14ac:dyDescent="0.35">
      <c r="A3791">
        <v>1720217</v>
      </c>
      <c r="B3791" t="s">
        <v>740</v>
      </c>
      <c r="C3791" t="s">
        <v>741</v>
      </c>
      <c r="D3791" t="s">
        <v>408</v>
      </c>
      <c r="E3791" t="s">
        <v>527</v>
      </c>
      <c r="F3791" t="s">
        <v>869</v>
      </c>
      <c r="G3791">
        <v>2021</v>
      </c>
      <c r="H3791">
        <v>2</v>
      </c>
      <c r="I3791" t="s">
        <v>858</v>
      </c>
      <c r="J3791" s="29">
        <v>44255</v>
      </c>
      <c r="K3791" t="s">
        <v>744</v>
      </c>
      <c r="L3791" t="s">
        <v>769</v>
      </c>
      <c r="M3791" t="s">
        <v>896</v>
      </c>
      <c r="N3791" t="s">
        <v>897</v>
      </c>
      <c r="O3791" t="s">
        <v>850</v>
      </c>
      <c r="P3791" t="s">
        <v>673</v>
      </c>
      <c r="Q3791" t="s">
        <v>749</v>
      </c>
      <c r="R3791" t="s">
        <v>514</v>
      </c>
      <c r="S3791" t="s">
        <v>1039</v>
      </c>
      <c r="T3791" t="s">
        <v>751</v>
      </c>
      <c r="U3791" t="s">
        <v>752</v>
      </c>
      <c r="V3791" t="s">
        <v>753</v>
      </c>
      <c r="W3791" t="s">
        <v>439</v>
      </c>
      <c r="X3791" t="s">
        <v>1197</v>
      </c>
      <c r="Y3791" t="s">
        <v>755</v>
      </c>
      <c r="Z3791" t="s">
        <v>380</v>
      </c>
      <c r="AA3791" t="s">
        <v>1175</v>
      </c>
      <c r="AB3791" t="s">
        <v>1176</v>
      </c>
      <c r="AC3791" t="s">
        <v>758</v>
      </c>
      <c r="AD3791" t="s">
        <v>1176</v>
      </c>
      <c r="AE3791" t="s">
        <v>247</v>
      </c>
      <c r="AF3791" t="s">
        <v>882</v>
      </c>
      <c r="AG3791" t="s">
        <v>761</v>
      </c>
      <c r="AH3791" t="s">
        <v>762</v>
      </c>
      <c r="AI3791" t="s">
        <v>883</v>
      </c>
      <c r="AJ3791">
        <v>-259.75</v>
      </c>
      <c r="AK3791">
        <v>0</v>
      </c>
      <c r="AL3791">
        <v>0</v>
      </c>
      <c r="AM3791" t="s">
        <v>764</v>
      </c>
      <c r="AN3791" t="s">
        <v>764</v>
      </c>
      <c r="AO3791" t="s">
        <v>764</v>
      </c>
    </row>
    <row r="3792" spans="1:41" x14ac:dyDescent="0.35">
      <c r="A3792">
        <v>1720218</v>
      </c>
      <c r="B3792" t="s">
        <v>740</v>
      </c>
      <c r="C3792" t="s">
        <v>741</v>
      </c>
      <c r="D3792" t="s">
        <v>408</v>
      </c>
      <c r="E3792" t="s">
        <v>528</v>
      </c>
      <c r="F3792" t="s">
        <v>869</v>
      </c>
      <c r="G3792">
        <v>2021</v>
      </c>
      <c r="H3792">
        <v>2</v>
      </c>
      <c r="I3792" t="s">
        <v>858</v>
      </c>
      <c r="J3792" s="29">
        <v>44255</v>
      </c>
      <c r="K3792" t="s">
        <v>744</v>
      </c>
      <c r="L3792" t="s">
        <v>769</v>
      </c>
      <c r="M3792" t="s">
        <v>896</v>
      </c>
      <c r="N3792" t="s">
        <v>897</v>
      </c>
      <c r="O3792" t="s">
        <v>850</v>
      </c>
      <c r="P3792" t="s">
        <v>673</v>
      </c>
      <c r="Q3792" t="s">
        <v>749</v>
      </c>
      <c r="R3792" t="s">
        <v>514</v>
      </c>
      <c r="S3792" t="s">
        <v>1039</v>
      </c>
      <c r="T3792" t="s">
        <v>751</v>
      </c>
      <c r="U3792" t="s">
        <v>752</v>
      </c>
      <c r="V3792" t="s">
        <v>753</v>
      </c>
      <c r="W3792" t="s">
        <v>441</v>
      </c>
      <c r="X3792" t="s">
        <v>1199</v>
      </c>
      <c r="Y3792" t="s">
        <v>755</v>
      </c>
      <c r="Z3792" t="s">
        <v>380</v>
      </c>
      <c r="AA3792" t="s">
        <v>1175</v>
      </c>
      <c r="AB3792" t="s">
        <v>1176</v>
      </c>
      <c r="AC3792" t="s">
        <v>758</v>
      </c>
      <c r="AD3792" t="s">
        <v>1176</v>
      </c>
      <c r="AE3792" t="s">
        <v>247</v>
      </c>
      <c r="AF3792" t="s">
        <v>882</v>
      </c>
      <c r="AG3792" t="s">
        <v>761</v>
      </c>
      <c r="AH3792" t="s">
        <v>762</v>
      </c>
      <c r="AI3792" t="s">
        <v>883</v>
      </c>
      <c r="AJ3792">
        <v>-514.29</v>
      </c>
      <c r="AK3792">
        <v>0</v>
      </c>
      <c r="AL3792">
        <v>0</v>
      </c>
      <c r="AM3792" t="s">
        <v>764</v>
      </c>
      <c r="AN3792" t="s">
        <v>764</v>
      </c>
      <c r="AO3792" t="s">
        <v>764</v>
      </c>
    </row>
    <row r="3793" spans="1:41" x14ac:dyDescent="0.35">
      <c r="A3793">
        <v>1720219</v>
      </c>
      <c r="B3793" t="s">
        <v>740</v>
      </c>
      <c r="C3793" t="s">
        <v>741</v>
      </c>
      <c r="D3793" t="s">
        <v>408</v>
      </c>
      <c r="E3793" t="s">
        <v>529</v>
      </c>
      <c r="F3793" t="s">
        <v>869</v>
      </c>
      <c r="G3793">
        <v>2021</v>
      </c>
      <c r="H3793">
        <v>2</v>
      </c>
      <c r="I3793" t="s">
        <v>858</v>
      </c>
      <c r="J3793" s="29">
        <v>44255</v>
      </c>
      <c r="K3793" t="s">
        <v>744</v>
      </c>
      <c r="L3793" t="s">
        <v>769</v>
      </c>
      <c r="M3793" t="s">
        <v>896</v>
      </c>
      <c r="N3793" t="s">
        <v>897</v>
      </c>
      <c r="O3793" t="s">
        <v>850</v>
      </c>
      <c r="P3793" t="s">
        <v>673</v>
      </c>
      <c r="Q3793" t="s">
        <v>749</v>
      </c>
      <c r="R3793" t="s">
        <v>514</v>
      </c>
      <c r="S3793" t="s">
        <v>1039</v>
      </c>
      <c r="T3793" t="s">
        <v>751</v>
      </c>
      <c r="U3793" t="s">
        <v>752</v>
      </c>
      <c r="V3793" t="s">
        <v>753</v>
      </c>
      <c r="W3793" t="s">
        <v>443</v>
      </c>
      <c r="X3793" t="s">
        <v>1195</v>
      </c>
      <c r="Y3793" t="s">
        <v>755</v>
      </c>
      <c r="Z3793" t="s">
        <v>380</v>
      </c>
      <c r="AA3793" t="s">
        <v>1175</v>
      </c>
      <c r="AB3793" t="s">
        <v>1176</v>
      </c>
      <c r="AC3793" t="s">
        <v>758</v>
      </c>
      <c r="AD3793" t="s">
        <v>1176</v>
      </c>
      <c r="AE3793" t="s">
        <v>247</v>
      </c>
      <c r="AF3793" t="s">
        <v>882</v>
      </c>
      <c r="AG3793" t="s">
        <v>761</v>
      </c>
      <c r="AH3793" t="s">
        <v>762</v>
      </c>
      <c r="AI3793" t="s">
        <v>883</v>
      </c>
      <c r="AJ3793">
        <v>-567.09</v>
      </c>
      <c r="AK3793">
        <v>0</v>
      </c>
      <c r="AL3793">
        <v>0</v>
      </c>
      <c r="AM3793" t="s">
        <v>764</v>
      </c>
      <c r="AN3793" t="s">
        <v>764</v>
      </c>
      <c r="AO3793" t="s">
        <v>764</v>
      </c>
    </row>
    <row r="3794" spans="1:41" x14ac:dyDescent="0.35">
      <c r="A3794">
        <v>1720220</v>
      </c>
      <c r="B3794" t="s">
        <v>740</v>
      </c>
      <c r="C3794" t="s">
        <v>741</v>
      </c>
      <c r="D3794" t="s">
        <v>408</v>
      </c>
      <c r="E3794" t="s">
        <v>530</v>
      </c>
      <c r="F3794" t="s">
        <v>869</v>
      </c>
      <c r="G3794">
        <v>2021</v>
      </c>
      <c r="H3794">
        <v>2</v>
      </c>
      <c r="I3794" t="s">
        <v>858</v>
      </c>
      <c r="J3794" s="29">
        <v>44255</v>
      </c>
      <c r="K3794" t="s">
        <v>744</v>
      </c>
      <c r="L3794" t="s">
        <v>769</v>
      </c>
      <c r="M3794" t="s">
        <v>896</v>
      </c>
      <c r="N3794" t="s">
        <v>897</v>
      </c>
      <c r="O3794" t="s">
        <v>850</v>
      </c>
      <c r="P3794" t="s">
        <v>673</v>
      </c>
      <c r="Q3794" t="s">
        <v>749</v>
      </c>
      <c r="R3794" t="s">
        <v>514</v>
      </c>
      <c r="S3794" t="s">
        <v>1039</v>
      </c>
      <c r="T3794" t="s">
        <v>751</v>
      </c>
      <c r="U3794" t="s">
        <v>752</v>
      </c>
      <c r="V3794" t="s">
        <v>753</v>
      </c>
      <c r="W3794" t="s">
        <v>445</v>
      </c>
      <c r="X3794" t="s">
        <v>1191</v>
      </c>
      <c r="Y3794" t="s">
        <v>755</v>
      </c>
      <c r="Z3794" t="s">
        <v>380</v>
      </c>
      <c r="AA3794" t="s">
        <v>1175</v>
      </c>
      <c r="AB3794" t="s">
        <v>1176</v>
      </c>
      <c r="AC3794" t="s">
        <v>758</v>
      </c>
      <c r="AD3794" t="s">
        <v>1176</v>
      </c>
      <c r="AE3794" t="s">
        <v>247</v>
      </c>
      <c r="AF3794" t="s">
        <v>882</v>
      </c>
      <c r="AG3794" t="s">
        <v>761</v>
      </c>
      <c r="AH3794" t="s">
        <v>762</v>
      </c>
      <c r="AI3794" t="s">
        <v>883</v>
      </c>
      <c r="AJ3794">
        <v>-575.09</v>
      </c>
      <c r="AK3794">
        <v>0</v>
      </c>
      <c r="AL3794">
        <v>0</v>
      </c>
      <c r="AM3794" t="s">
        <v>764</v>
      </c>
      <c r="AN3794" t="s">
        <v>764</v>
      </c>
      <c r="AO3794" t="s">
        <v>764</v>
      </c>
    </row>
    <row r="3795" spans="1:41" x14ac:dyDescent="0.35">
      <c r="A3795">
        <v>1720221</v>
      </c>
      <c r="B3795" t="s">
        <v>740</v>
      </c>
      <c r="C3795" t="s">
        <v>741</v>
      </c>
      <c r="D3795" t="s">
        <v>408</v>
      </c>
      <c r="E3795" t="s">
        <v>531</v>
      </c>
      <c r="F3795" t="s">
        <v>869</v>
      </c>
      <c r="G3795">
        <v>2021</v>
      </c>
      <c r="H3795">
        <v>2</v>
      </c>
      <c r="I3795" t="s">
        <v>858</v>
      </c>
      <c r="J3795" s="29">
        <v>44255</v>
      </c>
      <c r="K3795" t="s">
        <v>744</v>
      </c>
      <c r="L3795" t="s">
        <v>769</v>
      </c>
      <c r="M3795" t="s">
        <v>896</v>
      </c>
      <c r="N3795" t="s">
        <v>897</v>
      </c>
      <c r="O3795" t="s">
        <v>850</v>
      </c>
      <c r="P3795" t="s">
        <v>673</v>
      </c>
      <c r="Q3795" t="s">
        <v>749</v>
      </c>
      <c r="R3795" t="s">
        <v>514</v>
      </c>
      <c r="S3795" t="s">
        <v>1039</v>
      </c>
      <c r="T3795" t="s">
        <v>751</v>
      </c>
      <c r="U3795" t="s">
        <v>752</v>
      </c>
      <c r="V3795" t="s">
        <v>753</v>
      </c>
      <c r="W3795" t="s">
        <v>447</v>
      </c>
      <c r="X3795" t="s">
        <v>1194</v>
      </c>
      <c r="Y3795" t="s">
        <v>755</v>
      </c>
      <c r="Z3795" t="s">
        <v>380</v>
      </c>
      <c r="AA3795" t="s">
        <v>1175</v>
      </c>
      <c r="AB3795" t="s">
        <v>1176</v>
      </c>
      <c r="AC3795" t="s">
        <v>758</v>
      </c>
      <c r="AD3795" t="s">
        <v>1176</v>
      </c>
      <c r="AE3795" t="s">
        <v>247</v>
      </c>
      <c r="AF3795" t="s">
        <v>882</v>
      </c>
      <c r="AG3795" t="s">
        <v>761</v>
      </c>
      <c r="AH3795" t="s">
        <v>762</v>
      </c>
      <c r="AI3795" t="s">
        <v>883</v>
      </c>
      <c r="AJ3795">
        <v>-604.83000000000004</v>
      </c>
      <c r="AK3795">
        <v>0</v>
      </c>
      <c r="AL3795">
        <v>0</v>
      </c>
      <c r="AM3795" t="s">
        <v>764</v>
      </c>
      <c r="AN3795" t="s">
        <v>764</v>
      </c>
      <c r="AO3795" t="s">
        <v>764</v>
      </c>
    </row>
    <row r="3796" spans="1:41" x14ac:dyDescent="0.35">
      <c r="A3796">
        <v>1720222</v>
      </c>
      <c r="B3796" t="s">
        <v>740</v>
      </c>
      <c r="C3796" t="s">
        <v>741</v>
      </c>
      <c r="D3796" t="s">
        <v>408</v>
      </c>
      <c r="E3796" t="s">
        <v>532</v>
      </c>
      <c r="F3796" t="s">
        <v>869</v>
      </c>
      <c r="G3796">
        <v>2021</v>
      </c>
      <c r="H3796">
        <v>2</v>
      </c>
      <c r="I3796" t="s">
        <v>858</v>
      </c>
      <c r="J3796" s="29">
        <v>44255</v>
      </c>
      <c r="K3796" t="s">
        <v>744</v>
      </c>
      <c r="L3796" t="s">
        <v>769</v>
      </c>
      <c r="M3796" t="s">
        <v>896</v>
      </c>
      <c r="N3796" t="s">
        <v>897</v>
      </c>
      <c r="O3796" t="s">
        <v>850</v>
      </c>
      <c r="P3796" t="s">
        <v>673</v>
      </c>
      <c r="Q3796" t="s">
        <v>749</v>
      </c>
      <c r="R3796" t="s">
        <v>514</v>
      </c>
      <c r="S3796" t="s">
        <v>1039</v>
      </c>
      <c r="T3796" t="s">
        <v>751</v>
      </c>
      <c r="U3796" t="s">
        <v>752</v>
      </c>
      <c r="V3796" t="s">
        <v>753</v>
      </c>
      <c r="W3796" t="s">
        <v>449</v>
      </c>
      <c r="X3796" t="s">
        <v>1196</v>
      </c>
      <c r="Y3796" t="s">
        <v>755</v>
      </c>
      <c r="Z3796" t="s">
        <v>380</v>
      </c>
      <c r="AA3796" t="s">
        <v>1175</v>
      </c>
      <c r="AB3796" t="s">
        <v>1176</v>
      </c>
      <c r="AC3796" t="s">
        <v>758</v>
      </c>
      <c r="AD3796" t="s">
        <v>1176</v>
      </c>
      <c r="AE3796" t="s">
        <v>247</v>
      </c>
      <c r="AF3796" t="s">
        <v>882</v>
      </c>
      <c r="AG3796" t="s">
        <v>761</v>
      </c>
      <c r="AH3796" t="s">
        <v>762</v>
      </c>
      <c r="AI3796" t="s">
        <v>883</v>
      </c>
      <c r="AJ3796">
        <v>-1391.61</v>
      </c>
      <c r="AK3796">
        <v>0</v>
      </c>
      <c r="AL3796">
        <v>0</v>
      </c>
      <c r="AM3796" t="s">
        <v>764</v>
      </c>
      <c r="AN3796" t="s">
        <v>764</v>
      </c>
      <c r="AO3796" t="s">
        <v>764</v>
      </c>
    </row>
    <row r="3797" spans="1:41" x14ac:dyDescent="0.35">
      <c r="A3797">
        <v>1720223</v>
      </c>
      <c r="B3797" t="s">
        <v>740</v>
      </c>
      <c r="C3797" t="s">
        <v>741</v>
      </c>
      <c r="D3797" t="s">
        <v>408</v>
      </c>
      <c r="E3797" t="s">
        <v>533</v>
      </c>
      <c r="F3797" t="s">
        <v>869</v>
      </c>
      <c r="G3797">
        <v>2021</v>
      </c>
      <c r="H3797">
        <v>2</v>
      </c>
      <c r="I3797" t="s">
        <v>858</v>
      </c>
      <c r="J3797" s="29">
        <v>44255</v>
      </c>
      <c r="K3797" t="s">
        <v>744</v>
      </c>
      <c r="L3797" t="s">
        <v>769</v>
      </c>
      <c r="M3797" t="s">
        <v>896</v>
      </c>
      <c r="N3797" t="s">
        <v>897</v>
      </c>
      <c r="O3797" t="s">
        <v>850</v>
      </c>
      <c r="P3797" t="s">
        <v>673</v>
      </c>
      <c r="Q3797" t="s">
        <v>749</v>
      </c>
      <c r="R3797" t="s">
        <v>514</v>
      </c>
      <c r="S3797" t="s">
        <v>1039</v>
      </c>
      <c r="T3797" t="s">
        <v>751</v>
      </c>
      <c r="U3797" t="s">
        <v>752</v>
      </c>
      <c r="V3797" t="s">
        <v>753</v>
      </c>
      <c r="W3797" t="s">
        <v>451</v>
      </c>
      <c r="X3797" t="s">
        <v>1186</v>
      </c>
      <c r="Y3797" t="s">
        <v>755</v>
      </c>
      <c r="Z3797" t="s">
        <v>380</v>
      </c>
      <c r="AA3797" t="s">
        <v>1175</v>
      </c>
      <c r="AB3797" t="s">
        <v>1176</v>
      </c>
      <c r="AC3797" t="s">
        <v>758</v>
      </c>
      <c r="AD3797" t="s">
        <v>1176</v>
      </c>
      <c r="AE3797" t="s">
        <v>247</v>
      </c>
      <c r="AF3797" t="s">
        <v>882</v>
      </c>
      <c r="AG3797" t="s">
        <v>761</v>
      </c>
      <c r="AH3797" t="s">
        <v>762</v>
      </c>
      <c r="AI3797" t="s">
        <v>883</v>
      </c>
      <c r="AJ3797">
        <v>-244.67</v>
      </c>
      <c r="AK3797">
        <v>0</v>
      </c>
      <c r="AL3797">
        <v>0</v>
      </c>
      <c r="AM3797" t="s">
        <v>764</v>
      </c>
      <c r="AN3797" t="s">
        <v>764</v>
      </c>
      <c r="AO3797" t="s">
        <v>764</v>
      </c>
    </row>
    <row r="3798" spans="1:41" x14ac:dyDescent="0.35">
      <c r="A3798">
        <v>1720224</v>
      </c>
      <c r="B3798" t="s">
        <v>740</v>
      </c>
      <c r="C3798" t="s">
        <v>741</v>
      </c>
      <c r="D3798" t="s">
        <v>408</v>
      </c>
      <c r="E3798" t="s">
        <v>535</v>
      </c>
      <c r="F3798" t="s">
        <v>869</v>
      </c>
      <c r="G3798">
        <v>2021</v>
      </c>
      <c r="H3798">
        <v>2</v>
      </c>
      <c r="I3798" t="s">
        <v>858</v>
      </c>
      <c r="J3798" s="29">
        <v>44255</v>
      </c>
      <c r="K3798" t="s">
        <v>744</v>
      </c>
      <c r="L3798" t="s">
        <v>769</v>
      </c>
      <c r="M3798" t="s">
        <v>896</v>
      </c>
      <c r="N3798" t="s">
        <v>897</v>
      </c>
      <c r="O3798" t="s">
        <v>850</v>
      </c>
      <c r="P3798" t="s">
        <v>673</v>
      </c>
      <c r="Q3798" t="s">
        <v>749</v>
      </c>
      <c r="R3798" t="s">
        <v>514</v>
      </c>
      <c r="S3798" t="s">
        <v>1039</v>
      </c>
      <c r="T3798" t="s">
        <v>751</v>
      </c>
      <c r="U3798" t="s">
        <v>752</v>
      </c>
      <c r="V3798" t="s">
        <v>753</v>
      </c>
      <c r="W3798" t="s">
        <v>455</v>
      </c>
      <c r="X3798" t="s">
        <v>1198</v>
      </c>
      <c r="Y3798" t="s">
        <v>755</v>
      </c>
      <c r="Z3798" t="s">
        <v>380</v>
      </c>
      <c r="AA3798" t="s">
        <v>1175</v>
      </c>
      <c r="AB3798" t="s">
        <v>1176</v>
      </c>
      <c r="AC3798" t="s">
        <v>758</v>
      </c>
      <c r="AD3798" t="s">
        <v>1176</v>
      </c>
      <c r="AE3798" t="s">
        <v>247</v>
      </c>
      <c r="AF3798" t="s">
        <v>882</v>
      </c>
      <c r="AG3798" t="s">
        <v>761</v>
      </c>
      <c r="AH3798" t="s">
        <v>762</v>
      </c>
      <c r="AI3798" t="s">
        <v>883</v>
      </c>
      <c r="AJ3798">
        <v>-3310.93</v>
      </c>
      <c r="AK3798">
        <v>0</v>
      </c>
      <c r="AL3798">
        <v>0</v>
      </c>
      <c r="AM3798" t="s">
        <v>764</v>
      </c>
      <c r="AN3798" t="s">
        <v>764</v>
      </c>
      <c r="AO3798" t="s">
        <v>764</v>
      </c>
    </row>
    <row r="3799" spans="1:41" x14ac:dyDescent="0.35">
      <c r="A3799">
        <v>1720225</v>
      </c>
      <c r="B3799" t="s">
        <v>740</v>
      </c>
      <c r="C3799" t="s">
        <v>741</v>
      </c>
      <c r="D3799" t="s">
        <v>408</v>
      </c>
      <c r="E3799" t="s">
        <v>536</v>
      </c>
      <c r="F3799" t="s">
        <v>869</v>
      </c>
      <c r="G3799">
        <v>2021</v>
      </c>
      <c r="H3799">
        <v>2</v>
      </c>
      <c r="I3799" t="s">
        <v>858</v>
      </c>
      <c r="J3799" s="29">
        <v>44255</v>
      </c>
      <c r="K3799" t="s">
        <v>744</v>
      </c>
      <c r="L3799" t="s">
        <v>769</v>
      </c>
      <c r="M3799" t="s">
        <v>896</v>
      </c>
      <c r="N3799" t="s">
        <v>897</v>
      </c>
      <c r="O3799" t="s">
        <v>850</v>
      </c>
      <c r="P3799" t="s">
        <v>673</v>
      </c>
      <c r="Q3799" t="s">
        <v>749</v>
      </c>
      <c r="R3799" t="s">
        <v>514</v>
      </c>
      <c r="S3799" t="s">
        <v>1039</v>
      </c>
      <c r="T3799" t="s">
        <v>751</v>
      </c>
      <c r="U3799" t="s">
        <v>752</v>
      </c>
      <c r="V3799" t="s">
        <v>753</v>
      </c>
      <c r="W3799" t="s">
        <v>457</v>
      </c>
      <c r="X3799" t="s">
        <v>1181</v>
      </c>
      <c r="Y3799" t="s">
        <v>755</v>
      </c>
      <c r="Z3799" t="s">
        <v>380</v>
      </c>
      <c r="AA3799" t="s">
        <v>1175</v>
      </c>
      <c r="AB3799" t="s">
        <v>1176</v>
      </c>
      <c r="AC3799" t="s">
        <v>758</v>
      </c>
      <c r="AD3799" t="s">
        <v>1176</v>
      </c>
      <c r="AE3799" t="s">
        <v>247</v>
      </c>
      <c r="AF3799" t="s">
        <v>882</v>
      </c>
      <c r="AG3799" t="s">
        <v>761</v>
      </c>
      <c r="AH3799" t="s">
        <v>762</v>
      </c>
      <c r="AI3799" t="s">
        <v>883</v>
      </c>
      <c r="AJ3799">
        <v>-76.64</v>
      </c>
      <c r="AK3799">
        <v>0</v>
      </c>
      <c r="AL3799">
        <v>0</v>
      </c>
      <c r="AM3799" t="s">
        <v>764</v>
      </c>
      <c r="AN3799" t="s">
        <v>764</v>
      </c>
      <c r="AO3799" t="s">
        <v>764</v>
      </c>
    </row>
    <row r="3800" spans="1:41" x14ac:dyDescent="0.35">
      <c r="A3800">
        <v>1720226</v>
      </c>
      <c r="B3800" t="s">
        <v>740</v>
      </c>
      <c r="C3800" t="s">
        <v>741</v>
      </c>
      <c r="D3800" t="s">
        <v>408</v>
      </c>
      <c r="E3800" t="s">
        <v>538</v>
      </c>
      <c r="F3800" t="s">
        <v>869</v>
      </c>
      <c r="G3800">
        <v>2021</v>
      </c>
      <c r="H3800">
        <v>2</v>
      </c>
      <c r="I3800" t="s">
        <v>858</v>
      </c>
      <c r="J3800" s="29">
        <v>44255</v>
      </c>
      <c r="K3800" t="s">
        <v>744</v>
      </c>
      <c r="L3800" t="s">
        <v>769</v>
      </c>
      <c r="M3800" t="s">
        <v>896</v>
      </c>
      <c r="N3800" t="s">
        <v>897</v>
      </c>
      <c r="O3800" t="s">
        <v>850</v>
      </c>
      <c r="P3800" t="s">
        <v>673</v>
      </c>
      <c r="Q3800" t="s">
        <v>749</v>
      </c>
      <c r="R3800" t="s">
        <v>514</v>
      </c>
      <c r="S3800" t="s">
        <v>1039</v>
      </c>
      <c r="T3800" t="s">
        <v>751</v>
      </c>
      <c r="U3800" t="s">
        <v>752</v>
      </c>
      <c r="V3800" t="s">
        <v>753</v>
      </c>
      <c r="W3800" t="s">
        <v>461</v>
      </c>
      <c r="X3800" t="s">
        <v>1193</v>
      </c>
      <c r="Y3800" t="s">
        <v>755</v>
      </c>
      <c r="Z3800" t="s">
        <v>380</v>
      </c>
      <c r="AA3800" t="s">
        <v>1175</v>
      </c>
      <c r="AB3800" t="s">
        <v>1176</v>
      </c>
      <c r="AC3800" t="s">
        <v>758</v>
      </c>
      <c r="AD3800" t="s">
        <v>1176</v>
      </c>
      <c r="AE3800" t="s">
        <v>247</v>
      </c>
      <c r="AF3800" t="s">
        <v>882</v>
      </c>
      <c r="AG3800" t="s">
        <v>761</v>
      </c>
      <c r="AH3800" t="s">
        <v>762</v>
      </c>
      <c r="AI3800" t="s">
        <v>883</v>
      </c>
      <c r="AJ3800">
        <v>-2.8</v>
      </c>
      <c r="AK3800">
        <v>0</v>
      </c>
      <c r="AL3800">
        <v>0</v>
      </c>
      <c r="AM3800" t="s">
        <v>764</v>
      </c>
      <c r="AN3800" t="s">
        <v>764</v>
      </c>
      <c r="AO3800" t="s">
        <v>764</v>
      </c>
    </row>
    <row r="3801" spans="1:41" x14ac:dyDescent="0.35">
      <c r="A3801">
        <v>1720227</v>
      </c>
      <c r="B3801" t="s">
        <v>740</v>
      </c>
      <c r="C3801" t="s">
        <v>741</v>
      </c>
      <c r="D3801" t="s">
        <v>408</v>
      </c>
      <c r="E3801" t="s">
        <v>539</v>
      </c>
      <c r="F3801" t="s">
        <v>869</v>
      </c>
      <c r="G3801">
        <v>2021</v>
      </c>
      <c r="H3801">
        <v>2</v>
      </c>
      <c r="I3801" t="s">
        <v>858</v>
      </c>
      <c r="J3801" s="29">
        <v>44255</v>
      </c>
      <c r="K3801" t="s">
        <v>744</v>
      </c>
      <c r="L3801" t="s">
        <v>769</v>
      </c>
      <c r="M3801" t="s">
        <v>896</v>
      </c>
      <c r="N3801" t="s">
        <v>897</v>
      </c>
      <c r="O3801" t="s">
        <v>850</v>
      </c>
      <c r="P3801" t="s">
        <v>673</v>
      </c>
      <c r="Q3801" t="s">
        <v>749</v>
      </c>
      <c r="R3801" t="s">
        <v>514</v>
      </c>
      <c r="S3801" t="s">
        <v>1039</v>
      </c>
      <c r="T3801" t="s">
        <v>751</v>
      </c>
      <c r="U3801" t="s">
        <v>752</v>
      </c>
      <c r="V3801" t="s">
        <v>753</v>
      </c>
      <c r="W3801" t="s">
        <v>463</v>
      </c>
      <c r="X3801" t="s">
        <v>1202</v>
      </c>
      <c r="Y3801" t="s">
        <v>755</v>
      </c>
      <c r="Z3801" t="s">
        <v>380</v>
      </c>
      <c r="AA3801" t="s">
        <v>1175</v>
      </c>
      <c r="AB3801" t="s">
        <v>1176</v>
      </c>
      <c r="AC3801" t="s">
        <v>758</v>
      </c>
      <c r="AD3801" t="s">
        <v>1176</v>
      </c>
      <c r="AE3801" t="s">
        <v>247</v>
      </c>
      <c r="AF3801" t="s">
        <v>882</v>
      </c>
      <c r="AG3801" t="s">
        <v>761</v>
      </c>
      <c r="AH3801" t="s">
        <v>762</v>
      </c>
      <c r="AI3801" t="s">
        <v>883</v>
      </c>
      <c r="AJ3801">
        <v>-59.55</v>
      </c>
      <c r="AK3801">
        <v>0</v>
      </c>
      <c r="AL3801">
        <v>0</v>
      </c>
      <c r="AM3801" t="s">
        <v>764</v>
      </c>
      <c r="AN3801" t="s">
        <v>764</v>
      </c>
      <c r="AO3801" t="s">
        <v>764</v>
      </c>
    </row>
    <row r="3802" spans="1:41" x14ac:dyDescent="0.35">
      <c r="A3802">
        <v>1720228</v>
      </c>
      <c r="B3802" t="s">
        <v>740</v>
      </c>
      <c r="C3802" t="s">
        <v>741</v>
      </c>
      <c r="D3802" t="s">
        <v>408</v>
      </c>
      <c r="E3802" t="s">
        <v>540</v>
      </c>
      <c r="F3802" t="s">
        <v>869</v>
      </c>
      <c r="G3802">
        <v>2021</v>
      </c>
      <c r="H3802">
        <v>2</v>
      </c>
      <c r="I3802" t="s">
        <v>858</v>
      </c>
      <c r="J3802" s="29">
        <v>44255</v>
      </c>
      <c r="K3802" t="s">
        <v>744</v>
      </c>
      <c r="L3802" t="s">
        <v>769</v>
      </c>
      <c r="M3802" t="s">
        <v>896</v>
      </c>
      <c r="N3802" t="s">
        <v>897</v>
      </c>
      <c r="O3802" t="s">
        <v>850</v>
      </c>
      <c r="P3802" t="s">
        <v>673</v>
      </c>
      <c r="Q3802" t="s">
        <v>749</v>
      </c>
      <c r="R3802" t="s">
        <v>514</v>
      </c>
      <c r="S3802" t="s">
        <v>1039</v>
      </c>
      <c r="T3802" t="s">
        <v>751</v>
      </c>
      <c r="U3802" t="s">
        <v>752</v>
      </c>
      <c r="V3802" t="s">
        <v>753</v>
      </c>
      <c r="W3802" t="s">
        <v>465</v>
      </c>
      <c r="X3802" t="s">
        <v>1192</v>
      </c>
      <c r="Y3802" t="s">
        <v>755</v>
      </c>
      <c r="Z3802" t="s">
        <v>380</v>
      </c>
      <c r="AA3802" t="s">
        <v>1175</v>
      </c>
      <c r="AB3802" t="s">
        <v>1176</v>
      </c>
      <c r="AC3802" t="s">
        <v>758</v>
      </c>
      <c r="AD3802" t="s">
        <v>1176</v>
      </c>
      <c r="AE3802" t="s">
        <v>247</v>
      </c>
      <c r="AF3802" t="s">
        <v>882</v>
      </c>
      <c r="AG3802" t="s">
        <v>761</v>
      </c>
      <c r="AH3802" t="s">
        <v>762</v>
      </c>
      <c r="AI3802" t="s">
        <v>883</v>
      </c>
      <c r="AJ3802">
        <v>-15.06</v>
      </c>
      <c r="AK3802">
        <v>0</v>
      </c>
      <c r="AL3802">
        <v>0</v>
      </c>
      <c r="AM3802" t="s">
        <v>764</v>
      </c>
      <c r="AN3802" t="s">
        <v>764</v>
      </c>
      <c r="AO3802" t="s">
        <v>764</v>
      </c>
    </row>
    <row r="3803" spans="1:41" x14ac:dyDescent="0.35">
      <c r="A3803">
        <v>1720232</v>
      </c>
      <c r="B3803" t="s">
        <v>740</v>
      </c>
      <c r="C3803" t="s">
        <v>741</v>
      </c>
      <c r="D3803" t="s">
        <v>408</v>
      </c>
      <c r="E3803" t="s">
        <v>570</v>
      </c>
      <c r="F3803" t="s">
        <v>869</v>
      </c>
      <c r="G3803">
        <v>2021</v>
      </c>
      <c r="H3803">
        <v>2</v>
      </c>
      <c r="I3803" t="s">
        <v>858</v>
      </c>
      <c r="J3803" s="29">
        <v>44255</v>
      </c>
      <c r="K3803" t="s">
        <v>744</v>
      </c>
      <c r="L3803" t="s">
        <v>769</v>
      </c>
      <c r="M3803" t="s">
        <v>896</v>
      </c>
      <c r="N3803" t="s">
        <v>897</v>
      </c>
      <c r="O3803" t="s">
        <v>850</v>
      </c>
      <c r="P3803" t="s">
        <v>673</v>
      </c>
      <c r="Q3803" t="s">
        <v>749</v>
      </c>
      <c r="R3803" t="s">
        <v>561</v>
      </c>
      <c r="S3803" t="s">
        <v>1037</v>
      </c>
      <c r="T3803" t="s">
        <v>751</v>
      </c>
      <c r="U3803" t="s">
        <v>752</v>
      </c>
      <c r="V3803" t="s">
        <v>753</v>
      </c>
      <c r="W3803" t="s">
        <v>441</v>
      </c>
      <c r="X3803" t="s">
        <v>1199</v>
      </c>
      <c r="Y3803" t="s">
        <v>755</v>
      </c>
      <c r="Z3803" t="s">
        <v>380</v>
      </c>
      <c r="AA3803" t="s">
        <v>1175</v>
      </c>
      <c r="AB3803" t="s">
        <v>1176</v>
      </c>
      <c r="AC3803" t="s">
        <v>758</v>
      </c>
      <c r="AD3803" t="s">
        <v>1176</v>
      </c>
      <c r="AE3803" t="s">
        <v>562</v>
      </c>
      <c r="AF3803" t="s">
        <v>882</v>
      </c>
      <c r="AG3803" t="s">
        <v>761</v>
      </c>
      <c r="AH3803" t="s">
        <v>762</v>
      </c>
      <c r="AI3803" t="s">
        <v>883</v>
      </c>
      <c r="AJ3803">
        <v>-1521.49</v>
      </c>
      <c r="AK3803">
        <v>0</v>
      </c>
      <c r="AL3803">
        <v>0</v>
      </c>
      <c r="AM3803" t="s">
        <v>764</v>
      </c>
      <c r="AN3803" t="s">
        <v>764</v>
      </c>
      <c r="AO3803" t="s">
        <v>764</v>
      </c>
    </row>
    <row r="3804" spans="1:41" x14ac:dyDescent="0.35">
      <c r="A3804">
        <v>1698803</v>
      </c>
      <c r="B3804" t="s">
        <v>740</v>
      </c>
      <c r="C3804" t="s">
        <v>741</v>
      </c>
      <c r="D3804" t="s">
        <v>408</v>
      </c>
      <c r="E3804" t="s">
        <v>506</v>
      </c>
      <c r="F3804" t="s">
        <v>869</v>
      </c>
      <c r="G3804">
        <v>2021</v>
      </c>
      <c r="H3804">
        <v>2</v>
      </c>
      <c r="I3804" t="s">
        <v>858</v>
      </c>
      <c r="J3804" s="29">
        <v>44255</v>
      </c>
      <c r="K3804" t="s">
        <v>744</v>
      </c>
      <c r="L3804" t="s">
        <v>769</v>
      </c>
      <c r="M3804" t="s">
        <v>898</v>
      </c>
      <c r="N3804" t="s">
        <v>899</v>
      </c>
      <c r="O3804" t="s">
        <v>850</v>
      </c>
      <c r="P3804" t="s">
        <v>673</v>
      </c>
      <c r="Q3804" t="s">
        <v>749</v>
      </c>
      <c r="R3804" t="s">
        <v>490</v>
      </c>
      <c r="S3804" t="s">
        <v>1040</v>
      </c>
      <c r="T3804" t="s">
        <v>751</v>
      </c>
      <c r="U3804" t="s">
        <v>752</v>
      </c>
      <c r="V3804" t="s">
        <v>753</v>
      </c>
      <c r="W3804" t="s">
        <v>429</v>
      </c>
      <c r="X3804" t="s">
        <v>1183</v>
      </c>
      <c r="Y3804" t="s">
        <v>755</v>
      </c>
      <c r="Z3804" t="s">
        <v>380</v>
      </c>
      <c r="AA3804" t="s">
        <v>1175</v>
      </c>
      <c r="AB3804" t="s">
        <v>1176</v>
      </c>
      <c r="AC3804" t="s">
        <v>758</v>
      </c>
      <c r="AD3804" t="s">
        <v>1176</v>
      </c>
      <c r="AE3804" t="s">
        <v>766</v>
      </c>
      <c r="AF3804" t="s">
        <v>882</v>
      </c>
      <c r="AG3804" t="s">
        <v>761</v>
      </c>
      <c r="AH3804" t="s">
        <v>762</v>
      </c>
      <c r="AI3804" t="s">
        <v>883</v>
      </c>
      <c r="AJ3804">
        <v>379.05</v>
      </c>
      <c r="AK3804">
        <v>0</v>
      </c>
      <c r="AL3804">
        <v>0</v>
      </c>
      <c r="AM3804" t="s">
        <v>764</v>
      </c>
      <c r="AN3804" t="s">
        <v>764</v>
      </c>
      <c r="AO3804" t="s">
        <v>764</v>
      </c>
    </row>
    <row r="3805" spans="1:41" x14ac:dyDescent="0.35">
      <c r="A3805">
        <v>1021426</v>
      </c>
      <c r="B3805" t="s">
        <v>740</v>
      </c>
      <c r="C3805" t="s">
        <v>741</v>
      </c>
      <c r="D3805" t="s">
        <v>408</v>
      </c>
      <c r="E3805" t="s">
        <v>537</v>
      </c>
      <c r="F3805" t="s">
        <v>869</v>
      </c>
      <c r="G3805">
        <v>2021</v>
      </c>
      <c r="H3805">
        <v>2</v>
      </c>
      <c r="I3805" t="s">
        <v>858</v>
      </c>
      <c r="J3805" s="29">
        <v>44255</v>
      </c>
      <c r="K3805" t="s">
        <v>744</v>
      </c>
      <c r="L3805" t="s">
        <v>769</v>
      </c>
      <c r="M3805" t="s">
        <v>898</v>
      </c>
      <c r="N3805" t="s">
        <v>899</v>
      </c>
      <c r="O3805" t="s">
        <v>850</v>
      </c>
      <c r="P3805" t="s">
        <v>673</v>
      </c>
      <c r="Q3805" t="s">
        <v>749</v>
      </c>
      <c r="R3805" t="s">
        <v>514</v>
      </c>
      <c r="S3805" t="s">
        <v>1039</v>
      </c>
      <c r="T3805" t="s">
        <v>751</v>
      </c>
      <c r="U3805" t="s">
        <v>752</v>
      </c>
      <c r="V3805" t="s">
        <v>753</v>
      </c>
      <c r="W3805" t="s">
        <v>459</v>
      </c>
      <c r="X3805" t="s">
        <v>1187</v>
      </c>
      <c r="Y3805" t="s">
        <v>755</v>
      </c>
      <c r="Z3805" t="s">
        <v>380</v>
      </c>
      <c r="AA3805" t="s">
        <v>1175</v>
      </c>
      <c r="AB3805" t="s">
        <v>1176</v>
      </c>
      <c r="AC3805" t="s">
        <v>758</v>
      </c>
      <c r="AD3805" t="s">
        <v>1176</v>
      </c>
      <c r="AE3805" t="s">
        <v>247</v>
      </c>
      <c r="AF3805" t="s">
        <v>882</v>
      </c>
      <c r="AG3805" t="s">
        <v>761</v>
      </c>
      <c r="AH3805" t="s">
        <v>762</v>
      </c>
      <c r="AI3805" t="s">
        <v>883</v>
      </c>
      <c r="AJ3805">
        <v>17.75</v>
      </c>
      <c r="AK3805">
        <v>0</v>
      </c>
      <c r="AL3805">
        <v>0</v>
      </c>
      <c r="AM3805" t="s">
        <v>764</v>
      </c>
      <c r="AN3805" t="s">
        <v>764</v>
      </c>
      <c r="AO3805" t="s">
        <v>764</v>
      </c>
    </row>
    <row r="3806" spans="1:41" x14ac:dyDescent="0.35">
      <c r="A3806">
        <v>1021427</v>
      </c>
      <c r="B3806" t="s">
        <v>740</v>
      </c>
      <c r="C3806" t="s">
        <v>741</v>
      </c>
      <c r="D3806" t="s">
        <v>408</v>
      </c>
      <c r="E3806" t="s">
        <v>541</v>
      </c>
      <c r="F3806" t="s">
        <v>869</v>
      </c>
      <c r="G3806">
        <v>2021</v>
      </c>
      <c r="H3806">
        <v>2</v>
      </c>
      <c r="I3806" t="s">
        <v>858</v>
      </c>
      <c r="J3806" s="29">
        <v>44255</v>
      </c>
      <c r="K3806" t="s">
        <v>744</v>
      </c>
      <c r="L3806" t="s">
        <v>769</v>
      </c>
      <c r="M3806" t="s">
        <v>898</v>
      </c>
      <c r="N3806" t="s">
        <v>899</v>
      </c>
      <c r="O3806" t="s">
        <v>850</v>
      </c>
      <c r="P3806" t="s">
        <v>673</v>
      </c>
      <c r="Q3806" t="s">
        <v>749</v>
      </c>
      <c r="R3806" t="s">
        <v>514</v>
      </c>
      <c r="S3806" t="s">
        <v>1039</v>
      </c>
      <c r="T3806" t="s">
        <v>751</v>
      </c>
      <c r="U3806" t="s">
        <v>752</v>
      </c>
      <c r="V3806" t="s">
        <v>753</v>
      </c>
      <c r="W3806" t="s">
        <v>467</v>
      </c>
      <c r="X3806" t="s">
        <v>1177</v>
      </c>
      <c r="Y3806" t="s">
        <v>755</v>
      </c>
      <c r="Z3806" t="s">
        <v>380</v>
      </c>
      <c r="AA3806" t="s">
        <v>1175</v>
      </c>
      <c r="AB3806" t="s">
        <v>1176</v>
      </c>
      <c r="AC3806" t="s">
        <v>758</v>
      </c>
      <c r="AD3806" t="s">
        <v>1176</v>
      </c>
      <c r="AE3806" t="s">
        <v>247</v>
      </c>
      <c r="AF3806" t="s">
        <v>882</v>
      </c>
      <c r="AG3806" t="s">
        <v>761</v>
      </c>
      <c r="AH3806" t="s">
        <v>762</v>
      </c>
      <c r="AI3806" t="s">
        <v>883</v>
      </c>
      <c r="AJ3806">
        <v>5.84</v>
      </c>
      <c r="AK3806">
        <v>0</v>
      </c>
      <c r="AL3806">
        <v>0</v>
      </c>
      <c r="AM3806" t="s">
        <v>764</v>
      </c>
      <c r="AN3806" t="s">
        <v>764</v>
      </c>
      <c r="AO3806" t="s">
        <v>764</v>
      </c>
    </row>
    <row r="3807" spans="1:41" x14ac:dyDescent="0.35">
      <c r="A3807">
        <v>1021428</v>
      </c>
      <c r="B3807" t="s">
        <v>740</v>
      </c>
      <c r="C3807" t="s">
        <v>741</v>
      </c>
      <c r="D3807" t="s">
        <v>408</v>
      </c>
      <c r="E3807" t="s">
        <v>542</v>
      </c>
      <c r="F3807" t="s">
        <v>869</v>
      </c>
      <c r="G3807">
        <v>2021</v>
      </c>
      <c r="H3807">
        <v>2</v>
      </c>
      <c r="I3807" t="s">
        <v>858</v>
      </c>
      <c r="J3807" s="29">
        <v>44255</v>
      </c>
      <c r="K3807" t="s">
        <v>744</v>
      </c>
      <c r="L3807" t="s">
        <v>769</v>
      </c>
      <c r="M3807" t="s">
        <v>898</v>
      </c>
      <c r="N3807" t="s">
        <v>899</v>
      </c>
      <c r="O3807" t="s">
        <v>850</v>
      </c>
      <c r="P3807" t="s">
        <v>673</v>
      </c>
      <c r="Q3807" t="s">
        <v>749</v>
      </c>
      <c r="R3807" t="s">
        <v>514</v>
      </c>
      <c r="S3807" t="s">
        <v>1039</v>
      </c>
      <c r="T3807" t="s">
        <v>751</v>
      </c>
      <c r="U3807" t="s">
        <v>752</v>
      </c>
      <c r="V3807" t="s">
        <v>753</v>
      </c>
      <c r="W3807" t="s">
        <v>469</v>
      </c>
      <c r="X3807" t="s">
        <v>1174</v>
      </c>
      <c r="Y3807" t="s">
        <v>755</v>
      </c>
      <c r="Z3807" t="s">
        <v>380</v>
      </c>
      <c r="AA3807" t="s">
        <v>1175</v>
      </c>
      <c r="AB3807" t="s">
        <v>1176</v>
      </c>
      <c r="AC3807" t="s">
        <v>758</v>
      </c>
      <c r="AD3807" t="s">
        <v>1176</v>
      </c>
      <c r="AE3807" t="s">
        <v>247</v>
      </c>
      <c r="AF3807" t="s">
        <v>882</v>
      </c>
      <c r="AG3807" t="s">
        <v>761</v>
      </c>
      <c r="AH3807" t="s">
        <v>762</v>
      </c>
      <c r="AI3807" t="s">
        <v>883</v>
      </c>
      <c r="AJ3807">
        <v>252.35</v>
      </c>
      <c r="AK3807">
        <v>0</v>
      </c>
      <c r="AL3807">
        <v>0</v>
      </c>
      <c r="AM3807" t="s">
        <v>764</v>
      </c>
      <c r="AN3807" t="s">
        <v>764</v>
      </c>
      <c r="AO3807" t="s">
        <v>764</v>
      </c>
    </row>
    <row r="3808" spans="1:41" x14ac:dyDescent="0.35">
      <c r="A3808">
        <v>1021425</v>
      </c>
      <c r="B3808" t="s">
        <v>740</v>
      </c>
      <c r="C3808" t="s">
        <v>741</v>
      </c>
      <c r="D3808" t="s">
        <v>408</v>
      </c>
      <c r="E3808" t="s">
        <v>534</v>
      </c>
      <c r="F3808" t="s">
        <v>869</v>
      </c>
      <c r="G3808">
        <v>2021</v>
      </c>
      <c r="H3808">
        <v>2</v>
      </c>
      <c r="I3808" t="s">
        <v>858</v>
      </c>
      <c r="J3808" s="29">
        <v>44255</v>
      </c>
      <c r="K3808" t="s">
        <v>744</v>
      </c>
      <c r="L3808" t="s">
        <v>769</v>
      </c>
      <c r="M3808" t="s">
        <v>898</v>
      </c>
      <c r="N3808" t="s">
        <v>899</v>
      </c>
      <c r="O3808" t="s">
        <v>850</v>
      </c>
      <c r="P3808" t="s">
        <v>673</v>
      </c>
      <c r="Q3808" t="s">
        <v>749</v>
      </c>
      <c r="R3808" t="s">
        <v>514</v>
      </c>
      <c r="S3808" t="s">
        <v>1039</v>
      </c>
      <c r="T3808" t="s">
        <v>751</v>
      </c>
      <c r="U3808" t="s">
        <v>752</v>
      </c>
      <c r="V3808" t="s">
        <v>753</v>
      </c>
      <c r="W3808" t="s">
        <v>453</v>
      </c>
      <c r="X3808" t="s">
        <v>1188</v>
      </c>
      <c r="Y3808" t="s">
        <v>755</v>
      </c>
      <c r="Z3808" t="s">
        <v>380</v>
      </c>
      <c r="AA3808" t="s">
        <v>1175</v>
      </c>
      <c r="AB3808" t="s">
        <v>1176</v>
      </c>
      <c r="AC3808" t="s">
        <v>758</v>
      </c>
      <c r="AD3808" t="s">
        <v>1176</v>
      </c>
      <c r="AE3808" t="s">
        <v>247</v>
      </c>
      <c r="AF3808" t="s">
        <v>882</v>
      </c>
      <c r="AG3808" t="s">
        <v>761</v>
      </c>
      <c r="AH3808" t="s">
        <v>762</v>
      </c>
      <c r="AI3808" t="s">
        <v>883</v>
      </c>
      <c r="AJ3808">
        <v>1870.12</v>
      </c>
      <c r="AK3808">
        <v>0</v>
      </c>
      <c r="AL3808">
        <v>0</v>
      </c>
      <c r="AM3808" t="s">
        <v>764</v>
      </c>
      <c r="AN3808" t="s">
        <v>764</v>
      </c>
      <c r="AO3808" t="s">
        <v>764</v>
      </c>
    </row>
    <row r="3809" spans="1:41" x14ac:dyDescent="0.35">
      <c r="A3809">
        <v>1022707</v>
      </c>
      <c r="B3809" t="s">
        <v>740</v>
      </c>
      <c r="C3809" t="s">
        <v>741</v>
      </c>
      <c r="D3809" t="s">
        <v>408</v>
      </c>
      <c r="E3809" t="s">
        <v>498</v>
      </c>
      <c r="F3809" t="s">
        <v>869</v>
      </c>
      <c r="G3809">
        <v>2021</v>
      </c>
      <c r="H3809">
        <v>2</v>
      </c>
      <c r="I3809" t="s">
        <v>858</v>
      </c>
      <c r="J3809" s="29">
        <v>44255</v>
      </c>
      <c r="K3809" t="s">
        <v>744</v>
      </c>
      <c r="L3809" t="s">
        <v>769</v>
      </c>
      <c r="M3809" t="s">
        <v>898</v>
      </c>
      <c r="N3809" t="s">
        <v>899</v>
      </c>
      <c r="O3809" t="s">
        <v>850</v>
      </c>
      <c r="P3809" t="s">
        <v>673</v>
      </c>
      <c r="Q3809" t="s">
        <v>749</v>
      </c>
      <c r="R3809" t="s">
        <v>490</v>
      </c>
      <c r="S3809" t="s">
        <v>1040</v>
      </c>
      <c r="T3809" t="s">
        <v>751</v>
      </c>
      <c r="U3809" t="s">
        <v>752</v>
      </c>
      <c r="V3809" t="s">
        <v>753</v>
      </c>
      <c r="W3809" t="s">
        <v>409</v>
      </c>
      <c r="X3809" t="s">
        <v>1180</v>
      </c>
      <c r="Y3809" t="s">
        <v>755</v>
      </c>
      <c r="Z3809" t="s">
        <v>380</v>
      </c>
      <c r="AA3809" t="s">
        <v>1175</v>
      </c>
      <c r="AB3809" t="s">
        <v>1176</v>
      </c>
      <c r="AC3809" t="s">
        <v>758</v>
      </c>
      <c r="AD3809" t="s">
        <v>1176</v>
      </c>
      <c r="AE3809" t="s">
        <v>766</v>
      </c>
      <c r="AF3809" t="s">
        <v>882</v>
      </c>
      <c r="AG3809" t="s">
        <v>761</v>
      </c>
      <c r="AH3809" t="s">
        <v>762</v>
      </c>
      <c r="AI3809" t="s">
        <v>883</v>
      </c>
      <c r="AJ3809">
        <v>1099.53</v>
      </c>
      <c r="AK3809">
        <v>0</v>
      </c>
      <c r="AL3809">
        <v>0</v>
      </c>
      <c r="AM3809" t="s">
        <v>764</v>
      </c>
      <c r="AN3809" t="s">
        <v>764</v>
      </c>
      <c r="AO3809" t="s">
        <v>764</v>
      </c>
    </row>
    <row r="3810" spans="1:41" x14ac:dyDescent="0.35">
      <c r="A3810">
        <v>1022710</v>
      </c>
      <c r="B3810" t="s">
        <v>740</v>
      </c>
      <c r="C3810" t="s">
        <v>741</v>
      </c>
      <c r="D3810" t="s">
        <v>408</v>
      </c>
      <c r="E3810" t="s">
        <v>505</v>
      </c>
      <c r="F3810" t="s">
        <v>869</v>
      </c>
      <c r="G3810">
        <v>2021</v>
      </c>
      <c r="H3810">
        <v>2</v>
      </c>
      <c r="I3810" t="s">
        <v>858</v>
      </c>
      <c r="J3810" s="29">
        <v>44255</v>
      </c>
      <c r="K3810" t="s">
        <v>744</v>
      </c>
      <c r="L3810" t="s">
        <v>769</v>
      </c>
      <c r="M3810" t="s">
        <v>898</v>
      </c>
      <c r="N3810" t="s">
        <v>899</v>
      </c>
      <c r="O3810" t="s">
        <v>850</v>
      </c>
      <c r="P3810" t="s">
        <v>673</v>
      </c>
      <c r="Q3810" t="s">
        <v>749</v>
      </c>
      <c r="R3810" t="s">
        <v>490</v>
      </c>
      <c r="S3810" t="s">
        <v>1040</v>
      </c>
      <c r="T3810" t="s">
        <v>751</v>
      </c>
      <c r="U3810" t="s">
        <v>752</v>
      </c>
      <c r="V3810" t="s">
        <v>753</v>
      </c>
      <c r="W3810" t="s">
        <v>427</v>
      </c>
      <c r="X3810" t="s">
        <v>1179</v>
      </c>
      <c r="Y3810" t="s">
        <v>755</v>
      </c>
      <c r="Z3810" t="s">
        <v>380</v>
      </c>
      <c r="AA3810" t="s">
        <v>1175</v>
      </c>
      <c r="AB3810" t="s">
        <v>1176</v>
      </c>
      <c r="AC3810" t="s">
        <v>758</v>
      </c>
      <c r="AD3810" t="s">
        <v>1176</v>
      </c>
      <c r="AE3810" t="s">
        <v>766</v>
      </c>
      <c r="AF3810" t="s">
        <v>882</v>
      </c>
      <c r="AG3810" t="s">
        <v>761</v>
      </c>
      <c r="AH3810" t="s">
        <v>762</v>
      </c>
      <c r="AI3810" t="s">
        <v>883</v>
      </c>
      <c r="AJ3810">
        <v>597.45000000000005</v>
      </c>
      <c r="AK3810">
        <v>0</v>
      </c>
      <c r="AL3810">
        <v>0</v>
      </c>
      <c r="AM3810" t="s">
        <v>764</v>
      </c>
      <c r="AN3810" t="s">
        <v>764</v>
      </c>
      <c r="AO3810" t="s">
        <v>764</v>
      </c>
    </row>
    <row r="3811" spans="1:41" x14ac:dyDescent="0.35">
      <c r="A3811">
        <v>1025003</v>
      </c>
      <c r="B3811" t="s">
        <v>740</v>
      </c>
      <c r="C3811" t="s">
        <v>741</v>
      </c>
      <c r="D3811" t="s">
        <v>408</v>
      </c>
      <c r="E3811" t="s">
        <v>407</v>
      </c>
      <c r="F3811" t="s">
        <v>869</v>
      </c>
      <c r="G3811">
        <v>2021</v>
      </c>
      <c r="H3811">
        <v>2</v>
      </c>
      <c r="I3811" t="s">
        <v>858</v>
      </c>
      <c r="J3811" s="29">
        <v>44255</v>
      </c>
      <c r="K3811" t="s">
        <v>744</v>
      </c>
      <c r="L3811" t="s">
        <v>769</v>
      </c>
      <c r="M3811" t="s">
        <v>898</v>
      </c>
      <c r="N3811" t="s">
        <v>899</v>
      </c>
      <c r="O3811" t="s">
        <v>850</v>
      </c>
      <c r="P3811" t="s">
        <v>673</v>
      </c>
      <c r="Q3811" t="s">
        <v>749</v>
      </c>
      <c r="R3811" t="s">
        <v>376</v>
      </c>
      <c r="S3811" t="s">
        <v>1042</v>
      </c>
      <c r="T3811" t="s">
        <v>751</v>
      </c>
      <c r="U3811" t="s">
        <v>752</v>
      </c>
      <c r="V3811" t="s">
        <v>753</v>
      </c>
      <c r="W3811" t="s">
        <v>409</v>
      </c>
      <c r="X3811" t="s">
        <v>1180</v>
      </c>
      <c r="Y3811" t="s">
        <v>755</v>
      </c>
      <c r="Z3811" t="s">
        <v>380</v>
      </c>
      <c r="AA3811" t="s">
        <v>1175</v>
      </c>
      <c r="AB3811" t="s">
        <v>1176</v>
      </c>
      <c r="AC3811" t="s">
        <v>758</v>
      </c>
      <c r="AD3811" t="s">
        <v>1176</v>
      </c>
      <c r="AE3811" t="s">
        <v>768</v>
      </c>
      <c r="AF3811" t="s">
        <v>882</v>
      </c>
      <c r="AG3811" t="s">
        <v>761</v>
      </c>
      <c r="AH3811" t="s">
        <v>762</v>
      </c>
      <c r="AI3811" t="s">
        <v>883</v>
      </c>
      <c r="AJ3811">
        <v>159.53</v>
      </c>
      <c r="AK3811">
        <v>0</v>
      </c>
      <c r="AL3811">
        <v>0</v>
      </c>
      <c r="AM3811" t="s">
        <v>764</v>
      </c>
      <c r="AN3811" t="s">
        <v>764</v>
      </c>
      <c r="AO3811" t="s">
        <v>764</v>
      </c>
    </row>
    <row r="3812" spans="1:41" x14ac:dyDescent="0.35">
      <c r="A3812">
        <v>1025003</v>
      </c>
      <c r="B3812" t="s">
        <v>740</v>
      </c>
      <c r="C3812" t="s">
        <v>741</v>
      </c>
      <c r="D3812" t="s">
        <v>408</v>
      </c>
      <c r="E3812" t="s">
        <v>407</v>
      </c>
      <c r="F3812" t="s">
        <v>869</v>
      </c>
      <c r="G3812">
        <v>2021</v>
      </c>
      <c r="H3812">
        <v>2</v>
      </c>
      <c r="I3812" t="s">
        <v>858</v>
      </c>
      <c r="J3812" s="29">
        <v>44255</v>
      </c>
      <c r="K3812" t="s">
        <v>744</v>
      </c>
      <c r="L3812" t="s">
        <v>769</v>
      </c>
      <c r="M3812" t="s">
        <v>898</v>
      </c>
      <c r="N3812" t="s">
        <v>899</v>
      </c>
      <c r="O3812" t="s">
        <v>850</v>
      </c>
      <c r="P3812" t="s">
        <v>673</v>
      </c>
      <c r="Q3812" t="s">
        <v>749</v>
      </c>
      <c r="R3812" t="s">
        <v>376</v>
      </c>
      <c r="S3812" t="s">
        <v>1042</v>
      </c>
      <c r="T3812" t="s">
        <v>751</v>
      </c>
      <c r="U3812" t="s">
        <v>752</v>
      </c>
      <c r="V3812" t="s">
        <v>753</v>
      </c>
      <c r="W3812" t="s">
        <v>409</v>
      </c>
      <c r="X3812" t="s">
        <v>1180</v>
      </c>
      <c r="Y3812" t="s">
        <v>755</v>
      </c>
      <c r="Z3812" t="s">
        <v>380</v>
      </c>
      <c r="AA3812" t="s">
        <v>1175</v>
      </c>
      <c r="AB3812" t="s">
        <v>1176</v>
      </c>
      <c r="AC3812" t="s">
        <v>758</v>
      </c>
      <c r="AD3812" t="s">
        <v>1176</v>
      </c>
      <c r="AE3812" t="s">
        <v>768</v>
      </c>
      <c r="AF3812" t="s">
        <v>882</v>
      </c>
      <c r="AG3812" t="s">
        <v>761</v>
      </c>
      <c r="AH3812" t="s">
        <v>762</v>
      </c>
      <c r="AI3812" t="s">
        <v>883</v>
      </c>
      <c r="AJ3812">
        <v>412.03</v>
      </c>
      <c r="AK3812">
        <v>0</v>
      </c>
      <c r="AL3812">
        <v>0</v>
      </c>
      <c r="AM3812" t="s">
        <v>764</v>
      </c>
      <c r="AN3812" t="s">
        <v>764</v>
      </c>
      <c r="AO3812" t="s">
        <v>764</v>
      </c>
    </row>
    <row r="3813" spans="1:41" x14ac:dyDescent="0.35">
      <c r="A3813">
        <v>1025003</v>
      </c>
      <c r="B3813" t="s">
        <v>740</v>
      </c>
      <c r="C3813" t="s">
        <v>741</v>
      </c>
      <c r="D3813" t="s">
        <v>408</v>
      </c>
      <c r="E3813" t="s">
        <v>407</v>
      </c>
      <c r="F3813" t="s">
        <v>869</v>
      </c>
      <c r="G3813">
        <v>2021</v>
      </c>
      <c r="H3813">
        <v>2</v>
      </c>
      <c r="I3813" t="s">
        <v>858</v>
      </c>
      <c r="J3813" s="29">
        <v>44255</v>
      </c>
      <c r="K3813" t="s">
        <v>744</v>
      </c>
      <c r="L3813" t="s">
        <v>769</v>
      </c>
      <c r="M3813" t="s">
        <v>898</v>
      </c>
      <c r="N3813" t="s">
        <v>899</v>
      </c>
      <c r="O3813" t="s">
        <v>850</v>
      </c>
      <c r="P3813" t="s">
        <v>673</v>
      </c>
      <c r="Q3813" t="s">
        <v>749</v>
      </c>
      <c r="R3813" t="s">
        <v>376</v>
      </c>
      <c r="S3813" t="s">
        <v>1042</v>
      </c>
      <c r="T3813" t="s">
        <v>751</v>
      </c>
      <c r="U3813" t="s">
        <v>752</v>
      </c>
      <c r="V3813" t="s">
        <v>753</v>
      </c>
      <c r="W3813" t="s">
        <v>409</v>
      </c>
      <c r="X3813" t="s">
        <v>1180</v>
      </c>
      <c r="Y3813" t="s">
        <v>755</v>
      </c>
      <c r="Z3813" t="s">
        <v>380</v>
      </c>
      <c r="AA3813" t="s">
        <v>1175</v>
      </c>
      <c r="AB3813" t="s">
        <v>1176</v>
      </c>
      <c r="AC3813" t="s">
        <v>758</v>
      </c>
      <c r="AD3813" t="s">
        <v>1176</v>
      </c>
      <c r="AE3813" t="s">
        <v>768</v>
      </c>
      <c r="AF3813" t="s">
        <v>882</v>
      </c>
      <c r="AG3813" t="s">
        <v>761</v>
      </c>
      <c r="AH3813" t="s">
        <v>762</v>
      </c>
      <c r="AI3813" t="s">
        <v>883</v>
      </c>
      <c r="AJ3813">
        <v>2150.87</v>
      </c>
      <c r="AK3813">
        <v>0</v>
      </c>
      <c r="AL3813">
        <v>0</v>
      </c>
      <c r="AM3813" t="s">
        <v>764</v>
      </c>
      <c r="AN3813" t="s">
        <v>764</v>
      </c>
      <c r="AO3813" t="s">
        <v>764</v>
      </c>
    </row>
    <row r="3814" spans="1:41" x14ac:dyDescent="0.35">
      <c r="A3814">
        <v>1025003</v>
      </c>
      <c r="B3814" t="s">
        <v>740</v>
      </c>
      <c r="C3814" t="s">
        <v>741</v>
      </c>
      <c r="D3814" t="s">
        <v>408</v>
      </c>
      <c r="E3814" t="s">
        <v>407</v>
      </c>
      <c r="F3814" t="s">
        <v>869</v>
      </c>
      <c r="G3814">
        <v>2021</v>
      </c>
      <c r="H3814">
        <v>2</v>
      </c>
      <c r="I3814" t="s">
        <v>858</v>
      </c>
      <c r="J3814" s="29">
        <v>44255</v>
      </c>
      <c r="K3814" t="s">
        <v>744</v>
      </c>
      <c r="L3814" t="s">
        <v>769</v>
      </c>
      <c r="M3814" t="s">
        <v>898</v>
      </c>
      <c r="N3814" t="s">
        <v>899</v>
      </c>
      <c r="O3814" t="s">
        <v>850</v>
      </c>
      <c r="P3814" t="s">
        <v>673</v>
      </c>
      <c r="Q3814" t="s">
        <v>749</v>
      </c>
      <c r="R3814" t="s">
        <v>376</v>
      </c>
      <c r="S3814" t="s">
        <v>1042</v>
      </c>
      <c r="T3814" t="s">
        <v>751</v>
      </c>
      <c r="U3814" t="s">
        <v>752</v>
      </c>
      <c r="V3814" t="s">
        <v>753</v>
      </c>
      <c r="W3814" t="s">
        <v>409</v>
      </c>
      <c r="X3814" t="s">
        <v>1180</v>
      </c>
      <c r="Y3814" t="s">
        <v>755</v>
      </c>
      <c r="Z3814" t="s">
        <v>380</v>
      </c>
      <c r="AA3814" t="s">
        <v>1175</v>
      </c>
      <c r="AB3814" t="s">
        <v>1176</v>
      </c>
      <c r="AC3814" t="s">
        <v>758</v>
      </c>
      <c r="AD3814" t="s">
        <v>1176</v>
      </c>
      <c r="AE3814" t="s">
        <v>768</v>
      </c>
      <c r="AF3814" t="s">
        <v>882</v>
      </c>
      <c r="AG3814" t="s">
        <v>761</v>
      </c>
      <c r="AH3814" t="s">
        <v>762</v>
      </c>
      <c r="AI3814" t="s">
        <v>883</v>
      </c>
      <c r="AJ3814">
        <v>3674.89</v>
      </c>
      <c r="AK3814">
        <v>0</v>
      </c>
      <c r="AL3814">
        <v>0</v>
      </c>
      <c r="AM3814" t="s">
        <v>764</v>
      </c>
      <c r="AN3814" t="s">
        <v>764</v>
      </c>
      <c r="AO3814" t="s">
        <v>764</v>
      </c>
    </row>
    <row r="3815" spans="1:41" x14ac:dyDescent="0.35">
      <c r="A3815">
        <v>1025003</v>
      </c>
      <c r="B3815" t="s">
        <v>740</v>
      </c>
      <c r="C3815" t="s">
        <v>741</v>
      </c>
      <c r="D3815" t="s">
        <v>408</v>
      </c>
      <c r="E3815" t="s">
        <v>407</v>
      </c>
      <c r="F3815" t="s">
        <v>869</v>
      </c>
      <c r="G3815">
        <v>2021</v>
      </c>
      <c r="H3815">
        <v>2</v>
      </c>
      <c r="I3815" t="s">
        <v>858</v>
      </c>
      <c r="J3815" s="29">
        <v>44255</v>
      </c>
      <c r="K3815" t="s">
        <v>744</v>
      </c>
      <c r="L3815" t="s">
        <v>769</v>
      </c>
      <c r="M3815" t="s">
        <v>898</v>
      </c>
      <c r="N3815" t="s">
        <v>899</v>
      </c>
      <c r="O3815" t="s">
        <v>850</v>
      </c>
      <c r="P3815" t="s">
        <v>673</v>
      </c>
      <c r="Q3815" t="s">
        <v>749</v>
      </c>
      <c r="R3815" t="s">
        <v>376</v>
      </c>
      <c r="S3815" t="s">
        <v>1042</v>
      </c>
      <c r="T3815" t="s">
        <v>751</v>
      </c>
      <c r="U3815" t="s">
        <v>752</v>
      </c>
      <c r="V3815" t="s">
        <v>753</v>
      </c>
      <c r="W3815" t="s">
        <v>409</v>
      </c>
      <c r="X3815" t="s">
        <v>1180</v>
      </c>
      <c r="Y3815" t="s">
        <v>755</v>
      </c>
      <c r="Z3815" t="s">
        <v>380</v>
      </c>
      <c r="AA3815" t="s">
        <v>1175</v>
      </c>
      <c r="AB3815" t="s">
        <v>1176</v>
      </c>
      <c r="AC3815" t="s">
        <v>758</v>
      </c>
      <c r="AD3815" t="s">
        <v>1176</v>
      </c>
      <c r="AE3815" t="s">
        <v>768</v>
      </c>
      <c r="AF3815" t="s">
        <v>882</v>
      </c>
      <c r="AG3815" t="s">
        <v>761</v>
      </c>
      <c r="AH3815" t="s">
        <v>762</v>
      </c>
      <c r="AI3815" t="s">
        <v>883</v>
      </c>
      <c r="AJ3815">
        <v>3854.76</v>
      </c>
      <c r="AK3815">
        <v>0</v>
      </c>
      <c r="AL3815">
        <v>0</v>
      </c>
      <c r="AM3815" t="s">
        <v>764</v>
      </c>
      <c r="AN3815" t="s">
        <v>764</v>
      </c>
      <c r="AO3815" t="s">
        <v>764</v>
      </c>
    </row>
    <row r="3816" spans="1:41" x14ac:dyDescent="0.35">
      <c r="A3816">
        <v>1025003</v>
      </c>
      <c r="B3816" t="s">
        <v>740</v>
      </c>
      <c r="C3816" t="s">
        <v>741</v>
      </c>
      <c r="D3816" t="s">
        <v>408</v>
      </c>
      <c r="E3816" t="s">
        <v>407</v>
      </c>
      <c r="F3816" t="s">
        <v>869</v>
      </c>
      <c r="G3816">
        <v>2021</v>
      </c>
      <c r="H3816">
        <v>2</v>
      </c>
      <c r="I3816" t="s">
        <v>858</v>
      </c>
      <c r="J3816" s="29">
        <v>44255</v>
      </c>
      <c r="K3816" t="s">
        <v>744</v>
      </c>
      <c r="L3816" t="s">
        <v>769</v>
      </c>
      <c r="M3816" t="s">
        <v>898</v>
      </c>
      <c r="N3816" t="s">
        <v>899</v>
      </c>
      <c r="O3816" t="s">
        <v>850</v>
      </c>
      <c r="P3816" t="s">
        <v>673</v>
      </c>
      <c r="Q3816" t="s">
        <v>749</v>
      </c>
      <c r="R3816" t="s">
        <v>376</v>
      </c>
      <c r="S3816" t="s">
        <v>1042</v>
      </c>
      <c r="T3816" t="s">
        <v>751</v>
      </c>
      <c r="U3816" t="s">
        <v>752</v>
      </c>
      <c r="V3816" t="s">
        <v>753</v>
      </c>
      <c r="W3816" t="s">
        <v>409</v>
      </c>
      <c r="X3816" t="s">
        <v>1180</v>
      </c>
      <c r="Y3816" t="s">
        <v>755</v>
      </c>
      <c r="Z3816" t="s">
        <v>380</v>
      </c>
      <c r="AA3816" t="s">
        <v>1175</v>
      </c>
      <c r="AB3816" t="s">
        <v>1176</v>
      </c>
      <c r="AC3816" t="s">
        <v>758</v>
      </c>
      <c r="AD3816" t="s">
        <v>1176</v>
      </c>
      <c r="AE3816" t="s">
        <v>768</v>
      </c>
      <c r="AF3816" t="s">
        <v>882</v>
      </c>
      <c r="AG3816" t="s">
        <v>761</v>
      </c>
      <c r="AH3816" t="s">
        <v>762</v>
      </c>
      <c r="AI3816" t="s">
        <v>883</v>
      </c>
      <c r="AJ3816">
        <v>10747.58</v>
      </c>
      <c r="AK3816">
        <v>0</v>
      </c>
      <c r="AL3816">
        <v>0</v>
      </c>
      <c r="AM3816" t="s">
        <v>764</v>
      </c>
      <c r="AN3816" t="s">
        <v>764</v>
      </c>
      <c r="AO3816" t="s">
        <v>764</v>
      </c>
    </row>
    <row r="3817" spans="1:41" x14ac:dyDescent="0.35">
      <c r="A3817">
        <v>1025006</v>
      </c>
      <c r="B3817" t="s">
        <v>740</v>
      </c>
      <c r="C3817" t="s">
        <v>741</v>
      </c>
      <c r="D3817" t="s">
        <v>408</v>
      </c>
      <c r="E3817" t="s">
        <v>414</v>
      </c>
      <c r="F3817" t="s">
        <v>869</v>
      </c>
      <c r="G3817">
        <v>2021</v>
      </c>
      <c r="H3817">
        <v>2</v>
      </c>
      <c r="I3817" t="s">
        <v>858</v>
      </c>
      <c r="J3817" s="29">
        <v>44255</v>
      </c>
      <c r="K3817" t="s">
        <v>744</v>
      </c>
      <c r="L3817" t="s">
        <v>769</v>
      </c>
      <c r="M3817" t="s">
        <v>898</v>
      </c>
      <c r="N3817" t="s">
        <v>899</v>
      </c>
      <c r="O3817" t="s">
        <v>850</v>
      </c>
      <c r="P3817" t="s">
        <v>673</v>
      </c>
      <c r="Q3817" t="s">
        <v>749</v>
      </c>
      <c r="R3817" t="s">
        <v>376</v>
      </c>
      <c r="S3817" t="s">
        <v>1042</v>
      </c>
      <c r="T3817" t="s">
        <v>751</v>
      </c>
      <c r="U3817" t="s">
        <v>752</v>
      </c>
      <c r="V3817" t="s">
        <v>753</v>
      </c>
      <c r="W3817" t="s">
        <v>415</v>
      </c>
      <c r="X3817" t="s">
        <v>1190</v>
      </c>
      <c r="Y3817" t="s">
        <v>755</v>
      </c>
      <c r="Z3817" t="s">
        <v>380</v>
      </c>
      <c r="AA3817" t="s">
        <v>1175</v>
      </c>
      <c r="AB3817" t="s">
        <v>1176</v>
      </c>
      <c r="AC3817" t="s">
        <v>758</v>
      </c>
      <c r="AD3817" t="s">
        <v>1176</v>
      </c>
      <c r="AE3817" t="s">
        <v>768</v>
      </c>
      <c r="AF3817" t="s">
        <v>882</v>
      </c>
      <c r="AG3817" t="s">
        <v>761</v>
      </c>
      <c r="AH3817" t="s">
        <v>762</v>
      </c>
      <c r="AI3817" t="s">
        <v>883</v>
      </c>
      <c r="AJ3817">
        <v>70.33</v>
      </c>
      <c r="AK3817">
        <v>0</v>
      </c>
      <c r="AL3817">
        <v>0</v>
      </c>
      <c r="AM3817" t="s">
        <v>764</v>
      </c>
      <c r="AN3817" t="s">
        <v>764</v>
      </c>
      <c r="AO3817" t="s">
        <v>764</v>
      </c>
    </row>
    <row r="3818" spans="1:41" x14ac:dyDescent="0.35">
      <c r="A3818">
        <v>1025008</v>
      </c>
      <c r="B3818" t="s">
        <v>740</v>
      </c>
      <c r="C3818" t="s">
        <v>741</v>
      </c>
      <c r="D3818" t="s">
        <v>408</v>
      </c>
      <c r="E3818" t="s">
        <v>418</v>
      </c>
      <c r="F3818" t="s">
        <v>869</v>
      </c>
      <c r="G3818">
        <v>2021</v>
      </c>
      <c r="H3818">
        <v>2</v>
      </c>
      <c r="I3818" t="s">
        <v>858</v>
      </c>
      <c r="J3818" s="29">
        <v>44255</v>
      </c>
      <c r="K3818" t="s">
        <v>744</v>
      </c>
      <c r="L3818" t="s">
        <v>769</v>
      </c>
      <c r="M3818" t="s">
        <v>898</v>
      </c>
      <c r="N3818" t="s">
        <v>899</v>
      </c>
      <c r="O3818" t="s">
        <v>850</v>
      </c>
      <c r="P3818" t="s">
        <v>673</v>
      </c>
      <c r="Q3818" t="s">
        <v>749</v>
      </c>
      <c r="R3818" t="s">
        <v>376</v>
      </c>
      <c r="S3818" t="s">
        <v>1042</v>
      </c>
      <c r="T3818" t="s">
        <v>751</v>
      </c>
      <c r="U3818" t="s">
        <v>752</v>
      </c>
      <c r="V3818" t="s">
        <v>753</v>
      </c>
      <c r="W3818" t="s">
        <v>419</v>
      </c>
      <c r="X3818" t="s">
        <v>1189</v>
      </c>
      <c r="Y3818" t="s">
        <v>755</v>
      </c>
      <c r="Z3818" t="s">
        <v>380</v>
      </c>
      <c r="AA3818" t="s">
        <v>1175</v>
      </c>
      <c r="AB3818" t="s">
        <v>1176</v>
      </c>
      <c r="AC3818" t="s">
        <v>758</v>
      </c>
      <c r="AD3818" t="s">
        <v>1176</v>
      </c>
      <c r="AE3818" t="s">
        <v>768</v>
      </c>
      <c r="AF3818" t="s">
        <v>882</v>
      </c>
      <c r="AG3818" t="s">
        <v>761</v>
      </c>
      <c r="AH3818" t="s">
        <v>762</v>
      </c>
      <c r="AI3818" t="s">
        <v>883</v>
      </c>
      <c r="AJ3818">
        <v>526.23</v>
      </c>
      <c r="AK3818">
        <v>0</v>
      </c>
      <c r="AL3818">
        <v>0</v>
      </c>
      <c r="AM3818" t="s">
        <v>764</v>
      </c>
      <c r="AN3818" t="s">
        <v>764</v>
      </c>
      <c r="AO3818" t="s">
        <v>764</v>
      </c>
    </row>
    <row r="3819" spans="1:41" x14ac:dyDescent="0.35">
      <c r="A3819">
        <v>1025012</v>
      </c>
      <c r="B3819" t="s">
        <v>740</v>
      </c>
      <c r="C3819" t="s">
        <v>741</v>
      </c>
      <c r="D3819" t="s">
        <v>408</v>
      </c>
      <c r="E3819" t="s">
        <v>426</v>
      </c>
      <c r="F3819" t="s">
        <v>869</v>
      </c>
      <c r="G3819">
        <v>2021</v>
      </c>
      <c r="H3819">
        <v>2</v>
      </c>
      <c r="I3819" t="s">
        <v>858</v>
      </c>
      <c r="J3819" s="29">
        <v>44255</v>
      </c>
      <c r="K3819" t="s">
        <v>744</v>
      </c>
      <c r="L3819" t="s">
        <v>769</v>
      </c>
      <c r="M3819" t="s">
        <v>898</v>
      </c>
      <c r="N3819" t="s">
        <v>899</v>
      </c>
      <c r="O3819" t="s">
        <v>850</v>
      </c>
      <c r="P3819" t="s">
        <v>673</v>
      </c>
      <c r="Q3819" t="s">
        <v>749</v>
      </c>
      <c r="R3819" t="s">
        <v>376</v>
      </c>
      <c r="S3819" t="s">
        <v>1042</v>
      </c>
      <c r="T3819" t="s">
        <v>751</v>
      </c>
      <c r="U3819" t="s">
        <v>752</v>
      </c>
      <c r="V3819" t="s">
        <v>753</v>
      </c>
      <c r="W3819" t="s">
        <v>427</v>
      </c>
      <c r="X3819" t="s">
        <v>1179</v>
      </c>
      <c r="Y3819" t="s">
        <v>755</v>
      </c>
      <c r="Z3819" t="s">
        <v>380</v>
      </c>
      <c r="AA3819" t="s">
        <v>1175</v>
      </c>
      <c r="AB3819" t="s">
        <v>1176</v>
      </c>
      <c r="AC3819" t="s">
        <v>758</v>
      </c>
      <c r="AD3819" t="s">
        <v>1176</v>
      </c>
      <c r="AE3819" t="s">
        <v>768</v>
      </c>
      <c r="AF3819" t="s">
        <v>882</v>
      </c>
      <c r="AG3819" t="s">
        <v>761</v>
      </c>
      <c r="AH3819" t="s">
        <v>762</v>
      </c>
      <c r="AI3819" t="s">
        <v>883</v>
      </c>
      <c r="AJ3819">
        <v>242.44</v>
      </c>
      <c r="AK3819">
        <v>0</v>
      </c>
      <c r="AL3819">
        <v>0</v>
      </c>
      <c r="AM3819" t="s">
        <v>764</v>
      </c>
      <c r="AN3819" t="s">
        <v>764</v>
      </c>
      <c r="AO3819" t="s">
        <v>764</v>
      </c>
    </row>
    <row r="3820" spans="1:41" x14ac:dyDescent="0.35">
      <c r="A3820">
        <v>1025012</v>
      </c>
      <c r="B3820" t="s">
        <v>740</v>
      </c>
      <c r="C3820" t="s">
        <v>741</v>
      </c>
      <c r="D3820" t="s">
        <v>408</v>
      </c>
      <c r="E3820" t="s">
        <v>426</v>
      </c>
      <c r="F3820" t="s">
        <v>869</v>
      </c>
      <c r="G3820">
        <v>2021</v>
      </c>
      <c r="H3820">
        <v>2</v>
      </c>
      <c r="I3820" t="s">
        <v>858</v>
      </c>
      <c r="J3820" s="29">
        <v>44255</v>
      </c>
      <c r="K3820" t="s">
        <v>744</v>
      </c>
      <c r="L3820" t="s">
        <v>769</v>
      </c>
      <c r="M3820" t="s">
        <v>898</v>
      </c>
      <c r="N3820" t="s">
        <v>899</v>
      </c>
      <c r="O3820" t="s">
        <v>850</v>
      </c>
      <c r="P3820" t="s">
        <v>673</v>
      </c>
      <c r="Q3820" t="s">
        <v>749</v>
      </c>
      <c r="R3820" t="s">
        <v>376</v>
      </c>
      <c r="S3820" t="s">
        <v>1042</v>
      </c>
      <c r="T3820" t="s">
        <v>751</v>
      </c>
      <c r="U3820" t="s">
        <v>752</v>
      </c>
      <c r="V3820" t="s">
        <v>753</v>
      </c>
      <c r="W3820" t="s">
        <v>427</v>
      </c>
      <c r="X3820" t="s">
        <v>1179</v>
      </c>
      <c r="Y3820" t="s">
        <v>755</v>
      </c>
      <c r="Z3820" t="s">
        <v>380</v>
      </c>
      <c r="AA3820" t="s">
        <v>1175</v>
      </c>
      <c r="AB3820" t="s">
        <v>1176</v>
      </c>
      <c r="AC3820" t="s">
        <v>758</v>
      </c>
      <c r="AD3820" t="s">
        <v>1176</v>
      </c>
      <c r="AE3820" t="s">
        <v>768</v>
      </c>
      <c r="AF3820" t="s">
        <v>882</v>
      </c>
      <c r="AG3820" t="s">
        <v>761</v>
      </c>
      <c r="AH3820" t="s">
        <v>762</v>
      </c>
      <c r="AI3820" t="s">
        <v>883</v>
      </c>
      <c r="AJ3820">
        <v>1850.57</v>
      </c>
      <c r="AK3820">
        <v>0</v>
      </c>
      <c r="AL3820">
        <v>0</v>
      </c>
      <c r="AM3820" t="s">
        <v>764</v>
      </c>
      <c r="AN3820" t="s">
        <v>764</v>
      </c>
      <c r="AO3820" t="s">
        <v>764</v>
      </c>
    </row>
    <row r="3821" spans="1:41" x14ac:dyDescent="0.35">
      <c r="A3821">
        <v>1025012</v>
      </c>
      <c r="B3821" t="s">
        <v>740</v>
      </c>
      <c r="C3821" t="s">
        <v>741</v>
      </c>
      <c r="D3821" t="s">
        <v>408</v>
      </c>
      <c r="E3821" t="s">
        <v>426</v>
      </c>
      <c r="F3821" t="s">
        <v>869</v>
      </c>
      <c r="G3821">
        <v>2021</v>
      </c>
      <c r="H3821">
        <v>2</v>
      </c>
      <c r="I3821" t="s">
        <v>858</v>
      </c>
      <c r="J3821" s="29">
        <v>44255</v>
      </c>
      <c r="K3821" t="s">
        <v>744</v>
      </c>
      <c r="L3821" t="s">
        <v>769</v>
      </c>
      <c r="M3821" t="s">
        <v>898</v>
      </c>
      <c r="N3821" t="s">
        <v>899</v>
      </c>
      <c r="O3821" t="s">
        <v>850</v>
      </c>
      <c r="P3821" t="s">
        <v>673</v>
      </c>
      <c r="Q3821" t="s">
        <v>749</v>
      </c>
      <c r="R3821" t="s">
        <v>376</v>
      </c>
      <c r="S3821" t="s">
        <v>1042</v>
      </c>
      <c r="T3821" t="s">
        <v>751</v>
      </c>
      <c r="U3821" t="s">
        <v>752</v>
      </c>
      <c r="V3821" t="s">
        <v>753</v>
      </c>
      <c r="W3821" t="s">
        <v>427</v>
      </c>
      <c r="X3821" t="s">
        <v>1179</v>
      </c>
      <c r="Y3821" t="s">
        <v>755</v>
      </c>
      <c r="Z3821" t="s">
        <v>380</v>
      </c>
      <c r="AA3821" t="s">
        <v>1175</v>
      </c>
      <c r="AB3821" t="s">
        <v>1176</v>
      </c>
      <c r="AC3821" t="s">
        <v>758</v>
      </c>
      <c r="AD3821" t="s">
        <v>1176</v>
      </c>
      <c r="AE3821" t="s">
        <v>768</v>
      </c>
      <c r="AF3821" t="s">
        <v>882</v>
      </c>
      <c r="AG3821" t="s">
        <v>761</v>
      </c>
      <c r="AH3821" t="s">
        <v>762</v>
      </c>
      <c r="AI3821" t="s">
        <v>883</v>
      </c>
      <c r="AJ3821">
        <v>5961.15</v>
      </c>
      <c r="AK3821">
        <v>0</v>
      </c>
      <c r="AL3821">
        <v>0</v>
      </c>
      <c r="AM3821" t="s">
        <v>764</v>
      </c>
      <c r="AN3821" t="s">
        <v>764</v>
      </c>
      <c r="AO3821" t="s">
        <v>764</v>
      </c>
    </row>
    <row r="3822" spans="1:41" x14ac:dyDescent="0.35">
      <c r="A3822">
        <v>1025012</v>
      </c>
      <c r="B3822" t="s">
        <v>740</v>
      </c>
      <c r="C3822" t="s">
        <v>741</v>
      </c>
      <c r="D3822" t="s">
        <v>408</v>
      </c>
      <c r="E3822" t="s">
        <v>426</v>
      </c>
      <c r="F3822" t="s">
        <v>869</v>
      </c>
      <c r="G3822">
        <v>2021</v>
      </c>
      <c r="H3822">
        <v>2</v>
      </c>
      <c r="I3822" t="s">
        <v>858</v>
      </c>
      <c r="J3822" s="29">
        <v>44255</v>
      </c>
      <c r="K3822" t="s">
        <v>744</v>
      </c>
      <c r="L3822" t="s">
        <v>769</v>
      </c>
      <c r="M3822" t="s">
        <v>898</v>
      </c>
      <c r="N3822" t="s">
        <v>899</v>
      </c>
      <c r="O3822" t="s">
        <v>850</v>
      </c>
      <c r="P3822" t="s">
        <v>673</v>
      </c>
      <c r="Q3822" t="s">
        <v>749</v>
      </c>
      <c r="R3822" t="s">
        <v>376</v>
      </c>
      <c r="S3822" t="s">
        <v>1042</v>
      </c>
      <c r="T3822" t="s">
        <v>751</v>
      </c>
      <c r="U3822" t="s">
        <v>752</v>
      </c>
      <c r="V3822" t="s">
        <v>753</v>
      </c>
      <c r="W3822" t="s">
        <v>427</v>
      </c>
      <c r="X3822" t="s">
        <v>1179</v>
      </c>
      <c r="Y3822" t="s">
        <v>755</v>
      </c>
      <c r="Z3822" t="s">
        <v>380</v>
      </c>
      <c r="AA3822" t="s">
        <v>1175</v>
      </c>
      <c r="AB3822" t="s">
        <v>1176</v>
      </c>
      <c r="AC3822" t="s">
        <v>758</v>
      </c>
      <c r="AD3822" t="s">
        <v>1176</v>
      </c>
      <c r="AE3822" t="s">
        <v>768</v>
      </c>
      <c r="AF3822" t="s">
        <v>882</v>
      </c>
      <c r="AG3822" t="s">
        <v>761</v>
      </c>
      <c r="AH3822" t="s">
        <v>762</v>
      </c>
      <c r="AI3822" t="s">
        <v>883</v>
      </c>
      <c r="AJ3822">
        <v>9737</v>
      </c>
      <c r="AK3822">
        <v>0</v>
      </c>
      <c r="AL3822">
        <v>0</v>
      </c>
      <c r="AM3822" t="s">
        <v>764</v>
      </c>
      <c r="AN3822" t="s">
        <v>764</v>
      </c>
      <c r="AO3822" t="s">
        <v>764</v>
      </c>
    </row>
    <row r="3823" spans="1:41" x14ac:dyDescent="0.35">
      <c r="A3823">
        <v>1025013</v>
      </c>
      <c r="B3823" t="s">
        <v>740</v>
      </c>
      <c r="C3823" t="s">
        <v>741</v>
      </c>
      <c r="D3823" t="s">
        <v>408</v>
      </c>
      <c r="E3823" t="s">
        <v>428</v>
      </c>
      <c r="F3823" t="s">
        <v>869</v>
      </c>
      <c r="G3823">
        <v>2021</v>
      </c>
      <c r="H3823">
        <v>2</v>
      </c>
      <c r="I3823" t="s">
        <v>858</v>
      </c>
      <c r="J3823" s="29">
        <v>44255</v>
      </c>
      <c r="K3823" t="s">
        <v>744</v>
      </c>
      <c r="L3823" t="s">
        <v>769</v>
      </c>
      <c r="M3823" t="s">
        <v>898</v>
      </c>
      <c r="N3823" t="s">
        <v>899</v>
      </c>
      <c r="O3823" t="s">
        <v>850</v>
      </c>
      <c r="P3823" t="s">
        <v>673</v>
      </c>
      <c r="Q3823" t="s">
        <v>749</v>
      </c>
      <c r="R3823" t="s">
        <v>376</v>
      </c>
      <c r="S3823" t="s">
        <v>1042</v>
      </c>
      <c r="T3823" t="s">
        <v>751</v>
      </c>
      <c r="U3823" t="s">
        <v>752</v>
      </c>
      <c r="V3823" t="s">
        <v>753</v>
      </c>
      <c r="W3823" t="s">
        <v>429</v>
      </c>
      <c r="X3823" t="s">
        <v>1183</v>
      </c>
      <c r="Y3823" t="s">
        <v>755</v>
      </c>
      <c r="Z3823" t="s">
        <v>380</v>
      </c>
      <c r="AA3823" t="s">
        <v>1175</v>
      </c>
      <c r="AB3823" t="s">
        <v>1176</v>
      </c>
      <c r="AC3823" t="s">
        <v>758</v>
      </c>
      <c r="AD3823" t="s">
        <v>1176</v>
      </c>
      <c r="AE3823" t="s">
        <v>768</v>
      </c>
      <c r="AF3823" t="s">
        <v>882</v>
      </c>
      <c r="AG3823" t="s">
        <v>761</v>
      </c>
      <c r="AH3823" t="s">
        <v>762</v>
      </c>
      <c r="AI3823" t="s">
        <v>883</v>
      </c>
      <c r="AJ3823">
        <v>1553.84</v>
      </c>
      <c r="AK3823">
        <v>0</v>
      </c>
      <c r="AL3823">
        <v>0</v>
      </c>
      <c r="AM3823" t="s">
        <v>764</v>
      </c>
      <c r="AN3823" t="s">
        <v>764</v>
      </c>
      <c r="AO3823" t="s">
        <v>764</v>
      </c>
    </row>
    <row r="3824" spans="1:41" x14ac:dyDescent="0.35">
      <c r="A3824">
        <v>1025013</v>
      </c>
      <c r="B3824" t="s">
        <v>740</v>
      </c>
      <c r="C3824" t="s">
        <v>741</v>
      </c>
      <c r="D3824" t="s">
        <v>408</v>
      </c>
      <c r="E3824" t="s">
        <v>428</v>
      </c>
      <c r="F3824" t="s">
        <v>869</v>
      </c>
      <c r="G3824">
        <v>2021</v>
      </c>
      <c r="H3824">
        <v>2</v>
      </c>
      <c r="I3824" t="s">
        <v>858</v>
      </c>
      <c r="J3824" s="29">
        <v>44255</v>
      </c>
      <c r="K3824" t="s">
        <v>744</v>
      </c>
      <c r="L3824" t="s">
        <v>769</v>
      </c>
      <c r="M3824" t="s">
        <v>898</v>
      </c>
      <c r="N3824" t="s">
        <v>899</v>
      </c>
      <c r="O3824" t="s">
        <v>850</v>
      </c>
      <c r="P3824" t="s">
        <v>673</v>
      </c>
      <c r="Q3824" t="s">
        <v>749</v>
      </c>
      <c r="R3824" t="s">
        <v>376</v>
      </c>
      <c r="S3824" t="s">
        <v>1042</v>
      </c>
      <c r="T3824" t="s">
        <v>751</v>
      </c>
      <c r="U3824" t="s">
        <v>752</v>
      </c>
      <c r="V3824" t="s">
        <v>753</v>
      </c>
      <c r="W3824" t="s">
        <v>429</v>
      </c>
      <c r="X3824" t="s">
        <v>1183</v>
      </c>
      <c r="Y3824" t="s">
        <v>755</v>
      </c>
      <c r="Z3824" t="s">
        <v>380</v>
      </c>
      <c r="AA3824" t="s">
        <v>1175</v>
      </c>
      <c r="AB3824" t="s">
        <v>1176</v>
      </c>
      <c r="AC3824" t="s">
        <v>758</v>
      </c>
      <c r="AD3824" t="s">
        <v>1176</v>
      </c>
      <c r="AE3824" t="s">
        <v>768</v>
      </c>
      <c r="AF3824" t="s">
        <v>882</v>
      </c>
      <c r="AG3824" t="s">
        <v>761</v>
      </c>
      <c r="AH3824" t="s">
        <v>762</v>
      </c>
      <c r="AI3824" t="s">
        <v>883</v>
      </c>
      <c r="AJ3824">
        <v>2169.4299999999998</v>
      </c>
      <c r="AK3824">
        <v>0</v>
      </c>
      <c r="AL3824">
        <v>0</v>
      </c>
      <c r="AM3824" t="s">
        <v>764</v>
      </c>
      <c r="AN3824" t="s">
        <v>764</v>
      </c>
      <c r="AO3824" t="s">
        <v>764</v>
      </c>
    </row>
    <row r="3825" spans="1:41" x14ac:dyDescent="0.35">
      <c r="A3825">
        <v>1025013</v>
      </c>
      <c r="B3825" t="s">
        <v>740</v>
      </c>
      <c r="C3825" t="s">
        <v>741</v>
      </c>
      <c r="D3825" t="s">
        <v>408</v>
      </c>
      <c r="E3825" t="s">
        <v>428</v>
      </c>
      <c r="F3825" t="s">
        <v>869</v>
      </c>
      <c r="G3825">
        <v>2021</v>
      </c>
      <c r="H3825">
        <v>2</v>
      </c>
      <c r="I3825" t="s">
        <v>858</v>
      </c>
      <c r="J3825" s="29">
        <v>44255</v>
      </c>
      <c r="K3825" t="s">
        <v>744</v>
      </c>
      <c r="L3825" t="s">
        <v>769</v>
      </c>
      <c r="M3825" t="s">
        <v>898</v>
      </c>
      <c r="N3825" t="s">
        <v>899</v>
      </c>
      <c r="O3825" t="s">
        <v>850</v>
      </c>
      <c r="P3825" t="s">
        <v>673</v>
      </c>
      <c r="Q3825" t="s">
        <v>749</v>
      </c>
      <c r="R3825" t="s">
        <v>376</v>
      </c>
      <c r="S3825" t="s">
        <v>1042</v>
      </c>
      <c r="T3825" t="s">
        <v>751</v>
      </c>
      <c r="U3825" t="s">
        <v>752</v>
      </c>
      <c r="V3825" t="s">
        <v>753</v>
      </c>
      <c r="W3825" t="s">
        <v>429</v>
      </c>
      <c r="X3825" t="s">
        <v>1183</v>
      </c>
      <c r="Y3825" t="s">
        <v>755</v>
      </c>
      <c r="Z3825" t="s">
        <v>380</v>
      </c>
      <c r="AA3825" t="s">
        <v>1175</v>
      </c>
      <c r="AB3825" t="s">
        <v>1176</v>
      </c>
      <c r="AC3825" t="s">
        <v>758</v>
      </c>
      <c r="AD3825" t="s">
        <v>1176</v>
      </c>
      <c r="AE3825" t="s">
        <v>768</v>
      </c>
      <c r="AF3825" t="s">
        <v>882</v>
      </c>
      <c r="AG3825" t="s">
        <v>761</v>
      </c>
      <c r="AH3825" t="s">
        <v>762</v>
      </c>
      <c r="AI3825" t="s">
        <v>883</v>
      </c>
      <c r="AJ3825">
        <v>5085.5600000000004</v>
      </c>
      <c r="AK3825">
        <v>0</v>
      </c>
      <c r="AL3825">
        <v>0</v>
      </c>
      <c r="AM3825" t="s">
        <v>764</v>
      </c>
      <c r="AN3825" t="s">
        <v>764</v>
      </c>
      <c r="AO3825" t="s">
        <v>764</v>
      </c>
    </row>
    <row r="3826" spans="1:41" x14ac:dyDescent="0.35">
      <c r="A3826">
        <v>1025014</v>
      </c>
      <c r="B3826" t="s">
        <v>740</v>
      </c>
      <c r="C3826" t="s">
        <v>741</v>
      </c>
      <c r="D3826" t="s">
        <v>408</v>
      </c>
      <c r="E3826" t="s">
        <v>432</v>
      </c>
      <c r="F3826" t="s">
        <v>869</v>
      </c>
      <c r="G3826">
        <v>2021</v>
      </c>
      <c r="H3826">
        <v>2</v>
      </c>
      <c r="I3826" t="s">
        <v>858</v>
      </c>
      <c r="J3826" s="29">
        <v>44255</v>
      </c>
      <c r="K3826" t="s">
        <v>744</v>
      </c>
      <c r="L3826" t="s">
        <v>769</v>
      </c>
      <c r="M3826" t="s">
        <v>898</v>
      </c>
      <c r="N3826" t="s">
        <v>899</v>
      </c>
      <c r="O3826" t="s">
        <v>850</v>
      </c>
      <c r="P3826" t="s">
        <v>673</v>
      </c>
      <c r="Q3826" t="s">
        <v>749</v>
      </c>
      <c r="R3826" t="s">
        <v>376</v>
      </c>
      <c r="S3826" t="s">
        <v>1042</v>
      </c>
      <c r="T3826" t="s">
        <v>751</v>
      </c>
      <c r="U3826" t="s">
        <v>752</v>
      </c>
      <c r="V3826" t="s">
        <v>753</v>
      </c>
      <c r="W3826" t="s">
        <v>433</v>
      </c>
      <c r="X3826" t="s">
        <v>1178</v>
      </c>
      <c r="Y3826" t="s">
        <v>755</v>
      </c>
      <c r="Z3826" t="s">
        <v>380</v>
      </c>
      <c r="AA3826" t="s">
        <v>1175</v>
      </c>
      <c r="AB3826" t="s">
        <v>1176</v>
      </c>
      <c r="AC3826" t="s">
        <v>758</v>
      </c>
      <c r="AD3826" t="s">
        <v>1176</v>
      </c>
      <c r="AE3826" t="s">
        <v>768</v>
      </c>
      <c r="AF3826" t="s">
        <v>882</v>
      </c>
      <c r="AG3826" t="s">
        <v>761</v>
      </c>
      <c r="AH3826" t="s">
        <v>762</v>
      </c>
      <c r="AI3826" t="s">
        <v>883</v>
      </c>
      <c r="AJ3826">
        <v>373.37</v>
      </c>
      <c r="AK3826">
        <v>0</v>
      </c>
      <c r="AL3826">
        <v>0</v>
      </c>
      <c r="AM3826" t="s">
        <v>764</v>
      </c>
      <c r="AN3826" t="s">
        <v>764</v>
      </c>
      <c r="AO3826" t="s">
        <v>764</v>
      </c>
    </row>
    <row r="3827" spans="1:41" x14ac:dyDescent="0.35">
      <c r="A3827">
        <v>1025014</v>
      </c>
      <c r="B3827" t="s">
        <v>740</v>
      </c>
      <c r="C3827" t="s">
        <v>741</v>
      </c>
      <c r="D3827" t="s">
        <v>408</v>
      </c>
      <c r="E3827" t="s">
        <v>432</v>
      </c>
      <c r="F3827" t="s">
        <v>869</v>
      </c>
      <c r="G3827">
        <v>2021</v>
      </c>
      <c r="H3827">
        <v>2</v>
      </c>
      <c r="I3827" t="s">
        <v>858</v>
      </c>
      <c r="J3827" s="29">
        <v>44255</v>
      </c>
      <c r="K3827" t="s">
        <v>744</v>
      </c>
      <c r="L3827" t="s">
        <v>769</v>
      </c>
      <c r="M3827" t="s">
        <v>898</v>
      </c>
      <c r="N3827" t="s">
        <v>899</v>
      </c>
      <c r="O3827" t="s">
        <v>850</v>
      </c>
      <c r="P3827" t="s">
        <v>673</v>
      </c>
      <c r="Q3827" t="s">
        <v>749</v>
      </c>
      <c r="R3827" t="s">
        <v>376</v>
      </c>
      <c r="S3827" t="s">
        <v>1042</v>
      </c>
      <c r="T3827" t="s">
        <v>751</v>
      </c>
      <c r="U3827" t="s">
        <v>752</v>
      </c>
      <c r="V3827" t="s">
        <v>753</v>
      </c>
      <c r="W3827" t="s">
        <v>433</v>
      </c>
      <c r="X3827" t="s">
        <v>1178</v>
      </c>
      <c r="Y3827" t="s">
        <v>755</v>
      </c>
      <c r="Z3827" t="s">
        <v>380</v>
      </c>
      <c r="AA3827" t="s">
        <v>1175</v>
      </c>
      <c r="AB3827" t="s">
        <v>1176</v>
      </c>
      <c r="AC3827" t="s">
        <v>758</v>
      </c>
      <c r="AD3827" t="s">
        <v>1176</v>
      </c>
      <c r="AE3827" t="s">
        <v>768</v>
      </c>
      <c r="AF3827" t="s">
        <v>882</v>
      </c>
      <c r="AG3827" t="s">
        <v>761</v>
      </c>
      <c r="AH3827" t="s">
        <v>762</v>
      </c>
      <c r="AI3827" t="s">
        <v>883</v>
      </c>
      <c r="AJ3827">
        <v>2601.02</v>
      </c>
      <c r="AK3827">
        <v>0</v>
      </c>
      <c r="AL3827">
        <v>0</v>
      </c>
      <c r="AM3827" t="s">
        <v>764</v>
      </c>
      <c r="AN3827" t="s">
        <v>764</v>
      </c>
      <c r="AO3827" t="s">
        <v>764</v>
      </c>
    </row>
    <row r="3828" spans="1:41" x14ac:dyDescent="0.35">
      <c r="A3828">
        <v>1025014</v>
      </c>
      <c r="B3828" t="s">
        <v>740</v>
      </c>
      <c r="C3828" t="s">
        <v>741</v>
      </c>
      <c r="D3828" t="s">
        <v>408</v>
      </c>
      <c r="E3828" t="s">
        <v>432</v>
      </c>
      <c r="F3828" t="s">
        <v>869</v>
      </c>
      <c r="G3828">
        <v>2021</v>
      </c>
      <c r="H3828">
        <v>2</v>
      </c>
      <c r="I3828" t="s">
        <v>858</v>
      </c>
      <c r="J3828" s="29">
        <v>44255</v>
      </c>
      <c r="K3828" t="s">
        <v>744</v>
      </c>
      <c r="L3828" t="s">
        <v>769</v>
      </c>
      <c r="M3828" t="s">
        <v>898</v>
      </c>
      <c r="N3828" t="s">
        <v>899</v>
      </c>
      <c r="O3828" t="s">
        <v>850</v>
      </c>
      <c r="P3828" t="s">
        <v>673</v>
      </c>
      <c r="Q3828" t="s">
        <v>749</v>
      </c>
      <c r="R3828" t="s">
        <v>376</v>
      </c>
      <c r="S3828" t="s">
        <v>1042</v>
      </c>
      <c r="T3828" t="s">
        <v>751</v>
      </c>
      <c r="U3828" t="s">
        <v>752</v>
      </c>
      <c r="V3828" t="s">
        <v>753</v>
      </c>
      <c r="W3828" t="s">
        <v>433</v>
      </c>
      <c r="X3828" t="s">
        <v>1178</v>
      </c>
      <c r="Y3828" t="s">
        <v>755</v>
      </c>
      <c r="Z3828" t="s">
        <v>380</v>
      </c>
      <c r="AA3828" t="s">
        <v>1175</v>
      </c>
      <c r="AB3828" t="s">
        <v>1176</v>
      </c>
      <c r="AC3828" t="s">
        <v>758</v>
      </c>
      <c r="AD3828" t="s">
        <v>1176</v>
      </c>
      <c r="AE3828" t="s">
        <v>768</v>
      </c>
      <c r="AF3828" t="s">
        <v>882</v>
      </c>
      <c r="AG3828" t="s">
        <v>761</v>
      </c>
      <c r="AH3828" t="s">
        <v>762</v>
      </c>
      <c r="AI3828" t="s">
        <v>883</v>
      </c>
      <c r="AJ3828">
        <v>2603.9699999999998</v>
      </c>
      <c r="AK3828">
        <v>0</v>
      </c>
      <c r="AL3828">
        <v>0</v>
      </c>
      <c r="AM3828" t="s">
        <v>764</v>
      </c>
      <c r="AN3828" t="s">
        <v>764</v>
      </c>
      <c r="AO3828" t="s">
        <v>764</v>
      </c>
    </row>
    <row r="3829" spans="1:41" x14ac:dyDescent="0.35">
      <c r="A3829">
        <v>1025014</v>
      </c>
      <c r="B3829" t="s">
        <v>740</v>
      </c>
      <c r="C3829" t="s">
        <v>741</v>
      </c>
      <c r="D3829" t="s">
        <v>408</v>
      </c>
      <c r="E3829" t="s">
        <v>432</v>
      </c>
      <c r="F3829" t="s">
        <v>869</v>
      </c>
      <c r="G3829">
        <v>2021</v>
      </c>
      <c r="H3829">
        <v>2</v>
      </c>
      <c r="I3829" t="s">
        <v>858</v>
      </c>
      <c r="J3829" s="29">
        <v>44255</v>
      </c>
      <c r="K3829" t="s">
        <v>744</v>
      </c>
      <c r="L3829" t="s">
        <v>769</v>
      </c>
      <c r="M3829" t="s">
        <v>898</v>
      </c>
      <c r="N3829" t="s">
        <v>899</v>
      </c>
      <c r="O3829" t="s">
        <v>850</v>
      </c>
      <c r="P3829" t="s">
        <v>673</v>
      </c>
      <c r="Q3829" t="s">
        <v>749</v>
      </c>
      <c r="R3829" t="s">
        <v>376</v>
      </c>
      <c r="S3829" t="s">
        <v>1042</v>
      </c>
      <c r="T3829" t="s">
        <v>751</v>
      </c>
      <c r="U3829" t="s">
        <v>752</v>
      </c>
      <c r="V3829" t="s">
        <v>753</v>
      </c>
      <c r="W3829" t="s">
        <v>433</v>
      </c>
      <c r="X3829" t="s">
        <v>1178</v>
      </c>
      <c r="Y3829" t="s">
        <v>755</v>
      </c>
      <c r="Z3829" t="s">
        <v>380</v>
      </c>
      <c r="AA3829" t="s">
        <v>1175</v>
      </c>
      <c r="AB3829" t="s">
        <v>1176</v>
      </c>
      <c r="AC3829" t="s">
        <v>758</v>
      </c>
      <c r="AD3829" t="s">
        <v>1176</v>
      </c>
      <c r="AE3829" t="s">
        <v>768</v>
      </c>
      <c r="AF3829" t="s">
        <v>882</v>
      </c>
      <c r="AG3829" t="s">
        <v>761</v>
      </c>
      <c r="AH3829" t="s">
        <v>762</v>
      </c>
      <c r="AI3829" t="s">
        <v>883</v>
      </c>
      <c r="AJ3829">
        <v>3597.69</v>
      </c>
      <c r="AK3829">
        <v>0</v>
      </c>
      <c r="AL3829">
        <v>0</v>
      </c>
      <c r="AM3829" t="s">
        <v>764</v>
      </c>
      <c r="AN3829" t="s">
        <v>764</v>
      </c>
      <c r="AO3829" t="s">
        <v>764</v>
      </c>
    </row>
    <row r="3830" spans="1:41" x14ac:dyDescent="0.35">
      <c r="A3830">
        <v>1025015</v>
      </c>
      <c r="B3830" t="s">
        <v>740</v>
      </c>
      <c r="C3830" t="s">
        <v>741</v>
      </c>
      <c r="D3830" t="s">
        <v>408</v>
      </c>
      <c r="E3830" t="s">
        <v>434</v>
      </c>
      <c r="F3830" t="s">
        <v>869</v>
      </c>
      <c r="G3830">
        <v>2021</v>
      </c>
      <c r="H3830">
        <v>2</v>
      </c>
      <c r="I3830" t="s">
        <v>858</v>
      </c>
      <c r="J3830" s="29">
        <v>44255</v>
      </c>
      <c r="K3830" t="s">
        <v>744</v>
      </c>
      <c r="L3830" t="s">
        <v>769</v>
      </c>
      <c r="M3830" t="s">
        <v>898</v>
      </c>
      <c r="N3830" t="s">
        <v>899</v>
      </c>
      <c r="O3830" t="s">
        <v>850</v>
      </c>
      <c r="P3830" t="s">
        <v>673</v>
      </c>
      <c r="Q3830" t="s">
        <v>749</v>
      </c>
      <c r="R3830" t="s">
        <v>376</v>
      </c>
      <c r="S3830" t="s">
        <v>1042</v>
      </c>
      <c r="T3830" t="s">
        <v>751</v>
      </c>
      <c r="U3830" t="s">
        <v>752</v>
      </c>
      <c r="V3830" t="s">
        <v>753</v>
      </c>
      <c r="W3830" t="s">
        <v>435</v>
      </c>
      <c r="X3830" t="s">
        <v>1182</v>
      </c>
      <c r="Y3830" t="s">
        <v>755</v>
      </c>
      <c r="Z3830" t="s">
        <v>380</v>
      </c>
      <c r="AA3830" t="s">
        <v>1175</v>
      </c>
      <c r="AB3830" t="s">
        <v>1176</v>
      </c>
      <c r="AC3830" t="s">
        <v>758</v>
      </c>
      <c r="AD3830" t="s">
        <v>1176</v>
      </c>
      <c r="AE3830" t="s">
        <v>768</v>
      </c>
      <c r="AF3830" t="s">
        <v>882</v>
      </c>
      <c r="AG3830" t="s">
        <v>761</v>
      </c>
      <c r="AH3830" t="s">
        <v>762</v>
      </c>
      <c r="AI3830" t="s">
        <v>883</v>
      </c>
      <c r="AJ3830">
        <v>67.260000000000005</v>
      </c>
      <c r="AK3830">
        <v>0</v>
      </c>
      <c r="AL3830">
        <v>0</v>
      </c>
      <c r="AM3830" t="s">
        <v>764</v>
      </c>
      <c r="AN3830" t="s">
        <v>764</v>
      </c>
      <c r="AO3830" t="s">
        <v>764</v>
      </c>
    </row>
    <row r="3831" spans="1:41" x14ac:dyDescent="0.35">
      <c r="A3831">
        <v>1025015</v>
      </c>
      <c r="B3831" t="s">
        <v>740</v>
      </c>
      <c r="C3831" t="s">
        <v>741</v>
      </c>
      <c r="D3831" t="s">
        <v>408</v>
      </c>
      <c r="E3831" t="s">
        <v>434</v>
      </c>
      <c r="F3831" t="s">
        <v>869</v>
      </c>
      <c r="G3831">
        <v>2021</v>
      </c>
      <c r="H3831">
        <v>2</v>
      </c>
      <c r="I3831" t="s">
        <v>858</v>
      </c>
      <c r="J3831" s="29">
        <v>44255</v>
      </c>
      <c r="K3831" t="s">
        <v>744</v>
      </c>
      <c r="L3831" t="s">
        <v>769</v>
      </c>
      <c r="M3831" t="s">
        <v>898</v>
      </c>
      <c r="N3831" t="s">
        <v>899</v>
      </c>
      <c r="O3831" t="s">
        <v>850</v>
      </c>
      <c r="P3831" t="s">
        <v>673</v>
      </c>
      <c r="Q3831" t="s">
        <v>749</v>
      </c>
      <c r="R3831" t="s">
        <v>376</v>
      </c>
      <c r="S3831" t="s">
        <v>1042</v>
      </c>
      <c r="T3831" t="s">
        <v>751</v>
      </c>
      <c r="U3831" t="s">
        <v>752</v>
      </c>
      <c r="V3831" t="s">
        <v>753</v>
      </c>
      <c r="W3831" t="s">
        <v>435</v>
      </c>
      <c r="X3831" t="s">
        <v>1182</v>
      </c>
      <c r="Y3831" t="s">
        <v>755</v>
      </c>
      <c r="Z3831" t="s">
        <v>380</v>
      </c>
      <c r="AA3831" t="s">
        <v>1175</v>
      </c>
      <c r="AB3831" t="s">
        <v>1176</v>
      </c>
      <c r="AC3831" t="s">
        <v>758</v>
      </c>
      <c r="AD3831" t="s">
        <v>1176</v>
      </c>
      <c r="AE3831" t="s">
        <v>768</v>
      </c>
      <c r="AF3831" t="s">
        <v>882</v>
      </c>
      <c r="AG3831" t="s">
        <v>761</v>
      </c>
      <c r="AH3831" t="s">
        <v>762</v>
      </c>
      <c r="AI3831" t="s">
        <v>883</v>
      </c>
      <c r="AJ3831">
        <v>125.15</v>
      </c>
      <c r="AK3831">
        <v>0</v>
      </c>
      <c r="AL3831">
        <v>0</v>
      </c>
      <c r="AM3831" t="s">
        <v>764</v>
      </c>
      <c r="AN3831" t="s">
        <v>764</v>
      </c>
      <c r="AO3831" t="s">
        <v>764</v>
      </c>
    </row>
    <row r="3832" spans="1:41" x14ac:dyDescent="0.35">
      <c r="A3832">
        <v>1025015</v>
      </c>
      <c r="B3832" t="s">
        <v>740</v>
      </c>
      <c r="C3832" t="s">
        <v>741</v>
      </c>
      <c r="D3832" t="s">
        <v>408</v>
      </c>
      <c r="E3832" t="s">
        <v>434</v>
      </c>
      <c r="F3832" t="s">
        <v>869</v>
      </c>
      <c r="G3832">
        <v>2021</v>
      </c>
      <c r="H3832">
        <v>2</v>
      </c>
      <c r="I3832" t="s">
        <v>858</v>
      </c>
      <c r="J3832" s="29">
        <v>44255</v>
      </c>
      <c r="K3832" t="s">
        <v>744</v>
      </c>
      <c r="L3832" t="s">
        <v>769</v>
      </c>
      <c r="M3832" t="s">
        <v>898</v>
      </c>
      <c r="N3832" t="s">
        <v>899</v>
      </c>
      <c r="O3832" t="s">
        <v>850</v>
      </c>
      <c r="P3832" t="s">
        <v>673</v>
      </c>
      <c r="Q3832" t="s">
        <v>749</v>
      </c>
      <c r="R3832" t="s">
        <v>376</v>
      </c>
      <c r="S3832" t="s">
        <v>1042</v>
      </c>
      <c r="T3832" t="s">
        <v>751</v>
      </c>
      <c r="U3832" t="s">
        <v>752</v>
      </c>
      <c r="V3832" t="s">
        <v>753</v>
      </c>
      <c r="W3832" t="s">
        <v>435</v>
      </c>
      <c r="X3832" t="s">
        <v>1182</v>
      </c>
      <c r="Y3832" t="s">
        <v>755</v>
      </c>
      <c r="Z3832" t="s">
        <v>380</v>
      </c>
      <c r="AA3832" t="s">
        <v>1175</v>
      </c>
      <c r="AB3832" t="s">
        <v>1176</v>
      </c>
      <c r="AC3832" t="s">
        <v>758</v>
      </c>
      <c r="AD3832" t="s">
        <v>1176</v>
      </c>
      <c r="AE3832" t="s">
        <v>768</v>
      </c>
      <c r="AF3832" t="s">
        <v>882</v>
      </c>
      <c r="AG3832" t="s">
        <v>761</v>
      </c>
      <c r="AH3832" t="s">
        <v>762</v>
      </c>
      <c r="AI3832" t="s">
        <v>883</v>
      </c>
      <c r="AJ3832">
        <v>5233.3</v>
      </c>
      <c r="AK3832">
        <v>0</v>
      </c>
      <c r="AL3832">
        <v>0</v>
      </c>
      <c r="AM3832" t="s">
        <v>764</v>
      </c>
      <c r="AN3832" t="s">
        <v>764</v>
      </c>
      <c r="AO3832" t="s">
        <v>764</v>
      </c>
    </row>
    <row r="3833" spans="1:41" x14ac:dyDescent="0.35">
      <c r="A3833">
        <v>1025024</v>
      </c>
      <c r="B3833" t="s">
        <v>740</v>
      </c>
      <c r="C3833" t="s">
        <v>741</v>
      </c>
      <c r="D3833" t="s">
        <v>408</v>
      </c>
      <c r="E3833" t="s">
        <v>452</v>
      </c>
      <c r="F3833" t="s">
        <v>869</v>
      </c>
      <c r="G3833">
        <v>2021</v>
      </c>
      <c r="H3833">
        <v>2</v>
      </c>
      <c r="I3833" t="s">
        <v>858</v>
      </c>
      <c r="J3833" s="29">
        <v>44255</v>
      </c>
      <c r="K3833" t="s">
        <v>744</v>
      </c>
      <c r="L3833" t="s">
        <v>769</v>
      </c>
      <c r="M3833" t="s">
        <v>898</v>
      </c>
      <c r="N3833" t="s">
        <v>899</v>
      </c>
      <c r="O3833" t="s">
        <v>850</v>
      </c>
      <c r="P3833" t="s">
        <v>673</v>
      </c>
      <c r="Q3833" t="s">
        <v>749</v>
      </c>
      <c r="R3833" t="s">
        <v>376</v>
      </c>
      <c r="S3833" t="s">
        <v>1042</v>
      </c>
      <c r="T3833" t="s">
        <v>751</v>
      </c>
      <c r="U3833" t="s">
        <v>752</v>
      </c>
      <c r="V3833" t="s">
        <v>753</v>
      </c>
      <c r="W3833" t="s">
        <v>453</v>
      </c>
      <c r="X3833" t="s">
        <v>1188</v>
      </c>
      <c r="Y3833" t="s">
        <v>755</v>
      </c>
      <c r="Z3833" t="s">
        <v>380</v>
      </c>
      <c r="AA3833" t="s">
        <v>1175</v>
      </c>
      <c r="AB3833" t="s">
        <v>1176</v>
      </c>
      <c r="AC3833" t="s">
        <v>758</v>
      </c>
      <c r="AD3833" t="s">
        <v>1176</v>
      </c>
      <c r="AE3833" t="s">
        <v>768</v>
      </c>
      <c r="AF3833" t="s">
        <v>882</v>
      </c>
      <c r="AG3833" t="s">
        <v>761</v>
      </c>
      <c r="AH3833" t="s">
        <v>762</v>
      </c>
      <c r="AI3833" t="s">
        <v>883</v>
      </c>
      <c r="AJ3833">
        <v>1592.46</v>
      </c>
      <c r="AK3833">
        <v>0</v>
      </c>
      <c r="AL3833">
        <v>0</v>
      </c>
      <c r="AM3833" t="s">
        <v>764</v>
      </c>
      <c r="AN3833" t="s">
        <v>764</v>
      </c>
      <c r="AO3833" t="s">
        <v>764</v>
      </c>
    </row>
    <row r="3834" spans="1:41" x14ac:dyDescent="0.35">
      <c r="A3834">
        <v>1025026</v>
      </c>
      <c r="B3834" t="s">
        <v>740</v>
      </c>
      <c r="C3834" t="s">
        <v>741</v>
      </c>
      <c r="D3834" t="s">
        <v>408</v>
      </c>
      <c r="E3834" t="s">
        <v>458</v>
      </c>
      <c r="F3834" t="s">
        <v>869</v>
      </c>
      <c r="G3834">
        <v>2021</v>
      </c>
      <c r="H3834">
        <v>2</v>
      </c>
      <c r="I3834" t="s">
        <v>858</v>
      </c>
      <c r="J3834" s="29">
        <v>44255</v>
      </c>
      <c r="K3834" t="s">
        <v>744</v>
      </c>
      <c r="L3834" t="s">
        <v>769</v>
      </c>
      <c r="M3834" t="s">
        <v>898</v>
      </c>
      <c r="N3834" t="s">
        <v>899</v>
      </c>
      <c r="O3834" t="s">
        <v>850</v>
      </c>
      <c r="P3834" t="s">
        <v>673</v>
      </c>
      <c r="Q3834" t="s">
        <v>749</v>
      </c>
      <c r="R3834" t="s">
        <v>376</v>
      </c>
      <c r="S3834" t="s">
        <v>1042</v>
      </c>
      <c r="T3834" t="s">
        <v>751</v>
      </c>
      <c r="U3834" t="s">
        <v>752</v>
      </c>
      <c r="V3834" t="s">
        <v>753</v>
      </c>
      <c r="W3834" t="s">
        <v>459</v>
      </c>
      <c r="X3834" t="s">
        <v>1187</v>
      </c>
      <c r="Y3834" t="s">
        <v>755</v>
      </c>
      <c r="Z3834" t="s">
        <v>380</v>
      </c>
      <c r="AA3834" t="s">
        <v>1175</v>
      </c>
      <c r="AB3834" t="s">
        <v>1176</v>
      </c>
      <c r="AC3834" t="s">
        <v>758</v>
      </c>
      <c r="AD3834" t="s">
        <v>1176</v>
      </c>
      <c r="AE3834" t="s">
        <v>768</v>
      </c>
      <c r="AF3834" t="s">
        <v>882</v>
      </c>
      <c r="AG3834" t="s">
        <v>761</v>
      </c>
      <c r="AH3834" t="s">
        <v>762</v>
      </c>
      <c r="AI3834" t="s">
        <v>883</v>
      </c>
      <c r="AJ3834">
        <v>3355.17</v>
      </c>
      <c r="AK3834">
        <v>0</v>
      </c>
      <c r="AL3834">
        <v>0</v>
      </c>
      <c r="AM3834" t="s">
        <v>764</v>
      </c>
      <c r="AN3834" t="s">
        <v>764</v>
      </c>
      <c r="AO3834" t="s">
        <v>764</v>
      </c>
    </row>
    <row r="3835" spans="1:41" x14ac:dyDescent="0.35">
      <c r="A3835">
        <v>1025029</v>
      </c>
      <c r="B3835" t="s">
        <v>740</v>
      </c>
      <c r="C3835" t="s">
        <v>741</v>
      </c>
      <c r="D3835" t="s">
        <v>408</v>
      </c>
      <c r="E3835" t="s">
        <v>466</v>
      </c>
      <c r="F3835" t="s">
        <v>869</v>
      </c>
      <c r="G3835">
        <v>2021</v>
      </c>
      <c r="H3835">
        <v>2</v>
      </c>
      <c r="I3835" t="s">
        <v>858</v>
      </c>
      <c r="J3835" s="29">
        <v>44255</v>
      </c>
      <c r="K3835" t="s">
        <v>744</v>
      </c>
      <c r="L3835" t="s">
        <v>769</v>
      </c>
      <c r="M3835" t="s">
        <v>898</v>
      </c>
      <c r="N3835" t="s">
        <v>899</v>
      </c>
      <c r="O3835" t="s">
        <v>850</v>
      </c>
      <c r="P3835" t="s">
        <v>673</v>
      </c>
      <c r="Q3835" t="s">
        <v>749</v>
      </c>
      <c r="R3835" t="s">
        <v>376</v>
      </c>
      <c r="S3835" t="s">
        <v>1042</v>
      </c>
      <c r="T3835" t="s">
        <v>751</v>
      </c>
      <c r="U3835" t="s">
        <v>752</v>
      </c>
      <c r="V3835" t="s">
        <v>753</v>
      </c>
      <c r="W3835" t="s">
        <v>467</v>
      </c>
      <c r="X3835" t="s">
        <v>1177</v>
      </c>
      <c r="Y3835" t="s">
        <v>755</v>
      </c>
      <c r="Z3835" t="s">
        <v>380</v>
      </c>
      <c r="AA3835" t="s">
        <v>1175</v>
      </c>
      <c r="AB3835" t="s">
        <v>1176</v>
      </c>
      <c r="AC3835" t="s">
        <v>758</v>
      </c>
      <c r="AD3835" t="s">
        <v>1176</v>
      </c>
      <c r="AE3835" t="s">
        <v>768</v>
      </c>
      <c r="AF3835" t="s">
        <v>882</v>
      </c>
      <c r="AG3835" t="s">
        <v>761</v>
      </c>
      <c r="AH3835" t="s">
        <v>762</v>
      </c>
      <c r="AI3835" t="s">
        <v>883</v>
      </c>
      <c r="AJ3835">
        <v>95.22</v>
      </c>
      <c r="AK3835">
        <v>0</v>
      </c>
      <c r="AL3835">
        <v>0</v>
      </c>
      <c r="AM3835" t="s">
        <v>764</v>
      </c>
      <c r="AN3835" t="s">
        <v>764</v>
      </c>
      <c r="AO3835" t="s">
        <v>764</v>
      </c>
    </row>
    <row r="3836" spans="1:41" x14ac:dyDescent="0.35">
      <c r="A3836">
        <v>1025029</v>
      </c>
      <c r="B3836" t="s">
        <v>740</v>
      </c>
      <c r="C3836" t="s">
        <v>741</v>
      </c>
      <c r="D3836" t="s">
        <v>408</v>
      </c>
      <c r="E3836" t="s">
        <v>466</v>
      </c>
      <c r="F3836" t="s">
        <v>869</v>
      </c>
      <c r="G3836">
        <v>2021</v>
      </c>
      <c r="H3836">
        <v>2</v>
      </c>
      <c r="I3836" t="s">
        <v>858</v>
      </c>
      <c r="J3836" s="29">
        <v>44255</v>
      </c>
      <c r="K3836" t="s">
        <v>744</v>
      </c>
      <c r="L3836" t="s">
        <v>769</v>
      </c>
      <c r="M3836" t="s">
        <v>898</v>
      </c>
      <c r="N3836" t="s">
        <v>899</v>
      </c>
      <c r="O3836" t="s">
        <v>850</v>
      </c>
      <c r="P3836" t="s">
        <v>673</v>
      </c>
      <c r="Q3836" t="s">
        <v>749</v>
      </c>
      <c r="R3836" t="s">
        <v>376</v>
      </c>
      <c r="S3836" t="s">
        <v>1042</v>
      </c>
      <c r="T3836" t="s">
        <v>751</v>
      </c>
      <c r="U3836" t="s">
        <v>752</v>
      </c>
      <c r="V3836" t="s">
        <v>753</v>
      </c>
      <c r="W3836" t="s">
        <v>467</v>
      </c>
      <c r="X3836" t="s">
        <v>1177</v>
      </c>
      <c r="Y3836" t="s">
        <v>755</v>
      </c>
      <c r="Z3836" t="s">
        <v>380</v>
      </c>
      <c r="AA3836" t="s">
        <v>1175</v>
      </c>
      <c r="AB3836" t="s">
        <v>1176</v>
      </c>
      <c r="AC3836" t="s">
        <v>758</v>
      </c>
      <c r="AD3836" t="s">
        <v>1176</v>
      </c>
      <c r="AE3836" t="s">
        <v>768</v>
      </c>
      <c r="AF3836" t="s">
        <v>882</v>
      </c>
      <c r="AG3836" t="s">
        <v>761</v>
      </c>
      <c r="AH3836" t="s">
        <v>762</v>
      </c>
      <c r="AI3836" t="s">
        <v>883</v>
      </c>
      <c r="AJ3836">
        <v>807.66</v>
      </c>
      <c r="AK3836">
        <v>0</v>
      </c>
      <c r="AL3836">
        <v>0</v>
      </c>
      <c r="AM3836" t="s">
        <v>764</v>
      </c>
      <c r="AN3836" t="s">
        <v>764</v>
      </c>
      <c r="AO3836" t="s">
        <v>764</v>
      </c>
    </row>
    <row r="3837" spans="1:41" x14ac:dyDescent="0.35">
      <c r="A3837">
        <v>1025029</v>
      </c>
      <c r="B3837" t="s">
        <v>740</v>
      </c>
      <c r="C3837" t="s">
        <v>741</v>
      </c>
      <c r="D3837" t="s">
        <v>408</v>
      </c>
      <c r="E3837" t="s">
        <v>466</v>
      </c>
      <c r="F3837" t="s">
        <v>869</v>
      </c>
      <c r="G3837">
        <v>2021</v>
      </c>
      <c r="H3837">
        <v>2</v>
      </c>
      <c r="I3837" t="s">
        <v>858</v>
      </c>
      <c r="J3837" s="29">
        <v>44255</v>
      </c>
      <c r="K3837" t="s">
        <v>744</v>
      </c>
      <c r="L3837" t="s">
        <v>769</v>
      </c>
      <c r="M3837" t="s">
        <v>898</v>
      </c>
      <c r="N3837" t="s">
        <v>899</v>
      </c>
      <c r="O3837" t="s">
        <v>850</v>
      </c>
      <c r="P3837" t="s">
        <v>673</v>
      </c>
      <c r="Q3837" t="s">
        <v>749</v>
      </c>
      <c r="R3837" t="s">
        <v>376</v>
      </c>
      <c r="S3837" t="s">
        <v>1042</v>
      </c>
      <c r="T3837" t="s">
        <v>751</v>
      </c>
      <c r="U3837" t="s">
        <v>752</v>
      </c>
      <c r="V3837" t="s">
        <v>753</v>
      </c>
      <c r="W3837" t="s">
        <v>467</v>
      </c>
      <c r="X3837" t="s">
        <v>1177</v>
      </c>
      <c r="Y3837" t="s">
        <v>755</v>
      </c>
      <c r="Z3837" t="s">
        <v>380</v>
      </c>
      <c r="AA3837" t="s">
        <v>1175</v>
      </c>
      <c r="AB3837" t="s">
        <v>1176</v>
      </c>
      <c r="AC3837" t="s">
        <v>758</v>
      </c>
      <c r="AD3837" t="s">
        <v>1176</v>
      </c>
      <c r="AE3837" t="s">
        <v>768</v>
      </c>
      <c r="AF3837" t="s">
        <v>882</v>
      </c>
      <c r="AG3837" t="s">
        <v>761</v>
      </c>
      <c r="AH3837" t="s">
        <v>762</v>
      </c>
      <c r="AI3837" t="s">
        <v>883</v>
      </c>
      <c r="AJ3837">
        <v>1649.04</v>
      </c>
      <c r="AK3837">
        <v>0</v>
      </c>
      <c r="AL3837">
        <v>0</v>
      </c>
      <c r="AM3837" t="s">
        <v>764</v>
      </c>
      <c r="AN3837" t="s">
        <v>764</v>
      </c>
      <c r="AO3837" t="s">
        <v>764</v>
      </c>
    </row>
    <row r="3838" spans="1:41" x14ac:dyDescent="0.35">
      <c r="A3838">
        <v>1025029</v>
      </c>
      <c r="B3838" t="s">
        <v>740</v>
      </c>
      <c r="C3838" t="s">
        <v>741</v>
      </c>
      <c r="D3838" t="s">
        <v>408</v>
      </c>
      <c r="E3838" t="s">
        <v>466</v>
      </c>
      <c r="F3838" t="s">
        <v>869</v>
      </c>
      <c r="G3838">
        <v>2021</v>
      </c>
      <c r="H3838">
        <v>2</v>
      </c>
      <c r="I3838" t="s">
        <v>858</v>
      </c>
      <c r="J3838" s="29">
        <v>44255</v>
      </c>
      <c r="K3838" t="s">
        <v>744</v>
      </c>
      <c r="L3838" t="s">
        <v>769</v>
      </c>
      <c r="M3838" t="s">
        <v>898</v>
      </c>
      <c r="N3838" t="s">
        <v>899</v>
      </c>
      <c r="O3838" t="s">
        <v>850</v>
      </c>
      <c r="P3838" t="s">
        <v>673</v>
      </c>
      <c r="Q3838" t="s">
        <v>749</v>
      </c>
      <c r="R3838" t="s">
        <v>376</v>
      </c>
      <c r="S3838" t="s">
        <v>1042</v>
      </c>
      <c r="T3838" t="s">
        <v>751</v>
      </c>
      <c r="U3838" t="s">
        <v>752</v>
      </c>
      <c r="V3838" t="s">
        <v>753</v>
      </c>
      <c r="W3838" t="s">
        <v>467</v>
      </c>
      <c r="X3838" t="s">
        <v>1177</v>
      </c>
      <c r="Y3838" t="s">
        <v>755</v>
      </c>
      <c r="Z3838" t="s">
        <v>380</v>
      </c>
      <c r="AA3838" t="s">
        <v>1175</v>
      </c>
      <c r="AB3838" t="s">
        <v>1176</v>
      </c>
      <c r="AC3838" t="s">
        <v>758</v>
      </c>
      <c r="AD3838" t="s">
        <v>1176</v>
      </c>
      <c r="AE3838" t="s">
        <v>768</v>
      </c>
      <c r="AF3838" t="s">
        <v>882</v>
      </c>
      <c r="AG3838" t="s">
        <v>761</v>
      </c>
      <c r="AH3838" t="s">
        <v>762</v>
      </c>
      <c r="AI3838" t="s">
        <v>883</v>
      </c>
      <c r="AJ3838">
        <v>3884.88</v>
      </c>
      <c r="AK3838">
        <v>0</v>
      </c>
      <c r="AL3838">
        <v>0</v>
      </c>
      <c r="AM3838" t="s">
        <v>764</v>
      </c>
      <c r="AN3838" t="s">
        <v>764</v>
      </c>
      <c r="AO3838" t="s">
        <v>764</v>
      </c>
    </row>
    <row r="3839" spans="1:41" x14ac:dyDescent="0.35">
      <c r="A3839">
        <v>1025029</v>
      </c>
      <c r="B3839" t="s">
        <v>740</v>
      </c>
      <c r="C3839" t="s">
        <v>741</v>
      </c>
      <c r="D3839" t="s">
        <v>408</v>
      </c>
      <c r="E3839" t="s">
        <v>466</v>
      </c>
      <c r="F3839" t="s">
        <v>869</v>
      </c>
      <c r="G3839">
        <v>2021</v>
      </c>
      <c r="H3839">
        <v>2</v>
      </c>
      <c r="I3839" t="s">
        <v>858</v>
      </c>
      <c r="J3839" s="29">
        <v>44255</v>
      </c>
      <c r="K3839" t="s">
        <v>744</v>
      </c>
      <c r="L3839" t="s">
        <v>769</v>
      </c>
      <c r="M3839" t="s">
        <v>898</v>
      </c>
      <c r="N3839" t="s">
        <v>899</v>
      </c>
      <c r="O3839" t="s">
        <v>850</v>
      </c>
      <c r="P3839" t="s">
        <v>673</v>
      </c>
      <c r="Q3839" t="s">
        <v>749</v>
      </c>
      <c r="R3839" t="s">
        <v>376</v>
      </c>
      <c r="S3839" t="s">
        <v>1042</v>
      </c>
      <c r="T3839" t="s">
        <v>751</v>
      </c>
      <c r="U3839" t="s">
        <v>752</v>
      </c>
      <c r="V3839" t="s">
        <v>753</v>
      </c>
      <c r="W3839" t="s">
        <v>467</v>
      </c>
      <c r="X3839" t="s">
        <v>1177</v>
      </c>
      <c r="Y3839" t="s">
        <v>755</v>
      </c>
      <c r="Z3839" t="s">
        <v>380</v>
      </c>
      <c r="AA3839" t="s">
        <v>1175</v>
      </c>
      <c r="AB3839" t="s">
        <v>1176</v>
      </c>
      <c r="AC3839" t="s">
        <v>758</v>
      </c>
      <c r="AD3839" t="s">
        <v>1176</v>
      </c>
      <c r="AE3839" t="s">
        <v>768</v>
      </c>
      <c r="AF3839" t="s">
        <v>882</v>
      </c>
      <c r="AG3839" t="s">
        <v>761</v>
      </c>
      <c r="AH3839" t="s">
        <v>762</v>
      </c>
      <c r="AI3839" t="s">
        <v>883</v>
      </c>
      <c r="AJ3839">
        <v>10760.11</v>
      </c>
      <c r="AK3839">
        <v>0</v>
      </c>
      <c r="AL3839">
        <v>0</v>
      </c>
      <c r="AM3839" t="s">
        <v>764</v>
      </c>
      <c r="AN3839" t="s">
        <v>764</v>
      </c>
      <c r="AO3839" t="s">
        <v>764</v>
      </c>
    </row>
    <row r="3840" spans="1:41" x14ac:dyDescent="0.35">
      <c r="A3840">
        <v>1025029</v>
      </c>
      <c r="B3840" t="s">
        <v>740</v>
      </c>
      <c r="C3840" t="s">
        <v>741</v>
      </c>
      <c r="D3840" t="s">
        <v>408</v>
      </c>
      <c r="E3840" t="s">
        <v>466</v>
      </c>
      <c r="F3840" t="s">
        <v>869</v>
      </c>
      <c r="G3840">
        <v>2021</v>
      </c>
      <c r="H3840">
        <v>2</v>
      </c>
      <c r="I3840" t="s">
        <v>858</v>
      </c>
      <c r="J3840" s="29">
        <v>44255</v>
      </c>
      <c r="K3840" t="s">
        <v>744</v>
      </c>
      <c r="L3840" t="s">
        <v>769</v>
      </c>
      <c r="M3840" t="s">
        <v>898</v>
      </c>
      <c r="N3840" t="s">
        <v>899</v>
      </c>
      <c r="O3840" t="s">
        <v>850</v>
      </c>
      <c r="P3840" t="s">
        <v>673</v>
      </c>
      <c r="Q3840" t="s">
        <v>749</v>
      </c>
      <c r="R3840" t="s">
        <v>376</v>
      </c>
      <c r="S3840" t="s">
        <v>1042</v>
      </c>
      <c r="T3840" t="s">
        <v>751</v>
      </c>
      <c r="U3840" t="s">
        <v>752</v>
      </c>
      <c r="V3840" t="s">
        <v>753</v>
      </c>
      <c r="W3840" t="s">
        <v>467</v>
      </c>
      <c r="X3840" t="s">
        <v>1177</v>
      </c>
      <c r="Y3840" t="s">
        <v>755</v>
      </c>
      <c r="Z3840" t="s">
        <v>380</v>
      </c>
      <c r="AA3840" t="s">
        <v>1175</v>
      </c>
      <c r="AB3840" t="s">
        <v>1176</v>
      </c>
      <c r="AC3840" t="s">
        <v>758</v>
      </c>
      <c r="AD3840" t="s">
        <v>1176</v>
      </c>
      <c r="AE3840" t="s">
        <v>768</v>
      </c>
      <c r="AF3840" t="s">
        <v>882</v>
      </c>
      <c r="AG3840" t="s">
        <v>761</v>
      </c>
      <c r="AH3840" t="s">
        <v>762</v>
      </c>
      <c r="AI3840" t="s">
        <v>883</v>
      </c>
      <c r="AJ3840">
        <v>11164.21</v>
      </c>
      <c r="AK3840">
        <v>0</v>
      </c>
      <c r="AL3840">
        <v>0</v>
      </c>
      <c r="AM3840" t="s">
        <v>764</v>
      </c>
      <c r="AN3840" t="s">
        <v>764</v>
      </c>
      <c r="AO3840" t="s">
        <v>764</v>
      </c>
    </row>
    <row r="3841" spans="1:41" x14ac:dyDescent="0.35">
      <c r="A3841">
        <v>1025030</v>
      </c>
      <c r="B3841" t="s">
        <v>740</v>
      </c>
      <c r="C3841" t="s">
        <v>741</v>
      </c>
      <c r="D3841" t="s">
        <v>408</v>
      </c>
      <c r="E3841" t="s">
        <v>468</v>
      </c>
      <c r="F3841" t="s">
        <v>869</v>
      </c>
      <c r="G3841">
        <v>2021</v>
      </c>
      <c r="H3841">
        <v>2</v>
      </c>
      <c r="I3841" t="s">
        <v>858</v>
      </c>
      <c r="J3841" s="29">
        <v>44255</v>
      </c>
      <c r="K3841" t="s">
        <v>744</v>
      </c>
      <c r="L3841" t="s">
        <v>769</v>
      </c>
      <c r="M3841" t="s">
        <v>898</v>
      </c>
      <c r="N3841" t="s">
        <v>899</v>
      </c>
      <c r="O3841" t="s">
        <v>850</v>
      </c>
      <c r="P3841" t="s">
        <v>673</v>
      </c>
      <c r="Q3841" t="s">
        <v>749</v>
      </c>
      <c r="R3841" t="s">
        <v>376</v>
      </c>
      <c r="S3841" t="s">
        <v>1042</v>
      </c>
      <c r="T3841" t="s">
        <v>751</v>
      </c>
      <c r="U3841" t="s">
        <v>752</v>
      </c>
      <c r="V3841" t="s">
        <v>753</v>
      </c>
      <c r="W3841" t="s">
        <v>469</v>
      </c>
      <c r="X3841" t="s">
        <v>1174</v>
      </c>
      <c r="Y3841" t="s">
        <v>755</v>
      </c>
      <c r="Z3841" t="s">
        <v>380</v>
      </c>
      <c r="AA3841" t="s">
        <v>1175</v>
      </c>
      <c r="AB3841" t="s">
        <v>1176</v>
      </c>
      <c r="AC3841" t="s">
        <v>758</v>
      </c>
      <c r="AD3841" t="s">
        <v>1176</v>
      </c>
      <c r="AE3841" t="s">
        <v>768</v>
      </c>
      <c r="AF3841" t="s">
        <v>882</v>
      </c>
      <c r="AG3841" t="s">
        <v>761</v>
      </c>
      <c r="AH3841" t="s">
        <v>762</v>
      </c>
      <c r="AI3841" t="s">
        <v>883</v>
      </c>
      <c r="AJ3841">
        <v>587.1</v>
      </c>
      <c r="AK3841">
        <v>0</v>
      </c>
      <c r="AL3841">
        <v>0</v>
      </c>
      <c r="AM3841" t="s">
        <v>764</v>
      </c>
      <c r="AN3841" t="s">
        <v>764</v>
      </c>
      <c r="AO3841" t="s">
        <v>764</v>
      </c>
    </row>
    <row r="3842" spans="1:41" x14ac:dyDescent="0.35">
      <c r="A3842">
        <v>1025030</v>
      </c>
      <c r="B3842" t="s">
        <v>740</v>
      </c>
      <c r="C3842" t="s">
        <v>741</v>
      </c>
      <c r="D3842" t="s">
        <v>408</v>
      </c>
      <c r="E3842" t="s">
        <v>468</v>
      </c>
      <c r="F3842" t="s">
        <v>869</v>
      </c>
      <c r="G3842">
        <v>2021</v>
      </c>
      <c r="H3842">
        <v>2</v>
      </c>
      <c r="I3842" t="s">
        <v>858</v>
      </c>
      <c r="J3842" s="29">
        <v>44255</v>
      </c>
      <c r="K3842" t="s">
        <v>744</v>
      </c>
      <c r="L3842" t="s">
        <v>769</v>
      </c>
      <c r="M3842" t="s">
        <v>898</v>
      </c>
      <c r="N3842" t="s">
        <v>899</v>
      </c>
      <c r="O3842" t="s">
        <v>850</v>
      </c>
      <c r="P3842" t="s">
        <v>673</v>
      </c>
      <c r="Q3842" t="s">
        <v>749</v>
      </c>
      <c r="R3842" t="s">
        <v>376</v>
      </c>
      <c r="S3842" t="s">
        <v>1042</v>
      </c>
      <c r="T3842" t="s">
        <v>751</v>
      </c>
      <c r="U3842" t="s">
        <v>752</v>
      </c>
      <c r="V3842" t="s">
        <v>753</v>
      </c>
      <c r="W3842" t="s">
        <v>469</v>
      </c>
      <c r="X3842" t="s">
        <v>1174</v>
      </c>
      <c r="Y3842" t="s">
        <v>755</v>
      </c>
      <c r="Z3842" t="s">
        <v>380</v>
      </c>
      <c r="AA3842" t="s">
        <v>1175</v>
      </c>
      <c r="AB3842" t="s">
        <v>1176</v>
      </c>
      <c r="AC3842" t="s">
        <v>758</v>
      </c>
      <c r="AD3842" t="s">
        <v>1176</v>
      </c>
      <c r="AE3842" t="s">
        <v>768</v>
      </c>
      <c r="AF3842" t="s">
        <v>882</v>
      </c>
      <c r="AG3842" t="s">
        <v>761</v>
      </c>
      <c r="AH3842" t="s">
        <v>762</v>
      </c>
      <c r="AI3842" t="s">
        <v>883</v>
      </c>
      <c r="AJ3842">
        <v>705.73</v>
      </c>
      <c r="AK3842">
        <v>0</v>
      </c>
      <c r="AL3842">
        <v>0</v>
      </c>
      <c r="AM3842" t="s">
        <v>764</v>
      </c>
      <c r="AN3842" t="s">
        <v>764</v>
      </c>
      <c r="AO3842" t="s">
        <v>764</v>
      </c>
    </row>
    <row r="3843" spans="1:41" x14ac:dyDescent="0.35">
      <c r="A3843">
        <v>1025030</v>
      </c>
      <c r="B3843" t="s">
        <v>740</v>
      </c>
      <c r="C3843" t="s">
        <v>741</v>
      </c>
      <c r="D3843" t="s">
        <v>408</v>
      </c>
      <c r="E3843" t="s">
        <v>468</v>
      </c>
      <c r="F3843" t="s">
        <v>869</v>
      </c>
      <c r="G3843">
        <v>2021</v>
      </c>
      <c r="H3843">
        <v>2</v>
      </c>
      <c r="I3843" t="s">
        <v>858</v>
      </c>
      <c r="J3843" s="29">
        <v>44255</v>
      </c>
      <c r="K3843" t="s">
        <v>744</v>
      </c>
      <c r="L3843" t="s">
        <v>769</v>
      </c>
      <c r="M3843" t="s">
        <v>898</v>
      </c>
      <c r="N3843" t="s">
        <v>899</v>
      </c>
      <c r="O3843" t="s">
        <v>850</v>
      </c>
      <c r="P3843" t="s">
        <v>673</v>
      </c>
      <c r="Q3843" t="s">
        <v>749</v>
      </c>
      <c r="R3843" t="s">
        <v>376</v>
      </c>
      <c r="S3843" t="s">
        <v>1042</v>
      </c>
      <c r="T3843" t="s">
        <v>751</v>
      </c>
      <c r="U3843" t="s">
        <v>752</v>
      </c>
      <c r="V3843" t="s">
        <v>753</v>
      </c>
      <c r="W3843" t="s">
        <v>469</v>
      </c>
      <c r="X3843" t="s">
        <v>1174</v>
      </c>
      <c r="Y3843" t="s">
        <v>755</v>
      </c>
      <c r="Z3843" t="s">
        <v>380</v>
      </c>
      <c r="AA3843" t="s">
        <v>1175</v>
      </c>
      <c r="AB3843" t="s">
        <v>1176</v>
      </c>
      <c r="AC3843" t="s">
        <v>758</v>
      </c>
      <c r="AD3843" t="s">
        <v>1176</v>
      </c>
      <c r="AE3843" t="s">
        <v>768</v>
      </c>
      <c r="AF3843" t="s">
        <v>882</v>
      </c>
      <c r="AG3843" t="s">
        <v>761</v>
      </c>
      <c r="AH3843" t="s">
        <v>762</v>
      </c>
      <c r="AI3843" t="s">
        <v>883</v>
      </c>
      <c r="AJ3843">
        <v>2339</v>
      </c>
      <c r="AK3843">
        <v>0</v>
      </c>
      <c r="AL3843">
        <v>0</v>
      </c>
      <c r="AM3843" t="s">
        <v>764</v>
      </c>
      <c r="AN3843" t="s">
        <v>764</v>
      </c>
      <c r="AO3843" t="s">
        <v>764</v>
      </c>
    </row>
    <row r="3844" spans="1:41" x14ac:dyDescent="0.35">
      <c r="A3844">
        <v>1025030</v>
      </c>
      <c r="B3844" t="s">
        <v>740</v>
      </c>
      <c r="C3844" t="s">
        <v>741</v>
      </c>
      <c r="D3844" t="s">
        <v>408</v>
      </c>
      <c r="E3844" t="s">
        <v>468</v>
      </c>
      <c r="F3844" t="s">
        <v>869</v>
      </c>
      <c r="G3844">
        <v>2021</v>
      </c>
      <c r="H3844">
        <v>2</v>
      </c>
      <c r="I3844" t="s">
        <v>858</v>
      </c>
      <c r="J3844" s="29">
        <v>44255</v>
      </c>
      <c r="K3844" t="s">
        <v>744</v>
      </c>
      <c r="L3844" t="s">
        <v>769</v>
      </c>
      <c r="M3844" t="s">
        <v>898</v>
      </c>
      <c r="N3844" t="s">
        <v>899</v>
      </c>
      <c r="O3844" t="s">
        <v>850</v>
      </c>
      <c r="P3844" t="s">
        <v>673</v>
      </c>
      <c r="Q3844" t="s">
        <v>749</v>
      </c>
      <c r="R3844" t="s">
        <v>376</v>
      </c>
      <c r="S3844" t="s">
        <v>1042</v>
      </c>
      <c r="T3844" t="s">
        <v>751</v>
      </c>
      <c r="U3844" t="s">
        <v>752</v>
      </c>
      <c r="V3844" t="s">
        <v>753</v>
      </c>
      <c r="W3844" t="s">
        <v>469</v>
      </c>
      <c r="X3844" t="s">
        <v>1174</v>
      </c>
      <c r="Y3844" t="s">
        <v>755</v>
      </c>
      <c r="Z3844" t="s">
        <v>380</v>
      </c>
      <c r="AA3844" t="s">
        <v>1175</v>
      </c>
      <c r="AB3844" t="s">
        <v>1176</v>
      </c>
      <c r="AC3844" t="s">
        <v>758</v>
      </c>
      <c r="AD3844" t="s">
        <v>1176</v>
      </c>
      <c r="AE3844" t="s">
        <v>768</v>
      </c>
      <c r="AF3844" t="s">
        <v>882</v>
      </c>
      <c r="AG3844" t="s">
        <v>761</v>
      </c>
      <c r="AH3844" t="s">
        <v>762</v>
      </c>
      <c r="AI3844" t="s">
        <v>883</v>
      </c>
      <c r="AJ3844">
        <v>3038.86</v>
      </c>
      <c r="AK3844">
        <v>0</v>
      </c>
      <c r="AL3844">
        <v>0</v>
      </c>
      <c r="AM3844" t="s">
        <v>764</v>
      </c>
      <c r="AN3844" t="s">
        <v>764</v>
      </c>
      <c r="AO3844" t="s">
        <v>764</v>
      </c>
    </row>
    <row r="3845" spans="1:41" x14ac:dyDescent="0.35">
      <c r="A3845">
        <v>1025030</v>
      </c>
      <c r="B3845" t="s">
        <v>740</v>
      </c>
      <c r="C3845" t="s">
        <v>741</v>
      </c>
      <c r="D3845" t="s">
        <v>408</v>
      </c>
      <c r="E3845" t="s">
        <v>468</v>
      </c>
      <c r="F3845" t="s">
        <v>869</v>
      </c>
      <c r="G3845">
        <v>2021</v>
      </c>
      <c r="H3845">
        <v>2</v>
      </c>
      <c r="I3845" t="s">
        <v>858</v>
      </c>
      <c r="J3845" s="29">
        <v>44255</v>
      </c>
      <c r="K3845" t="s">
        <v>744</v>
      </c>
      <c r="L3845" t="s">
        <v>769</v>
      </c>
      <c r="M3845" t="s">
        <v>898</v>
      </c>
      <c r="N3845" t="s">
        <v>899</v>
      </c>
      <c r="O3845" t="s">
        <v>850</v>
      </c>
      <c r="P3845" t="s">
        <v>673</v>
      </c>
      <c r="Q3845" t="s">
        <v>749</v>
      </c>
      <c r="R3845" t="s">
        <v>376</v>
      </c>
      <c r="S3845" t="s">
        <v>1042</v>
      </c>
      <c r="T3845" t="s">
        <v>751</v>
      </c>
      <c r="U3845" t="s">
        <v>752</v>
      </c>
      <c r="V3845" t="s">
        <v>753</v>
      </c>
      <c r="W3845" t="s">
        <v>469</v>
      </c>
      <c r="X3845" t="s">
        <v>1174</v>
      </c>
      <c r="Y3845" t="s">
        <v>755</v>
      </c>
      <c r="Z3845" t="s">
        <v>380</v>
      </c>
      <c r="AA3845" t="s">
        <v>1175</v>
      </c>
      <c r="AB3845" t="s">
        <v>1176</v>
      </c>
      <c r="AC3845" t="s">
        <v>758</v>
      </c>
      <c r="AD3845" t="s">
        <v>1176</v>
      </c>
      <c r="AE3845" t="s">
        <v>768</v>
      </c>
      <c r="AF3845" t="s">
        <v>882</v>
      </c>
      <c r="AG3845" t="s">
        <v>761</v>
      </c>
      <c r="AH3845" t="s">
        <v>762</v>
      </c>
      <c r="AI3845" t="s">
        <v>883</v>
      </c>
      <c r="AJ3845">
        <v>3346.34</v>
      </c>
      <c r="AK3845">
        <v>0</v>
      </c>
      <c r="AL3845">
        <v>0</v>
      </c>
      <c r="AM3845" t="s">
        <v>764</v>
      </c>
      <c r="AN3845" t="s">
        <v>764</v>
      </c>
      <c r="AO3845" t="s">
        <v>764</v>
      </c>
    </row>
    <row r="3846" spans="1:41" x14ac:dyDescent="0.35">
      <c r="A3846">
        <v>1060735</v>
      </c>
      <c r="B3846" t="s">
        <v>740</v>
      </c>
      <c r="C3846" t="s">
        <v>741</v>
      </c>
      <c r="D3846" t="s">
        <v>408</v>
      </c>
      <c r="E3846" t="s">
        <v>450</v>
      </c>
      <c r="F3846" t="s">
        <v>869</v>
      </c>
      <c r="G3846">
        <v>2021</v>
      </c>
      <c r="H3846">
        <v>2</v>
      </c>
      <c r="I3846" t="s">
        <v>858</v>
      </c>
      <c r="J3846" s="29">
        <v>44255</v>
      </c>
      <c r="K3846" t="s">
        <v>744</v>
      </c>
      <c r="L3846" t="s">
        <v>769</v>
      </c>
      <c r="M3846" t="s">
        <v>898</v>
      </c>
      <c r="N3846" t="s">
        <v>899</v>
      </c>
      <c r="O3846" t="s">
        <v>850</v>
      </c>
      <c r="P3846" t="s">
        <v>673</v>
      </c>
      <c r="Q3846" t="s">
        <v>749</v>
      </c>
      <c r="R3846" t="s">
        <v>376</v>
      </c>
      <c r="S3846" t="s">
        <v>1042</v>
      </c>
      <c r="T3846" t="s">
        <v>751</v>
      </c>
      <c r="U3846" t="s">
        <v>752</v>
      </c>
      <c r="V3846" t="s">
        <v>753</v>
      </c>
      <c r="W3846" t="s">
        <v>451</v>
      </c>
      <c r="X3846" t="s">
        <v>1186</v>
      </c>
      <c r="Y3846" t="s">
        <v>755</v>
      </c>
      <c r="Z3846" t="s">
        <v>380</v>
      </c>
      <c r="AA3846" t="s">
        <v>1175</v>
      </c>
      <c r="AB3846" t="s">
        <v>1176</v>
      </c>
      <c r="AC3846" t="s">
        <v>758</v>
      </c>
      <c r="AD3846" t="s">
        <v>1176</v>
      </c>
      <c r="AE3846" t="s">
        <v>768</v>
      </c>
      <c r="AF3846" t="s">
        <v>882</v>
      </c>
      <c r="AG3846" t="s">
        <v>761</v>
      </c>
      <c r="AH3846" t="s">
        <v>762</v>
      </c>
      <c r="AI3846" t="s">
        <v>883</v>
      </c>
      <c r="AJ3846">
        <v>327.49</v>
      </c>
      <c r="AK3846">
        <v>0</v>
      </c>
      <c r="AL3846">
        <v>0</v>
      </c>
      <c r="AM3846" t="s">
        <v>764</v>
      </c>
      <c r="AN3846" t="s">
        <v>764</v>
      </c>
      <c r="AO3846" t="s">
        <v>764</v>
      </c>
    </row>
    <row r="3847" spans="1:41" x14ac:dyDescent="0.35">
      <c r="A3847">
        <v>1060735</v>
      </c>
      <c r="B3847" t="s">
        <v>740</v>
      </c>
      <c r="C3847" t="s">
        <v>741</v>
      </c>
      <c r="D3847" t="s">
        <v>408</v>
      </c>
      <c r="E3847" t="s">
        <v>450</v>
      </c>
      <c r="F3847" t="s">
        <v>869</v>
      </c>
      <c r="G3847">
        <v>2021</v>
      </c>
      <c r="H3847">
        <v>2</v>
      </c>
      <c r="I3847" t="s">
        <v>858</v>
      </c>
      <c r="J3847" s="29">
        <v>44255</v>
      </c>
      <c r="K3847" t="s">
        <v>744</v>
      </c>
      <c r="L3847" t="s">
        <v>769</v>
      </c>
      <c r="M3847" t="s">
        <v>898</v>
      </c>
      <c r="N3847" t="s">
        <v>899</v>
      </c>
      <c r="O3847" t="s">
        <v>850</v>
      </c>
      <c r="P3847" t="s">
        <v>673</v>
      </c>
      <c r="Q3847" t="s">
        <v>749</v>
      </c>
      <c r="R3847" t="s">
        <v>376</v>
      </c>
      <c r="S3847" t="s">
        <v>1042</v>
      </c>
      <c r="T3847" t="s">
        <v>751</v>
      </c>
      <c r="U3847" t="s">
        <v>752</v>
      </c>
      <c r="V3847" t="s">
        <v>753</v>
      </c>
      <c r="W3847" t="s">
        <v>451</v>
      </c>
      <c r="X3847" t="s">
        <v>1186</v>
      </c>
      <c r="Y3847" t="s">
        <v>755</v>
      </c>
      <c r="Z3847" t="s">
        <v>380</v>
      </c>
      <c r="AA3847" t="s">
        <v>1175</v>
      </c>
      <c r="AB3847" t="s">
        <v>1176</v>
      </c>
      <c r="AC3847" t="s">
        <v>758</v>
      </c>
      <c r="AD3847" t="s">
        <v>1176</v>
      </c>
      <c r="AE3847" t="s">
        <v>768</v>
      </c>
      <c r="AF3847" t="s">
        <v>882</v>
      </c>
      <c r="AG3847" t="s">
        <v>761</v>
      </c>
      <c r="AH3847" t="s">
        <v>762</v>
      </c>
      <c r="AI3847" t="s">
        <v>883</v>
      </c>
      <c r="AJ3847">
        <v>2704.28</v>
      </c>
      <c r="AK3847">
        <v>0</v>
      </c>
      <c r="AL3847">
        <v>0</v>
      </c>
      <c r="AM3847" t="s">
        <v>764</v>
      </c>
      <c r="AN3847" t="s">
        <v>764</v>
      </c>
      <c r="AO3847" t="s">
        <v>764</v>
      </c>
    </row>
    <row r="3848" spans="1:41" x14ac:dyDescent="0.35">
      <c r="A3848">
        <v>1060735</v>
      </c>
      <c r="B3848" t="s">
        <v>740</v>
      </c>
      <c r="C3848" t="s">
        <v>741</v>
      </c>
      <c r="D3848" t="s">
        <v>408</v>
      </c>
      <c r="E3848" t="s">
        <v>450</v>
      </c>
      <c r="F3848" t="s">
        <v>869</v>
      </c>
      <c r="G3848">
        <v>2021</v>
      </c>
      <c r="H3848">
        <v>2</v>
      </c>
      <c r="I3848" t="s">
        <v>858</v>
      </c>
      <c r="J3848" s="29">
        <v>44255</v>
      </c>
      <c r="K3848" t="s">
        <v>744</v>
      </c>
      <c r="L3848" t="s">
        <v>769</v>
      </c>
      <c r="M3848" t="s">
        <v>898</v>
      </c>
      <c r="N3848" t="s">
        <v>899</v>
      </c>
      <c r="O3848" t="s">
        <v>850</v>
      </c>
      <c r="P3848" t="s">
        <v>673</v>
      </c>
      <c r="Q3848" t="s">
        <v>749</v>
      </c>
      <c r="R3848" t="s">
        <v>376</v>
      </c>
      <c r="S3848" t="s">
        <v>1042</v>
      </c>
      <c r="T3848" t="s">
        <v>751</v>
      </c>
      <c r="U3848" t="s">
        <v>752</v>
      </c>
      <c r="V3848" t="s">
        <v>753</v>
      </c>
      <c r="W3848" t="s">
        <v>451</v>
      </c>
      <c r="X3848" t="s">
        <v>1186</v>
      </c>
      <c r="Y3848" t="s">
        <v>755</v>
      </c>
      <c r="Z3848" t="s">
        <v>380</v>
      </c>
      <c r="AA3848" t="s">
        <v>1175</v>
      </c>
      <c r="AB3848" t="s">
        <v>1176</v>
      </c>
      <c r="AC3848" t="s">
        <v>758</v>
      </c>
      <c r="AD3848" t="s">
        <v>1176</v>
      </c>
      <c r="AE3848" t="s">
        <v>768</v>
      </c>
      <c r="AF3848" t="s">
        <v>882</v>
      </c>
      <c r="AG3848" t="s">
        <v>761</v>
      </c>
      <c r="AH3848" t="s">
        <v>762</v>
      </c>
      <c r="AI3848" t="s">
        <v>883</v>
      </c>
      <c r="AJ3848">
        <v>4000.41</v>
      </c>
      <c r="AK3848">
        <v>0</v>
      </c>
      <c r="AL3848">
        <v>0</v>
      </c>
      <c r="AM3848" t="s">
        <v>764</v>
      </c>
      <c r="AN3848" t="s">
        <v>764</v>
      </c>
      <c r="AO3848" t="s">
        <v>764</v>
      </c>
    </row>
    <row r="3849" spans="1:41" x14ac:dyDescent="0.35">
      <c r="A3849">
        <v>1060736</v>
      </c>
      <c r="B3849" t="s">
        <v>740</v>
      </c>
      <c r="C3849" t="s">
        <v>741</v>
      </c>
      <c r="D3849" t="s">
        <v>408</v>
      </c>
      <c r="E3849" t="s">
        <v>456</v>
      </c>
      <c r="F3849" t="s">
        <v>869</v>
      </c>
      <c r="G3849">
        <v>2021</v>
      </c>
      <c r="H3849">
        <v>2</v>
      </c>
      <c r="I3849" t="s">
        <v>858</v>
      </c>
      <c r="J3849" s="29">
        <v>44255</v>
      </c>
      <c r="K3849" t="s">
        <v>744</v>
      </c>
      <c r="L3849" t="s">
        <v>769</v>
      </c>
      <c r="M3849" t="s">
        <v>898</v>
      </c>
      <c r="N3849" t="s">
        <v>899</v>
      </c>
      <c r="O3849" t="s">
        <v>850</v>
      </c>
      <c r="P3849" t="s">
        <v>673</v>
      </c>
      <c r="Q3849" t="s">
        <v>749</v>
      </c>
      <c r="R3849" t="s">
        <v>376</v>
      </c>
      <c r="S3849" t="s">
        <v>1042</v>
      </c>
      <c r="T3849" t="s">
        <v>751</v>
      </c>
      <c r="U3849" t="s">
        <v>752</v>
      </c>
      <c r="V3849" t="s">
        <v>753</v>
      </c>
      <c r="W3849" t="s">
        <v>457</v>
      </c>
      <c r="X3849" t="s">
        <v>1181</v>
      </c>
      <c r="Y3849" t="s">
        <v>755</v>
      </c>
      <c r="Z3849" t="s">
        <v>380</v>
      </c>
      <c r="AA3849" t="s">
        <v>1175</v>
      </c>
      <c r="AB3849" t="s">
        <v>1176</v>
      </c>
      <c r="AC3849" t="s">
        <v>758</v>
      </c>
      <c r="AD3849" t="s">
        <v>1176</v>
      </c>
      <c r="AE3849" t="s">
        <v>768</v>
      </c>
      <c r="AF3849" t="s">
        <v>882</v>
      </c>
      <c r="AG3849" t="s">
        <v>761</v>
      </c>
      <c r="AH3849" t="s">
        <v>762</v>
      </c>
      <c r="AI3849" t="s">
        <v>883</v>
      </c>
      <c r="AJ3849">
        <v>271.12</v>
      </c>
      <c r="AK3849">
        <v>0</v>
      </c>
      <c r="AL3849">
        <v>0</v>
      </c>
      <c r="AM3849" t="s">
        <v>764</v>
      </c>
      <c r="AN3849" t="s">
        <v>764</v>
      </c>
      <c r="AO3849" t="s">
        <v>764</v>
      </c>
    </row>
    <row r="3850" spans="1:41" x14ac:dyDescent="0.35">
      <c r="A3850">
        <v>1060736</v>
      </c>
      <c r="B3850" t="s">
        <v>740</v>
      </c>
      <c r="C3850" t="s">
        <v>741</v>
      </c>
      <c r="D3850" t="s">
        <v>408</v>
      </c>
      <c r="E3850" t="s">
        <v>456</v>
      </c>
      <c r="F3850" t="s">
        <v>869</v>
      </c>
      <c r="G3850">
        <v>2021</v>
      </c>
      <c r="H3850">
        <v>2</v>
      </c>
      <c r="I3850" t="s">
        <v>858</v>
      </c>
      <c r="J3850" s="29">
        <v>44255</v>
      </c>
      <c r="K3850" t="s">
        <v>744</v>
      </c>
      <c r="L3850" t="s">
        <v>769</v>
      </c>
      <c r="M3850" t="s">
        <v>898</v>
      </c>
      <c r="N3850" t="s">
        <v>899</v>
      </c>
      <c r="O3850" t="s">
        <v>850</v>
      </c>
      <c r="P3850" t="s">
        <v>673</v>
      </c>
      <c r="Q3850" t="s">
        <v>749</v>
      </c>
      <c r="R3850" t="s">
        <v>376</v>
      </c>
      <c r="S3850" t="s">
        <v>1042</v>
      </c>
      <c r="T3850" t="s">
        <v>751</v>
      </c>
      <c r="U3850" t="s">
        <v>752</v>
      </c>
      <c r="V3850" t="s">
        <v>753</v>
      </c>
      <c r="W3850" t="s">
        <v>457</v>
      </c>
      <c r="X3850" t="s">
        <v>1181</v>
      </c>
      <c r="Y3850" t="s">
        <v>755</v>
      </c>
      <c r="Z3850" t="s">
        <v>380</v>
      </c>
      <c r="AA3850" t="s">
        <v>1175</v>
      </c>
      <c r="AB3850" t="s">
        <v>1176</v>
      </c>
      <c r="AC3850" t="s">
        <v>758</v>
      </c>
      <c r="AD3850" t="s">
        <v>1176</v>
      </c>
      <c r="AE3850" t="s">
        <v>768</v>
      </c>
      <c r="AF3850" t="s">
        <v>882</v>
      </c>
      <c r="AG3850" t="s">
        <v>761</v>
      </c>
      <c r="AH3850" t="s">
        <v>762</v>
      </c>
      <c r="AI3850" t="s">
        <v>883</v>
      </c>
      <c r="AJ3850">
        <v>348.84</v>
      </c>
      <c r="AK3850">
        <v>0</v>
      </c>
      <c r="AL3850">
        <v>0</v>
      </c>
      <c r="AM3850" t="s">
        <v>764</v>
      </c>
      <c r="AN3850" t="s">
        <v>764</v>
      </c>
      <c r="AO3850" t="s">
        <v>764</v>
      </c>
    </row>
    <row r="3851" spans="1:41" x14ac:dyDescent="0.35">
      <c r="A3851">
        <v>1060736</v>
      </c>
      <c r="B3851" t="s">
        <v>740</v>
      </c>
      <c r="C3851" t="s">
        <v>741</v>
      </c>
      <c r="D3851" t="s">
        <v>408</v>
      </c>
      <c r="E3851" t="s">
        <v>456</v>
      </c>
      <c r="F3851" t="s">
        <v>869</v>
      </c>
      <c r="G3851">
        <v>2021</v>
      </c>
      <c r="H3851">
        <v>2</v>
      </c>
      <c r="I3851" t="s">
        <v>858</v>
      </c>
      <c r="J3851" s="29">
        <v>44255</v>
      </c>
      <c r="K3851" t="s">
        <v>744</v>
      </c>
      <c r="L3851" t="s">
        <v>769</v>
      </c>
      <c r="M3851" t="s">
        <v>898</v>
      </c>
      <c r="N3851" t="s">
        <v>899</v>
      </c>
      <c r="O3851" t="s">
        <v>850</v>
      </c>
      <c r="P3851" t="s">
        <v>673</v>
      </c>
      <c r="Q3851" t="s">
        <v>749</v>
      </c>
      <c r="R3851" t="s">
        <v>376</v>
      </c>
      <c r="S3851" t="s">
        <v>1042</v>
      </c>
      <c r="T3851" t="s">
        <v>751</v>
      </c>
      <c r="U3851" t="s">
        <v>752</v>
      </c>
      <c r="V3851" t="s">
        <v>753</v>
      </c>
      <c r="W3851" t="s">
        <v>457</v>
      </c>
      <c r="X3851" t="s">
        <v>1181</v>
      </c>
      <c r="Y3851" t="s">
        <v>755</v>
      </c>
      <c r="Z3851" t="s">
        <v>380</v>
      </c>
      <c r="AA3851" t="s">
        <v>1175</v>
      </c>
      <c r="AB3851" t="s">
        <v>1176</v>
      </c>
      <c r="AC3851" t="s">
        <v>758</v>
      </c>
      <c r="AD3851" t="s">
        <v>1176</v>
      </c>
      <c r="AE3851" t="s">
        <v>768</v>
      </c>
      <c r="AF3851" t="s">
        <v>882</v>
      </c>
      <c r="AG3851" t="s">
        <v>761</v>
      </c>
      <c r="AH3851" t="s">
        <v>762</v>
      </c>
      <c r="AI3851" t="s">
        <v>883</v>
      </c>
      <c r="AJ3851">
        <v>17245.689999999999</v>
      </c>
      <c r="AK3851">
        <v>0</v>
      </c>
      <c r="AL3851">
        <v>0</v>
      </c>
      <c r="AM3851" t="s">
        <v>764</v>
      </c>
      <c r="AN3851" t="s">
        <v>764</v>
      </c>
      <c r="AO3851" t="s">
        <v>764</v>
      </c>
    </row>
    <row r="3852" spans="1:41" x14ac:dyDescent="0.35">
      <c r="A3852">
        <v>1060741</v>
      </c>
      <c r="B3852" t="s">
        <v>740</v>
      </c>
      <c r="C3852" t="s">
        <v>741</v>
      </c>
      <c r="D3852" t="s">
        <v>408</v>
      </c>
      <c r="E3852" t="s">
        <v>525</v>
      </c>
      <c r="F3852" t="s">
        <v>869</v>
      </c>
      <c r="G3852">
        <v>2021</v>
      </c>
      <c r="H3852">
        <v>2</v>
      </c>
      <c r="I3852" t="s">
        <v>858</v>
      </c>
      <c r="J3852" s="29">
        <v>44255</v>
      </c>
      <c r="K3852" t="s">
        <v>744</v>
      </c>
      <c r="L3852" t="s">
        <v>769</v>
      </c>
      <c r="M3852" t="s">
        <v>898</v>
      </c>
      <c r="N3852" t="s">
        <v>899</v>
      </c>
      <c r="O3852" t="s">
        <v>850</v>
      </c>
      <c r="P3852" t="s">
        <v>673</v>
      </c>
      <c r="Q3852" t="s">
        <v>749</v>
      </c>
      <c r="R3852" t="s">
        <v>514</v>
      </c>
      <c r="S3852" t="s">
        <v>1039</v>
      </c>
      <c r="T3852" t="s">
        <v>751</v>
      </c>
      <c r="U3852" t="s">
        <v>752</v>
      </c>
      <c r="V3852" t="s">
        <v>753</v>
      </c>
      <c r="W3852" t="s">
        <v>433</v>
      </c>
      <c r="X3852" t="s">
        <v>1178</v>
      </c>
      <c r="Y3852" t="s">
        <v>755</v>
      </c>
      <c r="Z3852" t="s">
        <v>380</v>
      </c>
      <c r="AA3852" t="s">
        <v>1175</v>
      </c>
      <c r="AB3852" t="s">
        <v>1176</v>
      </c>
      <c r="AC3852" t="s">
        <v>758</v>
      </c>
      <c r="AD3852" t="s">
        <v>1176</v>
      </c>
      <c r="AE3852" t="s">
        <v>247</v>
      </c>
      <c r="AF3852" t="s">
        <v>882</v>
      </c>
      <c r="AG3852" t="s">
        <v>761</v>
      </c>
      <c r="AH3852" t="s">
        <v>762</v>
      </c>
      <c r="AI3852" t="s">
        <v>883</v>
      </c>
      <c r="AJ3852">
        <v>141.28</v>
      </c>
      <c r="AK3852">
        <v>0</v>
      </c>
      <c r="AL3852">
        <v>0</v>
      </c>
      <c r="AM3852" t="s">
        <v>764</v>
      </c>
      <c r="AN3852" t="s">
        <v>764</v>
      </c>
      <c r="AO3852" t="s">
        <v>764</v>
      </c>
    </row>
    <row r="3853" spans="1:41" x14ac:dyDescent="0.35">
      <c r="A3853">
        <v>1087508</v>
      </c>
      <c r="B3853" t="s">
        <v>740</v>
      </c>
      <c r="C3853" t="s">
        <v>741</v>
      </c>
      <c r="D3853" t="s">
        <v>408</v>
      </c>
      <c r="E3853" t="s">
        <v>500</v>
      </c>
      <c r="F3853" t="s">
        <v>869</v>
      </c>
      <c r="G3853">
        <v>2021</v>
      </c>
      <c r="H3853">
        <v>2</v>
      </c>
      <c r="I3853" t="s">
        <v>858</v>
      </c>
      <c r="J3853" s="29">
        <v>44255</v>
      </c>
      <c r="K3853" t="s">
        <v>744</v>
      </c>
      <c r="L3853" t="s">
        <v>769</v>
      </c>
      <c r="M3853" t="s">
        <v>898</v>
      </c>
      <c r="N3853" t="s">
        <v>899</v>
      </c>
      <c r="O3853" t="s">
        <v>850</v>
      </c>
      <c r="P3853" t="s">
        <v>673</v>
      </c>
      <c r="Q3853" t="s">
        <v>749</v>
      </c>
      <c r="R3853" t="s">
        <v>490</v>
      </c>
      <c r="S3853" t="s">
        <v>1040</v>
      </c>
      <c r="T3853" t="s">
        <v>751</v>
      </c>
      <c r="U3853" t="s">
        <v>752</v>
      </c>
      <c r="V3853" t="s">
        <v>753</v>
      </c>
      <c r="W3853" t="s">
        <v>413</v>
      </c>
      <c r="X3853" t="s">
        <v>1206</v>
      </c>
      <c r="Y3853" t="s">
        <v>755</v>
      </c>
      <c r="Z3853" t="s">
        <v>380</v>
      </c>
      <c r="AA3853" t="s">
        <v>1175</v>
      </c>
      <c r="AB3853" t="s">
        <v>1176</v>
      </c>
      <c r="AC3853" t="s">
        <v>758</v>
      </c>
      <c r="AD3853" t="s">
        <v>1176</v>
      </c>
      <c r="AE3853" t="s">
        <v>766</v>
      </c>
      <c r="AF3853" t="s">
        <v>882</v>
      </c>
      <c r="AG3853" t="s">
        <v>761</v>
      </c>
      <c r="AH3853" t="s">
        <v>762</v>
      </c>
      <c r="AI3853" t="s">
        <v>883</v>
      </c>
      <c r="AJ3853">
        <v>981.07</v>
      </c>
      <c r="AK3853">
        <v>0</v>
      </c>
      <c r="AL3853">
        <v>0</v>
      </c>
      <c r="AM3853" t="s">
        <v>764</v>
      </c>
      <c r="AN3853" t="s">
        <v>764</v>
      </c>
      <c r="AO3853" t="s">
        <v>764</v>
      </c>
    </row>
    <row r="3854" spans="1:41" x14ac:dyDescent="0.35">
      <c r="A3854">
        <v>1720207</v>
      </c>
      <c r="B3854" t="s">
        <v>740</v>
      </c>
      <c r="C3854" t="s">
        <v>741</v>
      </c>
      <c r="D3854" t="s">
        <v>408</v>
      </c>
      <c r="E3854" t="s">
        <v>430</v>
      </c>
      <c r="F3854" t="s">
        <v>869</v>
      </c>
      <c r="G3854">
        <v>2021</v>
      </c>
      <c r="H3854">
        <v>2</v>
      </c>
      <c r="I3854" t="s">
        <v>858</v>
      </c>
      <c r="J3854" s="29">
        <v>44255</v>
      </c>
      <c r="K3854" t="s">
        <v>744</v>
      </c>
      <c r="L3854" t="s">
        <v>769</v>
      </c>
      <c r="M3854" t="s">
        <v>898</v>
      </c>
      <c r="N3854" t="s">
        <v>899</v>
      </c>
      <c r="O3854" t="s">
        <v>850</v>
      </c>
      <c r="P3854" t="s">
        <v>673</v>
      </c>
      <c r="Q3854" t="s">
        <v>749</v>
      </c>
      <c r="R3854" t="s">
        <v>376</v>
      </c>
      <c r="S3854" t="s">
        <v>1042</v>
      </c>
      <c r="T3854" t="s">
        <v>751</v>
      </c>
      <c r="U3854" t="s">
        <v>752</v>
      </c>
      <c r="V3854" t="s">
        <v>753</v>
      </c>
      <c r="W3854" t="s">
        <v>431</v>
      </c>
      <c r="X3854" t="s">
        <v>1185</v>
      </c>
      <c r="Y3854" t="s">
        <v>755</v>
      </c>
      <c r="Z3854" t="s">
        <v>380</v>
      </c>
      <c r="AA3854" t="s">
        <v>1175</v>
      </c>
      <c r="AB3854" t="s">
        <v>1176</v>
      </c>
      <c r="AC3854" t="s">
        <v>758</v>
      </c>
      <c r="AD3854" t="s">
        <v>1176</v>
      </c>
      <c r="AE3854" t="s">
        <v>768</v>
      </c>
      <c r="AF3854" t="s">
        <v>882</v>
      </c>
      <c r="AG3854" t="s">
        <v>761</v>
      </c>
      <c r="AH3854" t="s">
        <v>762</v>
      </c>
      <c r="AI3854" t="s">
        <v>883</v>
      </c>
      <c r="AJ3854">
        <v>136.37</v>
      </c>
      <c r="AK3854">
        <v>0</v>
      </c>
      <c r="AL3854">
        <v>0</v>
      </c>
      <c r="AM3854" t="s">
        <v>764</v>
      </c>
      <c r="AN3854" t="s">
        <v>764</v>
      </c>
      <c r="AO3854" t="s">
        <v>764</v>
      </c>
    </row>
    <row r="3855" spans="1:41" x14ac:dyDescent="0.35">
      <c r="A3855">
        <v>1720208</v>
      </c>
      <c r="B3855" t="s">
        <v>740</v>
      </c>
      <c r="C3855" t="s">
        <v>741</v>
      </c>
      <c r="D3855" t="s">
        <v>408</v>
      </c>
      <c r="E3855" t="s">
        <v>436</v>
      </c>
      <c r="F3855" t="s">
        <v>869</v>
      </c>
      <c r="G3855">
        <v>2021</v>
      </c>
      <c r="H3855">
        <v>2</v>
      </c>
      <c r="I3855" t="s">
        <v>858</v>
      </c>
      <c r="J3855" s="29">
        <v>44255</v>
      </c>
      <c r="K3855" t="s">
        <v>744</v>
      </c>
      <c r="L3855" t="s">
        <v>769</v>
      </c>
      <c r="M3855" t="s">
        <v>898</v>
      </c>
      <c r="N3855" t="s">
        <v>899</v>
      </c>
      <c r="O3855" t="s">
        <v>850</v>
      </c>
      <c r="P3855" t="s">
        <v>673</v>
      </c>
      <c r="Q3855" t="s">
        <v>749</v>
      </c>
      <c r="R3855" t="s">
        <v>376</v>
      </c>
      <c r="S3855" t="s">
        <v>1042</v>
      </c>
      <c r="T3855" t="s">
        <v>751</v>
      </c>
      <c r="U3855" t="s">
        <v>752</v>
      </c>
      <c r="V3855" t="s">
        <v>753</v>
      </c>
      <c r="W3855" t="s">
        <v>437</v>
      </c>
      <c r="X3855" t="s">
        <v>1184</v>
      </c>
      <c r="Y3855" t="s">
        <v>755</v>
      </c>
      <c r="Z3855" t="s">
        <v>380</v>
      </c>
      <c r="AA3855" t="s">
        <v>1175</v>
      </c>
      <c r="AB3855" t="s">
        <v>1176</v>
      </c>
      <c r="AC3855" t="s">
        <v>758</v>
      </c>
      <c r="AD3855" t="s">
        <v>1176</v>
      </c>
      <c r="AE3855" t="s">
        <v>768</v>
      </c>
      <c r="AF3855" t="s">
        <v>882</v>
      </c>
      <c r="AG3855" t="s">
        <v>761</v>
      </c>
      <c r="AH3855" t="s">
        <v>762</v>
      </c>
      <c r="AI3855" t="s">
        <v>883</v>
      </c>
      <c r="AJ3855">
        <v>1143.19</v>
      </c>
      <c r="AK3855">
        <v>0</v>
      </c>
      <c r="AL3855">
        <v>0</v>
      </c>
      <c r="AM3855" t="s">
        <v>764</v>
      </c>
      <c r="AN3855" t="s">
        <v>764</v>
      </c>
      <c r="AO3855" t="s">
        <v>764</v>
      </c>
    </row>
    <row r="3856" spans="1:41" x14ac:dyDescent="0.35">
      <c r="A3856">
        <v>1720212</v>
      </c>
      <c r="B3856" t="s">
        <v>740</v>
      </c>
      <c r="C3856" t="s">
        <v>741</v>
      </c>
      <c r="D3856" t="s">
        <v>408</v>
      </c>
      <c r="E3856" t="s">
        <v>499</v>
      </c>
      <c r="F3856" t="s">
        <v>869</v>
      </c>
      <c r="G3856">
        <v>2021</v>
      </c>
      <c r="H3856">
        <v>2</v>
      </c>
      <c r="I3856" t="s">
        <v>858</v>
      </c>
      <c r="J3856" s="29">
        <v>44255</v>
      </c>
      <c r="K3856" t="s">
        <v>744</v>
      </c>
      <c r="L3856" t="s">
        <v>769</v>
      </c>
      <c r="M3856" t="s">
        <v>898</v>
      </c>
      <c r="N3856" t="s">
        <v>899</v>
      </c>
      <c r="O3856" t="s">
        <v>850</v>
      </c>
      <c r="P3856" t="s">
        <v>673</v>
      </c>
      <c r="Q3856" t="s">
        <v>749</v>
      </c>
      <c r="R3856" t="s">
        <v>490</v>
      </c>
      <c r="S3856" t="s">
        <v>1040</v>
      </c>
      <c r="T3856" t="s">
        <v>751</v>
      </c>
      <c r="U3856" t="s">
        <v>752</v>
      </c>
      <c r="V3856" t="s">
        <v>753</v>
      </c>
      <c r="W3856" t="s">
        <v>411</v>
      </c>
      <c r="X3856" t="s">
        <v>1204</v>
      </c>
      <c r="Y3856" t="s">
        <v>755</v>
      </c>
      <c r="Z3856" t="s">
        <v>380</v>
      </c>
      <c r="AA3856" t="s">
        <v>1175</v>
      </c>
      <c r="AB3856" t="s">
        <v>1176</v>
      </c>
      <c r="AC3856" t="s">
        <v>758</v>
      </c>
      <c r="AD3856" t="s">
        <v>1176</v>
      </c>
      <c r="AE3856" t="s">
        <v>766</v>
      </c>
      <c r="AF3856" t="s">
        <v>882</v>
      </c>
      <c r="AG3856" t="s">
        <v>761</v>
      </c>
      <c r="AH3856" t="s">
        <v>762</v>
      </c>
      <c r="AI3856" t="s">
        <v>883</v>
      </c>
      <c r="AJ3856">
        <v>170.84</v>
      </c>
      <c r="AK3856">
        <v>0</v>
      </c>
      <c r="AL3856">
        <v>0</v>
      </c>
      <c r="AM3856" t="s">
        <v>764</v>
      </c>
      <c r="AN3856" t="s">
        <v>764</v>
      </c>
      <c r="AO3856" t="s">
        <v>764</v>
      </c>
    </row>
    <row r="3857" spans="1:41" x14ac:dyDescent="0.35">
      <c r="A3857">
        <v>1720213</v>
      </c>
      <c r="B3857" t="s">
        <v>740</v>
      </c>
      <c r="C3857" t="s">
        <v>741</v>
      </c>
      <c r="D3857" t="s">
        <v>408</v>
      </c>
      <c r="E3857" t="s">
        <v>501</v>
      </c>
      <c r="F3857" t="s">
        <v>869</v>
      </c>
      <c r="G3857">
        <v>2021</v>
      </c>
      <c r="H3857">
        <v>2</v>
      </c>
      <c r="I3857" t="s">
        <v>858</v>
      </c>
      <c r="J3857" s="29">
        <v>44255</v>
      </c>
      <c r="K3857" t="s">
        <v>744</v>
      </c>
      <c r="L3857" t="s">
        <v>769</v>
      </c>
      <c r="M3857" t="s">
        <v>898</v>
      </c>
      <c r="N3857" t="s">
        <v>899</v>
      </c>
      <c r="O3857" t="s">
        <v>850</v>
      </c>
      <c r="P3857" t="s">
        <v>673</v>
      </c>
      <c r="Q3857" t="s">
        <v>749</v>
      </c>
      <c r="R3857" t="s">
        <v>490</v>
      </c>
      <c r="S3857" t="s">
        <v>1040</v>
      </c>
      <c r="T3857" t="s">
        <v>751</v>
      </c>
      <c r="U3857" t="s">
        <v>752</v>
      </c>
      <c r="V3857" t="s">
        <v>753</v>
      </c>
      <c r="W3857" t="s">
        <v>417</v>
      </c>
      <c r="X3857" t="s">
        <v>1201</v>
      </c>
      <c r="Y3857" t="s">
        <v>755</v>
      </c>
      <c r="Z3857" t="s">
        <v>380</v>
      </c>
      <c r="AA3857" t="s">
        <v>1175</v>
      </c>
      <c r="AB3857" t="s">
        <v>1176</v>
      </c>
      <c r="AC3857" t="s">
        <v>758</v>
      </c>
      <c r="AD3857" t="s">
        <v>1176</v>
      </c>
      <c r="AE3857" t="s">
        <v>766</v>
      </c>
      <c r="AF3857" t="s">
        <v>882</v>
      </c>
      <c r="AG3857" t="s">
        <v>761</v>
      </c>
      <c r="AH3857" t="s">
        <v>762</v>
      </c>
      <c r="AI3857" t="s">
        <v>883</v>
      </c>
      <c r="AJ3857">
        <v>1277.24</v>
      </c>
      <c r="AK3857">
        <v>0</v>
      </c>
      <c r="AL3857">
        <v>0</v>
      </c>
      <c r="AM3857" t="s">
        <v>764</v>
      </c>
      <c r="AN3857" t="s">
        <v>764</v>
      </c>
      <c r="AO3857" t="s">
        <v>764</v>
      </c>
    </row>
    <row r="3858" spans="1:41" x14ac:dyDescent="0.35">
      <c r="A3858">
        <v>1720214</v>
      </c>
      <c r="B3858" t="s">
        <v>740</v>
      </c>
      <c r="C3858" t="s">
        <v>741</v>
      </c>
      <c r="D3858" t="s">
        <v>408</v>
      </c>
      <c r="E3858" t="s">
        <v>502</v>
      </c>
      <c r="F3858" t="s">
        <v>869</v>
      </c>
      <c r="G3858">
        <v>2021</v>
      </c>
      <c r="H3858">
        <v>2</v>
      </c>
      <c r="I3858" t="s">
        <v>858</v>
      </c>
      <c r="J3858" s="29">
        <v>44255</v>
      </c>
      <c r="K3858" t="s">
        <v>744</v>
      </c>
      <c r="L3858" t="s">
        <v>769</v>
      </c>
      <c r="M3858" t="s">
        <v>898</v>
      </c>
      <c r="N3858" t="s">
        <v>899</v>
      </c>
      <c r="O3858" t="s">
        <v>850</v>
      </c>
      <c r="P3858" t="s">
        <v>673</v>
      </c>
      <c r="Q3858" t="s">
        <v>749</v>
      </c>
      <c r="R3858" t="s">
        <v>490</v>
      </c>
      <c r="S3858" t="s">
        <v>1040</v>
      </c>
      <c r="T3858" t="s">
        <v>751</v>
      </c>
      <c r="U3858" t="s">
        <v>752</v>
      </c>
      <c r="V3858" t="s">
        <v>753</v>
      </c>
      <c r="W3858" t="s">
        <v>421</v>
      </c>
      <c r="X3858" t="s">
        <v>1205</v>
      </c>
      <c r="Y3858" t="s">
        <v>755</v>
      </c>
      <c r="Z3858" t="s">
        <v>380</v>
      </c>
      <c r="AA3858" t="s">
        <v>1175</v>
      </c>
      <c r="AB3858" t="s">
        <v>1176</v>
      </c>
      <c r="AC3858" t="s">
        <v>758</v>
      </c>
      <c r="AD3858" t="s">
        <v>1176</v>
      </c>
      <c r="AE3858" t="s">
        <v>766</v>
      </c>
      <c r="AF3858" t="s">
        <v>882</v>
      </c>
      <c r="AG3858" t="s">
        <v>761</v>
      </c>
      <c r="AH3858" t="s">
        <v>762</v>
      </c>
      <c r="AI3858" t="s">
        <v>883</v>
      </c>
      <c r="AJ3858">
        <v>402.11</v>
      </c>
      <c r="AK3858">
        <v>0</v>
      </c>
      <c r="AL3858">
        <v>0</v>
      </c>
      <c r="AM3858" t="s">
        <v>764</v>
      </c>
      <c r="AN3858" t="s">
        <v>764</v>
      </c>
      <c r="AO3858" t="s">
        <v>764</v>
      </c>
    </row>
    <row r="3859" spans="1:41" x14ac:dyDescent="0.35">
      <c r="A3859">
        <v>1720215</v>
      </c>
      <c r="B3859" t="s">
        <v>740</v>
      </c>
      <c r="C3859" t="s">
        <v>741</v>
      </c>
      <c r="D3859" t="s">
        <v>408</v>
      </c>
      <c r="E3859" t="s">
        <v>503</v>
      </c>
      <c r="F3859" t="s">
        <v>869</v>
      </c>
      <c r="G3859">
        <v>2021</v>
      </c>
      <c r="H3859">
        <v>2</v>
      </c>
      <c r="I3859" t="s">
        <v>858</v>
      </c>
      <c r="J3859" s="29">
        <v>44255</v>
      </c>
      <c r="K3859" t="s">
        <v>744</v>
      </c>
      <c r="L3859" t="s">
        <v>769</v>
      </c>
      <c r="M3859" t="s">
        <v>898</v>
      </c>
      <c r="N3859" t="s">
        <v>899</v>
      </c>
      <c r="O3859" t="s">
        <v>850</v>
      </c>
      <c r="P3859" t="s">
        <v>673</v>
      </c>
      <c r="Q3859" t="s">
        <v>749</v>
      </c>
      <c r="R3859" t="s">
        <v>490</v>
      </c>
      <c r="S3859" t="s">
        <v>1040</v>
      </c>
      <c r="T3859" t="s">
        <v>751</v>
      </c>
      <c r="U3859" t="s">
        <v>752</v>
      </c>
      <c r="V3859" t="s">
        <v>753</v>
      </c>
      <c r="W3859" t="s">
        <v>423</v>
      </c>
      <c r="X3859" t="s">
        <v>1203</v>
      </c>
      <c r="Y3859" t="s">
        <v>755</v>
      </c>
      <c r="Z3859" t="s">
        <v>380</v>
      </c>
      <c r="AA3859" t="s">
        <v>1175</v>
      </c>
      <c r="AB3859" t="s">
        <v>1176</v>
      </c>
      <c r="AC3859" t="s">
        <v>758</v>
      </c>
      <c r="AD3859" t="s">
        <v>1176</v>
      </c>
      <c r="AE3859" t="s">
        <v>766</v>
      </c>
      <c r="AF3859" t="s">
        <v>882</v>
      </c>
      <c r="AG3859" t="s">
        <v>761</v>
      </c>
      <c r="AH3859" t="s">
        <v>762</v>
      </c>
      <c r="AI3859" t="s">
        <v>883</v>
      </c>
      <c r="AJ3859">
        <v>555.04999999999995</v>
      </c>
      <c r="AK3859">
        <v>0</v>
      </c>
      <c r="AL3859">
        <v>0</v>
      </c>
      <c r="AM3859" t="s">
        <v>764</v>
      </c>
      <c r="AN3859" t="s">
        <v>764</v>
      </c>
      <c r="AO3859" t="s">
        <v>764</v>
      </c>
    </row>
    <row r="3860" spans="1:41" x14ac:dyDescent="0.35">
      <c r="A3860">
        <v>1720216</v>
      </c>
      <c r="B3860" t="s">
        <v>740</v>
      </c>
      <c r="C3860" t="s">
        <v>741</v>
      </c>
      <c r="D3860" t="s">
        <v>408</v>
      </c>
      <c r="E3860" t="s">
        <v>504</v>
      </c>
      <c r="F3860" t="s">
        <v>869</v>
      </c>
      <c r="G3860">
        <v>2021</v>
      </c>
      <c r="H3860">
        <v>2</v>
      </c>
      <c r="I3860" t="s">
        <v>858</v>
      </c>
      <c r="J3860" s="29">
        <v>44255</v>
      </c>
      <c r="K3860" t="s">
        <v>744</v>
      </c>
      <c r="L3860" t="s">
        <v>769</v>
      </c>
      <c r="M3860" t="s">
        <v>898</v>
      </c>
      <c r="N3860" t="s">
        <v>899</v>
      </c>
      <c r="O3860" t="s">
        <v>850</v>
      </c>
      <c r="P3860" t="s">
        <v>673</v>
      </c>
      <c r="Q3860" t="s">
        <v>749</v>
      </c>
      <c r="R3860" t="s">
        <v>490</v>
      </c>
      <c r="S3860" t="s">
        <v>1040</v>
      </c>
      <c r="T3860" t="s">
        <v>751</v>
      </c>
      <c r="U3860" t="s">
        <v>752</v>
      </c>
      <c r="V3860" t="s">
        <v>753</v>
      </c>
      <c r="W3860" t="s">
        <v>425</v>
      </c>
      <c r="X3860" t="s">
        <v>1200</v>
      </c>
      <c r="Y3860" t="s">
        <v>755</v>
      </c>
      <c r="Z3860" t="s">
        <v>380</v>
      </c>
      <c r="AA3860" t="s">
        <v>1175</v>
      </c>
      <c r="AB3860" t="s">
        <v>1176</v>
      </c>
      <c r="AC3860" t="s">
        <v>758</v>
      </c>
      <c r="AD3860" t="s">
        <v>1176</v>
      </c>
      <c r="AE3860" t="s">
        <v>766</v>
      </c>
      <c r="AF3860" t="s">
        <v>882</v>
      </c>
      <c r="AG3860" t="s">
        <v>761</v>
      </c>
      <c r="AH3860" t="s">
        <v>762</v>
      </c>
      <c r="AI3860" t="s">
        <v>883</v>
      </c>
      <c r="AJ3860">
        <v>134.13999999999999</v>
      </c>
      <c r="AK3860">
        <v>0</v>
      </c>
      <c r="AL3860">
        <v>0</v>
      </c>
      <c r="AM3860" t="s">
        <v>764</v>
      </c>
      <c r="AN3860" t="s">
        <v>764</v>
      </c>
      <c r="AO3860" t="s">
        <v>764</v>
      </c>
    </row>
    <row r="3861" spans="1:41" x14ac:dyDescent="0.35">
      <c r="A3861">
        <v>1720217</v>
      </c>
      <c r="B3861" t="s">
        <v>740</v>
      </c>
      <c r="C3861" t="s">
        <v>741</v>
      </c>
      <c r="D3861" t="s">
        <v>408</v>
      </c>
      <c r="E3861" t="s">
        <v>527</v>
      </c>
      <c r="F3861" t="s">
        <v>869</v>
      </c>
      <c r="G3861">
        <v>2021</v>
      </c>
      <c r="H3861">
        <v>2</v>
      </c>
      <c r="I3861" t="s">
        <v>858</v>
      </c>
      <c r="J3861" s="29">
        <v>44255</v>
      </c>
      <c r="K3861" t="s">
        <v>744</v>
      </c>
      <c r="L3861" t="s">
        <v>769</v>
      </c>
      <c r="M3861" t="s">
        <v>898</v>
      </c>
      <c r="N3861" t="s">
        <v>899</v>
      </c>
      <c r="O3861" t="s">
        <v>850</v>
      </c>
      <c r="P3861" t="s">
        <v>673</v>
      </c>
      <c r="Q3861" t="s">
        <v>749</v>
      </c>
      <c r="R3861" t="s">
        <v>514</v>
      </c>
      <c r="S3861" t="s">
        <v>1039</v>
      </c>
      <c r="T3861" t="s">
        <v>751</v>
      </c>
      <c r="U3861" t="s">
        <v>752</v>
      </c>
      <c r="V3861" t="s">
        <v>753</v>
      </c>
      <c r="W3861" t="s">
        <v>439</v>
      </c>
      <c r="X3861" t="s">
        <v>1197</v>
      </c>
      <c r="Y3861" t="s">
        <v>755</v>
      </c>
      <c r="Z3861" t="s">
        <v>380</v>
      </c>
      <c r="AA3861" t="s">
        <v>1175</v>
      </c>
      <c r="AB3861" t="s">
        <v>1176</v>
      </c>
      <c r="AC3861" t="s">
        <v>758</v>
      </c>
      <c r="AD3861" t="s">
        <v>1176</v>
      </c>
      <c r="AE3861" t="s">
        <v>247</v>
      </c>
      <c r="AF3861" t="s">
        <v>882</v>
      </c>
      <c r="AG3861" t="s">
        <v>761</v>
      </c>
      <c r="AH3861" t="s">
        <v>762</v>
      </c>
      <c r="AI3861" t="s">
        <v>883</v>
      </c>
      <c r="AJ3861">
        <v>259.75</v>
      </c>
      <c r="AK3861">
        <v>0</v>
      </c>
      <c r="AL3861">
        <v>0</v>
      </c>
      <c r="AM3861" t="s">
        <v>764</v>
      </c>
      <c r="AN3861" t="s">
        <v>764</v>
      </c>
      <c r="AO3861" t="s">
        <v>764</v>
      </c>
    </row>
    <row r="3862" spans="1:41" x14ac:dyDescent="0.35">
      <c r="A3862">
        <v>1720218</v>
      </c>
      <c r="B3862" t="s">
        <v>740</v>
      </c>
      <c r="C3862" t="s">
        <v>741</v>
      </c>
      <c r="D3862" t="s">
        <v>408</v>
      </c>
      <c r="E3862" t="s">
        <v>528</v>
      </c>
      <c r="F3862" t="s">
        <v>869</v>
      </c>
      <c r="G3862">
        <v>2021</v>
      </c>
      <c r="H3862">
        <v>2</v>
      </c>
      <c r="I3862" t="s">
        <v>858</v>
      </c>
      <c r="J3862" s="29">
        <v>44255</v>
      </c>
      <c r="K3862" t="s">
        <v>744</v>
      </c>
      <c r="L3862" t="s">
        <v>769</v>
      </c>
      <c r="M3862" t="s">
        <v>898</v>
      </c>
      <c r="N3862" t="s">
        <v>899</v>
      </c>
      <c r="O3862" t="s">
        <v>850</v>
      </c>
      <c r="P3862" t="s">
        <v>673</v>
      </c>
      <c r="Q3862" t="s">
        <v>749</v>
      </c>
      <c r="R3862" t="s">
        <v>514</v>
      </c>
      <c r="S3862" t="s">
        <v>1039</v>
      </c>
      <c r="T3862" t="s">
        <v>751</v>
      </c>
      <c r="U3862" t="s">
        <v>752</v>
      </c>
      <c r="V3862" t="s">
        <v>753</v>
      </c>
      <c r="W3862" t="s">
        <v>441</v>
      </c>
      <c r="X3862" t="s">
        <v>1199</v>
      </c>
      <c r="Y3862" t="s">
        <v>755</v>
      </c>
      <c r="Z3862" t="s">
        <v>380</v>
      </c>
      <c r="AA3862" t="s">
        <v>1175</v>
      </c>
      <c r="AB3862" t="s">
        <v>1176</v>
      </c>
      <c r="AC3862" t="s">
        <v>758</v>
      </c>
      <c r="AD3862" t="s">
        <v>1176</v>
      </c>
      <c r="AE3862" t="s">
        <v>247</v>
      </c>
      <c r="AF3862" t="s">
        <v>882</v>
      </c>
      <c r="AG3862" t="s">
        <v>761</v>
      </c>
      <c r="AH3862" t="s">
        <v>762</v>
      </c>
      <c r="AI3862" t="s">
        <v>883</v>
      </c>
      <c r="AJ3862">
        <v>514.29</v>
      </c>
      <c r="AK3862">
        <v>0</v>
      </c>
      <c r="AL3862">
        <v>0</v>
      </c>
      <c r="AM3862" t="s">
        <v>764</v>
      </c>
      <c r="AN3862" t="s">
        <v>764</v>
      </c>
      <c r="AO3862" t="s">
        <v>764</v>
      </c>
    </row>
    <row r="3863" spans="1:41" x14ac:dyDescent="0.35">
      <c r="A3863">
        <v>1720219</v>
      </c>
      <c r="B3863" t="s">
        <v>740</v>
      </c>
      <c r="C3863" t="s">
        <v>741</v>
      </c>
      <c r="D3863" t="s">
        <v>408</v>
      </c>
      <c r="E3863" t="s">
        <v>529</v>
      </c>
      <c r="F3863" t="s">
        <v>869</v>
      </c>
      <c r="G3863">
        <v>2021</v>
      </c>
      <c r="H3863">
        <v>2</v>
      </c>
      <c r="I3863" t="s">
        <v>858</v>
      </c>
      <c r="J3863" s="29">
        <v>44255</v>
      </c>
      <c r="K3863" t="s">
        <v>744</v>
      </c>
      <c r="L3863" t="s">
        <v>769</v>
      </c>
      <c r="M3863" t="s">
        <v>898</v>
      </c>
      <c r="N3863" t="s">
        <v>899</v>
      </c>
      <c r="O3863" t="s">
        <v>850</v>
      </c>
      <c r="P3863" t="s">
        <v>673</v>
      </c>
      <c r="Q3863" t="s">
        <v>749</v>
      </c>
      <c r="R3863" t="s">
        <v>514</v>
      </c>
      <c r="S3863" t="s">
        <v>1039</v>
      </c>
      <c r="T3863" t="s">
        <v>751</v>
      </c>
      <c r="U3863" t="s">
        <v>752</v>
      </c>
      <c r="V3863" t="s">
        <v>753</v>
      </c>
      <c r="W3863" t="s">
        <v>443</v>
      </c>
      <c r="X3863" t="s">
        <v>1195</v>
      </c>
      <c r="Y3863" t="s">
        <v>755</v>
      </c>
      <c r="Z3863" t="s">
        <v>380</v>
      </c>
      <c r="AA3863" t="s">
        <v>1175</v>
      </c>
      <c r="AB3863" t="s">
        <v>1176</v>
      </c>
      <c r="AC3863" t="s">
        <v>758</v>
      </c>
      <c r="AD3863" t="s">
        <v>1176</v>
      </c>
      <c r="AE3863" t="s">
        <v>247</v>
      </c>
      <c r="AF3863" t="s">
        <v>882</v>
      </c>
      <c r="AG3863" t="s">
        <v>761</v>
      </c>
      <c r="AH3863" t="s">
        <v>762</v>
      </c>
      <c r="AI3863" t="s">
        <v>883</v>
      </c>
      <c r="AJ3863">
        <v>567.09</v>
      </c>
      <c r="AK3863">
        <v>0</v>
      </c>
      <c r="AL3863">
        <v>0</v>
      </c>
      <c r="AM3863" t="s">
        <v>764</v>
      </c>
      <c r="AN3863" t="s">
        <v>764</v>
      </c>
      <c r="AO3863" t="s">
        <v>764</v>
      </c>
    </row>
    <row r="3864" spans="1:41" x14ac:dyDescent="0.35">
      <c r="A3864">
        <v>1720220</v>
      </c>
      <c r="B3864" t="s">
        <v>740</v>
      </c>
      <c r="C3864" t="s">
        <v>741</v>
      </c>
      <c r="D3864" t="s">
        <v>408</v>
      </c>
      <c r="E3864" t="s">
        <v>530</v>
      </c>
      <c r="F3864" t="s">
        <v>869</v>
      </c>
      <c r="G3864">
        <v>2021</v>
      </c>
      <c r="H3864">
        <v>2</v>
      </c>
      <c r="I3864" t="s">
        <v>858</v>
      </c>
      <c r="J3864" s="29">
        <v>44255</v>
      </c>
      <c r="K3864" t="s">
        <v>744</v>
      </c>
      <c r="L3864" t="s">
        <v>769</v>
      </c>
      <c r="M3864" t="s">
        <v>898</v>
      </c>
      <c r="N3864" t="s">
        <v>899</v>
      </c>
      <c r="O3864" t="s">
        <v>850</v>
      </c>
      <c r="P3864" t="s">
        <v>673</v>
      </c>
      <c r="Q3864" t="s">
        <v>749</v>
      </c>
      <c r="R3864" t="s">
        <v>514</v>
      </c>
      <c r="S3864" t="s">
        <v>1039</v>
      </c>
      <c r="T3864" t="s">
        <v>751</v>
      </c>
      <c r="U3864" t="s">
        <v>752</v>
      </c>
      <c r="V3864" t="s">
        <v>753</v>
      </c>
      <c r="W3864" t="s">
        <v>445</v>
      </c>
      <c r="X3864" t="s">
        <v>1191</v>
      </c>
      <c r="Y3864" t="s">
        <v>755</v>
      </c>
      <c r="Z3864" t="s">
        <v>380</v>
      </c>
      <c r="AA3864" t="s">
        <v>1175</v>
      </c>
      <c r="AB3864" t="s">
        <v>1176</v>
      </c>
      <c r="AC3864" t="s">
        <v>758</v>
      </c>
      <c r="AD3864" t="s">
        <v>1176</v>
      </c>
      <c r="AE3864" t="s">
        <v>247</v>
      </c>
      <c r="AF3864" t="s">
        <v>882</v>
      </c>
      <c r="AG3864" t="s">
        <v>761</v>
      </c>
      <c r="AH3864" t="s">
        <v>762</v>
      </c>
      <c r="AI3864" t="s">
        <v>883</v>
      </c>
      <c r="AJ3864">
        <v>575.09</v>
      </c>
      <c r="AK3864">
        <v>0</v>
      </c>
      <c r="AL3864">
        <v>0</v>
      </c>
      <c r="AM3864" t="s">
        <v>764</v>
      </c>
      <c r="AN3864" t="s">
        <v>764</v>
      </c>
      <c r="AO3864" t="s">
        <v>764</v>
      </c>
    </row>
    <row r="3865" spans="1:41" x14ac:dyDescent="0.35">
      <c r="A3865">
        <v>1720221</v>
      </c>
      <c r="B3865" t="s">
        <v>740</v>
      </c>
      <c r="C3865" t="s">
        <v>741</v>
      </c>
      <c r="D3865" t="s">
        <v>408</v>
      </c>
      <c r="E3865" t="s">
        <v>531</v>
      </c>
      <c r="F3865" t="s">
        <v>869</v>
      </c>
      <c r="G3865">
        <v>2021</v>
      </c>
      <c r="H3865">
        <v>2</v>
      </c>
      <c r="I3865" t="s">
        <v>858</v>
      </c>
      <c r="J3865" s="29">
        <v>44255</v>
      </c>
      <c r="K3865" t="s">
        <v>744</v>
      </c>
      <c r="L3865" t="s">
        <v>769</v>
      </c>
      <c r="M3865" t="s">
        <v>898</v>
      </c>
      <c r="N3865" t="s">
        <v>899</v>
      </c>
      <c r="O3865" t="s">
        <v>850</v>
      </c>
      <c r="P3865" t="s">
        <v>673</v>
      </c>
      <c r="Q3865" t="s">
        <v>749</v>
      </c>
      <c r="R3865" t="s">
        <v>514</v>
      </c>
      <c r="S3865" t="s">
        <v>1039</v>
      </c>
      <c r="T3865" t="s">
        <v>751</v>
      </c>
      <c r="U3865" t="s">
        <v>752</v>
      </c>
      <c r="V3865" t="s">
        <v>753</v>
      </c>
      <c r="W3865" t="s">
        <v>447</v>
      </c>
      <c r="X3865" t="s">
        <v>1194</v>
      </c>
      <c r="Y3865" t="s">
        <v>755</v>
      </c>
      <c r="Z3865" t="s">
        <v>380</v>
      </c>
      <c r="AA3865" t="s">
        <v>1175</v>
      </c>
      <c r="AB3865" t="s">
        <v>1176</v>
      </c>
      <c r="AC3865" t="s">
        <v>758</v>
      </c>
      <c r="AD3865" t="s">
        <v>1176</v>
      </c>
      <c r="AE3865" t="s">
        <v>247</v>
      </c>
      <c r="AF3865" t="s">
        <v>882</v>
      </c>
      <c r="AG3865" t="s">
        <v>761</v>
      </c>
      <c r="AH3865" t="s">
        <v>762</v>
      </c>
      <c r="AI3865" t="s">
        <v>883</v>
      </c>
      <c r="AJ3865">
        <v>604.83000000000004</v>
      </c>
      <c r="AK3865">
        <v>0</v>
      </c>
      <c r="AL3865">
        <v>0</v>
      </c>
      <c r="AM3865" t="s">
        <v>764</v>
      </c>
      <c r="AN3865" t="s">
        <v>764</v>
      </c>
      <c r="AO3865" t="s">
        <v>764</v>
      </c>
    </row>
    <row r="3866" spans="1:41" x14ac:dyDescent="0.35">
      <c r="A3866">
        <v>1720222</v>
      </c>
      <c r="B3866" t="s">
        <v>740</v>
      </c>
      <c r="C3866" t="s">
        <v>741</v>
      </c>
      <c r="D3866" t="s">
        <v>408</v>
      </c>
      <c r="E3866" t="s">
        <v>532</v>
      </c>
      <c r="F3866" t="s">
        <v>869</v>
      </c>
      <c r="G3866">
        <v>2021</v>
      </c>
      <c r="H3866">
        <v>2</v>
      </c>
      <c r="I3866" t="s">
        <v>858</v>
      </c>
      <c r="J3866" s="29">
        <v>44255</v>
      </c>
      <c r="K3866" t="s">
        <v>744</v>
      </c>
      <c r="L3866" t="s">
        <v>769</v>
      </c>
      <c r="M3866" t="s">
        <v>898</v>
      </c>
      <c r="N3866" t="s">
        <v>899</v>
      </c>
      <c r="O3866" t="s">
        <v>850</v>
      </c>
      <c r="P3866" t="s">
        <v>673</v>
      </c>
      <c r="Q3866" t="s">
        <v>749</v>
      </c>
      <c r="R3866" t="s">
        <v>514</v>
      </c>
      <c r="S3866" t="s">
        <v>1039</v>
      </c>
      <c r="T3866" t="s">
        <v>751</v>
      </c>
      <c r="U3866" t="s">
        <v>752</v>
      </c>
      <c r="V3866" t="s">
        <v>753</v>
      </c>
      <c r="W3866" t="s">
        <v>449</v>
      </c>
      <c r="X3866" t="s">
        <v>1196</v>
      </c>
      <c r="Y3866" t="s">
        <v>755</v>
      </c>
      <c r="Z3866" t="s">
        <v>380</v>
      </c>
      <c r="AA3866" t="s">
        <v>1175</v>
      </c>
      <c r="AB3866" t="s">
        <v>1176</v>
      </c>
      <c r="AC3866" t="s">
        <v>758</v>
      </c>
      <c r="AD3866" t="s">
        <v>1176</v>
      </c>
      <c r="AE3866" t="s">
        <v>247</v>
      </c>
      <c r="AF3866" t="s">
        <v>882</v>
      </c>
      <c r="AG3866" t="s">
        <v>761</v>
      </c>
      <c r="AH3866" t="s">
        <v>762</v>
      </c>
      <c r="AI3866" t="s">
        <v>883</v>
      </c>
      <c r="AJ3866">
        <v>1391.61</v>
      </c>
      <c r="AK3866">
        <v>0</v>
      </c>
      <c r="AL3866">
        <v>0</v>
      </c>
      <c r="AM3866" t="s">
        <v>764</v>
      </c>
      <c r="AN3866" t="s">
        <v>764</v>
      </c>
      <c r="AO3866" t="s">
        <v>764</v>
      </c>
    </row>
    <row r="3867" spans="1:41" x14ac:dyDescent="0.35">
      <c r="A3867">
        <v>1720223</v>
      </c>
      <c r="B3867" t="s">
        <v>740</v>
      </c>
      <c r="C3867" t="s">
        <v>741</v>
      </c>
      <c r="D3867" t="s">
        <v>408</v>
      </c>
      <c r="E3867" t="s">
        <v>533</v>
      </c>
      <c r="F3867" t="s">
        <v>869</v>
      </c>
      <c r="G3867">
        <v>2021</v>
      </c>
      <c r="H3867">
        <v>2</v>
      </c>
      <c r="I3867" t="s">
        <v>858</v>
      </c>
      <c r="J3867" s="29">
        <v>44255</v>
      </c>
      <c r="K3867" t="s">
        <v>744</v>
      </c>
      <c r="L3867" t="s">
        <v>769</v>
      </c>
      <c r="M3867" t="s">
        <v>898</v>
      </c>
      <c r="N3867" t="s">
        <v>899</v>
      </c>
      <c r="O3867" t="s">
        <v>850</v>
      </c>
      <c r="P3867" t="s">
        <v>673</v>
      </c>
      <c r="Q3867" t="s">
        <v>749</v>
      </c>
      <c r="R3867" t="s">
        <v>514</v>
      </c>
      <c r="S3867" t="s">
        <v>1039</v>
      </c>
      <c r="T3867" t="s">
        <v>751</v>
      </c>
      <c r="U3867" t="s">
        <v>752</v>
      </c>
      <c r="V3867" t="s">
        <v>753</v>
      </c>
      <c r="W3867" t="s">
        <v>451</v>
      </c>
      <c r="X3867" t="s">
        <v>1186</v>
      </c>
      <c r="Y3867" t="s">
        <v>755</v>
      </c>
      <c r="Z3867" t="s">
        <v>380</v>
      </c>
      <c r="AA3867" t="s">
        <v>1175</v>
      </c>
      <c r="AB3867" t="s">
        <v>1176</v>
      </c>
      <c r="AC3867" t="s">
        <v>758</v>
      </c>
      <c r="AD3867" t="s">
        <v>1176</v>
      </c>
      <c r="AE3867" t="s">
        <v>247</v>
      </c>
      <c r="AF3867" t="s">
        <v>882</v>
      </c>
      <c r="AG3867" t="s">
        <v>761</v>
      </c>
      <c r="AH3867" t="s">
        <v>762</v>
      </c>
      <c r="AI3867" t="s">
        <v>883</v>
      </c>
      <c r="AJ3867">
        <v>244.67</v>
      </c>
      <c r="AK3867">
        <v>0</v>
      </c>
      <c r="AL3867">
        <v>0</v>
      </c>
      <c r="AM3867" t="s">
        <v>764</v>
      </c>
      <c r="AN3867" t="s">
        <v>764</v>
      </c>
      <c r="AO3867" t="s">
        <v>764</v>
      </c>
    </row>
    <row r="3868" spans="1:41" x14ac:dyDescent="0.35">
      <c r="A3868">
        <v>1720224</v>
      </c>
      <c r="B3868" t="s">
        <v>740</v>
      </c>
      <c r="C3868" t="s">
        <v>741</v>
      </c>
      <c r="D3868" t="s">
        <v>408</v>
      </c>
      <c r="E3868" t="s">
        <v>535</v>
      </c>
      <c r="F3868" t="s">
        <v>869</v>
      </c>
      <c r="G3868">
        <v>2021</v>
      </c>
      <c r="H3868">
        <v>2</v>
      </c>
      <c r="I3868" t="s">
        <v>858</v>
      </c>
      <c r="J3868" s="29">
        <v>44255</v>
      </c>
      <c r="K3868" t="s">
        <v>744</v>
      </c>
      <c r="L3868" t="s">
        <v>769</v>
      </c>
      <c r="M3868" t="s">
        <v>898</v>
      </c>
      <c r="N3868" t="s">
        <v>899</v>
      </c>
      <c r="O3868" t="s">
        <v>850</v>
      </c>
      <c r="P3868" t="s">
        <v>673</v>
      </c>
      <c r="Q3868" t="s">
        <v>749</v>
      </c>
      <c r="R3868" t="s">
        <v>514</v>
      </c>
      <c r="S3868" t="s">
        <v>1039</v>
      </c>
      <c r="T3868" t="s">
        <v>751</v>
      </c>
      <c r="U3868" t="s">
        <v>752</v>
      </c>
      <c r="V3868" t="s">
        <v>753</v>
      </c>
      <c r="W3868" t="s">
        <v>455</v>
      </c>
      <c r="X3868" t="s">
        <v>1198</v>
      </c>
      <c r="Y3868" t="s">
        <v>755</v>
      </c>
      <c r="Z3868" t="s">
        <v>380</v>
      </c>
      <c r="AA3868" t="s">
        <v>1175</v>
      </c>
      <c r="AB3868" t="s">
        <v>1176</v>
      </c>
      <c r="AC3868" t="s">
        <v>758</v>
      </c>
      <c r="AD3868" t="s">
        <v>1176</v>
      </c>
      <c r="AE3868" t="s">
        <v>247</v>
      </c>
      <c r="AF3868" t="s">
        <v>882</v>
      </c>
      <c r="AG3868" t="s">
        <v>761</v>
      </c>
      <c r="AH3868" t="s">
        <v>762</v>
      </c>
      <c r="AI3868" t="s">
        <v>883</v>
      </c>
      <c r="AJ3868">
        <v>3310.93</v>
      </c>
      <c r="AK3868">
        <v>0</v>
      </c>
      <c r="AL3868">
        <v>0</v>
      </c>
      <c r="AM3868" t="s">
        <v>764</v>
      </c>
      <c r="AN3868" t="s">
        <v>764</v>
      </c>
      <c r="AO3868" t="s">
        <v>764</v>
      </c>
    </row>
    <row r="3869" spans="1:41" x14ac:dyDescent="0.35">
      <c r="A3869">
        <v>1720225</v>
      </c>
      <c r="B3869" t="s">
        <v>740</v>
      </c>
      <c r="C3869" t="s">
        <v>741</v>
      </c>
      <c r="D3869" t="s">
        <v>408</v>
      </c>
      <c r="E3869" t="s">
        <v>536</v>
      </c>
      <c r="F3869" t="s">
        <v>869</v>
      </c>
      <c r="G3869">
        <v>2021</v>
      </c>
      <c r="H3869">
        <v>2</v>
      </c>
      <c r="I3869" t="s">
        <v>858</v>
      </c>
      <c r="J3869" s="29">
        <v>44255</v>
      </c>
      <c r="K3869" t="s">
        <v>744</v>
      </c>
      <c r="L3869" t="s">
        <v>769</v>
      </c>
      <c r="M3869" t="s">
        <v>898</v>
      </c>
      <c r="N3869" t="s">
        <v>899</v>
      </c>
      <c r="O3869" t="s">
        <v>850</v>
      </c>
      <c r="P3869" t="s">
        <v>673</v>
      </c>
      <c r="Q3869" t="s">
        <v>749</v>
      </c>
      <c r="R3869" t="s">
        <v>514</v>
      </c>
      <c r="S3869" t="s">
        <v>1039</v>
      </c>
      <c r="T3869" t="s">
        <v>751</v>
      </c>
      <c r="U3869" t="s">
        <v>752</v>
      </c>
      <c r="V3869" t="s">
        <v>753</v>
      </c>
      <c r="W3869" t="s">
        <v>457</v>
      </c>
      <c r="X3869" t="s">
        <v>1181</v>
      </c>
      <c r="Y3869" t="s">
        <v>755</v>
      </c>
      <c r="Z3869" t="s">
        <v>380</v>
      </c>
      <c r="AA3869" t="s">
        <v>1175</v>
      </c>
      <c r="AB3869" t="s">
        <v>1176</v>
      </c>
      <c r="AC3869" t="s">
        <v>758</v>
      </c>
      <c r="AD3869" t="s">
        <v>1176</v>
      </c>
      <c r="AE3869" t="s">
        <v>247</v>
      </c>
      <c r="AF3869" t="s">
        <v>882</v>
      </c>
      <c r="AG3869" t="s">
        <v>761</v>
      </c>
      <c r="AH3869" t="s">
        <v>762</v>
      </c>
      <c r="AI3869" t="s">
        <v>883</v>
      </c>
      <c r="AJ3869">
        <v>76.64</v>
      </c>
      <c r="AK3869">
        <v>0</v>
      </c>
      <c r="AL3869">
        <v>0</v>
      </c>
      <c r="AM3869" t="s">
        <v>764</v>
      </c>
      <c r="AN3869" t="s">
        <v>764</v>
      </c>
      <c r="AO3869" t="s">
        <v>764</v>
      </c>
    </row>
    <row r="3870" spans="1:41" x14ac:dyDescent="0.35">
      <c r="A3870">
        <v>1720226</v>
      </c>
      <c r="B3870" t="s">
        <v>740</v>
      </c>
      <c r="C3870" t="s">
        <v>741</v>
      </c>
      <c r="D3870" t="s">
        <v>408</v>
      </c>
      <c r="E3870" t="s">
        <v>538</v>
      </c>
      <c r="F3870" t="s">
        <v>869</v>
      </c>
      <c r="G3870">
        <v>2021</v>
      </c>
      <c r="H3870">
        <v>2</v>
      </c>
      <c r="I3870" t="s">
        <v>858</v>
      </c>
      <c r="J3870" s="29">
        <v>44255</v>
      </c>
      <c r="K3870" t="s">
        <v>744</v>
      </c>
      <c r="L3870" t="s">
        <v>769</v>
      </c>
      <c r="M3870" t="s">
        <v>898</v>
      </c>
      <c r="N3870" t="s">
        <v>899</v>
      </c>
      <c r="O3870" t="s">
        <v>850</v>
      </c>
      <c r="P3870" t="s">
        <v>673</v>
      </c>
      <c r="Q3870" t="s">
        <v>749</v>
      </c>
      <c r="R3870" t="s">
        <v>514</v>
      </c>
      <c r="S3870" t="s">
        <v>1039</v>
      </c>
      <c r="T3870" t="s">
        <v>751</v>
      </c>
      <c r="U3870" t="s">
        <v>752</v>
      </c>
      <c r="V3870" t="s">
        <v>753</v>
      </c>
      <c r="W3870" t="s">
        <v>461</v>
      </c>
      <c r="X3870" t="s">
        <v>1193</v>
      </c>
      <c r="Y3870" t="s">
        <v>755</v>
      </c>
      <c r="Z3870" t="s">
        <v>380</v>
      </c>
      <c r="AA3870" t="s">
        <v>1175</v>
      </c>
      <c r="AB3870" t="s">
        <v>1176</v>
      </c>
      <c r="AC3870" t="s">
        <v>758</v>
      </c>
      <c r="AD3870" t="s">
        <v>1176</v>
      </c>
      <c r="AE3870" t="s">
        <v>247</v>
      </c>
      <c r="AF3870" t="s">
        <v>882</v>
      </c>
      <c r="AG3870" t="s">
        <v>761</v>
      </c>
      <c r="AH3870" t="s">
        <v>762</v>
      </c>
      <c r="AI3870" t="s">
        <v>883</v>
      </c>
      <c r="AJ3870">
        <v>2.8</v>
      </c>
      <c r="AK3870">
        <v>0</v>
      </c>
      <c r="AL3870">
        <v>0</v>
      </c>
      <c r="AM3870" t="s">
        <v>764</v>
      </c>
      <c r="AN3870" t="s">
        <v>764</v>
      </c>
      <c r="AO3870" t="s">
        <v>764</v>
      </c>
    </row>
    <row r="3871" spans="1:41" x14ac:dyDescent="0.35">
      <c r="A3871">
        <v>1720227</v>
      </c>
      <c r="B3871" t="s">
        <v>740</v>
      </c>
      <c r="C3871" t="s">
        <v>741</v>
      </c>
      <c r="D3871" t="s">
        <v>408</v>
      </c>
      <c r="E3871" t="s">
        <v>539</v>
      </c>
      <c r="F3871" t="s">
        <v>869</v>
      </c>
      <c r="G3871">
        <v>2021</v>
      </c>
      <c r="H3871">
        <v>2</v>
      </c>
      <c r="I3871" t="s">
        <v>858</v>
      </c>
      <c r="J3871" s="29">
        <v>44255</v>
      </c>
      <c r="K3871" t="s">
        <v>744</v>
      </c>
      <c r="L3871" t="s">
        <v>769</v>
      </c>
      <c r="M3871" t="s">
        <v>898</v>
      </c>
      <c r="N3871" t="s">
        <v>899</v>
      </c>
      <c r="O3871" t="s">
        <v>850</v>
      </c>
      <c r="P3871" t="s">
        <v>673</v>
      </c>
      <c r="Q3871" t="s">
        <v>749</v>
      </c>
      <c r="R3871" t="s">
        <v>514</v>
      </c>
      <c r="S3871" t="s">
        <v>1039</v>
      </c>
      <c r="T3871" t="s">
        <v>751</v>
      </c>
      <c r="U3871" t="s">
        <v>752</v>
      </c>
      <c r="V3871" t="s">
        <v>753</v>
      </c>
      <c r="W3871" t="s">
        <v>463</v>
      </c>
      <c r="X3871" t="s">
        <v>1202</v>
      </c>
      <c r="Y3871" t="s">
        <v>755</v>
      </c>
      <c r="Z3871" t="s">
        <v>380</v>
      </c>
      <c r="AA3871" t="s">
        <v>1175</v>
      </c>
      <c r="AB3871" t="s">
        <v>1176</v>
      </c>
      <c r="AC3871" t="s">
        <v>758</v>
      </c>
      <c r="AD3871" t="s">
        <v>1176</v>
      </c>
      <c r="AE3871" t="s">
        <v>247</v>
      </c>
      <c r="AF3871" t="s">
        <v>882</v>
      </c>
      <c r="AG3871" t="s">
        <v>761</v>
      </c>
      <c r="AH3871" t="s">
        <v>762</v>
      </c>
      <c r="AI3871" t="s">
        <v>883</v>
      </c>
      <c r="AJ3871">
        <v>59.55</v>
      </c>
      <c r="AK3871">
        <v>0</v>
      </c>
      <c r="AL3871">
        <v>0</v>
      </c>
      <c r="AM3871" t="s">
        <v>764</v>
      </c>
      <c r="AN3871" t="s">
        <v>764</v>
      </c>
      <c r="AO3871" t="s">
        <v>764</v>
      </c>
    </row>
    <row r="3872" spans="1:41" x14ac:dyDescent="0.35">
      <c r="A3872">
        <v>1720228</v>
      </c>
      <c r="B3872" t="s">
        <v>740</v>
      </c>
      <c r="C3872" t="s">
        <v>741</v>
      </c>
      <c r="D3872" t="s">
        <v>408</v>
      </c>
      <c r="E3872" t="s">
        <v>540</v>
      </c>
      <c r="F3872" t="s">
        <v>869</v>
      </c>
      <c r="G3872">
        <v>2021</v>
      </c>
      <c r="H3872">
        <v>2</v>
      </c>
      <c r="I3872" t="s">
        <v>858</v>
      </c>
      <c r="J3872" s="29">
        <v>44255</v>
      </c>
      <c r="K3872" t="s">
        <v>744</v>
      </c>
      <c r="L3872" t="s">
        <v>769</v>
      </c>
      <c r="M3872" t="s">
        <v>898</v>
      </c>
      <c r="N3872" t="s">
        <v>899</v>
      </c>
      <c r="O3872" t="s">
        <v>850</v>
      </c>
      <c r="P3872" t="s">
        <v>673</v>
      </c>
      <c r="Q3872" t="s">
        <v>749</v>
      </c>
      <c r="R3872" t="s">
        <v>514</v>
      </c>
      <c r="S3872" t="s">
        <v>1039</v>
      </c>
      <c r="T3872" t="s">
        <v>751</v>
      </c>
      <c r="U3872" t="s">
        <v>752</v>
      </c>
      <c r="V3872" t="s">
        <v>753</v>
      </c>
      <c r="W3872" t="s">
        <v>465</v>
      </c>
      <c r="X3872" t="s">
        <v>1192</v>
      </c>
      <c r="Y3872" t="s">
        <v>755</v>
      </c>
      <c r="Z3872" t="s">
        <v>380</v>
      </c>
      <c r="AA3872" t="s">
        <v>1175</v>
      </c>
      <c r="AB3872" t="s">
        <v>1176</v>
      </c>
      <c r="AC3872" t="s">
        <v>758</v>
      </c>
      <c r="AD3872" t="s">
        <v>1176</v>
      </c>
      <c r="AE3872" t="s">
        <v>247</v>
      </c>
      <c r="AF3872" t="s">
        <v>882</v>
      </c>
      <c r="AG3872" t="s">
        <v>761</v>
      </c>
      <c r="AH3872" t="s">
        <v>762</v>
      </c>
      <c r="AI3872" t="s">
        <v>883</v>
      </c>
      <c r="AJ3872">
        <v>15.06</v>
      </c>
      <c r="AK3872">
        <v>0</v>
      </c>
      <c r="AL3872">
        <v>0</v>
      </c>
      <c r="AM3872" t="s">
        <v>764</v>
      </c>
      <c r="AN3872" t="s">
        <v>764</v>
      </c>
      <c r="AO3872" t="s">
        <v>764</v>
      </c>
    </row>
    <row r="3873" spans="1:41" x14ac:dyDescent="0.35">
      <c r="A3873">
        <v>1720232</v>
      </c>
      <c r="B3873" t="s">
        <v>740</v>
      </c>
      <c r="C3873" t="s">
        <v>741</v>
      </c>
      <c r="D3873" t="s">
        <v>408</v>
      </c>
      <c r="E3873" t="s">
        <v>570</v>
      </c>
      <c r="F3873" t="s">
        <v>869</v>
      </c>
      <c r="G3873">
        <v>2021</v>
      </c>
      <c r="H3873">
        <v>2</v>
      </c>
      <c r="I3873" t="s">
        <v>858</v>
      </c>
      <c r="J3873" s="29">
        <v>44255</v>
      </c>
      <c r="K3873" t="s">
        <v>744</v>
      </c>
      <c r="L3873" t="s">
        <v>769</v>
      </c>
      <c r="M3873" t="s">
        <v>898</v>
      </c>
      <c r="N3873" t="s">
        <v>899</v>
      </c>
      <c r="O3873" t="s">
        <v>850</v>
      </c>
      <c r="P3873" t="s">
        <v>673</v>
      </c>
      <c r="Q3873" t="s">
        <v>749</v>
      </c>
      <c r="R3873" t="s">
        <v>561</v>
      </c>
      <c r="S3873" t="s">
        <v>1037</v>
      </c>
      <c r="T3873" t="s">
        <v>751</v>
      </c>
      <c r="U3873" t="s">
        <v>752</v>
      </c>
      <c r="V3873" t="s">
        <v>753</v>
      </c>
      <c r="W3873" t="s">
        <v>441</v>
      </c>
      <c r="X3873" t="s">
        <v>1199</v>
      </c>
      <c r="Y3873" t="s">
        <v>755</v>
      </c>
      <c r="Z3873" t="s">
        <v>380</v>
      </c>
      <c r="AA3873" t="s">
        <v>1175</v>
      </c>
      <c r="AB3873" t="s">
        <v>1176</v>
      </c>
      <c r="AC3873" t="s">
        <v>758</v>
      </c>
      <c r="AD3873" t="s">
        <v>1176</v>
      </c>
      <c r="AE3873" t="s">
        <v>562</v>
      </c>
      <c r="AF3873" t="s">
        <v>882</v>
      </c>
      <c r="AG3873" t="s">
        <v>761</v>
      </c>
      <c r="AH3873" t="s">
        <v>762</v>
      </c>
      <c r="AI3873" t="s">
        <v>883</v>
      </c>
      <c r="AJ3873">
        <v>1521.49</v>
      </c>
      <c r="AK3873">
        <v>0</v>
      </c>
      <c r="AL3873">
        <v>0</v>
      </c>
      <c r="AM3873" t="s">
        <v>764</v>
      </c>
      <c r="AN3873" t="s">
        <v>764</v>
      </c>
      <c r="AO3873" t="s">
        <v>764</v>
      </c>
    </row>
    <row r="3874" spans="1:41" x14ac:dyDescent="0.35">
      <c r="A3874">
        <v>1243465</v>
      </c>
      <c r="B3874" t="s">
        <v>740</v>
      </c>
      <c r="C3874" t="s">
        <v>741</v>
      </c>
      <c r="D3874" t="s">
        <v>408</v>
      </c>
      <c r="E3874" t="s">
        <v>462</v>
      </c>
      <c r="F3874" t="s">
        <v>869</v>
      </c>
      <c r="G3874">
        <v>2021</v>
      </c>
      <c r="H3874">
        <v>2</v>
      </c>
      <c r="I3874" t="s">
        <v>858</v>
      </c>
      <c r="J3874" s="29">
        <v>44255</v>
      </c>
      <c r="K3874" t="s">
        <v>744</v>
      </c>
      <c r="L3874" t="s">
        <v>745</v>
      </c>
      <c r="M3874" t="s">
        <v>852</v>
      </c>
      <c r="N3874" t="s">
        <v>903</v>
      </c>
      <c r="O3874" t="s">
        <v>904</v>
      </c>
      <c r="P3874" t="s">
        <v>673</v>
      </c>
      <c r="Q3874" t="s">
        <v>749</v>
      </c>
      <c r="R3874" t="s">
        <v>376</v>
      </c>
      <c r="S3874" t="s">
        <v>1042</v>
      </c>
      <c r="T3874" t="s">
        <v>751</v>
      </c>
      <c r="U3874" t="s">
        <v>752</v>
      </c>
      <c r="V3874" t="s">
        <v>753</v>
      </c>
      <c r="W3874" t="s">
        <v>463</v>
      </c>
      <c r="X3874" t="s">
        <v>1202</v>
      </c>
      <c r="Y3874" t="s">
        <v>755</v>
      </c>
      <c r="Z3874" t="s">
        <v>380</v>
      </c>
      <c r="AA3874" t="s">
        <v>1175</v>
      </c>
      <c r="AB3874" t="s">
        <v>1176</v>
      </c>
      <c r="AC3874" t="s">
        <v>758</v>
      </c>
      <c r="AD3874" t="s">
        <v>1176</v>
      </c>
      <c r="AE3874" t="s">
        <v>768</v>
      </c>
      <c r="AF3874" t="s">
        <v>882</v>
      </c>
      <c r="AG3874" t="s">
        <v>761</v>
      </c>
      <c r="AH3874" t="s">
        <v>762</v>
      </c>
      <c r="AI3874" t="s">
        <v>883</v>
      </c>
      <c r="AJ3874">
        <v>993.73</v>
      </c>
      <c r="AK3874">
        <v>0</v>
      </c>
      <c r="AL3874">
        <v>0</v>
      </c>
      <c r="AM3874" t="s">
        <v>764</v>
      </c>
      <c r="AN3874" t="s">
        <v>764</v>
      </c>
      <c r="AO3874" t="s">
        <v>764</v>
      </c>
    </row>
    <row r="3875" spans="1:41" x14ac:dyDescent="0.35">
      <c r="A3875">
        <v>1021427</v>
      </c>
      <c r="B3875" t="s">
        <v>740</v>
      </c>
      <c r="C3875" t="s">
        <v>741</v>
      </c>
      <c r="D3875" t="s">
        <v>408</v>
      </c>
      <c r="E3875" t="s">
        <v>541</v>
      </c>
      <c r="F3875" t="s">
        <v>869</v>
      </c>
      <c r="G3875">
        <v>2021</v>
      </c>
      <c r="H3875">
        <v>2</v>
      </c>
      <c r="I3875" t="s">
        <v>858</v>
      </c>
      <c r="J3875" s="29">
        <v>44255</v>
      </c>
      <c r="K3875" t="s">
        <v>744</v>
      </c>
      <c r="L3875" t="s">
        <v>745</v>
      </c>
      <c r="M3875" t="s">
        <v>852</v>
      </c>
      <c r="N3875" t="s">
        <v>903</v>
      </c>
      <c r="O3875" t="s">
        <v>904</v>
      </c>
      <c r="P3875" t="s">
        <v>673</v>
      </c>
      <c r="Q3875" t="s">
        <v>749</v>
      </c>
      <c r="R3875" t="s">
        <v>514</v>
      </c>
      <c r="S3875" t="s">
        <v>1039</v>
      </c>
      <c r="T3875" t="s">
        <v>751</v>
      </c>
      <c r="U3875" t="s">
        <v>752</v>
      </c>
      <c r="V3875" t="s">
        <v>753</v>
      </c>
      <c r="W3875" t="s">
        <v>467</v>
      </c>
      <c r="X3875" t="s">
        <v>1177</v>
      </c>
      <c r="Y3875" t="s">
        <v>755</v>
      </c>
      <c r="Z3875" t="s">
        <v>380</v>
      </c>
      <c r="AA3875" t="s">
        <v>1175</v>
      </c>
      <c r="AB3875" t="s">
        <v>1176</v>
      </c>
      <c r="AC3875" t="s">
        <v>758</v>
      </c>
      <c r="AD3875" t="s">
        <v>1176</v>
      </c>
      <c r="AE3875" t="s">
        <v>247</v>
      </c>
      <c r="AF3875" t="s">
        <v>882</v>
      </c>
      <c r="AG3875" t="s">
        <v>761</v>
      </c>
      <c r="AH3875" t="s">
        <v>762</v>
      </c>
      <c r="AI3875" t="s">
        <v>883</v>
      </c>
      <c r="AJ3875">
        <v>0.25</v>
      </c>
      <c r="AK3875">
        <v>0</v>
      </c>
      <c r="AL3875">
        <v>0</v>
      </c>
      <c r="AM3875" t="s">
        <v>764</v>
      </c>
      <c r="AN3875" t="s">
        <v>764</v>
      </c>
      <c r="AO3875" t="s">
        <v>764</v>
      </c>
    </row>
    <row r="3876" spans="1:41" x14ac:dyDescent="0.35">
      <c r="A3876">
        <v>1021428</v>
      </c>
      <c r="B3876" t="s">
        <v>740</v>
      </c>
      <c r="C3876" t="s">
        <v>741</v>
      </c>
      <c r="D3876" t="s">
        <v>408</v>
      </c>
      <c r="E3876" t="s">
        <v>542</v>
      </c>
      <c r="F3876" t="s">
        <v>869</v>
      </c>
      <c r="G3876">
        <v>2021</v>
      </c>
      <c r="H3876">
        <v>2</v>
      </c>
      <c r="I3876" t="s">
        <v>858</v>
      </c>
      <c r="J3876" s="29">
        <v>44255</v>
      </c>
      <c r="K3876" t="s">
        <v>744</v>
      </c>
      <c r="L3876" t="s">
        <v>745</v>
      </c>
      <c r="M3876" t="s">
        <v>852</v>
      </c>
      <c r="N3876" t="s">
        <v>903</v>
      </c>
      <c r="O3876" t="s">
        <v>904</v>
      </c>
      <c r="P3876" t="s">
        <v>673</v>
      </c>
      <c r="Q3876" t="s">
        <v>749</v>
      </c>
      <c r="R3876" t="s">
        <v>514</v>
      </c>
      <c r="S3876" t="s">
        <v>1039</v>
      </c>
      <c r="T3876" t="s">
        <v>751</v>
      </c>
      <c r="U3876" t="s">
        <v>752</v>
      </c>
      <c r="V3876" t="s">
        <v>753</v>
      </c>
      <c r="W3876" t="s">
        <v>469</v>
      </c>
      <c r="X3876" t="s">
        <v>1174</v>
      </c>
      <c r="Y3876" t="s">
        <v>755</v>
      </c>
      <c r="Z3876" t="s">
        <v>380</v>
      </c>
      <c r="AA3876" t="s">
        <v>1175</v>
      </c>
      <c r="AB3876" t="s">
        <v>1176</v>
      </c>
      <c r="AC3876" t="s">
        <v>758</v>
      </c>
      <c r="AD3876" t="s">
        <v>1176</v>
      </c>
      <c r="AE3876" t="s">
        <v>247</v>
      </c>
      <c r="AF3876" t="s">
        <v>882</v>
      </c>
      <c r="AG3876" t="s">
        <v>761</v>
      </c>
      <c r="AH3876" t="s">
        <v>762</v>
      </c>
      <c r="AI3876" t="s">
        <v>883</v>
      </c>
      <c r="AJ3876">
        <v>15.37</v>
      </c>
      <c r="AK3876">
        <v>0</v>
      </c>
      <c r="AL3876">
        <v>0</v>
      </c>
      <c r="AM3876" t="s">
        <v>764</v>
      </c>
      <c r="AN3876" t="s">
        <v>764</v>
      </c>
      <c r="AO3876" t="s">
        <v>764</v>
      </c>
    </row>
    <row r="3877" spans="1:41" x14ac:dyDescent="0.35">
      <c r="A3877">
        <v>1021422</v>
      </c>
      <c r="B3877" t="s">
        <v>740</v>
      </c>
      <c r="C3877" t="s">
        <v>741</v>
      </c>
      <c r="D3877" t="s">
        <v>408</v>
      </c>
      <c r="E3877" t="s">
        <v>524</v>
      </c>
      <c r="F3877" t="s">
        <v>869</v>
      </c>
      <c r="G3877">
        <v>2021</v>
      </c>
      <c r="H3877">
        <v>2</v>
      </c>
      <c r="I3877" t="s">
        <v>858</v>
      </c>
      <c r="J3877" s="29">
        <v>44255</v>
      </c>
      <c r="K3877" t="s">
        <v>744</v>
      </c>
      <c r="L3877" t="s">
        <v>745</v>
      </c>
      <c r="M3877" t="s">
        <v>852</v>
      </c>
      <c r="N3877" t="s">
        <v>903</v>
      </c>
      <c r="O3877" t="s">
        <v>904</v>
      </c>
      <c r="P3877" t="s">
        <v>673</v>
      </c>
      <c r="Q3877" t="s">
        <v>749</v>
      </c>
      <c r="R3877" t="s">
        <v>514</v>
      </c>
      <c r="S3877" t="s">
        <v>1039</v>
      </c>
      <c r="T3877" t="s">
        <v>751</v>
      </c>
      <c r="U3877" t="s">
        <v>752</v>
      </c>
      <c r="V3877" t="s">
        <v>753</v>
      </c>
      <c r="W3877" t="s">
        <v>429</v>
      </c>
      <c r="X3877" t="s">
        <v>1183</v>
      </c>
      <c r="Y3877" t="s">
        <v>755</v>
      </c>
      <c r="Z3877" t="s">
        <v>380</v>
      </c>
      <c r="AA3877" t="s">
        <v>1175</v>
      </c>
      <c r="AB3877" t="s">
        <v>1176</v>
      </c>
      <c r="AC3877" t="s">
        <v>758</v>
      </c>
      <c r="AD3877" t="s">
        <v>1176</v>
      </c>
      <c r="AE3877" t="s">
        <v>247</v>
      </c>
      <c r="AF3877" t="s">
        <v>882</v>
      </c>
      <c r="AG3877" t="s">
        <v>761</v>
      </c>
      <c r="AH3877" t="s">
        <v>762</v>
      </c>
      <c r="AI3877" t="s">
        <v>883</v>
      </c>
      <c r="AJ3877">
        <v>8.91</v>
      </c>
      <c r="AK3877">
        <v>0</v>
      </c>
      <c r="AL3877">
        <v>0</v>
      </c>
      <c r="AM3877" t="s">
        <v>764</v>
      </c>
      <c r="AN3877" t="s">
        <v>764</v>
      </c>
      <c r="AO3877" t="s">
        <v>764</v>
      </c>
    </row>
    <row r="3878" spans="1:41" x14ac:dyDescent="0.35">
      <c r="A3878">
        <v>1022707</v>
      </c>
      <c r="B3878" t="s">
        <v>740</v>
      </c>
      <c r="C3878" t="s">
        <v>741</v>
      </c>
      <c r="D3878" t="s">
        <v>408</v>
      </c>
      <c r="E3878" t="s">
        <v>498</v>
      </c>
      <c r="F3878" t="s">
        <v>869</v>
      </c>
      <c r="G3878">
        <v>2021</v>
      </c>
      <c r="H3878">
        <v>2</v>
      </c>
      <c r="I3878" t="s">
        <v>858</v>
      </c>
      <c r="J3878" s="29">
        <v>44255</v>
      </c>
      <c r="K3878" t="s">
        <v>744</v>
      </c>
      <c r="L3878" t="s">
        <v>745</v>
      </c>
      <c r="M3878" t="s">
        <v>852</v>
      </c>
      <c r="N3878" t="s">
        <v>903</v>
      </c>
      <c r="O3878" t="s">
        <v>904</v>
      </c>
      <c r="P3878" t="s">
        <v>673</v>
      </c>
      <c r="Q3878" t="s">
        <v>749</v>
      </c>
      <c r="R3878" t="s">
        <v>490</v>
      </c>
      <c r="S3878" t="s">
        <v>1040</v>
      </c>
      <c r="T3878" t="s">
        <v>751</v>
      </c>
      <c r="U3878" t="s">
        <v>752</v>
      </c>
      <c r="V3878" t="s">
        <v>753</v>
      </c>
      <c r="W3878" t="s">
        <v>409</v>
      </c>
      <c r="X3878" t="s">
        <v>1180</v>
      </c>
      <c r="Y3878" t="s">
        <v>755</v>
      </c>
      <c r="Z3878" t="s">
        <v>380</v>
      </c>
      <c r="AA3878" t="s">
        <v>1175</v>
      </c>
      <c r="AB3878" t="s">
        <v>1176</v>
      </c>
      <c r="AC3878" t="s">
        <v>758</v>
      </c>
      <c r="AD3878" t="s">
        <v>1176</v>
      </c>
      <c r="AE3878" t="s">
        <v>766</v>
      </c>
      <c r="AF3878" t="s">
        <v>882</v>
      </c>
      <c r="AG3878" t="s">
        <v>761</v>
      </c>
      <c r="AH3878" t="s">
        <v>762</v>
      </c>
      <c r="AI3878" t="s">
        <v>883</v>
      </c>
      <c r="AJ3878">
        <v>1432.2</v>
      </c>
      <c r="AK3878">
        <v>0</v>
      </c>
      <c r="AL3878">
        <v>0</v>
      </c>
      <c r="AM3878" t="s">
        <v>764</v>
      </c>
      <c r="AN3878" t="s">
        <v>764</v>
      </c>
      <c r="AO3878" t="s">
        <v>764</v>
      </c>
    </row>
    <row r="3879" spans="1:41" x14ac:dyDescent="0.35">
      <c r="A3879">
        <v>1022710</v>
      </c>
      <c r="B3879" t="s">
        <v>740</v>
      </c>
      <c r="C3879" t="s">
        <v>741</v>
      </c>
      <c r="D3879" t="s">
        <v>408</v>
      </c>
      <c r="E3879" t="s">
        <v>505</v>
      </c>
      <c r="F3879" t="s">
        <v>869</v>
      </c>
      <c r="G3879">
        <v>2021</v>
      </c>
      <c r="H3879">
        <v>2</v>
      </c>
      <c r="I3879" t="s">
        <v>858</v>
      </c>
      <c r="J3879" s="29">
        <v>44255</v>
      </c>
      <c r="K3879" t="s">
        <v>744</v>
      </c>
      <c r="L3879" t="s">
        <v>745</v>
      </c>
      <c r="M3879" t="s">
        <v>852</v>
      </c>
      <c r="N3879" t="s">
        <v>903</v>
      </c>
      <c r="O3879" t="s">
        <v>904</v>
      </c>
      <c r="P3879" t="s">
        <v>673</v>
      </c>
      <c r="Q3879" t="s">
        <v>749</v>
      </c>
      <c r="R3879" t="s">
        <v>490</v>
      </c>
      <c r="S3879" t="s">
        <v>1040</v>
      </c>
      <c r="T3879" t="s">
        <v>751</v>
      </c>
      <c r="U3879" t="s">
        <v>752</v>
      </c>
      <c r="V3879" t="s">
        <v>753</v>
      </c>
      <c r="W3879" t="s">
        <v>427</v>
      </c>
      <c r="X3879" t="s">
        <v>1179</v>
      </c>
      <c r="Y3879" t="s">
        <v>755</v>
      </c>
      <c r="Z3879" t="s">
        <v>380</v>
      </c>
      <c r="AA3879" t="s">
        <v>1175</v>
      </c>
      <c r="AB3879" t="s">
        <v>1176</v>
      </c>
      <c r="AC3879" t="s">
        <v>758</v>
      </c>
      <c r="AD3879" t="s">
        <v>1176</v>
      </c>
      <c r="AE3879" t="s">
        <v>766</v>
      </c>
      <c r="AF3879" t="s">
        <v>882</v>
      </c>
      <c r="AG3879" t="s">
        <v>761</v>
      </c>
      <c r="AH3879" t="s">
        <v>762</v>
      </c>
      <c r="AI3879" t="s">
        <v>883</v>
      </c>
      <c r="AJ3879">
        <v>3135.37</v>
      </c>
      <c r="AK3879">
        <v>0</v>
      </c>
      <c r="AL3879">
        <v>0</v>
      </c>
      <c r="AM3879" t="s">
        <v>764</v>
      </c>
      <c r="AN3879" t="s">
        <v>764</v>
      </c>
      <c r="AO3879" t="s">
        <v>764</v>
      </c>
    </row>
    <row r="3880" spans="1:41" x14ac:dyDescent="0.35">
      <c r="A3880">
        <v>1022711</v>
      </c>
      <c r="B3880" t="s">
        <v>740</v>
      </c>
      <c r="C3880" t="s">
        <v>741</v>
      </c>
      <c r="D3880" t="s">
        <v>408</v>
      </c>
      <c r="E3880" t="s">
        <v>507</v>
      </c>
      <c r="F3880" t="s">
        <v>869</v>
      </c>
      <c r="G3880">
        <v>2021</v>
      </c>
      <c r="H3880">
        <v>2</v>
      </c>
      <c r="I3880" t="s">
        <v>858</v>
      </c>
      <c r="J3880" s="29">
        <v>44255</v>
      </c>
      <c r="K3880" t="s">
        <v>744</v>
      </c>
      <c r="L3880" t="s">
        <v>745</v>
      </c>
      <c r="M3880" t="s">
        <v>852</v>
      </c>
      <c r="N3880" t="s">
        <v>903</v>
      </c>
      <c r="O3880" t="s">
        <v>904</v>
      </c>
      <c r="P3880" t="s">
        <v>673</v>
      </c>
      <c r="Q3880" t="s">
        <v>749</v>
      </c>
      <c r="R3880" t="s">
        <v>490</v>
      </c>
      <c r="S3880" t="s">
        <v>1040</v>
      </c>
      <c r="T3880" t="s">
        <v>751</v>
      </c>
      <c r="U3880" t="s">
        <v>752</v>
      </c>
      <c r="V3880" t="s">
        <v>753</v>
      </c>
      <c r="W3880" t="s">
        <v>433</v>
      </c>
      <c r="X3880" t="s">
        <v>1178</v>
      </c>
      <c r="Y3880" t="s">
        <v>755</v>
      </c>
      <c r="Z3880" t="s">
        <v>380</v>
      </c>
      <c r="AA3880" t="s">
        <v>1175</v>
      </c>
      <c r="AB3880" t="s">
        <v>1176</v>
      </c>
      <c r="AC3880" t="s">
        <v>758</v>
      </c>
      <c r="AD3880" t="s">
        <v>1176</v>
      </c>
      <c r="AE3880" t="s">
        <v>766</v>
      </c>
      <c r="AF3880" t="s">
        <v>882</v>
      </c>
      <c r="AG3880" t="s">
        <v>761</v>
      </c>
      <c r="AH3880" t="s">
        <v>762</v>
      </c>
      <c r="AI3880" t="s">
        <v>883</v>
      </c>
      <c r="AJ3880">
        <v>1277.01</v>
      </c>
      <c r="AK3880">
        <v>0</v>
      </c>
      <c r="AL3880">
        <v>0</v>
      </c>
      <c r="AM3880" t="s">
        <v>764</v>
      </c>
      <c r="AN3880" t="s">
        <v>764</v>
      </c>
      <c r="AO3880" t="s">
        <v>764</v>
      </c>
    </row>
    <row r="3881" spans="1:41" x14ac:dyDescent="0.35">
      <c r="A3881">
        <v>1022712</v>
      </c>
      <c r="B3881" t="s">
        <v>740</v>
      </c>
      <c r="C3881" t="s">
        <v>741</v>
      </c>
      <c r="D3881" t="s">
        <v>408</v>
      </c>
      <c r="E3881" t="s">
        <v>508</v>
      </c>
      <c r="F3881" t="s">
        <v>869</v>
      </c>
      <c r="G3881">
        <v>2021</v>
      </c>
      <c r="H3881">
        <v>2</v>
      </c>
      <c r="I3881" t="s">
        <v>858</v>
      </c>
      <c r="J3881" s="29">
        <v>44255</v>
      </c>
      <c r="K3881" t="s">
        <v>744</v>
      </c>
      <c r="L3881" t="s">
        <v>745</v>
      </c>
      <c r="M3881" t="s">
        <v>852</v>
      </c>
      <c r="N3881" t="s">
        <v>903</v>
      </c>
      <c r="O3881" t="s">
        <v>904</v>
      </c>
      <c r="P3881" t="s">
        <v>673</v>
      </c>
      <c r="Q3881" t="s">
        <v>749</v>
      </c>
      <c r="R3881" t="s">
        <v>490</v>
      </c>
      <c r="S3881" t="s">
        <v>1040</v>
      </c>
      <c r="T3881" t="s">
        <v>751</v>
      </c>
      <c r="U3881" t="s">
        <v>752</v>
      </c>
      <c r="V3881" t="s">
        <v>753</v>
      </c>
      <c r="W3881" t="s">
        <v>451</v>
      </c>
      <c r="X3881" t="s">
        <v>1186</v>
      </c>
      <c r="Y3881" t="s">
        <v>755</v>
      </c>
      <c r="Z3881" t="s">
        <v>380</v>
      </c>
      <c r="AA3881" t="s">
        <v>1175</v>
      </c>
      <c r="AB3881" t="s">
        <v>1176</v>
      </c>
      <c r="AC3881" t="s">
        <v>758</v>
      </c>
      <c r="AD3881" t="s">
        <v>1176</v>
      </c>
      <c r="AE3881" t="s">
        <v>766</v>
      </c>
      <c r="AF3881" t="s">
        <v>882</v>
      </c>
      <c r="AG3881" t="s">
        <v>761</v>
      </c>
      <c r="AH3881" t="s">
        <v>762</v>
      </c>
      <c r="AI3881" t="s">
        <v>883</v>
      </c>
      <c r="AJ3881">
        <v>1144.3</v>
      </c>
      <c r="AK3881">
        <v>0</v>
      </c>
      <c r="AL3881">
        <v>0</v>
      </c>
      <c r="AM3881" t="s">
        <v>764</v>
      </c>
      <c r="AN3881" t="s">
        <v>764</v>
      </c>
      <c r="AO3881" t="s">
        <v>764</v>
      </c>
    </row>
    <row r="3882" spans="1:41" x14ac:dyDescent="0.35">
      <c r="A3882">
        <v>1022713</v>
      </c>
      <c r="B3882" t="s">
        <v>740</v>
      </c>
      <c r="C3882" t="s">
        <v>741</v>
      </c>
      <c r="D3882" t="s">
        <v>408</v>
      </c>
      <c r="E3882" t="s">
        <v>509</v>
      </c>
      <c r="F3882" t="s">
        <v>869</v>
      </c>
      <c r="G3882">
        <v>2021</v>
      </c>
      <c r="H3882">
        <v>2</v>
      </c>
      <c r="I3882" t="s">
        <v>858</v>
      </c>
      <c r="J3882" s="29">
        <v>44255</v>
      </c>
      <c r="K3882" t="s">
        <v>744</v>
      </c>
      <c r="L3882" t="s">
        <v>745</v>
      </c>
      <c r="M3882" t="s">
        <v>852</v>
      </c>
      <c r="N3882" t="s">
        <v>903</v>
      </c>
      <c r="O3882" t="s">
        <v>904</v>
      </c>
      <c r="P3882" t="s">
        <v>673</v>
      </c>
      <c r="Q3882" t="s">
        <v>749</v>
      </c>
      <c r="R3882" t="s">
        <v>490</v>
      </c>
      <c r="S3882" t="s">
        <v>1040</v>
      </c>
      <c r="T3882" t="s">
        <v>751</v>
      </c>
      <c r="U3882" t="s">
        <v>752</v>
      </c>
      <c r="V3882" t="s">
        <v>753</v>
      </c>
      <c r="W3882" t="s">
        <v>457</v>
      </c>
      <c r="X3882" t="s">
        <v>1181</v>
      </c>
      <c r="Y3882" t="s">
        <v>755</v>
      </c>
      <c r="Z3882" t="s">
        <v>380</v>
      </c>
      <c r="AA3882" t="s">
        <v>1175</v>
      </c>
      <c r="AB3882" t="s">
        <v>1176</v>
      </c>
      <c r="AC3882" t="s">
        <v>758</v>
      </c>
      <c r="AD3882" t="s">
        <v>1176</v>
      </c>
      <c r="AE3882" t="s">
        <v>766</v>
      </c>
      <c r="AF3882" t="s">
        <v>882</v>
      </c>
      <c r="AG3882" t="s">
        <v>761</v>
      </c>
      <c r="AH3882" t="s">
        <v>762</v>
      </c>
      <c r="AI3882" t="s">
        <v>883</v>
      </c>
      <c r="AJ3882">
        <v>648.42999999999995</v>
      </c>
      <c r="AK3882">
        <v>0</v>
      </c>
      <c r="AL3882">
        <v>0</v>
      </c>
      <c r="AM3882" t="s">
        <v>764</v>
      </c>
      <c r="AN3882" t="s">
        <v>764</v>
      </c>
      <c r="AO3882" t="s">
        <v>764</v>
      </c>
    </row>
    <row r="3883" spans="1:41" x14ac:dyDescent="0.35">
      <c r="A3883">
        <v>1022714</v>
      </c>
      <c r="B3883" t="s">
        <v>740</v>
      </c>
      <c r="C3883" t="s">
        <v>741</v>
      </c>
      <c r="D3883" t="s">
        <v>408</v>
      </c>
      <c r="E3883" t="s">
        <v>511</v>
      </c>
      <c r="F3883" t="s">
        <v>869</v>
      </c>
      <c r="G3883">
        <v>2021</v>
      </c>
      <c r="H3883">
        <v>2</v>
      </c>
      <c r="I3883" t="s">
        <v>858</v>
      </c>
      <c r="J3883" s="29">
        <v>44255</v>
      </c>
      <c r="K3883" t="s">
        <v>744</v>
      </c>
      <c r="L3883" t="s">
        <v>745</v>
      </c>
      <c r="M3883" t="s">
        <v>852</v>
      </c>
      <c r="N3883" t="s">
        <v>903</v>
      </c>
      <c r="O3883" t="s">
        <v>904</v>
      </c>
      <c r="P3883" t="s">
        <v>673</v>
      </c>
      <c r="Q3883" t="s">
        <v>749</v>
      </c>
      <c r="R3883" t="s">
        <v>490</v>
      </c>
      <c r="S3883" t="s">
        <v>1040</v>
      </c>
      <c r="T3883" t="s">
        <v>751</v>
      </c>
      <c r="U3883" t="s">
        <v>752</v>
      </c>
      <c r="V3883" t="s">
        <v>753</v>
      </c>
      <c r="W3883" t="s">
        <v>467</v>
      </c>
      <c r="X3883" t="s">
        <v>1177</v>
      </c>
      <c r="Y3883" t="s">
        <v>755</v>
      </c>
      <c r="Z3883" t="s">
        <v>380</v>
      </c>
      <c r="AA3883" t="s">
        <v>1175</v>
      </c>
      <c r="AB3883" t="s">
        <v>1176</v>
      </c>
      <c r="AC3883" t="s">
        <v>758</v>
      </c>
      <c r="AD3883" t="s">
        <v>1176</v>
      </c>
      <c r="AE3883" t="s">
        <v>766</v>
      </c>
      <c r="AF3883" t="s">
        <v>882</v>
      </c>
      <c r="AG3883" t="s">
        <v>761</v>
      </c>
      <c r="AH3883" t="s">
        <v>762</v>
      </c>
      <c r="AI3883" t="s">
        <v>883</v>
      </c>
      <c r="AJ3883">
        <v>1062.69</v>
      </c>
      <c r="AK3883">
        <v>0</v>
      </c>
      <c r="AL3883">
        <v>0</v>
      </c>
      <c r="AM3883" t="s">
        <v>764</v>
      </c>
      <c r="AN3883" t="s">
        <v>764</v>
      </c>
      <c r="AO3883" t="s">
        <v>764</v>
      </c>
    </row>
    <row r="3884" spans="1:41" x14ac:dyDescent="0.35">
      <c r="A3884">
        <v>1022715</v>
      </c>
      <c r="B3884" t="s">
        <v>740</v>
      </c>
      <c r="C3884" t="s">
        <v>741</v>
      </c>
      <c r="D3884" t="s">
        <v>408</v>
      </c>
      <c r="E3884" t="s">
        <v>512</v>
      </c>
      <c r="F3884" t="s">
        <v>869</v>
      </c>
      <c r="G3884">
        <v>2021</v>
      </c>
      <c r="H3884">
        <v>2</v>
      </c>
      <c r="I3884" t="s">
        <v>858</v>
      </c>
      <c r="J3884" s="29">
        <v>44255</v>
      </c>
      <c r="K3884" t="s">
        <v>744</v>
      </c>
      <c r="L3884" t="s">
        <v>745</v>
      </c>
      <c r="M3884" t="s">
        <v>852</v>
      </c>
      <c r="N3884" t="s">
        <v>903</v>
      </c>
      <c r="O3884" t="s">
        <v>904</v>
      </c>
      <c r="P3884" t="s">
        <v>673</v>
      </c>
      <c r="Q3884" t="s">
        <v>749</v>
      </c>
      <c r="R3884" t="s">
        <v>490</v>
      </c>
      <c r="S3884" t="s">
        <v>1040</v>
      </c>
      <c r="T3884" t="s">
        <v>751</v>
      </c>
      <c r="U3884" t="s">
        <v>752</v>
      </c>
      <c r="V3884" t="s">
        <v>753</v>
      </c>
      <c r="W3884" t="s">
        <v>469</v>
      </c>
      <c r="X3884" t="s">
        <v>1174</v>
      </c>
      <c r="Y3884" t="s">
        <v>755</v>
      </c>
      <c r="Z3884" t="s">
        <v>380</v>
      </c>
      <c r="AA3884" t="s">
        <v>1175</v>
      </c>
      <c r="AB3884" t="s">
        <v>1176</v>
      </c>
      <c r="AC3884" t="s">
        <v>758</v>
      </c>
      <c r="AD3884" t="s">
        <v>1176</v>
      </c>
      <c r="AE3884" t="s">
        <v>766</v>
      </c>
      <c r="AF3884" t="s">
        <v>882</v>
      </c>
      <c r="AG3884" t="s">
        <v>761</v>
      </c>
      <c r="AH3884" t="s">
        <v>762</v>
      </c>
      <c r="AI3884" t="s">
        <v>883</v>
      </c>
      <c r="AJ3884">
        <v>1033.07</v>
      </c>
      <c r="AK3884">
        <v>0</v>
      </c>
      <c r="AL3884">
        <v>0</v>
      </c>
      <c r="AM3884" t="s">
        <v>764</v>
      </c>
      <c r="AN3884" t="s">
        <v>764</v>
      </c>
      <c r="AO3884" t="s">
        <v>764</v>
      </c>
    </row>
    <row r="3885" spans="1:41" x14ac:dyDescent="0.35">
      <c r="A3885">
        <v>1023874</v>
      </c>
      <c r="B3885" t="s">
        <v>740</v>
      </c>
      <c r="C3885" t="s">
        <v>741</v>
      </c>
      <c r="D3885" t="s">
        <v>408</v>
      </c>
      <c r="E3885" t="s">
        <v>551</v>
      </c>
      <c r="F3885" t="s">
        <v>869</v>
      </c>
      <c r="G3885">
        <v>2021</v>
      </c>
      <c r="H3885">
        <v>2</v>
      </c>
      <c r="I3885" t="s">
        <v>858</v>
      </c>
      <c r="J3885" s="29">
        <v>44255</v>
      </c>
      <c r="K3885" t="s">
        <v>744</v>
      </c>
      <c r="L3885" t="s">
        <v>745</v>
      </c>
      <c r="M3885" t="s">
        <v>852</v>
      </c>
      <c r="N3885" t="s">
        <v>903</v>
      </c>
      <c r="O3885" t="s">
        <v>904</v>
      </c>
      <c r="P3885" t="s">
        <v>673</v>
      </c>
      <c r="Q3885" t="s">
        <v>749</v>
      </c>
      <c r="R3885" t="s">
        <v>544</v>
      </c>
      <c r="S3885" t="s">
        <v>1038</v>
      </c>
      <c r="T3885" t="s">
        <v>751</v>
      </c>
      <c r="U3885" t="s">
        <v>752</v>
      </c>
      <c r="V3885" t="s">
        <v>753</v>
      </c>
      <c r="W3885" t="s">
        <v>409</v>
      </c>
      <c r="X3885" t="s">
        <v>1180</v>
      </c>
      <c r="Y3885" t="s">
        <v>755</v>
      </c>
      <c r="Z3885" t="s">
        <v>380</v>
      </c>
      <c r="AA3885" t="s">
        <v>1175</v>
      </c>
      <c r="AB3885" t="s">
        <v>1176</v>
      </c>
      <c r="AC3885" t="s">
        <v>758</v>
      </c>
      <c r="AD3885" t="s">
        <v>1176</v>
      </c>
      <c r="AE3885" t="s">
        <v>768</v>
      </c>
      <c r="AF3885" t="s">
        <v>882</v>
      </c>
      <c r="AG3885" t="s">
        <v>761</v>
      </c>
      <c r="AH3885" t="s">
        <v>762</v>
      </c>
      <c r="AI3885" t="s">
        <v>883</v>
      </c>
      <c r="AJ3885">
        <v>96.68</v>
      </c>
      <c r="AK3885">
        <v>0</v>
      </c>
      <c r="AL3885">
        <v>0</v>
      </c>
      <c r="AM3885" t="s">
        <v>764</v>
      </c>
      <c r="AN3885" t="s">
        <v>764</v>
      </c>
      <c r="AO3885" t="s">
        <v>764</v>
      </c>
    </row>
    <row r="3886" spans="1:41" x14ac:dyDescent="0.35">
      <c r="A3886">
        <v>1023875</v>
      </c>
      <c r="B3886" t="s">
        <v>740</v>
      </c>
      <c r="C3886" t="s">
        <v>741</v>
      </c>
      <c r="D3886" t="s">
        <v>408</v>
      </c>
      <c r="E3886" t="s">
        <v>552</v>
      </c>
      <c r="F3886" t="s">
        <v>869</v>
      </c>
      <c r="G3886">
        <v>2021</v>
      </c>
      <c r="H3886">
        <v>2</v>
      </c>
      <c r="I3886" t="s">
        <v>858</v>
      </c>
      <c r="J3886" s="29">
        <v>44255</v>
      </c>
      <c r="K3886" t="s">
        <v>744</v>
      </c>
      <c r="L3886" t="s">
        <v>745</v>
      </c>
      <c r="M3886" t="s">
        <v>852</v>
      </c>
      <c r="N3886" t="s">
        <v>903</v>
      </c>
      <c r="O3886" t="s">
        <v>904</v>
      </c>
      <c r="P3886" t="s">
        <v>673</v>
      </c>
      <c r="Q3886" t="s">
        <v>749</v>
      </c>
      <c r="R3886" t="s">
        <v>544</v>
      </c>
      <c r="S3886" t="s">
        <v>1038</v>
      </c>
      <c r="T3886" t="s">
        <v>751</v>
      </c>
      <c r="U3886" t="s">
        <v>752</v>
      </c>
      <c r="V3886" t="s">
        <v>753</v>
      </c>
      <c r="W3886" t="s">
        <v>429</v>
      </c>
      <c r="X3886" t="s">
        <v>1183</v>
      </c>
      <c r="Y3886" t="s">
        <v>755</v>
      </c>
      <c r="Z3886" t="s">
        <v>380</v>
      </c>
      <c r="AA3886" t="s">
        <v>1175</v>
      </c>
      <c r="AB3886" t="s">
        <v>1176</v>
      </c>
      <c r="AC3886" t="s">
        <v>758</v>
      </c>
      <c r="AD3886" t="s">
        <v>1176</v>
      </c>
      <c r="AE3886" t="s">
        <v>768</v>
      </c>
      <c r="AF3886" t="s">
        <v>882</v>
      </c>
      <c r="AG3886" t="s">
        <v>761</v>
      </c>
      <c r="AH3886" t="s">
        <v>762</v>
      </c>
      <c r="AI3886" t="s">
        <v>883</v>
      </c>
      <c r="AJ3886">
        <v>902.45</v>
      </c>
      <c r="AK3886">
        <v>0</v>
      </c>
      <c r="AL3886">
        <v>0</v>
      </c>
      <c r="AM3886" t="s">
        <v>764</v>
      </c>
      <c r="AN3886" t="s">
        <v>764</v>
      </c>
      <c r="AO3886" t="s">
        <v>764</v>
      </c>
    </row>
    <row r="3887" spans="1:41" x14ac:dyDescent="0.35">
      <c r="A3887">
        <v>1023876</v>
      </c>
      <c r="B3887" t="s">
        <v>740</v>
      </c>
      <c r="C3887" t="s">
        <v>741</v>
      </c>
      <c r="D3887" t="s">
        <v>408</v>
      </c>
      <c r="E3887" t="s">
        <v>553</v>
      </c>
      <c r="F3887" t="s">
        <v>869</v>
      </c>
      <c r="G3887">
        <v>2021</v>
      </c>
      <c r="H3887">
        <v>2</v>
      </c>
      <c r="I3887" t="s">
        <v>858</v>
      </c>
      <c r="J3887" s="29">
        <v>44255</v>
      </c>
      <c r="K3887" t="s">
        <v>744</v>
      </c>
      <c r="L3887" t="s">
        <v>745</v>
      </c>
      <c r="M3887" t="s">
        <v>852</v>
      </c>
      <c r="N3887" t="s">
        <v>903</v>
      </c>
      <c r="O3887" t="s">
        <v>904</v>
      </c>
      <c r="P3887" t="s">
        <v>673</v>
      </c>
      <c r="Q3887" t="s">
        <v>749</v>
      </c>
      <c r="R3887" t="s">
        <v>544</v>
      </c>
      <c r="S3887" t="s">
        <v>1038</v>
      </c>
      <c r="T3887" t="s">
        <v>751</v>
      </c>
      <c r="U3887" t="s">
        <v>752</v>
      </c>
      <c r="V3887" t="s">
        <v>753</v>
      </c>
      <c r="W3887" t="s">
        <v>431</v>
      </c>
      <c r="X3887" t="s">
        <v>1185</v>
      </c>
      <c r="Y3887" t="s">
        <v>755</v>
      </c>
      <c r="Z3887" t="s">
        <v>380</v>
      </c>
      <c r="AA3887" t="s">
        <v>1175</v>
      </c>
      <c r="AB3887" t="s">
        <v>1176</v>
      </c>
      <c r="AC3887" t="s">
        <v>758</v>
      </c>
      <c r="AD3887" t="s">
        <v>1176</v>
      </c>
      <c r="AE3887" t="s">
        <v>768</v>
      </c>
      <c r="AF3887" t="s">
        <v>882</v>
      </c>
      <c r="AG3887" t="s">
        <v>761</v>
      </c>
      <c r="AH3887" t="s">
        <v>762</v>
      </c>
      <c r="AI3887" t="s">
        <v>883</v>
      </c>
      <c r="AJ3887">
        <v>188.59</v>
      </c>
      <c r="AK3887">
        <v>0</v>
      </c>
      <c r="AL3887">
        <v>0</v>
      </c>
      <c r="AM3887" t="s">
        <v>764</v>
      </c>
      <c r="AN3887" t="s">
        <v>764</v>
      </c>
      <c r="AO3887" t="s">
        <v>764</v>
      </c>
    </row>
    <row r="3888" spans="1:41" x14ac:dyDescent="0.35">
      <c r="A3888">
        <v>1023877</v>
      </c>
      <c r="B3888" t="s">
        <v>740</v>
      </c>
      <c r="C3888" t="s">
        <v>741</v>
      </c>
      <c r="D3888" t="s">
        <v>408</v>
      </c>
      <c r="E3888" t="s">
        <v>554</v>
      </c>
      <c r="F3888" t="s">
        <v>869</v>
      </c>
      <c r="G3888">
        <v>2021</v>
      </c>
      <c r="H3888">
        <v>2</v>
      </c>
      <c r="I3888" t="s">
        <v>858</v>
      </c>
      <c r="J3888" s="29">
        <v>44255</v>
      </c>
      <c r="K3888" t="s">
        <v>744</v>
      </c>
      <c r="L3888" t="s">
        <v>745</v>
      </c>
      <c r="M3888" t="s">
        <v>852</v>
      </c>
      <c r="N3888" t="s">
        <v>903</v>
      </c>
      <c r="O3888" t="s">
        <v>904</v>
      </c>
      <c r="P3888" t="s">
        <v>673</v>
      </c>
      <c r="Q3888" t="s">
        <v>749</v>
      </c>
      <c r="R3888" t="s">
        <v>544</v>
      </c>
      <c r="S3888" t="s">
        <v>1038</v>
      </c>
      <c r="T3888" t="s">
        <v>751</v>
      </c>
      <c r="U3888" t="s">
        <v>752</v>
      </c>
      <c r="V3888" t="s">
        <v>753</v>
      </c>
      <c r="W3888" t="s">
        <v>435</v>
      </c>
      <c r="X3888" t="s">
        <v>1182</v>
      </c>
      <c r="Y3888" t="s">
        <v>755</v>
      </c>
      <c r="Z3888" t="s">
        <v>380</v>
      </c>
      <c r="AA3888" t="s">
        <v>1175</v>
      </c>
      <c r="AB3888" t="s">
        <v>1176</v>
      </c>
      <c r="AC3888" t="s">
        <v>758</v>
      </c>
      <c r="AD3888" t="s">
        <v>1176</v>
      </c>
      <c r="AE3888" t="s">
        <v>768</v>
      </c>
      <c r="AF3888" t="s">
        <v>882</v>
      </c>
      <c r="AG3888" t="s">
        <v>761</v>
      </c>
      <c r="AH3888" t="s">
        <v>762</v>
      </c>
      <c r="AI3888" t="s">
        <v>883</v>
      </c>
      <c r="AJ3888">
        <v>905.26</v>
      </c>
      <c r="AK3888">
        <v>0</v>
      </c>
      <c r="AL3888">
        <v>0</v>
      </c>
      <c r="AM3888" t="s">
        <v>764</v>
      </c>
      <c r="AN3888" t="s">
        <v>764</v>
      </c>
      <c r="AO3888" t="s">
        <v>764</v>
      </c>
    </row>
    <row r="3889" spans="1:41" x14ac:dyDescent="0.35">
      <c r="A3889">
        <v>1023878</v>
      </c>
      <c r="B3889" t="s">
        <v>740</v>
      </c>
      <c r="C3889" t="s">
        <v>741</v>
      </c>
      <c r="D3889" t="s">
        <v>408</v>
      </c>
      <c r="E3889" t="s">
        <v>555</v>
      </c>
      <c r="F3889" t="s">
        <v>869</v>
      </c>
      <c r="G3889">
        <v>2021</v>
      </c>
      <c r="H3889">
        <v>2</v>
      </c>
      <c r="I3889" t="s">
        <v>858</v>
      </c>
      <c r="J3889" s="29">
        <v>44255</v>
      </c>
      <c r="K3889" t="s">
        <v>744</v>
      </c>
      <c r="L3889" t="s">
        <v>745</v>
      </c>
      <c r="M3889" t="s">
        <v>852</v>
      </c>
      <c r="N3889" t="s">
        <v>903</v>
      </c>
      <c r="O3889" t="s">
        <v>904</v>
      </c>
      <c r="P3889" t="s">
        <v>673</v>
      </c>
      <c r="Q3889" t="s">
        <v>749</v>
      </c>
      <c r="R3889" t="s">
        <v>544</v>
      </c>
      <c r="S3889" t="s">
        <v>1038</v>
      </c>
      <c r="T3889" t="s">
        <v>751</v>
      </c>
      <c r="U3889" t="s">
        <v>752</v>
      </c>
      <c r="V3889" t="s">
        <v>753</v>
      </c>
      <c r="W3889" t="s">
        <v>437</v>
      </c>
      <c r="X3889" t="s">
        <v>1184</v>
      </c>
      <c r="Y3889" t="s">
        <v>755</v>
      </c>
      <c r="Z3889" t="s">
        <v>380</v>
      </c>
      <c r="AA3889" t="s">
        <v>1175</v>
      </c>
      <c r="AB3889" t="s">
        <v>1176</v>
      </c>
      <c r="AC3889" t="s">
        <v>758</v>
      </c>
      <c r="AD3889" t="s">
        <v>1176</v>
      </c>
      <c r="AE3889" t="s">
        <v>768</v>
      </c>
      <c r="AF3889" t="s">
        <v>882</v>
      </c>
      <c r="AG3889" t="s">
        <v>761</v>
      </c>
      <c r="AH3889" t="s">
        <v>762</v>
      </c>
      <c r="AI3889" t="s">
        <v>883</v>
      </c>
      <c r="AJ3889">
        <v>312.56</v>
      </c>
      <c r="AK3889">
        <v>0</v>
      </c>
      <c r="AL3889">
        <v>0</v>
      </c>
      <c r="AM3889" t="s">
        <v>764</v>
      </c>
      <c r="AN3889" t="s">
        <v>764</v>
      </c>
      <c r="AO3889" t="s">
        <v>764</v>
      </c>
    </row>
    <row r="3890" spans="1:41" x14ac:dyDescent="0.35">
      <c r="A3890">
        <v>1023879</v>
      </c>
      <c r="B3890" t="s">
        <v>740</v>
      </c>
      <c r="C3890" t="s">
        <v>741</v>
      </c>
      <c r="D3890" t="s">
        <v>408</v>
      </c>
      <c r="E3890" t="s">
        <v>556</v>
      </c>
      <c r="F3890" t="s">
        <v>869</v>
      </c>
      <c r="G3890">
        <v>2021</v>
      </c>
      <c r="H3890">
        <v>2</v>
      </c>
      <c r="I3890" t="s">
        <v>858</v>
      </c>
      <c r="J3890" s="29">
        <v>44255</v>
      </c>
      <c r="K3890" t="s">
        <v>744</v>
      </c>
      <c r="L3890" t="s">
        <v>745</v>
      </c>
      <c r="M3890" t="s">
        <v>852</v>
      </c>
      <c r="N3890" t="s">
        <v>903</v>
      </c>
      <c r="O3890" t="s">
        <v>904</v>
      </c>
      <c r="P3890" t="s">
        <v>673</v>
      </c>
      <c r="Q3890" t="s">
        <v>749</v>
      </c>
      <c r="R3890" t="s">
        <v>544</v>
      </c>
      <c r="S3890" t="s">
        <v>1038</v>
      </c>
      <c r="T3890" t="s">
        <v>751</v>
      </c>
      <c r="U3890" t="s">
        <v>752</v>
      </c>
      <c r="V3890" t="s">
        <v>753</v>
      </c>
      <c r="W3890" t="s">
        <v>451</v>
      </c>
      <c r="X3890" t="s">
        <v>1186</v>
      </c>
      <c r="Y3890" t="s">
        <v>755</v>
      </c>
      <c r="Z3890" t="s">
        <v>380</v>
      </c>
      <c r="AA3890" t="s">
        <v>1175</v>
      </c>
      <c r="AB3890" t="s">
        <v>1176</v>
      </c>
      <c r="AC3890" t="s">
        <v>758</v>
      </c>
      <c r="AD3890" t="s">
        <v>1176</v>
      </c>
      <c r="AE3890" t="s">
        <v>768</v>
      </c>
      <c r="AF3890" t="s">
        <v>882</v>
      </c>
      <c r="AG3890" t="s">
        <v>761</v>
      </c>
      <c r="AH3890" t="s">
        <v>762</v>
      </c>
      <c r="AI3890" t="s">
        <v>883</v>
      </c>
      <c r="AJ3890">
        <v>864.9</v>
      </c>
      <c r="AK3890">
        <v>0</v>
      </c>
      <c r="AL3890">
        <v>0</v>
      </c>
      <c r="AM3890" t="s">
        <v>764</v>
      </c>
      <c r="AN3890" t="s">
        <v>764</v>
      </c>
      <c r="AO3890" t="s">
        <v>764</v>
      </c>
    </row>
    <row r="3891" spans="1:41" x14ac:dyDescent="0.35">
      <c r="A3891">
        <v>1023880</v>
      </c>
      <c r="B3891" t="s">
        <v>740</v>
      </c>
      <c r="C3891" t="s">
        <v>741</v>
      </c>
      <c r="D3891" t="s">
        <v>408</v>
      </c>
      <c r="E3891" t="s">
        <v>557</v>
      </c>
      <c r="F3891" t="s">
        <v>869</v>
      </c>
      <c r="G3891">
        <v>2021</v>
      </c>
      <c r="H3891">
        <v>2</v>
      </c>
      <c r="I3891" t="s">
        <v>858</v>
      </c>
      <c r="J3891" s="29">
        <v>44255</v>
      </c>
      <c r="K3891" t="s">
        <v>744</v>
      </c>
      <c r="L3891" t="s">
        <v>745</v>
      </c>
      <c r="M3891" t="s">
        <v>852</v>
      </c>
      <c r="N3891" t="s">
        <v>903</v>
      </c>
      <c r="O3891" t="s">
        <v>904</v>
      </c>
      <c r="P3891" t="s">
        <v>673</v>
      </c>
      <c r="Q3891" t="s">
        <v>749</v>
      </c>
      <c r="R3891" t="s">
        <v>544</v>
      </c>
      <c r="S3891" t="s">
        <v>1038</v>
      </c>
      <c r="T3891" t="s">
        <v>751</v>
      </c>
      <c r="U3891" t="s">
        <v>752</v>
      </c>
      <c r="V3891" t="s">
        <v>753</v>
      </c>
      <c r="W3891" t="s">
        <v>457</v>
      </c>
      <c r="X3891" t="s">
        <v>1181</v>
      </c>
      <c r="Y3891" t="s">
        <v>755</v>
      </c>
      <c r="Z3891" t="s">
        <v>380</v>
      </c>
      <c r="AA3891" t="s">
        <v>1175</v>
      </c>
      <c r="AB3891" t="s">
        <v>1176</v>
      </c>
      <c r="AC3891" t="s">
        <v>758</v>
      </c>
      <c r="AD3891" t="s">
        <v>1176</v>
      </c>
      <c r="AE3891" t="s">
        <v>768</v>
      </c>
      <c r="AF3891" t="s">
        <v>882</v>
      </c>
      <c r="AG3891" t="s">
        <v>761</v>
      </c>
      <c r="AH3891" t="s">
        <v>762</v>
      </c>
      <c r="AI3891" t="s">
        <v>883</v>
      </c>
      <c r="AJ3891">
        <v>522.9</v>
      </c>
      <c r="AK3891">
        <v>0</v>
      </c>
      <c r="AL3891">
        <v>0</v>
      </c>
      <c r="AM3891" t="s">
        <v>764</v>
      </c>
      <c r="AN3891" t="s">
        <v>764</v>
      </c>
      <c r="AO3891" t="s">
        <v>764</v>
      </c>
    </row>
    <row r="3892" spans="1:41" x14ac:dyDescent="0.35">
      <c r="A3892">
        <v>1023881</v>
      </c>
      <c r="B3892" t="s">
        <v>740</v>
      </c>
      <c r="C3892" t="s">
        <v>741</v>
      </c>
      <c r="D3892" t="s">
        <v>408</v>
      </c>
      <c r="E3892" t="s">
        <v>558</v>
      </c>
      <c r="F3892" t="s">
        <v>869</v>
      </c>
      <c r="G3892">
        <v>2021</v>
      </c>
      <c r="H3892">
        <v>2</v>
      </c>
      <c r="I3892" t="s">
        <v>858</v>
      </c>
      <c r="J3892" s="29">
        <v>44255</v>
      </c>
      <c r="K3892" t="s">
        <v>744</v>
      </c>
      <c r="L3892" t="s">
        <v>745</v>
      </c>
      <c r="M3892" t="s">
        <v>852</v>
      </c>
      <c r="N3892" t="s">
        <v>903</v>
      </c>
      <c r="O3892" t="s">
        <v>904</v>
      </c>
      <c r="P3892" t="s">
        <v>673</v>
      </c>
      <c r="Q3892" t="s">
        <v>749</v>
      </c>
      <c r="R3892" t="s">
        <v>544</v>
      </c>
      <c r="S3892" t="s">
        <v>1038</v>
      </c>
      <c r="T3892" t="s">
        <v>751</v>
      </c>
      <c r="U3892" t="s">
        <v>752</v>
      </c>
      <c r="V3892" t="s">
        <v>753</v>
      </c>
      <c r="W3892" t="s">
        <v>467</v>
      </c>
      <c r="X3892" t="s">
        <v>1177</v>
      </c>
      <c r="Y3892" t="s">
        <v>755</v>
      </c>
      <c r="Z3892" t="s">
        <v>380</v>
      </c>
      <c r="AA3892" t="s">
        <v>1175</v>
      </c>
      <c r="AB3892" t="s">
        <v>1176</v>
      </c>
      <c r="AC3892" t="s">
        <v>758</v>
      </c>
      <c r="AD3892" t="s">
        <v>1176</v>
      </c>
      <c r="AE3892" t="s">
        <v>768</v>
      </c>
      <c r="AF3892" t="s">
        <v>882</v>
      </c>
      <c r="AG3892" t="s">
        <v>761</v>
      </c>
      <c r="AH3892" t="s">
        <v>762</v>
      </c>
      <c r="AI3892" t="s">
        <v>883</v>
      </c>
      <c r="AJ3892">
        <v>111.26</v>
      </c>
      <c r="AK3892">
        <v>0</v>
      </c>
      <c r="AL3892">
        <v>0</v>
      </c>
      <c r="AM3892" t="s">
        <v>764</v>
      </c>
      <c r="AN3892" t="s">
        <v>764</v>
      </c>
      <c r="AO3892" t="s">
        <v>764</v>
      </c>
    </row>
    <row r="3893" spans="1:41" x14ac:dyDescent="0.35">
      <c r="A3893">
        <v>1023882</v>
      </c>
      <c r="B3893" t="s">
        <v>740</v>
      </c>
      <c r="C3893" t="s">
        <v>741</v>
      </c>
      <c r="D3893" t="s">
        <v>408</v>
      </c>
      <c r="E3893" t="s">
        <v>559</v>
      </c>
      <c r="F3893" t="s">
        <v>869</v>
      </c>
      <c r="G3893">
        <v>2021</v>
      </c>
      <c r="H3893">
        <v>2</v>
      </c>
      <c r="I3893" t="s">
        <v>858</v>
      </c>
      <c r="J3893" s="29">
        <v>44255</v>
      </c>
      <c r="K3893" t="s">
        <v>744</v>
      </c>
      <c r="L3893" t="s">
        <v>745</v>
      </c>
      <c r="M3893" t="s">
        <v>852</v>
      </c>
      <c r="N3893" t="s">
        <v>903</v>
      </c>
      <c r="O3893" t="s">
        <v>904</v>
      </c>
      <c r="P3893" t="s">
        <v>673</v>
      </c>
      <c r="Q3893" t="s">
        <v>749</v>
      </c>
      <c r="R3893" t="s">
        <v>544</v>
      </c>
      <c r="S3893" t="s">
        <v>1038</v>
      </c>
      <c r="T3893" t="s">
        <v>751</v>
      </c>
      <c r="U3893" t="s">
        <v>752</v>
      </c>
      <c r="V3893" t="s">
        <v>753</v>
      </c>
      <c r="W3893" t="s">
        <v>469</v>
      </c>
      <c r="X3893" t="s">
        <v>1174</v>
      </c>
      <c r="Y3893" t="s">
        <v>755</v>
      </c>
      <c r="Z3893" t="s">
        <v>380</v>
      </c>
      <c r="AA3893" t="s">
        <v>1175</v>
      </c>
      <c r="AB3893" t="s">
        <v>1176</v>
      </c>
      <c r="AC3893" t="s">
        <v>758</v>
      </c>
      <c r="AD3893" t="s">
        <v>1176</v>
      </c>
      <c r="AE3893" t="s">
        <v>768</v>
      </c>
      <c r="AF3893" t="s">
        <v>882</v>
      </c>
      <c r="AG3893" t="s">
        <v>761</v>
      </c>
      <c r="AH3893" t="s">
        <v>762</v>
      </c>
      <c r="AI3893" t="s">
        <v>883</v>
      </c>
      <c r="AJ3893">
        <v>362.07</v>
      </c>
      <c r="AK3893">
        <v>0</v>
      </c>
      <c r="AL3893">
        <v>0</v>
      </c>
      <c r="AM3893" t="s">
        <v>764</v>
      </c>
      <c r="AN3893" t="s">
        <v>764</v>
      </c>
      <c r="AO3893" t="s">
        <v>764</v>
      </c>
    </row>
    <row r="3894" spans="1:41" x14ac:dyDescent="0.35">
      <c r="A3894">
        <v>1024743</v>
      </c>
      <c r="B3894" t="s">
        <v>740</v>
      </c>
      <c r="C3894" t="s">
        <v>741</v>
      </c>
      <c r="D3894" t="s">
        <v>408</v>
      </c>
      <c r="E3894" t="s">
        <v>480</v>
      </c>
      <c r="F3894" t="s">
        <v>869</v>
      </c>
      <c r="G3894">
        <v>2021</v>
      </c>
      <c r="H3894">
        <v>2</v>
      </c>
      <c r="I3894" t="s">
        <v>858</v>
      </c>
      <c r="J3894" s="29">
        <v>44255</v>
      </c>
      <c r="K3894" t="s">
        <v>744</v>
      </c>
      <c r="L3894" t="s">
        <v>745</v>
      </c>
      <c r="M3894" t="s">
        <v>852</v>
      </c>
      <c r="N3894" t="s">
        <v>903</v>
      </c>
      <c r="O3894" t="s">
        <v>904</v>
      </c>
      <c r="P3894" t="s">
        <v>673</v>
      </c>
      <c r="Q3894" t="s">
        <v>749</v>
      </c>
      <c r="R3894" t="s">
        <v>471</v>
      </c>
      <c r="S3894" t="s">
        <v>1041</v>
      </c>
      <c r="T3894" t="s">
        <v>751</v>
      </c>
      <c r="U3894" t="s">
        <v>752</v>
      </c>
      <c r="V3894" t="s">
        <v>753</v>
      </c>
      <c r="W3894" t="s">
        <v>409</v>
      </c>
      <c r="X3894" t="s">
        <v>1180</v>
      </c>
      <c r="Y3894" t="s">
        <v>755</v>
      </c>
      <c r="Z3894" t="s">
        <v>380</v>
      </c>
      <c r="AA3894" t="s">
        <v>1175</v>
      </c>
      <c r="AB3894" t="s">
        <v>1176</v>
      </c>
      <c r="AC3894" t="s">
        <v>758</v>
      </c>
      <c r="AD3894" t="s">
        <v>1176</v>
      </c>
      <c r="AE3894" t="s">
        <v>472</v>
      </c>
      <c r="AF3894" t="s">
        <v>882</v>
      </c>
      <c r="AG3894" t="s">
        <v>761</v>
      </c>
      <c r="AH3894" t="s">
        <v>762</v>
      </c>
      <c r="AI3894" t="s">
        <v>883</v>
      </c>
      <c r="AJ3894">
        <v>123</v>
      </c>
      <c r="AK3894">
        <v>0</v>
      </c>
      <c r="AL3894">
        <v>0</v>
      </c>
      <c r="AM3894" t="s">
        <v>764</v>
      </c>
      <c r="AN3894" t="s">
        <v>764</v>
      </c>
      <c r="AO3894" t="s">
        <v>764</v>
      </c>
    </row>
    <row r="3895" spans="1:41" x14ac:dyDescent="0.35">
      <c r="A3895">
        <v>1024744</v>
      </c>
      <c r="B3895" t="s">
        <v>740</v>
      </c>
      <c r="C3895" t="s">
        <v>741</v>
      </c>
      <c r="D3895" t="s">
        <v>408</v>
      </c>
      <c r="E3895" t="s">
        <v>481</v>
      </c>
      <c r="F3895" t="s">
        <v>869</v>
      </c>
      <c r="G3895">
        <v>2021</v>
      </c>
      <c r="H3895">
        <v>2</v>
      </c>
      <c r="I3895" t="s">
        <v>858</v>
      </c>
      <c r="J3895" s="29">
        <v>44255</v>
      </c>
      <c r="K3895" t="s">
        <v>744</v>
      </c>
      <c r="L3895" t="s">
        <v>745</v>
      </c>
      <c r="M3895" t="s">
        <v>852</v>
      </c>
      <c r="N3895" t="s">
        <v>903</v>
      </c>
      <c r="O3895" t="s">
        <v>904</v>
      </c>
      <c r="P3895" t="s">
        <v>673</v>
      </c>
      <c r="Q3895" t="s">
        <v>749</v>
      </c>
      <c r="R3895" t="s">
        <v>471</v>
      </c>
      <c r="S3895" t="s">
        <v>1041</v>
      </c>
      <c r="T3895" t="s">
        <v>751</v>
      </c>
      <c r="U3895" t="s">
        <v>752</v>
      </c>
      <c r="V3895" t="s">
        <v>753</v>
      </c>
      <c r="W3895" t="s">
        <v>427</v>
      </c>
      <c r="X3895" t="s">
        <v>1179</v>
      </c>
      <c r="Y3895" t="s">
        <v>755</v>
      </c>
      <c r="Z3895" t="s">
        <v>380</v>
      </c>
      <c r="AA3895" t="s">
        <v>1175</v>
      </c>
      <c r="AB3895" t="s">
        <v>1176</v>
      </c>
      <c r="AC3895" t="s">
        <v>758</v>
      </c>
      <c r="AD3895" t="s">
        <v>1176</v>
      </c>
      <c r="AE3895" t="s">
        <v>472</v>
      </c>
      <c r="AF3895" t="s">
        <v>882</v>
      </c>
      <c r="AG3895" t="s">
        <v>761</v>
      </c>
      <c r="AH3895" t="s">
        <v>762</v>
      </c>
      <c r="AI3895" t="s">
        <v>883</v>
      </c>
      <c r="AJ3895">
        <v>69.89</v>
      </c>
      <c r="AK3895">
        <v>0</v>
      </c>
      <c r="AL3895">
        <v>0</v>
      </c>
      <c r="AM3895" t="s">
        <v>764</v>
      </c>
      <c r="AN3895" t="s">
        <v>764</v>
      </c>
      <c r="AO3895" t="s">
        <v>764</v>
      </c>
    </row>
    <row r="3896" spans="1:41" x14ac:dyDescent="0.35">
      <c r="A3896">
        <v>1024746</v>
      </c>
      <c r="B3896" t="s">
        <v>740</v>
      </c>
      <c r="C3896" t="s">
        <v>741</v>
      </c>
      <c r="D3896" t="s">
        <v>408</v>
      </c>
      <c r="E3896" t="s">
        <v>482</v>
      </c>
      <c r="F3896" t="s">
        <v>869</v>
      </c>
      <c r="G3896">
        <v>2021</v>
      </c>
      <c r="H3896">
        <v>2</v>
      </c>
      <c r="I3896" t="s">
        <v>858</v>
      </c>
      <c r="J3896" s="29">
        <v>44255</v>
      </c>
      <c r="K3896" t="s">
        <v>744</v>
      </c>
      <c r="L3896" t="s">
        <v>745</v>
      </c>
      <c r="M3896" t="s">
        <v>852</v>
      </c>
      <c r="N3896" t="s">
        <v>903</v>
      </c>
      <c r="O3896" t="s">
        <v>904</v>
      </c>
      <c r="P3896" t="s">
        <v>673</v>
      </c>
      <c r="Q3896" t="s">
        <v>749</v>
      </c>
      <c r="R3896" t="s">
        <v>471</v>
      </c>
      <c r="S3896" t="s">
        <v>1041</v>
      </c>
      <c r="T3896" t="s">
        <v>751</v>
      </c>
      <c r="U3896" t="s">
        <v>752</v>
      </c>
      <c r="V3896" t="s">
        <v>753</v>
      </c>
      <c r="W3896" t="s">
        <v>429</v>
      </c>
      <c r="X3896" t="s">
        <v>1183</v>
      </c>
      <c r="Y3896" t="s">
        <v>755</v>
      </c>
      <c r="Z3896" t="s">
        <v>380</v>
      </c>
      <c r="AA3896" t="s">
        <v>1175</v>
      </c>
      <c r="AB3896" t="s">
        <v>1176</v>
      </c>
      <c r="AC3896" t="s">
        <v>758</v>
      </c>
      <c r="AD3896" t="s">
        <v>1176</v>
      </c>
      <c r="AE3896" t="s">
        <v>472</v>
      </c>
      <c r="AF3896" t="s">
        <v>882</v>
      </c>
      <c r="AG3896" t="s">
        <v>761</v>
      </c>
      <c r="AH3896" t="s">
        <v>762</v>
      </c>
      <c r="AI3896" t="s">
        <v>883</v>
      </c>
      <c r="AJ3896">
        <v>122.06</v>
      </c>
      <c r="AK3896">
        <v>0</v>
      </c>
      <c r="AL3896">
        <v>0</v>
      </c>
      <c r="AM3896" t="s">
        <v>764</v>
      </c>
      <c r="AN3896" t="s">
        <v>764</v>
      </c>
      <c r="AO3896" t="s">
        <v>764</v>
      </c>
    </row>
    <row r="3897" spans="1:41" x14ac:dyDescent="0.35">
      <c r="A3897">
        <v>1024747</v>
      </c>
      <c r="B3897" t="s">
        <v>740</v>
      </c>
      <c r="C3897" t="s">
        <v>741</v>
      </c>
      <c r="D3897" t="s">
        <v>408</v>
      </c>
      <c r="E3897" t="s">
        <v>483</v>
      </c>
      <c r="F3897" t="s">
        <v>869</v>
      </c>
      <c r="G3897">
        <v>2021</v>
      </c>
      <c r="H3897">
        <v>2</v>
      </c>
      <c r="I3897" t="s">
        <v>858</v>
      </c>
      <c r="J3897" s="29">
        <v>44255</v>
      </c>
      <c r="K3897" t="s">
        <v>744</v>
      </c>
      <c r="L3897" t="s">
        <v>745</v>
      </c>
      <c r="M3897" t="s">
        <v>852</v>
      </c>
      <c r="N3897" t="s">
        <v>903</v>
      </c>
      <c r="O3897" t="s">
        <v>904</v>
      </c>
      <c r="P3897" t="s">
        <v>673</v>
      </c>
      <c r="Q3897" t="s">
        <v>749</v>
      </c>
      <c r="R3897" t="s">
        <v>471</v>
      </c>
      <c r="S3897" t="s">
        <v>1041</v>
      </c>
      <c r="T3897" t="s">
        <v>751</v>
      </c>
      <c r="U3897" t="s">
        <v>752</v>
      </c>
      <c r="V3897" t="s">
        <v>753</v>
      </c>
      <c r="W3897" t="s">
        <v>433</v>
      </c>
      <c r="X3897" t="s">
        <v>1178</v>
      </c>
      <c r="Y3897" t="s">
        <v>755</v>
      </c>
      <c r="Z3897" t="s">
        <v>380</v>
      </c>
      <c r="AA3897" t="s">
        <v>1175</v>
      </c>
      <c r="AB3897" t="s">
        <v>1176</v>
      </c>
      <c r="AC3897" t="s">
        <v>758</v>
      </c>
      <c r="AD3897" t="s">
        <v>1176</v>
      </c>
      <c r="AE3897" t="s">
        <v>472</v>
      </c>
      <c r="AF3897" t="s">
        <v>882</v>
      </c>
      <c r="AG3897" t="s">
        <v>761</v>
      </c>
      <c r="AH3897" t="s">
        <v>762</v>
      </c>
      <c r="AI3897" t="s">
        <v>883</v>
      </c>
      <c r="AJ3897">
        <v>111.92</v>
      </c>
      <c r="AK3897">
        <v>0</v>
      </c>
      <c r="AL3897">
        <v>0</v>
      </c>
      <c r="AM3897" t="s">
        <v>764</v>
      </c>
      <c r="AN3897" t="s">
        <v>764</v>
      </c>
      <c r="AO3897" t="s">
        <v>764</v>
      </c>
    </row>
    <row r="3898" spans="1:41" x14ac:dyDescent="0.35">
      <c r="A3898">
        <v>1024750</v>
      </c>
      <c r="B3898" t="s">
        <v>740</v>
      </c>
      <c r="C3898" t="s">
        <v>741</v>
      </c>
      <c r="D3898" t="s">
        <v>408</v>
      </c>
      <c r="E3898" t="s">
        <v>485</v>
      </c>
      <c r="F3898" t="s">
        <v>869</v>
      </c>
      <c r="G3898">
        <v>2021</v>
      </c>
      <c r="H3898">
        <v>2</v>
      </c>
      <c r="I3898" t="s">
        <v>858</v>
      </c>
      <c r="J3898" s="29">
        <v>44255</v>
      </c>
      <c r="K3898" t="s">
        <v>744</v>
      </c>
      <c r="L3898" t="s">
        <v>745</v>
      </c>
      <c r="M3898" t="s">
        <v>852</v>
      </c>
      <c r="N3898" t="s">
        <v>903</v>
      </c>
      <c r="O3898" t="s">
        <v>904</v>
      </c>
      <c r="P3898" t="s">
        <v>673</v>
      </c>
      <c r="Q3898" t="s">
        <v>749</v>
      </c>
      <c r="R3898" t="s">
        <v>471</v>
      </c>
      <c r="S3898" t="s">
        <v>1041</v>
      </c>
      <c r="T3898" t="s">
        <v>751</v>
      </c>
      <c r="U3898" t="s">
        <v>752</v>
      </c>
      <c r="V3898" t="s">
        <v>753</v>
      </c>
      <c r="W3898" t="s">
        <v>451</v>
      </c>
      <c r="X3898" t="s">
        <v>1186</v>
      </c>
      <c r="Y3898" t="s">
        <v>755</v>
      </c>
      <c r="Z3898" t="s">
        <v>380</v>
      </c>
      <c r="AA3898" t="s">
        <v>1175</v>
      </c>
      <c r="AB3898" t="s">
        <v>1176</v>
      </c>
      <c r="AC3898" t="s">
        <v>758</v>
      </c>
      <c r="AD3898" t="s">
        <v>1176</v>
      </c>
      <c r="AE3898" t="s">
        <v>472</v>
      </c>
      <c r="AF3898" t="s">
        <v>882</v>
      </c>
      <c r="AG3898" t="s">
        <v>761</v>
      </c>
      <c r="AH3898" t="s">
        <v>762</v>
      </c>
      <c r="AI3898" t="s">
        <v>883</v>
      </c>
      <c r="AJ3898">
        <v>169.11</v>
      </c>
      <c r="AK3898">
        <v>0</v>
      </c>
      <c r="AL3898">
        <v>0</v>
      </c>
      <c r="AM3898" t="s">
        <v>764</v>
      </c>
      <c r="AN3898" t="s">
        <v>764</v>
      </c>
      <c r="AO3898" t="s">
        <v>764</v>
      </c>
    </row>
    <row r="3899" spans="1:41" x14ac:dyDescent="0.35">
      <c r="A3899">
        <v>1024751</v>
      </c>
      <c r="B3899" t="s">
        <v>740</v>
      </c>
      <c r="C3899" t="s">
        <v>741</v>
      </c>
      <c r="D3899" t="s">
        <v>408</v>
      </c>
      <c r="E3899" t="s">
        <v>486</v>
      </c>
      <c r="F3899" t="s">
        <v>869</v>
      </c>
      <c r="G3899">
        <v>2021</v>
      </c>
      <c r="H3899">
        <v>2</v>
      </c>
      <c r="I3899" t="s">
        <v>858</v>
      </c>
      <c r="J3899" s="29">
        <v>44255</v>
      </c>
      <c r="K3899" t="s">
        <v>744</v>
      </c>
      <c r="L3899" t="s">
        <v>745</v>
      </c>
      <c r="M3899" t="s">
        <v>852</v>
      </c>
      <c r="N3899" t="s">
        <v>903</v>
      </c>
      <c r="O3899" t="s">
        <v>904</v>
      </c>
      <c r="P3899" t="s">
        <v>673</v>
      </c>
      <c r="Q3899" t="s">
        <v>749</v>
      </c>
      <c r="R3899" t="s">
        <v>471</v>
      </c>
      <c r="S3899" t="s">
        <v>1041</v>
      </c>
      <c r="T3899" t="s">
        <v>751</v>
      </c>
      <c r="U3899" t="s">
        <v>752</v>
      </c>
      <c r="V3899" t="s">
        <v>753</v>
      </c>
      <c r="W3899" t="s">
        <v>457</v>
      </c>
      <c r="X3899" t="s">
        <v>1181</v>
      </c>
      <c r="Y3899" t="s">
        <v>755</v>
      </c>
      <c r="Z3899" t="s">
        <v>380</v>
      </c>
      <c r="AA3899" t="s">
        <v>1175</v>
      </c>
      <c r="AB3899" t="s">
        <v>1176</v>
      </c>
      <c r="AC3899" t="s">
        <v>758</v>
      </c>
      <c r="AD3899" t="s">
        <v>1176</v>
      </c>
      <c r="AE3899" t="s">
        <v>472</v>
      </c>
      <c r="AF3899" t="s">
        <v>882</v>
      </c>
      <c r="AG3899" t="s">
        <v>761</v>
      </c>
      <c r="AH3899" t="s">
        <v>762</v>
      </c>
      <c r="AI3899" t="s">
        <v>883</v>
      </c>
      <c r="AJ3899">
        <v>56.13</v>
      </c>
      <c r="AK3899">
        <v>0</v>
      </c>
      <c r="AL3899">
        <v>0</v>
      </c>
      <c r="AM3899" t="s">
        <v>764</v>
      </c>
      <c r="AN3899" t="s">
        <v>764</v>
      </c>
      <c r="AO3899" t="s">
        <v>764</v>
      </c>
    </row>
    <row r="3900" spans="1:41" x14ac:dyDescent="0.35">
      <c r="A3900">
        <v>1024752</v>
      </c>
      <c r="B3900" t="s">
        <v>740</v>
      </c>
      <c r="C3900" t="s">
        <v>741</v>
      </c>
      <c r="D3900" t="s">
        <v>408</v>
      </c>
      <c r="E3900" t="s">
        <v>487</v>
      </c>
      <c r="F3900" t="s">
        <v>869</v>
      </c>
      <c r="G3900">
        <v>2021</v>
      </c>
      <c r="H3900">
        <v>2</v>
      </c>
      <c r="I3900" t="s">
        <v>858</v>
      </c>
      <c r="J3900" s="29">
        <v>44255</v>
      </c>
      <c r="K3900" t="s">
        <v>744</v>
      </c>
      <c r="L3900" t="s">
        <v>745</v>
      </c>
      <c r="M3900" t="s">
        <v>852</v>
      </c>
      <c r="N3900" t="s">
        <v>903</v>
      </c>
      <c r="O3900" t="s">
        <v>904</v>
      </c>
      <c r="P3900" t="s">
        <v>673</v>
      </c>
      <c r="Q3900" t="s">
        <v>749</v>
      </c>
      <c r="R3900" t="s">
        <v>471</v>
      </c>
      <c r="S3900" t="s">
        <v>1041</v>
      </c>
      <c r="T3900" t="s">
        <v>751</v>
      </c>
      <c r="U3900" t="s">
        <v>752</v>
      </c>
      <c r="V3900" t="s">
        <v>753</v>
      </c>
      <c r="W3900" t="s">
        <v>467</v>
      </c>
      <c r="X3900" t="s">
        <v>1177</v>
      </c>
      <c r="Y3900" t="s">
        <v>755</v>
      </c>
      <c r="Z3900" t="s">
        <v>380</v>
      </c>
      <c r="AA3900" t="s">
        <v>1175</v>
      </c>
      <c r="AB3900" t="s">
        <v>1176</v>
      </c>
      <c r="AC3900" t="s">
        <v>758</v>
      </c>
      <c r="AD3900" t="s">
        <v>1176</v>
      </c>
      <c r="AE3900" t="s">
        <v>472</v>
      </c>
      <c r="AF3900" t="s">
        <v>882</v>
      </c>
      <c r="AG3900" t="s">
        <v>761</v>
      </c>
      <c r="AH3900" t="s">
        <v>762</v>
      </c>
      <c r="AI3900" t="s">
        <v>883</v>
      </c>
      <c r="AJ3900">
        <v>252.99</v>
      </c>
      <c r="AK3900">
        <v>0</v>
      </c>
      <c r="AL3900">
        <v>0</v>
      </c>
      <c r="AM3900" t="s">
        <v>764</v>
      </c>
      <c r="AN3900" t="s">
        <v>764</v>
      </c>
      <c r="AO3900" t="s">
        <v>764</v>
      </c>
    </row>
    <row r="3901" spans="1:41" x14ac:dyDescent="0.35">
      <c r="A3901">
        <v>1024753</v>
      </c>
      <c r="B3901" t="s">
        <v>740</v>
      </c>
      <c r="C3901" t="s">
        <v>741</v>
      </c>
      <c r="D3901" t="s">
        <v>408</v>
      </c>
      <c r="E3901" t="s">
        <v>488</v>
      </c>
      <c r="F3901" t="s">
        <v>869</v>
      </c>
      <c r="G3901">
        <v>2021</v>
      </c>
      <c r="H3901">
        <v>2</v>
      </c>
      <c r="I3901" t="s">
        <v>858</v>
      </c>
      <c r="J3901" s="29">
        <v>44255</v>
      </c>
      <c r="K3901" t="s">
        <v>744</v>
      </c>
      <c r="L3901" t="s">
        <v>745</v>
      </c>
      <c r="M3901" t="s">
        <v>852</v>
      </c>
      <c r="N3901" t="s">
        <v>903</v>
      </c>
      <c r="O3901" t="s">
        <v>904</v>
      </c>
      <c r="P3901" t="s">
        <v>673</v>
      </c>
      <c r="Q3901" t="s">
        <v>749</v>
      </c>
      <c r="R3901" t="s">
        <v>471</v>
      </c>
      <c r="S3901" t="s">
        <v>1041</v>
      </c>
      <c r="T3901" t="s">
        <v>751</v>
      </c>
      <c r="U3901" t="s">
        <v>752</v>
      </c>
      <c r="V3901" t="s">
        <v>753</v>
      </c>
      <c r="W3901" t="s">
        <v>469</v>
      </c>
      <c r="X3901" t="s">
        <v>1174</v>
      </c>
      <c r="Y3901" t="s">
        <v>755</v>
      </c>
      <c r="Z3901" t="s">
        <v>380</v>
      </c>
      <c r="AA3901" t="s">
        <v>1175</v>
      </c>
      <c r="AB3901" t="s">
        <v>1176</v>
      </c>
      <c r="AC3901" t="s">
        <v>758</v>
      </c>
      <c r="AD3901" t="s">
        <v>1176</v>
      </c>
      <c r="AE3901" t="s">
        <v>472</v>
      </c>
      <c r="AF3901" t="s">
        <v>882</v>
      </c>
      <c r="AG3901" t="s">
        <v>761</v>
      </c>
      <c r="AH3901" t="s">
        <v>762</v>
      </c>
      <c r="AI3901" t="s">
        <v>883</v>
      </c>
      <c r="AJ3901">
        <v>346.5</v>
      </c>
      <c r="AK3901">
        <v>0</v>
      </c>
      <c r="AL3901">
        <v>0</v>
      </c>
      <c r="AM3901" t="s">
        <v>764</v>
      </c>
      <c r="AN3901" t="s">
        <v>764</v>
      </c>
      <c r="AO3901" t="s">
        <v>764</v>
      </c>
    </row>
    <row r="3902" spans="1:41" x14ac:dyDescent="0.35">
      <c r="A3902">
        <v>1025003</v>
      </c>
      <c r="B3902" t="s">
        <v>740</v>
      </c>
      <c r="C3902" t="s">
        <v>741</v>
      </c>
      <c r="D3902" t="s">
        <v>408</v>
      </c>
      <c r="E3902" t="s">
        <v>407</v>
      </c>
      <c r="F3902" t="s">
        <v>869</v>
      </c>
      <c r="G3902">
        <v>2021</v>
      </c>
      <c r="H3902">
        <v>2</v>
      </c>
      <c r="I3902" t="s">
        <v>858</v>
      </c>
      <c r="J3902" s="29">
        <v>44255</v>
      </c>
      <c r="K3902" t="s">
        <v>744</v>
      </c>
      <c r="L3902" t="s">
        <v>745</v>
      </c>
      <c r="M3902" t="s">
        <v>852</v>
      </c>
      <c r="N3902" t="s">
        <v>903</v>
      </c>
      <c r="O3902" t="s">
        <v>904</v>
      </c>
      <c r="P3902" t="s">
        <v>673</v>
      </c>
      <c r="Q3902" t="s">
        <v>749</v>
      </c>
      <c r="R3902" t="s">
        <v>376</v>
      </c>
      <c r="S3902" t="s">
        <v>1042</v>
      </c>
      <c r="T3902" t="s">
        <v>751</v>
      </c>
      <c r="U3902" t="s">
        <v>752</v>
      </c>
      <c r="V3902" t="s">
        <v>753</v>
      </c>
      <c r="W3902" t="s">
        <v>409</v>
      </c>
      <c r="X3902" t="s">
        <v>1180</v>
      </c>
      <c r="Y3902" t="s">
        <v>755</v>
      </c>
      <c r="Z3902" t="s">
        <v>380</v>
      </c>
      <c r="AA3902" t="s">
        <v>1175</v>
      </c>
      <c r="AB3902" t="s">
        <v>1176</v>
      </c>
      <c r="AC3902" t="s">
        <v>758</v>
      </c>
      <c r="AD3902" t="s">
        <v>1176</v>
      </c>
      <c r="AE3902" t="s">
        <v>768</v>
      </c>
      <c r="AF3902" t="s">
        <v>882</v>
      </c>
      <c r="AG3902" t="s">
        <v>761</v>
      </c>
      <c r="AH3902" t="s">
        <v>762</v>
      </c>
      <c r="AI3902" t="s">
        <v>883</v>
      </c>
      <c r="AJ3902">
        <v>498.88</v>
      </c>
      <c r="AK3902">
        <v>0</v>
      </c>
      <c r="AL3902">
        <v>0</v>
      </c>
      <c r="AM3902" t="s">
        <v>764</v>
      </c>
      <c r="AN3902" t="s">
        <v>764</v>
      </c>
      <c r="AO3902" t="s">
        <v>764</v>
      </c>
    </row>
    <row r="3903" spans="1:41" x14ac:dyDescent="0.35">
      <c r="A3903">
        <v>1025004</v>
      </c>
      <c r="B3903" t="s">
        <v>740</v>
      </c>
      <c r="C3903" t="s">
        <v>741</v>
      </c>
      <c r="D3903" t="s">
        <v>408</v>
      </c>
      <c r="E3903" t="s">
        <v>410</v>
      </c>
      <c r="F3903" t="s">
        <v>869</v>
      </c>
      <c r="G3903">
        <v>2021</v>
      </c>
      <c r="H3903">
        <v>2</v>
      </c>
      <c r="I3903" t="s">
        <v>858</v>
      </c>
      <c r="J3903" s="29">
        <v>44255</v>
      </c>
      <c r="K3903" t="s">
        <v>744</v>
      </c>
      <c r="L3903" t="s">
        <v>745</v>
      </c>
      <c r="M3903" t="s">
        <v>852</v>
      </c>
      <c r="N3903" t="s">
        <v>903</v>
      </c>
      <c r="O3903" t="s">
        <v>904</v>
      </c>
      <c r="P3903" t="s">
        <v>673</v>
      </c>
      <c r="Q3903" t="s">
        <v>749</v>
      </c>
      <c r="R3903" t="s">
        <v>376</v>
      </c>
      <c r="S3903" t="s">
        <v>1042</v>
      </c>
      <c r="T3903" t="s">
        <v>751</v>
      </c>
      <c r="U3903" t="s">
        <v>752</v>
      </c>
      <c r="V3903" t="s">
        <v>753</v>
      </c>
      <c r="W3903" t="s">
        <v>411</v>
      </c>
      <c r="X3903" t="s">
        <v>1204</v>
      </c>
      <c r="Y3903" t="s">
        <v>755</v>
      </c>
      <c r="Z3903" t="s">
        <v>380</v>
      </c>
      <c r="AA3903" t="s">
        <v>1175</v>
      </c>
      <c r="AB3903" t="s">
        <v>1176</v>
      </c>
      <c r="AC3903" t="s">
        <v>758</v>
      </c>
      <c r="AD3903" t="s">
        <v>1176</v>
      </c>
      <c r="AE3903" t="s">
        <v>768</v>
      </c>
      <c r="AF3903" t="s">
        <v>882</v>
      </c>
      <c r="AG3903" t="s">
        <v>761</v>
      </c>
      <c r="AH3903" t="s">
        <v>762</v>
      </c>
      <c r="AI3903" t="s">
        <v>883</v>
      </c>
      <c r="AJ3903">
        <v>466.21</v>
      </c>
      <c r="AK3903">
        <v>0</v>
      </c>
      <c r="AL3903">
        <v>0</v>
      </c>
      <c r="AM3903" t="s">
        <v>764</v>
      </c>
      <c r="AN3903" t="s">
        <v>764</v>
      </c>
      <c r="AO3903" t="s">
        <v>764</v>
      </c>
    </row>
    <row r="3904" spans="1:41" x14ac:dyDescent="0.35">
      <c r="A3904">
        <v>1025005</v>
      </c>
      <c r="B3904" t="s">
        <v>740</v>
      </c>
      <c r="C3904" t="s">
        <v>741</v>
      </c>
      <c r="D3904" t="s">
        <v>408</v>
      </c>
      <c r="E3904" t="s">
        <v>412</v>
      </c>
      <c r="F3904" t="s">
        <v>869</v>
      </c>
      <c r="G3904">
        <v>2021</v>
      </c>
      <c r="H3904">
        <v>2</v>
      </c>
      <c r="I3904" t="s">
        <v>858</v>
      </c>
      <c r="J3904" s="29">
        <v>44255</v>
      </c>
      <c r="K3904" t="s">
        <v>744</v>
      </c>
      <c r="L3904" t="s">
        <v>745</v>
      </c>
      <c r="M3904" t="s">
        <v>852</v>
      </c>
      <c r="N3904" t="s">
        <v>903</v>
      </c>
      <c r="O3904" t="s">
        <v>904</v>
      </c>
      <c r="P3904" t="s">
        <v>673</v>
      </c>
      <c r="Q3904" t="s">
        <v>749</v>
      </c>
      <c r="R3904" t="s">
        <v>376</v>
      </c>
      <c r="S3904" t="s">
        <v>1042</v>
      </c>
      <c r="T3904" t="s">
        <v>751</v>
      </c>
      <c r="U3904" t="s">
        <v>752</v>
      </c>
      <c r="V3904" t="s">
        <v>753</v>
      </c>
      <c r="W3904" t="s">
        <v>413</v>
      </c>
      <c r="X3904" t="s">
        <v>1206</v>
      </c>
      <c r="Y3904" t="s">
        <v>755</v>
      </c>
      <c r="Z3904" t="s">
        <v>380</v>
      </c>
      <c r="AA3904" t="s">
        <v>1175</v>
      </c>
      <c r="AB3904" t="s">
        <v>1176</v>
      </c>
      <c r="AC3904" t="s">
        <v>758</v>
      </c>
      <c r="AD3904" t="s">
        <v>1176</v>
      </c>
      <c r="AE3904" t="s">
        <v>768</v>
      </c>
      <c r="AF3904" t="s">
        <v>882</v>
      </c>
      <c r="AG3904" t="s">
        <v>761</v>
      </c>
      <c r="AH3904" t="s">
        <v>762</v>
      </c>
      <c r="AI3904" t="s">
        <v>883</v>
      </c>
      <c r="AJ3904">
        <v>28.63</v>
      </c>
      <c r="AK3904">
        <v>0</v>
      </c>
      <c r="AL3904">
        <v>0</v>
      </c>
      <c r="AM3904" t="s">
        <v>764</v>
      </c>
      <c r="AN3904" t="s">
        <v>764</v>
      </c>
      <c r="AO3904" t="s">
        <v>764</v>
      </c>
    </row>
    <row r="3905" spans="1:41" x14ac:dyDescent="0.35">
      <c r="A3905">
        <v>1025007</v>
      </c>
      <c r="B3905" t="s">
        <v>740</v>
      </c>
      <c r="C3905" t="s">
        <v>741</v>
      </c>
      <c r="D3905" t="s">
        <v>408</v>
      </c>
      <c r="E3905" t="s">
        <v>416</v>
      </c>
      <c r="F3905" t="s">
        <v>869</v>
      </c>
      <c r="G3905">
        <v>2021</v>
      </c>
      <c r="H3905">
        <v>2</v>
      </c>
      <c r="I3905" t="s">
        <v>858</v>
      </c>
      <c r="J3905" s="29">
        <v>44255</v>
      </c>
      <c r="K3905" t="s">
        <v>744</v>
      </c>
      <c r="L3905" t="s">
        <v>745</v>
      </c>
      <c r="M3905" t="s">
        <v>852</v>
      </c>
      <c r="N3905" t="s">
        <v>903</v>
      </c>
      <c r="O3905" t="s">
        <v>904</v>
      </c>
      <c r="P3905" t="s">
        <v>673</v>
      </c>
      <c r="Q3905" t="s">
        <v>749</v>
      </c>
      <c r="R3905" t="s">
        <v>376</v>
      </c>
      <c r="S3905" t="s">
        <v>1042</v>
      </c>
      <c r="T3905" t="s">
        <v>751</v>
      </c>
      <c r="U3905" t="s">
        <v>752</v>
      </c>
      <c r="V3905" t="s">
        <v>753</v>
      </c>
      <c r="W3905" t="s">
        <v>417</v>
      </c>
      <c r="X3905" t="s">
        <v>1201</v>
      </c>
      <c r="Y3905" t="s">
        <v>755</v>
      </c>
      <c r="Z3905" t="s">
        <v>380</v>
      </c>
      <c r="AA3905" t="s">
        <v>1175</v>
      </c>
      <c r="AB3905" t="s">
        <v>1176</v>
      </c>
      <c r="AC3905" t="s">
        <v>758</v>
      </c>
      <c r="AD3905" t="s">
        <v>1176</v>
      </c>
      <c r="AE3905" t="s">
        <v>768</v>
      </c>
      <c r="AF3905" t="s">
        <v>882</v>
      </c>
      <c r="AG3905" t="s">
        <v>761</v>
      </c>
      <c r="AH3905" t="s">
        <v>762</v>
      </c>
      <c r="AI3905" t="s">
        <v>883</v>
      </c>
      <c r="AJ3905">
        <v>1715.1</v>
      </c>
      <c r="AK3905">
        <v>0</v>
      </c>
      <c r="AL3905">
        <v>0</v>
      </c>
      <c r="AM3905" t="s">
        <v>764</v>
      </c>
      <c r="AN3905" t="s">
        <v>764</v>
      </c>
      <c r="AO3905" t="s">
        <v>764</v>
      </c>
    </row>
    <row r="3906" spans="1:41" x14ac:dyDescent="0.35">
      <c r="A3906">
        <v>1025009</v>
      </c>
      <c r="B3906" t="s">
        <v>740</v>
      </c>
      <c r="C3906" t="s">
        <v>741</v>
      </c>
      <c r="D3906" t="s">
        <v>408</v>
      </c>
      <c r="E3906" t="s">
        <v>420</v>
      </c>
      <c r="F3906" t="s">
        <v>869</v>
      </c>
      <c r="G3906">
        <v>2021</v>
      </c>
      <c r="H3906">
        <v>2</v>
      </c>
      <c r="I3906" t="s">
        <v>858</v>
      </c>
      <c r="J3906" s="29">
        <v>44255</v>
      </c>
      <c r="K3906" t="s">
        <v>744</v>
      </c>
      <c r="L3906" t="s">
        <v>745</v>
      </c>
      <c r="M3906" t="s">
        <v>852</v>
      </c>
      <c r="N3906" t="s">
        <v>903</v>
      </c>
      <c r="O3906" t="s">
        <v>904</v>
      </c>
      <c r="P3906" t="s">
        <v>673</v>
      </c>
      <c r="Q3906" t="s">
        <v>749</v>
      </c>
      <c r="R3906" t="s">
        <v>376</v>
      </c>
      <c r="S3906" t="s">
        <v>1042</v>
      </c>
      <c r="T3906" t="s">
        <v>751</v>
      </c>
      <c r="U3906" t="s">
        <v>752</v>
      </c>
      <c r="V3906" t="s">
        <v>753</v>
      </c>
      <c r="W3906" t="s">
        <v>421</v>
      </c>
      <c r="X3906" t="s">
        <v>1205</v>
      </c>
      <c r="Y3906" t="s">
        <v>755</v>
      </c>
      <c r="Z3906" t="s">
        <v>380</v>
      </c>
      <c r="AA3906" t="s">
        <v>1175</v>
      </c>
      <c r="AB3906" t="s">
        <v>1176</v>
      </c>
      <c r="AC3906" t="s">
        <v>758</v>
      </c>
      <c r="AD3906" t="s">
        <v>1176</v>
      </c>
      <c r="AE3906" t="s">
        <v>768</v>
      </c>
      <c r="AF3906" t="s">
        <v>882</v>
      </c>
      <c r="AG3906" t="s">
        <v>761</v>
      </c>
      <c r="AH3906" t="s">
        <v>762</v>
      </c>
      <c r="AI3906" t="s">
        <v>883</v>
      </c>
      <c r="AJ3906">
        <v>1577.1</v>
      </c>
      <c r="AK3906">
        <v>0</v>
      </c>
      <c r="AL3906">
        <v>0</v>
      </c>
      <c r="AM3906" t="s">
        <v>764</v>
      </c>
      <c r="AN3906" t="s">
        <v>764</v>
      </c>
      <c r="AO3906" t="s">
        <v>764</v>
      </c>
    </row>
    <row r="3907" spans="1:41" x14ac:dyDescent="0.35">
      <c r="A3907">
        <v>1025010</v>
      </c>
      <c r="B3907" t="s">
        <v>740</v>
      </c>
      <c r="C3907" t="s">
        <v>741</v>
      </c>
      <c r="D3907" t="s">
        <v>408</v>
      </c>
      <c r="E3907" t="s">
        <v>422</v>
      </c>
      <c r="F3907" t="s">
        <v>869</v>
      </c>
      <c r="G3907">
        <v>2021</v>
      </c>
      <c r="H3907">
        <v>2</v>
      </c>
      <c r="I3907" t="s">
        <v>858</v>
      </c>
      <c r="J3907" s="29">
        <v>44255</v>
      </c>
      <c r="K3907" t="s">
        <v>744</v>
      </c>
      <c r="L3907" t="s">
        <v>745</v>
      </c>
      <c r="M3907" t="s">
        <v>852</v>
      </c>
      <c r="N3907" t="s">
        <v>903</v>
      </c>
      <c r="O3907" t="s">
        <v>904</v>
      </c>
      <c r="P3907" t="s">
        <v>673</v>
      </c>
      <c r="Q3907" t="s">
        <v>749</v>
      </c>
      <c r="R3907" t="s">
        <v>376</v>
      </c>
      <c r="S3907" t="s">
        <v>1042</v>
      </c>
      <c r="T3907" t="s">
        <v>751</v>
      </c>
      <c r="U3907" t="s">
        <v>752</v>
      </c>
      <c r="V3907" t="s">
        <v>753</v>
      </c>
      <c r="W3907" t="s">
        <v>423</v>
      </c>
      <c r="X3907" t="s">
        <v>1203</v>
      </c>
      <c r="Y3907" t="s">
        <v>755</v>
      </c>
      <c r="Z3907" t="s">
        <v>380</v>
      </c>
      <c r="AA3907" t="s">
        <v>1175</v>
      </c>
      <c r="AB3907" t="s">
        <v>1176</v>
      </c>
      <c r="AC3907" t="s">
        <v>758</v>
      </c>
      <c r="AD3907" t="s">
        <v>1176</v>
      </c>
      <c r="AE3907" t="s">
        <v>768</v>
      </c>
      <c r="AF3907" t="s">
        <v>882</v>
      </c>
      <c r="AG3907" t="s">
        <v>761</v>
      </c>
      <c r="AH3907" t="s">
        <v>762</v>
      </c>
      <c r="AI3907" t="s">
        <v>883</v>
      </c>
      <c r="AJ3907">
        <v>444.7</v>
      </c>
      <c r="AK3907">
        <v>0</v>
      </c>
      <c r="AL3907">
        <v>0</v>
      </c>
      <c r="AM3907" t="s">
        <v>764</v>
      </c>
      <c r="AN3907" t="s">
        <v>764</v>
      </c>
      <c r="AO3907" t="s">
        <v>764</v>
      </c>
    </row>
    <row r="3908" spans="1:41" x14ac:dyDescent="0.35">
      <c r="A3908">
        <v>1025011</v>
      </c>
      <c r="B3908" t="s">
        <v>740</v>
      </c>
      <c r="C3908" t="s">
        <v>741</v>
      </c>
      <c r="D3908" t="s">
        <v>408</v>
      </c>
      <c r="E3908" t="s">
        <v>424</v>
      </c>
      <c r="F3908" t="s">
        <v>869</v>
      </c>
      <c r="G3908">
        <v>2021</v>
      </c>
      <c r="H3908">
        <v>2</v>
      </c>
      <c r="I3908" t="s">
        <v>858</v>
      </c>
      <c r="J3908" s="29">
        <v>44255</v>
      </c>
      <c r="K3908" t="s">
        <v>744</v>
      </c>
      <c r="L3908" t="s">
        <v>745</v>
      </c>
      <c r="M3908" t="s">
        <v>852</v>
      </c>
      <c r="N3908" t="s">
        <v>903</v>
      </c>
      <c r="O3908" t="s">
        <v>904</v>
      </c>
      <c r="P3908" t="s">
        <v>673</v>
      </c>
      <c r="Q3908" t="s">
        <v>749</v>
      </c>
      <c r="R3908" t="s">
        <v>376</v>
      </c>
      <c r="S3908" t="s">
        <v>1042</v>
      </c>
      <c r="T3908" t="s">
        <v>751</v>
      </c>
      <c r="U3908" t="s">
        <v>752</v>
      </c>
      <c r="V3908" t="s">
        <v>753</v>
      </c>
      <c r="W3908" t="s">
        <v>425</v>
      </c>
      <c r="X3908" t="s">
        <v>1200</v>
      </c>
      <c r="Y3908" t="s">
        <v>755</v>
      </c>
      <c r="Z3908" t="s">
        <v>380</v>
      </c>
      <c r="AA3908" t="s">
        <v>1175</v>
      </c>
      <c r="AB3908" t="s">
        <v>1176</v>
      </c>
      <c r="AC3908" t="s">
        <v>758</v>
      </c>
      <c r="AD3908" t="s">
        <v>1176</v>
      </c>
      <c r="AE3908" t="s">
        <v>768</v>
      </c>
      <c r="AF3908" t="s">
        <v>882</v>
      </c>
      <c r="AG3908" t="s">
        <v>761</v>
      </c>
      <c r="AH3908" t="s">
        <v>762</v>
      </c>
      <c r="AI3908" t="s">
        <v>883</v>
      </c>
      <c r="AJ3908">
        <v>1849.95</v>
      </c>
      <c r="AK3908">
        <v>0</v>
      </c>
      <c r="AL3908">
        <v>0</v>
      </c>
      <c r="AM3908" t="s">
        <v>764</v>
      </c>
      <c r="AN3908" t="s">
        <v>764</v>
      </c>
      <c r="AO3908" t="s">
        <v>764</v>
      </c>
    </row>
    <row r="3909" spans="1:41" x14ac:dyDescent="0.35">
      <c r="A3909">
        <v>1025012</v>
      </c>
      <c r="B3909" t="s">
        <v>740</v>
      </c>
      <c r="C3909" t="s">
        <v>741</v>
      </c>
      <c r="D3909" t="s">
        <v>408</v>
      </c>
      <c r="E3909" t="s">
        <v>426</v>
      </c>
      <c r="F3909" t="s">
        <v>869</v>
      </c>
      <c r="G3909">
        <v>2021</v>
      </c>
      <c r="H3909">
        <v>2</v>
      </c>
      <c r="I3909" t="s">
        <v>858</v>
      </c>
      <c r="J3909" s="29">
        <v>44255</v>
      </c>
      <c r="K3909" t="s">
        <v>744</v>
      </c>
      <c r="L3909" t="s">
        <v>745</v>
      </c>
      <c r="M3909" t="s">
        <v>852</v>
      </c>
      <c r="N3909" t="s">
        <v>903</v>
      </c>
      <c r="O3909" t="s">
        <v>904</v>
      </c>
      <c r="P3909" t="s">
        <v>673</v>
      </c>
      <c r="Q3909" t="s">
        <v>749</v>
      </c>
      <c r="R3909" t="s">
        <v>376</v>
      </c>
      <c r="S3909" t="s">
        <v>1042</v>
      </c>
      <c r="T3909" t="s">
        <v>751</v>
      </c>
      <c r="U3909" t="s">
        <v>752</v>
      </c>
      <c r="V3909" t="s">
        <v>753</v>
      </c>
      <c r="W3909" t="s">
        <v>427</v>
      </c>
      <c r="X3909" t="s">
        <v>1179</v>
      </c>
      <c r="Y3909" t="s">
        <v>755</v>
      </c>
      <c r="Z3909" t="s">
        <v>380</v>
      </c>
      <c r="AA3909" t="s">
        <v>1175</v>
      </c>
      <c r="AB3909" t="s">
        <v>1176</v>
      </c>
      <c r="AC3909" t="s">
        <v>758</v>
      </c>
      <c r="AD3909" t="s">
        <v>1176</v>
      </c>
      <c r="AE3909" t="s">
        <v>768</v>
      </c>
      <c r="AF3909" t="s">
        <v>882</v>
      </c>
      <c r="AG3909" t="s">
        <v>761</v>
      </c>
      <c r="AH3909" t="s">
        <v>762</v>
      </c>
      <c r="AI3909" t="s">
        <v>883</v>
      </c>
      <c r="AJ3909">
        <v>3800.73</v>
      </c>
      <c r="AK3909">
        <v>0</v>
      </c>
      <c r="AL3909">
        <v>0</v>
      </c>
      <c r="AM3909" t="s">
        <v>764</v>
      </c>
      <c r="AN3909" t="s">
        <v>764</v>
      </c>
      <c r="AO3909" t="s">
        <v>764</v>
      </c>
    </row>
    <row r="3910" spans="1:41" x14ac:dyDescent="0.35">
      <c r="A3910">
        <v>1025013</v>
      </c>
      <c r="B3910" t="s">
        <v>740</v>
      </c>
      <c r="C3910" t="s">
        <v>741</v>
      </c>
      <c r="D3910" t="s">
        <v>408</v>
      </c>
      <c r="E3910" t="s">
        <v>428</v>
      </c>
      <c r="F3910" t="s">
        <v>869</v>
      </c>
      <c r="G3910">
        <v>2021</v>
      </c>
      <c r="H3910">
        <v>2</v>
      </c>
      <c r="I3910" t="s">
        <v>858</v>
      </c>
      <c r="J3910" s="29">
        <v>44255</v>
      </c>
      <c r="K3910" t="s">
        <v>744</v>
      </c>
      <c r="L3910" t="s">
        <v>745</v>
      </c>
      <c r="M3910" t="s">
        <v>852</v>
      </c>
      <c r="N3910" t="s">
        <v>903</v>
      </c>
      <c r="O3910" t="s">
        <v>904</v>
      </c>
      <c r="P3910" t="s">
        <v>673</v>
      </c>
      <c r="Q3910" t="s">
        <v>749</v>
      </c>
      <c r="R3910" t="s">
        <v>376</v>
      </c>
      <c r="S3910" t="s">
        <v>1042</v>
      </c>
      <c r="T3910" t="s">
        <v>751</v>
      </c>
      <c r="U3910" t="s">
        <v>752</v>
      </c>
      <c r="V3910" t="s">
        <v>753</v>
      </c>
      <c r="W3910" t="s">
        <v>429</v>
      </c>
      <c r="X3910" t="s">
        <v>1183</v>
      </c>
      <c r="Y3910" t="s">
        <v>755</v>
      </c>
      <c r="Z3910" t="s">
        <v>380</v>
      </c>
      <c r="AA3910" t="s">
        <v>1175</v>
      </c>
      <c r="AB3910" t="s">
        <v>1176</v>
      </c>
      <c r="AC3910" t="s">
        <v>758</v>
      </c>
      <c r="AD3910" t="s">
        <v>1176</v>
      </c>
      <c r="AE3910" t="s">
        <v>768</v>
      </c>
      <c r="AF3910" t="s">
        <v>882</v>
      </c>
      <c r="AG3910" t="s">
        <v>761</v>
      </c>
      <c r="AH3910" t="s">
        <v>762</v>
      </c>
      <c r="AI3910" t="s">
        <v>883</v>
      </c>
      <c r="AJ3910">
        <v>2824.86</v>
      </c>
      <c r="AK3910">
        <v>0</v>
      </c>
      <c r="AL3910">
        <v>0</v>
      </c>
      <c r="AM3910" t="s">
        <v>764</v>
      </c>
      <c r="AN3910" t="s">
        <v>764</v>
      </c>
      <c r="AO3910" t="s">
        <v>764</v>
      </c>
    </row>
    <row r="3911" spans="1:41" x14ac:dyDescent="0.35">
      <c r="A3911">
        <v>1025014</v>
      </c>
      <c r="B3911" t="s">
        <v>740</v>
      </c>
      <c r="C3911" t="s">
        <v>741</v>
      </c>
      <c r="D3911" t="s">
        <v>408</v>
      </c>
      <c r="E3911" t="s">
        <v>432</v>
      </c>
      <c r="F3911" t="s">
        <v>869</v>
      </c>
      <c r="G3911">
        <v>2021</v>
      </c>
      <c r="H3911">
        <v>2</v>
      </c>
      <c r="I3911" t="s">
        <v>858</v>
      </c>
      <c r="J3911" s="29">
        <v>44255</v>
      </c>
      <c r="K3911" t="s">
        <v>744</v>
      </c>
      <c r="L3911" t="s">
        <v>745</v>
      </c>
      <c r="M3911" t="s">
        <v>852</v>
      </c>
      <c r="N3911" t="s">
        <v>903</v>
      </c>
      <c r="O3911" t="s">
        <v>904</v>
      </c>
      <c r="P3911" t="s">
        <v>673</v>
      </c>
      <c r="Q3911" t="s">
        <v>749</v>
      </c>
      <c r="R3911" t="s">
        <v>376</v>
      </c>
      <c r="S3911" t="s">
        <v>1042</v>
      </c>
      <c r="T3911" t="s">
        <v>751</v>
      </c>
      <c r="U3911" t="s">
        <v>752</v>
      </c>
      <c r="V3911" t="s">
        <v>753</v>
      </c>
      <c r="W3911" t="s">
        <v>433</v>
      </c>
      <c r="X3911" t="s">
        <v>1178</v>
      </c>
      <c r="Y3911" t="s">
        <v>755</v>
      </c>
      <c r="Z3911" t="s">
        <v>380</v>
      </c>
      <c r="AA3911" t="s">
        <v>1175</v>
      </c>
      <c r="AB3911" t="s">
        <v>1176</v>
      </c>
      <c r="AC3911" t="s">
        <v>758</v>
      </c>
      <c r="AD3911" t="s">
        <v>1176</v>
      </c>
      <c r="AE3911" t="s">
        <v>768</v>
      </c>
      <c r="AF3911" t="s">
        <v>882</v>
      </c>
      <c r="AG3911" t="s">
        <v>761</v>
      </c>
      <c r="AH3911" t="s">
        <v>762</v>
      </c>
      <c r="AI3911" t="s">
        <v>883</v>
      </c>
      <c r="AJ3911">
        <v>4607.76</v>
      </c>
      <c r="AK3911">
        <v>0</v>
      </c>
      <c r="AL3911">
        <v>0</v>
      </c>
      <c r="AM3911" t="s">
        <v>764</v>
      </c>
      <c r="AN3911" t="s">
        <v>764</v>
      </c>
      <c r="AO3911" t="s">
        <v>764</v>
      </c>
    </row>
    <row r="3912" spans="1:41" x14ac:dyDescent="0.35">
      <c r="A3912">
        <v>1025016</v>
      </c>
      <c r="B3912" t="s">
        <v>740</v>
      </c>
      <c r="C3912" t="s">
        <v>741</v>
      </c>
      <c r="D3912" t="s">
        <v>408</v>
      </c>
      <c r="E3912" t="s">
        <v>438</v>
      </c>
      <c r="F3912" t="s">
        <v>869</v>
      </c>
      <c r="G3912">
        <v>2021</v>
      </c>
      <c r="H3912">
        <v>2</v>
      </c>
      <c r="I3912" t="s">
        <v>858</v>
      </c>
      <c r="J3912" s="29">
        <v>44255</v>
      </c>
      <c r="K3912" t="s">
        <v>744</v>
      </c>
      <c r="L3912" t="s">
        <v>745</v>
      </c>
      <c r="M3912" t="s">
        <v>852</v>
      </c>
      <c r="N3912" t="s">
        <v>903</v>
      </c>
      <c r="O3912" t="s">
        <v>904</v>
      </c>
      <c r="P3912" t="s">
        <v>673</v>
      </c>
      <c r="Q3912" t="s">
        <v>749</v>
      </c>
      <c r="R3912" t="s">
        <v>376</v>
      </c>
      <c r="S3912" t="s">
        <v>1042</v>
      </c>
      <c r="T3912" t="s">
        <v>751</v>
      </c>
      <c r="U3912" t="s">
        <v>752</v>
      </c>
      <c r="V3912" t="s">
        <v>753</v>
      </c>
      <c r="W3912" t="s">
        <v>439</v>
      </c>
      <c r="X3912" t="s">
        <v>1197</v>
      </c>
      <c r="Y3912" t="s">
        <v>755</v>
      </c>
      <c r="Z3912" t="s">
        <v>380</v>
      </c>
      <c r="AA3912" t="s">
        <v>1175</v>
      </c>
      <c r="AB3912" t="s">
        <v>1176</v>
      </c>
      <c r="AC3912" t="s">
        <v>758</v>
      </c>
      <c r="AD3912" t="s">
        <v>1176</v>
      </c>
      <c r="AE3912" t="s">
        <v>768</v>
      </c>
      <c r="AF3912" t="s">
        <v>882</v>
      </c>
      <c r="AG3912" t="s">
        <v>761</v>
      </c>
      <c r="AH3912" t="s">
        <v>762</v>
      </c>
      <c r="AI3912" t="s">
        <v>883</v>
      </c>
      <c r="AJ3912">
        <v>2503.3000000000002</v>
      </c>
      <c r="AK3912">
        <v>0</v>
      </c>
      <c r="AL3912">
        <v>0</v>
      </c>
      <c r="AM3912" t="s">
        <v>764</v>
      </c>
      <c r="AN3912" t="s">
        <v>764</v>
      </c>
      <c r="AO3912" t="s">
        <v>764</v>
      </c>
    </row>
    <row r="3913" spans="1:41" x14ac:dyDescent="0.35">
      <c r="A3913">
        <v>1025017</v>
      </c>
      <c r="B3913" t="s">
        <v>740</v>
      </c>
      <c r="C3913" t="s">
        <v>741</v>
      </c>
      <c r="D3913" t="s">
        <v>408</v>
      </c>
      <c r="E3913" t="s">
        <v>440</v>
      </c>
      <c r="F3913" t="s">
        <v>869</v>
      </c>
      <c r="G3913">
        <v>2021</v>
      </c>
      <c r="H3913">
        <v>2</v>
      </c>
      <c r="I3913" t="s">
        <v>858</v>
      </c>
      <c r="J3913" s="29">
        <v>44255</v>
      </c>
      <c r="K3913" t="s">
        <v>744</v>
      </c>
      <c r="L3913" t="s">
        <v>745</v>
      </c>
      <c r="M3913" t="s">
        <v>852</v>
      </c>
      <c r="N3913" t="s">
        <v>903</v>
      </c>
      <c r="O3913" t="s">
        <v>904</v>
      </c>
      <c r="P3913" t="s">
        <v>673</v>
      </c>
      <c r="Q3913" t="s">
        <v>749</v>
      </c>
      <c r="R3913" t="s">
        <v>376</v>
      </c>
      <c r="S3913" t="s">
        <v>1042</v>
      </c>
      <c r="T3913" t="s">
        <v>751</v>
      </c>
      <c r="U3913" t="s">
        <v>752</v>
      </c>
      <c r="V3913" t="s">
        <v>753</v>
      </c>
      <c r="W3913" t="s">
        <v>441</v>
      </c>
      <c r="X3913" t="s">
        <v>1199</v>
      </c>
      <c r="Y3913" t="s">
        <v>755</v>
      </c>
      <c r="Z3913" t="s">
        <v>380</v>
      </c>
      <c r="AA3913" t="s">
        <v>1175</v>
      </c>
      <c r="AB3913" t="s">
        <v>1176</v>
      </c>
      <c r="AC3913" t="s">
        <v>758</v>
      </c>
      <c r="AD3913" t="s">
        <v>1176</v>
      </c>
      <c r="AE3913" t="s">
        <v>768</v>
      </c>
      <c r="AF3913" t="s">
        <v>882</v>
      </c>
      <c r="AG3913" t="s">
        <v>761</v>
      </c>
      <c r="AH3913" t="s">
        <v>762</v>
      </c>
      <c r="AI3913" t="s">
        <v>883</v>
      </c>
      <c r="AJ3913">
        <v>3109.25</v>
      </c>
      <c r="AK3913">
        <v>0</v>
      </c>
      <c r="AL3913">
        <v>0</v>
      </c>
      <c r="AM3913" t="s">
        <v>764</v>
      </c>
      <c r="AN3913" t="s">
        <v>764</v>
      </c>
      <c r="AO3913" t="s">
        <v>764</v>
      </c>
    </row>
    <row r="3914" spans="1:41" x14ac:dyDescent="0.35">
      <c r="A3914">
        <v>1025018</v>
      </c>
      <c r="B3914" t="s">
        <v>740</v>
      </c>
      <c r="C3914" t="s">
        <v>741</v>
      </c>
      <c r="D3914" t="s">
        <v>408</v>
      </c>
      <c r="E3914" t="s">
        <v>442</v>
      </c>
      <c r="F3914" t="s">
        <v>869</v>
      </c>
      <c r="G3914">
        <v>2021</v>
      </c>
      <c r="H3914">
        <v>2</v>
      </c>
      <c r="I3914" t="s">
        <v>858</v>
      </c>
      <c r="J3914" s="29">
        <v>44255</v>
      </c>
      <c r="K3914" t="s">
        <v>744</v>
      </c>
      <c r="L3914" t="s">
        <v>745</v>
      </c>
      <c r="M3914" t="s">
        <v>852</v>
      </c>
      <c r="N3914" t="s">
        <v>903</v>
      </c>
      <c r="O3914" t="s">
        <v>904</v>
      </c>
      <c r="P3914" t="s">
        <v>673</v>
      </c>
      <c r="Q3914" t="s">
        <v>749</v>
      </c>
      <c r="R3914" t="s">
        <v>376</v>
      </c>
      <c r="S3914" t="s">
        <v>1042</v>
      </c>
      <c r="T3914" t="s">
        <v>751</v>
      </c>
      <c r="U3914" t="s">
        <v>752</v>
      </c>
      <c r="V3914" t="s">
        <v>753</v>
      </c>
      <c r="W3914" t="s">
        <v>443</v>
      </c>
      <c r="X3914" t="s">
        <v>1195</v>
      </c>
      <c r="Y3914" t="s">
        <v>755</v>
      </c>
      <c r="Z3914" t="s">
        <v>380</v>
      </c>
      <c r="AA3914" t="s">
        <v>1175</v>
      </c>
      <c r="AB3914" t="s">
        <v>1176</v>
      </c>
      <c r="AC3914" t="s">
        <v>758</v>
      </c>
      <c r="AD3914" t="s">
        <v>1176</v>
      </c>
      <c r="AE3914" t="s">
        <v>768</v>
      </c>
      <c r="AF3914" t="s">
        <v>882</v>
      </c>
      <c r="AG3914" t="s">
        <v>761</v>
      </c>
      <c r="AH3914" t="s">
        <v>762</v>
      </c>
      <c r="AI3914" t="s">
        <v>883</v>
      </c>
      <c r="AJ3914">
        <v>3907.76</v>
      </c>
      <c r="AK3914">
        <v>0</v>
      </c>
      <c r="AL3914">
        <v>0</v>
      </c>
      <c r="AM3914" t="s">
        <v>764</v>
      </c>
      <c r="AN3914" t="s">
        <v>764</v>
      </c>
      <c r="AO3914" t="s">
        <v>764</v>
      </c>
    </row>
    <row r="3915" spans="1:41" x14ac:dyDescent="0.35">
      <c r="A3915">
        <v>1025018</v>
      </c>
      <c r="B3915" t="s">
        <v>740</v>
      </c>
      <c r="C3915" t="s">
        <v>741</v>
      </c>
      <c r="D3915" t="s">
        <v>408</v>
      </c>
      <c r="E3915" t="s">
        <v>442</v>
      </c>
      <c r="F3915" t="s">
        <v>869</v>
      </c>
      <c r="G3915">
        <v>2021</v>
      </c>
      <c r="H3915">
        <v>2</v>
      </c>
      <c r="I3915" t="s">
        <v>858</v>
      </c>
      <c r="J3915" s="29">
        <v>44255</v>
      </c>
      <c r="K3915" t="s">
        <v>744</v>
      </c>
      <c r="L3915" t="s">
        <v>745</v>
      </c>
      <c r="M3915" t="s">
        <v>852</v>
      </c>
      <c r="N3915" t="s">
        <v>903</v>
      </c>
      <c r="O3915" t="s">
        <v>904</v>
      </c>
      <c r="P3915" t="s">
        <v>673</v>
      </c>
      <c r="Q3915" t="s">
        <v>749</v>
      </c>
      <c r="R3915" t="s">
        <v>376</v>
      </c>
      <c r="S3915" t="s">
        <v>1042</v>
      </c>
      <c r="T3915" t="s">
        <v>751</v>
      </c>
      <c r="U3915" t="s">
        <v>752</v>
      </c>
      <c r="V3915" t="s">
        <v>753</v>
      </c>
      <c r="W3915" t="s">
        <v>443</v>
      </c>
      <c r="X3915" t="s">
        <v>1195</v>
      </c>
      <c r="Y3915" t="s">
        <v>755</v>
      </c>
      <c r="Z3915" t="s">
        <v>380</v>
      </c>
      <c r="AA3915" t="s">
        <v>1175</v>
      </c>
      <c r="AB3915" t="s">
        <v>1176</v>
      </c>
      <c r="AC3915" t="s">
        <v>758</v>
      </c>
      <c r="AD3915" t="s">
        <v>1176</v>
      </c>
      <c r="AE3915" t="s">
        <v>768</v>
      </c>
      <c r="AF3915" t="s">
        <v>882</v>
      </c>
      <c r="AG3915" t="s">
        <v>761</v>
      </c>
      <c r="AH3915" t="s">
        <v>762</v>
      </c>
      <c r="AI3915" t="s">
        <v>883</v>
      </c>
      <c r="AJ3915">
        <v>-137.87</v>
      </c>
      <c r="AK3915">
        <v>0</v>
      </c>
      <c r="AL3915">
        <v>0</v>
      </c>
      <c r="AM3915" t="s">
        <v>764</v>
      </c>
      <c r="AN3915" t="s">
        <v>764</v>
      </c>
      <c r="AO3915" t="s">
        <v>764</v>
      </c>
    </row>
    <row r="3916" spans="1:41" x14ac:dyDescent="0.35">
      <c r="A3916">
        <v>1025019</v>
      </c>
      <c r="B3916" t="s">
        <v>740</v>
      </c>
      <c r="C3916" t="s">
        <v>741</v>
      </c>
      <c r="D3916" t="s">
        <v>408</v>
      </c>
      <c r="E3916" t="s">
        <v>444</v>
      </c>
      <c r="F3916" t="s">
        <v>869</v>
      </c>
      <c r="G3916">
        <v>2021</v>
      </c>
      <c r="H3916">
        <v>2</v>
      </c>
      <c r="I3916" t="s">
        <v>858</v>
      </c>
      <c r="J3916" s="29">
        <v>44255</v>
      </c>
      <c r="K3916" t="s">
        <v>744</v>
      </c>
      <c r="L3916" t="s">
        <v>745</v>
      </c>
      <c r="M3916" t="s">
        <v>852</v>
      </c>
      <c r="N3916" t="s">
        <v>903</v>
      </c>
      <c r="O3916" t="s">
        <v>904</v>
      </c>
      <c r="P3916" t="s">
        <v>673</v>
      </c>
      <c r="Q3916" t="s">
        <v>749</v>
      </c>
      <c r="R3916" t="s">
        <v>376</v>
      </c>
      <c r="S3916" t="s">
        <v>1042</v>
      </c>
      <c r="T3916" t="s">
        <v>751</v>
      </c>
      <c r="U3916" t="s">
        <v>752</v>
      </c>
      <c r="V3916" t="s">
        <v>753</v>
      </c>
      <c r="W3916" t="s">
        <v>445</v>
      </c>
      <c r="X3916" t="s">
        <v>1191</v>
      </c>
      <c r="Y3916" t="s">
        <v>755</v>
      </c>
      <c r="Z3916" t="s">
        <v>380</v>
      </c>
      <c r="AA3916" t="s">
        <v>1175</v>
      </c>
      <c r="AB3916" t="s">
        <v>1176</v>
      </c>
      <c r="AC3916" t="s">
        <v>758</v>
      </c>
      <c r="AD3916" t="s">
        <v>1176</v>
      </c>
      <c r="AE3916" t="s">
        <v>768</v>
      </c>
      <c r="AF3916" t="s">
        <v>882</v>
      </c>
      <c r="AG3916" t="s">
        <v>761</v>
      </c>
      <c r="AH3916" t="s">
        <v>762</v>
      </c>
      <c r="AI3916" t="s">
        <v>883</v>
      </c>
      <c r="AJ3916">
        <v>5490.2</v>
      </c>
      <c r="AK3916">
        <v>0</v>
      </c>
      <c r="AL3916">
        <v>0</v>
      </c>
      <c r="AM3916" t="s">
        <v>764</v>
      </c>
      <c r="AN3916" t="s">
        <v>764</v>
      </c>
      <c r="AO3916" t="s">
        <v>764</v>
      </c>
    </row>
    <row r="3917" spans="1:41" x14ac:dyDescent="0.35">
      <c r="A3917">
        <v>1025020</v>
      </c>
      <c r="B3917" t="s">
        <v>740</v>
      </c>
      <c r="C3917" t="s">
        <v>741</v>
      </c>
      <c r="D3917" t="s">
        <v>408</v>
      </c>
      <c r="E3917" t="s">
        <v>446</v>
      </c>
      <c r="F3917" t="s">
        <v>869</v>
      </c>
      <c r="G3917">
        <v>2021</v>
      </c>
      <c r="H3917">
        <v>2</v>
      </c>
      <c r="I3917" t="s">
        <v>858</v>
      </c>
      <c r="J3917" s="29">
        <v>44255</v>
      </c>
      <c r="K3917" t="s">
        <v>744</v>
      </c>
      <c r="L3917" t="s">
        <v>745</v>
      </c>
      <c r="M3917" t="s">
        <v>852</v>
      </c>
      <c r="N3917" t="s">
        <v>903</v>
      </c>
      <c r="O3917" t="s">
        <v>904</v>
      </c>
      <c r="P3917" t="s">
        <v>673</v>
      </c>
      <c r="Q3917" t="s">
        <v>749</v>
      </c>
      <c r="R3917" t="s">
        <v>376</v>
      </c>
      <c r="S3917" t="s">
        <v>1042</v>
      </c>
      <c r="T3917" t="s">
        <v>751</v>
      </c>
      <c r="U3917" t="s">
        <v>752</v>
      </c>
      <c r="V3917" t="s">
        <v>753</v>
      </c>
      <c r="W3917" t="s">
        <v>447</v>
      </c>
      <c r="X3917" t="s">
        <v>1194</v>
      </c>
      <c r="Y3917" t="s">
        <v>755</v>
      </c>
      <c r="Z3917" t="s">
        <v>380</v>
      </c>
      <c r="AA3917" t="s">
        <v>1175</v>
      </c>
      <c r="AB3917" t="s">
        <v>1176</v>
      </c>
      <c r="AC3917" t="s">
        <v>758</v>
      </c>
      <c r="AD3917" t="s">
        <v>1176</v>
      </c>
      <c r="AE3917" t="s">
        <v>768</v>
      </c>
      <c r="AF3917" t="s">
        <v>882</v>
      </c>
      <c r="AG3917" t="s">
        <v>761</v>
      </c>
      <c r="AH3917" t="s">
        <v>762</v>
      </c>
      <c r="AI3917" t="s">
        <v>883</v>
      </c>
      <c r="AJ3917">
        <v>1230.25</v>
      </c>
      <c r="AK3917">
        <v>0</v>
      </c>
      <c r="AL3917">
        <v>0</v>
      </c>
      <c r="AM3917" t="s">
        <v>764</v>
      </c>
      <c r="AN3917" t="s">
        <v>764</v>
      </c>
      <c r="AO3917" t="s">
        <v>764</v>
      </c>
    </row>
    <row r="3918" spans="1:41" x14ac:dyDescent="0.35">
      <c r="A3918">
        <v>1025022</v>
      </c>
      <c r="B3918" t="s">
        <v>740</v>
      </c>
      <c r="C3918" t="s">
        <v>741</v>
      </c>
      <c r="D3918" t="s">
        <v>408</v>
      </c>
      <c r="E3918" t="s">
        <v>448</v>
      </c>
      <c r="F3918" t="s">
        <v>869</v>
      </c>
      <c r="G3918">
        <v>2021</v>
      </c>
      <c r="H3918">
        <v>2</v>
      </c>
      <c r="I3918" t="s">
        <v>858</v>
      </c>
      <c r="J3918" s="29">
        <v>44255</v>
      </c>
      <c r="K3918" t="s">
        <v>744</v>
      </c>
      <c r="L3918" t="s">
        <v>745</v>
      </c>
      <c r="M3918" t="s">
        <v>852</v>
      </c>
      <c r="N3918" t="s">
        <v>903</v>
      </c>
      <c r="O3918" t="s">
        <v>904</v>
      </c>
      <c r="P3918" t="s">
        <v>673</v>
      </c>
      <c r="Q3918" t="s">
        <v>749</v>
      </c>
      <c r="R3918" t="s">
        <v>376</v>
      </c>
      <c r="S3918" t="s">
        <v>1042</v>
      </c>
      <c r="T3918" t="s">
        <v>751</v>
      </c>
      <c r="U3918" t="s">
        <v>752</v>
      </c>
      <c r="V3918" t="s">
        <v>753</v>
      </c>
      <c r="W3918" t="s">
        <v>449</v>
      </c>
      <c r="X3918" t="s">
        <v>1196</v>
      </c>
      <c r="Y3918" t="s">
        <v>755</v>
      </c>
      <c r="Z3918" t="s">
        <v>380</v>
      </c>
      <c r="AA3918" t="s">
        <v>1175</v>
      </c>
      <c r="AB3918" t="s">
        <v>1176</v>
      </c>
      <c r="AC3918" t="s">
        <v>758</v>
      </c>
      <c r="AD3918" t="s">
        <v>1176</v>
      </c>
      <c r="AE3918" t="s">
        <v>768</v>
      </c>
      <c r="AF3918" t="s">
        <v>882</v>
      </c>
      <c r="AG3918" t="s">
        <v>761</v>
      </c>
      <c r="AH3918" t="s">
        <v>762</v>
      </c>
      <c r="AI3918" t="s">
        <v>883</v>
      </c>
      <c r="AJ3918">
        <v>695.02</v>
      </c>
      <c r="AK3918">
        <v>0</v>
      </c>
      <c r="AL3918">
        <v>0</v>
      </c>
      <c r="AM3918" t="s">
        <v>764</v>
      </c>
      <c r="AN3918" t="s">
        <v>764</v>
      </c>
      <c r="AO3918" t="s">
        <v>764</v>
      </c>
    </row>
    <row r="3919" spans="1:41" x14ac:dyDescent="0.35">
      <c r="A3919">
        <v>1025024</v>
      </c>
      <c r="B3919" t="s">
        <v>740</v>
      </c>
      <c r="C3919" t="s">
        <v>741</v>
      </c>
      <c r="D3919" t="s">
        <v>408</v>
      </c>
      <c r="E3919" t="s">
        <v>452</v>
      </c>
      <c r="F3919" t="s">
        <v>869</v>
      </c>
      <c r="G3919">
        <v>2021</v>
      </c>
      <c r="H3919">
        <v>2</v>
      </c>
      <c r="I3919" t="s">
        <v>858</v>
      </c>
      <c r="J3919" s="29">
        <v>44255</v>
      </c>
      <c r="K3919" t="s">
        <v>744</v>
      </c>
      <c r="L3919" t="s">
        <v>745</v>
      </c>
      <c r="M3919" t="s">
        <v>852</v>
      </c>
      <c r="N3919" t="s">
        <v>903</v>
      </c>
      <c r="O3919" t="s">
        <v>904</v>
      </c>
      <c r="P3919" t="s">
        <v>673</v>
      </c>
      <c r="Q3919" t="s">
        <v>749</v>
      </c>
      <c r="R3919" t="s">
        <v>376</v>
      </c>
      <c r="S3919" t="s">
        <v>1042</v>
      </c>
      <c r="T3919" t="s">
        <v>751</v>
      </c>
      <c r="U3919" t="s">
        <v>752</v>
      </c>
      <c r="V3919" t="s">
        <v>753</v>
      </c>
      <c r="W3919" t="s">
        <v>453</v>
      </c>
      <c r="X3919" t="s">
        <v>1188</v>
      </c>
      <c r="Y3919" t="s">
        <v>755</v>
      </c>
      <c r="Z3919" t="s">
        <v>380</v>
      </c>
      <c r="AA3919" t="s">
        <v>1175</v>
      </c>
      <c r="AB3919" t="s">
        <v>1176</v>
      </c>
      <c r="AC3919" t="s">
        <v>758</v>
      </c>
      <c r="AD3919" t="s">
        <v>1176</v>
      </c>
      <c r="AE3919" t="s">
        <v>768</v>
      </c>
      <c r="AF3919" t="s">
        <v>882</v>
      </c>
      <c r="AG3919" t="s">
        <v>761</v>
      </c>
      <c r="AH3919" t="s">
        <v>762</v>
      </c>
      <c r="AI3919" t="s">
        <v>883</v>
      </c>
      <c r="AJ3919">
        <v>2074.4699999999998</v>
      </c>
      <c r="AK3919">
        <v>0</v>
      </c>
      <c r="AL3919">
        <v>0</v>
      </c>
      <c r="AM3919" t="s">
        <v>764</v>
      </c>
      <c r="AN3919" t="s">
        <v>764</v>
      </c>
      <c r="AO3919" t="s">
        <v>764</v>
      </c>
    </row>
    <row r="3920" spans="1:41" x14ac:dyDescent="0.35">
      <c r="A3920">
        <v>1025025</v>
      </c>
      <c r="B3920" t="s">
        <v>740</v>
      </c>
      <c r="C3920" t="s">
        <v>741</v>
      </c>
      <c r="D3920" t="s">
        <v>408</v>
      </c>
      <c r="E3920" t="s">
        <v>454</v>
      </c>
      <c r="F3920" t="s">
        <v>869</v>
      </c>
      <c r="G3920">
        <v>2021</v>
      </c>
      <c r="H3920">
        <v>2</v>
      </c>
      <c r="I3920" t="s">
        <v>858</v>
      </c>
      <c r="J3920" s="29">
        <v>44255</v>
      </c>
      <c r="K3920" t="s">
        <v>744</v>
      </c>
      <c r="L3920" t="s">
        <v>745</v>
      </c>
      <c r="M3920" t="s">
        <v>852</v>
      </c>
      <c r="N3920" t="s">
        <v>903</v>
      </c>
      <c r="O3920" t="s">
        <v>904</v>
      </c>
      <c r="P3920" t="s">
        <v>673</v>
      </c>
      <c r="Q3920" t="s">
        <v>749</v>
      </c>
      <c r="R3920" t="s">
        <v>376</v>
      </c>
      <c r="S3920" t="s">
        <v>1042</v>
      </c>
      <c r="T3920" t="s">
        <v>751</v>
      </c>
      <c r="U3920" t="s">
        <v>752</v>
      </c>
      <c r="V3920" t="s">
        <v>753</v>
      </c>
      <c r="W3920" t="s">
        <v>455</v>
      </c>
      <c r="X3920" t="s">
        <v>1198</v>
      </c>
      <c r="Y3920" t="s">
        <v>755</v>
      </c>
      <c r="Z3920" t="s">
        <v>380</v>
      </c>
      <c r="AA3920" t="s">
        <v>1175</v>
      </c>
      <c r="AB3920" t="s">
        <v>1176</v>
      </c>
      <c r="AC3920" t="s">
        <v>758</v>
      </c>
      <c r="AD3920" t="s">
        <v>1176</v>
      </c>
      <c r="AE3920" t="s">
        <v>768</v>
      </c>
      <c r="AF3920" t="s">
        <v>882</v>
      </c>
      <c r="AG3920" t="s">
        <v>761</v>
      </c>
      <c r="AH3920" t="s">
        <v>762</v>
      </c>
      <c r="AI3920" t="s">
        <v>883</v>
      </c>
      <c r="AJ3920">
        <v>909.4</v>
      </c>
      <c r="AK3920">
        <v>0</v>
      </c>
      <c r="AL3920">
        <v>0</v>
      </c>
      <c r="AM3920" t="s">
        <v>764</v>
      </c>
      <c r="AN3920" t="s">
        <v>764</v>
      </c>
      <c r="AO3920" t="s">
        <v>764</v>
      </c>
    </row>
    <row r="3921" spans="1:41" x14ac:dyDescent="0.35">
      <c r="A3921">
        <v>1025026</v>
      </c>
      <c r="B3921" t="s">
        <v>740</v>
      </c>
      <c r="C3921" t="s">
        <v>741</v>
      </c>
      <c r="D3921" t="s">
        <v>408</v>
      </c>
      <c r="E3921" t="s">
        <v>458</v>
      </c>
      <c r="F3921" t="s">
        <v>869</v>
      </c>
      <c r="G3921">
        <v>2021</v>
      </c>
      <c r="H3921">
        <v>2</v>
      </c>
      <c r="I3921" t="s">
        <v>858</v>
      </c>
      <c r="J3921" s="29">
        <v>44255</v>
      </c>
      <c r="K3921" t="s">
        <v>744</v>
      </c>
      <c r="L3921" t="s">
        <v>745</v>
      </c>
      <c r="M3921" t="s">
        <v>852</v>
      </c>
      <c r="N3921" t="s">
        <v>903</v>
      </c>
      <c r="O3921" t="s">
        <v>904</v>
      </c>
      <c r="P3921" t="s">
        <v>673</v>
      </c>
      <c r="Q3921" t="s">
        <v>749</v>
      </c>
      <c r="R3921" t="s">
        <v>376</v>
      </c>
      <c r="S3921" t="s">
        <v>1042</v>
      </c>
      <c r="T3921" t="s">
        <v>751</v>
      </c>
      <c r="U3921" t="s">
        <v>752</v>
      </c>
      <c r="V3921" t="s">
        <v>753</v>
      </c>
      <c r="W3921" t="s">
        <v>459</v>
      </c>
      <c r="X3921" t="s">
        <v>1187</v>
      </c>
      <c r="Y3921" t="s">
        <v>755</v>
      </c>
      <c r="Z3921" t="s">
        <v>380</v>
      </c>
      <c r="AA3921" t="s">
        <v>1175</v>
      </c>
      <c r="AB3921" t="s">
        <v>1176</v>
      </c>
      <c r="AC3921" t="s">
        <v>758</v>
      </c>
      <c r="AD3921" t="s">
        <v>1176</v>
      </c>
      <c r="AE3921" t="s">
        <v>768</v>
      </c>
      <c r="AF3921" t="s">
        <v>882</v>
      </c>
      <c r="AG3921" t="s">
        <v>761</v>
      </c>
      <c r="AH3921" t="s">
        <v>762</v>
      </c>
      <c r="AI3921" t="s">
        <v>883</v>
      </c>
      <c r="AJ3921">
        <v>2587.17</v>
      </c>
      <c r="AK3921">
        <v>0</v>
      </c>
      <c r="AL3921">
        <v>0</v>
      </c>
      <c r="AM3921" t="s">
        <v>764</v>
      </c>
      <c r="AN3921" t="s">
        <v>764</v>
      </c>
      <c r="AO3921" t="s">
        <v>764</v>
      </c>
    </row>
    <row r="3922" spans="1:41" x14ac:dyDescent="0.35">
      <c r="A3922">
        <v>1025027</v>
      </c>
      <c r="B3922" t="s">
        <v>740</v>
      </c>
      <c r="C3922" t="s">
        <v>741</v>
      </c>
      <c r="D3922" t="s">
        <v>408</v>
      </c>
      <c r="E3922" t="s">
        <v>460</v>
      </c>
      <c r="F3922" t="s">
        <v>869</v>
      </c>
      <c r="G3922">
        <v>2021</v>
      </c>
      <c r="H3922">
        <v>2</v>
      </c>
      <c r="I3922" t="s">
        <v>858</v>
      </c>
      <c r="J3922" s="29">
        <v>44255</v>
      </c>
      <c r="K3922" t="s">
        <v>744</v>
      </c>
      <c r="L3922" t="s">
        <v>745</v>
      </c>
      <c r="M3922" t="s">
        <v>852</v>
      </c>
      <c r="N3922" t="s">
        <v>903</v>
      </c>
      <c r="O3922" t="s">
        <v>904</v>
      </c>
      <c r="P3922" t="s">
        <v>673</v>
      </c>
      <c r="Q3922" t="s">
        <v>749</v>
      </c>
      <c r="R3922" t="s">
        <v>376</v>
      </c>
      <c r="S3922" t="s">
        <v>1042</v>
      </c>
      <c r="T3922" t="s">
        <v>751</v>
      </c>
      <c r="U3922" t="s">
        <v>752</v>
      </c>
      <c r="V3922" t="s">
        <v>753</v>
      </c>
      <c r="W3922" t="s">
        <v>461</v>
      </c>
      <c r="X3922" t="s">
        <v>1193</v>
      </c>
      <c r="Y3922" t="s">
        <v>755</v>
      </c>
      <c r="Z3922" t="s">
        <v>380</v>
      </c>
      <c r="AA3922" t="s">
        <v>1175</v>
      </c>
      <c r="AB3922" t="s">
        <v>1176</v>
      </c>
      <c r="AC3922" t="s">
        <v>758</v>
      </c>
      <c r="AD3922" t="s">
        <v>1176</v>
      </c>
      <c r="AE3922" t="s">
        <v>768</v>
      </c>
      <c r="AF3922" t="s">
        <v>882</v>
      </c>
      <c r="AG3922" t="s">
        <v>761</v>
      </c>
      <c r="AH3922" t="s">
        <v>762</v>
      </c>
      <c r="AI3922" t="s">
        <v>883</v>
      </c>
      <c r="AJ3922">
        <v>648.71</v>
      </c>
      <c r="AK3922">
        <v>0</v>
      </c>
      <c r="AL3922">
        <v>0</v>
      </c>
      <c r="AM3922" t="s">
        <v>764</v>
      </c>
      <c r="AN3922" t="s">
        <v>764</v>
      </c>
      <c r="AO3922" t="s">
        <v>764</v>
      </c>
    </row>
    <row r="3923" spans="1:41" x14ac:dyDescent="0.35">
      <c r="A3923">
        <v>1025029</v>
      </c>
      <c r="B3923" t="s">
        <v>740</v>
      </c>
      <c r="C3923" t="s">
        <v>741</v>
      </c>
      <c r="D3923" t="s">
        <v>408</v>
      </c>
      <c r="E3923" t="s">
        <v>466</v>
      </c>
      <c r="F3923" t="s">
        <v>869</v>
      </c>
      <c r="G3923">
        <v>2021</v>
      </c>
      <c r="H3923">
        <v>2</v>
      </c>
      <c r="I3923" t="s">
        <v>858</v>
      </c>
      <c r="J3923" s="29">
        <v>44255</v>
      </c>
      <c r="K3923" t="s">
        <v>744</v>
      </c>
      <c r="L3923" t="s">
        <v>745</v>
      </c>
      <c r="M3923" t="s">
        <v>852</v>
      </c>
      <c r="N3923" t="s">
        <v>903</v>
      </c>
      <c r="O3923" t="s">
        <v>904</v>
      </c>
      <c r="P3923" t="s">
        <v>673</v>
      </c>
      <c r="Q3923" t="s">
        <v>749</v>
      </c>
      <c r="R3923" t="s">
        <v>376</v>
      </c>
      <c r="S3923" t="s">
        <v>1042</v>
      </c>
      <c r="T3923" t="s">
        <v>751</v>
      </c>
      <c r="U3923" t="s">
        <v>752</v>
      </c>
      <c r="V3923" t="s">
        <v>753</v>
      </c>
      <c r="W3923" t="s">
        <v>467</v>
      </c>
      <c r="X3923" t="s">
        <v>1177</v>
      </c>
      <c r="Y3923" t="s">
        <v>755</v>
      </c>
      <c r="Z3923" t="s">
        <v>380</v>
      </c>
      <c r="AA3923" t="s">
        <v>1175</v>
      </c>
      <c r="AB3923" t="s">
        <v>1176</v>
      </c>
      <c r="AC3923" t="s">
        <v>758</v>
      </c>
      <c r="AD3923" t="s">
        <v>1176</v>
      </c>
      <c r="AE3923" t="s">
        <v>768</v>
      </c>
      <c r="AF3923" t="s">
        <v>882</v>
      </c>
      <c r="AG3923" t="s">
        <v>761</v>
      </c>
      <c r="AH3923" t="s">
        <v>762</v>
      </c>
      <c r="AI3923" t="s">
        <v>883</v>
      </c>
      <c r="AJ3923">
        <v>5091.71</v>
      </c>
      <c r="AK3923">
        <v>0</v>
      </c>
      <c r="AL3923">
        <v>0</v>
      </c>
      <c r="AM3923" t="s">
        <v>764</v>
      </c>
      <c r="AN3923" t="s">
        <v>764</v>
      </c>
      <c r="AO3923" t="s">
        <v>764</v>
      </c>
    </row>
    <row r="3924" spans="1:41" x14ac:dyDescent="0.35">
      <c r="A3924">
        <v>1025030</v>
      </c>
      <c r="B3924" t="s">
        <v>740</v>
      </c>
      <c r="C3924" t="s">
        <v>741</v>
      </c>
      <c r="D3924" t="s">
        <v>408</v>
      </c>
      <c r="E3924" t="s">
        <v>468</v>
      </c>
      <c r="F3924" t="s">
        <v>869</v>
      </c>
      <c r="G3924">
        <v>2021</v>
      </c>
      <c r="H3924">
        <v>2</v>
      </c>
      <c r="I3924" t="s">
        <v>858</v>
      </c>
      <c r="J3924" s="29">
        <v>44255</v>
      </c>
      <c r="K3924" t="s">
        <v>744</v>
      </c>
      <c r="L3924" t="s">
        <v>745</v>
      </c>
      <c r="M3924" t="s">
        <v>852</v>
      </c>
      <c r="N3924" t="s">
        <v>903</v>
      </c>
      <c r="O3924" t="s">
        <v>904</v>
      </c>
      <c r="P3924" t="s">
        <v>673</v>
      </c>
      <c r="Q3924" t="s">
        <v>749</v>
      </c>
      <c r="R3924" t="s">
        <v>376</v>
      </c>
      <c r="S3924" t="s">
        <v>1042</v>
      </c>
      <c r="T3924" t="s">
        <v>751</v>
      </c>
      <c r="U3924" t="s">
        <v>752</v>
      </c>
      <c r="V3924" t="s">
        <v>753</v>
      </c>
      <c r="W3924" t="s">
        <v>469</v>
      </c>
      <c r="X3924" t="s">
        <v>1174</v>
      </c>
      <c r="Y3924" t="s">
        <v>755</v>
      </c>
      <c r="Z3924" t="s">
        <v>380</v>
      </c>
      <c r="AA3924" t="s">
        <v>1175</v>
      </c>
      <c r="AB3924" t="s">
        <v>1176</v>
      </c>
      <c r="AC3924" t="s">
        <v>758</v>
      </c>
      <c r="AD3924" t="s">
        <v>1176</v>
      </c>
      <c r="AE3924" t="s">
        <v>768</v>
      </c>
      <c r="AF3924" t="s">
        <v>882</v>
      </c>
      <c r="AG3924" t="s">
        <v>761</v>
      </c>
      <c r="AH3924" t="s">
        <v>762</v>
      </c>
      <c r="AI3924" t="s">
        <v>883</v>
      </c>
      <c r="AJ3924">
        <v>8991.7099999999991</v>
      </c>
      <c r="AK3924">
        <v>0</v>
      </c>
      <c r="AL3924">
        <v>0</v>
      </c>
      <c r="AM3924" t="s">
        <v>764</v>
      </c>
      <c r="AN3924" t="s">
        <v>764</v>
      </c>
      <c r="AO3924" t="s">
        <v>764</v>
      </c>
    </row>
    <row r="3925" spans="1:41" x14ac:dyDescent="0.35">
      <c r="A3925">
        <v>1027527</v>
      </c>
      <c r="B3925" t="s">
        <v>740</v>
      </c>
      <c r="C3925" t="s">
        <v>741</v>
      </c>
      <c r="D3925" t="s">
        <v>408</v>
      </c>
      <c r="E3925" t="s">
        <v>567</v>
      </c>
      <c r="F3925" t="s">
        <v>869</v>
      </c>
      <c r="G3925">
        <v>2021</v>
      </c>
      <c r="H3925">
        <v>2</v>
      </c>
      <c r="I3925" t="s">
        <v>858</v>
      </c>
      <c r="J3925" s="29">
        <v>44255</v>
      </c>
      <c r="K3925" t="s">
        <v>744</v>
      </c>
      <c r="L3925" t="s">
        <v>745</v>
      </c>
      <c r="M3925" t="s">
        <v>852</v>
      </c>
      <c r="N3925" t="s">
        <v>903</v>
      </c>
      <c r="O3925" t="s">
        <v>904</v>
      </c>
      <c r="P3925" t="s">
        <v>673</v>
      </c>
      <c r="Q3925" t="s">
        <v>749</v>
      </c>
      <c r="R3925" t="s">
        <v>561</v>
      </c>
      <c r="S3925" t="s">
        <v>1037</v>
      </c>
      <c r="T3925" t="s">
        <v>751</v>
      </c>
      <c r="U3925" t="s">
        <v>752</v>
      </c>
      <c r="V3925" t="s">
        <v>753</v>
      </c>
      <c r="W3925" t="s">
        <v>409</v>
      </c>
      <c r="X3925" t="s">
        <v>1180</v>
      </c>
      <c r="Y3925" t="s">
        <v>755</v>
      </c>
      <c r="Z3925" t="s">
        <v>380</v>
      </c>
      <c r="AA3925" t="s">
        <v>1175</v>
      </c>
      <c r="AB3925" t="s">
        <v>1176</v>
      </c>
      <c r="AC3925" t="s">
        <v>758</v>
      </c>
      <c r="AD3925" t="s">
        <v>1176</v>
      </c>
      <c r="AE3925" t="s">
        <v>562</v>
      </c>
      <c r="AF3925" t="s">
        <v>882</v>
      </c>
      <c r="AG3925" t="s">
        <v>761</v>
      </c>
      <c r="AH3925" t="s">
        <v>762</v>
      </c>
      <c r="AI3925" t="s">
        <v>883</v>
      </c>
      <c r="AJ3925">
        <v>268.77999999999997</v>
      </c>
      <c r="AK3925">
        <v>0</v>
      </c>
      <c r="AL3925">
        <v>0</v>
      </c>
      <c r="AM3925" t="s">
        <v>764</v>
      </c>
      <c r="AN3925" t="s">
        <v>764</v>
      </c>
      <c r="AO3925" t="s">
        <v>764</v>
      </c>
    </row>
    <row r="3926" spans="1:41" x14ac:dyDescent="0.35">
      <c r="A3926">
        <v>1027528</v>
      </c>
      <c r="B3926" t="s">
        <v>740</v>
      </c>
      <c r="C3926" t="s">
        <v>741</v>
      </c>
      <c r="D3926" t="s">
        <v>408</v>
      </c>
      <c r="E3926" t="s">
        <v>568</v>
      </c>
      <c r="F3926" t="s">
        <v>869</v>
      </c>
      <c r="G3926">
        <v>2021</v>
      </c>
      <c r="H3926">
        <v>2</v>
      </c>
      <c r="I3926" t="s">
        <v>858</v>
      </c>
      <c r="J3926" s="29">
        <v>44255</v>
      </c>
      <c r="K3926" t="s">
        <v>744</v>
      </c>
      <c r="L3926" t="s">
        <v>745</v>
      </c>
      <c r="M3926" t="s">
        <v>852</v>
      </c>
      <c r="N3926" t="s">
        <v>903</v>
      </c>
      <c r="O3926" t="s">
        <v>904</v>
      </c>
      <c r="P3926" t="s">
        <v>673</v>
      </c>
      <c r="Q3926" t="s">
        <v>749</v>
      </c>
      <c r="R3926" t="s">
        <v>561</v>
      </c>
      <c r="S3926" t="s">
        <v>1037</v>
      </c>
      <c r="T3926" t="s">
        <v>751</v>
      </c>
      <c r="U3926" t="s">
        <v>752</v>
      </c>
      <c r="V3926" t="s">
        <v>753</v>
      </c>
      <c r="W3926" t="s">
        <v>427</v>
      </c>
      <c r="X3926" t="s">
        <v>1179</v>
      </c>
      <c r="Y3926" t="s">
        <v>755</v>
      </c>
      <c r="Z3926" t="s">
        <v>380</v>
      </c>
      <c r="AA3926" t="s">
        <v>1175</v>
      </c>
      <c r="AB3926" t="s">
        <v>1176</v>
      </c>
      <c r="AC3926" t="s">
        <v>758</v>
      </c>
      <c r="AD3926" t="s">
        <v>1176</v>
      </c>
      <c r="AE3926" t="s">
        <v>562</v>
      </c>
      <c r="AF3926" t="s">
        <v>882</v>
      </c>
      <c r="AG3926" t="s">
        <v>761</v>
      </c>
      <c r="AH3926" t="s">
        <v>762</v>
      </c>
      <c r="AI3926" t="s">
        <v>883</v>
      </c>
      <c r="AJ3926">
        <v>618.92999999999995</v>
      </c>
      <c r="AK3926">
        <v>0</v>
      </c>
      <c r="AL3926">
        <v>0</v>
      </c>
      <c r="AM3926" t="s">
        <v>764</v>
      </c>
      <c r="AN3926" t="s">
        <v>764</v>
      </c>
      <c r="AO3926" t="s">
        <v>764</v>
      </c>
    </row>
    <row r="3927" spans="1:41" x14ac:dyDescent="0.35">
      <c r="A3927">
        <v>1027529</v>
      </c>
      <c r="B3927" t="s">
        <v>740</v>
      </c>
      <c r="C3927" t="s">
        <v>741</v>
      </c>
      <c r="D3927" t="s">
        <v>408</v>
      </c>
      <c r="E3927" t="s">
        <v>569</v>
      </c>
      <c r="F3927" t="s">
        <v>869</v>
      </c>
      <c r="G3927">
        <v>2021</v>
      </c>
      <c r="H3927">
        <v>2</v>
      </c>
      <c r="I3927" t="s">
        <v>858</v>
      </c>
      <c r="J3927" s="29">
        <v>44255</v>
      </c>
      <c r="K3927" t="s">
        <v>744</v>
      </c>
      <c r="L3927" t="s">
        <v>745</v>
      </c>
      <c r="M3927" t="s">
        <v>852</v>
      </c>
      <c r="N3927" t="s">
        <v>903</v>
      </c>
      <c r="O3927" t="s">
        <v>904</v>
      </c>
      <c r="P3927" t="s">
        <v>673</v>
      </c>
      <c r="Q3927" t="s">
        <v>749</v>
      </c>
      <c r="R3927" t="s">
        <v>561</v>
      </c>
      <c r="S3927" t="s">
        <v>1037</v>
      </c>
      <c r="T3927" t="s">
        <v>751</v>
      </c>
      <c r="U3927" t="s">
        <v>752</v>
      </c>
      <c r="V3927" t="s">
        <v>753</v>
      </c>
      <c r="W3927" t="s">
        <v>433</v>
      </c>
      <c r="X3927" t="s">
        <v>1178</v>
      </c>
      <c r="Y3927" t="s">
        <v>755</v>
      </c>
      <c r="Z3927" t="s">
        <v>380</v>
      </c>
      <c r="AA3927" t="s">
        <v>1175</v>
      </c>
      <c r="AB3927" t="s">
        <v>1176</v>
      </c>
      <c r="AC3927" t="s">
        <v>758</v>
      </c>
      <c r="AD3927" t="s">
        <v>1176</v>
      </c>
      <c r="AE3927" t="s">
        <v>562</v>
      </c>
      <c r="AF3927" t="s">
        <v>882</v>
      </c>
      <c r="AG3927" t="s">
        <v>761</v>
      </c>
      <c r="AH3927" t="s">
        <v>762</v>
      </c>
      <c r="AI3927" t="s">
        <v>883</v>
      </c>
      <c r="AJ3927">
        <v>123.47</v>
      </c>
      <c r="AK3927">
        <v>0</v>
      </c>
      <c r="AL3927">
        <v>0</v>
      </c>
      <c r="AM3927" t="s">
        <v>764</v>
      </c>
      <c r="AN3927" t="s">
        <v>764</v>
      </c>
      <c r="AO3927" t="s">
        <v>764</v>
      </c>
    </row>
    <row r="3928" spans="1:41" x14ac:dyDescent="0.35">
      <c r="A3928">
        <v>1027530</v>
      </c>
      <c r="B3928" t="s">
        <v>740</v>
      </c>
      <c r="C3928" t="s">
        <v>741</v>
      </c>
      <c r="D3928" t="s">
        <v>408</v>
      </c>
      <c r="E3928" t="s">
        <v>571</v>
      </c>
      <c r="F3928" t="s">
        <v>869</v>
      </c>
      <c r="G3928">
        <v>2021</v>
      </c>
      <c r="H3928">
        <v>2</v>
      </c>
      <c r="I3928" t="s">
        <v>858</v>
      </c>
      <c r="J3928" s="29">
        <v>44255</v>
      </c>
      <c r="K3928" t="s">
        <v>744</v>
      </c>
      <c r="L3928" t="s">
        <v>745</v>
      </c>
      <c r="M3928" t="s">
        <v>852</v>
      </c>
      <c r="N3928" t="s">
        <v>903</v>
      </c>
      <c r="O3928" t="s">
        <v>904</v>
      </c>
      <c r="P3928" t="s">
        <v>673</v>
      </c>
      <c r="Q3928" t="s">
        <v>749</v>
      </c>
      <c r="R3928" t="s">
        <v>561</v>
      </c>
      <c r="S3928" t="s">
        <v>1037</v>
      </c>
      <c r="T3928" t="s">
        <v>751</v>
      </c>
      <c r="U3928" t="s">
        <v>752</v>
      </c>
      <c r="V3928" t="s">
        <v>753</v>
      </c>
      <c r="W3928" t="s">
        <v>467</v>
      </c>
      <c r="X3928" t="s">
        <v>1177</v>
      </c>
      <c r="Y3928" t="s">
        <v>755</v>
      </c>
      <c r="Z3928" t="s">
        <v>380</v>
      </c>
      <c r="AA3928" t="s">
        <v>1175</v>
      </c>
      <c r="AB3928" t="s">
        <v>1176</v>
      </c>
      <c r="AC3928" t="s">
        <v>758</v>
      </c>
      <c r="AD3928" t="s">
        <v>1176</v>
      </c>
      <c r="AE3928" t="s">
        <v>562</v>
      </c>
      <c r="AF3928" t="s">
        <v>882</v>
      </c>
      <c r="AG3928" t="s">
        <v>761</v>
      </c>
      <c r="AH3928" t="s">
        <v>762</v>
      </c>
      <c r="AI3928" t="s">
        <v>883</v>
      </c>
      <c r="AJ3928">
        <v>66.400000000000006</v>
      </c>
      <c r="AK3928">
        <v>0</v>
      </c>
      <c r="AL3928">
        <v>0</v>
      </c>
      <c r="AM3928" t="s">
        <v>764</v>
      </c>
      <c r="AN3928" t="s">
        <v>764</v>
      </c>
      <c r="AO3928" t="s">
        <v>764</v>
      </c>
    </row>
    <row r="3929" spans="1:41" x14ac:dyDescent="0.35">
      <c r="A3929">
        <v>1027531</v>
      </c>
      <c r="B3929" t="s">
        <v>740</v>
      </c>
      <c r="C3929" t="s">
        <v>741</v>
      </c>
      <c r="D3929" t="s">
        <v>408</v>
      </c>
      <c r="E3929" t="s">
        <v>572</v>
      </c>
      <c r="F3929" t="s">
        <v>869</v>
      </c>
      <c r="G3929">
        <v>2021</v>
      </c>
      <c r="H3929">
        <v>2</v>
      </c>
      <c r="I3929" t="s">
        <v>858</v>
      </c>
      <c r="J3929" s="29">
        <v>44255</v>
      </c>
      <c r="K3929" t="s">
        <v>744</v>
      </c>
      <c r="L3929" t="s">
        <v>745</v>
      </c>
      <c r="M3929" t="s">
        <v>852</v>
      </c>
      <c r="N3929" t="s">
        <v>903</v>
      </c>
      <c r="O3929" t="s">
        <v>904</v>
      </c>
      <c r="P3929" t="s">
        <v>673</v>
      </c>
      <c r="Q3929" t="s">
        <v>749</v>
      </c>
      <c r="R3929" t="s">
        <v>561</v>
      </c>
      <c r="S3929" t="s">
        <v>1037</v>
      </c>
      <c r="T3929" t="s">
        <v>751</v>
      </c>
      <c r="U3929" t="s">
        <v>752</v>
      </c>
      <c r="V3929" t="s">
        <v>753</v>
      </c>
      <c r="W3929" t="s">
        <v>469</v>
      </c>
      <c r="X3929" t="s">
        <v>1174</v>
      </c>
      <c r="Y3929" t="s">
        <v>755</v>
      </c>
      <c r="Z3929" t="s">
        <v>380</v>
      </c>
      <c r="AA3929" t="s">
        <v>1175</v>
      </c>
      <c r="AB3929" t="s">
        <v>1176</v>
      </c>
      <c r="AC3929" t="s">
        <v>758</v>
      </c>
      <c r="AD3929" t="s">
        <v>1176</v>
      </c>
      <c r="AE3929" t="s">
        <v>562</v>
      </c>
      <c r="AF3929" t="s">
        <v>882</v>
      </c>
      <c r="AG3929" t="s">
        <v>761</v>
      </c>
      <c r="AH3929" t="s">
        <v>762</v>
      </c>
      <c r="AI3929" t="s">
        <v>883</v>
      </c>
      <c r="AJ3929">
        <v>35.08</v>
      </c>
      <c r="AK3929">
        <v>0</v>
      </c>
      <c r="AL3929">
        <v>0</v>
      </c>
      <c r="AM3929" t="s">
        <v>764</v>
      </c>
      <c r="AN3929" t="s">
        <v>764</v>
      </c>
      <c r="AO3929" t="s">
        <v>764</v>
      </c>
    </row>
    <row r="3930" spans="1:41" x14ac:dyDescent="0.35">
      <c r="A3930">
        <v>1060735</v>
      </c>
      <c r="B3930" t="s">
        <v>740</v>
      </c>
      <c r="C3930" t="s">
        <v>741</v>
      </c>
      <c r="D3930" t="s">
        <v>408</v>
      </c>
      <c r="E3930" t="s">
        <v>450</v>
      </c>
      <c r="F3930" t="s">
        <v>869</v>
      </c>
      <c r="G3930">
        <v>2021</v>
      </c>
      <c r="H3930">
        <v>2</v>
      </c>
      <c r="I3930" t="s">
        <v>858</v>
      </c>
      <c r="J3930" s="29">
        <v>44255</v>
      </c>
      <c r="K3930" t="s">
        <v>744</v>
      </c>
      <c r="L3930" t="s">
        <v>745</v>
      </c>
      <c r="M3930" t="s">
        <v>852</v>
      </c>
      <c r="N3930" t="s">
        <v>903</v>
      </c>
      <c r="O3930" t="s">
        <v>904</v>
      </c>
      <c r="P3930" t="s">
        <v>673</v>
      </c>
      <c r="Q3930" t="s">
        <v>749</v>
      </c>
      <c r="R3930" t="s">
        <v>376</v>
      </c>
      <c r="S3930" t="s">
        <v>1042</v>
      </c>
      <c r="T3930" t="s">
        <v>751</v>
      </c>
      <c r="U3930" t="s">
        <v>752</v>
      </c>
      <c r="V3930" t="s">
        <v>753</v>
      </c>
      <c r="W3930" t="s">
        <v>451</v>
      </c>
      <c r="X3930" t="s">
        <v>1186</v>
      </c>
      <c r="Y3930" t="s">
        <v>755</v>
      </c>
      <c r="Z3930" t="s">
        <v>380</v>
      </c>
      <c r="AA3930" t="s">
        <v>1175</v>
      </c>
      <c r="AB3930" t="s">
        <v>1176</v>
      </c>
      <c r="AC3930" t="s">
        <v>758</v>
      </c>
      <c r="AD3930" t="s">
        <v>1176</v>
      </c>
      <c r="AE3930" t="s">
        <v>768</v>
      </c>
      <c r="AF3930" t="s">
        <v>882</v>
      </c>
      <c r="AG3930" t="s">
        <v>761</v>
      </c>
      <c r="AH3930" t="s">
        <v>762</v>
      </c>
      <c r="AI3930" t="s">
        <v>883</v>
      </c>
      <c r="AJ3930">
        <v>542.86</v>
      </c>
      <c r="AK3930">
        <v>0</v>
      </c>
      <c r="AL3930">
        <v>0</v>
      </c>
      <c r="AM3930" t="s">
        <v>764</v>
      </c>
      <c r="AN3930" t="s">
        <v>764</v>
      </c>
      <c r="AO3930" t="s">
        <v>764</v>
      </c>
    </row>
    <row r="3931" spans="1:41" x14ac:dyDescent="0.35">
      <c r="A3931">
        <v>1060736</v>
      </c>
      <c r="B3931" t="s">
        <v>740</v>
      </c>
      <c r="C3931" t="s">
        <v>741</v>
      </c>
      <c r="D3931" t="s">
        <v>408</v>
      </c>
      <c r="E3931" t="s">
        <v>456</v>
      </c>
      <c r="F3931" t="s">
        <v>869</v>
      </c>
      <c r="G3931">
        <v>2021</v>
      </c>
      <c r="H3931">
        <v>2</v>
      </c>
      <c r="I3931" t="s">
        <v>858</v>
      </c>
      <c r="J3931" s="29">
        <v>44255</v>
      </c>
      <c r="K3931" t="s">
        <v>744</v>
      </c>
      <c r="L3931" t="s">
        <v>745</v>
      </c>
      <c r="M3931" t="s">
        <v>852</v>
      </c>
      <c r="N3931" t="s">
        <v>903</v>
      </c>
      <c r="O3931" t="s">
        <v>904</v>
      </c>
      <c r="P3931" t="s">
        <v>673</v>
      </c>
      <c r="Q3931" t="s">
        <v>749</v>
      </c>
      <c r="R3931" t="s">
        <v>376</v>
      </c>
      <c r="S3931" t="s">
        <v>1042</v>
      </c>
      <c r="T3931" t="s">
        <v>751</v>
      </c>
      <c r="U3931" t="s">
        <v>752</v>
      </c>
      <c r="V3931" t="s">
        <v>753</v>
      </c>
      <c r="W3931" t="s">
        <v>457</v>
      </c>
      <c r="X3931" t="s">
        <v>1181</v>
      </c>
      <c r="Y3931" t="s">
        <v>755</v>
      </c>
      <c r="Z3931" t="s">
        <v>380</v>
      </c>
      <c r="AA3931" t="s">
        <v>1175</v>
      </c>
      <c r="AB3931" t="s">
        <v>1176</v>
      </c>
      <c r="AC3931" t="s">
        <v>758</v>
      </c>
      <c r="AD3931" t="s">
        <v>1176</v>
      </c>
      <c r="AE3931" t="s">
        <v>768</v>
      </c>
      <c r="AF3931" t="s">
        <v>882</v>
      </c>
      <c r="AG3931" t="s">
        <v>761</v>
      </c>
      <c r="AH3931" t="s">
        <v>762</v>
      </c>
      <c r="AI3931" t="s">
        <v>883</v>
      </c>
      <c r="AJ3931">
        <v>373</v>
      </c>
      <c r="AK3931">
        <v>0</v>
      </c>
      <c r="AL3931">
        <v>0</v>
      </c>
      <c r="AM3931" t="s">
        <v>764</v>
      </c>
      <c r="AN3931" t="s">
        <v>764</v>
      </c>
      <c r="AO3931" t="s">
        <v>764</v>
      </c>
    </row>
    <row r="3932" spans="1:41" x14ac:dyDescent="0.35">
      <c r="A3932">
        <v>1060737</v>
      </c>
      <c r="B3932" t="s">
        <v>740</v>
      </c>
      <c r="C3932" t="s">
        <v>741</v>
      </c>
      <c r="D3932" t="s">
        <v>408</v>
      </c>
      <c r="E3932" t="s">
        <v>464</v>
      </c>
      <c r="F3932" t="s">
        <v>869</v>
      </c>
      <c r="G3932">
        <v>2021</v>
      </c>
      <c r="H3932">
        <v>2</v>
      </c>
      <c r="I3932" t="s">
        <v>858</v>
      </c>
      <c r="J3932" s="29">
        <v>44255</v>
      </c>
      <c r="K3932" t="s">
        <v>744</v>
      </c>
      <c r="L3932" t="s">
        <v>745</v>
      </c>
      <c r="M3932" t="s">
        <v>852</v>
      </c>
      <c r="N3932" t="s">
        <v>903</v>
      </c>
      <c r="O3932" t="s">
        <v>904</v>
      </c>
      <c r="P3932" t="s">
        <v>673</v>
      </c>
      <c r="Q3932" t="s">
        <v>749</v>
      </c>
      <c r="R3932" t="s">
        <v>376</v>
      </c>
      <c r="S3932" t="s">
        <v>1042</v>
      </c>
      <c r="T3932" t="s">
        <v>751</v>
      </c>
      <c r="U3932" t="s">
        <v>752</v>
      </c>
      <c r="V3932" t="s">
        <v>753</v>
      </c>
      <c r="W3932" t="s">
        <v>465</v>
      </c>
      <c r="X3932" t="s">
        <v>1192</v>
      </c>
      <c r="Y3932" t="s">
        <v>755</v>
      </c>
      <c r="Z3932" t="s">
        <v>380</v>
      </c>
      <c r="AA3932" t="s">
        <v>1175</v>
      </c>
      <c r="AB3932" t="s">
        <v>1176</v>
      </c>
      <c r="AC3932" t="s">
        <v>758</v>
      </c>
      <c r="AD3932" t="s">
        <v>1176</v>
      </c>
      <c r="AE3932" t="s">
        <v>768</v>
      </c>
      <c r="AF3932" t="s">
        <v>882</v>
      </c>
      <c r="AG3932" t="s">
        <v>761</v>
      </c>
      <c r="AH3932" t="s">
        <v>762</v>
      </c>
      <c r="AI3932" t="s">
        <v>883</v>
      </c>
      <c r="AJ3932">
        <v>2273.7399999999998</v>
      </c>
      <c r="AK3932">
        <v>0</v>
      </c>
      <c r="AL3932">
        <v>0</v>
      </c>
      <c r="AM3932" t="s">
        <v>764</v>
      </c>
      <c r="AN3932" t="s">
        <v>764</v>
      </c>
      <c r="AO3932" t="s">
        <v>764</v>
      </c>
    </row>
    <row r="3933" spans="1:41" x14ac:dyDescent="0.35">
      <c r="A3933">
        <v>1369596</v>
      </c>
      <c r="B3933" t="s">
        <v>740</v>
      </c>
      <c r="C3933" t="s">
        <v>741</v>
      </c>
      <c r="D3933" t="s">
        <v>408</v>
      </c>
      <c r="E3933" t="s">
        <v>522</v>
      </c>
      <c r="F3933" t="s">
        <v>869</v>
      </c>
      <c r="G3933">
        <v>2021</v>
      </c>
      <c r="H3933">
        <v>2</v>
      </c>
      <c r="I3933" t="s">
        <v>858</v>
      </c>
      <c r="J3933" s="29">
        <v>44255</v>
      </c>
      <c r="K3933" t="s">
        <v>744</v>
      </c>
      <c r="L3933" t="s">
        <v>745</v>
      </c>
      <c r="M3933" t="s">
        <v>852</v>
      </c>
      <c r="N3933" t="s">
        <v>903</v>
      </c>
      <c r="O3933" t="s">
        <v>904</v>
      </c>
      <c r="P3933" t="s">
        <v>673</v>
      </c>
      <c r="Q3933" t="s">
        <v>749</v>
      </c>
      <c r="R3933" t="s">
        <v>514</v>
      </c>
      <c r="S3933" t="s">
        <v>1039</v>
      </c>
      <c r="T3933" t="s">
        <v>751</v>
      </c>
      <c r="U3933" t="s">
        <v>752</v>
      </c>
      <c r="V3933" t="s">
        <v>753</v>
      </c>
      <c r="W3933" t="s">
        <v>415</v>
      </c>
      <c r="X3933" t="s">
        <v>1190</v>
      </c>
      <c r="Y3933" t="s">
        <v>755</v>
      </c>
      <c r="Z3933" t="s">
        <v>380</v>
      </c>
      <c r="AA3933" t="s">
        <v>1175</v>
      </c>
      <c r="AB3933" t="s">
        <v>1176</v>
      </c>
      <c r="AC3933" t="s">
        <v>758</v>
      </c>
      <c r="AD3933" t="s">
        <v>1176</v>
      </c>
      <c r="AE3933" t="s">
        <v>247</v>
      </c>
      <c r="AF3933" t="s">
        <v>882</v>
      </c>
      <c r="AG3933" t="s">
        <v>761</v>
      </c>
      <c r="AH3933" t="s">
        <v>762</v>
      </c>
      <c r="AI3933" t="s">
        <v>883</v>
      </c>
      <c r="AJ3933">
        <v>7.46</v>
      </c>
      <c r="AK3933">
        <v>0</v>
      </c>
      <c r="AL3933">
        <v>0</v>
      </c>
      <c r="AM3933" t="s">
        <v>764</v>
      </c>
      <c r="AN3933" t="s">
        <v>764</v>
      </c>
      <c r="AO3933" t="s">
        <v>764</v>
      </c>
    </row>
    <row r="3934" spans="1:41" x14ac:dyDescent="0.35">
      <c r="A3934">
        <v>1021427</v>
      </c>
      <c r="B3934" t="s">
        <v>740</v>
      </c>
      <c r="C3934" t="s">
        <v>741</v>
      </c>
      <c r="D3934" t="s">
        <v>408</v>
      </c>
      <c r="E3934" t="s">
        <v>541</v>
      </c>
      <c r="F3934" t="s">
        <v>869</v>
      </c>
      <c r="G3934">
        <v>2021</v>
      </c>
      <c r="H3934">
        <v>2</v>
      </c>
      <c r="I3934" t="s">
        <v>858</v>
      </c>
      <c r="J3934" s="29">
        <v>44255</v>
      </c>
      <c r="K3934" t="s">
        <v>744</v>
      </c>
      <c r="L3934" t="s">
        <v>847</v>
      </c>
      <c r="M3934" t="s">
        <v>905</v>
      </c>
      <c r="N3934" t="s">
        <v>906</v>
      </c>
      <c r="O3934" t="s">
        <v>850</v>
      </c>
      <c r="P3934" t="s">
        <v>673</v>
      </c>
      <c r="Q3934" t="s">
        <v>749</v>
      </c>
      <c r="R3934" t="s">
        <v>514</v>
      </c>
      <c r="S3934" t="s">
        <v>1039</v>
      </c>
      <c r="T3934" t="s">
        <v>751</v>
      </c>
      <c r="U3934" t="s">
        <v>752</v>
      </c>
      <c r="V3934" t="s">
        <v>753</v>
      </c>
      <c r="W3934" t="s">
        <v>467</v>
      </c>
      <c r="X3934" t="s">
        <v>1177</v>
      </c>
      <c r="Y3934" t="s">
        <v>755</v>
      </c>
      <c r="Z3934" t="s">
        <v>380</v>
      </c>
      <c r="AA3934" t="s">
        <v>1175</v>
      </c>
      <c r="AB3934" t="s">
        <v>1176</v>
      </c>
      <c r="AC3934" t="s">
        <v>758</v>
      </c>
      <c r="AD3934" t="s">
        <v>1176</v>
      </c>
      <c r="AE3934" t="s">
        <v>247</v>
      </c>
      <c r="AF3934" t="s">
        <v>882</v>
      </c>
      <c r="AG3934" t="s">
        <v>761</v>
      </c>
      <c r="AH3934" t="s">
        <v>762</v>
      </c>
      <c r="AI3934" t="s">
        <v>883</v>
      </c>
      <c r="AJ3934">
        <v>0.3</v>
      </c>
      <c r="AK3934">
        <v>0</v>
      </c>
      <c r="AL3934">
        <v>0</v>
      </c>
      <c r="AM3934" t="s">
        <v>764</v>
      </c>
      <c r="AN3934" t="s">
        <v>764</v>
      </c>
      <c r="AO3934" t="s">
        <v>764</v>
      </c>
    </row>
    <row r="3935" spans="1:41" x14ac:dyDescent="0.35">
      <c r="A3935">
        <v>1021428</v>
      </c>
      <c r="B3935" t="s">
        <v>740</v>
      </c>
      <c r="C3935" t="s">
        <v>741</v>
      </c>
      <c r="D3935" t="s">
        <v>408</v>
      </c>
      <c r="E3935" t="s">
        <v>542</v>
      </c>
      <c r="F3935" t="s">
        <v>869</v>
      </c>
      <c r="G3935">
        <v>2021</v>
      </c>
      <c r="H3935">
        <v>2</v>
      </c>
      <c r="I3935" t="s">
        <v>858</v>
      </c>
      <c r="J3935" s="29">
        <v>44255</v>
      </c>
      <c r="K3935" t="s">
        <v>744</v>
      </c>
      <c r="L3935" t="s">
        <v>847</v>
      </c>
      <c r="M3935" t="s">
        <v>905</v>
      </c>
      <c r="N3935" t="s">
        <v>906</v>
      </c>
      <c r="O3935" t="s">
        <v>850</v>
      </c>
      <c r="P3935" t="s">
        <v>673</v>
      </c>
      <c r="Q3935" t="s">
        <v>749</v>
      </c>
      <c r="R3935" t="s">
        <v>514</v>
      </c>
      <c r="S3935" t="s">
        <v>1039</v>
      </c>
      <c r="T3935" t="s">
        <v>751</v>
      </c>
      <c r="U3935" t="s">
        <v>752</v>
      </c>
      <c r="V3935" t="s">
        <v>753</v>
      </c>
      <c r="W3935" t="s">
        <v>469</v>
      </c>
      <c r="X3935" t="s">
        <v>1174</v>
      </c>
      <c r="Y3935" t="s">
        <v>755</v>
      </c>
      <c r="Z3935" t="s">
        <v>380</v>
      </c>
      <c r="AA3935" t="s">
        <v>1175</v>
      </c>
      <c r="AB3935" t="s">
        <v>1176</v>
      </c>
      <c r="AC3935" t="s">
        <v>758</v>
      </c>
      <c r="AD3935" t="s">
        <v>1176</v>
      </c>
      <c r="AE3935" t="s">
        <v>247</v>
      </c>
      <c r="AF3935" t="s">
        <v>882</v>
      </c>
      <c r="AG3935" t="s">
        <v>761</v>
      </c>
      <c r="AH3935" t="s">
        <v>762</v>
      </c>
      <c r="AI3935" t="s">
        <v>883</v>
      </c>
      <c r="AJ3935">
        <v>18.48</v>
      </c>
      <c r="AK3935">
        <v>0</v>
      </c>
      <c r="AL3935">
        <v>0</v>
      </c>
      <c r="AM3935" t="s">
        <v>764</v>
      </c>
      <c r="AN3935" t="s">
        <v>764</v>
      </c>
      <c r="AO3935" t="s">
        <v>764</v>
      </c>
    </row>
    <row r="3936" spans="1:41" x14ac:dyDescent="0.35">
      <c r="A3936">
        <v>1021422</v>
      </c>
      <c r="B3936" t="s">
        <v>740</v>
      </c>
      <c r="C3936" t="s">
        <v>741</v>
      </c>
      <c r="D3936" t="s">
        <v>408</v>
      </c>
      <c r="E3936" t="s">
        <v>524</v>
      </c>
      <c r="F3936" t="s">
        <v>869</v>
      </c>
      <c r="G3936">
        <v>2021</v>
      </c>
      <c r="H3936">
        <v>2</v>
      </c>
      <c r="I3936" t="s">
        <v>858</v>
      </c>
      <c r="J3936" s="29">
        <v>44255</v>
      </c>
      <c r="K3936" t="s">
        <v>744</v>
      </c>
      <c r="L3936" t="s">
        <v>847</v>
      </c>
      <c r="M3936" t="s">
        <v>905</v>
      </c>
      <c r="N3936" t="s">
        <v>906</v>
      </c>
      <c r="O3936" t="s">
        <v>850</v>
      </c>
      <c r="P3936" t="s">
        <v>673</v>
      </c>
      <c r="Q3936" t="s">
        <v>749</v>
      </c>
      <c r="R3936" t="s">
        <v>514</v>
      </c>
      <c r="S3936" t="s">
        <v>1039</v>
      </c>
      <c r="T3936" t="s">
        <v>751</v>
      </c>
      <c r="U3936" t="s">
        <v>752</v>
      </c>
      <c r="V3936" t="s">
        <v>753</v>
      </c>
      <c r="W3936" t="s">
        <v>429</v>
      </c>
      <c r="X3936" t="s">
        <v>1183</v>
      </c>
      <c r="Y3936" t="s">
        <v>755</v>
      </c>
      <c r="Z3936" t="s">
        <v>380</v>
      </c>
      <c r="AA3936" t="s">
        <v>1175</v>
      </c>
      <c r="AB3936" t="s">
        <v>1176</v>
      </c>
      <c r="AC3936" t="s">
        <v>758</v>
      </c>
      <c r="AD3936" t="s">
        <v>1176</v>
      </c>
      <c r="AE3936" t="s">
        <v>247</v>
      </c>
      <c r="AF3936" t="s">
        <v>882</v>
      </c>
      <c r="AG3936" t="s">
        <v>761</v>
      </c>
      <c r="AH3936" t="s">
        <v>762</v>
      </c>
      <c r="AI3936" t="s">
        <v>883</v>
      </c>
      <c r="AJ3936">
        <v>10.71</v>
      </c>
      <c r="AK3936">
        <v>0</v>
      </c>
      <c r="AL3936">
        <v>0</v>
      </c>
      <c r="AM3936" t="s">
        <v>764</v>
      </c>
      <c r="AN3936" t="s">
        <v>764</v>
      </c>
      <c r="AO3936" t="s">
        <v>764</v>
      </c>
    </row>
    <row r="3937" spans="1:41" x14ac:dyDescent="0.35">
      <c r="A3937">
        <v>1022710</v>
      </c>
      <c r="B3937" t="s">
        <v>740</v>
      </c>
      <c r="C3937" t="s">
        <v>741</v>
      </c>
      <c r="D3937" t="s">
        <v>408</v>
      </c>
      <c r="E3937" t="s">
        <v>505</v>
      </c>
      <c r="F3937" t="s">
        <v>869</v>
      </c>
      <c r="G3937">
        <v>2021</v>
      </c>
      <c r="H3937">
        <v>2</v>
      </c>
      <c r="I3937" t="s">
        <v>858</v>
      </c>
      <c r="J3937" s="29">
        <v>44255</v>
      </c>
      <c r="K3937" t="s">
        <v>744</v>
      </c>
      <c r="L3937" t="s">
        <v>847</v>
      </c>
      <c r="M3937" t="s">
        <v>905</v>
      </c>
      <c r="N3937" t="s">
        <v>906</v>
      </c>
      <c r="O3937" t="s">
        <v>850</v>
      </c>
      <c r="P3937" t="s">
        <v>673</v>
      </c>
      <c r="Q3937" t="s">
        <v>749</v>
      </c>
      <c r="R3937" t="s">
        <v>490</v>
      </c>
      <c r="S3937" t="s">
        <v>1040</v>
      </c>
      <c r="T3937" t="s">
        <v>751</v>
      </c>
      <c r="U3937" t="s">
        <v>752</v>
      </c>
      <c r="V3937" t="s">
        <v>753</v>
      </c>
      <c r="W3937" t="s">
        <v>427</v>
      </c>
      <c r="X3937" t="s">
        <v>1179</v>
      </c>
      <c r="Y3937" t="s">
        <v>755</v>
      </c>
      <c r="Z3937" t="s">
        <v>380</v>
      </c>
      <c r="AA3937" t="s">
        <v>1175</v>
      </c>
      <c r="AB3937" t="s">
        <v>1176</v>
      </c>
      <c r="AC3937" t="s">
        <v>758</v>
      </c>
      <c r="AD3937" t="s">
        <v>1176</v>
      </c>
      <c r="AE3937" t="s">
        <v>766</v>
      </c>
      <c r="AF3937" t="s">
        <v>882</v>
      </c>
      <c r="AG3937" t="s">
        <v>761</v>
      </c>
      <c r="AH3937" t="s">
        <v>762</v>
      </c>
      <c r="AI3937" t="s">
        <v>883</v>
      </c>
      <c r="AJ3937">
        <v>3769.82</v>
      </c>
      <c r="AK3937">
        <v>0</v>
      </c>
      <c r="AL3937">
        <v>0</v>
      </c>
      <c r="AM3937" t="s">
        <v>764</v>
      </c>
      <c r="AN3937" t="s">
        <v>764</v>
      </c>
      <c r="AO3937" t="s">
        <v>764</v>
      </c>
    </row>
    <row r="3938" spans="1:41" x14ac:dyDescent="0.35">
      <c r="A3938">
        <v>1022711</v>
      </c>
      <c r="B3938" t="s">
        <v>740</v>
      </c>
      <c r="C3938" t="s">
        <v>741</v>
      </c>
      <c r="D3938" t="s">
        <v>408</v>
      </c>
      <c r="E3938" t="s">
        <v>507</v>
      </c>
      <c r="F3938" t="s">
        <v>869</v>
      </c>
      <c r="G3938">
        <v>2021</v>
      </c>
      <c r="H3938">
        <v>2</v>
      </c>
      <c r="I3938" t="s">
        <v>858</v>
      </c>
      <c r="J3938" s="29">
        <v>44255</v>
      </c>
      <c r="K3938" t="s">
        <v>744</v>
      </c>
      <c r="L3938" t="s">
        <v>847</v>
      </c>
      <c r="M3938" t="s">
        <v>905</v>
      </c>
      <c r="N3938" t="s">
        <v>906</v>
      </c>
      <c r="O3938" t="s">
        <v>850</v>
      </c>
      <c r="P3938" t="s">
        <v>673</v>
      </c>
      <c r="Q3938" t="s">
        <v>749</v>
      </c>
      <c r="R3938" t="s">
        <v>490</v>
      </c>
      <c r="S3938" t="s">
        <v>1040</v>
      </c>
      <c r="T3938" t="s">
        <v>751</v>
      </c>
      <c r="U3938" t="s">
        <v>752</v>
      </c>
      <c r="V3938" t="s">
        <v>753</v>
      </c>
      <c r="W3938" t="s">
        <v>433</v>
      </c>
      <c r="X3938" t="s">
        <v>1178</v>
      </c>
      <c r="Y3938" t="s">
        <v>755</v>
      </c>
      <c r="Z3938" t="s">
        <v>380</v>
      </c>
      <c r="AA3938" t="s">
        <v>1175</v>
      </c>
      <c r="AB3938" t="s">
        <v>1176</v>
      </c>
      <c r="AC3938" t="s">
        <v>758</v>
      </c>
      <c r="AD3938" t="s">
        <v>1176</v>
      </c>
      <c r="AE3938" t="s">
        <v>766</v>
      </c>
      <c r="AF3938" t="s">
        <v>882</v>
      </c>
      <c r="AG3938" t="s">
        <v>761</v>
      </c>
      <c r="AH3938" t="s">
        <v>762</v>
      </c>
      <c r="AI3938" t="s">
        <v>883</v>
      </c>
      <c r="AJ3938">
        <v>1535.42</v>
      </c>
      <c r="AK3938">
        <v>0</v>
      </c>
      <c r="AL3938">
        <v>0</v>
      </c>
      <c r="AM3938" t="s">
        <v>764</v>
      </c>
      <c r="AN3938" t="s">
        <v>764</v>
      </c>
      <c r="AO3938" t="s">
        <v>764</v>
      </c>
    </row>
    <row r="3939" spans="1:41" x14ac:dyDescent="0.35">
      <c r="A3939">
        <v>1022712</v>
      </c>
      <c r="B3939" t="s">
        <v>740</v>
      </c>
      <c r="C3939" t="s">
        <v>741</v>
      </c>
      <c r="D3939" t="s">
        <v>408</v>
      </c>
      <c r="E3939" t="s">
        <v>508</v>
      </c>
      <c r="F3939" t="s">
        <v>869</v>
      </c>
      <c r="G3939">
        <v>2021</v>
      </c>
      <c r="H3939">
        <v>2</v>
      </c>
      <c r="I3939" t="s">
        <v>858</v>
      </c>
      <c r="J3939" s="29">
        <v>44255</v>
      </c>
      <c r="K3939" t="s">
        <v>744</v>
      </c>
      <c r="L3939" t="s">
        <v>847</v>
      </c>
      <c r="M3939" t="s">
        <v>905</v>
      </c>
      <c r="N3939" t="s">
        <v>906</v>
      </c>
      <c r="O3939" t="s">
        <v>850</v>
      </c>
      <c r="P3939" t="s">
        <v>673</v>
      </c>
      <c r="Q3939" t="s">
        <v>749</v>
      </c>
      <c r="R3939" t="s">
        <v>490</v>
      </c>
      <c r="S3939" t="s">
        <v>1040</v>
      </c>
      <c r="T3939" t="s">
        <v>751</v>
      </c>
      <c r="U3939" t="s">
        <v>752</v>
      </c>
      <c r="V3939" t="s">
        <v>753</v>
      </c>
      <c r="W3939" t="s">
        <v>451</v>
      </c>
      <c r="X3939" t="s">
        <v>1186</v>
      </c>
      <c r="Y3939" t="s">
        <v>755</v>
      </c>
      <c r="Z3939" t="s">
        <v>380</v>
      </c>
      <c r="AA3939" t="s">
        <v>1175</v>
      </c>
      <c r="AB3939" t="s">
        <v>1176</v>
      </c>
      <c r="AC3939" t="s">
        <v>758</v>
      </c>
      <c r="AD3939" t="s">
        <v>1176</v>
      </c>
      <c r="AE3939" t="s">
        <v>766</v>
      </c>
      <c r="AF3939" t="s">
        <v>882</v>
      </c>
      <c r="AG3939" t="s">
        <v>761</v>
      </c>
      <c r="AH3939" t="s">
        <v>762</v>
      </c>
      <c r="AI3939" t="s">
        <v>883</v>
      </c>
      <c r="AJ3939">
        <v>1375.85</v>
      </c>
      <c r="AK3939">
        <v>0</v>
      </c>
      <c r="AL3939">
        <v>0</v>
      </c>
      <c r="AM3939" t="s">
        <v>764</v>
      </c>
      <c r="AN3939" t="s">
        <v>764</v>
      </c>
      <c r="AO3939" t="s">
        <v>764</v>
      </c>
    </row>
    <row r="3940" spans="1:41" x14ac:dyDescent="0.35">
      <c r="A3940">
        <v>1022713</v>
      </c>
      <c r="B3940" t="s">
        <v>740</v>
      </c>
      <c r="C3940" t="s">
        <v>741</v>
      </c>
      <c r="D3940" t="s">
        <v>408</v>
      </c>
      <c r="E3940" t="s">
        <v>509</v>
      </c>
      <c r="F3940" t="s">
        <v>869</v>
      </c>
      <c r="G3940">
        <v>2021</v>
      </c>
      <c r="H3940">
        <v>2</v>
      </c>
      <c r="I3940" t="s">
        <v>858</v>
      </c>
      <c r="J3940" s="29">
        <v>44255</v>
      </c>
      <c r="K3940" t="s">
        <v>744</v>
      </c>
      <c r="L3940" t="s">
        <v>847</v>
      </c>
      <c r="M3940" t="s">
        <v>905</v>
      </c>
      <c r="N3940" t="s">
        <v>906</v>
      </c>
      <c r="O3940" t="s">
        <v>850</v>
      </c>
      <c r="P3940" t="s">
        <v>673</v>
      </c>
      <c r="Q3940" t="s">
        <v>749</v>
      </c>
      <c r="R3940" t="s">
        <v>490</v>
      </c>
      <c r="S3940" t="s">
        <v>1040</v>
      </c>
      <c r="T3940" t="s">
        <v>751</v>
      </c>
      <c r="U3940" t="s">
        <v>752</v>
      </c>
      <c r="V3940" t="s">
        <v>753</v>
      </c>
      <c r="W3940" t="s">
        <v>457</v>
      </c>
      <c r="X3940" t="s">
        <v>1181</v>
      </c>
      <c r="Y3940" t="s">
        <v>755</v>
      </c>
      <c r="Z3940" t="s">
        <v>380</v>
      </c>
      <c r="AA3940" t="s">
        <v>1175</v>
      </c>
      <c r="AB3940" t="s">
        <v>1176</v>
      </c>
      <c r="AC3940" t="s">
        <v>758</v>
      </c>
      <c r="AD3940" t="s">
        <v>1176</v>
      </c>
      <c r="AE3940" t="s">
        <v>766</v>
      </c>
      <c r="AF3940" t="s">
        <v>882</v>
      </c>
      <c r="AG3940" t="s">
        <v>761</v>
      </c>
      <c r="AH3940" t="s">
        <v>762</v>
      </c>
      <c r="AI3940" t="s">
        <v>883</v>
      </c>
      <c r="AJ3940">
        <v>779.64</v>
      </c>
      <c r="AK3940">
        <v>0</v>
      </c>
      <c r="AL3940">
        <v>0</v>
      </c>
      <c r="AM3940" t="s">
        <v>764</v>
      </c>
      <c r="AN3940" t="s">
        <v>764</v>
      </c>
      <c r="AO3940" t="s">
        <v>764</v>
      </c>
    </row>
    <row r="3941" spans="1:41" x14ac:dyDescent="0.35">
      <c r="A3941">
        <v>1022714</v>
      </c>
      <c r="B3941" t="s">
        <v>740</v>
      </c>
      <c r="C3941" t="s">
        <v>741</v>
      </c>
      <c r="D3941" t="s">
        <v>408</v>
      </c>
      <c r="E3941" t="s">
        <v>511</v>
      </c>
      <c r="F3941" t="s">
        <v>869</v>
      </c>
      <c r="G3941">
        <v>2021</v>
      </c>
      <c r="H3941">
        <v>2</v>
      </c>
      <c r="I3941" t="s">
        <v>858</v>
      </c>
      <c r="J3941" s="29">
        <v>44255</v>
      </c>
      <c r="K3941" t="s">
        <v>744</v>
      </c>
      <c r="L3941" t="s">
        <v>847</v>
      </c>
      <c r="M3941" t="s">
        <v>905</v>
      </c>
      <c r="N3941" t="s">
        <v>906</v>
      </c>
      <c r="O3941" t="s">
        <v>850</v>
      </c>
      <c r="P3941" t="s">
        <v>673</v>
      </c>
      <c r="Q3941" t="s">
        <v>749</v>
      </c>
      <c r="R3941" t="s">
        <v>490</v>
      </c>
      <c r="S3941" t="s">
        <v>1040</v>
      </c>
      <c r="T3941" t="s">
        <v>751</v>
      </c>
      <c r="U3941" t="s">
        <v>752</v>
      </c>
      <c r="V3941" t="s">
        <v>753</v>
      </c>
      <c r="W3941" t="s">
        <v>467</v>
      </c>
      <c r="X3941" t="s">
        <v>1177</v>
      </c>
      <c r="Y3941" t="s">
        <v>755</v>
      </c>
      <c r="Z3941" t="s">
        <v>380</v>
      </c>
      <c r="AA3941" t="s">
        <v>1175</v>
      </c>
      <c r="AB3941" t="s">
        <v>1176</v>
      </c>
      <c r="AC3941" t="s">
        <v>758</v>
      </c>
      <c r="AD3941" t="s">
        <v>1176</v>
      </c>
      <c r="AE3941" t="s">
        <v>766</v>
      </c>
      <c r="AF3941" t="s">
        <v>882</v>
      </c>
      <c r="AG3941" t="s">
        <v>761</v>
      </c>
      <c r="AH3941" t="s">
        <v>762</v>
      </c>
      <c r="AI3941" t="s">
        <v>883</v>
      </c>
      <c r="AJ3941">
        <v>1277.73</v>
      </c>
      <c r="AK3941">
        <v>0</v>
      </c>
      <c r="AL3941">
        <v>0</v>
      </c>
      <c r="AM3941" t="s">
        <v>764</v>
      </c>
      <c r="AN3941" t="s">
        <v>764</v>
      </c>
      <c r="AO3941" t="s">
        <v>764</v>
      </c>
    </row>
    <row r="3942" spans="1:41" x14ac:dyDescent="0.35">
      <c r="A3942">
        <v>1022715</v>
      </c>
      <c r="B3942" t="s">
        <v>740</v>
      </c>
      <c r="C3942" t="s">
        <v>741</v>
      </c>
      <c r="D3942" t="s">
        <v>408</v>
      </c>
      <c r="E3942" t="s">
        <v>512</v>
      </c>
      <c r="F3942" t="s">
        <v>869</v>
      </c>
      <c r="G3942">
        <v>2021</v>
      </c>
      <c r="H3942">
        <v>2</v>
      </c>
      <c r="I3942" t="s">
        <v>858</v>
      </c>
      <c r="J3942" s="29">
        <v>44255</v>
      </c>
      <c r="K3942" t="s">
        <v>744</v>
      </c>
      <c r="L3942" t="s">
        <v>847</v>
      </c>
      <c r="M3942" t="s">
        <v>905</v>
      </c>
      <c r="N3942" t="s">
        <v>906</v>
      </c>
      <c r="O3942" t="s">
        <v>850</v>
      </c>
      <c r="P3942" t="s">
        <v>673</v>
      </c>
      <c r="Q3942" t="s">
        <v>749</v>
      </c>
      <c r="R3942" t="s">
        <v>490</v>
      </c>
      <c r="S3942" t="s">
        <v>1040</v>
      </c>
      <c r="T3942" t="s">
        <v>751</v>
      </c>
      <c r="U3942" t="s">
        <v>752</v>
      </c>
      <c r="V3942" t="s">
        <v>753</v>
      </c>
      <c r="W3942" t="s">
        <v>469</v>
      </c>
      <c r="X3942" t="s">
        <v>1174</v>
      </c>
      <c r="Y3942" t="s">
        <v>755</v>
      </c>
      <c r="Z3942" t="s">
        <v>380</v>
      </c>
      <c r="AA3942" t="s">
        <v>1175</v>
      </c>
      <c r="AB3942" t="s">
        <v>1176</v>
      </c>
      <c r="AC3942" t="s">
        <v>758</v>
      </c>
      <c r="AD3942" t="s">
        <v>1176</v>
      </c>
      <c r="AE3942" t="s">
        <v>766</v>
      </c>
      <c r="AF3942" t="s">
        <v>882</v>
      </c>
      <c r="AG3942" t="s">
        <v>761</v>
      </c>
      <c r="AH3942" t="s">
        <v>762</v>
      </c>
      <c r="AI3942" t="s">
        <v>883</v>
      </c>
      <c r="AJ3942">
        <v>1242.1199999999999</v>
      </c>
      <c r="AK3942">
        <v>0</v>
      </c>
      <c r="AL3942">
        <v>0</v>
      </c>
      <c r="AM3942" t="s">
        <v>764</v>
      </c>
      <c r="AN3942" t="s">
        <v>764</v>
      </c>
      <c r="AO3942" t="s">
        <v>764</v>
      </c>
    </row>
    <row r="3943" spans="1:41" x14ac:dyDescent="0.35">
      <c r="A3943">
        <v>1023875</v>
      </c>
      <c r="B3943" t="s">
        <v>740</v>
      </c>
      <c r="C3943" t="s">
        <v>741</v>
      </c>
      <c r="D3943" t="s">
        <v>408</v>
      </c>
      <c r="E3943" t="s">
        <v>552</v>
      </c>
      <c r="F3943" t="s">
        <v>869</v>
      </c>
      <c r="G3943">
        <v>2021</v>
      </c>
      <c r="H3943">
        <v>2</v>
      </c>
      <c r="I3943" t="s">
        <v>858</v>
      </c>
      <c r="J3943" s="29">
        <v>44255</v>
      </c>
      <c r="K3943" t="s">
        <v>744</v>
      </c>
      <c r="L3943" t="s">
        <v>847</v>
      </c>
      <c r="M3943" t="s">
        <v>905</v>
      </c>
      <c r="N3943" t="s">
        <v>906</v>
      </c>
      <c r="O3943" t="s">
        <v>850</v>
      </c>
      <c r="P3943" t="s">
        <v>673</v>
      </c>
      <c r="Q3943" t="s">
        <v>749</v>
      </c>
      <c r="R3943" t="s">
        <v>544</v>
      </c>
      <c r="S3943" t="s">
        <v>1038</v>
      </c>
      <c r="T3943" t="s">
        <v>751</v>
      </c>
      <c r="U3943" t="s">
        <v>752</v>
      </c>
      <c r="V3943" t="s">
        <v>753</v>
      </c>
      <c r="W3943" t="s">
        <v>429</v>
      </c>
      <c r="X3943" t="s">
        <v>1183</v>
      </c>
      <c r="Y3943" t="s">
        <v>755</v>
      </c>
      <c r="Z3943" t="s">
        <v>380</v>
      </c>
      <c r="AA3943" t="s">
        <v>1175</v>
      </c>
      <c r="AB3943" t="s">
        <v>1176</v>
      </c>
      <c r="AC3943" t="s">
        <v>758</v>
      </c>
      <c r="AD3943" t="s">
        <v>1176</v>
      </c>
      <c r="AE3943" t="s">
        <v>768</v>
      </c>
      <c r="AF3943" t="s">
        <v>882</v>
      </c>
      <c r="AG3943" t="s">
        <v>761</v>
      </c>
      <c r="AH3943" t="s">
        <v>762</v>
      </c>
      <c r="AI3943" t="s">
        <v>883</v>
      </c>
      <c r="AJ3943">
        <v>1085.06</v>
      </c>
      <c r="AK3943">
        <v>0</v>
      </c>
      <c r="AL3943">
        <v>0</v>
      </c>
      <c r="AM3943" t="s">
        <v>764</v>
      </c>
      <c r="AN3943" t="s">
        <v>764</v>
      </c>
      <c r="AO3943" t="s">
        <v>764</v>
      </c>
    </row>
    <row r="3944" spans="1:41" x14ac:dyDescent="0.35">
      <c r="A3944">
        <v>1023877</v>
      </c>
      <c r="B3944" t="s">
        <v>740</v>
      </c>
      <c r="C3944" t="s">
        <v>741</v>
      </c>
      <c r="D3944" t="s">
        <v>408</v>
      </c>
      <c r="E3944" t="s">
        <v>554</v>
      </c>
      <c r="F3944" t="s">
        <v>869</v>
      </c>
      <c r="G3944">
        <v>2021</v>
      </c>
      <c r="H3944">
        <v>2</v>
      </c>
      <c r="I3944" t="s">
        <v>858</v>
      </c>
      <c r="J3944" s="29">
        <v>44255</v>
      </c>
      <c r="K3944" t="s">
        <v>744</v>
      </c>
      <c r="L3944" t="s">
        <v>847</v>
      </c>
      <c r="M3944" t="s">
        <v>905</v>
      </c>
      <c r="N3944" t="s">
        <v>906</v>
      </c>
      <c r="O3944" t="s">
        <v>850</v>
      </c>
      <c r="P3944" t="s">
        <v>673</v>
      </c>
      <c r="Q3944" t="s">
        <v>749</v>
      </c>
      <c r="R3944" t="s">
        <v>544</v>
      </c>
      <c r="S3944" t="s">
        <v>1038</v>
      </c>
      <c r="T3944" t="s">
        <v>751</v>
      </c>
      <c r="U3944" t="s">
        <v>752</v>
      </c>
      <c r="V3944" t="s">
        <v>753</v>
      </c>
      <c r="W3944" t="s">
        <v>435</v>
      </c>
      <c r="X3944" t="s">
        <v>1182</v>
      </c>
      <c r="Y3944" t="s">
        <v>755</v>
      </c>
      <c r="Z3944" t="s">
        <v>380</v>
      </c>
      <c r="AA3944" t="s">
        <v>1175</v>
      </c>
      <c r="AB3944" t="s">
        <v>1176</v>
      </c>
      <c r="AC3944" t="s">
        <v>758</v>
      </c>
      <c r="AD3944" t="s">
        <v>1176</v>
      </c>
      <c r="AE3944" t="s">
        <v>768</v>
      </c>
      <c r="AF3944" t="s">
        <v>882</v>
      </c>
      <c r="AG3944" t="s">
        <v>761</v>
      </c>
      <c r="AH3944" t="s">
        <v>762</v>
      </c>
      <c r="AI3944" t="s">
        <v>883</v>
      </c>
      <c r="AJ3944">
        <v>1088.44</v>
      </c>
      <c r="AK3944">
        <v>0</v>
      </c>
      <c r="AL3944">
        <v>0</v>
      </c>
      <c r="AM3944" t="s">
        <v>764</v>
      </c>
      <c r="AN3944" t="s">
        <v>764</v>
      </c>
      <c r="AO3944" t="s">
        <v>764</v>
      </c>
    </row>
    <row r="3945" spans="1:41" x14ac:dyDescent="0.35">
      <c r="A3945">
        <v>1023879</v>
      </c>
      <c r="B3945" t="s">
        <v>740</v>
      </c>
      <c r="C3945" t="s">
        <v>741</v>
      </c>
      <c r="D3945" t="s">
        <v>408</v>
      </c>
      <c r="E3945" t="s">
        <v>556</v>
      </c>
      <c r="F3945" t="s">
        <v>869</v>
      </c>
      <c r="G3945">
        <v>2021</v>
      </c>
      <c r="H3945">
        <v>2</v>
      </c>
      <c r="I3945" t="s">
        <v>858</v>
      </c>
      <c r="J3945" s="29">
        <v>44255</v>
      </c>
      <c r="K3945" t="s">
        <v>744</v>
      </c>
      <c r="L3945" t="s">
        <v>847</v>
      </c>
      <c r="M3945" t="s">
        <v>905</v>
      </c>
      <c r="N3945" t="s">
        <v>906</v>
      </c>
      <c r="O3945" t="s">
        <v>850</v>
      </c>
      <c r="P3945" t="s">
        <v>673</v>
      </c>
      <c r="Q3945" t="s">
        <v>749</v>
      </c>
      <c r="R3945" t="s">
        <v>544</v>
      </c>
      <c r="S3945" t="s">
        <v>1038</v>
      </c>
      <c r="T3945" t="s">
        <v>751</v>
      </c>
      <c r="U3945" t="s">
        <v>752</v>
      </c>
      <c r="V3945" t="s">
        <v>753</v>
      </c>
      <c r="W3945" t="s">
        <v>451</v>
      </c>
      <c r="X3945" t="s">
        <v>1186</v>
      </c>
      <c r="Y3945" t="s">
        <v>755</v>
      </c>
      <c r="Z3945" t="s">
        <v>380</v>
      </c>
      <c r="AA3945" t="s">
        <v>1175</v>
      </c>
      <c r="AB3945" t="s">
        <v>1176</v>
      </c>
      <c r="AC3945" t="s">
        <v>758</v>
      </c>
      <c r="AD3945" t="s">
        <v>1176</v>
      </c>
      <c r="AE3945" t="s">
        <v>768</v>
      </c>
      <c r="AF3945" t="s">
        <v>882</v>
      </c>
      <c r="AG3945" t="s">
        <v>761</v>
      </c>
      <c r="AH3945" t="s">
        <v>762</v>
      </c>
      <c r="AI3945" t="s">
        <v>883</v>
      </c>
      <c r="AJ3945">
        <v>1039.92</v>
      </c>
      <c r="AK3945">
        <v>0</v>
      </c>
      <c r="AL3945">
        <v>0</v>
      </c>
      <c r="AM3945" t="s">
        <v>764</v>
      </c>
      <c r="AN3945" t="s">
        <v>764</v>
      </c>
      <c r="AO3945" t="s">
        <v>764</v>
      </c>
    </row>
    <row r="3946" spans="1:41" x14ac:dyDescent="0.35">
      <c r="A3946">
        <v>1023880</v>
      </c>
      <c r="B3946" t="s">
        <v>740</v>
      </c>
      <c r="C3946" t="s">
        <v>741</v>
      </c>
      <c r="D3946" t="s">
        <v>408</v>
      </c>
      <c r="E3946" t="s">
        <v>557</v>
      </c>
      <c r="F3946" t="s">
        <v>869</v>
      </c>
      <c r="G3946">
        <v>2021</v>
      </c>
      <c r="H3946">
        <v>2</v>
      </c>
      <c r="I3946" t="s">
        <v>858</v>
      </c>
      <c r="J3946" s="29">
        <v>44255</v>
      </c>
      <c r="K3946" t="s">
        <v>744</v>
      </c>
      <c r="L3946" t="s">
        <v>847</v>
      </c>
      <c r="M3946" t="s">
        <v>905</v>
      </c>
      <c r="N3946" t="s">
        <v>906</v>
      </c>
      <c r="O3946" t="s">
        <v>850</v>
      </c>
      <c r="P3946" t="s">
        <v>673</v>
      </c>
      <c r="Q3946" t="s">
        <v>749</v>
      </c>
      <c r="R3946" t="s">
        <v>544</v>
      </c>
      <c r="S3946" t="s">
        <v>1038</v>
      </c>
      <c r="T3946" t="s">
        <v>751</v>
      </c>
      <c r="U3946" t="s">
        <v>752</v>
      </c>
      <c r="V3946" t="s">
        <v>753</v>
      </c>
      <c r="W3946" t="s">
        <v>457</v>
      </c>
      <c r="X3946" t="s">
        <v>1181</v>
      </c>
      <c r="Y3946" t="s">
        <v>755</v>
      </c>
      <c r="Z3946" t="s">
        <v>380</v>
      </c>
      <c r="AA3946" t="s">
        <v>1175</v>
      </c>
      <c r="AB3946" t="s">
        <v>1176</v>
      </c>
      <c r="AC3946" t="s">
        <v>758</v>
      </c>
      <c r="AD3946" t="s">
        <v>1176</v>
      </c>
      <c r="AE3946" t="s">
        <v>768</v>
      </c>
      <c r="AF3946" t="s">
        <v>882</v>
      </c>
      <c r="AG3946" t="s">
        <v>761</v>
      </c>
      <c r="AH3946" t="s">
        <v>762</v>
      </c>
      <c r="AI3946" t="s">
        <v>883</v>
      </c>
      <c r="AJ3946">
        <v>628.71</v>
      </c>
      <c r="AK3946">
        <v>0</v>
      </c>
      <c r="AL3946">
        <v>0</v>
      </c>
      <c r="AM3946" t="s">
        <v>764</v>
      </c>
      <c r="AN3946" t="s">
        <v>764</v>
      </c>
      <c r="AO3946" t="s">
        <v>764</v>
      </c>
    </row>
    <row r="3947" spans="1:41" x14ac:dyDescent="0.35">
      <c r="A3947">
        <v>1023881</v>
      </c>
      <c r="B3947" t="s">
        <v>740</v>
      </c>
      <c r="C3947" t="s">
        <v>741</v>
      </c>
      <c r="D3947" t="s">
        <v>408</v>
      </c>
      <c r="E3947" t="s">
        <v>558</v>
      </c>
      <c r="F3947" t="s">
        <v>869</v>
      </c>
      <c r="G3947">
        <v>2021</v>
      </c>
      <c r="H3947">
        <v>2</v>
      </c>
      <c r="I3947" t="s">
        <v>858</v>
      </c>
      <c r="J3947" s="29">
        <v>44255</v>
      </c>
      <c r="K3947" t="s">
        <v>744</v>
      </c>
      <c r="L3947" t="s">
        <v>847</v>
      </c>
      <c r="M3947" t="s">
        <v>905</v>
      </c>
      <c r="N3947" t="s">
        <v>906</v>
      </c>
      <c r="O3947" t="s">
        <v>850</v>
      </c>
      <c r="P3947" t="s">
        <v>673</v>
      </c>
      <c r="Q3947" t="s">
        <v>749</v>
      </c>
      <c r="R3947" t="s">
        <v>544</v>
      </c>
      <c r="S3947" t="s">
        <v>1038</v>
      </c>
      <c r="T3947" t="s">
        <v>751</v>
      </c>
      <c r="U3947" t="s">
        <v>752</v>
      </c>
      <c r="V3947" t="s">
        <v>753</v>
      </c>
      <c r="W3947" t="s">
        <v>467</v>
      </c>
      <c r="X3947" t="s">
        <v>1177</v>
      </c>
      <c r="Y3947" t="s">
        <v>755</v>
      </c>
      <c r="Z3947" t="s">
        <v>380</v>
      </c>
      <c r="AA3947" t="s">
        <v>1175</v>
      </c>
      <c r="AB3947" t="s">
        <v>1176</v>
      </c>
      <c r="AC3947" t="s">
        <v>758</v>
      </c>
      <c r="AD3947" t="s">
        <v>1176</v>
      </c>
      <c r="AE3947" t="s">
        <v>768</v>
      </c>
      <c r="AF3947" t="s">
        <v>882</v>
      </c>
      <c r="AG3947" t="s">
        <v>761</v>
      </c>
      <c r="AH3947" t="s">
        <v>762</v>
      </c>
      <c r="AI3947" t="s">
        <v>883</v>
      </c>
      <c r="AJ3947">
        <v>133.77000000000001</v>
      </c>
      <c r="AK3947">
        <v>0</v>
      </c>
      <c r="AL3947">
        <v>0</v>
      </c>
      <c r="AM3947" t="s">
        <v>764</v>
      </c>
      <c r="AN3947" t="s">
        <v>764</v>
      </c>
      <c r="AO3947" t="s">
        <v>764</v>
      </c>
    </row>
    <row r="3948" spans="1:41" x14ac:dyDescent="0.35">
      <c r="A3948">
        <v>1023882</v>
      </c>
      <c r="B3948" t="s">
        <v>740</v>
      </c>
      <c r="C3948" t="s">
        <v>741</v>
      </c>
      <c r="D3948" t="s">
        <v>408</v>
      </c>
      <c r="E3948" t="s">
        <v>559</v>
      </c>
      <c r="F3948" t="s">
        <v>869</v>
      </c>
      <c r="G3948">
        <v>2021</v>
      </c>
      <c r="H3948">
        <v>2</v>
      </c>
      <c r="I3948" t="s">
        <v>858</v>
      </c>
      <c r="J3948" s="29">
        <v>44255</v>
      </c>
      <c r="K3948" t="s">
        <v>744</v>
      </c>
      <c r="L3948" t="s">
        <v>847</v>
      </c>
      <c r="M3948" t="s">
        <v>905</v>
      </c>
      <c r="N3948" t="s">
        <v>906</v>
      </c>
      <c r="O3948" t="s">
        <v>850</v>
      </c>
      <c r="P3948" t="s">
        <v>673</v>
      </c>
      <c r="Q3948" t="s">
        <v>749</v>
      </c>
      <c r="R3948" t="s">
        <v>544</v>
      </c>
      <c r="S3948" t="s">
        <v>1038</v>
      </c>
      <c r="T3948" t="s">
        <v>751</v>
      </c>
      <c r="U3948" t="s">
        <v>752</v>
      </c>
      <c r="V3948" t="s">
        <v>753</v>
      </c>
      <c r="W3948" t="s">
        <v>469</v>
      </c>
      <c r="X3948" t="s">
        <v>1174</v>
      </c>
      <c r="Y3948" t="s">
        <v>755</v>
      </c>
      <c r="Z3948" t="s">
        <v>380</v>
      </c>
      <c r="AA3948" t="s">
        <v>1175</v>
      </c>
      <c r="AB3948" t="s">
        <v>1176</v>
      </c>
      <c r="AC3948" t="s">
        <v>758</v>
      </c>
      <c r="AD3948" t="s">
        <v>1176</v>
      </c>
      <c r="AE3948" t="s">
        <v>768</v>
      </c>
      <c r="AF3948" t="s">
        <v>882</v>
      </c>
      <c r="AG3948" t="s">
        <v>761</v>
      </c>
      <c r="AH3948" t="s">
        <v>762</v>
      </c>
      <c r="AI3948" t="s">
        <v>883</v>
      </c>
      <c r="AJ3948">
        <v>435.34</v>
      </c>
      <c r="AK3948">
        <v>0</v>
      </c>
      <c r="AL3948">
        <v>0</v>
      </c>
      <c r="AM3948" t="s">
        <v>764</v>
      </c>
      <c r="AN3948" t="s">
        <v>764</v>
      </c>
      <c r="AO3948" t="s">
        <v>764</v>
      </c>
    </row>
    <row r="3949" spans="1:41" x14ac:dyDescent="0.35">
      <c r="A3949">
        <v>1024744</v>
      </c>
      <c r="B3949" t="s">
        <v>740</v>
      </c>
      <c r="C3949" t="s">
        <v>741</v>
      </c>
      <c r="D3949" t="s">
        <v>408</v>
      </c>
      <c r="E3949" t="s">
        <v>481</v>
      </c>
      <c r="F3949" t="s">
        <v>869</v>
      </c>
      <c r="G3949">
        <v>2021</v>
      </c>
      <c r="H3949">
        <v>2</v>
      </c>
      <c r="I3949" t="s">
        <v>858</v>
      </c>
      <c r="J3949" s="29">
        <v>44255</v>
      </c>
      <c r="K3949" t="s">
        <v>744</v>
      </c>
      <c r="L3949" t="s">
        <v>847</v>
      </c>
      <c r="M3949" t="s">
        <v>905</v>
      </c>
      <c r="N3949" t="s">
        <v>906</v>
      </c>
      <c r="O3949" t="s">
        <v>850</v>
      </c>
      <c r="P3949" t="s">
        <v>673</v>
      </c>
      <c r="Q3949" t="s">
        <v>749</v>
      </c>
      <c r="R3949" t="s">
        <v>471</v>
      </c>
      <c r="S3949" t="s">
        <v>1041</v>
      </c>
      <c r="T3949" t="s">
        <v>751</v>
      </c>
      <c r="U3949" t="s">
        <v>752</v>
      </c>
      <c r="V3949" t="s">
        <v>753</v>
      </c>
      <c r="W3949" t="s">
        <v>427</v>
      </c>
      <c r="X3949" t="s">
        <v>1179</v>
      </c>
      <c r="Y3949" t="s">
        <v>755</v>
      </c>
      <c r="Z3949" t="s">
        <v>380</v>
      </c>
      <c r="AA3949" t="s">
        <v>1175</v>
      </c>
      <c r="AB3949" t="s">
        <v>1176</v>
      </c>
      <c r="AC3949" t="s">
        <v>758</v>
      </c>
      <c r="AD3949" t="s">
        <v>1176</v>
      </c>
      <c r="AE3949" t="s">
        <v>472</v>
      </c>
      <c r="AF3949" t="s">
        <v>882</v>
      </c>
      <c r="AG3949" t="s">
        <v>761</v>
      </c>
      <c r="AH3949" t="s">
        <v>762</v>
      </c>
      <c r="AI3949" t="s">
        <v>883</v>
      </c>
      <c r="AJ3949">
        <v>84.03</v>
      </c>
      <c r="AK3949">
        <v>0</v>
      </c>
      <c r="AL3949">
        <v>0</v>
      </c>
      <c r="AM3949" t="s">
        <v>764</v>
      </c>
      <c r="AN3949" t="s">
        <v>764</v>
      </c>
      <c r="AO3949" t="s">
        <v>764</v>
      </c>
    </row>
    <row r="3950" spans="1:41" x14ac:dyDescent="0.35">
      <c r="A3950">
        <v>1024746</v>
      </c>
      <c r="B3950" t="s">
        <v>740</v>
      </c>
      <c r="C3950" t="s">
        <v>741</v>
      </c>
      <c r="D3950" t="s">
        <v>408</v>
      </c>
      <c r="E3950" t="s">
        <v>482</v>
      </c>
      <c r="F3950" t="s">
        <v>869</v>
      </c>
      <c r="G3950">
        <v>2021</v>
      </c>
      <c r="H3950">
        <v>2</v>
      </c>
      <c r="I3950" t="s">
        <v>858</v>
      </c>
      <c r="J3950" s="29">
        <v>44255</v>
      </c>
      <c r="K3950" t="s">
        <v>744</v>
      </c>
      <c r="L3950" t="s">
        <v>847</v>
      </c>
      <c r="M3950" t="s">
        <v>905</v>
      </c>
      <c r="N3950" t="s">
        <v>906</v>
      </c>
      <c r="O3950" t="s">
        <v>850</v>
      </c>
      <c r="P3950" t="s">
        <v>673</v>
      </c>
      <c r="Q3950" t="s">
        <v>749</v>
      </c>
      <c r="R3950" t="s">
        <v>471</v>
      </c>
      <c r="S3950" t="s">
        <v>1041</v>
      </c>
      <c r="T3950" t="s">
        <v>751</v>
      </c>
      <c r="U3950" t="s">
        <v>752</v>
      </c>
      <c r="V3950" t="s">
        <v>753</v>
      </c>
      <c r="W3950" t="s">
        <v>429</v>
      </c>
      <c r="X3950" t="s">
        <v>1183</v>
      </c>
      <c r="Y3950" t="s">
        <v>755</v>
      </c>
      <c r="Z3950" t="s">
        <v>380</v>
      </c>
      <c r="AA3950" t="s">
        <v>1175</v>
      </c>
      <c r="AB3950" t="s">
        <v>1176</v>
      </c>
      <c r="AC3950" t="s">
        <v>758</v>
      </c>
      <c r="AD3950" t="s">
        <v>1176</v>
      </c>
      <c r="AE3950" t="s">
        <v>472</v>
      </c>
      <c r="AF3950" t="s">
        <v>882</v>
      </c>
      <c r="AG3950" t="s">
        <v>761</v>
      </c>
      <c r="AH3950" t="s">
        <v>762</v>
      </c>
      <c r="AI3950" t="s">
        <v>883</v>
      </c>
      <c r="AJ3950">
        <v>146.76</v>
      </c>
      <c r="AK3950">
        <v>0</v>
      </c>
      <c r="AL3950">
        <v>0</v>
      </c>
      <c r="AM3950" t="s">
        <v>764</v>
      </c>
      <c r="AN3950" t="s">
        <v>764</v>
      </c>
      <c r="AO3950" t="s">
        <v>764</v>
      </c>
    </row>
    <row r="3951" spans="1:41" x14ac:dyDescent="0.35">
      <c r="A3951">
        <v>1024747</v>
      </c>
      <c r="B3951" t="s">
        <v>740</v>
      </c>
      <c r="C3951" t="s">
        <v>741</v>
      </c>
      <c r="D3951" t="s">
        <v>408</v>
      </c>
      <c r="E3951" t="s">
        <v>483</v>
      </c>
      <c r="F3951" t="s">
        <v>869</v>
      </c>
      <c r="G3951">
        <v>2021</v>
      </c>
      <c r="H3951">
        <v>2</v>
      </c>
      <c r="I3951" t="s">
        <v>858</v>
      </c>
      <c r="J3951" s="29">
        <v>44255</v>
      </c>
      <c r="K3951" t="s">
        <v>744</v>
      </c>
      <c r="L3951" t="s">
        <v>847</v>
      </c>
      <c r="M3951" t="s">
        <v>905</v>
      </c>
      <c r="N3951" t="s">
        <v>906</v>
      </c>
      <c r="O3951" t="s">
        <v>850</v>
      </c>
      <c r="P3951" t="s">
        <v>673</v>
      </c>
      <c r="Q3951" t="s">
        <v>749</v>
      </c>
      <c r="R3951" t="s">
        <v>471</v>
      </c>
      <c r="S3951" t="s">
        <v>1041</v>
      </c>
      <c r="T3951" t="s">
        <v>751</v>
      </c>
      <c r="U3951" t="s">
        <v>752</v>
      </c>
      <c r="V3951" t="s">
        <v>753</v>
      </c>
      <c r="W3951" t="s">
        <v>433</v>
      </c>
      <c r="X3951" t="s">
        <v>1178</v>
      </c>
      <c r="Y3951" t="s">
        <v>755</v>
      </c>
      <c r="Z3951" t="s">
        <v>380</v>
      </c>
      <c r="AA3951" t="s">
        <v>1175</v>
      </c>
      <c r="AB3951" t="s">
        <v>1176</v>
      </c>
      <c r="AC3951" t="s">
        <v>758</v>
      </c>
      <c r="AD3951" t="s">
        <v>1176</v>
      </c>
      <c r="AE3951" t="s">
        <v>472</v>
      </c>
      <c r="AF3951" t="s">
        <v>882</v>
      </c>
      <c r="AG3951" t="s">
        <v>761</v>
      </c>
      <c r="AH3951" t="s">
        <v>762</v>
      </c>
      <c r="AI3951" t="s">
        <v>883</v>
      </c>
      <c r="AJ3951">
        <v>134.57</v>
      </c>
      <c r="AK3951">
        <v>0</v>
      </c>
      <c r="AL3951">
        <v>0</v>
      </c>
      <c r="AM3951" t="s">
        <v>764</v>
      </c>
      <c r="AN3951" t="s">
        <v>764</v>
      </c>
      <c r="AO3951" t="s">
        <v>764</v>
      </c>
    </row>
    <row r="3952" spans="1:41" x14ac:dyDescent="0.35">
      <c r="A3952">
        <v>1024750</v>
      </c>
      <c r="B3952" t="s">
        <v>740</v>
      </c>
      <c r="C3952" t="s">
        <v>741</v>
      </c>
      <c r="D3952" t="s">
        <v>408</v>
      </c>
      <c r="E3952" t="s">
        <v>485</v>
      </c>
      <c r="F3952" t="s">
        <v>869</v>
      </c>
      <c r="G3952">
        <v>2021</v>
      </c>
      <c r="H3952">
        <v>2</v>
      </c>
      <c r="I3952" t="s">
        <v>858</v>
      </c>
      <c r="J3952" s="29">
        <v>44255</v>
      </c>
      <c r="K3952" t="s">
        <v>744</v>
      </c>
      <c r="L3952" t="s">
        <v>847</v>
      </c>
      <c r="M3952" t="s">
        <v>905</v>
      </c>
      <c r="N3952" t="s">
        <v>906</v>
      </c>
      <c r="O3952" t="s">
        <v>850</v>
      </c>
      <c r="P3952" t="s">
        <v>673</v>
      </c>
      <c r="Q3952" t="s">
        <v>749</v>
      </c>
      <c r="R3952" t="s">
        <v>471</v>
      </c>
      <c r="S3952" t="s">
        <v>1041</v>
      </c>
      <c r="T3952" t="s">
        <v>751</v>
      </c>
      <c r="U3952" t="s">
        <v>752</v>
      </c>
      <c r="V3952" t="s">
        <v>753</v>
      </c>
      <c r="W3952" t="s">
        <v>451</v>
      </c>
      <c r="X3952" t="s">
        <v>1186</v>
      </c>
      <c r="Y3952" t="s">
        <v>755</v>
      </c>
      <c r="Z3952" t="s">
        <v>380</v>
      </c>
      <c r="AA3952" t="s">
        <v>1175</v>
      </c>
      <c r="AB3952" t="s">
        <v>1176</v>
      </c>
      <c r="AC3952" t="s">
        <v>758</v>
      </c>
      <c r="AD3952" t="s">
        <v>1176</v>
      </c>
      <c r="AE3952" t="s">
        <v>472</v>
      </c>
      <c r="AF3952" t="s">
        <v>882</v>
      </c>
      <c r="AG3952" t="s">
        <v>761</v>
      </c>
      <c r="AH3952" t="s">
        <v>762</v>
      </c>
      <c r="AI3952" t="s">
        <v>883</v>
      </c>
      <c r="AJ3952">
        <v>203.33</v>
      </c>
      <c r="AK3952">
        <v>0</v>
      </c>
      <c r="AL3952">
        <v>0</v>
      </c>
      <c r="AM3952" t="s">
        <v>764</v>
      </c>
      <c r="AN3952" t="s">
        <v>764</v>
      </c>
      <c r="AO3952" t="s">
        <v>764</v>
      </c>
    </row>
    <row r="3953" spans="1:41" x14ac:dyDescent="0.35">
      <c r="A3953">
        <v>1024751</v>
      </c>
      <c r="B3953" t="s">
        <v>740</v>
      </c>
      <c r="C3953" t="s">
        <v>741</v>
      </c>
      <c r="D3953" t="s">
        <v>408</v>
      </c>
      <c r="E3953" t="s">
        <v>486</v>
      </c>
      <c r="F3953" t="s">
        <v>869</v>
      </c>
      <c r="G3953">
        <v>2021</v>
      </c>
      <c r="H3953">
        <v>2</v>
      </c>
      <c r="I3953" t="s">
        <v>858</v>
      </c>
      <c r="J3953" s="29">
        <v>44255</v>
      </c>
      <c r="K3953" t="s">
        <v>744</v>
      </c>
      <c r="L3953" t="s">
        <v>847</v>
      </c>
      <c r="M3953" t="s">
        <v>905</v>
      </c>
      <c r="N3953" t="s">
        <v>906</v>
      </c>
      <c r="O3953" t="s">
        <v>850</v>
      </c>
      <c r="P3953" t="s">
        <v>673</v>
      </c>
      <c r="Q3953" t="s">
        <v>749</v>
      </c>
      <c r="R3953" t="s">
        <v>471</v>
      </c>
      <c r="S3953" t="s">
        <v>1041</v>
      </c>
      <c r="T3953" t="s">
        <v>751</v>
      </c>
      <c r="U3953" t="s">
        <v>752</v>
      </c>
      <c r="V3953" t="s">
        <v>753</v>
      </c>
      <c r="W3953" t="s">
        <v>457</v>
      </c>
      <c r="X3953" t="s">
        <v>1181</v>
      </c>
      <c r="Y3953" t="s">
        <v>755</v>
      </c>
      <c r="Z3953" t="s">
        <v>380</v>
      </c>
      <c r="AA3953" t="s">
        <v>1175</v>
      </c>
      <c r="AB3953" t="s">
        <v>1176</v>
      </c>
      <c r="AC3953" t="s">
        <v>758</v>
      </c>
      <c r="AD3953" t="s">
        <v>1176</v>
      </c>
      <c r="AE3953" t="s">
        <v>472</v>
      </c>
      <c r="AF3953" t="s">
        <v>882</v>
      </c>
      <c r="AG3953" t="s">
        <v>761</v>
      </c>
      <c r="AH3953" t="s">
        <v>762</v>
      </c>
      <c r="AI3953" t="s">
        <v>883</v>
      </c>
      <c r="AJ3953">
        <v>67.489999999999995</v>
      </c>
      <c r="AK3953">
        <v>0</v>
      </c>
      <c r="AL3953">
        <v>0</v>
      </c>
      <c r="AM3953" t="s">
        <v>764</v>
      </c>
      <c r="AN3953" t="s">
        <v>764</v>
      </c>
      <c r="AO3953" t="s">
        <v>764</v>
      </c>
    </row>
    <row r="3954" spans="1:41" x14ac:dyDescent="0.35">
      <c r="A3954">
        <v>1024752</v>
      </c>
      <c r="B3954" t="s">
        <v>740</v>
      </c>
      <c r="C3954" t="s">
        <v>741</v>
      </c>
      <c r="D3954" t="s">
        <v>408</v>
      </c>
      <c r="E3954" t="s">
        <v>487</v>
      </c>
      <c r="F3954" t="s">
        <v>869</v>
      </c>
      <c r="G3954">
        <v>2021</v>
      </c>
      <c r="H3954">
        <v>2</v>
      </c>
      <c r="I3954" t="s">
        <v>858</v>
      </c>
      <c r="J3954" s="29">
        <v>44255</v>
      </c>
      <c r="K3954" t="s">
        <v>744</v>
      </c>
      <c r="L3954" t="s">
        <v>847</v>
      </c>
      <c r="M3954" t="s">
        <v>905</v>
      </c>
      <c r="N3954" t="s">
        <v>906</v>
      </c>
      <c r="O3954" t="s">
        <v>850</v>
      </c>
      <c r="P3954" t="s">
        <v>673</v>
      </c>
      <c r="Q3954" t="s">
        <v>749</v>
      </c>
      <c r="R3954" t="s">
        <v>471</v>
      </c>
      <c r="S3954" t="s">
        <v>1041</v>
      </c>
      <c r="T3954" t="s">
        <v>751</v>
      </c>
      <c r="U3954" t="s">
        <v>752</v>
      </c>
      <c r="V3954" t="s">
        <v>753</v>
      </c>
      <c r="W3954" t="s">
        <v>467</v>
      </c>
      <c r="X3954" t="s">
        <v>1177</v>
      </c>
      <c r="Y3954" t="s">
        <v>755</v>
      </c>
      <c r="Z3954" t="s">
        <v>380</v>
      </c>
      <c r="AA3954" t="s">
        <v>1175</v>
      </c>
      <c r="AB3954" t="s">
        <v>1176</v>
      </c>
      <c r="AC3954" t="s">
        <v>758</v>
      </c>
      <c r="AD3954" t="s">
        <v>1176</v>
      </c>
      <c r="AE3954" t="s">
        <v>472</v>
      </c>
      <c r="AF3954" t="s">
        <v>882</v>
      </c>
      <c r="AG3954" t="s">
        <v>761</v>
      </c>
      <c r="AH3954" t="s">
        <v>762</v>
      </c>
      <c r="AI3954" t="s">
        <v>883</v>
      </c>
      <c r="AJ3954">
        <v>304.18</v>
      </c>
      <c r="AK3954">
        <v>0</v>
      </c>
      <c r="AL3954">
        <v>0</v>
      </c>
      <c r="AM3954" t="s">
        <v>764</v>
      </c>
      <c r="AN3954" t="s">
        <v>764</v>
      </c>
      <c r="AO3954" t="s">
        <v>764</v>
      </c>
    </row>
    <row r="3955" spans="1:41" x14ac:dyDescent="0.35">
      <c r="A3955">
        <v>1024753</v>
      </c>
      <c r="B3955" t="s">
        <v>740</v>
      </c>
      <c r="C3955" t="s">
        <v>741</v>
      </c>
      <c r="D3955" t="s">
        <v>408</v>
      </c>
      <c r="E3955" t="s">
        <v>488</v>
      </c>
      <c r="F3955" t="s">
        <v>869</v>
      </c>
      <c r="G3955">
        <v>2021</v>
      </c>
      <c r="H3955">
        <v>2</v>
      </c>
      <c r="I3955" t="s">
        <v>858</v>
      </c>
      <c r="J3955" s="29">
        <v>44255</v>
      </c>
      <c r="K3955" t="s">
        <v>744</v>
      </c>
      <c r="L3955" t="s">
        <v>847</v>
      </c>
      <c r="M3955" t="s">
        <v>905</v>
      </c>
      <c r="N3955" t="s">
        <v>906</v>
      </c>
      <c r="O3955" t="s">
        <v>850</v>
      </c>
      <c r="P3955" t="s">
        <v>673</v>
      </c>
      <c r="Q3955" t="s">
        <v>749</v>
      </c>
      <c r="R3955" t="s">
        <v>471</v>
      </c>
      <c r="S3955" t="s">
        <v>1041</v>
      </c>
      <c r="T3955" t="s">
        <v>751</v>
      </c>
      <c r="U3955" t="s">
        <v>752</v>
      </c>
      <c r="V3955" t="s">
        <v>753</v>
      </c>
      <c r="W3955" t="s">
        <v>469</v>
      </c>
      <c r="X3955" t="s">
        <v>1174</v>
      </c>
      <c r="Y3955" t="s">
        <v>755</v>
      </c>
      <c r="Z3955" t="s">
        <v>380</v>
      </c>
      <c r="AA3955" t="s">
        <v>1175</v>
      </c>
      <c r="AB3955" t="s">
        <v>1176</v>
      </c>
      <c r="AC3955" t="s">
        <v>758</v>
      </c>
      <c r="AD3955" t="s">
        <v>1176</v>
      </c>
      <c r="AE3955" t="s">
        <v>472</v>
      </c>
      <c r="AF3955" t="s">
        <v>882</v>
      </c>
      <c r="AG3955" t="s">
        <v>761</v>
      </c>
      <c r="AH3955" t="s">
        <v>762</v>
      </c>
      <c r="AI3955" t="s">
        <v>883</v>
      </c>
      <c r="AJ3955">
        <v>416.62</v>
      </c>
      <c r="AK3955">
        <v>0</v>
      </c>
      <c r="AL3955">
        <v>0</v>
      </c>
      <c r="AM3955" t="s">
        <v>764</v>
      </c>
      <c r="AN3955" t="s">
        <v>764</v>
      </c>
      <c r="AO3955" t="s">
        <v>764</v>
      </c>
    </row>
    <row r="3956" spans="1:41" x14ac:dyDescent="0.35">
      <c r="A3956">
        <v>1025004</v>
      </c>
      <c r="B3956" t="s">
        <v>740</v>
      </c>
      <c r="C3956" t="s">
        <v>741</v>
      </c>
      <c r="D3956" t="s">
        <v>408</v>
      </c>
      <c r="E3956" t="s">
        <v>410</v>
      </c>
      <c r="F3956" t="s">
        <v>869</v>
      </c>
      <c r="G3956">
        <v>2021</v>
      </c>
      <c r="H3956">
        <v>2</v>
      </c>
      <c r="I3956" t="s">
        <v>858</v>
      </c>
      <c r="J3956" s="29">
        <v>44255</v>
      </c>
      <c r="K3956" t="s">
        <v>744</v>
      </c>
      <c r="L3956" t="s">
        <v>847</v>
      </c>
      <c r="M3956" t="s">
        <v>905</v>
      </c>
      <c r="N3956" t="s">
        <v>906</v>
      </c>
      <c r="O3956" t="s">
        <v>850</v>
      </c>
      <c r="P3956" t="s">
        <v>673</v>
      </c>
      <c r="Q3956" t="s">
        <v>749</v>
      </c>
      <c r="R3956" t="s">
        <v>376</v>
      </c>
      <c r="S3956" t="s">
        <v>1042</v>
      </c>
      <c r="T3956" t="s">
        <v>751</v>
      </c>
      <c r="U3956" t="s">
        <v>752</v>
      </c>
      <c r="V3956" t="s">
        <v>753</v>
      </c>
      <c r="W3956" t="s">
        <v>411</v>
      </c>
      <c r="X3956" t="s">
        <v>1204</v>
      </c>
      <c r="Y3956" t="s">
        <v>755</v>
      </c>
      <c r="Z3956" t="s">
        <v>380</v>
      </c>
      <c r="AA3956" t="s">
        <v>1175</v>
      </c>
      <c r="AB3956" t="s">
        <v>1176</v>
      </c>
      <c r="AC3956" t="s">
        <v>758</v>
      </c>
      <c r="AD3956" t="s">
        <v>1176</v>
      </c>
      <c r="AE3956" t="s">
        <v>768</v>
      </c>
      <c r="AF3956" t="s">
        <v>882</v>
      </c>
      <c r="AG3956" t="s">
        <v>761</v>
      </c>
      <c r="AH3956" t="s">
        <v>762</v>
      </c>
      <c r="AI3956" t="s">
        <v>883</v>
      </c>
      <c r="AJ3956">
        <v>560.54999999999995</v>
      </c>
      <c r="AK3956">
        <v>0</v>
      </c>
      <c r="AL3956">
        <v>0</v>
      </c>
      <c r="AM3956" t="s">
        <v>764</v>
      </c>
      <c r="AN3956" t="s">
        <v>764</v>
      </c>
      <c r="AO3956" t="s">
        <v>764</v>
      </c>
    </row>
    <row r="3957" spans="1:41" x14ac:dyDescent="0.35">
      <c r="A3957">
        <v>1025012</v>
      </c>
      <c r="B3957" t="s">
        <v>740</v>
      </c>
      <c r="C3957" t="s">
        <v>741</v>
      </c>
      <c r="D3957" t="s">
        <v>408</v>
      </c>
      <c r="E3957" t="s">
        <v>426</v>
      </c>
      <c r="F3957" t="s">
        <v>869</v>
      </c>
      <c r="G3957">
        <v>2021</v>
      </c>
      <c r="H3957">
        <v>2</v>
      </c>
      <c r="I3957" t="s">
        <v>858</v>
      </c>
      <c r="J3957" s="29">
        <v>44255</v>
      </c>
      <c r="K3957" t="s">
        <v>744</v>
      </c>
      <c r="L3957" t="s">
        <v>847</v>
      </c>
      <c r="M3957" t="s">
        <v>905</v>
      </c>
      <c r="N3957" t="s">
        <v>906</v>
      </c>
      <c r="O3957" t="s">
        <v>850</v>
      </c>
      <c r="P3957" t="s">
        <v>673</v>
      </c>
      <c r="Q3957" t="s">
        <v>749</v>
      </c>
      <c r="R3957" t="s">
        <v>376</v>
      </c>
      <c r="S3957" t="s">
        <v>1042</v>
      </c>
      <c r="T3957" t="s">
        <v>751</v>
      </c>
      <c r="U3957" t="s">
        <v>752</v>
      </c>
      <c r="V3957" t="s">
        <v>753</v>
      </c>
      <c r="W3957" t="s">
        <v>427</v>
      </c>
      <c r="X3957" t="s">
        <v>1179</v>
      </c>
      <c r="Y3957" t="s">
        <v>755</v>
      </c>
      <c r="Z3957" t="s">
        <v>380</v>
      </c>
      <c r="AA3957" t="s">
        <v>1175</v>
      </c>
      <c r="AB3957" t="s">
        <v>1176</v>
      </c>
      <c r="AC3957" t="s">
        <v>758</v>
      </c>
      <c r="AD3957" t="s">
        <v>1176</v>
      </c>
      <c r="AE3957" t="s">
        <v>768</v>
      </c>
      <c r="AF3957" t="s">
        <v>882</v>
      </c>
      <c r="AG3957" t="s">
        <v>761</v>
      </c>
      <c r="AH3957" t="s">
        <v>762</v>
      </c>
      <c r="AI3957" t="s">
        <v>883</v>
      </c>
      <c r="AJ3957">
        <v>4569.82</v>
      </c>
      <c r="AK3957">
        <v>0</v>
      </c>
      <c r="AL3957">
        <v>0</v>
      </c>
      <c r="AM3957" t="s">
        <v>764</v>
      </c>
      <c r="AN3957" t="s">
        <v>764</v>
      </c>
      <c r="AO3957" t="s">
        <v>764</v>
      </c>
    </row>
    <row r="3958" spans="1:41" x14ac:dyDescent="0.35">
      <c r="A3958">
        <v>1025013</v>
      </c>
      <c r="B3958" t="s">
        <v>740</v>
      </c>
      <c r="C3958" t="s">
        <v>741</v>
      </c>
      <c r="D3958" t="s">
        <v>408</v>
      </c>
      <c r="E3958" t="s">
        <v>428</v>
      </c>
      <c r="F3958" t="s">
        <v>869</v>
      </c>
      <c r="G3958">
        <v>2021</v>
      </c>
      <c r="H3958">
        <v>2</v>
      </c>
      <c r="I3958" t="s">
        <v>858</v>
      </c>
      <c r="J3958" s="29">
        <v>44255</v>
      </c>
      <c r="K3958" t="s">
        <v>744</v>
      </c>
      <c r="L3958" t="s">
        <v>847</v>
      </c>
      <c r="M3958" t="s">
        <v>905</v>
      </c>
      <c r="N3958" t="s">
        <v>906</v>
      </c>
      <c r="O3958" t="s">
        <v>850</v>
      </c>
      <c r="P3958" t="s">
        <v>673</v>
      </c>
      <c r="Q3958" t="s">
        <v>749</v>
      </c>
      <c r="R3958" t="s">
        <v>376</v>
      </c>
      <c r="S3958" t="s">
        <v>1042</v>
      </c>
      <c r="T3958" t="s">
        <v>751</v>
      </c>
      <c r="U3958" t="s">
        <v>752</v>
      </c>
      <c r="V3958" t="s">
        <v>753</v>
      </c>
      <c r="W3958" t="s">
        <v>429</v>
      </c>
      <c r="X3958" t="s">
        <v>1183</v>
      </c>
      <c r="Y3958" t="s">
        <v>755</v>
      </c>
      <c r="Z3958" t="s">
        <v>380</v>
      </c>
      <c r="AA3958" t="s">
        <v>1175</v>
      </c>
      <c r="AB3958" t="s">
        <v>1176</v>
      </c>
      <c r="AC3958" t="s">
        <v>758</v>
      </c>
      <c r="AD3958" t="s">
        <v>1176</v>
      </c>
      <c r="AE3958" t="s">
        <v>768</v>
      </c>
      <c r="AF3958" t="s">
        <v>882</v>
      </c>
      <c r="AG3958" t="s">
        <v>761</v>
      </c>
      <c r="AH3958" t="s">
        <v>762</v>
      </c>
      <c r="AI3958" t="s">
        <v>883</v>
      </c>
      <c r="AJ3958">
        <v>3396.48</v>
      </c>
      <c r="AK3958">
        <v>0</v>
      </c>
      <c r="AL3958">
        <v>0</v>
      </c>
      <c r="AM3958" t="s">
        <v>764</v>
      </c>
      <c r="AN3958" t="s">
        <v>764</v>
      </c>
      <c r="AO3958" t="s">
        <v>764</v>
      </c>
    </row>
    <row r="3959" spans="1:41" x14ac:dyDescent="0.35">
      <c r="A3959">
        <v>1025014</v>
      </c>
      <c r="B3959" t="s">
        <v>740</v>
      </c>
      <c r="C3959" t="s">
        <v>741</v>
      </c>
      <c r="D3959" t="s">
        <v>408</v>
      </c>
      <c r="E3959" t="s">
        <v>432</v>
      </c>
      <c r="F3959" t="s">
        <v>869</v>
      </c>
      <c r="G3959">
        <v>2021</v>
      </c>
      <c r="H3959">
        <v>2</v>
      </c>
      <c r="I3959" t="s">
        <v>858</v>
      </c>
      <c r="J3959" s="29">
        <v>44255</v>
      </c>
      <c r="K3959" t="s">
        <v>744</v>
      </c>
      <c r="L3959" t="s">
        <v>847</v>
      </c>
      <c r="M3959" t="s">
        <v>905</v>
      </c>
      <c r="N3959" t="s">
        <v>906</v>
      </c>
      <c r="O3959" t="s">
        <v>850</v>
      </c>
      <c r="P3959" t="s">
        <v>673</v>
      </c>
      <c r="Q3959" t="s">
        <v>749</v>
      </c>
      <c r="R3959" t="s">
        <v>376</v>
      </c>
      <c r="S3959" t="s">
        <v>1042</v>
      </c>
      <c r="T3959" t="s">
        <v>751</v>
      </c>
      <c r="U3959" t="s">
        <v>752</v>
      </c>
      <c r="V3959" t="s">
        <v>753</v>
      </c>
      <c r="W3959" t="s">
        <v>433</v>
      </c>
      <c r="X3959" t="s">
        <v>1178</v>
      </c>
      <c r="Y3959" t="s">
        <v>755</v>
      </c>
      <c r="Z3959" t="s">
        <v>380</v>
      </c>
      <c r="AA3959" t="s">
        <v>1175</v>
      </c>
      <c r="AB3959" t="s">
        <v>1176</v>
      </c>
      <c r="AC3959" t="s">
        <v>758</v>
      </c>
      <c r="AD3959" t="s">
        <v>1176</v>
      </c>
      <c r="AE3959" t="s">
        <v>768</v>
      </c>
      <c r="AF3959" t="s">
        <v>882</v>
      </c>
      <c r="AG3959" t="s">
        <v>761</v>
      </c>
      <c r="AH3959" t="s">
        <v>762</v>
      </c>
      <c r="AI3959" t="s">
        <v>883</v>
      </c>
      <c r="AJ3959">
        <v>5540.16</v>
      </c>
      <c r="AK3959">
        <v>0</v>
      </c>
      <c r="AL3959">
        <v>0</v>
      </c>
      <c r="AM3959" t="s">
        <v>764</v>
      </c>
      <c r="AN3959" t="s">
        <v>764</v>
      </c>
      <c r="AO3959" t="s">
        <v>764</v>
      </c>
    </row>
    <row r="3960" spans="1:41" x14ac:dyDescent="0.35">
      <c r="A3960">
        <v>1025029</v>
      </c>
      <c r="B3960" t="s">
        <v>740</v>
      </c>
      <c r="C3960" t="s">
        <v>741</v>
      </c>
      <c r="D3960" t="s">
        <v>408</v>
      </c>
      <c r="E3960" t="s">
        <v>466</v>
      </c>
      <c r="F3960" t="s">
        <v>869</v>
      </c>
      <c r="G3960">
        <v>2021</v>
      </c>
      <c r="H3960">
        <v>2</v>
      </c>
      <c r="I3960" t="s">
        <v>858</v>
      </c>
      <c r="J3960" s="29">
        <v>44255</v>
      </c>
      <c r="K3960" t="s">
        <v>744</v>
      </c>
      <c r="L3960" t="s">
        <v>847</v>
      </c>
      <c r="M3960" t="s">
        <v>905</v>
      </c>
      <c r="N3960" t="s">
        <v>906</v>
      </c>
      <c r="O3960" t="s">
        <v>850</v>
      </c>
      <c r="P3960" t="s">
        <v>673</v>
      </c>
      <c r="Q3960" t="s">
        <v>749</v>
      </c>
      <c r="R3960" t="s">
        <v>376</v>
      </c>
      <c r="S3960" t="s">
        <v>1042</v>
      </c>
      <c r="T3960" t="s">
        <v>751</v>
      </c>
      <c r="U3960" t="s">
        <v>752</v>
      </c>
      <c r="V3960" t="s">
        <v>753</v>
      </c>
      <c r="W3960" t="s">
        <v>467</v>
      </c>
      <c r="X3960" t="s">
        <v>1177</v>
      </c>
      <c r="Y3960" t="s">
        <v>755</v>
      </c>
      <c r="Z3960" t="s">
        <v>380</v>
      </c>
      <c r="AA3960" t="s">
        <v>1175</v>
      </c>
      <c r="AB3960" t="s">
        <v>1176</v>
      </c>
      <c r="AC3960" t="s">
        <v>758</v>
      </c>
      <c r="AD3960" t="s">
        <v>1176</v>
      </c>
      <c r="AE3960" t="s">
        <v>768</v>
      </c>
      <c r="AF3960" t="s">
        <v>882</v>
      </c>
      <c r="AG3960" t="s">
        <v>761</v>
      </c>
      <c r="AH3960" t="s">
        <v>762</v>
      </c>
      <c r="AI3960" t="s">
        <v>883</v>
      </c>
      <c r="AJ3960">
        <v>6122.03</v>
      </c>
      <c r="AK3960">
        <v>0</v>
      </c>
      <c r="AL3960">
        <v>0</v>
      </c>
      <c r="AM3960" t="s">
        <v>764</v>
      </c>
      <c r="AN3960" t="s">
        <v>764</v>
      </c>
      <c r="AO3960" t="s">
        <v>764</v>
      </c>
    </row>
    <row r="3961" spans="1:41" x14ac:dyDescent="0.35">
      <c r="A3961">
        <v>1025030</v>
      </c>
      <c r="B3961" t="s">
        <v>740</v>
      </c>
      <c r="C3961" t="s">
        <v>741</v>
      </c>
      <c r="D3961" t="s">
        <v>408</v>
      </c>
      <c r="E3961" t="s">
        <v>468</v>
      </c>
      <c r="F3961" t="s">
        <v>869</v>
      </c>
      <c r="G3961">
        <v>2021</v>
      </c>
      <c r="H3961">
        <v>2</v>
      </c>
      <c r="I3961" t="s">
        <v>858</v>
      </c>
      <c r="J3961" s="29">
        <v>44255</v>
      </c>
      <c r="K3961" t="s">
        <v>744</v>
      </c>
      <c r="L3961" t="s">
        <v>847</v>
      </c>
      <c r="M3961" t="s">
        <v>905</v>
      </c>
      <c r="N3961" t="s">
        <v>906</v>
      </c>
      <c r="O3961" t="s">
        <v>850</v>
      </c>
      <c r="P3961" t="s">
        <v>673</v>
      </c>
      <c r="Q3961" t="s">
        <v>749</v>
      </c>
      <c r="R3961" t="s">
        <v>376</v>
      </c>
      <c r="S3961" t="s">
        <v>1042</v>
      </c>
      <c r="T3961" t="s">
        <v>751</v>
      </c>
      <c r="U3961" t="s">
        <v>752</v>
      </c>
      <c r="V3961" t="s">
        <v>753</v>
      </c>
      <c r="W3961" t="s">
        <v>469</v>
      </c>
      <c r="X3961" t="s">
        <v>1174</v>
      </c>
      <c r="Y3961" t="s">
        <v>755</v>
      </c>
      <c r="Z3961" t="s">
        <v>380</v>
      </c>
      <c r="AA3961" t="s">
        <v>1175</v>
      </c>
      <c r="AB3961" t="s">
        <v>1176</v>
      </c>
      <c r="AC3961" t="s">
        <v>758</v>
      </c>
      <c r="AD3961" t="s">
        <v>1176</v>
      </c>
      <c r="AE3961" t="s">
        <v>768</v>
      </c>
      <c r="AF3961" t="s">
        <v>882</v>
      </c>
      <c r="AG3961" t="s">
        <v>761</v>
      </c>
      <c r="AH3961" t="s">
        <v>762</v>
      </c>
      <c r="AI3961" t="s">
        <v>883</v>
      </c>
      <c r="AJ3961">
        <v>10811.21</v>
      </c>
      <c r="AK3961">
        <v>0</v>
      </c>
      <c r="AL3961">
        <v>0</v>
      </c>
      <c r="AM3961" t="s">
        <v>764</v>
      </c>
      <c r="AN3961" t="s">
        <v>764</v>
      </c>
      <c r="AO3961" t="s">
        <v>764</v>
      </c>
    </row>
    <row r="3962" spans="1:41" x14ac:dyDescent="0.35">
      <c r="A3962">
        <v>1027528</v>
      </c>
      <c r="B3962" t="s">
        <v>740</v>
      </c>
      <c r="C3962" t="s">
        <v>741</v>
      </c>
      <c r="D3962" t="s">
        <v>408</v>
      </c>
      <c r="E3962" t="s">
        <v>568</v>
      </c>
      <c r="F3962" t="s">
        <v>869</v>
      </c>
      <c r="G3962">
        <v>2021</v>
      </c>
      <c r="H3962">
        <v>2</v>
      </c>
      <c r="I3962" t="s">
        <v>858</v>
      </c>
      <c r="J3962" s="29">
        <v>44255</v>
      </c>
      <c r="K3962" t="s">
        <v>744</v>
      </c>
      <c r="L3962" t="s">
        <v>847</v>
      </c>
      <c r="M3962" t="s">
        <v>905</v>
      </c>
      <c r="N3962" t="s">
        <v>906</v>
      </c>
      <c r="O3962" t="s">
        <v>850</v>
      </c>
      <c r="P3962" t="s">
        <v>673</v>
      </c>
      <c r="Q3962" t="s">
        <v>749</v>
      </c>
      <c r="R3962" t="s">
        <v>561</v>
      </c>
      <c r="S3962" t="s">
        <v>1037</v>
      </c>
      <c r="T3962" t="s">
        <v>751</v>
      </c>
      <c r="U3962" t="s">
        <v>752</v>
      </c>
      <c r="V3962" t="s">
        <v>753</v>
      </c>
      <c r="W3962" t="s">
        <v>427</v>
      </c>
      <c r="X3962" t="s">
        <v>1179</v>
      </c>
      <c r="Y3962" t="s">
        <v>755</v>
      </c>
      <c r="Z3962" t="s">
        <v>380</v>
      </c>
      <c r="AA3962" t="s">
        <v>1175</v>
      </c>
      <c r="AB3962" t="s">
        <v>1176</v>
      </c>
      <c r="AC3962" t="s">
        <v>758</v>
      </c>
      <c r="AD3962" t="s">
        <v>1176</v>
      </c>
      <c r="AE3962" t="s">
        <v>562</v>
      </c>
      <c r="AF3962" t="s">
        <v>882</v>
      </c>
      <c r="AG3962" t="s">
        <v>761</v>
      </c>
      <c r="AH3962" t="s">
        <v>762</v>
      </c>
      <c r="AI3962" t="s">
        <v>883</v>
      </c>
      <c r="AJ3962">
        <v>744.17</v>
      </c>
      <c r="AK3962">
        <v>0</v>
      </c>
      <c r="AL3962">
        <v>0</v>
      </c>
      <c r="AM3962" t="s">
        <v>764</v>
      </c>
      <c r="AN3962" t="s">
        <v>764</v>
      </c>
      <c r="AO3962" t="s">
        <v>764</v>
      </c>
    </row>
    <row r="3963" spans="1:41" x14ac:dyDescent="0.35">
      <c r="A3963">
        <v>1027529</v>
      </c>
      <c r="B3963" t="s">
        <v>740</v>
      </c>
      <c r="C3963" t="s">
        <v>741</v>
      </c>
      <c r="D3963" t="s">
        <v>408</v>
      </c>
      <c r="E3963" t="s">
        <v>569</v>
      </c>
      <c r="F3963" t="s">
        <v>869</v>
      </c>
      <c r="G3963">
        <v>2021</v>
      </c>
      <c r="H3963">
        <v>2</v>
      </c>
      <c r="I3963" t="s">
        <v>858</v>
      </c>
      <c r="J3963" s="29">
        <v>44255</v>
      </c>
      <c r="K3963" t="s">
        <v>744</v>
      </c>
      <c r="L3963" t="s">
        <v>847</v>
      </c>
      <c r="M3963" t="s">
        <v>905</v>
      </c>
      <c r="N3963" t="s">
        <v>906</v>
      </c>
      <c r="O3963" t="s">
        <v>850</v>
      </c>
      <c r="P3963" t="s">
        <v>673</v>
      </c>
      <c r="Q3963" t="s">
        <v>749</v>
      </c>
      <c r="R3963" t="s">
        <v>561</v>
      </c>
      <c r="S3963" t="s">
        <v>1037</v>
      </c>
      <c r="T3963" t="s">
        <v>751</v>
      </c>
      <c r="U3963" t="s">
        <v>752</v>
      </c>
      <c r="V3963" t="s">
        <v>753</v>
      </c>
      <c r="W3963" t="s">
        <v>433</v>
      </c>
      <c r="X3963" t="s">
        <v>1178</v>
      </c>
      <c r="Y3963" t="s">
        <v>755</v>
      </c>
      <c r="Z3963" t="s">
        <v>380</v>
      </c>
      <c r="AA3963" t="s">
        <v>1175</v>
      </c>
      <c r="AB3963" t="s">
        <v>1176</v>
      </c>
      <c r="AC3963" t="s">
        <v>758</v>
      </c>
      <c r="AD3963" t="s">
        <v>1176</v>
      </c>
      <c r="AE3963" t="s">
        <v>562</v>
      </c>
      <c r="AF3963" t="s">
        <v>882</v>
      </c>
      <c r="AG3963" t="s">
        <v>761</v>
      </c>
      <c r="AH3963" t="s">
        <v>762</v>
      </c>
      <c r="AI3963" t="s">
        <v>883</v>
      </c>
      <c r="AJ3963">
        <v>148.44999999999999</v>
      </c>
      <c r="AK3963">
        <v>0</v>
      </c>
      <c r="AL3963">
        <v>0</v>
      </c>
      <c r="AM3963" t="s">
        <v>764</v>
      </c>
      <c r="AN3963" t="s">
        <v>764</v>
      </c>
      <c r="AO3963" t="s">
        <v>764</v>
      </c>
    </row>
    <row r="3964" spans="1:41" x14ac:dyDescent="0.35">
      <c r="A3964">
        <v>1027530</v>
      </c>
      <c r="B3964" t="s">
        <v>740</v>
      </c>
      <c r="C3964" t="s">
        <v>741</v>
      </c>
      <c r="D3964" t="s">
        <v>408</v>
      </c>
      <c r="E3964" t="s">
        <v>571</v>
      </c>
      <c r="F3964" t="s">
        <v>869</v>
      </c>
      <c r="G3964">
        <v>2021</v>
      </c>
      <c r="H3964">
        <v>2</v>
      </c>
      <c r="I3964" t="s">
        <v>858</v>
      </c>
      <c r="J3964" s="29">
        <v>44255</v>
      </c>
      <c r="K3964" t="s">
        <v>744</v>
      </c>
      <c r="L3964" t="s">
        <v>847</v>
      </c>
      <c r="M3964" t="s">
        <v>905</v>
      </c>
      <c r="N3964" t="s">
        <v>906</v>
      </c>
      <c r="O3964" t="s">
        <v>850</v>
      </c>
      <c r="P3964" t="s">
        <v>673</v>
      </c>
      <c r="Q3964" t="s">
        <v>749</v>
      </c>
      <c r="R3964" t="s">
        <v>561</v>
      </c>
      <c r="S3964" t="s">
        <v>1037</v>
      </c>
      <c r="T3964" t="s">
        <v>751</v>
      </c>
      <c r="U3964" t="s">
        <v>752</v>
      </c>
      <c r="V3964" t="s">
        <v>753</v>
      </c>
      <c r="W3964" t="s">
        <v>467</v>
      </c>
      <c r="X3964" t="s">
        <v>1177</v>
      </c>
      <c r="Y3964" t="s">
        <v>755</v>
      </c>
      <c r="Z3964" t="s">
        <v>380</v>
      </c>
      <c r="AA3964" t="s">
        <v>1175</v>
      </c>
      <c r="AB3964" t="s">
        <v>1176</v>
      </c>
      <c r="AC3964" t="s">
        <v>758</v>
      </c>
      <c r="AD3964" t="s">
        <v>1176</v>
      </c>
      <c r="AE3964" t="s">
        <v>562</v>
      </c>
      <c r="AF3964" t="s">
        <v>882</v>
      </c>
      <c r="AG3964" t="s">
        <v>761</v>
      </c>
      <c r="AH3964" t="s">
        <v>762</v>
      </c>
      <c r="AI3964" t="s">
        <v>883</v>
      </c>
      <c r="AJ3964">
        <v>79.84</v>
      </c>
      <c r="AK3964">
        <v>0</v>
      </c>
      <c r="AL3964">
        <v>0</v>
      </c>
      <c r="AM3964" t="s">
        <v>764</v>
      </c>
      <c r="AN3964" t="s">
        <v>764</v>
      </c>
      <c r="AO3964" t="s">
        <v>764</v>
      </c>
    </row>
    <row r="3965" spans="1:41" x14ac:dyDescent="0.35">
      <c r="A3965">
        <v>1027531</v>
      </c>
      <c r="B3965" t="s">
        <v>740</v>
      </c>
      <c r="C3965" t="s">
        <v>741</v>
      </c>
      <c r="D3965" t="s">
        <v>408</v>
      </c>
      <c r="E3965" t="s">
        <v>572</v>
      </c>
      <c r="F3965" t="s">
        <v>869</v>
      </c>
      <c r="G3965">
        <v>2021</v>
      </c>
      <c r="H3965">
        <v>2</v>
      </c>
      <c r="I3965" t="s">
        <v>858</v>
      </c>
      <c r="J3965" s="29">
        <v>44255</v>
      </c>
      <c r="K3965" t="s">
        <v>744</v>
      </c>
      <c r="L3965" t="s">
        <v>847</v>
      </c>
      <c r="M3965" t="s">
        <v>905</v>
      </c>
      <c r="N3965" t="s">
        <v>906</v>
      </c>
      <c r="O3965" t="s">
        <v>850</v>
      </c>
      <c r="P3965" t="s">
        <v>673</v>
      </c>
      <c r="Q3965" t="s">
        <v>749</v>
      </c>
      <c r="R3965" t="s">
        <v>561</v>
      </c>
      <c r="S3965" t="s">
        <v>1037</v>
      </c>
      <c r="T3965" t="s">
        <v>751</v>
      </c>
      <c r="U3965" t="s">
        <v>752</v>
      </c>
      <c r="V3965" t="s">
        <v>753</v>
      </c>
      <c r="W3965" t="s">
        <v>469</v>
      </c>
      <c r="X3965" t="s">
        <v>1174</v>
      </c>
      <c r="Y3965" t="s">
        <v>755</v>
      </c>
      <c r="Z3965" t="s">
        <v>380</v>
      </c>
      <c r="AA3965" t="s">
        <v>1175</v>
      </c>
      <c r="AB3965" t="s">
        <v>1176</v>
      </c>
      <c r="AC3965" t="s">
        <v>758</v>
      </c>
      <c r="AD3965" t="s">
        <v>1176</v>
      </c>
      <c r="AE3965" t="s">
        <v>562</v>
      </c>
      <c r="AF3965" t="s">
        <v>882</v>
      </c>
      <c r="AG3965" t="s">
        <v>761</v>
      </c>
      <c r="AH3965" t="s">
        <v>762</v>
      </c>
      <c r="AI3965" t="s">
        <v>883</v>
      </c>
      <c r="AJ3965">
        <v>42.18</v>
      </c>
      <c r="AK3965">
        <v>0</v>
      </c>
      <c r="AL3965">
        <v>0</v>
      </c>
      <c r="AM3965" t="s">
        <v>764</v>
      </c>
      <c r="AN3965" t="s">
        <v>764</v>
      </c>
      <c r="AO3965" t="s">
        <v>764</v>
      </c>
    </row>
    <row r="3966" spans="1:41" x14ac:dyDescent="0.35">
      <c r="A3966">
        <v>1060735</v>
      </c>
      <c r="B3966" t="s">
        <v>740</v>
      </c>
      <c r="C3966" t="s">
        <v>741</v>
      </c>
      <c r="D3966" t="s">
        <v>408</v>
      </c>
      <c r="E3966" t="s">
        <v>450</v>
      </c>
      <c r="F3966" t="s">
        <v>869</v>
      </c>
      <c r="G3966">
        <v>2021</v>
      </c>
      <c r="H3966">
        <v>2</v>
      </c>
      <c r="I3966" t="s">
        <v>858</v>
      </c>
      <c r="J3966" s="29">
        <v>44255</v>
      </c>
      <c r="K3966" t="s">
        <v>744</v>
      </c>
      <c r="L3966" t="s">
        <v>847</v>
      </c>
      <c r="M3966" t="s">
        <v>905</v>
      </c>
      <c r="N3966" t="s">
        <v>906</v>
      </c>
      <c r="O3966" t="s">
        <v>850</v>
      </c>
      <c r="P3966" t="s">
        <v>673</v>
      </c>
      <c r="Q3966" t="s">
        <v>749</v>
      </c>
      <c r="R3966" t="s">
        <v>376</v>
      </c>
      <c r="S3966" t="s">
        <v>1042</v>
      </c>
      <c r="T3966" t="s">
        <v>751</v>
      </c>
      <c r="U3966" t="s">
        <v>752</v>
      </c>
      <c r="V3966" t="s">
        <v>753</v>
      </c>
      <c r="W3966" t="s">
        <v>451</v>
      </c>
      <c r="X3966" t="s">
        <v>1186</v>
      </c>
      <c r="Y3966" t="s">
        <v>755</v>
      </c>
      <c r="Z3966" t="s">
        <v>380</v>
      </c>
      <c r="AA3966" t="s">
        <v>1175</v>
      </c>
      <c r="AB3966" t="s">
        <v>1176</v>
      </c>
      <c r="AC3966" t="s">
        <v>758</v>
      </c>
      <c r="AD3966" t="s">
        <v>1176</v>
      </c>
      <c r="AE3966" t="s">
        <v>768</v>
      </c>
      <c r="AF3966" t="s">
        <v>882</v>
      </c>
      <c r="AG3966" t="s">
        <v>761</v>
      </c>
      <c r="AH3966" t="s">
        <v>762</v>
      </c>
      <c r="AI3966" t="s">
        <v>883</v>
      </c>
      <c r="AJ3966">
        <v>652.71</v>
      </c>
      <c r="AK3966">
        <v>0</v>
      </c>
      <c r="AL3966">
        <v>0</v>
      </c>
      <c r="AM3966" t="s">
        <v>764</v>
      </c>
      <c r="AN3966" t="s">
        <v>764</v>
      </c>
      <c r="AO3966" t="s">
        <v>764</v>
      </c>
    </row>
    <row r="3967" spans="1:41" x14ac:dyDescent="0.35">
      <c r="A3967">
        <v>1060736</v>
      </c>
      <c r="B3967" t="s">
        <v>740</v>
      </c>
      <c r="C3967" t="s">
        <v>741</v>
      </c>
      <c r="D3967" t="s">
        <v>408</v>
      </c>
      <c r="E3967" t="s">
        <v>456</v>
      </c>
      <c r="F3967" t="s">
        <v>869</v>
      </c>
      <c r="G3967">
        <v>2021</v>
      </c>
      <c r="H3967">
        <v>2</v>
      </c>
      <c r="I3967" t="s">
        <v>858</v>
      </c>
      <c r="J3967" s="29">
        <v>44255</v>
      </c>
      <c r="K3967" t="s">
        <v>744</v>
      </c>
      <c r="L3967" t="s">
        <v>847</v>
      </c>
      <c r="M3967" t="s">
        <v>905</v>
      </c>
      <c r="N3967" t="s">
        <v>906</v>
      </c>
      <c r="O3967" t="s">
        <v>850</v>
      </c>
      <c r="P3967" t="s">
        <v>673</v>
      </c>
      <c r="Q3967" t="s">
        <v>749</v>
      </c>
      <c r="R3967" t="s">
        <v>376</v>
      </c>
      <c r="S3967" t="s">
        <v>1042</v>
      </c>
      <c r="T3967" t="s">
        <v>751</v>
      </c>
      <c r="U3967" t="s">
        <v>752</v>
      </c>
      <c r="V3967" t="s">
        <v>753</v>
      </c>
      <c r="W3967" t="s">
        <v>457</v>
      </c>
      <c r="X3967" t="s">
        <v>1181</v>
      </c>
      <c r="Y3967" t="s">
        <v>755</v>
      </c>
      <c r="Z3967" t="s">
        <v>380</v>
      </c>
      <c r="AA3967" t="s">
        <v>1175</v>
      </c>
      <c r="AB3967" t="s">
        <v>1176</v>
      </c>
      <c r="AC3967" t="s">
        <v>758</v>
      </c>
      <c r="AD3967" t="s">
        <v>1176</v>
      </c>
      <c r="AE3967" t="s">
        <v>768</v>
      </c>
      <c r="AF3967" t="s">
        <v>882</v>
      </c>
      <c r="AG3967" t="s">
        <v>761</v>
      </c>
      <c r="AH3967" t="s">
        <v>762</v>
      </c>
      <c r="AI3967" t="s">
        <v>883</v>
      </c>
      <c r="AJ3967">
        <v>448.48</v>
      </c>
      <c r="AK3967">
        <v>0</v>
      </c>
      <c r="AL3967">
        <v>0</v>
      </c>
      <c r="AM3967" t="s">
        <v>764</v>
      </c>
      <c r="AN3967" t="s">
        <v>764</v>
      </c>
      <c r="AO3967" t="s">
        <v>764</v>
      </c>
    </row>
    <row r="3968" spans="1:41" x14ac:dyDescent="0.35">
      <c r="A3968">
        <v>1027530</v>
      </c>
      <c r="B3968" t="s">
        <v>740</v>
      </c>
      <c r="C3968" t="s">
        <v>741</v>
      </c>
      <c r="D3968" t="s">
        <v>408</v>
      </c>
      <c r="E3968" t="s">
        <v>571</v>
      </c>
      <c r="F3968" t="s">
        <v>907</v>
      </c>
      <c r="G3968">
        <v>2021</v>
      </c>
      <c r="H3968">
        <v>1</v>
      </c>
      <c r="I3968" t="s">
        <v>858</v>
      </c>
      <c r="J3968" s="29">
        <v>44224</v>
      </c>
      <c r="K3968" t="s">
        <v>744</v>
      </c>
      <c r="L3968" t="s">
        <v>745</v>
      </c>
      <c r="M3968" t="s">
        <v>910</v>
      </c>
      <c r="N3968" t="s">
        <v>911</v>
      </c>
      <c r="O3968" t="s">
        <v>912</v>
      </c>
      <c r="P3968" t="s">
        <v>673</v>
      </c>
      <c r="Q3968" t="s">
        <v>749</v>
      </c>
      <c r="R3968" t="s">
        <v>561</v>
      </c>
      <c r="S3968" t="s">
        <v>1037</v>
      </c>
      <c r="T3968" t="s">
        <v>751</v>
      </c>
      <c r="U3968" t="s">
        <v>752</v>
      </c>
      <c r="V3968" t="s">
        <v>753</v>
      </c>
      <c r="W3968" t="s">
        <v>467</v>
      </c>
      <c r="X3968" t="s">
        <v>1177</v>
      </c>
      <c r="Y3968" t="s">
        <v>755</v>
      </c>
      <c r="Z3968" t="s">
        <v>380</v>
      </c>
      <c r="AA3968" t="s">
        <v>1175</v>
      </c>
      <c r="AB3968" t="s">
        <v>1176</v>
      </c>
      <c r="AC3968" t="s">
        <v>758</v>
      </c>
      <c r="AD3968" t="s">
        <v>1176</v>
      </c>
      <c r="AE3968" t="s">
        <v>562</v>
      </c>
      <c r="AF3968" t="s">
        <v>882</v>
      </c>
      <c r="AG3968" t="s">
        <v>761</v>
      </c>
      <c r="AH3968" t="s">
        <v>762</v>
      </c>
      <c r="AI3968" t="s">
        <v>883</v>
      </c>
      <c r="AJ3968">
        <v>207.62</v>
      </c>
      <c r="AK3968">
        <v>0</v>
      </c>
      <c r="AL3968">
        <v>0</v>
      </c>
      <c r="AM3968" t="s">
        <v>764</v>
      </c>
      <c r="AN3968" t="s">
        <v>764</v>
      </c>
      <c r="AO3968" t="s">
        <v>764</v>
      </c>
    </row>
    <row r="3969" spans="1:41" x14ac:dyDescent="0.35">
      <c r="A3969">
        <v>1027528</v>
      </c>
      <c r="B3969" t="s">
        <v>740</v>
      </c>
      <c r="C3969" t="s">
        <v>741</v>
      </c>
      <c r="D3969" t="s">
        <v>408</v>
      </c>
      <c r="E3969" t="s">
        <v>568</v>
      </c>
      <c r="F3969" t="s">
        <v>907</v>
      </c>
      <c r="G3969">
        <v>2021</v>
      </c>
      <c r="H3969">
        <v>1</v>
      </c>
      <c r="I3969" t="s">
        <v>858</v>
      </c>
      <c r="J3969" s="29">
        <v>44224</v>
      </c>
      <c r="K3969" t="s">
        <v>744</v>
      </c>
      <c r="L3969" t="s">
        <v>745</v>
      </c>
      <c r="M3969" t="s">
        <v>910</v>
      </c>
      <c r="N3969" t="s">
        <v>911</v>
      </c>
      <c r="O3969" t="s">
        <v>912</v>
      </c>
      <c r="P3969" t="s">
        <v>673</v>
      </c>
      <c r="Q3969" t="s">
        <v>749</v>
      </c>
      <c r="R3969" t="s">
        <v>561</v>
      </c>
      <c r="S3969" t="s">
        <v>1037</v>
      </c>
      <c r="T3969" t="s">
        <v>751</v>
      </c>
      <c r="U3969" t="s">
        <v>752</v>
      </c>
      <c r="V3969" t="s">
        <v>753</v>
      </c>
      <c r="W3969" t="s">
        <v>427</v>
      </c>
      <c r="X3969" t="s">
        <v>1179</v>
      </c>
      <c r="Y3969" t="s">
        <v>755</v>
      </c>
      <c r="Z3969" t="s">
        <v>380</v>
      </c>
      <c r="AA3969" t="s">
        <v>1175</v>
      </c>
      <c r="AB3969" t="s">
        <v>1176</v>
      </c>
      <c r="AC3969" t="s">
        <v>758</v>
      </c>
      <c r="AD3969" t="s">
        <v>1176</v>
      </c>
      <c r="AE3969" t="s">
        <v>562</v>
      </c>
      <c r="AF3969" t="s">
        <v>882</v>
      </c>
      <c r="AG3969" t="s">
        <v>761</v>
      </c>
      <c r="AH3969" t="s">
        <v>762</v>
      </c>
      <c r="AI3969" t="s">
        <v>883</v>
      </c>
      <c r="AJ3969">
        <v>4.26</v>
      </c>
      <c r="AK3969">
        <v>0</v>
      </c>
      <c r="AL3969">
        <v>0</v>
      </c>
      <c r="AM3969" t="s">
        <v>764</v>
      </c>
      <c r="AN3969" t="s">
        <v>764</v>
      </c>
      <c r="AO3969" t="s">
        <v>764</v>
      </c>
    </row>
    <row r="3970" spans="1:41" x14ac:dyDescent="0.35">
      <c r="A3970">
        <v>1720232</v>
      </c>
      <c r="B3970" t="s">
        <v>740</v>
      </c>
      <c r="C3970" t="s">
        <v>741</v>
      </c>
      <c r="D3970" t="s">
        <v>408</v>
      </c>
      <c r="E3970" t="s">
        <v>570</v>
      </c>
      <c r="F3970" t="s">
        <v>907</v>
      </c>
      <c r="G3970">
        <v>2021</v>
      </c>
      <c r="H3970">
        <v>1</v>
      </c>
      <c r="I3970" t="s">
        <v>858</v>
      </c>
      <c r="J3970" s="29">
        <v>44226</v>
      </c>
      <c r="K3970" t="s">
        <v>744</v>
      </c>
      <c r="L3970" t="s">
        <v>847</v>
      </c>
      <c r="M3970" t="s">
        <v>908</v>
      </c>
      <c r="N3970" t="s">
        <v>909</v>
      </c>
      <c r="O3970" t="s">
        <v>872</v>
      </c>
      <c r="P3970" t="s">
        <v>673</v>
      </c>
      <c r="Q3970" t="s">
        <v>749</v>
      </c>
      <c r="R3970" t="s">
        <v>561</v>
      </c>
      <c r="S3970" t="s">
        <v>1037</v>
      </c>
      <c r="T3970" t="s">
        <v>751</v>
      </c>
      <c r="U3970" t="s">
        <v>752</v>
      </c>
      <c r="V3970" t="s">
        <v>753</v>
      </c>
      <c r="W3970" t="s">
        <v>441</v>
      </c>
      <c r="X3970" t="s">
        <v>1199</v>
      </c>
      <c r="Y3970" t="s">
        <v>755</v>
      </c>
      <c r="Z3970" t="s">
        <v>380</v>
      </c>
      <c r="AA3970" t="s">
        <v>1175</v>
      </c>
      <c r="AB3970" t="s">
        <v>1176</v>
      </c>
      <c r="AC3970" t="s">
        <v>758</v>
      </c>
      <c r="AD3970" t="s">
        <v>1176</v>
      </c>
      <c r="AE3970" t="s">
        <v>562</v>
      </c>
      <c r="AF3970" t="s">
        <v>882</v>
      </c>
      <c r="AG3970" t="s">
        <v>761</v>
      </c>
      <c r="AH3970" t="s">
        <v>762</v>
      </c>
      <c r="AI3970" t="s">
        <v>883</v>
      </c>
      <c r="AJ3970">
        <v>1885.34</v>
      </c>
      <c r="AK3970">
        <v>0</v>
      </c>
      <c r="AL3970">
        <v>0</v>
      </c>
      <c r="AM3970" t="s">
        <v>764</v>
      </c>
      <c r="AN3970" t="s">
        <v>764</v>
      </c>
      <c r="AO3970" t="s">
        <v>764</v>
      </c>
    </row>
    <row r="3971" spans="1:41" x14ac:dyDescent="0.35">
      <c r="A3971">
        <v>1023882</v>
      </c>
      <c r="B3971" t="s">
        <v>740</v>
      </c>
      <c r="C3971" t="s">
        <v>741</v>
      </c>
      <c r="D3971" t="s">
        <v>408</v>
      </c>
      <c r="E3971" t="s">
        <v>559</v>
      </c>
      <c r="F3971" t="s">
        <v>907</v>
      </c>
      <c r="G3971">
        <v>2021</v>
      </c>
      <c r="H3971">
        <v>1</v>
      </c>
      <c r="I3971" t="s">
        <v>858</v>
      </c>
      <c r="J3971" s="29">
        <v>44224</v>
      </c>
      <c r="K3971" t="s">
        <v>744</v>
      </c>
      <c r="L3971" t="s">
        <v>745</v>
      </c>
      <c r="M3971" t="s">
        <v>910</v>
      </c>
      <c r="N3971" t="s">
        <v>911</v>
      </c>
      <c r="O3971" t="s">
        <v>912</v>
      </c>
      <c r="P3971" t="s">
        <v>673</v>
      </c>
      <c r="Q3971" t="s">
        <v>749</v>
      </c>
      <c r="R3971" t="s">
        <v>544</v>
      </c>
      <c r="S3971" t="s">
        <v>1038</v>
      </c>
      <c r="T3971" t="s">
        <v>751</v>
      </c>
      <c r="U3971" t="s">
        <v>752</v>
      </c>
      <c r="V3971" t="s">
        <v>753</v>
      </c>
      <c r="W3971" t="s">
        <v>469</v>
      </c>
      <c r="X3971" t="s">
        <v>1174</v>
      </c>
      <c r="Y3971" t="s">
        <v>755</v>
      </c>
      <c r="Z3971" t="s">
        <v>380</v>
      </c>
      <c r="AA3971" t="s">
        <v>1175</v>
      </c>
      <c r="AB3971" t="s">
        <v>1176</v>
      </c>
      <c r="AC3971" t="s">
        <v>758</v>
      </c>
      <c r="AD3971" t="s">
        <v>1176</v>
      </c>
      <c r="AE3971" t="s">
        <v>768</v>
      </c>
      <c r="AF3971" t="s">
        <v>882</v>
      </c>
      <c r="AG3971" t="s">
        <v>761</v>
      </c>
      <c r="AH3971" t="s">
        <v>762</v>
      </c>
      <c r="AI3971" t="s">
        <v>883</v>
      </c>
      <c r="AJ3971">
        <v>495.83</v>
      </c>
      <c r="AK3971">
        <v>0</v>
      </c>
      <c r="AL3971">
        <v>0</v>
      </c>
      <c r="AM3971" t="s">
        <v>764</v>
      </c>
      <c r="AN3971" t="s">
        <v>764</v>
      </c>
      <c r="AO3971" t="s">
        <v>764</v>
      </c>
    </row>
    <row r="3972" spans="1:41" x14ac:dyDescent="0.35">
      <c r="A3972">
        <v>1023882</v>
      </c>
      <c r="B3972" t="s">
        <v>740</v>
      </c>
      <c r="C3972" t="s">
        <v>741</v>
      </c>
      <c r="D3972" t="s">
        <v>408</v>
      </c>
      <c r="E3972" t="s">
        <v>559</v>
      </c>
      <c r="F3972" t="s">
        <v>907</v>
      </c>
      <c r="G3972">
        <v>2021</v>
      </c>
      <c r="H3972">
        <v>1</v>
      </c>
      <c r="I3972" t="s">
        <v>858</v>
      </c>
      <c r="J3972" s="29">
        <v>44224</v>
      </c>
      <c r="K3972" t="s">
        <v>744</v>
      </c>
      <c r="L3972" t="s">
        <v>745</v>
      </c>
      <c r="M3972" t="s">
        <v>910</v>
      </c>
      <c r="N3972" t="s">
        <v>911</v>
      </c>
      <c r="O3972" t="s">
        <v>912</v>
      </c>
      <c r="P3972" t="s">
        <v>673</v>
      </c>
      <c r="Q3972" t="s">
        <v>749</v>
      </c>
      <c r="R3972" t="s">
        <v>544</v>
      </c>
      <c r="S3972" t="s">
        <v>1038</v>
      </c>
      <c r="T3972" t="s">
        <v>751</v>
      </c>
      <c r="U3972" t="s">
        <v>752</v>
      </c>
      <c r="V3972" t="s">
        <v>753</v>
      </c>
      <c r="W3972" t="s">
        <v>469</v>
      </c>
      <c r="X3972" t="s">
        <v>1174</v>
      </c>
      <c r="Y3972" t="s">
        <v>755</v>
      </c>
      <c r="Z3972" t="s">
        <v>380</v>
      </c>
      <c r="AA3972" t="s">
        <v>1175</v>
      </c>
      <c r="AB3972" t="s">
        <v>1176</v>
      </c>
      <c r="AC3972" t="s">
        <v>758</v>
      </c>
      <c r="AD3972" t="s">
        <v>1176</v>
      </c>
      <c r="AE3972" t="s">
        <v>768</v>
      </c>
      <c r="AF3972" t="s">
        <v>882</v>
      </c>
      <c r="AG3972" t="s">
        <v>761</v>
      </c>
      <c r="AH3972" t="s">
        <v>762</v>
      </c>
      <c r="AI3972" t="s">
        <v>883</v>
      </c>
      <c r="AJ3972">
        <v>142.88</v>
      </c>
      <c r="AK3972">
        <v>0</v>
      </c>
      <c r="AL3972">
        <v>0</v>
      </c>
      <c r="AM3972" t="s">
        <v>764</v>
      </c>
      <c r="AN3972" t="s">
        <v>764</v>
      </c>
      <c r="AO3972" t="s">
        <v>764</v>
      </c>
    </row>
    <row r="3973" spans="1:41" x14ac:dyDescent="0.35">
      <c r="A3973">
        <v>1023882</v>
      </c>
      <c r="B3973" t="s">
        <v>740</v>
      </c>
      <c r="C3973" t="s">
        <v>741</v>
      </c>
      <c r="D3973" t="s">
        <v>408</v>
      </c>
      <c r="E3973" t="s">
        <v>559</v>
      </c>
      <c r="F3973" t="s">
        <v>907</v>
      </c>
      <c r="G3973">
        <v>2021</v>
      </c>
      <c r="H3973">
        <v>1</v>
      </c>
      <c r="I3973" t="s">
        <v>858</v>
      </c>
      <c r="J3973" s="29">
        <v>44223</v>
      </c>
      <c r="K3973" t="s">
        <v>744</v>
      </c>
      <c r="L3973" t="s">
        <v>769</v>
      </c>
      <c r="M3973" t="s">
        <v>918</v>
      </c>
      <c r="N3973" t="s">
        <v>919</v>
      </c>
      <c r="O3973" t="s">
        <v>920</v>
      </c>
      <c r="P3973" t="s">
        <v>673</v>
      </c>
      <c r="Q3973" t="s">
        <v>749</v>
      </c>
      <c r="R3973" t="s">
        <v>544</v>
      </c>
      <c r="S3973" t="s">
        <v>1038</v>
      </c>
      <c r="T3973" t="s">
        <v>751</v>
      </c>
      <c r="U3973" t="s">
        <v>752</v>
      </c>
      <c r="V3973" t="s">
        <v>753</v>
      </c>
      <c r="W3973" t="s">
        <v>469</v>
      </c>
      <c r="X3973" t="s">
        <v>1174</v>
      </c>
      <c r="Y3973" t="s">
        <v>755</v>
      </c>
      <c r="Z3973" t="s">
        <v>380</v>
      </c>
      <c r="AA3973" t="s">
        <v>1175</v>
      </c>
      <c r="AB3973" t="s">
        <v>1176</v>
      </c>
      <c r="AC3973" t="s">
        <v>758</v>
      </c>
      <c r="AD3973" t="s">
        <v>1176</v>
      </c>
      <c r="AE3973" t="s">
        <v>768</v>
      </c>
      <c r="AF3973" t="s">
        <v>882</v>
      </c>
      <c r="AG3973" t="s">
        <v>761</v>
      </c>
      <c r="AH3973" t="s">
        <v>762</v>
      </c>
      <c r="AI3973" t="s">
        <v>883</v>
      </c>
      <c r="AJ3973">
        <v>-1845.71</v>
      </c>
      <c r="AK3973">
        <v>0</v>
      </c>
      <c r="AL3973">
        <v>0</v>
      </c>
      <c r="AM3973" t="s">
        <v>764</v>
      </c>
      <c r="AN3973" t="s">
        <v>764</v>
      </c>
      <c r="AO3973" t="s">
        <v>764</v>
      </c>
    </row>
    <row r="3974" spans="1:41" x14ac:dyDescent="0.35">
      <c r="A3974">
        <v>1023877</v>
      </c>
      <c r="B3974" t="s">
        <v>740</v>
      </c>
      <c r="C3974" t="s">
        <v>741</v>
      </c>
      <c r="D3974" t="s">
        <v>408</v>
      </c>
      <c r="E3974" t="s">
        <v>554</v>
      </c>
      <c r="F3974" t="s">
        <v>907</v>
      </c>
      <c r="G3974">
        <v>2021</v>
      </c>
      <c r="H3974">
        <v>1</v>
      </c>
      <c r="I3974" t="s">
        <v>858</v>
      </c>
      <c r="J3974" s="29">
        <v>44224</v>
      </c>
      <c r="K3974" t="s">
        <v>744</v>
      </c>
      <c r="L3974" t="s">
        <v>745</v>
      </c>
      <c r="M3974" t="s">
        <v>910</v>
      </c>
      <c r="N3974" t="s">
        <v>911</v>
      </c>
      <c r="O3974" t="s">
        <v>912</v>
      </c>
      <c r="P3974" t="s">
        <v>673</v>
      </c>
      <c r="Q3974" t="s">
        <v>749</v>
      </c>
      <c r="R3974" t="s">
        <v>544</v>
      </c>
      <c r="S3974" t="s">
        <v>1038</v>
      </c>
      <c r="T3974" t="s">
        <v>751</v>
      </c>
      <c r="U3974" t="s">
        <v>752</v>
      </c>
      <c r="V3974" t="s">
        <v>753</v>
      </c>
      <c r="W3974" t="s">
        <v>435</v>
      </c>
      <c r="X3974" t="s">
        <v>1182</v>
      </c>
      <c r="Y3974" t="s">
        <v>755</v>
      </c>
      <c r="Z3974" t="s">
        <v>380</v>
      </c>
      <c r="AA3974" t="s">
        <v>1175</v>
      </c>
      <c r="AB3974" t="s">
        <v>1176</v>
      </c>
      <c r="AC3974" t="s">
        <v>758</v>
      </c>
      <c r="AD3974" t="s">
        <v>1176</v>
      </c>
      <c r="AE3974" t="s">
        <v>768</v>
      </c>
      <c r="AF3974" t="s">
        <v>882</v>
      </c>
      <c r="AG3974" t="s">
        <v>761</v>
      </c>
      <c r="AH3974" t="s">
        <v>762</v>
      </c>
      <c r="AI3974" t="s">
        <v>883</v>
      </c>
      <c r="AJ3974">
        <v>1564.15</v>
      </c>
      <c r="AK3974">
        <v>0</v>
      </c>
      <c r="AL3974">
        <v>0</v>
      </c>
      <c r="AM3974" t="s">
        <v>764</v>
      </c>
      <c r="AN3974" t="s">
        <v>764</v>
      </c>
      <c r="AO3974" t="s">
        <v>764</v>
      </c>
    </row>
    <row r="3975" spans="1:41" x14ac:dyDescent="0.35">
      <c r="A3975">
        <v>1023877</v>
      </c>
      <c r="B3975" t="s">
        <v>740</v>
      </c>
      <c r="C3975" t="s">
        <v>741</v>
      </c>
      <c r="D3975" t="s">
        <v>408</v>
      </c>
      <c r="E3975" t="s">
        <v>554</v>
      </c>
      <c r="F3975" t="s">
        <v>907</v>
      </c>
      <c r="G3975">
        <v>2021</v>
      </c>
      <c r="H3975">
        <v>1</v>
      </c>
      <c r="I3975" t="s">
        <v>858</v>
      </c>
      <c r="J3975" s="29">
        <v>44223</v>
      </c>
      <c r="K3975" t="s">
        <v>744</v>
      </c>
      <c r="L3975" t="s">
        <v>769</v>
      </c>
      <c r="M3975" t="s">
        <v>918</v>
      </c>
      <c r="N3975" t="s">
        <v>919</v>
      </c>
      <c r="O3975" t="s">
        <v>920</v>
      </c>
      <c r="P3975" t="s">
        <v>673</v>
      </c>
      <c r="Q3975" t="s">
        <v>749</v>
      </c>
      <c r="R3975" t="s">
        <v>544</v>
      </c>
      <c r="S3975" t="s">
        <v>1038</v>
      </c>
      <c r="T3975" t="s">
        <v>751</v>
      </c>
      <c r="U3975" t="s">
        <v>752</v>
      </c>
      <c r="V3975" t="s">
        <v>753</v>
      </c>
      <c r="W3975" t="s">
        <v>435</v>
      </c>
      <c r="X3975" t="s">
        <v>1182</v>
      </c>
      <c r="Y3975" t="s">
        <v>755</v>
      </c>
      <c r="Z3975" t="s">
        <v>380</v>
      </c>
      <c r="AA3975" t="s">
        <v>1175</v>
      </c>
      <c r="AB3975" t="s">
        <v>1176</v>
      </c>
      <c r="AC3975" t="s">
        <v>758</v>
      </c>
      <c r="AD3975" t="s">
        <v>1176</v>
      </c>
      <c r="AE3975" t="s">
        <v>768</v>
      </c>
      <c r="AF3975" t="s">
        <v>882</v>
      </c>
      <c r="AG3975" t="s">
        <v>761</v>
      </c>
      <c r="AH3975" t="s">
        <v>762</v>
      </c>
      <c r="AI3975" t="s">
        <v>883</v>
      </c>
      <c r="AJ3975">
        <v>-1076.75</v>
      </c>
      <c r="AK3975">
        <v>0</v>
      </c>
      <c r="AL3975">
        <v>0</v>
      </c>
      <c r="AM3975" t="s">
        <v>764</v>
      </c>
      <c r="AN3975" t="s">
        <v>764</v>
      </c>
      <c r="AO3975" t="s">
        <v>764</v>
      </c>
    </row>
    <row r="3976" spans="1:41" x14ac:dyDescent="0.35">
      <c r="A3976">
        <v>1023880</v>
      </c>
      <c r="B3976" t="s">
        <v>740</v>
      </c>
      <c r="C3976" t="s">
        <v>741</v>
      </c>
      <c r="D3976" t="s">
        <v>408</v>
      </c>
      <c r="E3976" t="s">
        <v>557</v>
      </c>
      <c r="F3976" t="s">
        <v>907</v>
      </c>
      <c r="G3976">
        <v>2021</v>
      </c>
      <c r="H3976">
        <v>1</v>
      </c>
      <c r="I3976" t="s">
        <v>858</v>
      </c>
      <c r="J3976" s="29">
        <v>44224</v>
      </c>
      <c r="K3976" t="s">
        <v>744</v>
      </c>
      <c r="L3976" t="s">
        <v>745</v>
      </c>
      <c r="M3976" t="s">
        <v>910</v>
      </c>
      <c r="N3976" t="s">
        <v>911</v>
      </c>
      <c r="O3976" t="s">
        <v>912</v>
      </c>
      <c r="P3976" t="s">
        <v>673</v>
      </c>
      <c r="Q3976" t="s">
        <v>749</v>
      </c>
      <c r="R3976" t="s">
        <v>544</v>
      </c>
      <c r="S3976" t="s">
        <v>1038</v>
      </c>
      <c r="T3976" t="s">
        <v>751</v>
      </c>
      <c r="U3976" t="s">
        <v>752</v>
      </c>
      <c r="V3976" t="s">
        <v>753</v>
      </c>
      <c r="W3976" t="s">
        <v>457</v>
      </c>
      <c r="X3976" t="s">
        <v>1181</v>
      </c>
      <c r="Y3976" t="s">
        <v>755</v>
      </c>
      <c r="Z3976" t="s">
        <v>380</v>
      </c>
      <c r="AA3976" t="s">
        <v>1175</v>
      </c>
      <c r="AB3976" t="s">
        <v>1176</v>
      </c>
      <c r="AC3976" t="s">
        <v>758</v>
      </c>
      <c r="AD3976" t="s">
        <v>1176</v>
      </c>
      <c r="AE3976" t="s">
        <v>768</v>
      </c>
      <c r="AF3976" t="s">
        <v>882</v>
      </c>
      <c r="AG3976" t="s">
        <v>761</v>
      </c>
      <c r="AH3976" t="s">
        <v>762</v>
      </c>
      <c r="AI3976" t="s">
        <v>883</v>
      </c>
      <c r="AJ3976">
        <v>800.72</v>
      </c>
      <c r="AK3976">
        <v>0</v>
      </c>
      <c r="AL3976">
        <v>0</v>
      </c>
      <c r="AM3976" t="s">
        <v>764</v>
      </c>
      <c r="AN3976" t="s">
        <v>764</v>
      </c>
      <c r="AO3976" t="s">
        <v>764</v>
      </c>
    </row>
    <row r="3977" spans="1:41" x14ac:dyDescent="0.35">
      <c r="A3977">
        <v>1023880</v>
      </c>
      <c r="B3977" t="s">
        <v>740</v>
      </c>
      <c r="C3977" t="s">
        <v>741</v>
      </c>
      <c r="D3977" t="s">
        <v>408</v>
      </c>
      <c r="E3977" t="s">
        <v>557</v>
      </c>
      <c r="F3977" t="s">
        <v>907</v>
      </c>
      <c r="G3977">
        <v>2021</v>
      </c>
      <c r="H3977">
        <v>1</v>
      </c>
      <c r="I3977" t="s">
        <v>858</v>
      </c>
      <c r="J3977" s="29">
        <v>44223</v>
      </c>
      <c r="K3977" t="s">
        <v>744</v>
      </c>
      <c r="L3977" t="s">
        <v>769</v>
      </c>
      <c r="M3977" t="s">
        <v>918</v>
      </c>
      <c r="N3977" t="s">
        <v>919</v>
      </c>
      <c r="O3977" t="s">
        <v>920</v>
      </c>
      <c r="P3977" t="s">
        <v>673</v>
      </c>
      <c r="Q3977" t="s">
        <v>749</v>
      </c>
      <c r="R3977" t="s">
        <v>544</v>
      </c>
      <c r="S3977" t="s">
        <v>1038</v>
      </c>
      <c r="T3977" t="s">
        <v>751</v>
      </c>
      <c r="U3977" t="s">
        <v>752</v>
      </c>
      <c r="V3977" t="s">
        <v>753</v>
      </c>
      <c r="W3977" t="s">
        <v>457</v>
      </c>
      <c r="X3977" t="s">
        <v>1181</v>
      </c>
      <c r="Y3977" t="s">
        <v>755</v>
      </c>
      <c r="Z3977" t="s">
        <v>380</v>
      </c>
      <c r="AA3977" t="s">
        <v>1175</v>
      </c>
      <c r="AB3977" t="s">
        <v>1176</v>
      </c>
      <c r="AC3977" t="s">
        <v>758</v>
      </c>
      <c r="AD3977" t="s">
        <v>1176</v>
      </c>
      <c r="AE3977" t="s">
        <v>768</v>
      </c>
      <c r="AF3977" t="s">
        <v>882</v>
      </c>
      <c r="AG3977" t="s">
        <v>761</v>
      </c>
      <c r="AH3977" t="s">
        <v>762</v>
      </c>
      <c r="AI3977" t="s">
        <v>883</v>
      </c>
      <c r="AJ3977">
        <v>-233.25</v>
      </c>
      <c r="AK3977">
        <v>0</v>
      </c>
      <c r="AL3977">
        <v>0</v>
      </c>
      <c r="AM3977" t="s">
        <v>764</v>
      </c>
      <c r="AN3977" t="s">
        <v>764</v>
      </c>
      <c r="AO3977" t="s">
        <v>764</v>
      </c>
    </row>
    <row r="3978" spans="1:41" x14ac:dyDescent="0.35">
      <c r="A3978">
        <v>1023879</v>
      </c>
      <c r="B3978" t="s">
        <v>740</v>
      </c>
      <c r="C3978" t="s">
        <v>741</v>
      </c>
      <c r="D3978" t="s">
        <v>408</v>
      </c>
      <c r="E3978" t="s">
        <v>556</v>
      </c>
      <c r="F3978" t="s">
        <v>907</v>
      </c>
      <c r="G3978">
        <v>2021</v>
      </c>
      <c r="H3978">
        <v>1</v>
      </c>
      <c r="I3978" t="s">
        <v>858</v>
      </c>
      <c r="J3978" s="29">
        <v>44224</v>
      </c>
      <c r="K3978" t="s">
        <v>744</v>
      </c>
      <c r="L3978" t="s">
        <v>745</v>
      </c>
      <c r="M3978" t="s">
        <v>910</v>
      </c>
      <c r="N3978" t="s">
        <v>911</v>
      </c>
      <c r="O3978" t="s">
        <v>912</v>
      </c>
      <c r="P3978" t="s">
        <v>673</v>
      </c>
      <c r="Q3978" t="s">
        <v>749</v>
      </c>
      <c r="R3978" t="s">
        <v>544</v>
      </c>
      <c r="S3978" t="s">
        <v>1038</v>
      </c>
      <c r="T3978" t="s">
        <v>751</v>
      </c>
      <c r="U3978" t="s">
        <v>752</v>
      </c>
      <c r="V3978" t="s">
        <v>753</v>
      </c>
      <c r="W3978" t="s">
        <v>451</v>
      </c>
      <c r="X3978" t="s">
        <v>1186</v>
      </c>
      <c r="Y3978" t="s">
        <v>755</v>
      </c>
      <c r="Z3978" t="s">
        <v>380</v>
      </c>
      <c r="AA3978" t="s">
        <v>1175</v>
      </c>
      <c r="AB3978" t="s">
        <v>1176</v>
      </c>
      <c r="AC3978" t="s">
        <v>758</v>
      </c>
      <c r="AD3978" t="s">
        <v>1176</v>
      </c>
      <c r="AE3978" t="s">
        <v>768</v>
      </c>
      <c r="AF3978" t="s">
        <v>882</v>
      </c>
      <c r="AG3978" t="s">
        <v>761</v>
      </c>
      <c r="AH3978" t="s">
        <v>762</v>
      </c>
      <c r="AI3978" t="s">
        <v>883</v>
      </c>
      <c r="AJ3978">
        <v>990.56</v>
      </c>
      <c r="AK3978">
        <v>0</v>
      </c>
      <c r="AL3978">
        <v>0</v>
      </c>
      <c r="AM3978" t="s">
        <v>764</v>
      </c>
      <c r="AN3978" t="s">
        <v>764</v>
      </c>
      <c r="AO3978" t="s">
        <v>764</v>
      </c>
    </row>
    <row r="3979" spans="1:41" x14ac:dyDescent="0.35">
      <c r="A3979">
        <v>1023879</v>
      </c>
      <c r="B3979" t="s">
        <v>740</v>
      </c>
      <c r="C3979" t="s">
        <v>741</v>
      </c>
      <c r="D3979" t="s">
        <v>408</v>
      </c>
      <c r="E3979" t="s">
        <v>556</v>
      </c>
      <c r="F3979" t="s">
        <v>907</v>
      </c>
      <c r="G3979">
        <v>2021</v>
      </c>
      <c r="H3979">
        <v>1</v>
      </c>
      <c r="I3979" t="s">
        <v>858</v>
      </c>
      <c r="J3979" s="29">
        <v>44223</v>
      </c>
      <c r="K3979" t="s">
        <v>744</v>
      </c>
      <c r="L3979" t="s">
        <v>769</v>
      </c>
      <c r="M3979" t="s">
        <v>918</v>
      </c>
      <c r="N3979" t="s">
        <v>919</v>
      </c>
      <c r="O3979" t="s">
        <v>920</v>
      </c>
      <c r="P3979" t="s">
        <v>673</v>
      </c>
      <c r="Q3979" t="s">
        <v>749</v>
      </c>
      <c r="R3979" t="s">
        <v>544</v>
      </c>
      <c r="S3979" t="s">
        <v>1038</v>
      </c>
      <c r="T3979" t="s">
        <v>751</v>
      </c>
      <c r="U3979" t="s">
        <v>752</v>
      </c>
      <c r="V3979" t="s">
        <v>753</v>
      </c>
      <c r="W3979" t="s">
        <v>451</v>
      </c>
      <c r="X3979" t="s">
        <v>1186</v>
      </c>
      <c r="Y3979" t="s">
        <v>755</v>
      </c>
      <c r="Z3979" t="s">
        <v>380</v>
      </c>
      <c r="AA3979" t="s">
        <v>1175</v>
      </c>
      <c r="AB3979" t="s">
        <v>1176</v>
      </c>
      <c r="AC3979" t="s">
        <v>758</v>
      </c>
      <c r="AD3979" t="s">
        <v>1176</v>
      </c>
      <c r="AE3979" t="s">
        <v>768</v>
      </c>
      <c r="AF3979" t="s">
        <v>882</v>
      </c>
      <c r="AG3979" t="s">
        <v>761</v>
      </c>
      <c r="AH3979" t="s">
        <v>762</v>
      </c>
      <c r="AI3979" t="s">
        <v>883</v>
      </c>
      <c r="AJ3979">
        <v>-567.20000000000005</v>
      </c>
      <c r="AK3979">
        <v>0</v>
      </c>
      <c r="AL3979">
        <v>0</v>
      </c>
      <c r="AM3979" t="s">
        <v>764</v>
      </c>
      <c r="AN3979" t="s">
        <v>764</v>
      </c>
      <c r="AO3979" t="s">
        <v>764</v>
      </c>
    </row>
    <row r="3980" spans="1:41" x14ac:dyDescent="0.35">
      <c r="A3980">
        <v>1023878</v>
      </c>
      <c r="B3980" t="s">
        <v>740</v>
      </c>
      <c r="C3980" t="s">
        <v>741</v>
      </c>
      <c r="D3980" t="s">
        <v>408</v>
      </c>
      <c r="E3980" t="s">
        <v>555</v>
      </c>
      <c r="F3980" t="s">
        <v>907</v>
      </c>
      <c r="G3980">
        <v>2021</v>
      </c>
      <c r="H3980">
        <v>1</v>
      </c>
      <c r="I3980" t="s">
        <v>858</v>
      </c>
      <c r="J3980" s="29">
        <v>44224</v>
      </c>
      <c r="K3980" t="s">
        <v>744</v>
      </c>
      <c r="L3980" t="s">
        <v>745</v>
      </c>
      <c r="M3980" t="s">
        <v>910</v>
      </c>
      <c r="N3980" t="s">
        <v>911</v>
      </c>
      <c r="O3980" t="s">
        <v>912</v>
      </c>
      <c r="P3980" t="s">
        <v>673</v>
      </c>
      <c r="Q3980" t="s">
        <v>749</v>
      </c>
      <c r="R3980" t="s">
        <v>544</v>
      </c>
      <c r="S3980" t="s">
        <v>1038</v>
      </c>
      <c r="T3980" t="s">
        <v>751</v>
      </c>
      <c r="U3980" t="s">
        <v>752</v>
      </c>
      <c r="V3980" t="s">
        <v>753</v>
      </c>
      <c r="W3980" t="s">
        <v>437</v>
      </c>
      <c r="X3980" t="s">
        <v>1184</v>
      </c>
      <c r="Y3980" t="s">
        <v>755</v>
      </c>
      <c r="Z3980" t="s">
        <v>380</v>
      </c>
      <c r="AA3980" t="s">
        <v>1175</v>
      </c>
      <c r="AB3980" t="s">
        <v>1176</v>
      </c>
      <c r="AC3980" t="s">
        <v>758</v>
      </c>
      <c r="AD3980" t="s">
        <v>1176</v>
      </c>
      <c r="AE3980" t="s">
        <v>768</v>
      </c>
      <c r="AF3980" t="s">
        <v>882</v>
      </c>
      <c r="AG3980" t="s">
        <v>761</v>
      </c>
      <c r="AH3980" t="s">
        <v>762</v>
      </c>
      <c r="AI3980" t="s">
        <v>883</v>
      </c>
      <c r="AJ3980">
        <v>257.76</v>
      </c>
      <c r="AK3980">
        <v>0</v>
      </c>
      <c r="AL3980">
        <v>0</v>
      </c>
      <c r="AM3980" t="s">
        <v>764</v>
      </c>
      <c r="AN3980" t="s">
        <v>764</v>
      </c>
      <c r="AO3980" t="s">
        <v>764</v>
      </c>
    </row>
    <row r="3981" spans="1:41" x14ac:dyDescent="0.35">
      <c r="A3981">
        <v>1023878</v>
      </c>
      <c r="B3981" t="s">
        <v>740</v>
      </c>
      <c r="C3981" t="s">
        <v>741</v>
      </c>
      <c r="D3981" t="s">
        <v>408</v>
      </c>
      <c r="E3981" t="s">
        <v>555</v>
      </c>
      <c r="F3981" t="s">
        <v>907</v>
      </c>
      <c r="G3981">
        <v>2021</v>
      </c>
      <c r="H3981">
        <v>1</v>
      </c>
      <c r="I3981" t="s">
        <v>858</v>
      </c>
      <c r="J3981" s="29">
        <v>44223</v>
      </c>
      <c r="K3981" t="s">
        <v>744</v>
      </c>
      <c r="L3981" t="s">
        <v>769</v>
      </c>
      <c r="M3981" t="s">
        <v>918</v>
      </c>
      <c r="N3981" t="s">
        <v>919</v>
      </c>
      <c r="O3981" t="s">
        <v>920</v>
      </c>
      <c r="P3981" t="s">
        <v>673</v>
      </c>
      <c r="Q3981" t="s">
        <v>749</v>
      </c>
      <c r="R3981" t="s">
        <v>544</v>
      </c>
      <c r="S3981" t="s">
        <v>1038</v>
      </c>
      <c r="T3981" t="s">
        <v>751</v>
      </c>
      <c r="U3981" t="s">
        <v>752</v>
      </c>
      <c r="V3981" t="s">
        <v>753</v>
      </c>
      <c r="W3981" t="s">
        <v>437</v>
      </c>
      <c r="X3981" t="s">
        <v>1184</v>
      </c>
      <c r="Y3981" t="s">
        <v>755</v>
      </c>
      <c r="Z3981" t="s">
        <v>380</v>
      </c>
      <c r="AA3981" t="s">
        <v>1175</v>
      </c>
      <c r="AB3981" t="s">
        <v>1176</v>
      </c>
      <c r="AC3981" t="s">
        <v>758</v>
      </c>
      <c r="AD3981" t="s">
        <v>1176</v>
      </c>
      <c r="AE3981" t="s">
        <v>768</v>
      </c>
      <c r="AF3981" t="s">
        <v>882</v>
      </c>
      <c r="AG3981" t="s">
        <v>761</v>
      </c>
      <c r="AH3981" t="s">
        <v>762</v>
      </c>
      <c r="AI3981" t="s">
        <v>883</v>
      </c>
      <c r="AJ3981">
        <v>-1674.87</v>
      </c>
      <c r="AK3981">
        <v>0</v>
      </c>
      <c r="AL3981">
        <v>0</v>
      </c>
      <c r="AM3981" t="s">
        <v>764</v>
      </c>
      <c r="AN3981" t="s">
        <v>764</v>
      </c>
      <c r="AO3981" t="s">
        <v>764</v>
      </c>
    </row>
    <row r="3982" spans="1:41" x14ac:dyDescent="0.35">
      <c r="A3982">
        <v>1023876</v>
      </c>
      <c r="B3982" t="s">
        <v>740</v>
      </c>
      <c r="C3982" t="s">
        <v>741</v>
      </c>
      <c r="D3982" t="s">
        <v>408</v>
      </c>
      <c r="E3982" t="s">
        <v>553</v>
      </c>
      <c r="F3982" t="s">
        <v>907</v>
      </c>
      <c r="G3982">
        <v>2021</v>
      </c>
      <c r="H3982">
        <v>1</v>
      </c>
      <c r="I3982" t="s">
        <v>858</v>
      </c>
      <c r="J3982" s="29">
        <v>44224</v>
      </c>
      <c r="K3982" t="s">
        <v>744</v>
      </c>
      <c r="L3982" t="s">
        <v>745</v>
      </c>
      <c r="M3982" t="s">
        <v>910</v>
      </c>
      <c r="N3982" t="s">
        <v>911</v>
      </c>
      <c r="O3982" t="s">
        <v>912</v>
      </c>
      <c r="P3982" t="s">
        <v>673</v>
      </c>
      <c r="Q3982" t="s">
        <v>749</v>
      </c>
      <c r="R3982" t="s">
        <v>544</v>
      </c>
      <c r="S3982" t="s">
        <v>1038</v>
      </c>
      <c r="T3982" t="s">
        <v>751</v>
      </c>
      <c r="U3982" t="s">
        <v>752</v>
      </c>
      <c r="V3982" t="s">
        <v>753</v>
      </c>
      <c r="W3982" t="s">
        <v>431</v>
      </c>
      <c r="X3982" t="s">
        <v>1185</v>
      </c>
      <c r="Y3982" t="s">
        <v>755</v>
      </c>
      <c r="Z3982" t="s">
        <v>380</v>
      </c>
      <c r="AA3982" t="s">
        <v>1175</v>
      </c>
      <c r="AB3982" t="s">
        <v>1176</v>
      </c>
      <c r="AC3982" t="s">
        <v>758</v>
      </c>
      <c r="AD3982" t="s">
        <v>1176</v>
      </c>
      <c r="AE3982" t="s">
        <v>768</v>
      </c>
      <c r="AF3982" t="s">
        <v>882</v>
      </c>
      <c r="AG3982" t="s">
        <v>761</v>
      </c>
      <c r="AH3982" t="s">
        <v>762</v>
      </c>
      <c r="AI3982" t="s">
        <v>883</v>
      </c>
      <c r="AJ3982">
        <v>320.2</v>
      </c>
      <c r="AK3982">
        <v>0</v>
      </c>
      <c r="AL3982">
        <v>0</v>
      </c>
      <c r="AM3982" t="s">
        <v>764</v>
      </c>
      <c r="AN3982" t="s">
        <v>764</v>
      </c>
      <c r="AO3982" t="s">
        <v>764</v>
      </c>
    </row>
    <row r="3983" spans="1:41" x14ac:dyDescent="0.35">
      <c r="A3983">
        <v>1023876</v>
      </c>
      <c r="B3983" t="s">
        <v>740</v>
      </c>
      <c r="C3983" t="s">
        <v>741</v>
      </c>
      <c r="D3983" t="s">
        <v>408</v>
      </c>
      <c r="E3983" t="s">
        <v>553</v>
      </c>
      <c r="F3983" t="s">
        <v>907</v>
      </c>
      <c r="G3983">
        <v>2021</v>
      </c>
      <c r="H3983">
        <v>1</v>
      </c>
      <c r="I3983" t="s">
        <v>858</v>
      </c>
      <c r="J3983" s="29">
        <v>44223</v>
      </c>
      <c r="K3983" t="s">
        <v>744</v>
      </c>
      <c r="L3983" t="s">
        <v>769</v>
      </c>
      <c r="M3983" t="s">
        <v>918</v>
      </c>
      <c r="N3983" t="s">
        <v>919</v>
      </c>
      <c r="O3983" t="s">
        <v>920</v>
      </c>
      <c r="P3983" t="s">
        <v>673</v>
      </c>
      <c r="Q3983" t="s">
        <v>749</v>
      </c>
      <c r="R3983" t="s">
        <v>544</v>
      </c>
      <c r="S3983" t="s">
        <v>1038</v>
      </c>
      <c r="T3983" t="s">
        <v>751</v>
      </c>
      <c r="U3983" t="s">
        <v>752</v>
      </c>
      <c r="V3983" t="s">
        <v>753</v>
      </c>
      <c r="W3983" t="s">
        <v>431</v>
      </c>
      <c r="X3983" t="s">
        <v>1185</v>
      </c>
      <c r="Y3983" t="s">
        <v>755</v>
      </c>
      <c r="Z3983" t="s">
        <v>380</v>
      </c>
      <c r="AA3983" t="s">
        <v>1175</v>
      </c>
      <c r="AB3983" t="s">
        <v>1176</v>
      </c>
      <c r="AC3983" t="s">
        <v>758</v>
      </c>
      <c r="AD3983" t="s">
        <v>1176</v>
      </c>
      <c r="AE3983" t="s">
        <v>768</v>
      </c>
      <c r="AF3983" t="s">
        <v>882</v>
      </c>
      <c r="AG3983" t="s">
        <v>761</v>
      </c>
      <c r="AH3983" t="s">
        <v>762</v>
      </c>
      <c r="AI3983" t="s">
        <v>883</v>
      </c>
      <c r="AJ3983">
        <v>-1790.08</v>
      </c>
      <c r="AK3983">
        <v>0</v>
      </c>
      <c r="AL3983">
        <v>0</v>
      </c>
      <c r="AM3983" t="s">
        <v>764</v>
      </c>
      <c r="AN3983" t="s">
        <v>764</v>
      </c>
      <c r="AO3983" t="s">
        <v>764</v>
      </c>
    </row>
    <row r="3984" spans="1:41" x14ac:dyDescent="0.35">
      <c r="A3984">
        <v>1023881</v>
      </c>
      <c r="B3984" t="s">
        <v>740</v>
      </c>
      <c r="C3984" t="s">
        <v>741</v>
      </c>
      <c r="D3984" t="s">
        <v>408</v>
      </c>
      <c r="E3984" t="s">
        <v>558</v>
      </c>
      <c r="F3984" t="s">
        <v>907</v>
      </c>
      <c r="G3984">
        <v>2021</v>
      </c>
      <c r="H3984">
        <v>1</v>
      </c>
      <c r="I3984" t="s">
        <v>858</v>
      </c>
      <c r="J3984" s="29">
        <v>44224</v>
      </c>
      <c r="K3984" t="s">
        <v>744</v>
      </c>
      <c r="L3984" t="s">
        <v>745</v>
      </c>
      <c r="M3984" t="s">
        <v>910</v>
      </c>
      <c r="N3984" t="s">
        <v>911</v>
      </c>
      <c r="O3984" t="s">
        <v>912</v>
      </c>
      <c r="P3984" t="s">
        <v>673</v>
      </c>
      <c r="Q3984" t="s">
        <v>749</v>
      </c>
      <c r="R3984" t="s">
        <v>544</v>
      </c>
      <c r="S3984" t="s">
        <v>1038</v>
      </c>
      <c r="T3984" t="s">
        <v>751</v>
      </c>
      <c r="U3984" t="s">
        <v>752</v>
      </c>
      <c r="V3984" t="s">
        <v>753</v>
      </c>
      <c r="W3984" t="s">
        <v>467</v>
      </c>
      <c r="X3984" t="s">
        <v>1177</v>
      </c>
      <c r="Y3984" t="s">
        <v>755</v>
      </c>
      <c r="Z3984" t="s">
        <v>380</v>
      </c>
      <c r="AA3984" t="s">
        <v>1175</v>
      </c>
      <c r="AB3984" t="s">
        <v>1176</v>
      </c>
      <c r="AC3984" t="s">
        <v>758</v>
      </c>
      <c r="AD3984" t="s">
        <v>1176</v>
      </c>
      <c r="AE3984" t="s">
        <v>768</v>
      </c>
      <c r="AF3984" t="s">
        <v>882</v>
      </c>
      <c r="AG3984" t="s">
        <v>761</v>
      </c>
      <c r="AH3984" t="s">
        <v>762</v>
      </c>
      <c r="AI3984" t="s">
        <v>883</v>
      </c>
      <c r="AJ3984">
        <v>117.1</v>
      </c>
      <c r="AK3984">
        <v>0</v>
      </c>
      <c r="AL3984">
        <v>0</v>
      </c>
      <c r="AM3984" t="s">
        <v>764</v>
      </c>
      <c r="AN3984" t="s">
        <v>764</v>
      </c>
      <c r="AO3984" t="s">
        <v>764</v>
      </c>
    </row>
    <row r="3985" spans="1:41" x14ac:dyDescent="0.35">
      <c r="A3985">
        <v>1023881</v>
      </c>
      <c r="B3985" t="s">
        <v>740</v>
      </c>
      <c r="C3985" t="s">
        <v>741</v>
      </c>
      <c r="D3985" t="s">
        <v>408</v>
      </c>
      <c r="E3985" t="s">
        <v>558</v>
      </c>
      <c r="F3985" t="s">
        <v>907</v>
      </c>
      <c r="G3985">
        <v>2021</v>
      </c>
      <c r="H3985">
        <v>1</v>
      </c>
      <c r="I3985" t="s">
        <v>858</v>
      </c>
      <c r="J3985" s="29">
        <v>44223</v>
      </c>
      <c r="K3985" t="s">
        <v>744</v>
      </c>
      <c r="L3985" t="s">
        <v>769</v>
      </c>
      <c r="M3985" t="s">
        <v>918</v>
      </c>
      <c r="N3985" t="s">
        <v>919</v>
      </c>
      <c r="O3985" t="s">
        <v>920</v>
      </c>
      <c r="P3985" t="s">
        <v>673</v>
      </c>
      <c r="Q3985" t="s">
        <v>749</v>
      </c>
      <c r="R3985" t="s">
        <v>544</v>
      </c>
      <c r="S3985" t="s">
        <v>1038</v>
      </c>
      <c r="T3985" t="s">
        <v>751</v>
      </c>
      <c r="U3985" t="s">
        <v>752</v>
      </c>
      <c r="V3985" t="s">
        <v>753</v>
      </c>
      <c r="W3985" t="s">
        <v>467</v>
      </c>
      <c r="X3985" t="s">
        <v>1177</v>
      </c>
      <c r="Y3985" t="s">
        <v>755</v>
      </c>
      <c r="Z3985" t="s">
        <v>380</v>
      </c>
      <c r="AA3985" t="s">
        <v>1175</v>
      </c>
      <c r="AB3985" t="s">
        <v>1176</v>
      </c>
      <c r="AC3985" t="s">
        <v>758</v>
      </c>
      <c r="AD3985" t="s">
        <v>1176</v>
      </c>
      <c r="AE3985" t="s">
        <v>768</v>
      </c>
      <c r="AF3985" t="s">
        <v>882</v>
      </c>
      <c r="AG3985" t="s">
        <v>761</v>
      </c>
      <c r="AH3985" t="s">
        <v>762</v>
      </c>
      <c r="AI3985" t="s">
        <v>883</v>
      </c>
      <c r="AJ3985">
        <v>-634.35</v>
      </c>
      <c r="AK3985">
        <v>0</v>
      </c>
      <c r="AL3985">
        <v>0</v>
      </c>
      <c r="AM3985" t="s">
        <v>764</v>
      </c>
      <c r="AN3985" t="s">
        <v>764</v>
      </c>
      <c r="AO3985" t="s">
        <v>764</v>
      </c>
    </row>
    <row r="3986" spans="1:41" x14ac:dyDescent="0.35">
      <c r="A3986">
        <v>1023875</v>
      </c>
      <c r="B3986" t="s">
        <v>740</v>
      </c>
      <c r="C3986" t="s">
        <v>741</v>
      </c>
      <c r="D3986" t="s">
        <v>408</v>
      </c>
      <c r="E3986" t="s">
        <v>552</v>
      </c>
      <c r="F3986" t="s">
        <v>907</v>
      </c>
      <c r="G3986">
        <v>2021</v>
      </c>
      <c r="H3986">
        <v>1</v>
      </c>
      <c r="I3986" t="s">
        <v>858</v>
      </c>
      <c r="J3986" s="29">
        <v>44224</v>
      </c>
      <c r="K3986" t="s">
        <v>744</v>
      </c>
      <c r="L3986" t="s">
        <v>745</v>
      </c>
      <c r="M3986" t="s">
        <v>910</v>
      </c>
      <c r="N3986" t="s">
        <v>911</v>
      </c>
      <c r="O3986" t="s">
        <v>912</v>
      </c>
      <c r="P3986" t="s">
        <v>673</v>
      </c>
      <c r="Q3986" t="s">
        <v>749</v>
      </c>
      <c r="R3986" t="s">
        <v>544</v>
      </c>
      <c r="S3986" t="s">
        <v>1038</v>
      </c>
      <c r="T3986" t="s">
        <v>751</v>
      </c>
      <c r="U3986" t="s">
        <v>752</v>
      </c>
      <c r="V3986" t="s">
        <v>753</v>
      </c>
      <c r="W3986" t="s">
        <v>429</v>
      </c>
      <c r="X3986" t="s">
        <v>1183</v>
      </c>
      <c r="Y3986" t="s">
        <v>755</v>
      </c>
      <c r="Z3986" t="s">
        <v>380</v>
      </c>
      <c r="AA3986" t="s">
        <v>1175</v>
      </c>
      <c r="AB3986" t="s">
        <v>1176</v>
      </c>
      <c r="AC3986" t="s">
        <v>758</v>
      </c>
      <c r="AD3986" t="s">
        <v>1176</v>
      </c>
      <c r="AE3986" t="s">
        <v>768</v>
      </c>
      <c r="AF3986" t="s">
        <v>882</v>
      </c>
      <c r="AG3986" t="s">
        <v>761</v>
      </c>
      <c r="AH3986" t="s">
        <v>762</v>
      </c>
      <c r="AI3986" t="s">
        <v>883</v>
      </c>
      <c r="AJ3986">
        <v>1877.99</v>
      </c>
      <c r="AK3986">
        <v>0</v>
      </c>
      <c r="AL3986">
        <v>0</v>
      </c>
      <c r="AM3986" t="s">
        <v>764</v>
      </c>
      <c r="AN3986" t="s">
        <v>764</v>
      </c>
      <c r="AO3986" t="s">
        <v>764</v>
      </c>
    </row>
    <row r="3987" spans="1:41" x14ac:dyDescent="0.35">
      <c r="A3987">
        <v>1023875</v>
      </c>
      <c r="B3987" t="s">
        <v>740</v>
      </c>
      <c r="C3987" t="s">
        <v>741</v>
      </c>
      <c r="D3987" t="s">
        <v>408</v>
      </c>
      <c r="E3987" t="s">
        <v>552</v>
      </c>
      <c r="F3987" t="s">
        <v>907</v>
      </c>
      <c r="G3987">
        <v>2021</v>
      </c>
      <c r="H3987">
        <v>1</v>
      </c>
      <c r="I3987" t="s">
        <v>858</v>
      </c>
      <c r="J3987" s="29">
        <v>44223</v>
      </c>
      <c r="K3987" t="s">
        <v>744</v>
      </c>
      <c r="L3987" t="s">
        <v>769</v>
      </c>
      <c r="M3987" t="s">
        <v>918</v>
      </c>
      <c r="N3987" t="s">
        <v>919</v>
      </c>
      <c r="O3987" t="s">
        <v>920</v>
      </c>
      <c r="P3987" t="s">
        <v>673</v>
      </c>
      <c r="Q3987" t="s">
        <v>749</v>
      </c>
      <c r="R3987" t="s">
        <v>544</v>
      </c>
      <c r="S3987" t="s">
        <v>1038</v>
      </c>
      <c r="T3987" t="s">
        <v>751</v>
      </c>
      <c r="U3987" t="s">
        <v>752</v>
      </c>
      <c r="V3987" t="s">
        <v>753</v>
      </c>
      <c r="W3987" t="s">
        <v>429</v>
      </c>
      <c r="X3987" t="s">
        <v>1183</v>
      </c>
      <c r="Y3987" t="s">
        <v>755</v>
      </c>
      <c r="Z3987" t="s">
        <v>380</v>
      </c>
      <c r="AA3987" t="s">
        <v>1175</v>
      </c>
      <c r="AB3987" t="s">
        <v>1176</v>
      </c>
      <c r="AC3987" t="s">
        <v>758</v>
      </c>
      <c r="AD3987" t="s">
        <v>1176</v>
      </c>
      <c r="AE3987" t="s">
        <v>768</v>
      </c>
      <c r="AF3987" t="s">
        <v>882</v>
      </c>
      <c r="AG3987" t="s">
        <v>761</v>
      </c>
      <c r="AH3987" t="s">
        <v>762</v>
      </c>
      <c r="AI3987" t="s">
        <v>883</v>
      </c>
      <c r="AJ3987">
        <v>-122.21</v>
      </c>
      <c r="AK3987">
        <v>0</v>
      </c>
      <c r="AL3987">
        <v>0</v>
      </c>
      <c r="AM3987" t="s">
        <v>764</v>
      </c>
      <c r="AN3987" t="s">
        <v>764</v>
      </c>
      <c r="AO3987" t="s">
        <v>764</v>
      </c>
    </row>
    <row r="3988" spans="1:41" x14ac:dyDescent="0.35">
      <c r="A3988">
        <v>1023874</v>
      </c>
      <c r="B3988" t="s">
        <v>740</v>
      </c>
      <c r="C3988" t="s">
        <v>741</v>
      </c>
      <c r="D3988" t="s">
        <v>408</v>
      </c>
      <c r="E3988" t="s">
        <v>551</v>
      </c>
      <c r="F3988" t="s">
        <v>907</v>
      </c>
      <c r="G3988">
        <v>2021</v>
      </c>
      <c r="H3988">
        <v>1</v>
      </c>
      <c r="I3988" t="s">
        <v>858</v>
      </c>
      <c r="J3988" s="29">
        <v>44224</v>
      </c>
      <c r="K3988" t="s">
        <v>744</v>
      </c>
      <c r="L3988" t="s">
        <v>745</v>
      </c>
      <c r="M3988" t="s">
        <v>910</v>
      </c>
      <c r="N3988" t="s">
        <v>911</v>
      </c>
      <c r="O3988" t="s">
        <v>912</v>
      </c>
      <c r="P3988" t="s">
        <v>673</v>
      </c>
      <c r="Q3988" t="s">
        <v>749</v>
      </c>
      <c r="R3988" t="s">
        <v>544</v>
      </c>
      <c r="S3988" t="s">
        <v>1038</v>
      </c>
      <c r="T3988" t="s">
        <v>751</v>
      </c>
      <c r="U3988" t="s">
        <v>752</v>
      </c>
      <c r="V3988" t="s">
        <v>753</v>
      </c>
      <c r="W3988" t="s">
        <v>409</v>
      </c>
      <c r="X3988" t="s">
        <v>1180</v>
      </c>
      <c r="Y3988" t="s">
        <v>755</v>
      </c>
      <c r="Z3988" t="s">
        <v>380</v>
      </c>
      <c r="AA3988" t="s">
        <v>1175</v>
      </c>
      <c r="AB3988" t="s">
        <v>1176</v>
      </c>
      <c r="AC3988" t="s">
        <v>758</v>
      </c>
      <c r="AD3988" t="s">
        <v>1176</v>
      </c>
      <c r="AE3988" t="s">
        <v>768</v>
      </c>
      <c r="AF3988" t="s">
        <v>882</v>
      </c>
      <c r="AG3988" t="s">
        <v>761</v>
      </c>
      <c r="AH3988" t="s">
        <v>762</v>
      </c>
      <c r="AI3988" t="s">
        <v>883</v>
      </c>
      <c r="AJ3988">
        <v>472.38</v>
      </c>
      <c r="AK3988">
        <v>0</v>
      </c>
      <c r="AL3988">
        <v>0</v>
      </c>
      <c r="AM3988" t="s">
        <v>764</v>
      </c>
      <c r="AN3988" t="s">
        <v>764</v>
      </c>
      <c r="AO3988" t="s">
        <v>764</v>
      </c>
    </row>
    <row r="3989" spans="1:41" x14ac:dyDescent="0.35">
      <c r="A3989">
        <v>1023874</v>
      </c>
      <c r="B3989" t="s">
        <v>740</v>
      </c>
      <c r="C3989" t="s">
        <v>741</v>
      </c>
      <c r="D3989" t="s">
        <v>408</v>
      </c>
      <c r="E3989" t="s">
        <v>551</v>
      </c>
      <c r="F3989" t="s">
        <v>907</v>
      </c>
      <c r="G3989">
        <v>2021</v>
      </c>
      <c r="H3989">
        <v>1</v>
      </c>
      <c r="I3989" t="s">
        <v>858</v>
      </c>
      <c r="J3989" s="29">
        <v>44223</v>
      </c>
      <c r="K3989" t="s">
        <v>744</v>
      </c>
      <c r="L3989" t="s">
        <v>769</v>
      </c>
      <c r="M3989" t="s">
        <v>918</v>
      </c>
      <c r="N3989" t="s">
        <v>919</v>
      </c>
      <c r="O3989" t="s">
        <v>920</v>
      </c>
      <c r="P3989" t="s">
        <v>673</v>
      </c>
      <c r="Q3989" t="s">
        <v>749</v>
      </c>
      <c r="R3989" t="s">
        <v>544</v>
      </c>
      <c r="S3989" t="s">
        <v>1038</v>
      </c>
      <c r="T3989" t="s">
        <v>751</v>
      </c>
      <c r="U3989" t="s">
        <v>752</v>
      </c>
      <c r="V3989" t="s">
        <v>753</v>
      </c>
      <c r="W3989" t="s">
        <v>409</v>
      </c>
      <c r="X3989" t="s">
        <v>1180</v>
      </c>
      <c r="Y3989" t="s">
        <v>755</v>
      </c>
      <c r="Z3989" t="s">
        <v>380</v>
      </c>
      <c r="AA3989" t="s">
        <v>1175</v>
      </c>
      <c r="AB3989" t="s">
        <v>1176</v>
      </c>
      <c r="AC3989" t="s">
        <v>758</v>
      </c>
      <c r="AD3989" t="s">
        <v>1176</v>
      </c>
      <c r="AE3989" t="s">
        <v>768</v>
      </c>
      <c r="AF3989" t="s">
        <v>882</v>
      </c>
      <c r="AG3989" t="s">
        <v>761</v>
      </c>
      <c r="AH3989" t="s">
        <v>762</v>
      </c>
      <c r="AI3989" t="s">
        <v>883</v>
      </c>
      <c r="AJ3989">
        <v>-733.68</v>
      </c>
      <c r="AK3989">
        <v>0</v>
      </c>
      <c r="AL3989">
        <v>0</v>
      </c>
      <c r="AM3989" t="s">
        <v>764</v>
      </c>
      <c r="AN3989" t="s">
        <v>764</v>
      </c>
      <c r="AO3989" t="s">
        <v>764</v>
      </c>
    </row>
    <row r="3990" spans="1:41" x14ac:dyDescent="0.35">
      <c r="A3990">
        <v>1021427</v>
      </c>
      <c r="B3990" t="s">
        <v>740</v>
      </c>
      <c r="C3990" t="s">
        <v>741</v>
      </c>
      <c r="D3990" t="s">
        <v>408</v>
      </c>
      <c r="E3990" t="s">
        <v>541</v>
      </c>
      <c r="F3990" t="s">
        <v>907</v>
      </c>
      <c r="G3990">
        <v>2021</v>
      </c>
      <c r="H3990">
        <v>1</v>
      </c>
      <c r="I3990" t="s">
        <v>858</v>
      </c>
      <c r="J3990" s="29">
        <v>44224</v>
      </c>
      <c r="K3990" t="s">
        <v>744</v>
      </c>
      <c r="L3990" t="s">
        <v>745</v>
      </c>
      <c r="M3990" t="s">
        <v>910</v>
      </c>
      <c r="N3990" t="s">
        <v>911</v>
      </c>
      <c r="O3990" t="s">
        <v>912</v>
      </c>
      <c r="P3990" t="s">
        <v>673</v>
      </c>
      <c r="Q3990" t="s">
        <v>749</v>
      </c>
      <c r="R3990" t="s">
        <v>514</v>
      </c>
      <c r="S3990" t="s">
        <v>1039</v>
      </c>
      <c r="T3990" t="s">
        <v>751</v>
      </c>
      <c r="U3990" t="s">
        <v>752</v>
      </c>
      <c r="V3990" t="s">
        <v>753</v>
      </c>
      <c r="W3990" t="s">
        <v>467</v>
      </c>
      <c r="X3990" t="s">
        <v>1177</v>
      </c>
      <c r="Y3990" t="s">
        <v>755</v>
      </c>
      <c r="Z3990" t="s">
        <v>380</v>
      </c>
      <c r="AA3990" t="s">
        <v>1175</v>
      </c>
      <c r="AB3990" t="s">
        <v>1176</v>
      </c>
      <c r="AC3990" t="s">
        <v>758</v>
      </c>
      <c r="AD3990" t="s">
        <v>1176</v>
      </c>
      <c r="AE3990" t="s">
        <v>247</v>
      </c>
      <c r="AF3990" t="s">
        <v>882</v>
      </c>
      <c r="AG3990" t="s">
        <v>761</v>
      </c>
      <c r="AH3990" t="s">
        <v>762</v>
      </c>
      <c r="AI3990" t="s">
        <v>883</v>
      </c>
      <c r="AJ3990">
        <v>0.47</v>
      </c>
      <c r="AK3990">
        <v>0</v>
      </c>
      <c r="AL3990">
        <v>0</v>
      </c>
      <c r="AM3990" t="s">
        <v>764</v>
      </c>
      <c r="AN3990" t="s">
        <v>764</v>
      </c>
      <c r="AO3990" t="s">
        <v>764</v>
      </c>
    </row>
    <row r="3991" spans="1:41" x14ac:dyDescent="0.35">
      <c r="A3991">
        <v>1021427</v>
      </c>
      <c r="B3991" t="s">
        <v>740</v>
      </c>
      <c r="C3991" t="s">
        <v>741</v>
      </c>
      <c r="D3991" t="s">
        <v>408</v>
      </c>
      <c r="E3991" t="s">
        <v>541</v>
      </c>
      <c r="F3991" t="s">
        <v>907</v>
      </c>
      <c r="G3991">
        <v>2021</v>
      </c>
      <c r="H3991">
        <v>1</v>
      </c>
      <c r="I3991" t="s">
        <v>858</v>
      </c>
      <c r="J3991" s="29">
        <v>44226</v>
      </c>
      <c r="K3991" t="s">
        <v>744</v>
      </c>
      <c r="L3991" t="s">
        <v>847</v>
      </c>
      <c r="M3991" t="s">
        <v>908</v>
      </c>
      <c r="N3991" t="s">
        <v>909</v>
      </c>
      <c r="O3991" t="s">
        <v>872</v>
      </c>
      <c r="P3991" t="s">
        <v>673</v>
      </c>
      <c r="Q3991" t="s">
        <v>749</v>
      </c>
      <c r="R3991" t="s">
        <v>514</v>
      </c>
      <c r="S3991" t="s">
        <v>1039</v>
      </c>
      <c r="T3991" t="s">
        <v>751</v>
      </c>
      <c r="U3991" t="s">
        <v>752</v>
      </c>
      <c r="V3991" t="s">
        <v>753</v>
      </c>
      <c r="W3991" t="s">
        <v>467</v>
      </c>
      <c r="X3991" t="s">
        <v>1177</v>
      </c>
      <c r="Y3991" t="s">
        <v>755</v>
      </c>
      <c r="Z3991" t="s">
        <v>380</v>
      </c>
      <c r="AA3991" t="s">
        <v>1175</v>
      </c>
      <c r="AB3991" t="s">
        <v>1176</v>
      </c>
      <c r="AC3991" t="s">
        <v>758</v>
      </c>
      <c r="AD3991" t="s">
        <v>1176</v>
      </c>
      <c r="AE3991" t="s">
        <v>247</v>
      </c>
      <c r="AF3991" t="s">
        <v>882</v>
      </c>
      <c r="AG3991" t="s">
        <v>761</v>
      </c>
      <c r="AH3991" t="s">
        <v>762</v>
      </c>
      <c r="AI3991" t="s">
        <v>883</v>
      </c>
      <c r="AJ3991">
        <v>7.24</v>
      </c>
      <c r="AK3991">
        <v>0</v>
      </c>
      <c r="AL3991">
        <v>0</v>
      </c>
      <c r="AM3991" t="s">
        <v>764</v>
      </c>
      <c r="AN3991" t="s">
        <v>764</v>
      </c>
      <c r="AO3991" t="s">
        <v>764</v>
      </c>
    </row>
    <row r="3992" spans="1:41" x14ac:dyDescent="0.35">
      <c r="A3992">
        <v>1021428</v>
      </c>
      <c r="B3992" t="s">
        <v>740</v>
      </c>
      <c r="C3992" t="s">
        <v>741</v>
      </c>
      <c r="D3992" t="s">
        <v>408</v>
      </c>
      <c r="E3992" t="s">
        <v>542</v>
      </c>
      <c r="F3992" t="s">
        <v>907</v>
      </c>
      <c r="G3992">
        <v>2021</v>
      </c>
      <c r="H3992">
        <v>1</v>
      </c>
      <c r="I3992" t="s">
        <v>858</v>
      </c>
      <c r="J3992" s="29">
        <v>44224</v>
      </c>
      <c r="K3992" t="s">
        <v>744</v>
      </c>
      <c r="L3992" t="s">
        <v>745</v>
      </c>
      <c r="M3992" t="s">
        <v>910</v>
      </c>
      <c r="N3992" t="s">
        <v>911</v>
      </c>
      <c r="O3992" t="s">
        <v>912</v>
      </c>
      <c r="P3992" t="s">
        <v>673</v>
      </c>
      <c r="Q3992" t="s">
        <v>749</v>
      </c>
      <c r="R3992" t="s">
        <v>514</v>
      </c>
      <c r="S3992" t="s">
        <v>1039</v>
      </c>
      <c r="T3992" t="s">
        <v>751</v>
      </c>
      <c r="U3992" t="s">
        <v>752</v>
      </c>
      <c r="V3992" t="s">
        <v>753</v>
      </c>
      <c r="W3992" t="s">
        <v>469</v>
      </c>
      <c r="X3992" t="s">
        <v>1174</v>
      </c>
      <c r="Y3992" t="s">
        <v>755</v>
      </c>
      <c r="Z3992" t="s">
        <v>380</v>
      </c>
      <c r="AA3992" t="s">
        <v>1175</v>
      </c>
      <c r="AB3992" t="s">
        <v>1176</v>
      </c>
      <c r="AC3992" t="s">
        <v>758</v>
      </c>
      <c r="AD3992" t="s">
        <v>1176</v>
      </c>
      <c r="AE3992" t="s">
        <v>247</v>
      </c>
      <c r="AF3992" t="s">
        <v>882</v>
      </c>
      <c r="AG3992" t="s">
        <v>761</v>
      </c>
      <c r="AH3992" t="s">
        <v>762</v>
      </c>
      <c r="AI3992" t="s">
        <v>883</v>
      </c>
      <c r="AJ3992">
        <v>12.47</v>
      </c>
      <c r="AK3992">
        <v>0</v>
      </c>
      <c r="AL3992">
        <v>0</v>
      </c>
      <c r="AM3992" t="s">
        <v>764</v>
      </c>
      <c r="AN3992" t="s">
        <v>764</v>
      </c>
      <c r="AO3992" t="s">
        <v>764</v>
      </c>
    </row>
    <row r="3993" spans="1:41" x14ac:dyDescent="0.35">
      <c r="A3993">
        <v>1021428</v>
      </c>
      <c r="B3993" t="s">
        <v>740</v>
      </c>
      <c r="C3993" t="s">
        <v>741</v>
      </c>
      <c r="D3993" t="s">
        <v>408</v>
      </c>
      <c r="E3993" t="s">
        <v>542</v>
      </c>
      <c r="F3993" t="s">
        <v>907</v>
      </c>
      <c r="G3993">
        <v>2021</v>
      </c>
      <c r="H3993">
        <v>1</v>
      </c>
      <c r="I3993" t="s">
        <v>858</v>
      </c>
      <c r="J3993" s="29">
        <v>44226</v>
      </c>
      <c r="K3993" t="s">
        <v>744</v>
      </c>
      <c r="L3993" t="s">
        <v>847</v>
      </c>
      <c r="M3993" t="s">
        <v>908</v>
      </c>
      <c r="N3993" t="s">
        <v>909</v>
      </c>
      <c r="O3993" t="s">
        <v>872</v>
      </c>
      <c r="P3993" t="s">
        <v>673</v>
      </c>
      <c r="Q3993" t="s">
        <v>749</v>
      </c>
      <c r="R3993" t="s">
        <v>514</v>
      </c>
      <c r="S3993" t="s">
        <v>1039</v>
      </c>
      <c r="T3993" t="s">
        <v>751</v>
      </c>
      <c r="U3993" t="s">
        <v>752</v>
      </c>
      <c r="V3993" t="s">
        <v>753</v>
      </c>
      <c r="W3993" t="s">
        <v>469</v>
      </c>
      <c r="X3993" t="s">
        <v>1174</v>
      </c>
      <c r="Y3993" t="s">
        <v>755</v>
      </c>
      <c r="Z3993" t="s">
        <v>380</v>
      </c>
      <c r="AA3993" t="s">
        <v>1175</v>
      </c>
      <c r="AB3993" t="s">
        <v>1176</v>
      </c>
      <c r="AC3993" t="s">
        <v>758</v>
      </c>
      <c r="AD3993" t="s">
        <v>1176</v>
      </c>
      <c r="AE3993" t="s">
        <v>247</v>
      </c>
      <c r="AF3993" t="s">
        <v>882</v>
      </c>
      <c r="AG3993" t="s">
        <v>761</v>
      </c>
      <c r="AH3993" t="s">
        <v>762</v>
      </c>
      <c r="AI3993" t="s">
        <v>883</v>
      </c>
      <c r="AJ3993">
        <v>312.69</v>
      </c>
      <c r="AK3993">
        <v>0</v>
      </c>
      <c r="AL3993">
        <v>0</v>
      </c>
      <c r="AM3993" t="s">
        <v>764</v>
      </c>
      <c r="AN3993" t="s">
        <v>764</v>
      </c>
      <c r="AO3993" t="s">
        <v>764</v>
      </c>
    </row>
    <row r="3994" spans="1:41" x14ac:dyDescent="0.35">
      <c r="A3994">
        <v>1021426</v>
      </c>
      <c r="B3994" t="s">
        <v>740</v>
      </c>
      <c r="C3994" t="s">
        <v>741</v>
      </c>
      <c r="D3994" t="s">
        <v>408</v>
      </c>
      <c r="E3994" t="s">
        <v>537</v>
      </c>
      <c r="F3994" t="s">
        <v>907</v>
      </c>
      <c r="G3994">
        <v>2021</v>
      </c>
      <c r="H3994">
        <v>1</v>
      </c>
      <c r="I3994" t="s">
        <v>858</v>
      </c>
      <c r="J3994" s="29">
        <v>44226</v>
      </c>
      <c r="K3994" t="s">
        <v>744</v>
      </c>
      <c r="L3994" t="s">
        <v>847</v>
      </c>
      <c r="M3994" t="s">
        <v>908</v>
      </c>
      <c r="N3994" t="s">
        <v>909</v>
      </c>
      <c r="O3994" t="s">
        <v>872</v>
      </c>
      <c r="P3994" t="s">
        <v>673</v>
      </c>
      <c r="Q3994" t="s">
        <v>749</v>
      </c>
      <c r="R3994" t="s">
        <v>514</v>
      </c>
      <c r="S3994" t="s">
        <v>1039</v>
      </c>
      <c r="T3994" t="s">
        <v>751</v>
      </c>
      <c r="U3994" t="s">
        <v>752</v>
      </c>
      <c r="V3994" t="s">
        <v>753</v>
      </c>
      <c r="W3994" t="s">
        <v>459</v>
      </c>
      <c r="X3994" t="s">
        <v>1187</v>
      </c>
      <c r="Y3994" t="s">
        <v>755</v>
      </c>
      <c r="Z3994" t="s">
        <v>380</v>
      </c>
      <c r="AA3994" t="s">
        <v>1175</v>
      </c>
      <c r="AB3994" t="s">
        <v>1176</v>
      </c>
      <c r="AC3994" t="s">
        <v>758</v>
      </c>
      <c r="AD3994" t="s">
        <v>1176</v>
      </c>
      <c r="AE3994" t="s">
        <v>247</v>
      </c>
      <c r="AF3994" t="s">
        <v>882</v>
      </c>
      <c r="AG3994" t="s">
        <v>761</v>
      </c>
      <c r="AH3994" t="s">
        <v>762</v>
      </c>
      <c r="AI3994" t="s">
        <v>883</v>
      </c>
      <c r="AJ3994">
        <v>22</v>
      </c>
      <c r="AK3994">
        <v>0</v>
      </c>
      <c r="AL3994">
        <v>0</v>
      </c>
      <c r="AM3994" t="s">
        <v>764</v>
      </c>
      <c r="AN3994" t="s">
        <v>764</v>
      </c>
      <c r="AO3994" t="s">
        <v>764</v>
      </c>
    </row>
    <row r="3995" spans="1:41" x14ac:dyDescent="0.35">
      <c r="A3995">
        <v>1021425</v>
      </c>
      <c r="B3995" t="s">
        <v>740</v>
      </c>
      <c r="C3995" t="s">
        <v>741</v>
      </c>
      <c r="D3995" t="s">
        <v>408</v>
      </c>
      <c r="E3995" t="s">
        <v>534</v>
      </c>
      <c r="F3995" t="s">
        <v>907</v>
      </c>
      <c r="G3995">
        <v>2021</v>
      </c>
      <c r="H3995">
        <v>1</v>
      </c>
      <c r="I3995" t="s">
        <v>858</v>
      </c>
      <c r="J3995" s="29">
        <v>44226</v>
      </c>
      <c r="K3995" t="s">
        <v>744</v>
      </c>
      <c r="L3995" t="s">
        <v>847</v>
      </c>
      <c r="M3995" t="s">
        <v>908</v>
      </c>
      <c r="N3995" t="s">
        <v>909</v>
      </c>
      <c r="O3995" t="s">
        <v>872</v>
      </c>
      <c r="P3995" t="s">
        <v>673</v>
      </c>
      <c r="Q3995" t="s">
        <v>749</v>
      </c>
      <c r="R3995" t="s">
        <v>514</v>
      </c>
      <c r="S3995" t="s">
        <v>1039</v>
      </c>
      <c r="T3995" t="s">
        <v>751</v>
      </c>
      <c r="U3995" t="s">
        <v>752</v>
      </c>
      <c r="V3995" t="s">
        <v>753</v>
      </c>
      <c r="W3995" t="s">
        <v>453</v>
      </c>
      <c r="X3995" t="s">
        <v>1188</v>
      </c>
      <c r="Y3995" t="s">
        <v>755</v>
      </c>
      <c r="Z3995" t="s">
        <v>380</v>
      </c>
      <c r="AA3995" t="s">
        <v>1175</v>
      </c>
      <c r="AB3995" t="s">
        <v>1176</v>
      </c>
      <c r="AC3995" t="s">
        <v>758</v>
      </c>
      <c r="AD3995" t="s">
        <v>1176</v>
      </c>
      <c r="AE3995" t="s">
        <v>247</v>
      </c>
      <c r="AF3995" t="s">
        <v>882</v>
      </c>
      <c r="AG3995" t="s">
        <v>761</v>
      </c>
      <c r="AH3995" t="s">
        <v>762</v>
      </c>
      <c r="AI3995" t="s">
        <v>883</v>
      </c>
      <c r="AJ3995">
        <v>2317.33</v>
      </c>
      <c r="AK3995">
        <v>0</v>
      </c>
      <c r="AL3995">
        <v>0</v>
      </c>
      <c r="AM3995" t="s">
        <v>764</v>
      </c>
      <c r="AN3995" t="s">
        <v>764</v>
      </c>
      <c r="AO3995" t="s">
        <v>764</v>
      </c>
    </row>
    <row r="3996" spans="1:41" x14ac:dyDescent="0.35">
      <c r="A3996">
        <v>1021424</v>
      </c>
      <c r="B3996" t="s">
        <v>740</v>
      </c>
      <c r="C3996" t="s">
        <v>741</v>
      </c>
      <c r="D3996" t="s">
        <v>408</v>
      </c>
      <c r="E3996" t="s">
        <v>526</v>
      </c>
      <c r="F3996" t="s">
        <v>907</v>
      </c>
      <c r="G3996">
        <v>2021</v>
      </c>
      <c r="H3996">
        <v>1</v>
      </c>
      <c r="I3996" t="s">
        <v>858</v>
      </c>
      <c r="J3996" s="29">
        <v>44224</v>
      </c>
      <c r="K3996" t="s">
        <v>744</v>
      </c>
      <c r="L3996" t="s">
        <v>745</v>
      </c>
      <c r="M3996" t="s">
        <v>910</v>
      </c>
      <c r="N3996" t="s">
        <v>911</v>
      </c>
      <c r="O3996" t="s">
        <v>912</v>
      </c>
      <c r="P3996" t="s">
        <v>673</v>
      </c>
      <c r="Q3996" t="s">
        <v>749</v>
      </c>
      <c r="R3996" t="s">
        <v>514</v>
      </c>
      <c r="S3996" t="s">
        <v>1039</v>
      </c>
      <c r="T3996" t="s">
        <v>751</v>
      </c>
      <c r="U3996" t="s">
        <v>752</v>
      </c>
      <c r="V3996" t="s">
        <v>753</v>
      </c>
      <c r="W3996" t="s">
        <v>435</v>
      </c>
      <c r="X3996" t="s">
        <v>1182</v>
      </c>
      <c r="Y3996" t="s">
        <v>755</v>
      </c>
      <c r="Z3996" t="s">
        <v>380</v>
      </c>
      <c r="AA3996" t="s">
        <v>1175</v>
      </c>
      <c r="AB3996" t="s">
        <v>1176</v>
      </c>
      <c r="AC3996" t="s">
        <v>758</v>
      </c>
      <c r="AD3996" t="s">
        <v>1176</v>
      </c>
      <c r="AE3996" t="s">
        <v>247</v>
      </c>
      <c r="AF3996" t="s">
        <v>882</v>
      </c>
      <c r="AG3996" t="s">
        <v>761</v>
      </c>
      <c r="AH3996" t="s">
        <v>762</v>
      </c>
      <c r="AI3996" t="s">
        <v>883</v>
      </c>
      <c r="AJ3996">
        <v>35.57</v>
      </c>
      <c r="AK3996">
        <v>0</v>
      </c>
      <c r="AL3996">
        <v>0</v>
      </c>
      <c r="AM3996" t="s">
        <v>764</v>
      </c>
      <c r="AN3996" t="s">
        <v>764</v>
      </c>
      <c r="AO3996" t="s">
        <v>764</v>
      </c>
    </row>
    <row r="3997" spans="1:41" x14ac:dyDescent="0.35">
      <c r="A3997">
        <v>1720228</v>
      </c>
      <c r="B3997" t="s">
        <v>740</v>
      </c>
      <c r="C3997" t="s">
        <v>741</v>
      </c>
      <c r="D3997" t="s">
        <v>408</v>
      </c>
      <c r="E3997" t="s">
        <v>540</v>
      </c>
      <c r="F3997" t="s">
        <v>907</v>
      </c>
      <c r="G3997">
        <v>2021</v>
      </c>
      <c r="H3997">
        <v>1</v>
      </c>
      <c r="I3997" t="s">
        <v>858</v>
      </c>
      <c r="J3997" s="29">
        <v>44226</v>
      </c>
      <c r="K3997" t="s">
        <v>744</v>
      </c>
      <c r="L3997" t="s">
        <v>847</v>
      </c>
      <c r="M3997" t="s">
        <v>908</v>
      </c>
      <c r="N3997" t="s">
        <v>909</v>
      </c>
      <c r="O3997" t="s">
        <v>872</v>
      </c>
      <c r="P3997" t="s">
        <v>673</v>
      </c>
      <c r="Q3997" t="s">
        <v>749</v>
      </c>
      <c r="R3997" t="s">
        <v>514</v>
      </c>
      <c r="S3997" t="s">
        <v>1039</v>
      </c>
      <c r="T3997" t="s">
        <v>751</v>
      </c>
      <c r="U3997" t="s">
        <v>752</v>
      </c>
      <c r="V3997" t="s">
        <v>753</v>
      </c>
      <c r="W3997" t="s">
        <v>465</v>
      </c>
      <c r="X3997" t="s">
        <v>1192</v>
      </c>
      <c r="Y3997" t="s">
        <v>755</v>
      </c>
      <c r="Z3997" t="s">
        <v>380</v>
      </c>
      <c r="AA3997" t="s">
        <v>1175</v>
      </c>
      <c r="AB3997" t="s">
        <v>1176</v>
      </c>
      <c r="AC3997" t="s">
        <v>758</v>
      </c>
      <c r="AD3997" t="s">
        <v>1176</v>
      </c>
      <c r="AE3997" t="s">
        <v>247</v>
      </c>
      <c r="AF3997" t="s">
        <v>882</v>
      </c>
      <c r="AG3997" t="s">
        <v>761</v>
      </c>
      <c r="AH3997" t="s">
        <v>762</v>
      </c>
      <c r="AI3997" t="s">
        <v>883</v>
      </c>
      <c r="AJ3997">
        <v>18.66</v>
      </c>
      <c r="AK3997">
        <v>0</v>
      </c>
      <c r="AL3997">
        <v>0</v>
      </c>
      <c r="AM3997" t="s">
        <v>764</v>
      </c>
      <c r="AN3997" t="s">
        <v>764</v>
      </c>
      <c r="AO3997" t="s">
        <v>764</v>
      </c>
    </row>
    <row r="3998" spans="1:41" x14ac:dyDescent="0.35">
      <c r="A3998">
        <v>1720227</v>
      </c>
      <c r="B3998" t="s">
        <v>740</v>
      </c>
      <c r="C3998" t="s">
        <v>741</v>
      </c>
      <c r="D3998" t="s">
        <v>408</v>
      </c>
      <c r="E3998" t="s">
        <v>539</v>
      </c>
      <c r="F3998" t="s">
        <v>907</v>
      </c>
      <c r="G3998">
        <v>2021</v>
      </c>
      <c r="H3998">
        <v>1</v>
      </c>
      <c r="I3998" t="s">
        <v>858</v>
      </c>
      <c r="J3998" s="29">
        <v>44226</v>
      </c>
      <c r="K3998" t="s">
        <v>744</v>
      </c>
      <c r="L3998" t="s">
        <v>847</v>
      </c>
      <c r="M3998" t="s">
        <v>908</v>
      </c>
      <c r="N3998" t="s">
        <v>909</v>
      </c>
      <c r="O3998" t="s">
        <v>872</v>
      </c>
      <c r="P3998" t="s">
        <v>673</v>
      </c>
      <c r="Q3998" t="s">
        <v>749</v>
      </c>
      <c r="R3998" t="s">
        <v>514</v>
      </c>
      <c r="S3998" t="s">
        <v>1039</v>
      </c>
      <c r="T3998" t="s">
        <v>751</v>
      </c>
      <c r="U3998" t="s">
        <v>752</v>
      </c>
      <c r="V3998" t="s">
        <v>753</v>
      </c>
      <c r="W3998" t="s">
        <v>463</v>
      </c>
      <c r="X3998" t="s">
        <v>1202</v>
      </c>
      <c r="Y3998" t="s">
        <v>755</v>
      </c>
      <c r="Z3998" t="s">
        <v>380</v>
      </c>
      <c r="AA3998" t="s">
        <v>1175</v>
      </c>
      <c r="AB3998" t="s">
        <v>1176</v>
      </c>
      <c r="AC3998" t="s">
        <v>758</v>
      </c>
      <c r="AD3998" t="s">
        <v>1176</v>
      </c>
      <c r="AE3998" t="s">
        <v>247</v>
      </c>
      <c r="AF3998" t="s">
        <v>882</v>
      </c>
      <c r="AG3998" t="s">
        <v>761</v>
      </c>
      <c r="AH3998" t="s">
        <v>762</v>
      </c>
      <c r="AI3998" t="s">
        <v>883</v>
      </c>
      <c r="AJ3998">
        <v>73.790000000000006</v>
      </c>
      <c r="AK3998">
        <v>0</v>
      </c>
      <c r="AL3998">
        <v>0</v>
      </c>
      <c r="AM3998" t="s">
        <v>764</v>
      </c>
      <c r="AN3998" t="s">
        <v>764</v>
      </c>
      <c r="AO3998" t="s">
        <v>764</v>
      </c>
    </row>
    <row r="3999" spans="1:41" x14ac:dyDescent="0.35">
      <c r="A3999">
        <v>1720226</v>
      </c>
      <c r="B3999" t="s">
        <v>740</v>
      </c>
      <c r="C3999" t="s">
        <v>741</v>
      </c>
      <c r="D3999" t="s">
        <v>408</v>
      </c>
      <c r="E3999" t="s">
        <v>538</v>
      </c>
      <c r="F3999" t="s">
        <v>907</v>
      </c>
      <c r="G3999">
        <v>2021</v>
      </c>
      <c r="H3999">
        <v>1</v>
      </c>
      <c r="I3999" t="s">
        <v>858</v>
      </c>
      <c r="J3999" s="29">
        <v>44226</v>
      </c>
      <c r="K3999" t="s">
        <v>744</v>
      </c>
      <c r="L3999" t="s">
        <v>847</v>
      </c>
      <c r="M3999" t="s">
        <v>908</v>
      </c>
      <c r="N3999" t="s">
        <v>909</v>
      </c>
      <c r="O3999" t="s">
        <v>872</v>
      </c>
      <c r="P3999" t="s">
        <v>673</v>
      </c>
      <c r="Q3999" t="s">
        <v>749</v>
      </c>
      <c r="R3999" t="s">
        <v>514</v>
      </c>
      <c r="S3999" t="s">
        <v>1039</v>
      </c>
      <c r="T3999" t="s">
        <v>751</v>
      </c>
      <c r="U3999" t="s">
        <v>752</v>
      </c>
      <c r="V3999" t="s">
        <v>753</v>
      </c>
      <c r="W3999" t="s">
        <v>461</v>
      </c>
      <c r="X3999" t="s">
        <v>1193</v>
      </c>
      <c r="Y3999" t="s">
        <v>755</v>
      </c>
      <c r="Z3999" t="s">
        <v>380</v>
      </c>
      <c r="AA3999" t="s">
        <v>1175</v>
      </c>
      <c r="AB3999" t="s">
        <v>1176</v>
      </c>
      <c r="AC3999" t="s">
        <v>758</v>
      </c>
      <c r="AD3999" t="s">
        <v>1176</v>
      </c>
      <c r="AE3999" t="s">
        <v>247</v>
      </c>
      <c r="AF3999" t="s">
        <v>882</v>
      </c>
      <c r="AG3999" t="s">
        <v>761</v>
      </c>
      <c r="AH3999" t="s">
        <v>762</v>
      </c>
      <c r="AI3999" t="s">
        <v>883</v>
      </c>
      <c r="AJ3999">
        <v>3.47</v>
      </c>
      <c r="AK3999">
        <v>0</v>
      </c>
      <c r="AL3999">
        <v>0</v>
      </c>
      <c r="AM3999" t="s">
        <v>764</v>
      </c>
      <c r="AN3999" t="s">
        <v>764</v>
      </c>
      <c r="AO3999" t="s">
        <v>764</v>
      </c>
    </row>
    <row r="4000" spans="1:41" x14ac:dyDescent="0.35">
      <c r="A4000">
        <v>1720225</v>
      </c>
      <c r="B4000" t="s">
        <v>740</v>
      </c>
      <c r="C4000" t="s">
        <v>741</v>
      </c>
      <c r="D4000" t="s">
        <v>408</v>
      </c>
      <c r="E4000" t="s">
        <v>536</v>
      </c>
      <c r="F4000" t="s">
        <v>907</v>
      </c>
      <c r="G4000">
        <v>2021</v>
      </c>
      <c r="H4000">
        <v>1</v>
      </c>
      <c r="I4000" t="s">
        <v>858</v>
      </c>
      <c r="J4000" s="29">
        <v>44226</v>
      </c>
      <c r="K4000" t="s">
        <v>744</v>
      </c>
      <c r="L4000" t="s">
        <v>847</v>
      </c>
      <c r="M4000" t="s">
        <v>908</v>
      </c>
      <c r="N4000" t="s">
        <v>909</v>
      </c>
      <c r="O4000" t="s">
        <v>872</v>
      </c>
      <c r="P4000" t="s">
        <v>673</v>
      </c>
      <c r="Q4000" t="s">
        <v>749</v>
      </c>
      <c r="R4000" t="s">
        <v>514</v>
      </c>
      <c r="S4000" t="s">
        <v>1039</v>
      </c>
      <c r="T4000" t="s">
        <v>751</v>
      </c>
      <c r="U4000" t="s">
        <v>752</v>
      </c>
      <c r="V4000" t="s">
        <v>753</v>
      </c>
      <c r="W4000" t="s">
        <v>457</v>
      </c>
      <c r="X4000" t="s">
        <v>1181</v>
      </c>
      <c r="Y4000" t="s">
        <v>755</v>
      </c>
      <c r="Z4000" t="s">
        <v>380</v>
      </c>
      <c r="AA4000" t="s">
        <v>1175</v>
      </c>
      <c r="AB4000" t="s">
        <v>1176</v>
      </c>
      <c r="AC4000" t="s">
        <v>758</v>
      </c>
      <c r="AD4000" t="s">
        <v>1176</v>
      </c>
      <c r="AE4000" t="s">
        <v>247</v>
      </c>
      <c r="AF4000" t="s">
        <v>882</v>
      </c>
      <c r="AG4000" t="s">
        <v>761</v>
      </c>
      <c r="AH4000" t="s">
        <v>762</v>
      </c>
      <c r="AI4000" t="s">
        <v>883</v>
      </c>
      <c r="AJ4000">
        <v>94.97</v>
      </c>
      <c r="AK4000">
        <v>0</v>
      </c>
      <c r="AL4000">
        <v>0</v>
      </c>
      <c r="AM4000" t="s">
        <v>764</v>
      </c>
      <c r="AN4000" t="s">
        <v>764</v>
      </c>
      <c r="AO4000" t="s">
        <v>764</v>
      </c>
    </row>
    <row r="4001" spans="1:41" x14ac:dyDescent="0.35">
      <c r="A4001">
        <v>1720224</v>
      </c>
      <c r="B4001" t="s">
        <v>740</v>
      </c>
      <c r="C4001" t="s">
        <v>741</v>
      </c>
      <c r="D4001" t="s">
        <v>408</v>
      </c>
      <c r="E4001" t="s">
        <v>535</v>
      </c>
      <c r="F4001" t="s">
        <v>907</v>
      </c>
      <c r="G4001">
        <v>2021</v>
      </c>
      <c r="H4001">
        <v>1</v>
      </c>
      <c r="I4001" t="s">
        <v>858</v>
      </c>
      <c r="J4001" s="29">
        <v>44226</v>
      </c>
      <c r="K4001" t="s">
        <v>744</v>
      </c>
      <c r="L4001" t="s">
        <v>847</v>
      </c>
      <c r="M4001" t="s">
        <v>908</v>
      </c>
      <c r="N4001" t="s">
        <v>909</v>
      </c>
      <c r="O4001" t="s">
        <v>872</v>
      </c>
      <c r="P4001" t="s">
        <v>673</v>
      </c>
      <c r="Q4001" t="s">
        <v>749</v>
      </c>
      <c r="R4001" t="s">
        <v>514</v>
      </c>
      <c r="S4001" t="s">
        <v>1039</v>
      </c>
      <c r="T4001" t="s">
        <v>751</v>
      </c>
      <c r="U4001" t="s">
        <v>752</v>
      </c>
      <c r="V4001" t="s">
        <v>753</v>
      </c>
      <c r="W4001" t="s">
        <v>455</v>
      </c>
      <c r="X4001" t="s">
        <v>1198</v>
      </c>
      <c r="Y4001" t="s">
        <v>755</v>
      </c>
      <c r="Z4001" t="s">
        <v>380</v>
      </c>
      <c r="AA4001" t="s">
        <v>1175</v>
      </c>
      <c r="AB4001" t="s">
        <v>1176</v>
      </c>
      <c r="AC4001" t="s">
        <v>758</v>
      </c>
      <c r="AD4001" t="s">
        <v>1176</v>
      </c>
      <c r="AE4001" t="s">
        <v>247</v>
      </c>
      <c r="AF4001" t="s">
        <v>882</v>
      </c>
      <c r="AG4001" t="s">
        <v>761</v>
      </c>
      <c r="AH4001" t="s">
        <v>762</v>
      </c>
      <c r="AI4001" t="s">
        <v>883</v>
      </c>
      <c r="AJ4001">
        <v>4102.6899999999996</v>
      </c>
      <c r="AK4001">
        <v>0</v>
      </c>
      <c r="AL4001">
        <v>0</v>
      </c>
      <c r="AM4001" t="s">
        <v>764</v>
      </c>
      <c r="AN4001" t="s">
        <v>764</v>
      </c>
      <c r="AO4001" t="s">
        <v>764</v>
      </c>
    </row>
    <row r="4002" spans="1:41" x14ac:dyDescent="0.35">
      <c r="A4002">
        <v>1720223</v>
      </c>
      <c r="B4002" t="s">
        <v>740</v>
      </c>
      <c r="C4002" t="s">
        <v>741</v>
      </c>
      <c r="D4002" t="s">
        <v>408</v>
      </c>
      <c r="E4002" t="s">
        <v>533</v>
      </c>
      <c r="F4002" t="s">
        <v>907</v>
      </c>
      <c r="G4002">
        <v>2021</v>
      </c>
      <c r="H4002">
        <v>1</v>
      </c>
      <c r="I4002" t="s">
        <v>858</v>
      </c>
      <c r="J4002" s="29">
        <v>44226</v>
      </c>
      <c r="K4002" t="s">
        <v>744</v>
      </c>
      <c r="L4002" t="s">
        <v>847</v>
      </c>
      <c r="M4002" t="s">
        <v>908</v>
      </c>
      <c r="N4002" t="s">
        <v>909</v>
      </c>
      <c r="O4002" t="s">
        <v>872</v>
      </c>
      <c r="P4002" t="s">
        <v>673</v>
      </c>
      <c r="Q4002" t="s">
        <v>749</v>
      </c>
      <c r="R4002" t="s">
        <v>514</v>
      </c>
      <c r="S4002" t="s">
        <v>1039</v>
      </c>
      <c r="T4002" t="s">
        <v>751</v>
      </c>
      <c r="U4002" t="s">
        <v>752</v>
      </c>
      <c r="V4002" t="s">
        <v>753</v>
      </c>
      <c r="W4002" t="s">
        <v>451</v>
      </c>
      <c r="X4002" t="s">
        <v>1186</v>
      </c>
      <c r="Y4002" t="s">
        <v>755</v>
      </c>
      <c r="Z4002" t="s">
        <v>380</v>
      </c>
      <c r="AA4002" t="s">
        <v>1175</v>
      </c>
      <c r="AB4002" t="s">
        <v>1176</v>
      </c>
      <c r="AC4002" t="s">
        <v>758</v>
      </c>
      <c r="AD4002" t="s">
        <v>1176</v>
      </c>
      <c r="AE4002" t="s">
        <v>247</v>
      </c>
      <c r="AF4002" t="s">
        <v>882</v>
      </c>
      <c r="AG4002" t="s">
        <v>761</v>
      </c>
      <c r="AH4002" t="s">
        <v>762</v>
      </c>
      <c r="AI4002" t="s">
        <v>883</v>
      </c>
      <c r="AJ4002">
        <v>303.18</v>
      </c>
      <c r="AK4002">
        <v>0</v>
      </c>
      <c r="AL4002">
        <v>0</v>
      </c>
      <c r="AM4002" t="s">
        <v>764</v>
      </c>
      <c r="AN4002" t="s">
        <v>764</v>
      </c>
      <c r="AO4002" t="s">
        <v>764</v>
      </c>
    </row>
    <row r="4003" spans="1:41" x14ac:dyDescent="0.35">
      <c r="A4003">
        <v>1720222</v>
      </c>
      <c r="B4003" t="s">
        <v>740</v>
      </c>
      <c r="C4003" t="s">
        <v>741</v>
      </c>
      <c r="D4003" t="s">
        <v>408</v>
      </c>
      <c r="E4003" t="s">
        <v>532</v>
      </c>
      <c r="F4003" t="s">
        <v>907</v>
      </c>
      <c r="G4003">
        <v>2021</v>
      </c>
      <c r="H4003">
        <v>1</v>
      </c>
      <c r="I4003" t="s">
        <v>858</v>
      </c>
      <c r="J4003" s="29">
        <v>44226</v>
      </c>
      <c r="K4003" t="s">
        <v>744</v>
      </c>
      <c r="L4003" t="s">
        <v>847</v>
      </c>
      <c r="M4003" t="s">
        <v>908</v>
      </c>
      <c r="N4003" t="s">
        <v>909</v>
      </c>
      <c r="O4003" t="s">
        <v>872</v>
      </c>
      <c r="P4003" t="s">
        <v>673</v>
      </c>
      <c r="Q4003" t="s">
        <v>749</v>
      </c>
      <c r="R4003" t="s">
        <v>514</v>
      </c>
      <c r="S4003" t="s">
        <v>1039</v>
      </c>
      <c r="T4003" t="s">
        <v>751</v>
      </c>
      <c r="U4003" t="s">
        <v>752</v>
      </c>
      <c r="V4003" t="s">
        <v>753</v>
      </c>
      <c r="W4003" t="s">
        <v>449</v>
      </c>
      <c r="X4003" t="s">
        <v>1196</v>
      </c>
      <c r="Y4003" t="s">
        <v>755</v>
      </c>
      <c r="Z4003" t="s">
        <v>380</v>
      </c>
      <c r="AA4003" t="s">
        <v>1175</v>
      </c>
      <c r="AB4003" t="s">
        <v>1176</v>
      </c>
      <c r="AC4003" t="s">
        <v>758</v>
      </c>
      <c r="AD4003" t="s">
        <v>1176</v>
      </c>
      <c r="AE4003" t="s">
        <v>247</v>
      </c>
      <c r="AF4003" t="s">
        <v>882</v>
      </c>
      <c r="AG4003" t="s">
        <v>761</v>
      </c>
      <c r="AH4003" t="s">
        <v>762</v>
      </c>
      <c r="AI4003" t="s">
        <v>883</v>
      </c>
      <c r="AJ4003">
        <v>1724.4</v>
      </c>
      <c r="AK4003">
        <v>0</v>
      </c>
      <c r="AL4003">
        <v>0</v>
      </c>
      <c r="AM4003" t="s">
        <v>764</v>
      </c>
      <c r="AN4003" t="s">
        <v>764</v>
      </c>
      <c r="AO4003" t="s">
        <v>764</v>
      </c>
    </row>
    <row r="4004" spans="1:41" x14ac:dyDescent="0.35">
      <c r="A4004">
        <v>1720221</v>
      </c>
      <c r="B4004" t="s">
        <v>740</v>
      </c>
      <c r="C4004" t="s">
        <v>741</v>
      </c>
      <c r="D4004" t="s">
        <v>408</v>
      </c>
      <c r="E4004" t="s">
        <v>531</v>
      </c>
      <c r="F4004" t="s">
        <v>907</v>
      </c>
      <c r="G4004">
        <v>2021</v>
      </c>
      <c r="H4004">
        <v>1</v>
      </c>
      <c r="I4004" t="s">
        <v>858</v>
      </c>
      <c r="J4004" s="29">
        <v>44226</v>
      </c>
      <c r="K4004" t="s">
        <v>744</v>
      </c>
      <c r="L4004" t="s">
        <v>847</v>
      </c>
      <c r="M4004" t="s">
        <v>908</v>
      </c>
      <c r="N4004" t="s">
        <v>909</v>
      </c>
      <c r="O4004" t="s">
        <v>872</v>
      </c>
      <c r="P4004" t="s">
        <v>673</v>
      </c>
      <c r="Q4004" t="s">
        <v>749</v>
      </c>
      <c r="R4004" t="s">
        <v>514</v>
      </c>
      <c r="S4004" t="s">
        <v>1039</v>
      </c>
      <c r="T4004" t="s">
        <v>751</v>
      </c>
      <c r="U4004" t="s">
        <v>752</v>
      </c>
      <c r="V4004" t="s">
        <v>753</v>
      </c>
      <c r="W4004" t="s">
        <v>447</v>
      </c>
      <c r="X4004" t="s">
        <v>1194</v>
      </c>
      <c r="Y4004" t="s">
        <v>755</v>
      </c>
      <c r="Z4004" t="s">
        <v>380</v>
      </c>
      <c r="AA4004" t="s">
        <v>1175</v>
      </c>
      <c r="AB4004" t="s">
        <v>1176</v>
      </c>
      <c r="AC4004" t="s">
        <v>758</v>
      </c>
      <c r="AD4004" t="s">
        <v>1176</v>
      </c>
      <c r="AE4004" t="s">
        <v>247</v>
      </c>
      <c r="AF4004" t="s">
        <v>882</v>
      </c>
      <c r="AG4004" t="s">
        <v>761</v>
      </c>
      <c r="AH4004" t="s">
        <v>762</v>
      </c>
      <c r="AI4004" t="s">
        <v>883</v>
      </c>
      <c r="AJ4004">
        <v>749.47</v>
      </c>
      <c r="AK4004">
        <v>0</v>
      </c>
      <c r="AL4004">
        <v>0</v>
      </c>
      <c r="AM4004" t="s">
        <v>764</v>
      </c>
      <c r="AN4004" t="s">
        <v>764</v>
      </c>
      <c r="AO4004" t="s">
        <v>764</v>
      </c>
    </row>
    <row r="4005" spans="1:41" x14ac:dyDescent="0.35">
      <c r="A4005">
        <v>1720220</v>
      </c>
      <c r="B4005" t="s">
        <v>740</v>
      </c>
      <c r="C4005" t="s">
        <v>741</v>
      </c>
      <c r="D4005" t="s">
        <v>408</v>
      </c>
      <c r="E4005" t="s">
        <v>530</v>
      </c>
      <c r="F4005" t="s">
        <v>907</v>
      </c>
      <c r="G4005">
        <v>2021</v>
      </c>
      <c r="H4005">
        <v>1</v>
      </c>
      <c r="I4005" t="s">
        <v>858</v>
      </c>
      <c r="J4005" s="29">
        <v>44226</v>
      </c>
      <c r="K4005" t="s">
        <v>744</v>
      </c>
      <c r="L4005" t="s">
        <v>847</v>
      </c>
      <c r="M4005" t="s">
        <v>908</v>
      </c>
      <c r="N4005" t="s">
        <v>909</v>
      </c>
      <c r="O4005" t="s">
        <v>872</v>
      </c>
      <c r="P4005" t="s">
        <v>673</v>
      </c>
      <c r="Q4005" t="s">
        <v>749</v>
      </c>
      <c r="R4005" t="s">
        <v>514</v>
      </c>
      <c r="S4005" t="s">
        <v>1039</v>
      </c>
      <c r="T4005" t="s">
        <v>751</v>
      </c>
      <c r="U4005" t="s">
        <v>752</v>
      </c>
      <c r="V4005" t="s">
        <v>753</v>
      </c>
      <c r="W4005" t="s">
        <v>445</v>
      </c>
      <c r="X4005" t="s">
        <v>1191</v>
      </c>
      <c r="Y4005" t="s">
        <v>755</v>
      </c>
      <c r="Z4005" t="s">
        <v>380</v>
      </c>
      <c r="AA4005" t="s">
        <v>1175</v>
      </c>
      <c r="AB4005" t="s">
        <v>1176</v>
      </c>
      <c r="AC4005" t="s">
        <v>758</v>
      </c>
      <c r="AD4005" t="s">
        <v>1176</v>
      </c>
      <c r="AE4005" t="s">
        <v>247</v>
      </c>
      <c r="AF4005" t="s">
        <v>882</v>
      </c>
      <c r="AG4005" t="s">
        <v>761</v>
      </c>
      <c r="AH4005" t="s">
        <v>762</v>
      </c>
      <c r="AI4005" t="s">
        <v>883</v>
      </c>
      <c r="AJ4005">
        <v>712.62</v>
      </c>
      <c r="AK4005">
        <v>0</v>
      </c>
      <c r="AL4005">
        <v>0</v>
      </c>
      <c r="AM4005" t="s">
        <v>764</v>
      </c>
      <c r="AN4005" t="s">
        <v>764</v>
      </c>
      <c r="AO4005" t="s">
        <v>764</v>
      </c>
    </row>
    <row r="4006" spans="1:41" x14ac:dyDescent="0.35">
      <c r="A4006">
        <v>1720219</v>
      </c>
      <c r="B4006" t="s">
        <v>740</v>
      </c>
      <c r="C4006" t="s">
        <v>741</v>
      </c>
      <c r="D4006" t="s">
        <v>408</v>
      </c>
      <c r="E4006" t="s">
        <v>529</v>
      </c>
      <c r="F4006" t="s">
        <v>907</v>
      </c>
      <c r="G4006">
        <v>2021</v>
      </c>
      <c r="H4006">
        <v>1</v>
      </c>
      <c r="I4006" t="s">
        <v>858</v>
      </c>
      <c r="J4006" s="29">
        <v>44226</v>
      </c>
      <c r="K4006" t="s">
        <v>744</v>
      </c>
      <c r="L4006" t="s">
        <v>847</v>
      </c>
      <c r="M4006" t="s">
        <v>908</v>
      </c>
      <c r="N4006" t="s">
        <v>909</v>
      </c>
      <c r="O4006" t="s">
        <v>872</v>
      </c>
      <c r="P4006" t="s">
        <v>673</v>
      </c>
      <c r="Q4006" t="s">
        <v>749</v>
      </c>
      <c r="R4006" t="s">
        <v>514</v>
      </c>
      <c r="S4006" t="s">
        <v>1039</v>
      </c>
      <c r="T4006" t="s">
        <v>751</v>
      </c>
      <c r="U4006" t="s">
        <v>752</v>
      </c>
      <c r="V4006" t="s">
        <v>753</v>
      </c>
      <c r="W4006" t="s">
        <v>443</v>
      </c>
      <c r="X4006" t="s">
        <v>1195</v>
      </c>
      <c r="Y4006" t="s">
        <v>755</v>
      </c>
      <c r="Z4006" t="s">
        <v>380</v>
      </c>
      <c r="AA4006" t="s">
        <v>1175</v>
      </c>
      <c r="AB4006" t="s">
        <v>1176</v>
      </c>
      <c r="AC4006" t="s">
        <v>758</v>
      </c>
      <c r="AD4006" t="s">
        <v>1176</v>
      </c>
      <c r="AE4006" t="s">
        <v>247</v>
      </c>
      <c r="AF4006" t="s">
        <v>882</v>
      </c>
      <c r="AG4006" t="s">
        <v>761</v>
      </c>
      <c r="AH4006" t="s">
        <v>762</v>
      </c>
      <c r="AI4006" t="s">
        <v>883</v>
      </c>
      <c r="AJ4006">
        <v>702.7</v>
      </c>
      <c r="AK4006">
        <v>0</v>
      </c>
      <c r="AL4006">
        <v>0</v>
      </c>
      <c r="AM4006" t="s">
        <v>764</v>
      </c>
      <c r="AN4006" t="s">
        <v>764</v>
      </c>
      <c r="AO4006" t="s">
        <v>764</v>
      </c>
    </row>
    <row r="4007" spans="1:41" x14ac:dyDescent="0.35">
      <c r="A4007">
        <v>1720218</v>
      </c>
      <c r="B4007" t="s">
        <v>740</v>
      </c>
      <c r="C4007" t="s">
        <v>741</v>
      </c>
      <c r="D4007" t="s">
        <v>408</v>
      </c>
      <c r="E4007" t="s">
        <v>528</v>
      </c>
      <c r="F4007" t="s">
        <v>907</v>
      </c>
      <c r="G4007">
        <v>2021</v>
      </c>
      <c r="H4007">
        <v>1</v>
      </c>
      <c r="I4007" t="s">
        <v>858</v>
      </c>
      <c r="J4007" s="29">
        <v>44226</v>
      </c>
      <c r="K4007" t="s">
        <v>744</v>
      </c>
      <c r="L4007" t="s">
        <v>847</v>
      </c>
      <c r="M4007" t="s">
        <v>908</v>
      </c>
      <c r="N4007" t="s">
        <v>909</v>
      </c>
      <c r="O4007" t="s">
        <v>872</v>
      </c>
      <c r="P4007" t="s">
        <v>673</v>
      </c>
      <c r="Q4007" t="s">
        <v>749</v>
      </c>
      <c r="R4007" t="s">
        <v>514</v>
      </c>
      <c r="S4007" t="s">
        <v>1039</v>
      </c>
      <c r="T4007" t="s">
        <v>751</v>
      </c>
      <c r="U4007" t="s">
        <v>752</v>
      </c>
      <c r="V4007" t="s">
        <v>753</v>
      </c>
      <c r="W4007" t="s">
        <v>441</v>
      </c>
      <c r="X4007" t="s">
        <v>1199</v>
      </c>
      <c r="Y4007" t="s">
        <v>755</v>
      </c>
      <c r="Z4007" t="s">
        <v>380</v>
      </c>
      <c r="AA4007" t="s">
        <v>1175</v>
      </c>
      <c r="AB4007" t="s">
        <v>1176</v>
      </c>
      <c r="AC4007" t="s">
        <v>758</v>
      </c>
      <c r="AD4007" t="s">
        <v>1176</v>
      </c>
      <c r="AE4007" t="s">
        <v>247</v>
      </c>
      <c r="AF4007" t="s">
        <v>882</v>
      </c>
      <c r="AG4007" t="s">
        <v>761</v>
      </c>
      <c r="AH4007" t="s">
        <v>762</v>
      </c>
      <c r="AI4007" t="s">
        <v>883</v>
      </c>
      <c r="AJ4007">
        <v>637.27</v>
      </c>
      <c r="AK4007">
        <v>0</v>
      </c>
      <c r="AL4007">
        <v>0</v>
      </c>
      <c r="AM4007" t="s">
        <v>764</v>
      </c>
      <c r="AN4007" t="s">
        <v>764</v>
      </c>
      <c r="AO4007" t="s">
        <v>764</v>
      </c>
    </row>
    <row r="4008" spans="1:41" x14ac:dyDescent="0.35">
      <c r="A4008">
        <v>1720217</v>
      </c>
      <c r="B4008" t="s">
        <v>740</v>
      </c>
      <c r="C4008" t="s">
        <v>741</v>
      </c>
      <c r="D4008" t="s">
        <v>408</v>
      </c>
      <c r="E4008" t="s">
        <v>527</v>
      </c>
      <c r="F4008" t="s">
        <v>907</v>
      </c>
      <c r="G4008">
        <v>2021</v>
      </c>
      <c r="H4008">
        <v>1</v>
      </c>
      <c r="I4008" t="s">
        <v>858</v>
      </c>
      <c r="J4008" s="29">
        <v>44226</v>
      </c>
      <c r="K4008" t="s">
        <v>744</v>
      </c>
      <c r="L4008" t="s">
        <v>847</v>
      </c>
      <c r="M4008" t="s">
        <v>908</v>
      </c>
      <c r="N4008" t="s">
        <v>909</v>
      </c>
      <c r="O4008" t="s">
        <v>872</v>
      </c>
      <c r="P4008" t="s">
        <v>673</v>
      </c>
      <c r="Q4008" t="s">
        <v>749</v>
      </c>
      <c r="R4008" t="s">
        <v>514</v>
      </c>
      <c r="S4008" t="s">
        <v>1039</v>
      </c>
      <c r="T4008" t="s">
        <v>751</v>
      </c>
      <c r="U4008" t="s">
        <v>752</v>
      </c>
      <c r="V4008" t="s">
        <v>753</v>
      </c>
      <c r="W4008" t="s">
        <v>439</v>
      </c>
      <c r="X4008" t="s">
        <v>1197</v>
      </c>
      <c r="Y4008" t="s">
        <v>755</v>
      </c>
      <c r="Z4008" t="s">
        <v>380</v>
      </c>
      <c r="AA4008" t="s">
        <v>1175</v>
      </c>
      <c r="AB4008" t="s">
        <v>1176</v>
      </c>
      <c r="AC4008" t="s">
        <v>758</v>
      </c>
      <c r="AD4008" t="s">
        <v>1176</v>
      </c>
      <c r="AE4008" t="s">
        <v>247</v>
      </c>
      <c r="AF4008" t="s">
        <v>882</v>
      </c>
      <c r="AG4008" t="s">
        <v>761</v>
      </c>
      <c r="AH4008" t="s">
        <v>762</v>
      </c>
      <c r="AI4008" t="s">
        <v>883</v>
      </c>
      <c r="AJ4008">
        <v>321.86</v>
      </c>
      <c r="AK4008">
        <v>0</v>
      </c>
      <c r="AL4008">
        <v>0</v>
      </c>
      <c r="AM4008" t="s">
        <v>764</v>
      </c>
      <c r="AN4008" t="s">
        <v>764</v>
      </c>
      <c r="AO4008" t="s">
        <v>764</v>
      </c>
    </row>
    <row r="4009" spans="1:41" x14ac:dyDescent="0.35">
      <c r="A4009">
        <v>1060741</v>
      </c>
      <c r="B4009" t="s">
        <v>740</v>
      </c>
      <c r="C4009" t="s">
        <v>741</v>
      </c>
      <c r="D4009" t="s">
        <v>408</v>
      </c>
      <c r="E4009" t="s">
        <v>525</v>
      </c>
      <c r="F4009" t="s">
        <v>907</v>
      </c>
      <c r="G4009">
        <v>2021</v>
      </c>
      <c r="H4009">
        <v>1</v>
      </c>
      <c r="I4009" t="s">
        <v>858</v>
      </c>
      <c r="J4009" s="29">
        <v>44226</v>
      </c>
      <c r="K4009" t="s">
        <v>744</v>
      </c>
      <c r="L4009" t="s">
        <v>847</v>
      </c>
      <c r="M4009" t="s">
        <v>908</v>
      </c>
      <c r="N4009" t="s">
        <v>909</v>
      </c>
      <c r="O4009" t="s">
        <v>872</v>
      </c>
      <c r="P4009" t="s">
        <v>673</v>
      </c>
      <c r="Q4009" t="s">
        <v>749</v>
      </c>
      <c r="R4009" t="s">
        <v>514</v>
      </c>
      <c r="S4009" t="s">
        <v>1039</v>
      </c>
      <c r="T4009" t="s">
        <v>751</v>
      </c>
      <c r="U4009" t="s">
        <v>752</v>
      </c>
      <c r="V4009" t="s">
        <v>753</v>
      </c>
      <c r="W4009" t="s">
        <v>433</v>
      </c>
      <c r="X4009" t="s">
        <v>1178</v>
      </c>
      <c r="Y4009" t="s">
        <v>755</v>
      </c>
      <c r="Z4009" t="s">
        <v>380</v>
      </c>
      <c r="AA4009" t="s">
        <v>1175</v>
      </c>
      <c r="AB4009" t="s">
        <v>1176</v>
      </c>
      <c r="AC4009" t="s">
        <v>758</v>
      </c>
      <c r="AD4009" t="s">
        <v>1176</v>
      </c>
      <c r="AE4009" t="s">
        <v>247</v>
      </c>
      <c r="AF4009" t="s">
        <v>882</v>
      </c>
      <c r="AG4009" t="s">
        <v>761</v>
      </c>
      <c r="AH4009" t="s">
        <v>762</v>
      </c>
      <c r="AI4009" t="s">
        <v>883</v>
      </c>
      <c r="AJ4009">
        <v>175.07</v>
      </c>
      <c r="AK4009">
        <v>0</v>
      </c>
      <c r="AL4009">
        <v>0</v>
      </c>
      <c r="AM4009" t="s">
        <v>764</v>
      </c>
      <c r="AN4009" t="s">
        <v>764</v>
      </c>
      <c r="AO4009" t="s">
        <v>764</v>
      </c>
    </row>
    <row r="4010" spans="1:41" x14ac:dyDescent="0.35">
      <c r="A4010">
        <v>1369575</v>
      </c>
      <c r="B4010" t="s">
        <v>740</v>
      </c>
      <c r="C4010" t="s">
        <v>741</v>
      </c>
      <c r="D4010" t="s">
        <v>408</v>
      </c>
      <c r="E4010" t="s">
        <v>523</v>
      </c>
      <c r="F4010" t="s">
        <v>907</v>
      </c>
      <c r="G4010">
        <v>2021</v>
      </c>
      <c r="H4010">
        <v>1</v>
      </c>
      <c r="I4010" t="s">
        <v>858</v>
      </c>
      <c r="J4010" s="29">
        <v>44224</v>
      </c>
      <c r="K4010" t="s">
        <v>744</v>
      </c>
      <c r="L4010" t="s">
        <v>745</v>
      </c>
      <c r="M4010" t="s">
        <v>910</v>
      </c>
      <c r="N4010" t="s">
        <v>911</v>
      </c>
      <c r="O4010" t="s">
        <v>912</v>
      </c>
      <c r="P4010" t="s">
        <v>673</v>
      </c>
      <c r="Q4010" t="s">
        <v>749</v>
      </c>
      <c r="R4010" t="s">
        <v>514</v>
      </c>
      <c r="S4010" t="s">
        <v>1039</v>
      </c>
      <c r="T4010" t="s">
        <v>751</v>
      </c>
      <c r="U4010" t="s">
        <v>752</v>
      </c>
      <c r="V4010" t="s">
        <v>753</v>
      </c>
      <c r="W4010" t="s">
        <v>419</v>
      </c>
      <c r="X4010" t="s">
        <v>1189</v>
      </c>
      <c r="Y4010" t="s">
        <v>755</v>
      </c>
      <c r="Z4010" t="s">
        <v>380</v>
      </c>
      <c r="AA4010" t="s">
        <v>1175</v>
      </c>
      <c r="AB4010" t="s">
        <v>1176</v>
      </c>
      <c r="AC4010" t="s">
        <v>758</v>
      </c>
      <c r="AD4010" t="s">
        <v>1176</v>
      </c>
      <c r="AE4010" t="s">
        <v>247</v>
      </c>
      <c r="AF4010" t="s">
        <v>882</v>
      </c>
      <c r="AG4010" t="s">
        <v>761</v>
      </c>
      <c r="AH4010" t="s">
        <v>762</v>
      </c>
      <c r="AI4010" t="s">
        <v>883</v>
      </c>
      <c r="AJ4010">
        <v>295.39</v>
      </c>
      <c r="AK4010">
        <v>0</v>
      </c>
      <c r="AL4010">
        <v>0</v>
      </c>
      <c r="AM4010" t="s">
        <v>764</v>
      </c>
      <c r="AN4010" t="s">
        <v>764</v>
      </c>
      <c r="AO4010" t="s">
        <v>764</v>
      </c>
    </row>
    <row r="4011" spans="1:41" x14ac:dyDescent="0.35">
      <c r="A4011">
        <v>1369575</v>
      </c>
      <c r="B4011" t="s">
        <v>740</v>
      </c>
      <c r="C4011" t="s">
        <v>741</v>
      </c>
      <c r="D4011" t="s">
        <v>408</v>
      </c>
      <c r="E4011" t="s">
        <v>523</v>
      </c>
      <c r="F4011" t="s">
        <v>907</v>
      </c>
      <c r="G4011">
        <v>2021</v>
      </c>
      <c r="H4011">
        <v>1</v>
      </c>
      <c r="I4011" t="s">
        <v>858</v>
      </c>
      <c r="J4011" s="29">
        <v>44223</v>
      </c>
      <c r="K4011" t="s">
        <v>744</v>
      </c>
      <c r="L4011" t="s">
        <v>769</v>
      </c>
      <c r="M4011" t="s">
        <v>918</v>
      </c>
      <c r="N4011" t="s">
        <v>919</v>
      </c>
      <c r="O4011" t="s">
        <v>920</v>
      </c>
      <c r="P4011" t="s">
        <v>673</v>
      </c>
      <c r="Q4011" t="s">
        <v>749</v>
      </c>
      <c r="R4011" t="s">
        <v>514</v>
      </c>
      <c r="S4011" t="s">
        <v>1039</v>
      </c>
      <c r="T4011" t="s">
        <v>751</v>
      </c>
      <c r="U4011" t="s">
        <v>752</v>
      </c>
      <c r="V4011" t="s">
        <v>753</v>
      </c>
      <c r="W4011" t="s">
        <v>419</v>
      </c>
      <c r="X4011" t="s">
        <v>1189</v>
      </c>
      <c r="Y4011" t="s">
        <v>755</v>
      </c>
      <c r="Z4011" t="s">
        <v>380</v>
      </c>
      <c r="AA4011" t="s">
        <v>1175</v>
      </c>
      <c r="AB4011" t="s">
        <v>1176</v>
      </c>
      <c r="AC4011" t="s">
        <v>758</v>
      </c>
      <c r="AD4011" t="s">
        <v>1176</v>
      </c>
      <c r="AE4011" t="s">
        <v>247</v>
      </c>
      <c r="AF4011" t="s">
        <v>882</v>
      </c>
      <c r="AG4011" t="s">
        <v>761</v>
      </c>
      <c r="AH4011" t="s">
        <v>762</v>
      </c>
      <c r="AI4011" t="s">
        <v>883</v>
      </c>
      <c r="AJ4011">
        <v>-100.26</v>
      </c>
      <c r="AK4011">
        <v>0</v>
      </c>
      <c r="AL4011">
        <v>0</v>
      </c>
      <c r="AM4011" t="s">
        <v>764</v>
      </c>
      <c r="AN4011" t="s">
        <v>764</v>
      </c>
      <c r="AO4011" t="s">
        <v>764</v>
      </c>
    </row>
    <row r="4012" spans="1:41" x14ac:dyDescent="0.35">
      <c r="A4012">
        <v>1369596</v>
      </c>
      <c r="B4012" t="s">
        <v>740</v>
      </c>
      <c r="C4012" t="s">
        <v>741</v>
      </c>
      <c r="D4012" t="s">
        <v>408</v>
      </c>
      <c r="E4012" t="s">
        <v>522</v>
      </c>
      <c r="F4012" t="s">
        <v>907</v>
      </c>
      <c r="G4012">
        <v>2021</v>
      </c>
      <c r="H4012">
        <v>1</v>
      </c>
      <c r="I4012" t="s">
        <v>858</v>
      </c>
      <c r="J4012" s="29">
        <v>44224</v>
      </c>
      <c r="K4012" t="s">
        <v>744</v>
      </c>
      <c r="L4012" t="s">
        <v>745</v>
      </c>
      <c r="M4012" t="s">
        <v>910</v>
      </c>
      <c r="N4012" t="s">
        <v>911</v>
      </c>
      <c r="O4012" t="s">
        <v>912</v>
      </c>
      <c r="P4012" t="s">
        <v>673</v>
      </c>
      <c r="Q4012" t="s">
        <v>749</v>
      </c>
      <c r="R4012" t="s">
        <v>514</v>
      </c>
      <c r="S4012" t="s">
        <v>1039</v>
      </c>
      <c r="T4012" t="s">
        <v>751</v>
      </c>
      <c r="U4012" t="s">
        <v>752</v>
      </c>
      <c r="V4012" t="s">
        <v>753</v>
      </c>
      <c r="W4012" t="s">
        <v>415</v>
      </c>
      <c r="X4012" t="s">
        <v>1190</v>
      </c>
      <c r="Y4012" t="s">
        <v>755</v>
      </c>
      <c r="Z4012" t="s">
        <v>380</v>
      </c>
      <c r="AA4012" t="s">
        <v>1175</v>
      </c>
      <c r="AB4012" t="s">
        <v>1176</v>
      </c>
      <c r="AC4012" t="s">
        <v>758</v>
      </c>
      <c r="AD4012" t="s">
        <v>1176</v>
      </c>
      <c r="AE4012" t="s">
        <v>247</v>
      </c>
      <c r="AF4012" t="s">
        <v>882</v>
      </c>
      <c r="AG4012" t="s">
        <v>761</v>
      </c>
      <c r="AH4012" t="s">
        <v>762</v>
      </c>
      <c r="AI4012" t="s">
        <v>883</v>
      </c>
      <c r="AJ4012">
        <v>8.43</v>
      </c>
      <c r="AK4012">
        <v>0</v>
      </c>
      <c r="AL4012">
        <v>0</v>
      </c>
      <c r="AM4012" t="s">
        <v>764</v>
      </c>
      <c r="AN4012" t="s">
        <v>764</v>
      </c>
      <c r="AO4012" t="s">
        <v>764</v>
      </c>
    </row>
    <row r="4013" spans="1:41" x14ac:dyDescent="0.35">
      <c r="A4013">
        <v>1022715</v>
      </c>
      <c r="B4013" t="s">
        <v>740</v>
      </c>
      <c r="C4013" t="s">
        <v>741</v>
      </c>
      <c r="D4013" t="s">
        <v>408</v>
      </c>
      <c r="E4013" t="s">
        <v>512</v>
      </c>
      <c r="F4013" t="s">
        <v>907</v>
      </c>
      <c r="G4013">
        <v>2021</v>
      </c>
      <c r="H4013">
        <v>1</v>
      </c>
      <c r="I4013" t="s">
        <v>858</v>
      </c>
      <c r="J4013" s="29">
        <v>44224</v>
      </c>
      <c r="K4013" t="s">
        <v>744</v>
      </c>
      <c r="L4013" t="s">
        <v>745</v>
      </c>
      <c r="M4013" t="s">
        <v>910</v>
      </c>
      <c r="N4013" t="s">
        <v>911</v>
      </c>
      <c r="O4013" t="s">
        <v>912</v>
      </c>
      <c r="P4013" t="s">
        <v>673</v>
      </c>
      <c r="Q4013" t="s">
        <v>749</v>
      </c>
      <c r="R4013" t="s">
        <v>490</v>
      </c>
      <c r="S4013" t="s">
        <v>1040</v>
      </c>
      <c r="T4013" t="s">
        <v>751</v>
      </c>
      <c r="U4013" t="s">
        <v>752</v>
      </c>
      <c r="V4013" t="s">
        <v>753</v>
      </c>
      <c r="W4013" t="s">
        <v>469</v>
      </c>
      <c r="X4013" t="s">
        <v>1174</v>
      </c>
      <c r="Y4013" t="s">
        <v>755</v>
      </c>
      <c r="Z4013" t="s">
        <v>380</v>
      </c>
      <c r="AA4013" t="s">
        <v>1175</v>
      </c>
      <c r="AB4013" t="s">
        <v>1176</v>
      </c>
      <c r="AC4013" t="s">
        <v>758</v>
      </c>
      <c r="AD4013" t="s">
        <v>1176</v>
      </c>
      <c r="AE4013" t="s">
        <v>766</v>
      </c>
      <c r="AF4013" t="s">
        <v>882</v>
      </c>
      <c r="AG4013" t="s">
        <v>761</v>
      </c>
      <c r="AH4013" t="s">
        <v>762</v>
      </c>
      <c r="AI4013" t="s">
        <v>883</v>
      </c>
      <c r="AJ4013">
        <v>1777.58</v>
      </c>
      <c r="AK4013">
        <v>0</v>
      </c>
      <c r="AL4013">
        <v>0</v>
      </c>
      <c r="AM4013" t="s">
        <v>764</v>
      </c>
      <c r="AN4013" t="s">
        <v>764</v>
      </c>
      <c r="AO4013" t="s">
        <v>764</v>
      </c>
    </row>
    <row r="4014" spans="1:41" x14ac:dyDescent="0.35">
      <c r="A4014">
        <v>1022714</v>
      </c>
      <c r="B4014" t="s">
        <v>740</v>
      </c>
      <c r="C4014" t="s">
        <v>741</v>
      </c>
      <c r="D4014" t="s">
        <v>408</v>
      </c>
      <c r="E4014" t="s">
        <v>511</v>
      </c>
      <c r="F4014" t="s">
        <v>907</v>
      </c>
      <c r="G4014">
        <v>2021</v>
      </c>
      <c r="H4014">
        <v>1</v>
      </c>
      <c r="I4014" t="s">
        <v>858</v>
      </c>
      <c r="J4014" s="29">
        <v>44224</v>
      </c>
      <c r="K4014" t="s">
        <v>744</v>
      </c>
      <c r="L4014" t="s">
        <v>745</v>
      </c>
      <c r="M4014" t="s">
        <v>910</v>
      </c>
      <c r="N4014" t="s">
        <v>911</v>
      </c>
      <c r="O4014" t="s">
        <v>912</v>
      </c>
      <c r="P4014" t="s">
        <v>673</v>
      </c>
      <c r="Q4014" t="s">
        <v>749</v>
      </c>
      <c r="R4014" t="s">
        <v>490</v>
      </c>
      <c r="S4014" t="s">
        <v>1040</v>
      </c>
      <c r="T4014" t="s">
        <v>751</v>
      </c>
      <c r="U4014" t="s">
        <v>752</v>
      </c>
      <c r="V4014" t="s">
        <v>753</v>
      </c>
      <c r="W4014" t="s">
        <v>467</v>
      </c>
      <c r="X4014" t="s">
        <v>1177</v>
      </c>
      <c r="Y4014" t="s">
        <v>755</v>
      </c>
      <c r="Z4014" t="s">
        <v>380</v>
      </c>
      <c r="AA4014" t="s">
        <v>1175</v>
      </c>
      <c r="AB4014" t="s">
        <v>1176</v>
      </c>
      <c r="AC4014" t="s">
        <v>758</v>
      </c>
      <c r="AD4014" t="s">
        <v>1176</v>
      </c>
      <c r="AE4014" t="s">
        <v>766</v>
      </c>
      <c r="AF4014" t="s">
        <v>882</v>
      </c>
      <c r="AG4014" t="s">
        <v>761</v>
      </c>
      <c r="AH4014" t="s">
        <v>762</v>
      </c>
      <c r="AI4014" t="s">
        <v>883</v>
      </c>
      <c r="AJ4014">
        <v>1374.82</v>
      </c>
      <c r="AK4014">
        <v>0</v>
      </c>
      <c r="AL4014">
        <v>0</v>
      </c>
      <c r="AM4014" t="s">
        <v>764</v>
      </c>
      <c r="AN4014" t="s">
        <v>764</v>
      </c>
      <c r="AO4014" t="s">
        <v>764</v>
      </c>
    </row>
    <row r="4015" spans="1:41" x14ac:dyDescent="0.35">
      <c r="A4015">
        <v>1022712</v>
      </c>
      <c r="B4015" t="s">
        <v>740</v>
      </c>
      <c r="C4015" t="s">
        <v>741</v>
      </c>
      <c r="D4015" t="s">
        <v>408</v>
      </c>
      <c r="E4015" t="s">
        <v>508</v>
      </c>
      <c r="F4015" t="s">
        <v>907</v>
      </c>
      <c r="G4015">
        <v>2021</v>
      </c>
      <c r="H4015">
        <v>1</v>
      </c>
      <c r="I4015" t="s">
        <v>858</v>
      </c>
      <c r="J4015" s="29">
        <v>44224</v>
      </c>
      <c r="K4015" t="s">
        <v>744</v>
      </c>
      <c r="L4015" t="s">
        <v>745</v>
      </c>
      <c r="M4015" t="s">
        <v>910</v>
      </c>
      <c r="N4015" t="s">
        <v>911</v>
      </c>
      <c r="O4015" t="s">
        <v>912</v>
      </c>
      <c r="P4015" t="s">
        <v>673</v>
      </c>
      <c r="Q4015" t="s">
        <v>749</v>
      </c>
      <c r="R4015" t="s">
        <v>490</v>
      </c>
      <c r="S4015" t="s">
        <v>1040</v>
      </c>
      <c r="T4015" t="s">
        <v>751</v>
      </c>
      <c r="U4015" t="s">
        <v>752</v>
      </c>
      <c r="V4015" t="s">
        <v>753</v>
      </c>
      <c r="W4015" t="s">
        <v>451</v>
      </c>
      <c r="X4015" t="s">
        <v>1186</v>
      </c>
      <c r="Y4015" t="s">
        <v>755</v>
      </c>
      <c r="Z4015" t="s">
        <v>380</v>
      </c>
      <c r="AA4015" t="s">
        <v>1175</v>
      </c>
      <c r="AB4015" t="s">
        <v>1176</v>
      </c>
      <c r="AC4015" t="s">
        <v>758</v>
      </c>
      <c r="AD4015" t="s">
        <v>1176</v>
      </c>
      <c r="AE4015" t="s">
        <v>766</v>
      </c>
      <c r="AF4015" t="s">
        <v>882</v>
      </c>
      <c r="AG4015" t="s">
        <v>761</v>
      </c>
      <c r="AH4015" t="s">
        <v>762</v>
      </c>
      <c r="AI4015" t="s">
        <v>883</v>
      </c>
      <c r="AJ4015">
        <v>2856.45</v>
      </c>
      <c r="AK4015">
        <v>0</v>
      </c>
      <c r="AL4015">
        <v>0</v>
      </c>
      <c r="AM4015" t="s">
        <v>764</v>
      </c>
      <c r="AN4015" t="s">
        <v>764</v>
      </c>
      <c r="AO4015" t="s">
        <v>764</v>
      </c>
    </row>
    <row r="4016" spans="1:41" x14ac:dyDescent="0.35">
      <c r="A4016">
        <v>1022711</v>
      </c>
      <c r="B4016" t="s">
        <v>740</v>
      </c>
      <c r="C4016" t="s">
        <v>741</v>
      </c>
      <c r="D4016" t="s">
        <v>408</v>
      </c>
      <c r="E4016" t="s">
        <v>507</v>
      </c>
      <c r="F4016" t="s">
        <v>907</v>
      </c>
      <c r="G4016">
        <v>2021</v>
      </c>
      <c r="H4016">
        <v>1</v>
      </c>
      <c r="I4016" t="s">
        <v>858</v>
      </c>
      <c r="J4016" s="29">
        <v>44224</v>
      </c>
      <c r="K4016" t="s">
        <v>744</v>
      </c>
      <c r="L4016" t="s">
        <v>745</v>
      </c>
      <c r="M4016" t="s">
        <v>910</v>
      </c>
      <c r="N4016" t="s">
        <v>911</v>
      </c>
      <c r="O4016" t="s">
        <v>912</v>
      </c>
      <c r="P4016" t="s">
        <v>673</v>
      </c>
      <c r="Q4016" t="s">
        <v>749</v>
      </c>
      <c r="R4016" t="s">
        <v>490</v>
      </c>
      <c r="S4016" t="s">
        <v>1040</v>
      </c>
      <c r="T4016" t="s">
        <v>751</v>
      </c>
      <c r="U4016" t="s">
        <v>752</v>
      </c>
      <c r="V4016" t="s">
        <v>753</v>
      </c>
      <c r="W4016" t="s">
        <v>433</v>
      </c>
      <c r="X4016" t="s">
        <v>1178</v>
      </c>
      <c r="Y4016" t="s">
        <v>755</v>
      </c>
      <c r="Z4016" t="s">
        <v>380</v>
      </c>
      <c r="AA4016" t="s">
        <v>1175</v>
      </c>
      <c r="AB4016" t="s">
        <v>1176</v>
      </c>
      <c r="AC4016" t="s">
        <v>758</v>
      </c>
      <c r="AD4016" t="s">
        <v>1176</v>
      </c>
      <c r="AE4016" t="s">
        <v>766</v>
      </c>
      <c r="AF4016" t="s">
        <v>882</v>
      </c>
      <c r="AG4016" t="s">
        <v>761</v>
      </c>
      <c r="AH4016" t="s">
        <v>762</v>
      </c>
      <c r="AI4016" t="s">
        <v>883</v>
      </c>
      <c r="AJ4016">
        <v>2228.0500000000002</v>
      </c>
      <c r="AK4016">
        <v>0</v>
      </c>
      <c r="AL4016">
        <v>0</v>
      </c>
      <c r="AM4016" t="s">
        <v>764</v>
      </c>
      <c r="AN4016" t="s">
        <v>764</v>
      </c>
      <c r="AO4016" t="s">
        <v>764</v>
      </c>
    </row>
    <row r="4017" spans="1:41" x14ac:dyDescent="0.35">
      <c r="A4017">
        <v>1022710</v>
      </c>
      <c r="B4017" t="s">
        <v>740</v>
      </c>
      <c r="C4017" t="s">
        <v>741</v>
      </c>
      <c r="D4017" t="s">
        <v>408</v>
      </c>
      <c r="E4017" t="s">
        <v>505</v>
      </c>
      <c r="F4017" t="s">
        <v>907</v>
      </c>
      <c r="G4017">
        <v>2021</v>
      </c>
      <c r="H4017">
        <v>1</v>
      </c>
      <c r="I4017" t="s">
        <v>858</v>
      </c>
      <c r="J4017" s="29">
        <v>44224</v>
      </c>
      <c r="K4017" t="s">
        <v>744</v>
      </c>
      <c r="L4017" t="s">
        <v>745</v>
      </c>
      <c r="M4017" t="s">
        <v>910</v>
      </c>
      <c r="N4017" t="s">
        <v>911</v>
      </c>
      <c r="O4017" t="s">
        <v>912</v>
      </c>
      <c r="P4017" t="s">
        <v>673</v>
      </c>
      <c r="Q4017" t="s">
        <v>749</v>
      </c>
      <c r="R4017" t="s">
        <v>490</v>
      </c>
      <c r="S4017" t="s">
        <v>1040</v>
      </c>
      <c r="T4017" t="s">
        <v>751</v>
      </c>
      <c r="U4017" t="s">
        <v>752</v>
      </c>
      <c r="V4017" t="s">
        <v>753</v>
      </c>
      <c r="W4017" t="s">
        <v>427</v>
      </c>
      <c r="X4017" t="s">
        <v>1179</v>
      </c>
      <c r="Y4017" t="s">
        <v>755</v>
      </c>
      <c r="Z4017" t="s">
        <v>380</v>
      </c>
      <c r="AA4017" t="s">
        <v>1175</v>
      </c>
      <c r="AB4017" t="s">
        <v>1176</v>
      </c>
      <c r="AC4017" t="s">
        <v>758</v>
      </c>
      <c r="AD4017" t="s">
        <v>1176</v>
      </c>
      <c r="AE4017" t="s">
        <v>766</v>
      </c>
      <c r="AF4017" t="s">
        <v>882</v>
      </c>
      <c r="AG4017" t="s">
        <v>761</v>
      </c>
      <c r="AH4017" t="s">
        <v>762</v>
      </c>
      <c r="AI4017" t="s">
        <v>883</v>
      </c>
      <c r="AJ4017">
        <v>3713.3</v>
      </c>
      <c r="AK4017">
        <v>0</v>
      </c>
      <c r="AL4017">
        <v>0</v>
      </c>
      <c r="AM4017" t="s">
        <v>764</v>
      </c>
      <c r="AN4017" t="s">
        <v>764</v>
      </c>
      <c r="AO4017" t="s">
        <v>764</v>
      </c>
    </row>
    <row r="4018" spans="1:41" x14ac:dyDescent="0.35">
      <c r="A4018">
        <v>1022710</v>
      </c>
      <c r="B4018" t="s">
        <v>740</v>
      </c>
      <c r="C4018" t="s">
        <v>741</v>
      </c>
      <c r="D4018" t="s">
        <v>408</v>
      </c>
      <c r="E4018" t="s">
        <v>505</v>
      </c>
      <c r="F4018" t="s">
        <v>907</v>
      </c>
      <c r="G4018">
        <v>2021</v>
      </c>
      <c r="H4018">
        <v>1</v>
      </c>
      <c r="I4018" t="s">
        <v>858</v>
      </c>
      <c r="J4018" s="29">
        <v>44226</v>
      </c>
      <c r="K4018" t="s">
        <v>744</v>
      </c>
      <c r="L4018" t="s">
        <v>847</v>
      </c>
      <c r="M4018" t="s">
        <v>908</v>
      </c>
      <c r="N4018" t="s">
        <v>909</v>
      </c>
      <c r="O4018" t="s">
        <v>872</v>
      </c>
      <c r="P4018" t="s">
        <v>673</v>
      </c>
      <c r="Q4018" t="s">
        <v>749</v>
      </c>
      <c r="R4018" t="s">
        <v>490</v>
      </c>
      <c r="S4018" t="s">
        <v>1040</v>
      </c>
      <c r="T4018" t="s">
        <v>751</v>
      </c>
      <c r="U4018" t="s">
        <v>752</v>
      </c>
      <c r="V4018" t="s">
        <v>753</v>
      </c>
      <c r="W4018" t="s">
        <v>427</v>
      </c>
      <c r="X4018" t="s">
        <v>1179</v>
      </c>
      <c r="Y4018" t="s">
        <v>755</v>
      </c>
      <c r="Z4018" t="s">
        <v>380</v>
      </c>
      <c r="AA4018" t="s">
        <v>1175</v>
      </c>
      <c r="AB4018" t="s">
        <v>1176</v>
      </c>
      <c r="AC4018" t="s">
        <v>758</v>
      </c>
      <c r="AD4018" t="s">
        <v>1176</v>
      </c>
      <c r="AE4018" t="s">
        <v>766</v>
      </c>
      <c r="AF4018" t="s">
        <v>882</v>
      </c>
      <c r="AG4018" t="s">
        <v>761</v>
      </c>
      <c r="AH4018" t="s">
        <v>762</v>
      </c>
      <c r="AI4018" t="s">
        <v>883</v>
      </c>
      <c r="AJ4018">
        <v>740.32</v>
      </c>
      <c r="AK4018">
        <v>0</v>
      </c>
      <c r="AL4018">
        <v>0</v>
      </c>
      <c r="AM4018" t="s">
        <v>764</v>
      </c>
      <c r="AN4018" t="s">
        <v>764</v>
      </c>
      <c r="AO4018" t="s">
        <v>764</v>
      </c>
    </row>
    <row r="4019" spans="1:41" x14ac:dyDescent="0.35">
      <c r="A4019">
        <v>1022707</v>
      </c>
      <c r="B4019" t="s">
        <v>740</v>
      </c>
      <c r="C4019" t="s">
        <v>741</v>
      </c>
      <c r="D4019" t="s">
        <v>408</v>
      </c>
      <c r="E4019" t="s">
        <v>498</v>
      </c>
      <c r="F4019" t="s">
        <v>907</v>
      </c>
      <c r="G4019">
        <v>2021</v>
      </c>
      <c r="H4019">
        <v>1</v>
      </c>
      <c r="I4019" t="s">
        <v>858</v>
      </c>
      <c r="J4019" s="29">
        <v>44224</v>
      </c>
      <c r="K4019" t="s">
        <v>744</v>
      </c>
      <c r="L4019" t="s">
        <v>745</v>
      </c>
      <c r="M4019" t="s">
        <v>910</v>
      </c>
      <c r="N4019" t="s">
        <v>911</v>
      </c>
      <c r="O4019" t="s">
        <v>912</v>
      </c>
      <c r="P4019" t="s">
        <v>673</v>
      </c>
      <c r="Q4019" t="s">
        <v>749</v>
      </c>
      <c r="R4019" t="s">
        <v>490</v>
      </c>
      <c r="S4019" t="s">
        <v>1040</v>
      </c>
      <c r="T4019" t="s">
        <v>751</v>
      </c>
      <c r="U4019" t="s">
        <v>752</v>
      </c>
      <c r="V4019" t="s">
        <v>753</v>
      </c>
      <c r="W4019" t="s">
        <v>409</v>
      </c>
      <c r="X4019" t="s">
        <v>1180</v>
      </c>
      <c r="Y4019" t="s">
        <v>755</v>
      </c>
      <c r="Z4019" t="s">
        <v>380</v>
      </c>
      <c r="AA4019" t="s">
        <v>1175</v>
      </c>
      <c r="AB4019" t="s">
        <v>1176</v>
      </c>
      <c r="AC4019" t="s">
        <v>758</v>
      </c>
      <c r="AD4019" t="s">
        <v>1176</v>
      </c>
      <c r="AE4019" t="s">
        <v>766</v>
      </c>
      <c r="AF4019" t="s">
        <v>882</v>
      </c>
      <c r="AG4019" t="s">
        <v>761</v>
      </c>
      <c r="AH4019" t="s">
        <v>762</v>
      </c>
      <c r="AI4019" t="s">
        <v>883</v>
      </c>
      <c r="AJ4019">
        <v>2050.08</v>
      </c>
      <c r="AK4019">
        <v>0</v>
      </c>
      <c r="AL4019">
        <v>0</v>
      </c>
      <c r="AM4019" t="s">
        <v>764</v>
      </c>
      <c r="AN4019" t="s">
        <v>764</v>
      </c>
      <c r="AO4019" t="s">
        <v>764</v>
      </c>
    </row>
    <row r="4020" spans="1:41" x14ac:dyDescent="0.35">
      <c r="A4020">
        <v>1022707</v>
      </c>
      <c r="B4020" t="s">
        <v>740</v>
      </c>
      <c r="C4020" t="s">
        <v>741</v>
      </c>
      <c r="D4020" t="s">
        <v>408</v>
      </c>
      <c r="E4020" t="s">
        <v>498</v>
      </c>
      <c r="F4020" t="s">
        <v>907</v>
      </c>
      <c r="G4020">
        <v>2021</v>
      </c>
      <c r="H4020">
        <v>1</v>
      </c>
      <c r="I4020" t="s">
        <v>858</v>
      </c>
      <c r="J4020" s="29">
        <v>44226</v>
      </c>
      <c r="K4020" t="s">
        <v>744</v>
      </c>
      <c r="L4020" t="s">
        <v>847</v>
      </c>
      <c r="M4020" t="s">
        <v>908</v>
      </c>
      <c r="N4020" t="s">
        <v>909</v>
      </c>
      <c r="O4020" t="s">
        <v>872</v>
      </c>
      <c r="P4020" t="s">
        <v>673</v>
      </c>
      <c r="Q4020" t="s">
        <v>749</v>
      </c>
      <c r="R4020" t="s">
        <v>490</v>
      </c>
      <c r="S4020" t="s">
        <v>1040</v>
      </c>
      <c r="T4020" t="s">
        <v>751</v>
      </c>
      <c r="U4020" t="s">
        <v>752</v>
      </c>
      <c r="V4020" t="s">
        <v>753</v>
      </c>
      <c r="W4020" t="s">
        <v>409</v>
      </c>
      <c r="X4020" t="s">
        <v>1180</v>
      </c>
      <c r="Y4020" t="s">
        <v>755</v>
      </c>
      <c r="Z4020" t="s">
        <v>380</v>
      </c>
      <c r="AA4020" t="s">
        <v>1175</v>
      </c>
      <c r="AB4020" t="s">
        <v>1176</v>
      </c>
      <c r="AC4020" t="s">
        <v>758</v>
      </c>
      <c r="AD4020" t="s">
        <v>1176</v>
      </c>
      <c r="AE4020" t="s">
        <v>766</v>
      </c>
      <c r="AF4020" t="s">
        <v>882</v>
      </c>
      <c r="AG4020" t="s">
        <v>761</v>
      </c>
      <c r="AH4020" t="s">
        <v>762</v>
      </c>
      <c r="AI4020" t="s">
        <v>883</v>
      </c>
      <c r="AJ4020">
        <v>1362.47</v>
      </c>
      <c r="AK4020">
        <v>0</v>
      </c>
      <c r="AL4020">
        <v>0</v>
      </c>
      <c r="AM4020" t="s">
        <v>764</v>
      </c>
      <c r="AN4020" t="s">
        <v>764</v>
      </c>
      <c r="AO4020" t="s">
        <v>764</v>
      </c>
    </row>
    <row r="4021" spans="1:41" x14ac:dyDescent="0.35">
      <c r="A4021">
        <v>1022713</v>
      </c>
      <c r="B4021" t="s">
        <v>740</v>
      </c>
      <c r="C4021" t="s">
        <v>741</v>
      </c>
      <c r="D4021" t="s">
        <v>408</v>
      </c>
      <c r="E4021" t="s">
        <v>509</v>
      </c>
      <c r="F4021" t="s">
        <v>907</v>
      </c>
      <c r="G4021">
        <v>2021</v>
      </c>
      <c r="H4021">
        <v>1</v>
      </c>
      <c r="I4021" t="s">
        <v>858</v>
      </c>
      <c r="J4021" s="29">
        <v>44224</v>
      </c>
      <c r="K4021" t="s">
        <v>744</v>
      </c>
      <c r="L4021" t="s">
        <v>745</v>
      </c>
      <c r="M4021" t="s">
        <v>910</v>
      </c>
      <c r="N4021" t="s">
        <v>911</v>
      </c>
      <c r="O4021" t="s">
        <v>912</v>
      </c>
      <c r="P4021" t="s">
        <v>673</v>
      </c>
      <c r="Q4021" t="s">
        <v>749</v>
      </c>
      <c r="R4021" t="s">
        <v>490</v>
      </c>
      <c r="S4021" t="s">
        <v>1040</v>
      </c>
      <c r="T4021" t="s">
        <v>751</v>
      </c>
      <c r="U4021" t="s">
        <v>752</v>
      </c>
      <c r="V4021" t="s">
        <v>753</v>
      </c>
      <c r="W4021" t="s">
        <v>457</v>
      </c>
      <c r="X4021" t="s">
        <v>1181</v>
      </c>
      <c r="Y4021" t="s">
        <v>755</v>
      </c>
      <c r="Z4021" t="s">
        <v>380</v>
      </c>
      <c r="AA4021" t="s">
        <v>1175</v>
      </c>
      <c r="AB4021" t="s">
        <v>1176</v>
      </c>
      <c r="AC4021" t="s">
        <v>758</v>
      </c>
      <c r="AD4021" t="s">
        <v>1176</v>
      </c>
      <c r="AE4021" t="s">
        <v>766</v>
      </c>
      <c r="AF4021" t="s">
        <v>882</v>
      </c>
      <c r="AG4021" t="s">
        <v>761</v>
      </c>
      <c r="AH4021" t="s">
        <v>762</v>
      </c>
      <c r="AI4021" t="s">
        <v>883</v>
      </c>
      <c r="AJ4021">
        <v>732.44</v>
      </c>
      <c r="AK4021">
        <v>0</v>
      </c>
      <c r="AL4021">
        <v>0</v>
      </c>
      <c r="AM4021" t="s">
        <v>764</v>
      </c>
      <c r="AN4021" t="s">
        <v>764</v>
      </c>
      <c r="AO4021" t="s">
        <v>764</v>
      </c>
    </row>
    <row r="4022" spans="1:41" x14ac:dyDescent="0.35">
      <c r="A4022">
        <v>1698803</v>
      </c>
      <c r="B4022" t="s">
        <v>740</v>
      </c>
      <c r="C4022" t="s">
        <v>741</v>
      </c>
      <c r="D4022" t="s">
        <v>408</v>
      </c>
      <c r="E4022" t="s">
        <v>506</v>
      </c>
      <c r="F4022" t="s">
        <v>907</v>
      </c>
      <c r="G4022">
        <v>2021</v>
      </c>
      <c r="H4022">
        <v>1</v>
      </c>
      <c r="I4022" t="s">
        <v>858</v>
      </c>
      <c r="J4022" s="29">
        <v>44226</v>
      </c>
      <c r="K4022" t="s">
        <v>744</v>
      </c>
      <c r="L4022" t="s">
        <v>847</v>
      </c>
      <c r="M4022" t="s">
        <v>908</v>
      </c>
      <c r="N4022" t="s">
        <v>909</v>
      </c>
      <c r="O4022" t="s">
        <v>872</v>
      </c>
      <c r="P4022" t="s">
        <v>673</v>
      </c>
      <c r="Q4022" t="s">
        <v>749</v>
      </c>
      <c r="R4022" t="s">
        <v>490</v>
      </c>
      <c r="S4022" t="s">
        <v>1040</v>
      </c>
      <c r="T4022" t="s">
        <v>751</v>
      </c>
      <c r="U4022" t="s">
        <v>752</v>
      </c>
      <c r="V4022" t="s">
        <v>753</v>
      </c>
      <c r="W4022" t="s">
        <v>429</v>
      </c>
      <c r="X4022" t="s">
        <v>1183</v>
      </c>
      <c r="Y4022" t="s">
        <v>755</v>
      </c>
      <c r="Z4022" t="s">
        <v>380</v>
      </c>
      <c r="AA4022" t="s">
        <v>1175</v>
      </c>
      <c r="AB4022" t="s">
        <v>1176</v>
      </c>
      <c r="AC4022" t="s">
        <v>758</v>
      </c>
      <c r="AD4022" t="s">
        <v>1176</v>
      </c>
      <c r="AE4022" t="s">
        <v>766</v>
      </c>
      <c r="AF4022" t="s">
        <v>882</v>
      </c>
      <c r="AG4022" t="s">
        <v>761</v>
      </c>
      <c r="AH4022" t="s">
        <v>762</v>
      </c>
      <c r="AI4022" t="s">
        <v>883</v>
      </c>
      <c r="AJ4022">
        <v>469.7</v>
      </c>
      <c r="AK4022">
        <v>0</v>
      </c>
      <c r="AL4022">
        <v>0</v>
      </c>
      <c r="AM4022" t="s">
        <v>764</v>
      </c>
      <c r="AN4022" t="s">
        <v>764</v>
      </c>
      <c r="AO4022" t="s">
        <v>764</v>
      </c>
    </row>
    <row r="4023" spans="1:41" x14ac:dyDescent="0.35">
      <c r="A4023">
        <v>1720216</v>
      </c>
      <c r="B4023" t="s">
        <v>740</v>
      </c>
      <c r="C4023" t="s">
        <v>741</v>
      </c>
      <c r="D4023" t="s">
        <v>408</v>
      </c>
      <c r="E4023" t="s">
        <v>504</v>
      </c>
      <c r="F4023" t="s">
        <v>907</v>
      </c>
      <c r="G4023">
        <v>2021</v>
      </c>
      <c r="H4023">
        <v>1</v>
      </c>
      <c r="I4023" t="s">
        <v>858</v>
      </c>
      <c r="J4023" s="29">
        <v>44226</v>
      </c>
      <c r="K4023" t="s">
        <v>744</v>
      </c>
      <c r="L4023" t="s">
        <v>847</v>
      </c>
      <c r="M4023" t="s">
        <v>908</v>
      </c>
      <c r="N4023" t="s">
        <v>909</v>
      </c>
      <c r="O4023" t="s">
        <v>872</v>
      </c>
      <c r="P4023" t="s">
        <v>673</v>
      </c>
      <c r="Q4023" t="s">
        <v>749</v>
      </c>
      <c r="R4023" t="s">
        <v>490</v>
      </c>
      <c r="S4023" t="s">
        <v>1040</v>
      </c>
      <c r="T4023" t="s">
        <v>751</v>
      </c>
      <c r="U4023" t="s">
        <v>752</v>
      </c>
      <c r="V4023" t="s">
        <v>753</v>
      </c>
      <c r="W4023" t="s">
        <v>425</v>
      </c>
      <c r="X4023" t="s">
        <v>1200</v>
      </c>
      <c r="Y4023" t="s">
        <v>755</v>
      </c>
      <c r="Z4023" t="s">
        <v>380</v>
      </c>
      <c r="AA4023" t="s">
        <v>1175</v>
      </c>
      <c r="AB4023" t="s">
        <v>1176</v>
      </c>
      <c r="AC4023" t="s">
        <v>758</v>
      </c>
      <c r="AD4023" t="s">
        <v>1176</v>
      </c>
      <c r="AE4023" t="s">
        <v>766</v>
      </c>
      <c r="AF4023" t="s">
        <v>882</v>
      </c>
      <c r="AG4023" t="s">
        <v>761</v>
      </c>
      <c r="AH4023" t="s">
        <v>762</v>
      </c>
      <c r="AI4023" t="s">
        <v>883</v>
      </c>
      <c r="AJ4023">
        <v>166.22</v>
      </c>
      <c r="AK4023">
        <v>0</v>
      </c>
      <c r="AL4023">
        <v>0</v>
      </c>
      <c r="AM4023" t="s">
        <v>764</v>
      </c>
      <c r="AN4023" t="s">
        <v>764</v>
      </c>
      <c r="AO4023" t="s">
        <v>764</v>
      </c>
    </row>
    <row r="4024" spans="1:41" x14ac:dyDescent="0.35">
      <c r="A4024">
        <v>1720215</v>
      </c>
      <c r="B4024" t="s">
        <v>740</v>
      </c>
      <c r="C4024" t="s">
        <v>741</v>
      </c>
      <c r="D4024" t="s">
        <v>408</v>
      </c>
      <c r="E4024" t="s">
        <v>503</v>
      </c>
      <c r="F4024" t="s">
        <v>907</v>
      </c>
      <c r="G4024">
        <v>2021</v>
      </c>
      <c r="H4024">
        <v>1</v>
      </c>
      <c r="I4024" t="s">
        <v>858</v>
      </c>
      <c r="J4024" s="29">
        <v>44226</v>
      </c>
      <c r="K4024" t="s">
        <v>744</v>
      </c>
      <c r="L4024" t="s">
        <v>847</v>
      </c>
      <c r="M4024" t="s">
        <v>908</v>
      </c>
      <c r="N4024" t="s">
        <v>909</v>
      </c>
      <c r="O4024" t="s">
        <v>872</v>
      </c>
      <c r="P4024" t="s">
        <v>673</v>
      </c>
      <c r="Q4024" t="s">
        <v>749</v>
      </c>
      <c r="R4024" t="s">
        <v>490</v>
      </c>
      <c r="S4024" t="s">
        <v>1040</v>
      </c>
      <c r="T4024" t="s">
        <v>751</v>
      </c>
      <c r="U4024" t="s">
        <v>752</v>
      </c>
      <c r="V4024" t="s">
        <v>753</v>
      </c>
      <c r="W4024" t="s">
        <v>423</v>
      </c>
      <c r="X4024" t="s">
        <v>1203</v>
      </c>
      <c r="Y4024" t="s">
        <v>755</v>
      </c>
      <c r="Z4024" t="s">
        <v>380</v>
      </c>
      <c r="AA4024" t="s">
        <v>1175</v>
      </c>
      <c r="AB4024" t="s">
        <v>1176</v>
      </c>
      <c r="AC4024" t="s">
        <v>758</v>
      </c>
      <c r="AD4024" t="s">
        <v>1176</v>
      </c>
      <c r="AE4024" t="s">
        <v>766</v>
      </c>
      <c r="AF4024" t="s">
        <v>882</v>
      </c>
      <c r="AG4024" t="s">
        <v>761</v>
      </c>
      <c r="AH4024" t="s">
        <v>762</v>
      </c>
      <c r="AI4024" t="s">
        <v>883</v>
      </c>
      <c r="AJ4024">
        <v>687.78</v>
      </c>
      <c r="AK4024">
        <v>0</v>
      </c>
      <c r="AL4024">
        <v>0</v>
      </c>
      <c r="AM4024" t="s">
        <v>764</v>
      </c>
      <c r="AN4024" t="s">
        <v>764</v>
      </c>
      <c r="AO4024" t="s">
        <v>764</v>
      </c>
    </row>
    <row r="4025" spans="1:41" x14ac:dyDescent="0.35">
      <c r="A4025">
        <v>1720214</v>
      </c>
      <c r="B4025" t="s">
        <v>740</v>
      </c>
      <c r="C4025" t="s">
        <v>741</v>
      </c>
      <c r="D4025" t="s">
        <v>408</v>
      </c>
      <c r="E4025" t="s">
        <v>502</v>
      </c>
      <c r="F4025" t="s">
        <v>907</v>
      </c>
      <c r="G4025">
        <v>2021</v>
      </c>
      <c r="H4025">
        <v>1</v>
      </c>
      <c r="I4025" t="s">
        <v>858</v>
      </c>
      <c r="J4025" s="29">
        <v>44226</v>
      </c>
      <c r="K4025" t="s">
        <v>744</v>
      </c>
      <c r="L4025" t="s">
        <v>847</v>
      </c>
      <c r="M4025" t="s">
        <v>908</v>
      </c>
      <c r="N4025" t="s">
        <v>909</v>
      </c>
      <c r="O4025" t="s">
        <v>872</v>
      </c>
      <c r="P4025" t="s">
        <v>673</v>
      </c>
      <c r="Q4025" t="s">
        <v>749</v>
      </c>
      <c r="R4025" t="s">
        <v>490</v>
      </c>
      <c r="S4025" t="s">
        <v>1040</v>
      </c>
      <c r="T4025" t="s">
        <v>751</v>
      </c>
      <c r="U4025" t="s">
        <v>752</v>
      </c>
      <c r="V4025" t="s">
        <v>753</v>
      </c>
      <c r="W4025" t="s">
        <v>421</v>
      </c>
      <c r="X4025" t="s">
        <v>1205</v>
      </c>
      <c r="Y4025" t="s">
        <v>755</v>
      </c>
      <c r="Z4025" t="s">
        <v>380</v>
      </c>
      <c r="AA4025" t="s">
        <v>1175</v>
      </c>
      <c r="AB4025" t="s">
        <v>1176</v>
      </c>
      <c r="AC4025" t="s">
        <v>758</v>
      </c>
      <c r="AD4025" t="s">
        <v>1176</v>
      </c>
      <c r="AE4025" t="s">
        <v>766</v>
      </c>
      <c r="AF4025" t="s">
        <v>882</v>
      </c>
      <c r="AG4025" t="s">
        <v>761</v>
      </c>
      <c r="AH4025" t="s">
        <v>762</v>
      </c>
      <c r="AI4025" t="s">
        <v>883</v>
      </c>
      <c r="AJ4025">
        <v>498.27</v>
      </c>
      <c r="AK4025">
        <v>0</v>
      </c>
      <c r="AL4025">
        <v>0</v>
      </c>
      <c r="AM4025" t="s">
        <v>764</v>
      </c>
      <c r="AN4025" t="s">
        <v>764</v>
      </c>
      <c r="AO4025" t="s">
        <v>764</v>
      </c>
    </row>
    <row r="4026" spans="1:41" x14ac:dyDescent="0.35">
      <c r="A4026">
        <v>1720213</v>
      </c>
      <c r="B4026" t="s">
        <v>740</v>
      </c>
      <c r="C4026" t="s">
        <v>741</v>
      </c>
      <c r="D4026" t="s">
        <v>408</v>
      </c>
      <c r="E4026" t="s">
        <v>501</v>
      </c>
      <c r="F4026" t="s">
        <v>907</v>
      </c>
      <c r="G4026">
        <v>2021</v>
      </c>
      <c r="H4026">
        <v>1</v>
      </c>
      <c r="I4026" t="s">
        <v>858</v>
      </c>
      <c r="J4026" s="29">
        <v>44226</v>
      </c>
      <c r="K4026" t="s">
        <v>744</v>
      </c>
      <c r="L4026" t="s">
        <v>847</v>
      </c>
      <c r="M4026" t="s">
        <v>908</v>
      </c>
      <c r="N4026" t="s">
        <v>909</v>
      </c>
      <c r="O4026" t="s">
        <v>872</v>
      </c>
      <c r="P4026" t="s">
        <v>673</v>
      </c>
      <c r="Q4026" t="s">
        <v>749</v>
      </c>
      <c r="R4026" t="s">
        <v>490</v>
      </c>
      <c r="S4026" t="s">
        <v>1040</v>
      </c>
      <c r="T4026" t="s">
        <v>751</v>
      </c>
      <c r="U4026" t="s">
        <v>752</v>
      </c>
      <c r="V4026" t="s">
        <v>753</v>
      </c>
      <c r="W4026" t="s">
        <v>417</v>
      </c>
      <c r="X4026" t="s">
        <v>1201</v>
      </c>
      <c r="Y4026" t="s">
        <v>755</v>
      </c>
      <c r="Z4026" t="s">
        <v>380</v>
      </c>
      <c r="AA4026" t="s">
        <v>1175</v>
      </c>
      <c r="AB4026" t="s">
        <v>1176</v>
      </c>
      <c r="AC4026" t="s">
        <v>758</v>
      </c>
      <c r="AD4026" t="s">
        <v>1176</v>
      </c>
      <c r="AE4026" t="s">
        <v>766</v>
      </c>
      <c r="AF4026" t="s">
        <v>882</v>
      </c>
      <c r="AG4026" t="s">
        <v>761</v>
      </c>
      <c r="AH4026" t="s">
        <v>762</v>
      </c>
      <c r="AI4026" t="s">
        <v>883</v>
      </c>
      <c r="AJ4026">
        <v>1582.67</v>
      </c>
      <c r="AK4026">
        <v>0</v>
      </c>
      <c r="AL4026">
        <v>0</v>
      </c>
      <c r="AM4026" t="s">
        <v>764</v>
      </c>
      <c r="AN4026" t="s">
        <v>764</v>
      </c>
      <c r="AO4026" t="s">
        <v>764</v>
      </c>
    </row>
    <row r="4027" spans="1:41" x14ac:dyDescent="0.35">
      <c r="A4027">
        <v>1087508</v>
      </c>
      <c r="B4027" t="s">
        <v>740</v>
      </c>
      <c r="C4027" t="s">
        <v>741</v>
      </c>
      <c r="D4027" t="s">
        <v>408</v>
      </c>
      <c r="E4027" t="s">
        <v>500</v>
      </c>
      <c r="F4027" t="s">
        <v>907</v>
      </c>
      <c r="G4027">
        <v>2021</v>
      </c>
      <c r="H4027">
        <v>1</v>
      </c>
      <c r="I4027" t="s">
        <v>858</v>
      </c>
      <c r="J4027" s="29">
        <v>44226</v>
      </c>
      <c r="K4027" t="s">
        <v>744</v>
      </c>
      <c r="L4027" t="s">
        <v>847</v>
      </c>
      <c r="M4027" t="s">
        <v>908</v>
      </c>
      <c r="N4027" t="s">
        <v>909</v>
      </c>
      <c r="O4027" t="s">
        <v>872</v>
      </c>
      <c r="P4027" t="s">
        <v>673</v>
      </c>
      <c r="Q4027" t="s">
        <v>749</v>
      </c>
      <c r="R4027" t="s">
        <v>490</v>
      </c>
      <c r="S4027" t="s">
        <v>1040</v>
      </c>
      <c r="T4027" t="s">
        <v>751</v>
      </c>
      <c r="U4027" t="s">
        <v>752</v>
      </c>
      <c r="V4027" t="s">
        <v>753</v>
      </c>
      <c r="W4027" t="s">
        <v>413</v>
      </c>
      <c r="X4027" t="s">
        <v>1206</v>
      </c>
      <c r="Y4027" t="s">
        <v>755</v>
      </c>
      <c r="Z4027" t="s">
        <v>380</v>
      </c>
      <c r="AA4027" t="s">
        <v>1175</v>
      </c>
      <c r="AB4027" t="s">
        <v>1176</v>
      </c>
      <c r="AC4027" t="s">
        <v>758</v>
      </c>
      <c r="AD4027" t="s">
        <v>1176</v>
      </c>
      <c r="AE4027" t="s">
        <v>766</v>
      </c>
      <c r="AF4027" t="s">
        <v>882</v>
      </c>
      <c r="AG4027" t="s">
        <v>761</v>
      </c>
      <c r="AH4027" t="s">
        <v>762</v>
      </c>
      <c r="AI4027" t="s">
        <v>883</v>
      </c>
      <c r="AJ4027">
        <v>1215.68</v>
      </c>
      <c r="AK4027">
        <v>0</v>
      </c>
      <c r="AL4027">
        <v>0</v>
      </c>
      <c r="AM4027" t="s">
        <v>764</v>
      </c>
      <c r="AN4027" t="s">
        <v>764</v>
      </c>
      <c r="AO4027" t="s">
        <v>764</v>
      </c>
    </row>
    <row r="4028" spans="1:41" x14ac:dyDescent="0.35">
      <c r="A4028">
        <v>1720212</v>
      </c>
      <c r="B4028" t="s">
        <v>740</v>
      </c>
      <c r="C4028" t="s">
        <v>741</v>
      </c>
      <c r="D4028" t="s">
        <v>408</v>
      </c>
      <c r="E4028" t="s">
        <v>499</v>
      </c>
      <c r="F4028" t="s">
        <v>907</v>
      </c>
      <c r="G4028">
        <v>2021</v>
      </c>
      <c r="H4028">
        <v>1</v>
      </c>
      <c r="I4028" t="s">
        <v>858</v>
      </c>
      <c r="J4028" s="29">
        <v>44226</v>
      </c>
      <c r="K4028" t="s">
        <v>744</v>
      </c>
      <c r="L4028" t="s">
        <v>847</v>
      </c>
      <c r="M4028" t="s">
        <v>908</v>
      </c>
      <c r="N4028" t="s">
        <v>909</v>
      </c>
      <c r="O4028" t="s">
        <v>872</v>
      </c>
      <c r="P4028" t="s">
        <v>673</v>
      </c>
      <c r="Q4028" t="s">
        <v>749</v>
      </c>
      <c r="R4028" t="s">
        <v>490</v>
      </c>
      <c r="S4028" t="s">
        <v>1040</v>
      </c>
      <c r="T4028" t="s">
        <v>751</v>
      </c>
      <c r="U4028" t="s">
        <v>752</v>
      </c>
      <c r="V4028" t="s">
        <v>753</v>
      </c>
      <c r="W4028" t="s">
        <v>411</v>
      </c>
      <c r="X4028" t="s">
        <v>1204</v>
      </c>
      <c r="Y4028" t="s">
        <v>755</v>
      </c>
      <c r="Z4028" t="s">
        <v>380</v>
      </c>
      <c r="AA4028" t="s">
        <v>1175</v>
      </c>
      <c r="AB4028" t="s">
        <v>1176</v>
      </c>
      <c r="AC4028" t="s">
        <v>758</v>
      </c>
      <c r="AD4028" t="s">
        <v>1176</v>
      </c>
      <c r="AE4028" t="s">
        <v>766</v>
      </c>
      <c r="AF4028" t="s">
        <v>882</v>
      </c>
      <c r="AG4028" t="s">
        <v>761</v>
      </c>
      <c r="AH4028" t="s">
        <v>762</v>
      </c>
      <c r="AI4028" t="s">
        <v>883</v>
      </c>
      <c r="AJ4028">
        <v>211.69</v>
      </c>
      <c r="AK4028">
        <v>0</v>
      </c>
      <c r="AL4028">
        <v>0</v>
      </c>
      <c r="AM4028" t="s">
        <v>764</v>
      </c>
      <c r="AN4028" t="s">
        <v>764</v>
      </c>
      <c r="AO4028" t="s">
        <v>764</v>
      </c>
    </row>
    <row r="4029" spans="1:41" x14ac:dyDescent="0.35">
      <c r="A4029">
        <v>1024753</v>
      </c>
      <c r="B4029" t="s">
        <v>740</v>
      </c>
      <c r="C4029" t="s">
        <v>741</v>
      </c>
      <c r="D4029" t="s">
        <v>408</v>
      </c>
      <c r="E4029" t="s">
        <v>488</v>
      </c>
      <c r="F4029" t="s">
        <v>907</v>
      </c>
      <c r="G4029">
        <v>2021</v>
      </c>
      <c r="H4029">
        <v>1</v>
      </c>
      <c r="I4029" t="s">
        <v>858</v>
      </c>
      <c r="J4029" s="29">
        <v>44224</v>
      </c>
      <c r="K4029" t="s">
        <v>744</v>
      </c>
      <c r="L4029" t="s">
        <v>745</v>
      </c>
      <c r="M4029" t="s">
        <v>910</v>
      </c>
      <c r="N4029" t="s">
        <v>911</v>
      </c>
      <c r="O4029" t="s">
        <v>912</v>
      </c>
      <c r="P4029" t="s">
        <v>673</v>
      </c>
      <c r="Q4029" t="s">
        <v>749</v>
      </c>
      <c r="R4029" t="s">
        <v>471</v>
      </c>
      <c r="S4029" t="s">
        <v>1041</v>
      </c>
      <c r="T4029" t="s">
        <v>751</v>
      </c>
      <c r="U4029" t="s">
        <v>752</v>
      </c>
      <c r="V4029" t="s">
        <v>753</v>
      </c>
      <c r="W4029" t="s">
        <v>469</v>
      </c>
      <c r="X4029" t="s">
        <v>1174</v>
      </c>
      <c r="Y4029" t="s">
        <v>755</v>
      </c>
      <c r="Z4029" t="s">
        <v>380</v>
      </c>
      <c r="AA4029" t="s">
        <v>1175</v>
      </c>
      <c r="AB4029" t="s">
        <v>1176</v>
      </c>
      <c r="AC4029" t="s">
        <v>758</v>
      </c>
      <c r="AD4029" t="s">
        <v>1176</v>
      </c>
      <c r="AE4029" t="s">
        <v>472</v>
      </c>
      <c r="AF4029" t="s">
        <v>882</v>
      </c>
      <c r="AG4029" t="s">
        <v>761</v>
      </c>
      <c r="AH4029" t="s">
        <v>762</v>
      </c>
      <c r="AI4029" t="s">
        <v>883</v>
      </c>
      <c r="AJ4029">
        <v>8765.64</v>
      </c>
      <c r="AK4029">
        <v>0</v>
      </c>
      <c r="AL4029">
        <v>0</v>
      </c>
      <c r="AM4029" t="s">
        <v>764</v>
      </c>
      <c r="AN4029" t="s">
        <v>764</v>
      </c>
      <c r="AO4029" t="s">
        <v>764</v>
      </c>
    </row>
    <row r="4030" spans="1:41" x14ac:dyDescent="0.35">
      <c r="A4030">
        <v>1024752</v>
      </c>
      <c r="B4030" t="s">
        <v>740</v>
      </c>
      <c r="C4030" t="s">
        <v>741</v>
      </c>
      <c r="D4030" t="s">
        <v>408</v>
      </c>
      <c r="E4030" t="s">
        <v>487</v>
      </c>
      <c r="F4030" t="s">
        <v>907</v>
      </c>
      <c r="G4030">
        <v>2021</v>
      </c>
      <c r="H4030">
        <v>1</v>
      </c>
      <c r="I4030" t="s">
        <v>858</v>
      </c>
      <c r="J4030" s="29">
        <v>44224</v>
      </c>
      <c r="K4030" t="s">
        <v>744</v>
      </c>
      <c r="L4030" t="s">
        <v>745</v>
      </c>
      <c r="M4030" t="s">
        <v>910</v>
      </c>
      <c r="N4030" t="s">
        <v>911</v>
      </c>
      <c r="O4030" t="s">
        <v>912</v>
      </c>
      <c r="P4030" t="s">
        <v>673</v>
      </c>
      <c r="Q4030" t="s">
        <v>749</v>
      </c>
      <c r="R4030" t="s">
        <v>471</v>
      </c>
      <c r="S4030" t="s">
        <v>1041</v>
      </c>
      <c r="T4030" t="s">
        <v>751</v>
      </c>
      <c r="U4030" t="s">
        <v>752</v>
      </c>
      <c r="V4030" t="s">
        <v>753</v>
      </c>
      <c r="W4030" t="s">
        <v>467</v>
      </c>
      <c r="X4030" t="s">
        <v>1177</v>
      </c>
      <c r="Y4030" t="s">
        <v>755</v>
      </c>
      <c r="Z4030" t="s">
        <v>380</v>
      </c>
      <c r="AA4030" t="s">
        <v>1175</v>
      </c>
      <c r="AB4030" t="s">
        <v>1176</v>
      </c>
      <c r="AC4030" t="s">
        <v>758</v>
      </c>
      <c r="AD4030" t="s">
        <v>1176</v>
      </c>
      <c r="AE4030" t="s">
        <v>472</v>
      </c>
      <c r="AF4030" t="s">
        <v>882</v>
      </c>
      <c r="AG4030" t="s">
        <v>761</v>
      </c>
      <c r="AH4030" t="s">
        <v>762</v>
      </c>
      <c r="AI4030" t="s">
        <v>883</v>
      </c>
      <c r="AJ4030">
        <v>4983.8999999999996</v>
      </c>
      <c r="AK4030">
        <v>0</v>
      </c>
      <c r="AL4030">
        <v>0</v>
      </c>
      <c r="AM4030" t="s">
        <v>764</v>
      </c>
      <c r="AN4030" t="s">
        <v>764</v>
      </c>
      <c r="AO4030" t="s">
        <v>764</v>
      </c>
    </row>
    <row r="4031" spans="1:41" x14ac:dyDescent="0.35">
      <c r="A4031">
        <v>1024750</v>
      </c>
      <c r="B4031" t="s">
        <v>740</v>
      </c>
      <c r="C4031" t="s">
        <v>741</v>
      </c>
      <c r="D4031" t="s">
        <v>408</v>
      </c>
      <c r="E4031" t="s">
        <v>485</v>
      </c>
      <c r="F4031" t="s">
        <v>907</v>
      </c>
      <c r="G4031">
        <v>2021</v>
      </c>
      <c r="H4031">
        <v>1</v>
      </c>
      <c r="I4031" t="s">
        <v>858</v>
      </c>
      <c r="J4031" s="29">
        <v>44224</v>
      </c>
      <c r="K4031" t="s">
        <v>744</v>
      </c>
      <c r="L4031" t="s">
        <v>745</v>
      </c>
      <c r="M4031" t="s">
        <v>910</v>
      </c>
      <c r="N4031" t="s">
        <v>911</v>
      </c>
      <c r="O4031" t="s">
        <v>912</v>
      </c>
      <c r="P4031" t="s">
        <v>673</v>
      </c>
      <c r="Q4031" t="s">
        <v>749</v>
      </c>
      <c r="R4031" t="s">
        <v>471</v>
      </c>
      <c r="S4031" t="s">
        <v>1041</v>
      </c>
      <c r="T4031" t="s">
        <v>751</v>
      </c>
      <c r="U4031" t="s">
        <v>752</v>
      </c>
      <c r="V4031" t="s">
        <v>753</v>
      </c>
      <c r="W4031" t="s">
        <v>451</v>
      </c>
      <c r="X4031" t="s">
        <v>1186</v>
      </c>
      <c r="Y4031" t="s">
        <v>755</v>
      </c>
      <c r="Z4031" t="s">
        <v>380</v>
      </c>
      <c r="AA4031" t="s">
        <v>1175</v>
      </c>
      <c r="AB4031" t="s">
        <v>1176</v>
      </c>
      <c r="AC4031" t="s">
        <v>758</v>
      </c>
      <c r="AD4031" t="s">
        <v>1176</v>
      </c>
      <c r="AE4031" t="s">
        <v>472</v>
      </c>
      <c r="AF4031" t="s">
        <v>882</v>
      </c>
      <c r="AG4031" t="s">
        <v>761</v>
      </c>
      <c r="AH4031" t="s">
        <v>762</v>
      </c>
      <c r="AI4031" t="s">
        <v>883</v>
      </c>
      <c r="AJ4031">
        <v>3552.25</v>
      </c>
      <c r="AK4031">
        <v>0</v>
      </c>
      <c r="AL4031">
        <v>0</v>
      </c>
      <c r="AM4031" t="s">
        <v>764</v>
      </c>
      <c r="AN4031" t="s">
        <v>764</v>
      </c>
      <c r="AO4031" t="s">
        <v>764</v>
      </c>
    </row>
    <row r="4032" spans="1:41" x14ac:dyDescent="0.35">
      <c r="A4032">
        <v>1024749</v>
      </c>
      <c r="B4032" t="s">
        <v>740</v>
      </c>
      <c r="C4032" t="s">
        <v>741</v>
      </c>
      <c r="D4032" t="s">
        <v>408</v>
      </c>
      <c r="E4032" t="s">
        <v>484</v>
      </c>
      <c r="F4032" t="s">
        <v>907</v>
      </c>
      <c r="G4032">
        <v>2021</v>
      </c>
      <c r="H4032">
        <v>1</v>
      </c>
      <c r="I4032" t="s">
        <v>858</v>
      </c>
      <c r="J4032" s="29">
        <v>44224</v>
      </c>
      <c r="K4032" t="s">
        <v>744</v>
      </c>
      <c r="L4032" t="s">
        <v>745</v>
      </c>
      <c r="M4032" t="s">
        <v>910</v>
      </c>
      <c r="N4032" t="s">
        <v>911</v>
      </c>
      <c r="O4032" t="s">
        <v>912</v>
      </c>
      <c r="P4032" t="s">
        <v>673</v>
      </c>
      <c r="Q4032" t="s">
        <v>749</v>
      </c>
      <c r="R4032" t="s">
        <v>471</v>
      </c>
      <c r="S4032" t="s">
        <v>1041</v>
      </c>
      <c r="T4032" t="s">
        <v>751</v>
      </c>
      <c r="U4032" t="s">
        <v>752</v>
      </c>
      <c r="V4032" t="s">
        <v>753</v>
      </c>
      <c r="W4032" t="s">
        <v>435</v>
      </c>
      <c r="X4032" t="s">
        <v>1182</v>
      </c>
      <c r="Y4032" t="s">
        <v>755</v>
      </c>
      <c r="Z4032" t="s">
        <v>380</v>
      </c>
      <c r="AA4032" t="s">
        <v>1175</v>
      </c>
      <c r="AB4032" t="s">
        <v>1176</v>
      </c>
      <c r="AC4032" t="s">
        <v>758</v>
      </c>
      <c r="AD4032" t="s">
        <v>1176</v>
      </c>
      <c r="AE4032" t="s">
        <v>472</v>
      </c>
      <c r="AF4032" t="s">
        <v>882</v>
      </c>
      <c r="AG4032" t="s">
        <v>761</v>
      </c>
      <c r="AH4032" t="s">
        <v>762</v>
      </c>
      <c r="AI4032" t="s">
        <v>883</v>
      </c>
      <c r="AJ4032">
        <v>6547.71</v>
      </c>
      <c r="AK4032">
        <v>0</v>
      </c>
      <c r="AL4032">
        <v>0</v>
      </c>
      <c r="AM4032" t="s">
        <v>764</v>
      </c>
      <c r="AN4032" t="s">
        <v>764</v>
      </c>
      <c r="AO4032" t="s">
        <v>764</v>
      </c>
    </row>
    <row r="4033" spans="1:41" x14ac:dyDescent="0.35">
      <c r="A4033">
        <v>1024747</v>
      </c>
      <c r="B4033" t="s">
        <v>740</v>
      </c>
      <c r="C4033" t="s">
        <v>741</v>
      </c>
      <c r="D4033" t="s">
        <v>408</v>
      </c>
      <c r="E4033" t="s">
        <v>483</v>
      </c>
      <c r="F4033" t="s">
        <v>907</v>
      </c>
      <c r="G4033">
        <v>2021</v>
      </c>
      <c r="H4033">
        <v>1</v>
      </c>
      <c r="I4033" t="s">
        <v>858</v>
      </c>
      <c r="J4033" s="29">
        <v>44224</v>
      </c>
      <c r="K4033" t="s">
        <v>744</v>
      </c>
      <c r="L4033" t="s">
        <v>745</v>
      </c>
      <c r="M4033" t="s">
        <v>910</v>
      </c>
      <c r="N4033" t="s">
        <v>911</v>
      </c>
      <c r="O4033" t="s">
        <v>912</v>
      </c>
      <c r="P4033" t="s">
        <v>673</v>
      </c>
      <c r="Q4033" t="s">
        <v>749</v>
      </c>
      <c r="R4033" t="s">
        <v>471</v>
      </c>
      <c r="S4033" t="s">
        <v>1041</v>
      </c>
      <c r="T4033" t="s">
        <v>751</v>
      </c>
      <c r="U4033" t="s">
        <v>752</v>
      </c>
      <c r="V4033" t="s">
        <v>753</v>
      </c>
      <c r="W4033" t="s">
        <v>433</v>
      </c>
      <c r="X4033" t="s">
        <v>1178</v>
      </c>
      <c r="Y4033" t="s">
        <v>755</v>
      </c>
      <c r="Z4033" t="s">
        <v>380</v>
      </c>
      <c r="AA4033" t="s">
        <v>1175</v>
      </c>
      <c r="AB4033" t="s">
        <v>1176</v>
      </c>
      <c r="AC4033" t="s">
        <v>758</v>
      </c>
      <c r="AD4033" t="s">
        <v>1176</v>
      </c>
      <c r="AE4033" t="s">
        <v>472</v>
      </c>
      <c r="AF4033" t="s">
        <v>882</v>
      </c>
      <c r="AG4033" t="s">
        <v>761</v>
      </c>
      <c r="AH4033" t="s">
        <v>762</v>
      </c>
      <c r="AI4033" t="s">
        <v>883</v>
      </c>
      <c r="AJ4033">
        <v>1829.52</v>
      </c>
      <c r="AK4033">
        <v>0</v>
      </c>
      <c r="AL4033">
        <v>0</v>
      </c>
      <c r="AM4033" t="s">
        <v>764</v>
      </c>
      <c r="AN4033" t="s">
        <v>764</v>
      </c>
      <c r="AO4033" t="s">
        <v>764</v>
      </c>
    </row>
    <row r="4034" spans="1:41" x14ac:dyDescent="0.35">
      <c r="A4034">
        <v>1024746</v>
      </c>
      <c r="B4034" t="s">
        <v>740</v>
      </c>
      <c r="C4034" t="s">
        <v>741</v>
      </c>
      <c r="D4034" t="s">
        <v>408</v>
      </c>
      <c r="E4034" t="s">
        <v>482</v>
      </c>
      <c r="F4034" t="s">
        <v>907</v>
      </c>
      <c r="G4034">
        <v>2021</v>
      </c>
      <c r="H4034">
        <v>1</v>
      </c>
      <c r="I4034" t="s">
        <v>858</v>
      </c>
      <c r="J4034" s="29">
        <v>44224</v>
      </c>
      <c r="K4034" t="s">
        <v>744</v>
      </c>
      <c r="L4034" t="s">
        <v>745</v>
      </c>
      <c r="M4034" t="s">
        <v>910</v>
      </c>
      <c r="N4034" t="s">
        <v>911</v>
      </c>
      <c r="O4034" t="s">
        <v>912</v>
      </c>
      <c r="P4034" t="s">
        <v>673</v>
      </c>
      <c r="Q4034" t="s">
        <v>749</v>
      </c>
      <c r="R4034" t="s">
        <v>471</v>
      </c>
      <c r="S4034" t="s">
        <v>1041</v>
      </c>
      <c r="T4034" t="s">
        <v>751</v>
      </c>
      <c r="U4034" t="s">
        <v>752</v>
      </c>
      <c r="V4034" t="s">
        <v>753</v>
      </c>
      <c r="W4034" t="s">
        <v>429</v>
      </c>
      <c r="X4034" t="s">
        <v>1183</v>
      </c>
      <c r="Y4034" t="s">
        <v>755</v>
      </c>
      <c r="Z4034" t="s">
        <v>380</v>
      </c>
      <c r="AA4034" t="s">
        <v>1175</v>
      </c>
      <c r="AB4034" t="s">
        <v>1176</v>
      </c>
      <c r="AC4034" t="s">
        <v>758</v>
      </c>
      <c r="AD4034" t="s">
        <v>1176</v>
      </c>
      <c r="AE4034" t="s">
        <v>472</v>
      </c>
      <c r="AF4034" t="s">
        <v>882</v>
      </c>
      <c r="AG4034" t="s">
        <v>761</v>
      </c>
      <c r="AH4034" t="s">
        <v>762</v>
      </c>
      <c r="AI4034" t="s">
        <v>883</v>
      </c>
      <c r="AJ4034">
        <v>5683.94</v>
      </c>
      <c r="AK4034">
        <v>0</v>
      </c>
      <c r="AL4034">
        <v>0</v>
      </c>
      <c r="AM4034" t="s">
        <v>764</v>
      </c>
      <c r="AN4034" t="s">
        <v>764</v>
      </c>
      <c r="AO4034" t="s">
        <v>764</v>
      </c>
    </row>
    <row r="4035" spans="1:41" x14ac:dyDescent="0.35">
      <c r="A4035">
        <v>1024744</v>
      </c>
      <c r="B4035" t="s">
        <v>740</v>
      </c>
      <c r="C4035" t="s">
        <v>741</v>
      </c>
      <c r="D4035" t="s">
        <v>408</v>
      </c>
      <c r="E4035" t="s">
        <v>481</v>
      </c>
      <c r="F4035" t="s">
        <v>907</v>
      </c>
      <c r="G4035">
        <v>2021</v>
      </c>
      <c r="H4035">
        <v>1</v>
      </c>
      <c r="I4035" t="s">
        <v>858</v>
      </c>
      <c r="J4035" s="29">
        <v>44224</v>
      </c>
      <c r="K4035" t="s">
        <v>744</v>
      </c>
      <c r="L4035" t="s">
        <v>745</v>
      </c>
      <c r="M4035" t="s">
        <v>910</v>
      </c>
      <c r="N4035" t="s">
        <v>911</v>
      </c>
      <c r="O4035" t="s">
        <v>912</v>
      </c>
      <c r="P4035" t="s">
        <v>673</v>
      </c>
      <c r="Q4035" t="s">
        <v>749</v>
      </c>
      <c r="R4035" t="s">
        <v>471</v>
      </c>
      <c r="S4035" t="s">
        <v>1041</v>
      </c>
      <c r="T4035" t="s">
        <v>751</v>
      </c>
      <c r="U4035" t="s">
        <v>752</v>
      </c>
      <c r="V4035" t="s">
        <v>753</v>
      </c>
      <c r="W4035" t="s">
        <v>427</v>
      </c>
      <c r="X4035" t="s">
        <v>1179</v>
      </c>
      <c r="Y4035" t="s">
        <v>755</v>
      </c>
      <c r="Z4035" t="s">
        <v>380</v>
      </c>
      <c r="AA4035" t="s">
        <v>1175</v>
      </c>
      <c r="AB4035" t="s">
        <v>1176</v>
      </c>
      <c r="AC4035" t="s">
        <v>758</v>
      </c>
      <c r="AD4035" t="s">
        <v>1176</v>
      </c>
      <c r="AE4035" t="s">
        <v>472</v>
      </c>
      <c r="AF4035" t="s">
        <v>882</v>
      </c>
      <c r="AG4035" t="s">
        <v>761</v>
      </c>
      <c r="AH4035" t="s">
        <v>762</v>
      </c>
      <c r="AI4035" t="s">
        <v>883</v>
      </c>
      <c r="AJ4035">
        <v>2619.5500000000002</v>
      </c>
      <c r="AK4035">
        <v>0</v>
      </c>
      <c r="AL4035">
        <v>0</v>
      </c>
      <c r="AM4035" t="s">
        <v>764</v>
      </c>
      <c r="AN4035" t="s">
        <v>764</v>
      </c>
      <c r="AO4035" t="s">
        <v>764</v>
      </c>
    </row>
    <row r="4036" spans="1:41" x14ac:dyDescent="0.35">
      <c r="A4036">
        <v>1024751</v>
      </c>
      <c r="B4036" t="s">
        <v>740</v>
      </c>
      <c r="C4036" t="s">
        <v>741</v>
      </c>
      <c r="D4036" t="s">
        <v>408</v>
      </c>
      <c r="E4036" t="s">
        <v>486</v>
      </c>
      <c r="F4036" t="s">
        <v>907</v>
      </c>
      <c r="G4036">
        <v>2021</v>
      </c>
      <c r="H4036">
        <v>1</v>
      </c>
      <c r="I4036" t="s">
        <v>858</v>
      </c>
      <c r="J4036" s="29">
        <v>44224</v>
      </c>
      <c r="K4036" t="s">
        <v>744</v>
      </c>
      <c r="L4036" t="s">
        <v>745</v>
      </c>
      <c r="M4036" t="s">
        <v>910</v>
      </c>
      <c r="N4036" t="s">
        <v>911</v>
      </c>
      <c r="O4036" t="s">
        <v>912</v>
      </c>
      <c r="P4036" t="s">
        <v>673</v>
      </c>
      <c r="Q4036" t="s">
        <v>749</v>
      </c>
      <c r="R4036" t="s">
        <v>471</v>
      </c>
      <c r="S4036" t="s">
        <v>1041</v>
      </c>
      <c r="T4036" t="s">
        <v>751</v>
      </c>
      <c r="U4036" t="s">
        <v>752</v>
      </c>
      <c r="V4036" t="s">
        <v>753</v>
      </c>
      <c r="W4036" t="s">
        <v>457</v>
      </c>
      <c r="X4036" t="s">
        <v>1181</v>
      </c>
      <c r="Y4036" t="s">
        <v>755</v>
      </c>
      <c r="Z4036" t="s">
        <v>380</v>
      </c>
      <c r="AA4036" t="s">
        <v>1175</v>
      </c>
      <c r="AB4036" t="s">
        <v>1176</v>
      </c>
      <c r="AC4036" t="s">
        <v>758</v>
      </c>
      <c r="AD4036" t="s">
        <v>1176</v>
      </c>
      <c r="AE4036" t="s">
        <v>472</v>
      </c>
      <c r="AF4036" t="s">
        <v>882</v>
      </c>
      <c r="AG4036" t="s">
        <v>761</v>
      </c>
      <c r="AH4036" t="s">
        <v>762</v>
      </c>
      <c r="AI4036" t="s">
        <v>883</v>
      </c>
      <c r="AJ4036">
        <v>2945.67</v>
      </c>
      <c r="AK4036">
        <v>0</v>
      </c>
      <c r="AL4036">
        <v>0</v>
      </c>
      <c r="AM4036" t="s">
        <v>764</v>
      </c>
      <c r="AN4036" t="s">
        <v>764</v>
      </c>
      <c r="AO4036" t="s">
        <v>764</v>
      </c>
    </row>
    <row r="4037" spans="1:41" x14ac:dyDescent="0.35">
      <c r="A4037">
        <v>1024743</v>
      </c>
      <c r="B4037" t="s">
        <v>740</v>
      </c>
      <c r="C4037" t="s">
        <v>741</v>
      </c>
      <c r="D4037" t="s">
        <v>408</v>
      </c>
      <c r="E4037" t="s">
        <v>480</v>
      </c>
      <c r="F4037" t="s">
        <v>907</v>
      </c>
      <c r="G4037">
        <v>2021</v>
      </c>
      <c r="H4037">
        <v>1</v>
      </c>
      <c r="I4037" t="s">
        <v>858</v>
      </c>
      <c r="J4037" s="29">
        <v>44224</v>
      </c>
      <c r="K4037" t="s">
        <v>744</v>
      </c>
      <c r="L4037" t="s">
        <v>745</v>
      </c>
      <c r="M4037" t="s">
        <v>910</v>
      </c>
      <c r="N4037" t="s">
        <v>911</v>
      </c>
      <c r="O4037" t="s">
        <v>912</v>
      </c>
      <c r="P4037" t="s">
        <v>673</v>
      </c>
      <c r="Q4037" t="s">
        <v>749</v>
      </c>
      <c r="R4037" t="s">
        <v>471</v>
      </c>
      <c r="S4037" t="s">
        <v>1041</v>
      </c>
      <c r="T4037" t="s">
        <v>751</v>
      </c>
      <c r="U4037" t="s">
        <v>752</v>
      </c>
      <c r="V4037" t="s">
        <v>753</v>
      </c>
      <c r="W4037" t="s">
        <v>409</v>
      </c>
      <c r="X4037" t="s">
        <v>1180</v>
      </c>
      <c r="Y4037" t="s">
        <v>755</v>
      </c>
      <c r="Z4037" t="s">
        <v>380</v>
      </c>
      <c r="AA4037" t="s">
        <v>1175</v>
      </c>
      <c r="AB4037" t="s">
        <v>1176</v>
      </c>
      <c r="AC4037" t="s">
        <v>758</v>
      </c>
      <c r="AD4037" t="s">
        <v>1176</v>
      </c>
      <c r="AE4037" t="s">
        <v>472</v>
      </c>
      <c r="AF4037" t="s">
        <v>882</v>
      </c>
      <c r="AG4037" t="s">
        <v>761</v>
      </c>
      <c r="AH4037" t="s">
        <v>762</v>
      </c>
      <c r="AI4037" t="s">
        <v>883</v>
      </c>
      <c r="AJ4037">
        <v>2399.7600000000002</v>
      </c>
      <c r="AK4037">
        <v>0</v>
      </c>
      <c r="AL4037">
        <v>0</v>
      </c>
      <c r="AM4037" t="s">
        <v>764</v>
      </c>
      <c r="AN4037" t="s">
        <v>764</v>
      </c>
      <c r="AO4037" t="s">
        <v>764</v>
      </c>
    </row>
    <row r="4038" spans="1:41" x14ac:dyDescent="0.35">
      <c r="A4038">
        <v>1025030</v>
      </c>
      <c r="B4038" t="s">
        <v>740</v>
      </c>
      <c r="C4038" t="s">
        <v>741</v>
      </c>
      <c r="D4038" t="s">
        <v>408</v>
      </c>
      <c r="E4038" t="s">
        <v>468</v>
      </c>
      <c r="F4038" t="s">
        <v>907</v>
      </c>
      <c r="G4038">
        <v>2021</v>
      </c>
      <c r="H4038">
        <v>1</v>
      </c>
      <c r="I4038" t="s">
        <v>858</v>
      </c>
      <c r="J4038" s="29">
        <v>44224</v>
      </c>
      <c r="K4038" t="s">
        <v>744</v>
      </c>
      <c r="L4038" t="s">
        <v>745</v>
      </c>
      <c r="M4038" t="s">
        <v>910</v>
      </c>
      <c r="N4038" t="s">
        <v>911</v>
      </c>
      <c r="O4038" t="s">
        <v>912</v>
      </c>
      <c r="P4038" t="s">
        <v>673</v>
      </c>
      <c r="Q4038" t="s">
        <v>749</v>
      </c>
      <c r="R4038" t="s">
        <v>376</v>
      </c>
      <c r="S4038" t="s">
        <v>1042</v>
      </c>
      <c r="T4038" t="s">
        <v>751</v>
      </c>
      <c r="U4038" t="s">
        <v>752</v>
      </c>
      <c r="V4038" t="s">
        <v>753</v>
      </c>
      <c r="W4038" t="s">
        <v>469</v>
      </c>
      <c r="X4038" t="s">
        <v>1174</v>
      </c>
      <c r="Y4038" t="s">
        <v>755</v>
      </c>
      <c r="Z4038" t="s">
        <v>380</v>
      </c>
      <c r="AA4038" t="s">
        <v>1175</v>
      </c>
      <c r="AB4038" t="s">
        <v>1176</v>
      </c>
      <c r="AC4038" t="s">
        <v>758</v>
      </c>
      <c r="AD4038" t="s">
        <v>1176</v>
      </c>
      <c r="AE4038" t="s">
        <v>768</v>
      </c>
      <c r="AF4038" t="s">
        <v>882</v>
      </c>
      <c r="AG4038" t="s">
        <v>761</v>
      </c>
      <c r="AH4038" t="s">
        <v>762</v>
      </c>
      <c r="AI4038" t="s">
        <v>883</v>
      </c>
      <c r="AJ4038">
        <v>-378.23</v>
      </c>
      <c r="AK4038">
        <v>0</v>
      </c>
      <c r="AL4038">
        <v>0</v>
      </c>
      <c r="AM4038" t="s">
        <v>764</v>
      </c>
      <c r="AN4038" t="s">
        <v>764</v>
      </c>
      <c r="AO4038" t="s">
        <v>764</v>
      </c>
    </row>
    <row r="4039" spans="1:41" x14ac:dyDescent="0.35">
      <c r="A4039">
        <v>1025030</v>
      </c>
      <c r="B4039" t="s">
        <v>740</v>
      </c>
      <c r="C4039" t="s">
        <v>741</v>
      </c>
      <c r="D4039" t="s">
        <v>408</v>
      </c>
      <c r="E4039" t="s">
        <v>468</v>
      </c>
      <c r="F4039" t="s">
        <v>907</v>
      </c>
      <c r="G4039">
        <v>2021</v>
      </c>
      <c r="H4039">
        <v>1</v>
      </c>
      <c r="I4039" t="s">
        <v>858</v>
      </c>
      <c r="J4039" s="29">
        <v>44224</v>
      </c>
      <c r="K4039" t="s">
        <v>744</v>
      </c>
      <c r="L4039" t="s">
        <v>745</v>
      </c>
      <c r="M4039" t="s">
        <v>910</v>
      </c>
      <c r="N4039" t="s">
        <v>911</v>
      </c>
      <c r="O4039" t="s">
        <v>912</v>
      </c>
      <c r="P4039" t="s">
        <v>673</v>
      </c>
      <c r="Q4039" t="s">
        <v>749</v>
      </c>
      <c r="R4039" t="s">
        <v>376</v>
      </c>
      <c r="S4039" t="s">
        <v>1042</v>
      </c>
      <c r="T4039" t="s">
        <v>751</v>
      </c>
      <c r="U4039" t="s">
        <v>752</v>
      </c>
      <c r="V4039" t="s">
        <v>753</v>
      </c>
      <c r="W4039" t="s">
        <v>469</v>
      </c>
      <c r="X4039" t="s">
        <v>1174</v>
      </c>
      <c r="Y4039" t="s">
        <v>755</v>
      </c>
      <c r="Z4039" t="s">
        <v>380</v>
      </c>
      <c r="AA4039" t="s">
        <v>1175</v>
      </c>
      <c r="AB4039" t="s">
        <v>1176</v>
      </c>
      <c r="AC4039" t="s">
        <v>758</v>
      </c>
      <c r="AD4039" t="s">
        <v>1176</v>
      </c>
      <c r="AE4039" t="s">
        <v>768</v>
      </c>
      <c r="AF4039" t="s">
        <v>882</v>
      </c>
      <c r="AG4039" t="s">
        <v>761</v>
      </c>
      <c r="AH4039" t="s">
        <v>762</v>
      </c>
      <c r="AI4039" t="s">
        <v>883</v>
      </c>
      <c r="AJ4039">
        <v>2419.48</v>
      </c>
      <c r="AK4039">
        <v>0</v>
      </c>
      <c r="AL4039">
        <v>0</v>
      </c>
      <c r="AM4039" t="s">
        <v>764</v>
      </c>
      <c r="AN4039" t="s">
        <v>764</v>
      </c>
      <c r="AO4039" t="s">
        <v>764</v>
      </c>
    </row>
    <row r="4040" spans="1:41" x14ac:dyDescent="0.35">
      <c r="A4040">
        <v>1025030</v>
      </c>
      <c r="B4040" t="s">
        <v>740</v>
      </c>
      <c r="C4040" t="s">
        <v>741</v>
      </c>
      <c r="D4040" t="s">
        <v>408</v>
      </c>
      <c r="E4040" t="s">
        <v>468</v>
      </c>
      <c r="F4040" t="s">
        <v>907</v>
      </c>
      <c r="G4040">
        <v>2021</v>
      </c>
      <c r="H4040">
        <v>1</v>
      </c>
      <c r="I4040" t="s">
        <v>858</v>
      </c>
      <c r="J4040" s="29">
        <v>44223</v>
      </c>
      <c r="K4040" t="s">
        <v>744</v>
      </c>
      <c r="L4040" t="s">
        <v>769</v>
      </c>
      <c r="M4040" t="s">
        <v>918</v>
      </c>
      <c r="N4040" t="s">
        <v>919</v>
      </c>
      <c r="O4040" t="s">
        <v>920</v>
      </c>
      <c r="P4040" t="s">
        <v>673</v>
      </c>
      <c r="Q4040" t="s">
        <v>749</v>
      </c>
      <c r="R4040" t="s">
        <v>376</v>
      </c>
      <c r="S4040" t="s">
        <v>1042</v>
      </c>
      <c r="T4040" t="s">
        <v>751</v>
      </c>
      <c r="U4040" t="s">
        <v>752</v>
      </c>
      <c r="V4040" t="s">
        <v>753</v>
      </c>
      <c r="W4040" t="s">
        <v>469</v>
      </c>
      <c r="X4040" t="s">
        <v>1174</v>
      </c>
      <c r="Y4040" t="s">
        <v>755</v>
      </c>
      <c r="Z4040" t="s">
        <v>380</v>
      </c>
      <c r="AA4040" t="s">
        <v>1175</v>
      </c>
      <c r="AB4040" t="s">
        <v>1176</v>
      </c>
      <c r="AC4040" t="s">
        <v>758</v>
      </c>
      <c r="AD4040" t="s">
        <v>1176</v>
      </c>
      <c r="AE4040" t="s">
        <v>768</v>
      </c>
      <c r="AF4040" t="s">
        <v>882</v>
      </c>
      <c r="AG4040" t="s">
        <v>761</v>
      </c>
      <c r="AH4040" t="s">
        <v>762</v>
      </c>
      <c r="AI4040" t="s">
        <v>883</v>
      </c>
      <c r="AJ4040">
        <v>-8853.23</v>
      </c>
      <c r="AK4040">
        <v>0</v>
      </c>
      <c r="AL4040">
        <v>0</v>
      </c>
      <c r="AM4040" t="s">
        <v>764</v>
      </c>
      <c r="AN4040" t="s">
        <v>764</v>
      </c>
      <c r="AO4040" t="s">
        <v>764</v>
      </c>
    </row>
    <row r="4041" spans="1:41" x14ac:dyDescent="0.35">
      <c r="A4041">
        <v>1025030</v>
      </c>
      <c r="B4041" t="s">
        <v>740</v>
      </c>
      <c r="C4041" t="s">
        <v>741</v>
      </c>
      <c r="D4041" t="s">
        <v>408</v>
      </c>
      <c r="E4041" t="s">
        <v>468</v>
      </c>
      <c r="F4041" t="s">
        <v>907</v>
      </c>
      <c r="G4041">
        <v>2021</v>
      </c>
      <c r="H4041">
        <v>1</v>
      </c>
      <c r="I4041" t="s">
        <v>858</v>
      </c>
      <c r="J4041" s="29">
        <v>44226</v>
      </c>
      <c r="K4041" t="s">
        <v>744</v>
      </c>
      <c r="L4041" t="s">
        <v>847</v>
      </c>
      <c r="M4041" t="s">
        <v>908</v>
      </c>
      <c r="N4041" t="s">
        <v>909</v>
      </c>
      <c r="O4041" t="s">
        <v>872</v>
      </c>
      <c r="P4041" t="s">
        <v>673</v>
      </c>
      <c r="Q4041" t="s">
        <v>749</v>
      </c>
      <c r="R4041" t="s">
        <v>376</v>
      </c>
      <c r="S4041" t="s">
        <v>1042</v>
      </c>
      <c r="T4041" t="s">
        <v>751</v>
      </c>
      <c r="U4041" t="s">
        <v>752</v>
      </c>
      <c r="V4041" t="s">
        <v>753</v>
      </c>
      <c r="W4041" t="s">
        <v>469</v>
      </c>
      <c r="X4041" t="s">
        <v>1174</v>
      </c>
      <c r="Y4041" t="s">
        <v>755</v>
      </c>
      <c r="Z4041" t="s">
        <v>380</v>
      </c>
      <c r="AA4041" t="s">
        <v>1175</v>
      </c>
      <c r="AB4041" t="s">
        <v>1176</v>
      </c>
      <c r="AC4041" t="s">
        <v>758</v>
      </c>
      <c r="AD4041" t="s">
        <v>1176</v>
      </c>
      <c r="AE4041" t="s">
        <v>768</v>
      </c>
      <c r="AF4041" t="s">
        <v>882</v>
      </c>
      <c r="AG4041" t="s">
        <v>761</v>
      </c>
      <c r="AH4041" t="s">
        <v>762</v>
      </c>
      <c r="AI4041" t="s">
        <v>883</v>
      </c>
      <c r="AJ4041">
        <v>4146.57</v>
      </c>
      <c r="AK4041">
        <v>0</v>
      </c>
      <c r="AL4041">
        <v>0</v>
      </c>
      <c r="AM4041" t="s">
        <v>764</v>
      </c>
      <c r="AN4041" t="s">
        <v>764</v>
      </c>
      <c r="AO4041" t="s">
        <v>764</v>
      </c>
    </row>
    <row r="4042" spans="1:41" x14ac:dyDescent="0.35">
      <c r="A4042">
        <v>1025030</v>
      </c>
      <c r="B4042" t="s">
        <v>740</v>
      </c>
      <c r="C4042" t="s">
        <v>741</v>
      </c>
      <c r="D4042" t="s">
        <v>408</v>
      </c>
      <c r="E4042" t="s">
        <v>468</v>
      </c>
      <c r="F4042" t="s">
        <v>907</v>
      </c>
      <c r="G4042">
        <v>2021</v>
      </c>
      <c r="H4042">
        <v>1</v>
      </c>
      <c r="I4042" t="s">
        <v>858</v>
      </c>
      <c r="J4042" s="29">
        <v>44226</v>
      </c>
      <c r="K4042" t="s">
        <v>744</v>
      </c>
      <c r="L4042" t="s">
        <v>847</v>
      </c>
      <c r="M4042" t="s">
        <v>908</v>
      </c>
      <c r="N4042" t="s">
        <v>909</v>
      </c>
      <c r="O4042" t="s">
        <v>872</v>
      </c>
      <c r="P4042" t="s">
        <v>673</v>
      </c>
      <c r="Q4042" t="s">
        <v>749</v>
      </c>
      <c r="R4042" t="s">
        <v>376</v>
      </c>
      <c r="S4042" t="s">
        <v>1042</v>
      </c>
      <c r="T4042" t="s">
        <v>751</v>
      </c>
      <c r="U4042" t="s">
        <v>752</v>
      </c>
      <c r="V4042" t="s">
        <v>753</v>
      </c>
      <c r="W4042" t="s">
        <v>469</v>
      </c>
      <c r="X4042" t="s">
        <v>1174</v>
      </c>
      <c r="Y4042" t="s">
        <v>755</v>
      </c>
      <c r="Z4042" t="s">
        <v>380</v>
      </c>
      <c r="AA4042" t="s">
        <v>1175</v>
      </c>
      <c r="AB4042" t="s">
        <v>1176</v>
      </c>
      <c r="AC4042" t="s">
        <v>758</v>
      </c>
      <c r="AD4042" t="s">
        <v>1176</v>
      </c>
      <c r="AE4042" t="s">
        <v>768</v>
      </c>
      <c r="AF4042" t="s">
        <v>882</v>
      </c>
      <c r="AG4042" t="s">
        <v>761</v>
      </c>
      <c r="AH4042" t="s">
        <v>762</v>
      </c>
      <c r="AI4042" t="s">
        <v>883</v>
      </c>
      <c r="AJ4042">
        <v>3765.56</v>
      </c>
      <c r="AK4042">
        <v>0</v>
      </c>
      <c r="AL4042">
        <v>0</v>
      </c>
      <c r="AM4042" t="s">
        <v>764</v>
      </c>
      <c r="AN4042" t="s">
        <v>764</v>
      </c>
      <c r="AO4042" t="s">
        <v>764</v>
      </c>
    </row>
    <row r="4043" spans="1:41" x14ac:dyDescent="0.35">
      <c r="A4043">
        <v>1025030</v>
      </c>
      <c r="B4043" t="s">
        <v>740</v>
      </c>
      <c r="C4043" t="s">
        <v>741</v>
      </c>
      <c r="D4043" t="s">
        <v>408</v>
      </c>
      <c r="E4043" t="s">
        <v>468</v>
      </c>
      <c r="F4043" t="s">
        <v>907</v>
      </c>
      <c r="G4043">
        <v>2021</v>
      </c>
      <c r="H4043">
        <v>1</v>
      </c>
      <c r="I4043" t="s">
        <v>858</v>
      </c>
      <c r="J4043" s="29">
        <v>44226</v>
      </c>
      <c r="K4043" t="s">
        <v>744</v>
      </c>
      <c r="L4043" t="s">
        <v>847</v>
      </c>
      <c r="M4043" t="s">
        <v>908</v>
      </c>
      <c r="N4043" t="s">
        <v>909</v>
      </c>
      <c r="O4043" t="s">
        <v>872</v>
      </c>
      <c r="P4043" t="s">
        <v>673</v>
      </c>
      <c r="Q4043" t="s">
        <v>749</v>
      </c>
      <c r="R4043" t="s">
        <v>376</v>
      </c>
      <c r="S4043" t="s">
        <v>1042</v>
      </c>
      <c r="T4043" t="s">
        <v>751</v>
      </c>
      <c r="U4043" t="s">
        <v>752</v>
      </c>
      <c r="V4043" t="s">
        <v>753</v>
      </c>
      <c r="W4043" t="s">
        <v>469</v>
      </c>
      <c r="X4043" t="s">
        <v>1174</v>
      </c>
      <c r="Y4043" t="s">
        <v>755</v>
      </c>
      <c r="Z4043" t="s">
        <v>380</v>
      </c>
      <c r="AA4043" t="s">
        <v>1175</v>
      </c>
      <c r="AB4043" t="s">
        <v>1176</v>
      </c>
      <c r="AC4043" t="s">
        <v>758</v>
      </c>
      <c r="AD4043" t="s">
        <v>1176</v>
      </c>
      <c r="AE4043" t="s">
        <v>768</v>
      </c>
      <c r="AF4043" t="s">
        <v>882</v>
      </c>
      <c r="AG4043" t="s">
        <v>761</v>
      </c>
      <c r="AH4043" t="s">
        <v>762</v>
      </c>
      <c r="AI4043" t="s">
        <v>883</v>
      </c>
      <c r="AJ4043">
        <v>2898.34</v>
      </c>
      <c r="AK4043">
        <v>0</v>
      </c>
      <c r="AL4043">
        <v>0</v>
      </c>
      <c r="AM4043" t="s">
        <v>764</v>
      </c>
      <c r="AN4043" t="s">
        <v>764</v>
      </c>
      <c r="AO4043" t="s">
        <v>764</v>
      </c>
    </row>
    <row r="4044" spans="1:41" x14ac:dyDescent="0.35">
      <c r="A4044">
        <v>1025030</v>
      </c>
      <c r="B4044" t="s">
        <v>740</v>
      </c>
      <c r="C4044" t="s">
        <v>741</v>
      </c>
      <c r="D4044" t="s">
        <v>408</v>
      </c>
      <c r="E4044" t="s">
        <v>468</v>
      </c>
      <c r="F4044" t="s">
        <v>907</v>
      </c>
      <c r="G4044">
        <v>2021</v>
      </c>
      <c r="H4044">
        <v>1</v>
      </c>
      <c r="I4044" t="s">
        <v>858</v>
      </c>
      <c r="J4044" s="29">
        <v>44226</v>
      </c>
      <c r="K4044" t="s">
        <v>744</v>
      </c>
      <c r="L4044" t="s">
        <v>847</v>
      </c>
      <c r="M4044" t="s">
        <v>908</v>
      </c>
      <c r="N4044" t="s">
        <v>909</v>
      </c>
      <c r="O4044" t="s">
        <v>872</v>
      </c>
      <c r="P4044" t="s">
        <v>673</v>
      </c>
      <c r="Q4044" t="s">
        <v>749</v>
      </c>
      <c r="R4044" t="s">
        <v>376</v>
      </c>
      <c r="S4044" t="s">
        <v>1042</v>
      </c>
      <c r="T4044" t="s">
        <v>751</v>
      </c>
      <c r="U4044" t="s">
        <v>752</v>
      </c>
      <c r="V4044" t="s">
        <v>753</v>
      </c>
      <c r="W4044" t="s">
        <v>469</v>
      </c>
      <c r="X4044" t="s">
        <v>1174</v>
      </c>
      <c r="Y4044" t="s">
        <v>755</v>
      </c>
      <c r="Z4044" t="s">
        <v>380</v>
      </c>
      <c r="AA4044" t="s">
        <v>1175</v>
      </c>
      <c r="AB4044" t="s">
        <v>1176</v>
      </c>
      <c r="AC4044" t="s">
        <v>758</v>
      </c>
      <c r="AD4044" t="s">
        <v>1176</v>
      </c>
      <c r="AE4044" t="s">
        <v>768</v>
      </c>
      <c r="AF4044" t="s">
        <v>882</v>
      </c>
      <c r="AG4044" t="s">
        <v>761</v>
      </c>
      <c r="AH4044" t="s">
        <v>762</v>
      </c>
      <c r="AI4044" t="s">
        <v>883</v>
      </c>
      <c r="AJ4044">
        <v>874.5</v>
      </c>
      <c r="AK4044">
        <v>0</v>
      </c>
      <c r="AL4044">
        <v>0</v>
      </c>
      <c r="AM4044" t="s">
        <v>764</v>
      </c>
      <c r="AN4044" t="s">
        <v>764</v>
      </c>
      <c r="AO4044" t="s">
        <v>764</v>
      </c>
    </row>
    <row r="4045" spans="1:41" x14ac:dyDescent="0.35">
      <c r="A4045">
        <v>1025030</v>
      </c>
      <c r="B4045" t="s">
        <v>740</v>
      </c>
      <c r="C4045" t="s">
        <v>741</v>
      </c>
      <c r="D4045" t="s">
        <v>408</v>
      </c>
      <c r="E4045" t="s">
        <v>468</v>
      </c>
      <c r="F4045" t="s">
        <v>907</v>
      </c>
      <c r="G4045">
        <v>2021</v>
      </c>
      <c r="H4045">
        <v>1</v>
      </c>
      <c r="I4045" t="s">
        <v>858</v>
      </c>
      <c r="J4045" s="29">
        <v>44226</v>
      </c>
      <c r="K4045" t="s">
        <v>744</v>
      </c>
      <c r="L4045" t="s">
        <v>847</v>
      </c>
      <c r="M4045" t="s">
        <v>908</v>
      </c>
      <c r="N4045" t="s">
        <v>909</v>
      </c>
      <c r="O4045" t="s">
        <v>872</v>
      </c>
      <c r="P4045" t="s">
        <v>673</v>
      </c>
      <c r="Q4045" t="s">
        <v>749</v>
      </c>
      <c r="R4045" t="s">
        <v>376</v>
      </c>
      <c r="S4045" t="s">
        <v>1042</v>
      </c>
      <c r="T4045" t="s">
        <v>751</v>
      </c>
      <c r="U4045" t="s">
        <v>752</v>
      </c>
      <c r="V4045" t="s">
        <v>753</v>
      </c>
      <c r="W4045" t="s">
        <v>469</v>
      </c>
      <c r="X4045" t="s">
        <v>1174</v>
      </c>
      <c r="Y4045" t="s">
        <v>755</v>
      </c>
      <c r="Z4045" t="s">
        <v>380</v>
      </c>
      <c r="AA4045" t="s">
        <v>1175</v>
      </c>
      <c r="AB4045" t="s">
        <v>1176</v>
      </c>
      <c r="AC4045" t="s">
        <v>758</v>
      </c>
      <c r="AD4045" t="s">
        <v>1176</v>
      </c>
      <c r="AE4045" t="s">
        <v>768</v>
      </c>
      <c r="AF4045" t="s">
        <v>882</v>
      </c>
      <c r="AG4045" t="s">
        <v>761</v>
      </c>
      <c r="AH4045" t="s">
        <v>762</v>
      </c>
      <c r="AI4045" t="s">
        <v>883</v>
      </c>
      <c r="AJ4045">
        <v>727.5</v>
      </c>
      <c r="AK4045">
        <v>0</v>
      </c>
      <c r="AL4045">
        <v>0</v>
      </c>
      <c r="AM4045" t="s">
        <v>764</v>
      </c>
      <c r="AN4045" t="s">
        <v>764</v>
      </c>
      <c r="AO4045" t="s">
        <v>764</v>
      </c>
    </row>
    <row r="4046" spans="1:41" x14ac:dyDescent="0.35">
      <c r="A4046">
        <v>1025029</v>
      </c>
      <c r="B4046" t="s">
        <v>740</v>
      </c>
      <c r="C4046" t="s">
        <v>741</v>
      </c>
      <c r="D4046" t="s">
        <v>408</v>
      </c>
      <c r="E4046" t="s">
        <v>466</v>
      </c>
      <c r="F4046" t="s">
        <v>907</v>
      </c>
      <c r="G4046">
        <v>2021</v>
      </c>
      <c r="H4046">
        <v>1</v>
      </c>
      <c r="I4046" t="s">
        <v>858</v>
      </c>
      <c r="J4046" s="29">
        <v>44224</v>
      </c>
      <c r="K4046" t="s">
        <v>744</v>
      </c>
      <c r="L4046" t="s">
        <v>745</v>
      </c>
      <c r="M4046" t="s">
        <v>910</v>
      </c>
      <c r="N4046" t="s">
        <v>911</v>
      </c>
      <c r="O4046" t="s">
        <v>912</v>
      </c>
      <c r="P4046" t="s">
        <v>673</v>
      </c>
      <c r="Q4046" t="s">
        <v>749</v>
      </c>
      <c r="R4046" t="s">
        <v>376</v>
      </c>
      <c r="S4046" t="s">
        <v>1042</v>
      </c>
      <c r="T4046" t="s">
        <v>751</v>
      </c>
      <c r="U4046" t="s">
        <v>752</v>
      </c>
      <c r="V4046" t="s">
        <v>753</v>
      </c>
      <c r="W4046" t="s">
        <v>467</v>
      </c>
      <c r="X4046" t="s">
        <v>1177</v>
      </c>
      <c r="Y4046" t="s">
        <v>755</v>
      </c>
      <c r="Z4046" t="s">
        <v>380</v>
      </c>
      <c r="AA4046" t="s">
        <v>1175</v>
      </c>
      <c r="AB4046" t="s">
        <v>1176</v>
      </c>
      <c r="AC4046" t="s">
        <v>758</v>
      </c>
      <c r="AD4046" t="s">
        <v>1176</v>
      </c>
      <c r="AE4046" t="s">
        <v>768</v>
      </c>
      <c r="AF4046" t="s">
        <v>882</v>
      </c>
      <c r="AG4046" t="s">
        <v>761</v>
      </c>
      <c r="AH4046" t="s">
        <v>762</v>
      </c>
      <c r="AI4046" t="s">
        <v>883</v>
      </c>
      <c r="AJ4046">
        <v>1274.26</v>
      </c>
      <c r="AK4046">
        <v>0</v>
      </c>
      <c r="AL4046">
        <v>0</v>
      </c>
      <c r="AM4046" t="s">
        <v>764</v>
      </c>
      <c r="AN4046" t="s">
        <v>764</v>
      </c>
      <c r="AO4046" t="s">
        <v>764</v>
      </c>
    </row>
    <row r="4047" spans="1:41" x14ac:dyDescent="0.35">
      <c r="A4047">
        <v>1025029</v>
      </c>
      <c r="B4047" t="s">
        <v>740</v>
      </c>
      <c r="C4047" t="s">
        <v>741</v>
      </c>
      <c r="D4047" t="s">
        <v>408</v>
      </c>
      <c r="E4047" t="s">
        <v>466</v>
      </c>
      <c r="F4047" t="s">
        <v>907</v>
      </c>
      <c r="G4047">
        <v>2021</v>
      </c>
      <c r="H4047">
        <v>1</v>
      </c>
      <c r="I4047" t="s">
        <v>858</v>
      </c>
      <c r="J4047" s="29">
        <v>44223</v>
      </c>
      <c r="K4047" t="s">
        <v>744</v>
      </c>
      <c r="L4047" t="s">
        <v>769</v>
      </c>
      <c r="M4047" t="s">
        <v>918</v>
      </c>
      <c r="N4047" t="s">
        <v>919</v>
      </c>
      <c r="O4047" t="s">
        <v>920</v>
      </c>
      <c r="P4047" t="s">
        <v>673</v>
      </c>
      <c r="Q4047" t="s">
        <v>749</v>
      </c>
      <c r="R4047" t="s">
        <v>376</v>
      </c>
      <c r="S4047" t="s">
        <v>1042</v>
      </c>
      <c r="T4047" t="s">
        <v>751</v>
      </c>
      <c r="U4047" t="s">
        <v>752</v>
      </c>
      <c r="V4047" t="s">
        <v>753</v>
      </c>
      <c r="W4047" t="s">
        <v>467</v>
      </c>
      <c r="X4047" t="s">
        <v>1177</v>
      </c>
      <c r="Y4047" t="s">
        <v>755</v>
      </c>
      <c r="Z4047" t="s">
        <v>380</v>
      </c>
      <c r="AA4047" t="s">
        <v>1175</v>
      </c>
      <c r="AB4047" t="s">
        <v>1176</v>
      </c>
      <c r="AC4047" t="s">
        <v>758</v>
      </c>
      <c r="AD4047" t="s">
        <v>1176</v>
      </c>
      <c r="AE4047" t="s">
        <v>768</v>
      </c>
      <c r="AF4047" t="s">
        <v>882</v>
      </c>
      <c r="AG4047" t="s">
        <v>761</v>
      </c>
      <c r="AH4047" t="s">
        <v>762</v>
      </c>
      <c r="AI4047" t="s">
        <v>883</v>
      </c>
      <c r="AJ4047">
        <v>-3191.68</v>
      </c>
      <c r="AK4047">
        <v>0</v>
      </c>
      <c r="AL4047">
        <v>0</v>
      </c>
      <c r="AM4047" t="s">
        <v>764</v>
      </c>
      <c r="AN4047" t="s">
        <v>764</v>
      </c>
      <c r="AO4047" t="s">
        <v>764</v>
      </c>
    </row>
    <row r="4048" spans="1:41" x14ac:dyDescent="0.35">
      <c r="A4048">
        <v>1025029</v>
      </c>
      <c r="B4048" t="s">
        <v>740</v>
      </c>
      <c r="C4048" t="s">
        <v>741</v>
      </c>
      <c r="D4048" t="s">
        <v>408</v>
      </c>
      <c r="E4048" t="s">
        <v>466</v>
      </c>
      <c r="F4048" t="s">
        <v>907</v>
      </c>
      <c r="G4048">
        <v>2021</v>
      </c>
      <c r="H4048">
        <v>1</v>
      </c>
      <c r="I4048" t="s">
        <v>858</v>
      </c>
      <c r="J4048" s="29">
        <v>44226</v>
      </c>
      <c r="K4048" t="s">
        <v>744</v>
      </c>
      <c r="L4048" t="s">
        <v>847</v>
      </c>
      <c r="M4048" t="s">
        <v>908</v>
      </c>
      <c r="N4048" t="s">
        <v>909</v>
      </c>
      <c r="O4048" t="s">
        <v>872</v>
      </c>
      <c r="P4048" t="s">
        <v>673</v>
      </c>
      <c r="Q4048" t="s">
        <v>749</v>
      </c>
      <c r="R4048" t="s">
        <v>376</v>
      </c>
      <c r="S4048" t="s">
        <v>1042</v>
      </c>
      <c r="T4048" t="s">
        <v>751</v>
      </c>
      <c r="U4048" t="s">
        <v>752</v>
      </c>
      <c r="V4048" t="s">
        <v>753</v>
      </c>
      <c r="W4048" t="s">
        <v>467</v>
      </c>
      <c r="X4048" t="s">
        <v>1177</v>
      </c>
      <c r="Y4048" t="s">
        <v>755</v>
      </c>
      <c r="Z4048" t="s">
        <v>380</v>
      </c>
      <c r="AA4048" t="s">
        <v>1175</v>
      </c>
      <c r="AB4048" t="s">
        <v>1176</v>
      </c>
      <c r="AC4048" t="s">
        <v>758</v>
      </c>
      <c r="AD4048" t="s">
        <v>1176</v>
      </c>
      <c r="AE4048" t="s">
        <v>768</v>
      </c>
      <c r="AF4048" t="s">
        <v>882</v>
      </c>
      <c r="AG4048" t="s">
        <v>761</v>
      </c>
      <c r="AH4048" t="s">
        <v>762</v>
      </c>
      <c r="AI4048" t="s">
        <v>883</v>
      </c>
      <c r="AJ4048">
        <v>13833.98</v>
      </c>
      <c r="AK4048">
        <v>0</v>
      </c>
      <c r="AL4048">
        <v>0</v>
      </c>
      <c r="AM4048" t="s">
        <v>764</v>
      </c>
      <c r="AN4048" t="s">
        <v>764</v>
      </c>
      <c r="AO4048" t="s">
        <v>764</v>
      </c>
    </row>
    <row r="4049" spans="1:41" x14ac:dyDescent="0.35">
      <c r="A4049">
        <v>1025029</v>
      </c>
      <c r="B4049" t="s">
        <v>740</v>
      </c>
      <c r="C4049" t="s">
        <v>741</v>
      </c>
      <c r="D4049" t="s">
        <v>408</v>
      </c>
      <c r="E4049" t="s">
        <v>466</v>
      </c>
      <c r="F4049" t="s">
        <v>907</v>
      </c>
      <c r="G4049">
        <v>2021</v>
      </c>
      <c r="H4049">
        <v>1</v>
      </c>
      <c r="I4049" t="s">
        <v>858</v>
      </c>
      <c r="J4049" s="29">
        <v>44226</v>
      </c>
      <c r="K4049" t="s">
        <v>744</v>
      </c>
      <c r="L4049" t="s">
        <v>847</v>
      </c>
      <c r="M4049" t="s">
        <v>908</v>
      </c>
      <c r="N4049" t="s">
        <v>909</v>
      </c>
      <c r="O4049" t="s">
        <v>872</v>
      </c>
      <c r="P4049" t="s">
        <v>673</v>
      </c>
      <c r="Q4049" t="s">
        <v>749</v>
      </c>
      <c r="R4049" t="s">
        <v>376</v>
      </c>
      <c r="S4049" t="s">
        <v>1042</v>
      </c>
      <c r="T4049" t="s">
        <v>751</v>
      </c>
      <c r="U4049" t="s">
        <v>752</v>
      </c>
      <c r="V4049" t="s">
        <v>753</v>
      </c>
      <c r="W4049" t="s">
        <v>467</v>
      </c>
      <c r="X4049" t="s">
        <v>1177</v>
      </c>
      <c r="Y4049" t="s">
        <v>755</v>
      </c>
      <c r="Z4049" t="s">
        <v>380</v>
      </c>
      <c r="AA4049" t="s">
        <v>1175</v>
      </c>
      <c r="AB4049" t="s">
        <v>1176</v>
      </c>
      <c r="AC4049" t="s">
        <v>758</v>
      </c>
      <c r="AD4049" t="s">
        <v>1176</v>
      </c>
      <c r="AE4049" t="s">
        <v>768</v>
      </c>
      <c r="AF4049" t="s">
        <v>882</v>
      </c>
      <c r="AG4049" t="s">
        <v>761</v>
      </c>
      <c r="AH4049" t="s">
        <v>762</v>
      </c>
      <c r="AI4049" t="s">
        <v>883</v>
      </c>
      <c r="AJ4049">
        <v>13333.25</v>
      </c>
      <c r="AK4049">
        <v>0</v>
      </c>
      <c r="AL4049">
        <v>0</v>
      </c>
      <c r="AM4049" t="s">
        <v>764</v>
      </c>
      <c r="AN4049" t="s">
        <v>764</v>
      </c>
      <c r="AO4049" t="s">
        <v>764</v>
      </c>
    </row>
    <row r="4050" spans="1:41" x14ac:dyDescent="0.35">
      <c r="A4050">
        <v>1025029</v>
      </c>
      <c r="B4050" t="s">
        <v>740</v>
      </c>
      <c r="C4050" t="s">
        <v>741</v>
      </c>
      <c r="D4050" t="s">
        <v>408</v>
      </c>
      <c r="E4050" t="s">
        <v>466</v>
      </c>
      <c r="F4050" t="s">
        <v>907</v>
      </c>
      <c r="G4050">
        <v>2021</v>
      </c>
      <c r="H4050">
        <v>1</v>
      </c>
      <c r="I4050" t="s">
        <v>858</v>
      </c>
      <c r="J4050" s="29">
        <v>44226</v>
      </c>
      <c r="K4050" t="s">
        <v>744</v>
      </c>
      <c r="L4050" t="s">
        <v>847</v>
      </c>
      <c r="M4050" t="s">
        <v>908</v>
      </c>
      <c r="N4050" t="s">
        <v>909</v>
      </c>
      <c r="O4050" t="s">
        <v>872</v>
      </c>
      <c r="P4050" t="s">
        <v>673</v>
      </c>
      <c r="Q4050" t="s">
        <v>749</v>
      </c>
      <c r="R4050" t="s">
        <v>376</v>
      </c>
      <c r="S4050" t="s">
        <v>1042</v>
      </c>
      <c r="T4050" t="s">
        <v>751</v>
      </c>
      <c r="U4050" t="s">
        <v>752</v>
      </c>
      <c r="V4050" t="s">
        <v>753</v>
      </c>
      <c r="W4050" t="s">
        <v>467</v>
      </c>
      <c r="X4050" t="s">
        <v>1177</v>
      </c>
      <c r="Y4050" t="s">
        <v>755</v>
      </c>
      <c r="Z4050" t="s">
        <v>380</v>
      </c>
      <c r="AA4050" t="s">
        <v>1175</v>
      </c>
      <c r="AB4050" t="s">
        <v>1176</v>
      </c>
      <c r="AC4050" t="s">
        <v>758</v>
      </c>
      <c r="AD4050" t="s">
        <v>1176</v>
      </c>
      <c r="AE4050" t="s">
        <v>768</v>
      </c>
      <c r="AF4050" t="s">
        <v>882</v>
      </c>
      <c r="AG4050" t="s">
        <v>761</v>
      </c>
      <c r="AH4050" t="s">
        <v>762</v>
      </c>
      <c r="AI4050" t="s">
        <v>883</v>
      </c>
      <c r="AJ4050">
        <v>4813.8999999999996</v>
      </c>
      <c r="AK4050">
        <v>0</v>
      </c>
      <c r="AL4050">
        <v>0</v>
      </c>
      <c r="AM4050" t="s">
        <v>764</v>
      </c>
      <c r="AN4050" t="s">
        <v>764</v>
      </c>
      <c r="AO4050" t="s">
        <v>764</v>
      </c>
    </row>
    <row r="4051" spans="1:41" x14ac:dyDescent="0.35">
      <c r="A4051">
        <v>1025029</v>
      </c>
      <c r="B4051" t="s">
        <v>740</v>
      </c>
      <c r="C4051" t="s">
        <v>741</v>
      </c>
      <c r="D4051" t="s">
        <v>408</v>
      </c>
      <c r="E4051" t="s">
        <v>466</v>
      </c>
      <c r="F4051" t="s">
        <v>907</v>
      </c>
      <c r="G4051">
        <v>2021</v>
      </c>
      <c r="H4051">
        <v>1</v>
      </c>
      <c r="I4051" t="s">
        <v>858</v>
      </c>
      <c r="J4051" s="29">
        <v>44226</v>
      </c>
      <c r="K4051" t="s">
        <v>744</v>
      </c>
      <c r="L4051" t="s">
        <v>847</v>
      </c>
      <c r="M4051" t="s">
        <v>908</v>
      </c>
      <c r="N4051" t="s">
        <v>909</v>
      </c>
      <c r="O4051" t="s">
        <v>872</v>
      </c>
      <c r="P4051" t="s">
        <v>673</v>
      </c>
      <c r="Q4051" t="s">
        <v>749</v>
      </c>
      <c r="R4051" t="s">
        <v>376</v>
      </c>
      <c r="S4051" t="s">
        <v>1042</v>
      </c>
      <c r="T4051" t="s">
        <v>751</v>
      </c>
      <c r="U4051" t="s">
        <v>752</v>
      </c>
      <c r="V4051" t="s">
        <v>753</v>
      </c>
      <c r="W4051" t="s">
        <v>467</v>
      </c>
      <c r="X4051" t="s">
        <v>1177</v>
      </c>
      <c r="Y4051" t="s">
        <v>755</v>
      </c>
      <c r="Z4051" t="s">
        <v>380</v>
      </c>
      <c r="AA4051" t="s">
        <v>1175</v>
      </c>
      <c r="AB4051" t="s">
        <v>1176</v>
      </c>
      <c r="AC4051" t="s">
        <v>758</v>
      </c>
      <c r="AD4051" t="s">
        <v>1176</v>
      </c>
      <c r="AE4051" t="s">
        <v>768</v>
      </c>
      <c r="AF4051" t="s">
        <v>882</v>
      </c>
      <c r="AG4051" t="s">
        <v>761</v>
      </c>
      <c r="AH4051" t="s">
        <v>762</v>
      </c>
      <c r="AI4051" t="s">
        <v>883</v>
      </c>
      <c r="AJ4051">
        <v>2043.39</v>
      </c>
      <c r="AK4051">
        <v>0</v>
      </c>
      <c r="AL4051">
        <v>0</v>
      </c>
      <c r="AM4051" t="s">
        <v>764</v>
      </c>
      <c r="AN4051" t="s">
        <v>764</v>
      </c>
      <c r="AO4051" t="s">
        <v>764</v>
      </c>
    </row>
    <row r="4052" spans="1:41" x14ac:dyDescent="0.35">
      <c r="A4052">
        <v>1025029</v>
      </c>
      <c r="B4052" t="s">
        <v>740</v>
      </c>
      <c r="C4052" t="s">
        <v>741</v>
      </c>
      <c r="D4052" t="s">
        <v>408</v>
      </c>
      <c r="E4052" t="s">
        <v>466</v>
      </c>
      <c r="F4052" t="s">
        <v>907</v>
      </c>
      <c r="G4052">
        <v>2021</v>
      </c>
      <c r="H4052">
        <v>1</v>
      </c>
      <c r="I4052" t="s">
        <v>858</v>
      </c>
      <c r="J4052" s="29">
        <v>44226</v>
      </c>
      <c r="K4052" t="s">
        <v>744</v>
      </c>
      <c r="L4052" t="s">
        <v>847</v>
      </c>
      <c r="M4052" t="s">
        <v>908</v>
      </c>
      <c r="N4052" t="s">
        <v>909</v>
      </c>
      <c r="O4052" t="s">
        <v>872</v>
      </c>
      <c r="P4052" t="s">
        <v>673</v>
      </c>
      <c r="Q4052" t="s">
        <v>749</v>
      </c>
      <c r="R4052" t="s">
        <v>376</v>
      </c>
      <c r="S4052" t="s">
        <v>1042</v>
      </c>
      <c r="T4052" t="s">
        <v>751</v>
      </c>
      <c r="U4052" t="s">
        <v>752</v>
      </c>
      <c r="V4052" t="s">
        <v>753</v>
      </c>
      <c r="W4052" t="s">
        <v>467</v>
      </c>
      <c r="X4052" t="s">
        <v>1177</v>
      </c>
      <c r="Y4052" t="s">
        <v>755</v>
      </c>
      <c r="Z4052" t="s">
        <v>380</v>
      </c>
      <c r="AA4052" t="s">
        <v>1175</v>
      </c>
      <c r="AB4052" t="s">
        <v>1176</v>
      </c>
      <c r="AC4052" t="s">
        <v>758</v>
      </c>
      <c r="AD4052" t="s">
        <v>1176</v>
      </c>
      <c r="AE4052" t="s">
        <v>768</v>
      </c>
      <c r="AF4052" t="s">
        <v>882</v>
      </c>
      <c r="AG4052" t="s">
        <v>761</v>
      </c>
      <c r="AH4052" t="s">
        <v>762</v>
      </c>
      <c r="AI4052" t="s">
        <v>883</v>
      </c>
      <c r="AJ4052">
        <v>1000.8</v>
      </c>
      <c r="AK4052">
        <v>0</v>
      </c>
      <c r="AL4052">
        <v>0</v>
      </c>
      <c r="AM4052" t="s">
        <v>764</v>
      </c>
      <c r="AN4052" t="s">
        <v>764</v>
      </c>
      <c r="AO4052" t="s">
        <v>764</v>
      </c>
    </row>
    <row r="4053" spans="1:41" x14ac:dyDescent="0.35">
      <c r="A4053">
        <v>1025029</v>
      </c>
      <c r="B4053" t="s">
        <v>740</v>
      </c>
      <c r="C4053" t="s">
        <v>741</v>
      </c>
      <c r="D4053" t="s">
        <v>408</v>
      </c>
      <c r="E4053" t="s">
        <v>466</v>
      </c>
      <c r="F4053" t="s">
        <v>907</v>
      </c>
      <c r="G4053">
        <v>2021</v>
      </c>
      <c r="H4053">
        <v>1</v>
      </c>
      <c r="I4053" t="s">
        <v>858</v>
      </c>
      <c r="J4053" s="29">
        <v>44226</v>
      </c>
      <c r="K4053" t="s">
        <v>744</v>
      </c>
      <c r="L4053" t="s">
        <v>847</v>
      </c>
      <c r="M4053" t="s">
        <v>908</v>
      </c>
      <c r="N4053" t="s">
        <v>909</v>
      </c>
      <c r="O4053" t="s">
        <v>872</v>
      </c>
      <c r="P4053" t="s">
        <v>673</v>
      </c>
      <c r="Q4053" t="s">
        <v>749</v>
      </c>
      <c r="R4053" t="s">
        <v>376</v>
      </c>
      <c r="S4053" t="s">
        <v>1042</v>
      </c>
      <c r="T4053" t="s">
        <v>751</v>
      </c>
      <c r="U4053" t="s">
        <v>752</v>
      </c>
      <c r="V4053" t="s">
        <v>753</v>
      </c>
      <c r="W4053" t="s">
        <v>467</v>
      </c>
      <c r="X4053" t="s">
        <v>1177</v>
      </c>
      <c r="Y4053" t="s">
        <v>755</v>
      </c>
      <c r="Z4053" t="s">
        <v>380</v>
      </c>
      <c r="AA4053" t="s">
        <v>1175</v>
      </c>
      <c r="AB4053" t="s">
        <v>1176</v>
      </c>
      <c r="AC4053" t="s">
        <v>758</v>
      </c>
      <c r="AD4053" t="s">
        <v>1176</v>
      </c>
      <c r="AE4053" t="s">
        <v>768</v>
      </c>
      <c r="AF4053" t="s">
        <v>882</v>
      </c>
      <c r="AG4053" t="s">
        <v>761</v>
      </c>
      <c r="AH4053" t="s">
        <v>762</v>
      </c>
      <c r="AI4053" t="s">
        <v>883</v>
      </c>
      <c r="AJ4053">
        <v>117.99</v>
      </c>
      <c r="AK4053">
        <v>0</v>
      </c>
      <c r="AL4053">
        <v>0</v>
      </c>
      <c r="AM4053" t="s">
        <v>764</v>
      </c>
      <c r="AN4053" t="s">
        <v>764</v>
      </c>
      <c r="AO4053" t="s">
        <v>764</v>
      </c>
    </row>
    <row r="4054" spans="1:41" x14ac:dyDescent="0.35">
      <c r="A4054">
        <v>1060737</v>
      </c>
      <c r="B4054" t="s">
        <v>740</v>
      </c>
      <c r="C4054" t="s">
        <v>741</v>
      </c>
      <c r="D4054" t="s">
        <v>408</v>
      </c>
      <c r="E4054" t="s">
        <v>464</v>
      </c>
      <c r="F4054" t="s">
        <v>907</v>
      </c>
      <c r="G4054">
        <v>2021</v>
      </c>
      <c r="H4054">
        <v>1</v>
      </c>
      <c r="I4054" t="s">
        <v>858</v>
      </c>
      <c r="J4054" s="29">
        <v>44224</v>
      </c>
      <c r="K4054" t="s">
        <v>744</v>
      </c>
      <c r="L4054" t="s">
        <v>745</v>
      </c>
      <c r="M4054" t="s">
        <v>910</v>
      </c>
      <c r="N4054" t="s">
        <v>911</v>
      </c>
      <c r="O4054" t="s">
        <v>912</v>
      </c>
      <c r="P4054" t="s">
        <v>673</v>
      </c>
      <c r="Q4054" t="s">
        <v>749</v>
      </c>
      <c r="R4054" t="s">
        <v>376</v>
      </c>
      <c r="S4054" t="s">
        <v>1042</v>
      </c>
      <c r="T4054" t="s">
        <v>751</v>
      </c>
      <c r="U4054" t="s">
        <v>752</v>
      </c>
      <c r="V4054" t="s">
        <v>753</v>
      </c>
      <c r="W4054" t="s">
        <v>465</v>
      </c>
      <c r="X4054" t="s">
        <v>1192</v>
      </c>
      <c r="Y4054" t="s">
        <v>755</v>
      </c>
      <c r="Z4054" t="s">
        <v>380</v>
      </c>
      <c r="AA4054" t="s">
        <v>1175</v>
      </c>
      <c r="AB4054" t="s">
        <v>1176</v>
      </c>
      <c r="AC4054" t="s">
        <v>758</v>
      </c>
      <c r="AD4054" t="s">
        <v>1176</v>
      </c>
      <c r="AE4054" t="s">
        <v>768</v>
      </c>
      <c r="AF4054" t="s">
        <v>882</v>
      </c>
      <c r="AG4054" t="s">
        <v>761</v>
      </c>
      <c r="AH4054" t="s">
        <v>762</v>
      </c>
      <c r="AI4054" t="s">
        <v>883</v>
      </c>
      <c r="AJ4054">
        <v>395.89</v>
      </c>
      <c r="AK4054">
        <v>0</v>
      </c>
      <c r="AL4054">
        <v>0</v>
      </c>
      <c r="AM4054" t="s">
        <v>764</v>
      </c>
      <c r="AN4054" t="s">
        <v>764</v>
      </c>
      <c r="AO4054" t="s">
        <v>764</v>
      </c>
    </row>
    <row r="4055" spans="1:41" x14ac:dyDescent="0.35">
      <c r="A4055">
        <v>1060737</v>
      </c>
      <c r="B4055" t="s">
        <v>740</v>
      </c>
      <c r="C4055" t="s">
        <v>741</v>
      </c>
      <c r="D4055" t="s">
        <v>408</v>
      </c>
      <c r="E4055" t="s">
        <v>464</v>
      </c>
      <c r="F4055" t="s">
        <v>907</v>
      </c>
      <c r="G4055">
        <v>2021</v>
      </c>
      <c r="H4055">
        <v>1</v>
      </c>
      <c r="I4055" t="s">
        <v>858</v>
      </c>
      <c r="J4055" s="29">
        <v>44223</v>
      </c>
      <c r="K4055" t="s">
        <v>744</v>
      </c>
      <c r="L4055" t="s">
        <v>769</v>
      </c>
      <c r="M4055" t="s">
        <v>918</v>
      </c>
      <c r="N4055" t="s">
        <v>919</v>
      </c>
      <c r="O4055" t="s">
        <v>920</v>
      </c>
      <c r="P4055" t="s">
        <v>673</v>
      </c>
      <c r="Q4055" t="s">
        <v>749</v>
      </c>
      <c r="R4055" t="s">
        <v>376</v>
      </c>
      <c r="S4055" t="s">
        <v>1042</v>
      </c>
      <c r="T4055" t="s">
        <v>751</v>
      </c>
      <c r="U4055" t="s">
        <v>752</v>
      </c>
      <c r="V4055" t="s">
        <v>753</v>
      </c>
      <c r="W4055" t="s">
        <v>465</v>
      </c>
      <c r="X4055" t="s">
        <v>1192</v>
      </c>
      <c r="Y4055" t="s">
        <v>755</v>
      </c>
      <c r="Z4055" t="s">
        <v>380</v>
      </c>
      <c r="AA4055" t="s">
        <v>1175</v>
      </c>
      <c r="AB4055" t="s">
        <v>1176</v>
      </c>
      <c r="AC4055" t="s">
        <v>758</v>
      </c>
      <c r="AD4055" t="s">
        <v>1176</v>
      </c>
      <c r="AE4055" t="s">
        <v>768</v>
      </c>
      <c r="AF4055" t="s">
        <v>882</v>
      </c>
      <c r="AG4055" t="s">
        <v>761</v>
      </c>
      <c r="AH4055" t="s">
        <v>762</v>
      </c>
      <c r="AI4055" t="s">
        <v>883</v>
      </c>
      <c r="AJ4055">
        <v>-1368.35</v>
      </c>
      <c r="AK4055">
        <v>0</v>
      </c>
      <c r="AL4055">
        <v>0</v>
      </c>
      <c r="AM4055" t="s">
        <v>764</v>
      </c>
      <c r="AN4055" t="s">
        <v>764</v>
      </c>
      <c r="AO4055" t="s">
        <v>764</v>
      </c>
    </row>
    <row r="4056" spans="1:41" x14ac:dyDescent="0.35">
      <c r="A4056">
        <v>1025027</v>
      </c>
      <c r="B4056" t="s">
        <v>740</v>
      </c>
      <c r="C4056" t="s">
        <v>741</v>
      </c>
      <c r="D4056" t="s">
        <v>408</v>
      </c>
      <c r="E4056" t="s">
        <v>460</v>
      </c>
      <c r="F4056" t="s">
        <v>907</v>
      </c>
      <c r="G4056">
        <v>2021</v>
      </c>
      <c r="H4056">
        <v>1</v>
      </c>
      <c r="I4056" t="s">
        <v>858</v>
      </c>
      <c r="J4056" s="29">
        <v>44224</v>
      </c>
      <c r="K4056" t="s">
        <v>744</v>
      </c>
      <c r="L4056" t="s">
        <v>745</v>
      </c>
      <c r="M4056" t="s">
        <v>910</v>
      </c>
      <c r="N4056" t="s">
        <v>911</v>
      </c>
      <c r="O4056" t="s">
        <v>912</v>
      </c>
      <c r="P4056" t="s">
        <v>673</v>
      </c>
      <c r="Q4056" t="s">
        <v>749</v>
      </c>
      <c r="R4056" t="s">
        <v>376</v>
      </c>
      <c r="S4056" t="s">
        <v>1042</v>
      </c>
      <c r="T4056" t="s">
        <v>751</v>
      </c>
      <c r="U4056" t="s">
        <v>752</v>
      </c>
      <c r="V4056" t="s">
        <v>753</v>
      </c>
      <c r="W4056" t="s">
        <v>461</v>
      </c>
      <c r="X4056" t="s">
        <v>1193</v>
      </c>
      <c r="Y4056" t="s">
        <v>755</v>
      </c>
      <c r="Z4056" t="s">
        <v>380</v>
      </c>
      <c r="AA4056" t="s">
        <v>1175</v>
      </c>
      <c r="AB4056" t="s">
        <v>1176</v>
      </c>
      <c r="AC4056" t="s">
        <v>758</v>
      </c>
      <c r="AD4056" t="s">
        <v>1176</v>
      </c>
      <c r="AE4056" t="s">
        <v>768</v>
      </c>
      <c r="AF4056" t="s">
        <v>882</v>
      </c>
      <c r="AG4056" t="s">
        <v>761</v>
      </c>
      <c r="AH4056" t="s">
        <v>762</v>
      </c>
      <c r="AI4056" t="s">
        <v>883</v>
      </c>
      <c r="AJ4056">
        <v>81.93</v>
      </c>
      <c r="AK4056">
        <v>0</v>
      </c>
      <c r="AL4056">
        <v>0</v>
      </c>
      <c r="AM4056" t="s">
        <v>764</v>
      </c>
      <c r="AN4056" t="s">
        <v>764</v>
      </c>
      <c r="AO4056" t="s">
        <v>764</v>
      </c>
    </row>
    <row r="4057" spans="1:41" x14ac:dyDescent="0.35">
      <c r="A4057">
        <v>1025027</v>
      </c>
      <c r="B4057" t="s">
        <v>740</v>
      </c>
      <c r="C4057" t="s">
        <v>741</v>
      </c>
      <c r="D4057" t="s">
        <v>408</v>
      </c>
      <c r="E4057" t="s">
        <v>460</v>
      </c>
      <c r="F4057" t="s">
        <v>907</v>
      </c>
      <c r="G4057">
        <v>2021</v>
      </c>
      <c r="H4057">
        <v>1</v>
      </c>
      <c r="I4057" t="s">
        <v>858</v>
      </c>
      <c r="J4057" s="29">
        <v>44223</v>
      </c>
      <c r="K4057" t="s">
        <v>744</v>
      </c>
      <c r="L4057" t="s">
        <v>769</v>
      </c>
      <c r="M4057" t="s">
        <v>918</v>
      </c>
      <c r="N4057" t="s">
        <v>919</v>
      </c>
      <c r="O4057" t="s">
        <v>920</v>
      </c>
      <c r="P4057" t="s">
        <v>673</v>
      </c>
      <c r="Q4057" t="s">
        <v>749</v>
      </c>
      <c r="R4057" t="s">
        <v>376</v>
      </c>
      <c r="S4057" t="s">
        <v>1042</v>
      </c>
      <c r="T4057" t="s">
        <v>751</v>
      </c>
      <c r="U4057" t="s">
        <v>752</v>
      </c>
      <c r="V4057" t="s">
        <v>753</v>
      </c>
      <c r="W4057" t="s">
        <v>461</v>
      </c>
      <c r="X4057" t="s">
        <v>1193</v>
      </c>
      <c r="Y4057" t="s">
        <v>755</v>
      </c>
      <c r="Z4057" t="s">
        <v>380</v>
      </c>
      <c r="AA4057" t="s">
        <v>1175</v>
      </c>
      <c r="AB4057" t="s">
        <v>1176</v>
      </c>
      <c r="AC4057" t="s">
        <v>758</v>
      </c>
      <c r="AD4057" t="s">
        <v>1176</v>
      </c>
      <c r="AE4057" t="s">
        <v>768</v>
      </c>
      <c r="AF4057" t="s">
        <v>882</v>
      </c>
      <c r="AG4057" t="s">
        <v>761</v>
      </c>
      <c r="AH4057" t="s">
        <v>762</v>
      </c>
      <c r="AI4057" t="s">
        <v>883</v>
      </c>
      <c r="AJ4057">
        <v>-518.17999999999995</v>
      </c>
      <c r="AK4057">
        <v>0</v>
      </c>
      <c r="AL4057">
        <v>0</v>
      </c>
      <c r="AM4057" t="s">
        <v>764</v>
      </c>
      <c r="AN4057" t="s">
        <v>764</v>
      </c>
      <c r="AO4057" t="s">
        <v>764</v>
      </c>
    </row>
    <row r="4058" spans="1:41" x14ac:dyDescent="0.35">
      <c r="A4058">
        <v>1025026</v>
      </c>
      <c r="B4058" t="s">
        <v>740</v>
      </c>
      <c r="C4058" t="s">
        <v>741</v>
      </c>
      <c r="D4058" t="s">
        <v>408</v>
      </c>
      <c r="E4058" t="s">
        <v>458</v>
      </c>
      <c r="F4058" t="s">
        <v>907</v>
      </c>
      <c r="G4058">
        <v>2021</v>
      </c>
      <c r="H4058">
        <v>1</v>
      </c>
      <c r="I4058" t="s">
        <v>858</v>
      </c>
      <c r="J4058" s="29">
        <v>44224</v>
      </c>
      <c r="K4058" t="s">
        <v>744</v>
      </c>
      <c r="L4058" t="s">
        <v>745</v>
      </c>
      <c r="M4058" t="s">
        <v>910</v>
      </c>
      <c r="N4058" t="s">
        <v>911</v>
      </c>
      <c r="O4058" t="s">
        <v>912</v>
      </c>
      <c r="P4058" t="s">
        <v>673</v>
      </c>
      <c r="Q4058" t="s">
        <v>749</v>
      </c>
      <c r="R4058" t="s">
        <v>376</v>
      </c>
      <c r="S4058" t="s">
        <v>1042</v>
      </c>
      <c r="T4058" t="s">
        <v>751</v>
      </c>
      <c r="U4058" t="s">
        <v>752</v>
      </c>
      <c r="V4058" t="s">
        <v>753</v>
      </c>
      <c r="W4058" t="s">
        <v>459</v>
      </c>
      <c r="X4058" t="s">
        <v>1187</v>
      </c>
      <c r="Y4058" t="s">
        <v>755</v>
      </c>
      <c r="Z4058" t="s">
        <v>380</v>
      </c>
      <c r="AA4058" t="s">
        <v>1175</v>
      </c>
      <c r="AB4058" t="s">
        <v>1176</v>
      </c>
      <c r="AC4058" t="s">
        <v>758</v>
      </c>
      <c r="AD4058" t="s">
        <v>1176</v>
      </c>
      <c r="AE4058" t="s">
        <v>768</v>
      </c>
      <c r="AF4058" t="s">
        <v>882</v>
      </c>
      <c r="AG4058" t="s">
        <v>761</v>
      </c>
      <c r="AH4058" t="s">
        <v>762</v>
      </c>
      <c r="AI4058" t="s">
        <v>883</v>
      </c>
      <c r="AJ4058">
        <v>968</v>
      </c>
      <c r="AK4058">
        <v>0</v>
      </c>
      <c r="AL4058">
        <v>0</v>
      </c>
      <c r="AM4058" t="s">
        <v>764</v>
      </c>
      <c r="AN4058" t="s">
        <v>764</v>
      </c>
      <c r="AO4058" t="s">
        <v>764</v>
      </c>
    </row>
    <row r="4059" spans="1:41" x14ac:dyDescent="0.35">
      <c r="A4059">
        <v>1025026</v>
      </c>
      <c r="B4059" t="s">
        <v>740</v>
      </c>
      <c r="C4059" t="s">
        <v>741</v>
      </c>
      <c r="D4059" t="s">
        <v>408</v>
      </c>
      <c r="E4059" t="s">
        <v>458</v>
      </c>
      <c r="F4059" t="s">
        <v>907</v>
      </c>
      <c r="G4059">
        <v>2021</v>
      </c>
      <c r="H4059">
        <v>1</v>
      </c>
      <c r="I4059" t="s">
        <v>858</v>
      </c>
      <c r="J4059" s="29">
        <v>44223</v>
      </c>
      <c r="K4059" t="s">
        <v>744</v>
      </c>
      <c r="L4059" t="s">
        <v>769</v>
      </c>
      <c r="M4059" t="s">
        <v>918</v>
      </c>
      <c r="N4059" t="s">
        <v>919</v>
      </c>
      <c r="O4059" t="s">
        <v>920</v>
      </c>
      <c r="P4059" t="s">
        <v>673</v>
      </c>
      <c r="Q4059" t="s">
        <v>749</v>
      </c>
      <c r="R4059" t="s">
        <v>376</v>
      </c>
      <c r="S4059" t="s">
        <v>1042</v>
      </c>
      <c r="T4059" t="s">
        <v>751</v>
      </c>
      <c r="U4059" t="s">
        <v>752</v>
      </c>
      <c r="V4059" t="s">
        <v>753</v>
      </c>
      <c r="W4059" t="s">
        <v>459</v>
      </c>
      <c r="X4059" t="s">
        <v>1187</v>
      </c>
      <c r="Y4059" t="s">
        <v>755</v>
      </c>
      <c r="Z4059" t="s">
        <v>380</v>
      </c>
      <c r="AA4059" t="s">
        <v>1175</v>
      </c>
      <c r="AB4059" t="s">
        <v>1176</v>
      </c>
      <c r="AC4059" t="s">
        <v>758</v>
      </c>
      <c r="AD4059" t="s">
        <v>1176</v>
      </c>
      <c r="AE4059" t="s">
        <v>768</v>
      </c>
      <c r="AF4059" t="s">
        <v>882</v>
      </c>
      <c r="AG4059" t="s">
        <v>761</v>
      </c>
      <c r="AH4059" t="s">
        <v>762</v>
      </c>
      <c r="AI4059" t="s">
        <v>883</v>
      </c>
      <c r="AJ4059">
        <v>-2686.46</v>
      </c>
      <c r="AK4059">
        <v>0</v>
      </c>
      <c r="AL4059">
        <v>0</v>
      </c>
      <c r="AM4059" t="s">
        <v>764</v>
      </c>
      <c r="AN4059" t="s">
        <v>764</v>
      </c>
      <c r="AO4059" t="s">
        <v>764</v>
      </c>
    </row>
    <row r="4060" spans="1:41" x14ac:dyDescent="0.35">
      <c r="A4060">
        <v>1025026</v>
      </c>
      <c r="B4060" t="s">
        <v>740</v>
      </c>
      <c r="C4060" t="s">
        <v>741</v>
      </c>
      <c r="D4060" t="s">
        <v>408</v>
      </c>
      <c r="E4060" t="s">
        <v>458</v>
      </c>
      <c r="F4060" t="s">
        <v>907</v>
      </c>
      <c r="G4060">
        <v>2021</v>
      </c>
      <c r="H4060">
        <v>1</v>
      </c>
      <c r="I4060" t="s">
        <v>858</v>
      </c>
      <c r="J4060" s="29">
        <v>44226</v>
      </c>
      <c r="K4060" t="s">
        <v>744</v>
      </c>
      <c r="L4060" t="s">
        <v>847</v>
      </c>
      <c r="M4060" t="s">
        <v>908</v>
      </c>
      <c r="N4060" t="s">
        <v>909</v>
      </c>
      <c r="O4060" t="s">
        <v>872</v>
      </c>
      <c r="P4060" t="s">
        <v>673</v>
      </c>
      <c r="Q4060" t="s">
        <v>749</v>
      </c>
      <c r="R4060" t="s">
        <v>376</v>
      </c>
      <c r="S4060" t="s">
        <v>1042</v>
      </c>
      <c r="T4060" t="s">
        <v>751</v>
      </c>
      <c r="U4060" t="s">
        <v>752</v>
      </c>
      <c r="V4060" t="s">
        <v>753</v>
      </c>
      <c r="W4060" t="s">
        <v>459</v>
      </c>
      <c r="X4060" t="s">
        <v>1187</v>
      </c>
      <c r="Y4060" t="s">
        <v>755</v>
      </c>
      <c r="Z4060" t="s">
        <v>380</v>
      </c>
      <c r="AA4060" t="s">
        <v>1175</v>
      </c>
      <c r="AB4060" t="s">
        <v>1176</v>
      </c>
      <c r="AC4060" t="s">
        <v>758</v>
      </c>
      <c r="AD4060" t="s">
        <v>1176</v>
      </c>
      <c r="AE4060" t="s">
        <v>768</v>
      </c>
      <c r="AF4060" t="s">
        <v>882</v>
      </c>
      <c r="AG4060" t="s">
        <v>761</v>
      </c>
      <c r="AH4060" t="s">
        <v>762</v>
      </c>
      <c r="AI4060" t="s">
        <v>883</v>
      </c>
      <c r="AJ4060">
        <v>4157.51</v>
      </c>
      <c r="AK4060">
        <v>0</v>
      </c>
      <c r="AL4060">
        <v>0</v>
      </c>
      <c r="AM4060" t="s">
        <v>764</v>
      </c>
      <c r="AN4060" t="s">
        <v>764</v>
      </c>
      <c r="AO4060" t="s">
        <v>764</v>
      </c>
    </row>
    <row r="4061" spans="1:41" x14ac:dyDescent="0.35">
      <c r="A4061">
        <v>1025019</v>
      </c>
      <c r="B4061" t="s">
        <v>740</v>
      </c>
      <c r="C4061" t="s">
        <v>741</v>
      </c>
      <c r="D4061" t="s">
        <v>408</v>
      </c>
      <c r="E4061" t="s">
        <v>444</v>
      </c>
      <c r="F4061" t="s">
        <v>907</v>
      </c>
      <c r="G4061">
        <v>2021</v>
      </c>
      <c r="H4061">
        <v>1</v>
      </c>
      <c r="I4061" t="s">
        <v>858</v>
      </c>
      <c r="J4061" s="29">
        <v>44224</v>
      </c>
      <c r="K4061" t="s">
        <v>744</v>
      </c>
      <c r="L4061" t="s">
        <v>745</v>
      </c>
      <c r="M4061" t="s">
        <v>910</v>
      </c>
      <c r="N4061" t="s">
        <v>911</v>
      </c>
      <c r="O4061" t="s">
        <v>912</v>
      </c>
      <c r="P4061" t="s">
        <v>673</v>
      </c>
      <c r="Q4061" t="s">
        <v>749</v>
      </c>
      <c r="R4061" t="s">
        <v>376</v>
      </c>
      <c r="S4061" t="s">
        <v>1042</v>
      </c>
      <c r="T4061" t="s">
        <v>751</v>
      </c>
      <c r="U4061" t="s">
        <v>752</v>
      </c>
      <c r="V4061" t="s">
        <v>753</v>
      </c>
      <c r="W4061" t="s">
        <v>445</v>
      </c>
      <c r="X4061" t="s">
        <v>1191</v>
      </c>
      <c r="Y4061" t="s">
        <v>755</v>
      </c>
      <c r="Z4061" t="s">
        <v>380</v>
      </c>
      <c r="AA4061" t="s">
        <v>1175</v>
      </c>
      <c r="AB4061" t="s">
        <v>1176</v>
      </c>
      <c r="AC4061" t="s">
        <v>758</v>
      </c>
      <c r="AD4061" t="s">
        <v>1176</v>
      </c>
      <c r="AE4061" t="s">
        <v>768</v>
      </c>
      <c r="AF4061" t="s">
        <v>882</v>
      </c>
      <c r="AG4061" t="s">
        <v>761</v>
      </c>
      <c r="AH4061" t="s">
        <v>762</v>
      </c>
      <c r="AI4061" t="s">
        <v>883</v>
      </c>
      <c r="AJ4061">
        <v>1133.8</v>
      </c>
      <c r="AK4061">
        <v>0</v>
      </c>
      <c r="AL4061">
        <v>0</v>
      </c>
      <c r="AM4061" t="s">
        <v>764</v>
      </c>
      <c r="AN4061" t="s">
        <v>764</v>
      </c>
      <c r="AO4061" t="s">
        <v>764</v>
      </c>
    </row>
    <row r="4062" spans="1:41" x14ac:dyDescent="0.35">
      <c r="A4062">
        <v>1025019</v>
      </c>
      <c r="B4062" t="s">
        <v>740</v>
      </c>
      <c r="C4062" t="s">
        <v>741</v>
      </c>
      <c r="D4062" t="s">
        <v>408</v>
      </c>
      <c r="E4062" t="s">
        <v>444</v>
      </c>
      <c r="F4062" t="s">
        <v>907</v>
      </c>
      <c r="G4062">
        <v>2021</v>
      </c>
      <c r="H4062">
        <v>1</v>
      </c>
      <c r="I4062" t="s">
        <v>858</v>
      </c>
      <c r="J4062" s="29">
        <v>44223</v>
      </c>
      <c r="K4062" t="s">
        <v>744</v>
      </c>
      <c r="L4062" t="s">
        <v>769</v>
      </c>
      <c r="M4062" t="s">
        <v>918</v>
      </c>
      <c r="N4062" t="s">
        <v>919</v>
      </c>
      <c r="O4062" t="s">
        <v>920</v>
      </c>
      <c r="P4062" t="s">
        <v>673</v>
      </c>
      <c r="Q4062" t="s">
        <v>749</v>
      </c>
      <c r="R4062" t="s">
        <v>376</v>
      </c>
      <c r="S4062" t="s">
        <v>1042</v>
      </c>
      <c r="T4062" t="s">
        <v>751</v>
      </c>
      <c r="U4062" t="s">
        <v>752</v>
      </c>
      <c r="V4062" t="s">
        <v>753</v>
      </c>
      <c r="W4062" t="s">
        <v>445</v>
      </c>
      <c r="X4062" t="s">
        <v>1191</v>
      </c>
      <c r="Y4062" t="s">
        <v>755</v>
      </c>
      <c r="Z4062" t="s">
        <v>380</v>
      </c>
      <c r="AA4062" t="s">
        <v>1175</v>
      </c>
      <c r="AB4062" t="s">
        <v>1176</v>
      </c>
      <c r="AC4062" t="s">
        <v>758</v>
      </c>
      <c r="AD4062" t="s">
        <v>1176</v>
      </c>
      <c r="AE4062" t="s">
        <v>768</v>
      </c>
      <c r="AF4062" t="s">
        <v>882</v>
      </c>
      <c r="AG4062" t="s">
        <v>761</v>
      </c>
      <c r="AH4062" t="s">
        <v>762</v>
      </c>
      <c r="AI4062" t="s">
        <v>883</v>
      </c>
      <c r="AJ4062">
        <v>-5594.95</v>
      </c>
      <c r="AK4062">
        <v>0</v>
      </c>
      <c r="AL4062">
        <v>0</v>
      </c>
      <c r="AM4062" t="s">
        <v>764</v>
      </c>
      <c r="AN4062" t="s">
        <v>764</v>
      </c>
      <c r="AO4062" t="s">
        <v>764</v>
      </c>
    </row>
    <row r="4063" spans="1:41" x14ac:dyDescent="0.35">
      <c r="A4063">
        <v>1025025</v>
      </c>
      <c r="B4063" t="s">
        <v>740</v>
      </c>
      <c r="C4063" t="s">
        <v>741</v>
      </c>
      <c r="D4063" t="s">
        <v>408</v>
      </c>
      <c r="E4063" t="s">
        <v>454</v>
      </c>
      <c r="F4063" t="s">
        <v>907</v>
      </c>
      <c r="G4063">
        <v>2021</v>
      </c>
      <c r="H4063">
        <v>1</v>
      </c>
      <c r="I4063" t="s">
        <v>858</v>
      </c>
      <c r="J4063" s="29">
        <v>44224</v>
      </c>
      <c r="K4063" t="s">
        <v>744</v>
      </c>
      <c r="L4063" t="s">
        <v>745</v>
      </c>
      <c r="M4063" t="s">
        <v>910</v>
      </c>
      <c r="N4063" t="s">
        <v>911</v>
      </c>
      <c r="O4063" t="s">
        <v>912</v>
      </c>
      <c r="P4063" t="s">
        <v>673</v>
      </c>
      <c r="Q4063" t="s">
        <v>749</v>
      </c>
      <c r="R4063" t="s">
        <v>376</v>
      </c>
      <c r="S4063" t="s">
        <v>1042</v>
      </c>
      <c r="T4063" t="s">
        <v>751</v>
      </c>
      <c r="U4063" t="s">
        <v>752</v>
      </c>
      <c r="V4063" t="s">
        <v>753</v>
      </c>
      <c r="W4063" t="s">
        <v>455</v>
      </c>
      <c r="X4063" t="s">
        <v>1198</v>
      </c>
      <c r="Y4063" t="s">
        <v>755</v>
      </c>
      <c r="Z4063" t="s">
        <v>380</v>
      </c>
      <c r="AA4063" t="s">
        <v>1175</v>
      </c>
      <c r="AB4063" t="s">
        <v>1176</v>
      </c>
      <c r="AC4063" t="s">
        <v>758</v>
      </c>
      <c r="AD4063" t="s">
        <v>1176</v>
      </c>
      <c r="AE4063" t="s">
        <v>768</v>
      </c>
      <c r="AF4063" t="s">
        <v>882</v>
      </c>
      <c r="AG4063" t="s">
        <v>761</v>
      </c>
      <c r="AH4063" t="s">
        <v>762</v>
      </c>
      <c r="AI4063" t="s">
        <v>883</v>
      </c>
      <c r="AJ4063">
        <v>609.36</v>
      </c>
      <c r="AK4063">
        <v>0</v>
      </c>
      <c r="AL4063">
        <v>0</v>
      </c>
      <c r="AM4063" t="s">
        <v>764</v>
      </c>
      <c r="AN4063" t="s">
        <v>764</v>
      </c>
      <c r="AO4063" t="s">
        <v>764</v>
      </c>
    </row>
    <row r="4064" spans="1:41" x14ac:dyDescent="0.35">
      <c r="A4064">
        <v>1025025</v>
      </c>
      <c r="B4064" t="s">
        <v>740</v>
      </c>
      <c r="C4064" t="s">
        <v>741</v>
      </c>
      <c r="D4064" t="s">
        <v>408</v>
      </c>
      <c r="E4064" t="s">
        <v>454</v>
      </c>
      <c r="F4064" t="s">
        <v>907</v>
      </c>
      <c r="G4064">
        <v>2021</v>
      </c>
      <c r="H4064">
        <v>1</v>
      </c>
      <c r="I4064" t="s">
        <v>858</v>
      </c>
      <c r="J4064" s="29">
        <v>44223</v>
      </c>
      <c r="K4064" t="s">
        <v>744</v>
      </c>
      <c r="L4064" t="s">
        <v>769</v>
      </c>
      <c r="M4064" t="s">
        <v>918</v>
      </c>
      <c r="N4064" t="s">
        <v>919</v>
      </c>
      <c r="O4064" t="s">
        <v>920</v>
      </c>
      <c r="P4064" t="s">
        <v>673</v>
      </c>
      <c r="Q4064" t="s">
        <v>749</v>
      </c>
      <c r="R4064" t="s">
        <v>376</v>
      </c>
      <c r="S4064" t="s">
        <v>1042</v>
      </c>
      <c r="T4064" t="s">
        <v>751</v>
      </c>
      <c r="U4064" t="s">
        <v>752</v>
      </c>
      <c r="V4064" t="s">
        <v>753</v>
      </c>
      <c r="W4064" t="s">
        <v>455</v>
      </c>
      <c r="X4064" t="s">
        <v>1198</v>
      </c>
      <c r="Y4064" t="s">
        <v>755</v>
      </c>
      <c r="Z4064" t="s">
        <v>380</v>
      </c>
      <c r="AA4064" t="s">
        <v>1175</v>
      </c>
      <c r="AB4064" t="s">
        <v>1176</v>
      </c>
      <c r="AC4064" t="s">
        <v>758</v>
      </c>
      <c r="AD4064" t="s">
        <v>1176</v>
      </c>
      <c r="AE4064" t="s">
        <v>768</v>
      </c>
      <c r="AF4064" t="s">
        <v>882</v>
      </c>
      <c r="AG4064" t="s">
        <v>761</v>
      </c>
      <c r="AH4064" t="s">
        <v>762</v>
      </c>
      <c r="AI4064" t="s">
        <v>883</v>
      </c>
      <c r="AJ4064">
        <v>-1952.75</v>
      </c>
      <c r="AK4064">
        <v>0</v>
      </c>
      <c r="AL4064">
        <v>0</v>
      </c>
      <c r="AM4064" t="s">
        <v>764</v>
      </c>
      <c r="AN4064" t="s">
        <v>764</v>
      </c>
      <c r="AO4064" t="s">
        <v>764</v>
      </c>
    </row>
    <row r="4065" spans="1:41" x14ac:dyDescent="0.35">
      <c r="A4065">
        <v>1025024</v>
      </c>
      <c r="B4065" t="s">
        <v>740</v>
      </c>
      <c r="C4065" t="s">
        <v>741</v>
      </c>
      <c r="D4065" t="s">
        <v>408</v>
      </c>
      <c r="E4065" t="s">
        <v>452</v>
      </c>
      <c r="F4065" t="s">
        <v>907</v>
      </c>
      <c r="G4065">
        <v>2021</v>
      </c>
      <c r="H4065">
        <v>1</v>
      </c>
      <c r="I4065" t="s">
        <v>858</v>
      </c>
      <c r="J4065" s="29">
        <v>44224</v>
      </c>
      <c r="K4065" t="s">
        <v>744</v>
      </c>
      <c r="L4065" t="s">
        <v>745</v>
      </c>
      <c r="M4065" t="s">
        <v>910</v>
      </c>
      <c r="N4065" t="s">
        <v>911</v>
      </c>
      <c r="O4065" t="s">
        <v>912</v>
      </c>
      <c r="P4065" t="s">
        <v>673</v>
      </c>
      <c r="Q4065" t="s">
        <v>749</v>
      </c>
      <c r="R4065" t="s">
        <v>376</v>
      </c>
      <c r="S4065" t="s">
        <v>1042</v>
      </c>
      <c r="T4065" t="s">
        <v>751</v>
      </c>
      <c r="U4065" t="s">
        <v>752</v>
      </c>
      <c r="V4065" t="s">
        <v>753</v>
      </c>
      <c r="W4065" t="s">
        <v>453</v>
      </c>
      <c r="X4065" t="s">
        <v>1188</v>
      </c>
      <c r="Y4065" t="s">
        <v>755</v>
      </c>
      <c r="Z4065" t="s">
        <v>380</v>
      </c>
      <c r="AA4065" t="s">
        <v>1175</v>
      </c>
      <c r="AB4065" t="s">
        <v>1176</v>
      </c>
      <c r="AC4065" t="s">
        <v>758</v>
      </c>
      <c r="AD4065" t="s">
        <v>1176</v>
      </c>
      <c r="AE4065" t="s">
        <v>768</v>
      </c>
      <c r="AF4065" t="s">
        <v>882</v>
      </c>
      <c r="AG4065" t="s">
        <v>761</v>
      </c>
      <c r="AH4065" t="s">
        <v>762</v>
      </c>
      <c r="AI4065" t="s">
        <v>883</v>
      </c>
      <c r="AJ4065">
        <v>514.77</v>
      </c>
      <c r="AK4065">
        <v>0</v>
      </c>
      <c r="AL4065">
        <v>0</v>
      </c>
      <c r="AM4065" t="s">
        <v>764</v>
      </c>
      <c r="AN4065" t="s">
        <v>764</v>
      </c>
      <c r="AO4065" t="s">
        <v>764</v>
      </c>
    </row>
    <row r="4066" spans="1:41" x14ac:dyDescent="0.35">
      <c r="A4066">
        <v>1025024</v>
      </c>
      <c r="B4066" t="s">
        <v>740</v>
      </c>
      <c r="C4066" t="s">
        <v>741</v>
      </c>
      <c r="D4066" t="s">
        <v>408</v>
      </c>
      <c r="E4066" t="s">
        <v>452</v>
      </c>
      <c r="F4066" t="s">
        <v>907</v>
      </c>
      <c r="G4066">
        <v>2021</v>
      </c>
      <c r="H4066">
        <v>1</v>
      </c>
      <c r="I4066" t="s">
        <v>858</v>
      </c>
      <c r="J4066" s="29">
        <v>44223</v>
      </c>
      <c r="K4066" t="s">
        <v>744</v>
      </c>
      <c r="L4066" t="s">
        <v>769</v>
      </c>
      <c r="M4066" t="s">
        <v>918</v>
      </c>
      <c r="N4066" t="s">
        <v>919</v>
      </c>
      <c r="O4066" t="s">
        <v>920</v>
      </c>
      <c r="P4066" t="s">
        <v>673</v>
      </c>
      <c r="Q4066" t="s">
        <v>749</v>
      </c>
      <c r="R4066" t="s">
        <v>376</v>
      </c>
      <c r="S4066" t="s">
        <v>1042</v>
      </c>
      <c r="T4066" t="s">
        <v>751</v>
      </c>
      <c r="U4066" t="s">
        <v>752</v>
      </c>
      <c r="V4066" t="s">
        <v>753</v>
      </c>
      <c r="W4066" t="s">
        <v>453</v>
      </c>
      <c r="X4066" t="s">
        <v>1188</v>
      </c>
      <c r="Y4066" t="s">
        <v>755</v>
      </c>
      <c r="Z4066" t="s">
        <v>380</v>
      </c>
      <c r="AA4066" t="s">
        <v>1175</v>
      </c>
      <c r="AB4066" t="s">
        <v>1176</v>
      </c>
      <c r="AC4066" t="s">
        <v>758</v>
      </c>
      <c r="AD4066" t="s">
        <v>1176</v>
      </c>
      <c r="AE4066" t="s">
        <v>768</v>
      </c>
      <c r="AF4066" t="s">
        <v>882</v>
      </c>
      <c r="AG4066" t="s">
        <v>761</v>
      </c>
      <c r="AH4066" t="s">
        <v>762</v>
      </c>
      <c r="AI4066" t="s">
        <v>883</v>
      </c>
      <c r="AJ4066">
        <v>-578.53</v>
      </c>
      <c r="AK4066">
        <v>0</v>
      </c>
      <c r="AL4066">
        <v>0</v>
      </c>
      <c r="AM4066" t="s">
        <v>764</v>
      </c>
      <c r="AN4066" t="s">
        <v>764</v>
      </c>
      <c r="AO4066" t="s">
        <v>764</v>
      </c>
    </row>
    <row r="4067" spans="1:41" x14ac:dyDescent="0.35">
      <c r="A4067">
        <v>1025024</v>
      </c>
      <c r="B4067" t="s">
        <v>740</v>
      </c>
      <c r="C4067" t="s">
        <v>741</v>
      </c>
      <c r="D4067" t="s">
        <v>408</v>
      </c>
      <c r="E4067" t="s">
        <v>452</v>
      </c>
      <c r="F4067" t="s">
        <v>907</v>
      </c>
      <c r="G4067">
        <v>2021</v>
      </c>
      <c r="H4067">
        <v>1</v>
      </c>
      <c r="I4067" t="s">
        <v>858</v>
      </c>
      <c r="J4067" s="29">
        <v>44226</v>
      </c>
      <c r="K4067" t="s">
        <v>744</v>
      </c>
      <c r="L4067" t="s">
        <v>847</v>
      </c>
      <c r="M4067" t="s">
        <v>908</v>
      </c>
      <c r="N4067" t="s">
        <v>909</v>
      </c>
      <c r="O4067" t="s">
        <v>872</v>
      </c>
      <c r="P4067" t="s">
        <v>673</v>
      </c>
      <c r="Q4067" t="s">
        <v>749</v>
      </c>
      <c r="R4067" t="s">
        <v>376</v>
      </c>
      <c r="S4067" t="s">
        <v>1042</v>
      </c>
      <c r="T4067" t="s">
        <v>751</v>
      </c>
      <c r="U4067" t="s">
        <v>752</v>
      </c>
      <c r="V4067" t="s">
        <v>753</v>
      </c>
      <c r="W4067" t="s">
        <v>453</v>
      </c>
      <c r="X4067" t="s">
        <v>1188</v>
      </c>
      <c r="Y4067" t="s">
        <v>755</v>
      </c>
      <c r="Z4067" t="s">
        <v>380</v>
      </c>
      <c r="AA4067" t="s">
        <v>1175</v>
      </c>
      <c r="AB4067" t="s">
        <v>1176</v>
      </c>
      <c r="AC4067" t="s">
        <v>758</v>
      </c>
      <c r="AD4067" t="s">
        <v>1176</v>
      </c>
      <c r="AE4067" t="s">
        <v>768</v>
      </c>
      <c r="AF4067" t="s">
        <v>882</v>
      </c>
      <c r="AG4067" t="s">
        <v>761</v>
      </c>
      <c r="AH4067" t="s">
        <v>762</v>
      </c>
      <c r="AI4067" t="s">
        <v>883</v>
      </c>
      <c r="AJ4067">
        <v>1973.27</v>
      </c>
      <c r="AK4067">
        <v>0</v>
      </c>
      <c r="AL4067">
        <v>0</v>
      </c>
      <c r="AM4067" t="s">
        <v>764</v>
      </c>
      <c r="AN4067" t="s">
        <v>764</v>
      </c>
      <c r="AO4067" t="s">
        <v>764</v>
      </c>
    </row>
    <row r="4068" spans="1:41" x14ac:dyDescent="0.35">
      <c r="A4068">
        <v>1025020</v>
      </c>
      <c r="B4068" t="s">
        <v>740</v>
      </c>
      <c r="C4068" t="s">
        <v>741</v>
      </c>
      <c r="D4068" t="s">
        <v>408</v>
      </c>
      <c r="E4068" t="s">
        <v>446</v>
      </c>
      <c r="F4068" t="s">
        <v>907</v>
      </c>
      <c r="G4068">
        <v>2021</v>
      </c>
      <c r="H4068">
        <v>1</v>
      </c>
      <c r="I4068" t="s">
        <v>858</v>
      </c>
      <c r="J4068" s="29">
        <v>44224</v>
      </c>
      <c r="K4068" t="s">
        <v>744</v>
      </c>
      <c r="L4068" t="s">
        <v>745</v>
      </c>
      <c r="M4068" t="s">
        <v>910</v>
      </c>
      <c r="N4068" t="s">
        <v>911</v>
      </c>
      <c r="O4068" t="s">
        <v>912</v>
      </c>
      <c r="P4068" t="s">
        <v>673</v>
      </c>
      <c r="Q4068" t="s">
        <v>749</v>
      </c>
      <c r="R4068" t="s">
        <v>376</v>
      </c>
      <c r="S4068" t="s">
        <v>1042</v>
      </c>
      <c r="T4068" t="s">
        <v>751</v>
      </c>
      <c r="U4068" t="s">
        <v>752</v>
      </c>
      <c r="V4068" t="s">
        <v>753</v>
      </c>
      <c r="W4068" t="s">
        <v>447</v>
      </c>
      <c r="X4068" t="s">
        <v>1194</v>
      </c>
      <c r="Y4068" t="s">
        <v>755</v>
      </c>
      <c r="Z4068" t="s">
        <v>380</v>
      </c>
      <c r="AA4068" t="s">
        <v>1175</v>
      </c>
      <c r="AB4068" t="s">
        <v>1176</v>
      </c>
      <c r="AC4068" t="s">
        <v>758</v>
      </c>
      <c r="AD4068" t="s">
        <v>1176</v>
      </c>
      <c r="AE4068" t="s">
        <v>768</v>
      </c>
      <c r="AF4068" t="s">
        <v>882</v>
      </c>
      <c r="AG4068" t="s">
        <v>761</v>
      </c>
      <c r="AH4068" t="s">
        <v>762</v>
      </c>
      <c r="AI4068" t="s">
        <v>883</v>
      </c>
      <c r="AJ4068">
        <v>1009.13</v>
      </c>
      <c r="AK4068">
        <v>0</v>
      </c>
      <c r="AL4068">
        <v>0</v>
      </c>
      <c r="AM4068" t="s">
        <v>764</v>
      </c>
      <c r="AN4068" t="s">
        <v>764</v>
      </c>
      <c r="AO4068" t="s">
        <v>764</v>
      </c>
    </row>
    <row r="4069" spans="1:41" x14ac:dyDescent="0.35">
      <c r="A4069">
        <v>1025020</v>
      </c>
      <c r="B4069" t="s">
        <v>740</v>
      </c>
      <c r="C4069" t="s">
        <v>741</v>
      </c>
      <c r="D4069" t="s">
        <v>408</v>
      </c>
      <c r="E4069" t="s">
        <v>446</v>
      </c>
      <c r="F4069" t="s">
        <v>907</v>
      </c>
      <c r="G4069">
        <v>2021</v>
      </c>
      <c r="H4069">
        <v>1</v>
      </c>
      <c r="I4069" t="s">
        <v>858</v>
      </c>
      <c r="J4069" s="29">
        <v>44223</v>
      </c>
      <c r="K4069" t="s">
        <v>744</v>
      </c>
      <c r="L4069" t="s">
        <v>769</v>
      </c>
      <c r="M4069" t="s">
        <v>918</v>
      </c>
      <c r="N4069" t="s">
        <v>919</v>
      </c>
      <c r="O4069" t="s">
        <v>920</v>
      </c>
      <c r="P4069" t="s">
        <v>673</v>
      </c>
      <c r="Q4069" t="s">
        <v>749</v>
      </c>
      <c r="R4069" t="s">
        <v>376</v>
      </c>
      <c r="S4069" t="s">
        <v>1042</v>
      </c>
      <c r="T4069" t="s">
        <v>751</v>
      </c>
      <c r="U4069" t="s">
        <v>752</v>
      </c>
      <c r="V4069" t="s">
        <v>753</v>
      </c>
      <c r="W4069" t="s">
        <v>447</v>
      </c>
      <c r="X4069" t="s">
        <v>1194</v>
      </c>
      <c r="Y4069" t="s">
        <v>755</v>
      </c>
      <c r="Z4069" t="s">
        <v>380</v>
      </c>
      <c r="AA4069" t="s">
        <v>1175</v>
      </c>
      <c r="AB4069" t="s">
        <v>1176</v>
      </c>
      <c r="AC4069" t="s">
        <v>758</v>
      </c>
      <c r="AD4069" t="s">
        <v>1176</v>
      </c>
      <c r="AE4069" t="s">
        <v>768</v>
      </c>
      <c r="AF4069" t="s">
        <v>882</v>
      </c>
      <c r="AG4069" t="s">
        <v>761</v>
      </c>
      <c r="AH4069" t="s">
        <v>762</v>
      </c>
      <c r="AI4069" t="s">
        <v>883</v>
      </c>
      <c r="AJ4069">
        <v>-1193.5899999999999</v>
      </c>
      <c r="AK4069">
        <v>0</v>
      </c>
      <c r="AL4069">
        <v>0</v>
      </c>
      <c r="AM4069" t="s">
        <v>764</v>
      </c>
      <c r="AN4069" t="s">
        <v>764</v>
      </c>
      <c r="AO4069" t="s">
        <v>764</v>
      </c>
    </row>
    <row r="4070" spans="1:41" x14ac:dyDescent="0.35">
      <c r="A4070">
        <v>1025018</v>
      </c>
      <c r="B4070" t="s">
        <v>740</v>
      </c>
      <c r="C4070" t="s">
        <v>741</v>
      </c>
      <c r="D4070" t="s">
        <v>408</v>
      </c>
      <c r="E4070" t="s">
        <v>442</v>
      </c>
      <c r="F4070" t="s">
        <v>907</v>
      </c>
      <c r="G4070">
        <v>2021</v>
      </c>
      <c r="H4070">
        <v>1</v>
      </c>
      <c r="I4070" t="s">
        <v>858</v>
      </c>
      <c r="J4070" s="29">
        <v>44224</v>
      </c>
      <c r="K4070" t="s">
        <v>744</v>
      </c>
      <c r="L4070" t="s">
        <v>745</v>
      </c>
      <c r="M4070" t="s">
        <v>910</v>
      </c>
      <c r="N4070" t="s">
        <v>911</v>
      </c>
      <c r="O4070" t="s">
        <v>912</v>
      </c>
      <c r="P4070" t="s">
        <v>673</v>
      </c>
      <c r="Q4070" t="s">
        <v>749</v>
      </c>
      <c r="R4070" t="s">
        <v>376</v>
      </c>
      <c r="S4070" t="s">
        <v>1042</v>
      </c>
      <c r="T4070" t="s">
        <v>751</v>
      </c>
      <c r="U4070" t="s">
        <v>752</v>
      </c>
      <c r="V4070" t="s">
        <v>753</v>
      </c>
      <c r="W4070" t="s">
        <v>443</v>
      </c>
      <c r="X4070" t="s">
        <v>1195</v>
      </c>
      <c r="Y4070" t="s">
        <v>755</v>
      </c>
      <c r="Z4070" t="s">
        <v>380</v>
      </c>
      <c r="AA4070" t="s">
        <v>1175</v>
      </c>
      <c r="AB4070" t="s">
        <v>1176</v>
      </c>
      <c r="AC4070" t="s">
        <v>758</v>
      </c>
      <c r="AD4070" t="s">
        <v>1176</v>
      </c>
      <c r="AE4070" t="s">
        <v>768</v>
      </c>
      <c r="AF4070" t="s">
        <v>882</v>
      </c>
      <c r="AG4070" t="s">
        <v>761</v>
      </c>
      <c r="AH4070" t="s">
        <v>762</v>
      </c>
      <c r="AI4070" t="s">
        <v>883</v>
      </c>
      <c r="AJ4070">
        <v>1545.87</v>
      </c>
      <c r="AK4070">
        <v>0</v>
      </c>
      <c r="AL4070">
        <v>0</v>
      </c>
      <c r="AM4070" t="s">
        <v>764</v>
      </c>
      <c r="AN4070" t="s">
        <v>764</v>
      </c>
      <c r="AO4070" t="s">
        <v>764</v>
      </c>
    </row>
    <row r="4071" spans="1:41" x14ac:dyDescent="0.35">
      <c r="A4071">
        <v>1025018</v>
      </c>
      <c r="B4071" t="s">
        <v>740</v>
      </c>
      <c r="C4071" t="s">
        <v>741</v>
      </c>
      <c r="D4071" t="s">
        <v>408</v>
      </c>
      <c r="E4071" t="s">
        <v>442</v>
      </c>
      <c r="F4071" t="s">
        <v>907</v>
      </c>
      <c r="G4071">
        <v>2021</v>
      </c>
      <c r="H4071">
        <v>1</v>
      </c>
      <c r="I4071" t="s">
        <v>858</v>
      </c>
      <c r="J4071" s="29">
        <v>44223</v>
      </c>
      <c r="K4071" t="s">
        <v>744</v>
      </c>
      <c r="L4071" t="s">
        <v>769</v>
      </c>
      <c r="M4071" t="s">
        <v>918</v>
      </c>
      <c r="N4071" t="s">
        <v>919</v>
      </c>
      <c r="O4071" t="s">
        <v>920</v>
      </c>
      <c r="P4071" t="s">
        <v>673</v>
      </c>
      <c r="Q4071" t="s">
        <v>749</v>
      </c>
      <c r="R4071" t="s">
        <v>376</v>
      </c>
      <c r="S4071" t="s">
        <v>1042</v>
      </c>
      <c r="T4071" t="s">
        <v>751</v>
      </c>
      <c r="U4071" t="s">
        <v>752</v>
      </c>
      <c r="V4071" t="s">
        <v>753</v>
      </c>
      <c r="W4071" t="s">
        <v>443</v>
      </c>
      <c r="X4071" t="s">
        <v>1195</v>
      </c>
      <c r="Y4071" t="s">
        <v>755</v>
      </c>
      <c r="Z4071" t="s">
        <v>380</v>
      </c>
      <c r="AA4071" t="s">
        <v>1175</v>
      </c>
      <c r="AB4071" t="s">
        <v>1176</v>
      </c>
      <c r="AC4071" t="s">
        <v>758</v>
      </c>
      <c r="AD4071" t="s">
        <v>1176</v>
      </c>
      <c r="AE4071" t="s">
        <v>768</v>
      </c>
      <c r="AF4071" t="s">
        <v>882</v>
      </c>
      <c r="AG4071" t="s">
        <v>761</v>
      </c>
      <c r="AH4071" t="s">
        <v>762</v>
      </c>
      <c r="AI4071" t="s">
        <v>883</v>
      </c>
      <c r="AJ4071">
        <v>-1895.55</v>
      </c>
      <c r="AK4071">
        <v>0</v>
      </c>
      <c r="AL4071">
        <v>0</v>
      </c>
      <c r="AM4071" t="s">
        <v>764</v>
      </c>
      <c r="AN4071" t="s">
        <v>764</v>
      </c>
      <c r="AO4071" t="s">
        <v>764</v>
      </c>
    </row>
    <row r="4072" spans="1:41" x14ac:dyDescent="0.35">
      <c r="A4072">
        <v>1025017</v>
      </c>
      <c r="B4072" t="s">
        <v>740</v>
      </c>
      <c r="C4072" t="s">
        <v>741</v>
      </c>
      <c r="D4072" t="s">
        <v>408</v>
      </c>
      <c r="E4072" t="s">
        <v>440</v>
      </c>
      <c r="F4072" t="s">
        <v>907</v>
      </c>
      <c r="G4072">
        <v>2021</v>
      </c>
      <c r="H4072">
        <v>1</v>
      </c>
      <c r="I4072" t="s">
        <v>858</v>
      </c>
      <c r="J4072" s="29">
        <v>44224</v>
      </c>
      <c r="K4072" t="s">
        <v>744</v>
      </c>
      <c r="L4072" t="s">
        <v>745</v>
      </c>
      <c r="M4072" t="s">
        <v>910</v>
      </c>
      <c r="N4072" t="s">
        <v>911</v>
      </c>
      <c r="O4072" t="s">
        <v>912</v>
      </c>
      <c r="P4072" t="s">
        <v>673</v>
      </c>
      <c r="Q4072" t="s">
        <v>749</v>
      </c>
      <c r="R4072" t="s">
        <v>376</v>
      </c>
      <c r="S4072" t="s">
        <v>1042</v>
      </c>
      <c r="T4072" t="s">
        <v>751</v>
      </c>
      <c r="U4072" t="s">
        <v>752</v>
      </c>
      <c r="V4072" t="s">
        <v>753</v>
      </c>
      <c r="W4072" t="s">
        <v>441</v>
      </c>
      <c r="X4072" t="s">
        <v>1199</v>
      </c>
      <c r="Y4072" t="s">
        <v>755</v>
      </c>
      <c r="Z4072" t="s">
        <v>380</v>
      </c>
      <c r="AA4072" t="s">
        <v>1175</v>
      </c>
      <c r="AB4072" t="s">
        <v>1176</v>
      </c>
      <c r="AC4072" t="s">
        <v>758</v>
      </c>
      <c r="AD4072" t="s">
        <v>1176</v>
      </c>
      <c r="AE4072" t="s">
        <v>768</v>
      </c>
      <c r="AF4072" t="s">
        <v>882</v>
      </c>
      <c r="AG4072" t="s">
        <v>761</v>
      </c>
      <c r="AH4072" t="s">
        <v>762</v>
      </c>
      <c r="AI4072" t="s">
        <v>883</v>
      </c>
      <c r="AJ4072">
        <v>712.72</v>
      </c>
      <c r="AK4072">
        <v>0</v>
      </c>
      <c r="AL4072">
        <v>0</v>
      </c>
      <c r="AM4072" t="s">
        <v>764</v>
      </c>
      <c r="AN4072" t="s">
        <v>764</v>
      </c>
      <c r="AO4072" t="s">
        <v>764</v>
      </c>
    </row>
    <row r="4073" spans="1:41" x14ac:dyDescent="0.35">
      <c r="A4073">
        <v>1025017</v>
      </c>
      <c r="B4073" t="s">
        <v>740</v>
      </c>
      <c r="C4073" t="s">
        <v>741</v>
      </c>
      <c r="D4073" t="s">
        <v>408</v>
      </c>
      <c r="E4073" t="s">
        <v>440</v>
      </c>
      <c r="F4073" t="s">
        <v>907</v>
      </c>
      <c r="G4073">
        <v>2021</v>
      </c>
      <c r="H4073">
        <v>1</v>
      </c>
      <c r="I4073" t="s">
        <v>858</v>
      </c>
      <c r="J4073" s="29">
        <v>44223</v>
      </c>
      <c r="K4073" t="s">
        <v>744</v>
      </c>
      <c r="L4073" t="s">
        <v>769</v>
      </c>
      <c r="M4073" t="s">
        <v>918</v>
      </c>
      <c r="N4073" t="s">
        <v>919</v>
      </c>
      <c r="O4073" t="s">
        <v>920</v>
      </c>
      <c r="P4073" t="s">
        <v>673</v>
      </c>
      <c r="Q4073" t="s">
        <v>749</v>
      </c>
      <c r="R4073" t="s">
        <v>376</v>
      </c>
      <c r="S4073" t="s">
        <v>1042</v>
      </c>
      <c r="T4073" t="s">
        <v>751</v>
      </c>
      <c r="U4073" t="s">
        <v>752</v>
      </c>
      <c r="V4073" t="s">
        <v>753</v>
      </c>
      <c r="W4073" t="s">
        <v>441</v>
      </c>
      <c r="X4073" t="s">
        <v>1199</v>
      </c>
      <c r="Y4073" t="s">
        <v>755</v>
      </c>
      <c r="Z4073" t="s">
        <v>380</v>
      </c>
      <c r="AA4073" t="s">
        <v>1175</v>
      </c>
      <c r="AB4073" t="s">
        <v>1176</v>
      </c>
      <c r="AC4073" t="s">
        <v>758</v>
      </c>
      <c r="AD4073" t="s">
        <v>1176</v>
      </c>
      <c r="AE4073" t="s">
        <v>768</v>
      </c>
      <c r="AF4073" t="s">
        <v>882</v>
      </c>
      <c r="AG4073" t="s">
        <v>761</v>
      </c>
      <c r="AH4073" t="s">
        <v>762</v>
      </c>
      <c r="AI4073" t="s">
        <v>883</v>
      </c>
      <c r="AJ4073">
        <v>-2150.66</v>
      </c>
      <c r="AK4073">
        <v>0</v>
      </c>
      <c r="AL4073">
        <v>0</v>
      </c>
      <c r="AM4073" t="s">
        <v>764</v>
      </c>
      <c r="AN4073" t="s">
        <v>764</v>
      </c>
      <c r="AO4073" t="s">
        <v>764</v>
      </c>
    </row>
    <row r="4074" spans="1:41" x14ac:dyDescent="0.35">
      <c r="A4074">
        <v>1025016</v>
      </c>
      <c r="B4074" t="s">
        <v>740</v>
      </c>
      <c r="C4074" t="s">
        <v>741</v>
      </c>
      <c r="D4074" t="s">
        <v>408</v>
      </c>
      <c r="E4074" t="s">
        <v>438</v>
      </c>
      <c r="F4074" t="s">
        <v>907</v>
      </c>
      <c r="G4074">
        <v>2021</v>
      </c>
      <c r="H4074">
        <v>1</v>
      </c>
      <c r="I4074" t="s">
        <v>858</v>
      </c>
      <c r="J4074" s="29">
        <v>44224</v>
      </c>
      <c r="K4074" t="s">
        <v>744</v>
      </c>
      <c r="L4074" t="s">
        <v>745</v>
      </c>
      <c r="M4074" t="s">
        <v>910</v>
      </c>
      <c r="N4074" t="s">
        <v>911</v>
      </c>
      <c r="O4074" t="s">
        <v>912</v>
      </c>
      <c r="P4074" t="s">
        <v>673</v>
      </c>
      <c r="Q4074" t="s">
        <v>749</v>
      </c>
      <c r="R4074" t="s">
        <v>376</v>
      </c>
      <c r="S4074" t="s">
        <v>1042</v>
      </c>
      <c r="T4074" t="s">
        <v>751</v>
      </c>
      <c r="U4074" t="s">
        <v>752</v>
      </c>
      <c r="V4074" t="s">
        <v>753</v>
      </c>
      <c r="W4074" t="s">
        <v>439</v>
      </c>
      <c r="X4074" t="s">
        <v>1197</v>
      </c>
      <c r="Y4074" t="s">
        <v>755</v>
      </c>
      <c r="Z4074" t="s">
        <v>380</v>
      </c>
      <c r="AA4074" t="s">
        <v>1175</v>
      </c>
      <c r="AB4074" t="s">
        <v>1176</v>
      </c>
      <c r="AC4074" t="s">
        <v>758</v>
      </c>
      <c r="AD4074" t="s">
        <v>1176</v>
      </c>
      <c r="AE4074" t="s">
        <v>768</v>
      </c>
      <c r="AF4074" t="s">
        <v>882</v>
      </c>
      <c r="AG4074" t="s">
        <v>761</v>
      </c>
      <c r="AH4074" t="s">
        <v>762</v>
      </c>
      <c r="AI4074" t="s">
        <v>883</v>
      </c>
      <c r="AJ4074">
        <v>399.34</v>
      </c>
      <c r="AK4074">
        <v>0</v>
      </c>
      <c r="AL4074">
        <v>0</v>
      </c>
      <c r="AM4074" t="s">
        <v>764</v>
      </c>
      <c r="AN4074" t="s">
        <v>764</v>
      </c>
      <c r="AO4074" t="s">
        <v>764</v>
      </c>
    </row>
    <row r="4075" spans="1:41" x14ac:dyDescent="0.35">
      <c r="A4075">
        <v>1025016</v>
      </c>
      <c r="B4075" t="s">
        <v>740</v>
      </c>
      <c r="C4075" t="s">
        <v>741</v>
      </c>
      <c r="D4075" t="s">
        <v>408</v>
      </c>
      <c r="E4075" t="s">
        <v>438</v>
      </c>
      <c r="F4075" t="s">
        <v>907</v>
      </c>
      <c r="G4075">
        <v>2021</v>
      </c>
      <c r="H4075">
        <v>1</v>
      </c>
      <c r="I4075" t="s">
        <v>858</v>
      </c>
      <c r="J4075" s="29">
        <v>44223</v>
      </c>
      <c r="K4075" t="s">
        <v>744</v>
      </c>
      <c r="L4075" t="s">
        <v>769</v>
      </c>
      <c r="M4075" t="s">
        <v>918</v>
      </c>
      <c r="N4075" t="s">
        <v>919</v>
      </c>
      <c r="O4075" t="s">
        <v>920</v>
      </c>
      <c r="P4075" t="s">
        <v>673</v>
      </c>
      <c r="Q4075" t="s">
        <v>749</v>
      </c>
      <c r="R4075" t="s">
        <v>376</v>
      </c>
      <c r="S4075" t="s">
        <v>1042</v>
      </c>
      <c r="T4075" t="s">
        <v>751</v>
      </c>
      <c r="U4075" t="s">
        <v>752</v>
      </c>
      <c r="V4075" t="s">
        <v>753</v>
      </c>
      <c r="W4075" t="s">
        <v>439</v>
      </c>
      <c r="X4075" t="s">
        <v>1197</v>
      </c>
      <c r="Y4075" t="s">
        <v>755</v>
      </c>
      <c r="Z4075" t="s">
        <v>380</v>
      </c>
      <c r="AA4075" t="s">
        <v>1175</v>
      </c>
      <c r="AB4075" t="s">
        <v>1176</v>
      </c>
      <c r="AC4075" t="s">
        <v>758</v>
      </c>
      <c r="AD4075" t="s">
        <v>1176</v>
      </c>
      <c r="AE4075" t="s">
        <v>768</v>
      </c>
      <c r="AF4075" t="s">
        <v>882</v>
      </c>
      <c r="AG4075" t="s">
        <v>761</v>
      </c>
      <c r="AH4075" t="s">
        <v>762</v>
      </c>
      <c r="AI4075" t="s">
        <v>883</v>
      </c>
      <c r="AJ4075">
        <v>-1298.8599999999999</v>
      </c>
      <c r="AK4075">
        <v>0</v>
      </c>
      <c r="AL4075">
        <v>0</v>
      </c>
      <c r="AM4075" t="s">
        <v>764</v>
      </c>
      <c r="AN4075" t="s">
        <v>764</v>
      </c>
      <c r="AO4075" t="s">
        <v>764</v>
      </c>
    </row>
    <row r="4076" spans="1:41" x14ac:dyDescent="0.35">
      <c r="A4076">
        <v>1025015</v>
      </c>
      <c r="B4076" t="s">
        <v>740</v>
      </c>
      <c r="C4076" t="s">
        <v>741</v>
      </c>
      <c r="D4076" t="s">
        <v>408</v>
      </c>
      <c r="E4076" t="s">
        <v>434</v>
      </c>
      <c r="F4076" t="s">
        <v>907</v>
      </c>
      <c r="G4076">
        <v>2021</v>
      </c>
      <c r="H4076">
        <v>1</v>
      </c>
      <c r="I4076" t="s">
        <v>858</v>
      </c>
      <c r="J4076" s="29">
        <v>44226</v>
      </c>
      <c r="K4076" t="s">
        <v>744</v>
      </c>
      <c r="L4076" t="s">
        <v>847</v>
      </c>
      <c r="M4076" t="s">
        <v>908</v>
      </c>
      <c r="N4076" t="s">
        <v>909</v>
      </c>
      <c r="O4076" t="s">
        <v>872</v>
      </c>
      <c r="P4076" t="s">
        <v>673</v>
      </c>
      <c r="Q4076" t="s">
        <v>749</v>
      </c>
      <c r="R4076" t="s">
        <v>376</v>
      </c>
      <c r="S4076" t="s">
        <v>1042</v>
      </c>
      <c r="T4076" t="s">
        <v>751</v>
      </c>
      <c r="U4076" t="s">
        <v>752</v>
      </c>
      <c r="V4076" t="s">
        <v>753</v>
      </c>
      <c r="W4076" t="s">
        <v>435</v>
      </c>
      <c r="X4076" t="s">
        <v>1182</v>
      </c>
      <c r="Y4076" t="s">
        <v>755</v>
      </c>
      <c r="Z4076" t="s">
        <v>380</v>
      </c>
      <c r="AA4076" t="s">
        <v>1175</v>
      </c>
      <c r="AB4076" t="s">
        <v>1176</v>
      </c>
      <c r="AC4076" t="s">
        <v>758</v>
      </c>
      <c r="AD4076" t="s">
        <v>1176</v>
      </c>
      <c r="AE4076" t="s">
        <v>768</v>
      </c>
      <c r="AF4076" t="s">
        <v>882</v>
      </c>
      <c r="AG4076" t="s">
        <v>761</v>
      </c>
      <c r="AH4076" t="s">
        <v>762</v>
      </c>
      <c r="AI4076" t="s">
        <v>883</v>
      </c>
      <c r="AJ4076">
        <v>6484.77</v>
      </c>
      <c r="AK4076">
        <v>0</v>
      </c>
      <c r="AL4076">
        <v>0</v>
      </c>
      <c r="AM4076" t="s">
        <v>764</v>
      </c>
      <c r="AN4076" t="s">
        <v>764</v>
      </c>
      <c r="AO4076" t="s">
        <v>764</v>
      </c>
    </row>
    <row r="4077" spans="1:41" x14ac:dyDescent="0.35">
      <c r="A4077">
        <v>1025015</v>
      </c>
      <c r="B4077" t="s">
        <v>740</v>
      </c>
      <c r="C4077" t="s">
        <v>741</v>
      </c>
      <c r="D4077" t="s">
        <v>408</v>
      </c>
      <c r="E4077" t="s">
        <v>434</v>
      </c>
      <c r="F4077" t="s">
        <v>907</v>
      </c>
      <c r="G4077">
        <v>2021</v>
      </c>
      <c r="H4077">
        <v>1</v>
      </c>
      <c r="I4077" t="s">
        <v>858</v>
      </c>
      <c r="J4077" s="29">
        <v>44226</v>
      </c>
      <c r="K4077" t="s">
        <v>744</v>
      </c>
      <c r="L4077" t="s">
        <v>847</v>
      </c>
      <c r="M4077" t="s">
        <v>908</v>
      </c>
      <c r="N4077" t="s">
        <v>909</v>
      </c>
      <c r="O4077" t="s">
        <v>872</v>
      </c>
      <c r="P4077" t="s">
        <v>673</v>
      </c>
      <c r="Q4077" t="s">
        <v>749</v>
      </c>
      <c r="R4077" t="s">
        <v>376</v>
      </c>
      <c r="S4077" t="s">
        <v>1042</v>
      </c>
      <c r="T4077" t="s">
        <v>751</v>
      </c>
      <c r="U4077" t="s">
        <v>752</v>
      </c>
      <c r="V4077" t="s">
        <v>753</v>
      </c>
      <c r="W4077" t="s">
        <v>435</v>
      </c>
      <c r="X4077" t="s">
        <v>1182</v>
      </c>
      <c r="Y4077" t="s">
        <v>755</v>
      </c>
      <c r="Z4077" t="s">
        <v>380</v>
      </c>
      <c r="AA4077" t="s">
        <v>1175</v>
      </c>
      <c r="AB4077" t="s">
        <v>1176</v>
      </c>
      <c r="AC4077" t="s">
        <v>758</v>
      </c>
      <c r="AD4077" t="s">
        <v>1176</v>
      </c>
      <c r="AE4077" t="s">
        <v>768</v>
      </c>
      <c r="AF4077" t="s">
        <v>882</v>
      </c>
      <c r="AG4077" t="s">
        <v>761</v>
      </c>
      <c r="AH4077" t="s">
        <v>762</v>
      </c>
      <c r="AI4077" t="s">
        <v>883</v>
      </c>
      <c r="AJ4077">
        <v>155.08000000000001</v>
      </c>
      <c r="AK4077">
        <v>0</v>
      </c>
      <c r="AL4077">
        <v>0</v>
      </c>
      <c r="AM4077" t="s">
        <v>764</v>
      </c>
      <c r="AN4077" t="s">
        <v>764</v>
      </c>
      <c r="AO4077" t="s">
        <v>764</v>
      </c>
    </row>
    <row r="4078" spans="1:41" x14ac:dyDescent="0.35">
      <c r="A4078">
        <v>1025015</v>
      </c>
      <c r="B4078" t="s">
        <v>740</v>
      </c>
      <c r="C4078" t="s">
        <v>741</v>
      </c>
      <c r="D4078" t="s">
        <v>408</v>
      </c>
      <c r="E4078" t="s">
        <v>434</v>
      </c>
      <c r="F4078" t="s">
        <v>907</v>
      </c>
      <c r="G4078">
        <v>2021</v>
      </c>
      <c r="H4078">
        <v>1</v>
      </c>
      <c r="I4078" t="s">
        <v>858</v>
      </c>
      <c r="J4078" s="29">
        <v>44226</v>
      </c>
      <c r="K4078" t="s">
        <v>744</v>
      </c>
      <c r="L4078" t="s">
        <v>847</v>
      </c>
      <c r="M4078" t="s">
        <v>908</v>
      </c>
      <c r="N4078" t="s">
        <v>909</v>
      </c>
      <c r="O4078" t="s">
        <v>872</v>
      </c>
      <c r="P4078" t="s">
        <v>673</v>
      </c>
      <c r="Q4078" t="s">
        <v>749</v>
      </c>
      <c r="R4078" t="s">
        <v>376</v>
      </c>
      <c r="S4078" t="s">
        <v>1042</v>
      </c>
      <c r="T4078" t="s">
        <v>751</v>
      </c>
      <c r="U4078" t="s">
        <v>752</v>
      </c>
      <c r="V4078" t="s">
        <v>753</v>
      </c>
      <c r="W4078" t="s">
        <v>435</v>
      </c>
      <c r="X4078" t="s">
        <v>1182</v>
      </c>
      <c r="Y4078" t="s">
        <v>755</v>
      </c>
      <c r="Z4078" t="s">
        <v>380</v>
      </c>
      <c r="AA4078" t="s">
        <v>1175</v>
      </c>
      <c r="AB4078" t="s">
        <v>1176</v>
      </c>
      <c r="AC4078" t="s">
        <v>758</v>
      </c>
      <c r="AD4078" t="s">
        <v>1176</v>
      </c>
      <c r="AE4078" t="s">
        <v>768</v>
      </c>
      <c r="AF4078" t="s">
        <v>882</v>
      </c>
      <c r="AG4078" t="s">
        <v>761</v>
      </c>
      <c r="AH4078" t="s">
        <v>762</v>
      </c>
      <c r="AI4078" t="s">
        <v>883</v>
      </c>
      <c r="AJ4078">
        <v>83.35</v>
      </c>
      <c r="AK4078">
        <v>0</v>
      </c>
      <c r="AL4078">
        <v>0</v>
      </c>
      <c r="AM4078" t="s">
        <v>764</v>
      </c>
      <c r="AN4078" t="s">
        <v>764</v>
      </c>
      <c r="AO4078" t="s">
        <v>764</v>
      </c>
    </row>
    <row r="4079" spans="1:41" x14ac:dyDescent="0.35">
      <c r="A4079">
        <v>1060736</v>
      </c>
      <c r="B4079" t="s">
        <v>740</v>
      </c>
      <c r="C4079" t="s">
        <v>741</v>
      </c>
      <c r="D4079" t="s">
        <v>408</v>
      </c>
      <c r="E4079" t="s">
        <v>456</v>
      </c>
      <c r="F4079" t="s">
        <v>907</v>
      </c>
      <c r="G4079">
        <v>2021</v>
      </c>
      <c r="H4079">
        <v>1</v>
      </c>
      <c r="I4079" t="s">
        <v>858</v>
      </c>
      <c r="J4079" s="29">
        <v>44224</v>
      </c>
      <c r="K4079" t="s">
        <v>744</v>
      </c>
      <c r="L4079" t="s">
        <v>745</v>
      </c>
      <c r="M4079" t="s">
        <v>910</v>
      </c>
      <c r="N4079" t="s">
        <v>911</v>
      </c>
      <c r="O4079" t="s">
        <v>912</v>
      </c>
      <c r="P4079" t="s">
        <v>673</v>
      </c>
      <c r="Q4079" t="s">
        <v>749</v>
      </c>
      <c r="R4079" t="s">
        <v>376</v>
      </c>
      <c r="S4079" t="s">
        <v>1042</v>
      </c>
      <c r="T4079" t="s">
        <v>751</v>
      </c>
      <c r="U4079" t="s">
        <v>752</v>
      </c>
      <c r="V4079" t="s">
        <v>753</v>
      </c>
      <c r="W4079" t="s">
        <v>457</v>
      </c>
      <c r="X4079" t="s">
        <v>1181</v>
      </c>
      <c r="Y4079" t="s">
        <v>755</v>
      </c>
      <c r="Z4079" t="s">
        <v>380</v>
      </c>
      <c r="AA4079" t="s">
        <v>1175</v>
      </c>
      <c r="AB4079" t="s">
        <v>1176</v>
      </c>
      <c r="AC4079" t="s">
        <v>758</v>
      </c>
      <c r="AD4079" t="s">
        <v>1176</v>
      </c>
      <c r="AE4079" t="s">
        <v>768</v>
      </c>
      <c r="AF4079" t="s">
        <v>882</v>
      </c>
      <c r="AG4079" t="s">
        <v>761</v>
      </c>
      <c r="AH4079" t="s">
        <v>762</v>
      </c>
      <c r="AI4079" t="s">
        <v>883</v>
      </c>
      <c r="AJ4079">
        <v>134.57</v>
      </c>
      <c r="AK4079">
        <v>0</v>
      </c>
      <c r="AL4079">
        <v>0</v>
      </c>
      <c r="AM4079" t="s">
        <v>764</v>
      </c>
      <c r="AN4079" t="s">
        <v>764</v>
      </c>
      <c r="AO4079" t="s">
        <v>764</v>
      </c>
    </row>
    <row r="4080" spans="1:41" x14ac:dyDescent="0.35">
      <c r="A4080">
        <v>1060736</v>
      </c>
      <c r="B4080" t="s">
        <v>740</v>
      </c>
      <c r="C4080" t="s">
        <v>741</v>
      </c>
      <c r="D4080" t="s">
        <v>408</v>
      </c>
      <c r="E4080" t="s">
        <v>456</v>
      </c>
      <c r="F4080" t="s">
        <v>907</v>
      </c>
      <c r="G4080">
        <v>2021</v>
      </c>
      <c r="H4080">
        <v>1</v>
      </c>
      <c r="I4080" t="s">
        <v>858</v>
      </c>
      <c r="J4080" s="29">
        <v>44223</v>
      </c>
      <c r="K4080" t="s">
        <v>744</v>
      </c>
      <c r="L4080" t="s">
        <v>769</v>
      </c>
      <c r="M4080" t="s">
        <v>918</v>
      </c>
      <c r="N4080" t="s">
        <v>919</v>
      </c>
      <c r="O4080" t="s">
        <v>920</v>
      </c>
      <c r="P4080" t="s">
        <v>673</v>
      </c>
      <c r="Q4080" t="s">
        <v>749</v>
      </c>
      <c r="R4080" t="s">
        <v>376</v>
      </c>
      <c r="S4080" t="s">
        <v>1042</v>
      </c>
      <c r="T4080" t="s">
        <v>751</v>
      </c>
      <c r="U4080" t="s">
        <v>752</v>
      </c>
      <c r="V4080" t="s">
        <v>753</v>
      </c>
      <c r="W4080" t="s">
        <v>457</v>
      </c>
      <c r="X4080" t="s">
        <v>1181</v>
      </c>
      <c r="Y4080" t="s">
        <v>755</v>
      </c>
      <c r="Z4080" t="s">
        <v>380</v>
      </c>
      <c r="AA4080" t="s">
        <v>1175</v>
      </c>
      <c r="AB4080" t="s">
        <v>1176</v>
      </c>
      <c r="AC4080" t="s">
        <v>758</v>
      </c>
      <c r="AD4080" t="s">
        <v>1176</v>
      </c>
      <c r="AE4080" t="s">
        <v>768</v>
      </c>
      <c r="AF4080" t="s">
        <v>882</v>
      </c>
      <c r="AG4080" t="s">
        <v>761</v>
      </c>
      <c r="AH4080" t="s">
        <v>762</v>
      </c>
      <c r="AI4080" t="s">
        <v>883</v>
      </c>
      <c r="AJ4080">
        <v>-179.55</v>
      </c>
      <c r="AK4080">
        <v>0</v>
      </c>
      <c r="AL4080">
        <v>0</v>
      </c>
      <c r="AM4080" t="s">
        <v>764</v>
      </c>
      <c r="AN4080" t="s">
        <v>764</v>
      </c>
      <c r="AO4080" t="s">
        <v>764</v>
      </c>
    </row>
    <row r="4081" spans="1:41" x14ac:dyDescent="0.35">
      <c r="A4081">
        <v>1060736</v>
      </c>
      <c r="B4081" t="s">
        <v>740</v>
      </c>
      <c r="C4081" t="s">
        <v>741</v>
      </c>
      <c r="D4081" t="s">
        <v>408</v>
      </c>
      <c r="E4081" t="s">
        <v>456</v>
      </c>
      <c r="F4081" t="s">
        <v>907</v>
      </c>
      <c r="G4081">
        <v>2021</v>
      </c>
      <c r="H4081">
        <v>1</v>
      </c>
      <c r="I4081" t="s">
        <v>858</v>
      </c>
      <c r="J4081" s="29">
        <v>44226</v>
      </c>
      <c r="K4081" t="s">
        <v>744</v>
      </c>
      <c r="L4081" t="s">
        <v>847</v>
      </c>
      <c r="M4081" t="s">
        <v>908</v>
      </c>
      <c r="N4081" t="s">
        <v>909</v>
      </c>
      <c r="O4081" t="s">
        <v>872</v>
      </c>
      <c r="P4081" t="s">
        <v>673</v>
      </c>
      <c r="Q4081" t="s">
        <v>749</v>
      </c>
      <c r="R4081" t="s">
        <v>376</v>
      </c>
      <c r="S4081" t="s">
        <v>1042</v>
      </c>
      <c r="T4081" t="s">
        <v>751</v>
      </c>
      <c r="U4081" t="s">
        <v>752</v>
      </c>
      <c r="V4081" t="s">
        <v>753</v>
      </c>
      <c r="W4081" t="s">
        <v>457</v>
      </c>
      <c r="X4081" t="s">
        <v>1181</v>
      </c>
      <c r="Y4081" t="s">
        <v>755</v>
      </c>
      <c r="Z4081" t="s">
        <v>380</v>
      </c>
      <c r="AA4081" t="s">
        <v>1175</v>
      </c>
      <c r="AB4081" t="s">
        <v>1176</v>
      </c>
      <c r="AC4081" t="s">
        <v>758</v>
      </c>
      <c r="AD4081" t="s">
        <v>1176</v>
      </c>
      <c r="AE4081" t="s">
        <v>768</v>
      </c>
      <c r="AF4081" t="s">
        <v>882</v>
      </c>
      <c r="AG4081" t="s">
        <v>761</v>
      </c>
      <c r="AH4081" t="s">
        <v>762</v>
      </c>
      <c r="AI4081" t="s">
        <v>883</v>
      </c>
      <c r="AJ4081">
        <v>21369.77</v>
      </c>
      <c r="AK4081">
        <v>0</v>
      </c>
      <c r="AL4081">
        <v>0</v>
      </c>
      <c r="AM4081" t="s">
        <v>764</v>
      </c>
      <c r="AN4081" t="s">
        <v>764</v>
      </c>
      <c r="AO4081" t="s">
        <v>764</v>
      </c>
    </row>
    <row r="4082" spans="1:41" x14ac:dyDescent="0.35">
      <c r="A4082">
        <v>1060736</v>
      </c>
      <c r="B4082" t="s">
        <v>740</v>
      </c>
      <c r="C4082" t="s">
        <v>741</v>
      </c>
      <c r="D4082" t="s">
        <v>408</v>
      </c>
      <c r="E4082" t="s">
        <v>456</v>
      </c>
      <c r="F4082" t="s">
        <v>907</v>
      </c>
      <c r="G4082">
        <v>2021</v>
      </c>
      <c r="H4082">
        <v>1</v>
      </c>
      <c r="I4082" t="s">
        <v>858</v>
      </c>
      <c r="J4082" s="29">
        <v>44226</v>
      </c>
      <c r="K4082" t="s">
        <v>744</v>
      </c>
      <c r="L4082" t="s">
        <v>847</v>
      </c>
      <c r="M4082" t="s">
        <v>908</v>
      </c>
      <c r="N4082" t="s">
        <v>909</v>
      </c>
      <c r="O4082" t="s">
        <v>872</v>
      </c>
      <c r="P4082" t="s">
        <v>673</v>
      </c>
      <c r="Q4082" t="s">
        <v>749</v>
      </c>
      <c r="R4082" t="s">
        <v>376</v>
      </c>
      <c r="S4082" t="s">
        <v>1042</v>
      </c>
      <c r="T4082" t="s">
        <v>751</v>
      </c>
      <c r="U4082" t="s">
        <v>752</v>
      </c>
      <c r="V4082" t="s">
        <v>753</v>
      </c>
      <c r="W4082" t="s">
        <v>457</v>
      </c>
      <c r="X4082" t="s">
        <v>1181</v>
      </c>
      <c r="Y4082" t="s">
        <v>755</v>
      </c>
      <c r="Z4082" t="s">
        <v>380</v>
      </c>
      <c r="AA4082" t="s">
        <v>1175</v>
      </c>
      <c r="AB4082" t="s">
        <v>1176</v>
      </c>
      <c r="AC4082" t="s">
        <v>758</v>
      </c>
      <c r="AD4082" t="s">
        <v>1176</v>
      </c>
      <c r="AE4082" t="s">
        <v>768</v>
      </c>
      <c r="AF4082" t="s">
        <v>882</v>
      </c>
      <c r="AG4082" t="s">
        <v>761</v>
      </c>
      <c r="AH4082" t="s">
        <v>762</v>
      </c>
      <c r="AI4082" t="s">
        <v>883</v>
      </c>
      <c r="AJ4082">
        <v>432.26</v>
      </c>
      <c r="AK4082">
        <v>0</v>
      </c>
      <c r="AL4082">
        <v>0</v>
      </c>
      <c r="AM4082" t="s">
        <v>764</v>
      </c>
      <c r="AN4082" t="s">
        <v>764</v>
      </c>
      <c r="AO4082" t="s">
        <v>764</v>
      </c>
    </row>
    <row r="4083" spans="1:41" x14ac:dyDescent="0.35">
      <c r="A4083">
        <v>1060736</v>
      </c>
      <c r="B4083" t="s">
        <v>740</v>
      </c>
      <c r="C4083" t="s">
        <v>741</v>
      </c>
      <c r="D4083" t="s">
        <v>408</v>
      </c>
      <c r="E4083" t="s">
        <v>456</v>
      </c>
      <c r="F4083" t="s">
        <v>907</v>
      </c>
      <c r="G4083">
        <v>2021</v>
      </c>
      <c r="H4083">
        <v>1</v>
      </c>
      <c r="I4083" t="s">
        <v>858</v>
      </c>
      <c r="J4083" s="29">
        <v>44226</v>
      </c>
      <c r="K4083" t="s">
        <v>744</v>
      </c>
      <c r="L4083" t="s">
        <v>847</v>
      </c>
      <c r="M4083" t="s">
        <v>908</v>
      </c>
      <c r="N4083" t="s">
        <v>909</v>
      </c>
      <c r="O4083" t="s">
        <v>872</v>
      </c>
      <c r="P4083" t="s">
        <v>673</v>
      </c>
      <c r="Q4083" t="s">
        <v>749</v>
      </c>
      <c r="R4083" t="s">
        <v>376</v>
      </c>
      <c r="S4083" t="s">
        <v>1042</v>
      </c>
      <c r="T4083" t="s">
        <v>751</v>
      </c>
      <c r="U4083" t="s">
        <v>752</v>
      </c>
      <c r="V4083" t="s">
        <v>753</v>
      </c>
      <c r="W4083" t="s">
        <v>457</v>
      </c>
      <c r="X4083" t="s">
        <v>1181</v>
      </c>
      <c r="Y4083" t="s">
        <v>755</v>
      </c>
      <c r="Z4083" t="s">
        <v>380</v>
      </c>
      <c r="AA4083" t="s">
        <v>1175</v>
      </c>
      <c r="AB4083" t="s">
        <v>1176</v>
      </c>
      <c r="AC4083" t="s">
        <v>758</v>
      </c>
      <c r="AD4083" t="s">
        <v>1176</v>
      </c>
      <c r="AE4083" t="s">
        <v>768</v>
      </c>
      <c r="AF4083" t="s">
        <v>882</v>
      </c>
      <c r="AG4083" t="s">
        <v>761</v>
      </c>
      <c r="AH4083" t="s">
        <v>762</v>
      </c>
      <c r="AI4083" t="s">
        <v>883</v>
      </c>
      <c r="AJ4083">
        <v>335.96</v>
      </c>
      <c r="AK4083">
        <v>0</v>
      </c>
      <c r="AL4083">
        <v>0</v>
      </c>
      <c r="AM4083" t="s">
        <v>764</v>
      </c>
      <c r="AN4083" t="s">
        <v>764</v>
      </c>
      <c r="AO4083" t="s">
        <v>764</v>
      </c>
    </row>
    <row r="4084" spans="1:41" x14ac:dyDescent="0.35">
      <c r="A4084">
        <v>1025022</v>
      </c>
      <c r="B4084" t="s">
        <v>740</v>
      </c>
      <c r="C4084" t="s">
        <v>741</v>
      </c>
      <c r="D4084" t="s">
        <v>408</v>
      </c>
      <c r="E4084" t="s">
        <v>448</v>
      </c>
      <c r="F4084" t="s">
        <v>907</v>
      </c>
      <c r="G4084">
        <v>2021</v>
      </c>
      <c r="H4084">
        <v>1</v>
      </c>
      <c r="I4084" t="s">
        <v>858</v>
      </c>
      <c r="J4084" s="29">
        <v>44224</v>
      </c>
      <c r="K4084" t="s">
        <v>744</v>
      </c>
      <c r="L4084" t="s">
        <v>745</v>
      </c>
      <c r="M4084" t="s">
        <v>910</v>
      </c>
      <c r="N4084" t="s">
        <v>911</v>
      </c>
      <c r="O4084" t="s">
        <v>912</v>
      </c>
      <c r="P4084" t="s">
        <v>673</v>
      </c>
      <c r="Q4084" t="s">
        <v>749</v>
      </c>
      <c r="R4084" t="s">
        <v>376</v>
      </c>
      <c r="S4084" t="s">
        <v>1042</v>
      </c>
      <c r="T4084" t="s">
        <v>751</v>
      </c>
      <c r="U4084" t="s">
        <v>752</v>
      </c>
      <c r="V4084" t="s">
        <v>753</v>
      </c>
      <c r="W4084" t="s">
        <v>449</v>
      </c>
      <c r="X4084" t="s">
        <v>1196</v>
      </c>
      <c r="Y4084" t="s">
        <v>755</v>
      </c>
      <c r="Z4084" t="s">
        <v>380</v>
      </c>
      <c r="AA4084" t="s">
        <v>1175</v>
      </c>
      <c r="AB4084" t="s">
        <v>1176</v>
      </c>
      <c r="AC4084" t="s">
        <v>758</v>
      </c>
      <c r="AD4084" t="s">
        <v>1176</v>
      </c>
      <c r="AE4084" t="s">
        <v>768</v>
      </c>
      <c r="AF4084" t="s">
        <v>882</v>
      </c>
      <c r="AG4084" t="s">
        <v>761</v>
      </c>
      <c r="AH4084" t="s">
        <v>762</v>
      </c>
      <c r="AI4084" t="s">
        <v>883</v>
      </c>
      <c r="AJ4084">
        <v>60.13</v>
      </c>
      <c r="AK4084">
        <v>0</v>
      </c>
      <c r="AL4084">
        <v>0</v>
      </c>
      <c r="AM4084" t="s">
        <v>764</v>
      </c>
      <c r="AN4084" t="s">
        <v>764</v>
      </c>
      <c r="AO4084" t="s">
        <v>764</v>
      </c>
    </row>
    <row r="4085" spans="1:41" x14ac:dyDescent="0.35">
      <c r="A4085">
        <v>1025022</v>
      </c>
      <c r="B4085" t="s">
        <v>740</v>
      </c>
      <c r="C4085" t="s">
        <v>741</v>
      </c>
      <c r="D4085" t="s">
        <v>408</v>
      </c>
      <c r="E4085" t="s">
        <v>448</v>
      </c>
      <c r="F4085" t="s">
        <v>907</v>
      </c>
      <c r="G4085">
        <v>2021</v>
      </c>
      <c r="H4085">
        <v>1</v>
      </c>
      <c r="I4085" t="s">
        <v>858</v>
      </c>
      <c r="J4085" s="29">
        <v>44223</v>
      </c>
      <c r="K4085" t="s">
        <v>744</v>
      </c>
      <c r="L4085" t="s">
        <v>769</v>
      </c>
      <c r="M4085" t="s">
        <v>918</v>
      </c>
      <c r="N4085" t="s">
        <v>919</v>
      </c>
      <c r="O4085" t="s">
        <v>920</v>
      </c>
      <c r="P4085" t="s">
        <v>673</v>
      </c>
      <c r="Q4085" t="s">
        <v>749</v>
      </c>
      <c r="R4085" t="s">
        <v>376</v>
      </c>
      <c r="S4085" t="s">
        <v>1042</v>
      </c>
      <c r="T4085" t="s">
        <v>751</v>
      </c>
      <c r="U4085" t="s">
        <v>752</v>
      </c>
      <c r="V4085" t="s">
        <v>753</v>
      </c>
      <c r="W4085" t="s">
        <v>449</v>
      </c>
      <c r="X4085" t="s">
        <v>1196</v>
      </c>
      <c r="Y4085" t="s">
        <v>755</v>
      </c>
      <c r="Z4085" t="s">
        <v>380</v>
      </c>
      <c r="AA4085" t="s">
        <v>1175</v>
      </c>
      <c r="AB4085" t="s">
        <v>1176</v>
      </c>
      <c r="AC4085" t="s">
        <v>758</v>
      </c>
      <c r="AD4085" t="s">
        <v>1176</v>
      </c>
      <c r="AE4085" t="s">
        <v>768</v>
      </c>
      <c r="AF4085" t="s">
        <v>882</v>
      </c>
      <c r="AG4085" t="s">
        <v>761</v>
      </c>
      <c r="AH4085" t="s">
        <v>762</v>
      </c>
      <c r="AI4085" t="s">
        <v>883</v>
      </c>
      <c r="AJ4085">
        <v>-362.97</v>
      </c>
      <c r="AK4085">
        <v>0</v>
      </c>
      <c r="AL4085">
        <v>0</v>
      </c>
      <c r="AM4085" t="s">
        <v>764</v>
      </c>
      <c r="AN4085" t="s">
        <v>764</v>
      </c>
      <c r="AO4085" t="s">
        <v>764</v>
      </c>
    </row>
    <row r="4086" spans="1:41" x14ac:dyDescent="0.35">
      <c r="A4086">
        <v>1025014</v>
      </c>
      <c r="B4086" t="s">
        <v>740</v>
      </c>
      <c r="C4086" t="s">
        <v>741</v>
      </c>
      <c r="D4086" t="s">
        <v>408</v>
      </c>
      <c r="E4086" t="s">
        <v>432</v>
      </c>
      <c r="F4086" t="s">
        <v>907</v>
      </c>
      <c r="G4086">
        <v>2021</v>
      </c>
      <c r="H4086">
        <v>1</v>
      </c>
      <c r="I4086" t="s">
        <v>858</v>
      </c>
      <c r="J4086" s="29">
        <v>44224</v>
      </c>
      <c r="K4086" t="s">
        <v>744</v>
      </c>
      <c r="L4086" t="s">
        <v>745</v>
      </c>
      <c r="M4086" t="s">
        <v>910</v>
      </c>
      <c r="N4086" t="s">
        <v>911</v>
      </c>
      <c r="O4086" t="s">
        <v>912</v>
      </c>
      <c r="P4086" t="s">
        <v>673</v>
      </c>
      <c r="Q4086" t="s">
        <v>749</v>
      </c>
      <c r="R4086" t="s">
        <v>376</v>
      </c>
      <c r="S4086" t="s">
        <v>1042</v>
      </c>
      <c r="T4086" t="s">
        <v>751</v>
      </c>
      <c r="U4086" t="s">
        <v>752</v>
      </c>
      <c r="V4086" t="s">
        <v>753</v>
      </c>
      <c r="W4086" t="s">
        <v>433</v>
      </c>
      <c r="X4086" t="s">
        <v>1178</v>
      </c>
      <c r="Y4086" t="s">
        <v>755</v>
      </c>
      <c r="Z4086" t="s">
        <v>380</v>
      </c>
      <c r="AA4086" t="s">
        <v>1175</v>
      </c>
      <c r="AB4086" t="s">
        <v>1176</v>
      </c>
      <c r="AC4086" t="s">
        <v>758</v>
      </c>
      <c r="AD4086" t="s">
        <v>1176</v>
      </c>
      <c r="AE4086" t="s">
        <v>768</v>
      </c>
      <c r="AF4086" t="s">
        <v>882</v>
      </c>
      <c r="AG4086" t="s">
        <v>761</v>
      </c>
      <c r="AH4086" t="s">
        <v>762</v>
      </c>
      <c r="AI4086" t="s">
        <v>883</v>
      </c>
      <c r="AJ4086">
        <v>545.16999999999996</v>
      </c>
      <c r="AK4086">
        <v>0</v>
      </c>
      <c r="AL4086">
        <v>0</v>
      </c>
      <c r="AM4086" t="s">
        <v>764</v>
      </c>
      <c r="AN4086" t="s">
        <v>764</v>
      </c>
      <c r="AO4086" t="s">
        <v>764</v>
      </c>
    </row>
    <row r="4087" spans="1:41" x14ac:dyDescent="0.35">
      <c r="A4087">
        <v>1025014</v>
      </c>
      <c r="B4087" t="s">
        <v>740</v>
      </c>
      <c r="C4087" t="s">
        <v>741</v>
      </c>
      <c r="D4087" t="s">
        <v>408</v>
      </c>
      <c r="E4087" t="s">
        <v>432</v>
      </c>
      <c r="F4087" t="s">
        <v>907</v>
      </c>
      <c r="G4087">
        <v>2021</v>
      </c>
      <c r="H4087">
        <v>1</v>
      </c>
      <c r="I4087" t="s">
        <v>858</v>
      </c>
      <c r="J4087" s="29">
        <v>44223</v>
      </c>
      <c r="K4087" t="s">
        <v>744</v>
      </c>
      <c r="L4087" t="s">
        <v>769</v>
      </c>
      <c r="M4087" t="s">
        <v>918</v>
      </c>
      <c r="N4087" t="s">
        <v>919</v>
      </c>
      <c r="O4087" t="s">
        <v>920</v>
      </c>
      <c r="P4087" t="s">
        <v>673</v>
      </c>
      <c r="Q4087" t="s">
        <v>749</v>
      </c>
      <c r="R4087" t="s">
        <v>376</v>
      </c>
      <c r="S4087" t="s">
        <v>1042</v>
      </c>
      <c r="T4087" t="s">
        <v>751</v>
      </c>
      <c r="U4087" t="s">
        <v>752</v>
      </c>
      <c r="V4087" t="s">
        <v>753</v>
      </c>
      <c r="W4087" t="s">
        <v>433</v>
      </c>
      <c r="X4087" t="s">
        <v>1178</v>
      </c>
      <c r="Y4087" t="s">
        <v>755</v>
      </c>
      <c r="Z4087" t="s">
        <v>380</v>
      </c>
      <c r="AA4087" t="s">
        <v>1175</v>
      </c>
      <c r="AB4087" t="s">
        <v>1176</v>
      </c>
      <c r="AC4087" t="s">
        <v>758</v>
      </c>
      <c r="AD4087" t="s">
        <v>1176</v>
      </c>
      <c r="AE4087" t="s">
        <v>768</v>
      </c>
      <c r="AF4087" t="s">
        <v>882</v>
      </c>
      <c r="AG4087" t="s">
        <v>761</v>
      </c>
      <c r="AH4087" t="s">
        <v>762</v>
      </c>
      <c r="AI4087" t="s">
        <v>883</v>
      </c>
      <c r="AJ4087">
        <v>-2316.4699999999998</v>
      </c>
      <c r="AK4087">
        <v>0</v>
      </c>
      <c r="AL4087">
        <v>0</v>
      </c>
      <c r="AM4087" t="s">
        <v>764</v>
      </c>
      <c r="AN4087" t="s">
        <v>764</v>
      </c>
      <c r="AO4087" t="s">
        <v>764</v>
      </c>
    </row>
    <row r="4088" spans="1:41" x14ac:dyDescent="0.35">
      <c r="A4088">
        <v>1025014</v>
      </c>
      <c r="B4088" t="s">
        <v>740</v>
      </c>
      <c r="C4088" t="s">
        <v>741</v>
      </c>
      <c r="D4088" t="s">
        <v>408</v>
      </c>
      <c r="E4088" t="s">
        <v>432</v>
      </c>
      <c r="F4088" t="s">
        <v>907</v>
      </c>
      <c r="G4088">
        <v>2021</v>
      </c>
      <c r="H4088">
        <v>1</v>
      </c>
      <c r="I4088" t="s">
        <v>858</v>
      </c>
      <c r="J4088" s="29">
        <v>44226</v>
      </c>
      <c r="K4088" t="s">
        <v>744</v>
      </c>
      <c r="L4088" t="s">
        <v>847</v>
      </c>
      <c r="M4088" t="s">
        <v>908</v>
      </c>
      <c r="N4088" t="s">
        <v>909</v>
      </c>
      <c r="O4088" t="s">
        <v>872</v>
      </c>
      <c r="P4088" t="s">
        <v>673</v>
      </c>
      <c r="Q4088" t="s">
        <v>749</v>
      </c>
      <c r="R4088" t="s">
        <v>376</v>
      </c>
      <c r="S4088" t="s">
        <v>1042</v>
      </c>
      <c r="T4088" t="s">
        <v>751</v>
      </c>
      <c r="U4088" t="s">
        <v>752</v>
      </c>
      <c r="V4088" t="s">
        <v>753</v>
      </c>
      <c r="W4088" t="s">
        <v>433</v>
      </c>
      <c r="X4088" t="s">
        <v>1178</v>
      </c>
      <c r="Y4088" t="s">
        <v>755</v>
      </c>
      <c r="Z4088" t="s">
        <v>380</v>
      </c>
      <c r="AA4088" t="s">
        <v>1175</v>
      </c>
      <c r="AB4088" t="s">
        <v>1176</v>
      </c>
      <c r="AC4088" t="s">
        <v>758</v>
      </c>
      <c r="AD4088" t="s">
        <v>1176</v>
      </c>
      <c r="AE4088" t="s">
        <v>768</v>
      </c>
      <c r="AF4088" t="s">
        <v>882</v>
      </c>
      <c r="AG4088" t="s">
        <v>761</v>
      </c>
      <c r="AH4088" t="s">
        <v>762</v>
      </c>
      <c r="AI4088" t="s">
        <v>883</v>
      </c>
      <c r="AJ4088">
        <v>4458.03</v>
      </c>
      <c r="AK4088">
        <v>0</v>
      </c>
      <c r="AL4088">
        <v>0</v>
      </c>
      <c r="AM4088" t="s">
        <v>764</v>
      </c>
      <c r="AN4088" t="s">
        <v>764</v>
      </c>
      <c r="AO4088" t="s">
        <v>764</v>
      </c>
    </row>
    <row r="4089" spans="1:41" x14ac:dyDescent="0.35">
      <c r="A4089">
        <v>1025014</v>
      </c>
      <c r="B4089" t="s">
        <v>740</v>
      </c>
      <c r="C4089" t="s">
        <v>741</v>
      </c>
      <c r="D4089" t="s">
        <v>408</v>
      </c>
      <c r="E4089" t="s">
        <v>432</v>
      </c>
      <c r="F4089" t="s">
        <v>907</v>
      </c>
      <c r="G4089">
        <v>2021</v>
      </c>
      <c r="H4089">
        <v>1</v>
      </c>
      <c r="I4089" t="s">
        <v>858</v>
      </c>
      <c r="J4089" s="29">
        <v>44226</v>
      </c>
      <c r="K4089" t="s">
        <v>744</v>
      </c>
      <c r="L4089" t="s">
        <v>847</v>
      </c>
      <c r="M4089" t="s">
        <v>908</v>
      </c>
      <c r="N4089" t="s">
        <v>909</v>
      </c>
      <c r="O4089" t="s">
        <v>872</v>
      </c>
      <c r="P4089" t="s">
        <v>673</v>
      </c>
      <c r="Q4089" t="s">
        <v>749</v>
      </c>
      <c r="R4089" t="s">
        <v>376</v>
      </c>
      <c r="S4089" t="s">
        <v>1042</v>
      </c>
      <c r="T4089" t="s">
        <v>751</v>
      </c>
      <c r="U4089" t="s">
        <v>752</v>
      </c>
      <c r="V4089" t="s">
        <v>753</v>
      </c>
      <c r="W4089" t="s">
        <v>433</v>
      </c>
      <c r="X4089" t="s">
        <v>1178</v>
      </c>
      <c r="Y4089" t="s">
        <v>755</v>
      </c>
      <c r="Z4089" t="s">
        <v>380</v>
      </c>
      <c r="AA4089" t="s">
        <v>1175</v>
      </c>
      <c r="AB4089" t="s">
        <v>1176</v>
      </c>
      <c r="AC4089" t="s">
        <v>758</v>
      </c>
      <c r="AD4089" t="s">
        <v>1176</v>
      </c>
      <c r="AE4089" t="s">
        <v>768</v>
      </c>
      <c r="AF4089" t="s">
        <v>882</v>
      </c>
      <c r="AG4089" t="s">
        <v>761</v>
      </c>
      <c r="AH4089" t="s">
        <v>762</v>
      </c>
      <c r="AI4089" t="s">
        <v>883</v>
      </c>
      <c r="AJ4089">
        <v>3226.67</v>
      </c>
      <c r="AK4089">
        <v>0</v>
      </c>
      <c r="AL4089">
        <v>0</v>
      </c>
      <c r="AM4089" t="s">
        <v>764</v>
      </c>
      <c r="AN4089" t="s">
        <v>764</v>
      </c>
      <c r="AO4089" t="s">
        <v>764</v>
      </c>
    </row>
    <row r="4090" spans="1:41" x14ac:dyDescent="0.35">
      <c r="A4090">
        <v>1025014</v>
      </c>
      <c r="B4090" t="s">
        <v>740</v>
      </c>
      <c r="C4090" t="s">
        <v>741</v>
      </c>
      <c r="D4090" t="s">
        <v>408</v>
      </c>
      <c r="E4090" t="s">
        <v>432</v>
      </c>
      <c r="F4090" t="s">
        <v>907</v>
      </c>
      <c r="G4090">
        <v>2021</v>
      </c>
      <c r="H4090">
        <v>1</v>
      </c>
      <c r="I4090" t="s">
        <v>858</v>
      </c>
      <c r="J4090" s="29">
        <v>44226</v>
      </c>
      <c r="K4090" t="s">
        <v>744</v>
      </c>
      <c r="L4090" t="s">
        <v>847</v>
      </c>
      <c r="M4090" t="s">
        <v>908</v>
      </c>
      <c r="N4090" t="s">
        <v>909</v>
      </c>
      <c r="O4090" t="s">
        <v>872</v>
      </c>
      <c r="P4090" t="s">
        <v>673</v>
      </c>
      <c r="Q4090" t="s">
        <v>749</v>
      </c>
      <c r="R4090" t="s">
        <v>376</v>
      </c>
      <c r="S4090" t="s">
        <v>1042</v>
      </c>
      <c r="T4090" t="s">
        <v>751</v>
      </c>
      <c r="U4090" t="s">
        <v>752</v>
      </c>
      <c r="V4090" t="s">
        <v>753</v>
      </c>
      <c r="W4090" t="s">
        <v>433</v>
      </c>
      <c r="X4090" t="s">
        <v>1178</v>
      </c>
      <c r="Y4090" t="s">
        <v>755</v>
      </c>
      <c r="Z4090" t="s">
        <v>380</v>
      </c>
      <c r="AA4090" t="s">
        <v>1175</v>
      </c>
      <c r="AB4090" t="s">
        <v>1176</v>
      </c>
      <c r="AC4090" t="s">
        <v>758</v>
      </c>
      <c r="AD4090" t="s">
        <v>1176</v>
      </c>
      <c r="AE4090" t="s">
        <v>768</v>
      </c>
      <c r="AF4090" t="s">
        <v>882</v>
      </c>
      <c r="AG4090" t="s">
        <v>761</v>
      </c>
      <c r="AH4090" t="s">
        <v>762</v>
      </c>
      <c r="AI4090" t="s">
        <v>883</v>
      </c>
      <c r="AJ4090">
        <v>3223.02</v>
      </c>
      <c r="AK4090">
        <v>0</v>
      </c>
      <c r="AL4090">
        <v>0</v>
      </c>
      <c r="AM4090" t="s">
        <v>764</v>
      </c>
      <c r="AN4090" t="s">
        <v>764</v>
      </c>
      <c r="AO4090" t="s">
        <v>764</v>
      </c>
    </row>
    <row r="4091" spans="1:41" x14ac:dyDescent="0.35">
      <c r="A4091">
        <v>1025014</v>
      </c>
      <c r="B4091" t="s">
        <v>740</v>
      </c>
      <c r="C4091" t="s">
        <v>741</v>
      </c>
      <c r="D4091" t="s">
        <v>408</v>
      </c>
      <c r="E4091" t="s">
        <v>432</v>
      </c>
      <c r="F4091" t="s">
        <v>907</v>
      </c>
      <c r="G4091">
        <v>2021</v>
      </c>
      <c r="H4091">
        <v>1</v>
      </c>
      <c r="I4091" t="s">
        <v>858</v>
      </c>
      <c r="J4091" s="29">
        <v>44226</v>
      </c>
      <c r="K4091" t="s">
        <v>744</v>
      </c>
      <c r="L4091" t="s">
        <v>847</v>
      </c>
      <c r="M4091" t="s">
        <v>908</v>
      </c>
      <c r="N4091" t="s">
        <v>909</v>
      </c>
      <c r="O4091" t="s">
        <v>872</v>
      </c>
      <c r="P4091" t="s">
        <v>673</v>
      </c>
      <c r="Q4091" t="s">
        <v>749</v>
      </c>
      <c r="R4091" t="s">
        <v>376</v>
      </c>
      <c r="S4091" t="s">
        <v>1042</v>
      </c>
      <c r="T4091" t="s">
        <v>751</v>
      </c>
      <c r="U4091" t="s">
        <v>752</v>
      </c>
      <c r="V4091" t="s">
        <v>753</v>
      </c>
      <c r="W4091" t="s">
        <v>433</v>
      </c>
      <c r="X4091" t="s">
        <v>1178</v>
      </c>
      <c r="Y4091" t="s">
        <v>755</v>
      </c>
      <c r="Z4091" t="s">
        <v>380</v>
      </c>
      <c r="AA4091" t="s">
        <v>1175</v>
      </c>
      <c r="AB4091" t="s">
        <v>1176</v>
      </c>
      <c r="AC4091" t="s">
        <v>758</v>
      </c>
      <c r="AD4091" t="s">
        <v>1176</v>
      </c>
      <c r="AE4091" t="s">
        <v>768</v>
      </c>
      <c r="AF4091" t="s">
        <v>882</v>
      </c>
      <c r="AG4091" t="s">
        <v>761</v>
      </c>
      <c r="AH4091" t="s">
        <v>762</v>
      </c>
      <c r="AI4091" t="s">
        <v>883</v>
      </c>
      <c r="AJ4091">
        <v>462.66</v>
      </c>
      <c r="AK4091">
        <v>0</v>
      </c>
      <c r="AL4091">
        <v>0</v>
      </c>
      <c r="AM4091" t="s">
        <v>764</v>
      </c>
      <c r="AN4091" t="s">
        <v>764</v>
      </c>
      <c r="AO4091" t="s">
        <v>764</v>
      </c>
    </row>
    <row r="4092" spans="1:41" x14ac:dyDescent="0.35">
      <c r="A4092">
        <v>1025013</v>
      </c>
      <c r="B4092" t="s">
        <v>740</v>
      </c>
      <c r="C4092" t="s">
        <v>741</v>
      </c>
      <c r="D4092" t="s">
        <v>408</v>
      </c>
      <c r="E4092" t="s">
        <v>428</v>
      </c>
      <c r="F4092" t="s">
        <v>907</v>
      </c>
      <c r="G4092">
        <v>2021</v>
      </c>
      <c r="H4092">
        <v>1</v>
      </c>
      <c r="I4092" t="s">
        <v>858</v>
      </c>
      <c r="J4092" s="29">
        <v>44224</v>
      </c>
      <c r="K4092" t="s">
        <v>744</v>
      </c>
      <c r="L4092" t="s">
        <v>745</v>
      </c>
      <c r="M4092" t="s">
        <v>910</v>
      </c>
      <c r="N4092" t="s">
        <v>911</v>
      </c>
      <c r="O4092" t="s">
        <v>912</v>
      </c>
      <c r="P4092" t="s">
        <v>673</v>
      </c>
      <c r="Q4092" t="s">
        <v>749</v>
      </c>
      <c r="R4092" t="s">
        <v>376</v>
      </c>
      <c r="S4092" t="s">
        <v>1042</v>
      </c>
      <c r="T4092" t="s">
        <v>751</v>
      </c>
      <c r="U4092" t="s">
        <v>752</v>
      </c>
      <c r="V4092" t="s">
        <v>753</v>
      </c>
      <c r="W4092" t="s">
        <v>429</v>
      </c>
      <c r="X4092" t="s">
        <v>1183</v>
      </c>
      <c r="Y4092" t="s">
        <v>755</v>
      </c>
      <c r="Z4092" t="s">
        <v>380</v>
      </c>
      <c r="AA4092" t="s">
        <v>1175</v>
      </c>
      <c r="AB4092" t="s">
        <v>1176</v>
      </c>
      <c r="AC4092" t="s">
        <v>758</v>
      </c>
      <c r="AD4092" t="s">
        <v>1176</v>
      </c>
      <c r="AE4092" t="s">
        <v>768</v>
      </c>
      <c r="AF4092" t="s">
        <v>882</v>
      </c>
      <c r="AG4092" t="s">
        <v>761</v>
      </c>
      <c r="AH4092" t="s">
        <v>762</v>
      </c>
      <c r="AI4092" t="s">
        <v>883</v>
      </c>
      <c r="AJ4092">
        <v>253.27</v>
      </c>
      <c r="AK4092">
        <v>0</v>
      </c>
      <c r="AL4092">
        <v>0</v>
      </c>
      <c r="AM4092" t="s">
        <v>764</v>
      </c>
      <c r="AN4092" t="s">
        <v>764</v>
      </c>
      <c r="AO4092" t="s">
        <v>764</v>
      </c>
    </row>
    <row r="4093" spans="1:41" x14ac:dyDescent="0.35">
      <c r="A4093">
        <v>1025013</v>
      </c>
      <c r="B4093" t="s">
        <v>740</v>
      </c>
      <c r="C4093" t="s">
        <v>741</v>
      </c>
      <c r="D4093" t="s">
        <v>408</v>
      </c>
      <c r="E4093" t="s">
        <v>428</v>
      </c>
      <c r="F4093" t="s">
        <v>907</v>
      </c>
      <c r="G4093">
        <v>2021</v>
      </c>
      <c r="H4093">
        <v>1</v>
      </c>
      <c r="I4093" t="s">
        <v>858</v>
      </c>
      <c r="J4093" s="29">
        <v>44223</v>
      </c>
      <c r="K4093" t="s">
        <v>744</v>
      </c>
      <c r="L4093" t="s">
        <v>769</v>
      </c>
      <c r="M4093" t="s">
        <v>918</v>
      </c>
      <c r="N4093" t="s">
        <v>919</v>
      </c>
      <c r="O4093" t="s">
        <v>920</v>
      </c>
      <c r="P4093" t="s">
        <v>673</v>
      </c>
      <c r="Q4093" t="s">
        <v>749</v>
      </c>
      <c r="R4093" t="s">
        <v>376</v>
      </c>
      <c r="S4093" t="s">
        <v>1042</v>
      </c>
      <c r="T4093" t="s">
        <v>751</v>
      </c>
      <c r="U4093" t="s">
        <v>752</v>
      </c>
      <c r="V4093" t="s">
        <v>753</v>
      </c>
      <c r="W4093" t="s">
        <v>429</v>
      </c>
      <c r="X4093" t="s">
        <v>1183</v>
      </c>
      <c r="Y4093" t="s">
        <v>755</v>
      </c>
      <c r="Z4093" t="s">
        <v>380</v>
      </c>
      <c r="AA4093" t="s">
        <v>1175</v>
      </c>
      <c r="AB4093" t="s">
        <v>1176</v>
      </c>
      <c r="AC4093" t="s">
        <v>758</v>
      </c>
      <c r="AD4093" t="s">
        <v>1176</v>
      </c>
      <c r="AE4093" t="s">
        <v>768</v>
      </c>
      <c r="AF4093" t="s">
        <v>882</v>
      </c>
      <c r="AG4093" t="s">
        <v>761</v>
      </c>
      <c r="AH4093" t="s">
        <v>762</v>
      </c>
      <c r="AI4093" t="s">
        <v>883</v>
      </c>
      <c r="AJ4093">
        <v>-673.38</v>
      </c>
      <c r="AK4093">
        <v>0</v>
      </c>
      <c r="AL4093">
        <v>0</v>
      </c>
      <c r="AM4093" t="s">
        <v>764</v>
      </c>
      <c r="AN4093" t="s">
        <v>764</v>
      </c>
      <c r="AO4093" t="s">
        <v>764</v>
      </c>
    </row>
    <row r="4094" spans="1:41" x14ac:dyDescent="0.35">
      <c r="A4094">
        <v>1025013</v>
      </c>
      <c r="B4094" t="s">
        <v>740</v>
      </c>
      <c r="C4094" t="s">
        <v>741</v>
      </c>
      <c r="D4094" t="s">
        <v>408</v>
      </c>
      <c r="E4094" t="s">
        <v>428</v>
      </c>
      <c r="F4094" t="s">
        <v>907</v>
      </c>
      <c r="G4094">
        <v>2021</v>
      </c>
      <c r="H4094">
        <v>1</v>
      </c>
      <c r="I4094" t="s">
        <v>858</v>
      </c>
      <c r="J4094" s="29">
        <v>44226</v>
      </c>
      <c r="K4094" t="s">
        <v>744</v>
      </c>
      <c r="L4094" t="s">
        <v>847</v>
      </c>
      <c r="M4094" t="s">
        <v>908</v>
      </c>
      <c r="N4094" t="s">
        <v>909</v>
      </c>
      <c r="O4094" t="s">
        <v>872</v>
      </c>
      <c r="P4094" t="s">
        <v>673</v>
      </c>
      <c r="Q4094" t="s">
        <v>749</v>
      </c>
      <c r="R4094" t="s">
        <v>376</v>
      </c>
      <c r="S4094" t="s">
        <v>1042</v>
      </c>
      <c r="T4094" t="s">
        <v>751</v>
      </c>
      <c r="U4094" t="s">
        <v>752</v>
      </c>
      <c r="V4094" t="s">
        <v>753</v>
      </c>
      <c r="W4094" t="s">
        <v>429</v>
      </c>
      <c r="X4094" t="s">
        <v>1183</v>
      </c>
      <c r="Y4094" t="s">
        <v>755</v>
      </c>
      <c r="Z4094" t="s">
        <v>380</v>
      </c>
      <c r="AA4094" t="s">
        <v>1175</v>
      </c>
      <c r="AB4094" t="s">
        <v>1176</v>
      </c>
      <c r="AC4094" t="s">
        <v>758</v>
      </c>
      <c r="AD4094" t="s">
        <v>1176</v>
      </c>
      <c r="AE4094" t="s">
        <v>768</v>
      </c>
      <c r="AF4094" t="s">
        <v>882</v>
      </c>
      <c r="AG4094" t="s">
        <v>761</v>
      </c>
      <c r="AH4094" t="s">
        <v>762</v>
      </c>
      <c r="AI4094" t="s">
        <v>883</v>
      </c>
      <c r="AJ4094">
        <v>6301.7</v>
      </c>
      <c r="AK4094">
        <v>0</v>
      </c>
      <c r="AL4094">
        <v>0</v>
      </c>
      <c r="AM4094" t="s">
        <v>764</v>
      </c>
      <c r="AN4094" t="s">
        <v>764</v>
      </c>
      <c r="AO4094" t="s">
        <v>764</v>
      </c>
    </row>
    <row r="4095" spans="1:41" x14ac:dyDescent="0.35">
      <c r="A4095">
        <v>1025013</v>
      </c>
      <c r="B4095" t="s">
        <v>740</v>
      </c>
      <c r="C4095" t="s">
        <v>741</v>
      </c>
      <c r="D4095" t="s">
        <v>408</v>
      </c>
      <c r="E4095" t="s">
        <v>428</v>
      </c>
      <c r="F4095" t="s">
        <v>907</v>
      </c>
      <c r="G4095">
        <v>2021</v>
      </c>
      <c r="H4095">
        <v>1</v>
      </c>
      <c r="I4095" t="s">
        <v>858</v>
      </c>
      <c r="J4095" s="29">
        <v>44226</v>
      </c>
      <c r="K4095" t="s">
        <v>744</v>
      </c>
      <c r="L4095" t="s">
        <v>847</v>
      </c>
      <c r="M4095" t="s">
        <v>908</v>
      </c>
      <c r="N4095" t="s">
        <v>909</v>
      </c>
      <c r="O4095" t="s">
        <v>872</v>
      </c>
      <c r="P4095" t="s">
        <v>673</v>
      </c>
      <c r="Q4095" t="s">
        <v>749</v>
      </c>
      <c r="R4095" t="s">
        <v>376</v>
      </c>
      <c r="S4095" t="s">
        <v>1042</v>
      </c>
      <c r="T4095" t="s">
        <v>751</v>
      </c>
      <c r="U4095" t="s">
        <v>752</v>
      </c>
      <c r="V4095" t="s">
        <v>753</v>
      </c>
      <c r="W4095" t="s">
        <v>429</v>
      </c>
      <c r="X4095" t="s">
        <v>1183</v>
      </c>
      <c r="Y4095" t="s">
        <v>755</v>
      </c>
      <c r="Z4095" t="s">
        <v>380</v>
      </c>
      <c r="AA4095" t="s">
        <v>1175</v>
      </c>
      <c r="AB4095" t="s">
        <v>1176</v>
      </c>
      <c r="AC4095" t="s">
        <v>758</v>
      </c>
      <c r="AD4095" t="s">
        <v>1176</v>
      </c>
      <c r="AE4095" t="s">
        <v>768</v>
      </c>
      <c r="AF4095" t="s">
        <v>882</v>
      </c>
      <c r="AG4095" t="s">
        <v>761</v>
      </c>
      <c r="AH4095" t="s">
        <v>762</v>
      </c>
      <c r="AI4095" t="s">
        <v>883</v>
      </c>
      <c r="AJ4095">
        <v>2688.22</v>
      </c>
      <c r="AK4095">
        <v>0</v>
      </c>
      <c r="AL4095">
        <v>0</v>
      </c>
      <c r="AM4095" t="s">
        <v>764</v>
      </c>
      <c r="AN4095" t="s">
        <v>764</v>
      </c>
      <c r="AO4095" t="s">
        <v>764</v>
      </c>
    </row>
    <row r="4096" spans="1:41" x14ac:dyDescent="0.35">
      <c r="A4096">
        <v>1025013</v>
      </c>
      <c r="B4096" t="s">
        <v>740</v>
      </c>
      <c r="C4096" t="s">
        <v>741</v>
      </c>
      <c r="D4096" t="s">
        <v>408</v>
      </c>
      <c r="E4096" t="s">
        <v>428</v>
      </c>
      <c r="F4096" t="s">
        <v>907</v>
      </c>
      <c r="G4096">
        <v>2021</v>
      </c>
      <c r="H4096">
        <v>1</v>
      </c>
      <c r="I4096" t="s">
        <v>858</v>
      </c>
      <c r="J4096" s="29">
        <v>44226</v>
      </c>
      <c r="K4096" t="s">
        <v>744</v>
      </c>
      <c r="L4096" t="s">
        <v>847</v>
      </c>
      <c r="M4096" t="s">
        <v>908</v>
      </c>
      <c r="N4096" t="s">
        <v>909</v>
      </c>
      <c r="O4096" t="s">
        <v>872</v>
      </c>
      <c r="P4096" t="s">
        <v>673</v>
      </c>
      <c r="Q4096" t="s">
        <v>749</v>
      </c>
      <c r="R4096" t="s">
        <v>376</v>
      </c>
      <c r="S4096" t="s">
        <v>1042</v>
      </c>
      <c r="T4096" t="s">
        <v>751</v>
      </c>
      <c r="U4096" t="s">
        <v>752</v>
      </c>
      <c r="V4096" t="s">
        <v>753</v>
      </c>
      <c r="W4096" t="s">
        <v>429</v>
      </c>
      <c r="X4096" t="s">
        <v>1183</v>
      </c>
      <c r="Y4096" t="s">
        <v>755</v>
      </c>
      <c r="Z4096" t="s">
        <v>380</v>
      </c>
      <c r="AA4096" t="s">
        <v>1175</v>
      </c>
      <c r="AB4096" t="s">
        <v>1176</v>
      </c>
      <c r="AC4096" t="s">
        <v>758</v>
      </c>
      <c r="AD4096" t="s">
        <v>1176</v>
      </c>
      <c r="AE4096" t="s">
        <v>768</v>
      </c>
      <c r="AF4096" t="s">
        <v>882</v>
      </c>
      <c r="AG4096" t="s">
        <v>761</v>
      </c>
      <c r="AH4096" t="s">
        <v>762</v>
      </c>
      <c r="AI4096" t="s">
        <v>883</v>
      </c>
      <c r="AJ4096">
        <v>1925.42</v>
      </c>
      <c r="AK4096">
        <v>0</v>
      </c>
      <c r="AL4096">
        <v>0</v>
      </c>
      <c r="AM4096" t="s">
        <v>764</v>
      </c>
      <c r="AN4096" t="s">
        <v>764</v>
      </c>
      <c r="AO4096" t="s">
        <v>764</v>
      </c>
    </row>
    <row r="4097" spans="1:41" x14ac:dyDescent="0.35">
      <c r="A4097">
        <v>1060735</v>
      </c>
      <c r="B4097" t="s">
        <v>740</v>
      </c>
      <c r="C4097" t="s">
        <v>741</v>
      </c>
      <c r="D4097" t="s">
        <v>408</v>
      </c>
      <c r="E4097" t="s">
        <v>450</v>
      </c>
      <c r="F4097" t="s">
        <v>907</v>
      </c>
      <c r="G4097">
        <v>2021</v>
      </c>
      <c r="H4097">
        <v>1</v>
      </c>
      <c r="I4097" t="s">
        <v>858</v>
      </c>
      <c r="J4097" s="29">
        <v>44224</v>
      </c>
      <c r="K4097" t="s">
        <v>744</v>
      </c>
      <c r="L4097" t="s">
        <v>745</v>
      </c>
      <c r="M4097" t="s">
        <v>910</v>
      </c>
      <c r="N4097" t="s">
        <v>911</v>
      </c>
      <c r="O4097" t="s">
        <v>912</v>
      </c>
      <c r="P4097" t="s">
        <v>673</v>
      </c>
      <c r="Q4097" t="s">
        <v>749</v>
      </c>
      <c r="R4097" t="s">
        <v>376</v>
      </c>
      <c r="S4097" t="s">
        <v>1042</v>
      </c>
      <c r="T4097" t="s">
        <v>751</v>
      </c>
      <c r="U4097" t="s">
        <v>752</v>
      </c>
      <c r="V4097" t="s">
        <v>753</v>
      </c>
      <c r="W4097" t="s">
        <v>451</v>
      </c>
      <c r="X4097" t="s">
        <v>1186</v>
      </c>
      <c r="Y4097" t="s">
        <v>755</v>
      </c>
      <c r="Z4097" t="s">
        <v>380</v>
      </c>
      <c r="AA4097" t="s">
        <v>1175</v>
      </c>
      <c r="AB4097" t="s">
        <v>1176</v>
      </c>
      <c r="AC4097" t="s">
        <v>758</v>
      </c>
      <c r="AD4097" t="s">
        <v>1176</v>
      </c>
      <c r="AE4097" t="s">
        <v>768</v>
      </c>
      <c r="AF4097" t="s">
        <v>882</v>
      </c>
      <c r="AG4097" t="s">
        <v>761</v>
      </c>
      <c r="AH4097" t="s">
        <v>762</v>
      </c>
      <c r="AI4097" t="s">
        <v>883</v>
      </c>
      <c r="AJ4097">
        <v>66.5</v>
      </c>
      <c r="AK4097">
        <v>0</v>
      </c>
      <c r="AL4097">
        <v>0</v>
      </c>
      <c r="AM4097" t="s">
        <v>764</v>
      </c>
      <c r="AN4097" t="s">
        <v>764</v>
      </c>
      <c r="AO4097" t="s">
        <v>764</v>
      </c>
    </row>
    <row r="4098" spans="1:41" x14ac:dyDescent="0.35">
      <c r="A4098">
        <v>1060735</v>
      </c>
      <c r="B4098" t="s">
        <v>740</v>
      </c>
      <c r="C4098" t="s">
        <v>741</v>
      </c>
      <c r="D4098" t="s">
        <v>408</v>
      </c>
      <c r="E4098" t="s">
        <v>450</v>
      </c>
      <c r="F4098" t="s">
        <v>907</v>
      </c>
      <c r="G4098">
        <v>2021</v>
      </c>
      <c r="H4098">
        <v>1</v>
      </c>
      <c r="I4098" t="s">
        <v>858</v>
      </c>
      <c r="J4098" s="29">
        <v>44223</v>
      </c>
      <c r="K4098" t="s">
        <v>744</v>
      </c>
      <c r="L4098" t="s">
        <v>769</v>
      </c>
      <c r="M4098" t="s">
        <v>918</v>
      </c>
      <c r="N4098" t="s">
        <v>919</v>
      </c>
      <c r="O4098" t="s">
        <v>920</v>
      </c>
      <c r="P4098" t="s">
        <v>673</v>
      </c>
      <c r="Q4098" t="s">
        <v>749</v>
      </c>
      <c r="R4098" t="s">
        <v>376</v>
      </c>
      <c r="S4098" t="s">
        <v>1042</v>
      </c>
      <c r="T4098" t="s">
        <v>751</v>
      </c>
      <c r="U4098" t="s">
        <v>752</v>
      </c>
      <c r="V4098" t="s">
        <v>753</v>
      </c>
      <c r="W4098" t="s">
        <v>451</v>
      </c>
      <c r="X4098" t="s">
        <v>1186</v>
      </c>
      <c r="Y4098" t="s">
        <v>755</v>
      </c>
      <c r="Z4098" t="s">
        <v>380</v>
      </c>
      <c r="AA4098" t="s">
        <v>1175</v>
      </c>
      <c r="AB4098" t="s">
        <v>1176</v>
      </c>
      <c r="AC4098" t="s">
        <v>758</v>
      </c>
      <c r="AD4098" t="s">
        <v>1176</v>
      </c>
      <c r="AE4098" t="s">
        <v>768</v>
      </c>
      <c r="AF4098" t="s">
        <v>882</v>
      </c>
      <c r="AG4098" t="s">
        <v>761</v>
      </c>
      <c r="AH4098" t="s">
        <v>762</v>
      </c>
      <c r="AI4098" t="s">
        <v>883</v>
      </c>
      <c r="AJ4098">
        <v>-337.63</v>
      </c>
      <c r="AK4098">
        <v>0</v>
      </c>
      <c r="AL4098">
        <v>0</v>
      </c>
      <c r="AM4098" t="s">
        <v>764</v>
      </c>
      <c r="AN4098" t="s">
        <v>764</v>
      </c>
      <c r="AO4098" t="s">
        <v>764</v>
      </c>
    </row>
    <row r="4099" spans="1:41" x14ac:dyDescent="0.35">
      <c r="A4099">
        <v>1060735</v>
      </c>
      <c r="B4099" t="s">
        <v>740</v>
      </c>
      <c r="C4099" t="s">
        <v>741</v>
      </c>
      <c r="D4099" t="s">
        <v>408</v>
      </c>
      <c r="E4099" t="s">
        <v>450</v>
      </c>
      <c r="F4099" t="s">
        <v>907</v>
      </c>
      <c r="G4099">
        <v>2021</v>
      </c>
      <c r="H4099">
        <v>1</v>
      </c>
      <c r="I4099" t="s">
        <v>858</v>
      </c>
      <c r="J4099" s="29">
        <v>44226</v>
      </c>
      <c r="K4099" t="s">
        <v>744</v>
      </c>
      <c r="L4099" t="s">
        <v>847</v>
      </c>
      <c r="M4099" t="s">
        <v>908</v>
      </c>
      <c r="N4099" t="s">
        <v>909</v>
      </c>
      <c r="O4099" t="s">
        <v>872</v>
      </c>
      <c r="P4099" t="s">
        <v>673</v>
      </c>
      <c r="Q4099" t="s">
        <v>749</v>
      </c>
      <c r="R4099" t="s">
        <v>376</v>
      </c>
      <c r="S4099" t="s">
        <v>1042</v>
      </c>
      <c r="T4099" t="s">
        <v>751</v>
      </c>
      <c r="U4099" t="s">
        <v>752</v>
      </c>
      <c r="V4099" t="s">
        <v>753</v>
      </c>
      <c r="W4099" t="s">
        <v>451</v>
      </c>
      <c r="X4099" t="s">
        <v>1186</v>
      </c>
      <c r="Y4099" t="s">
        <v>755</v>
      </c>
      <c r="Z4099" t="s">
        <v>380</v>
      </c>
      <c r="AA4099" t="s">
        <v>1175</v>
      </c>
      <c r="AB4099" t="s">
        <v>1176</v>
      </c>
      <c r="AC4099" t="s">
        <v>758</v>
      </c>
      <c r="AD4099" t="s">
        <v>1176</v>
      </c>
      <c r="AE4099" t="s">
        <v>768</v>
      </c>
      <c r="AF4099" t="s">
        <v>882</v>
      </c>
      <c r="AG4099" t="s">
        <v>761</v>
      </c>
      <c r="AH4099" t="s">
        <v>762</v>
      </c>
      <c r="AI4099" t="s">
        <v>883</v>
      </c>
      <c r="AJ4099">
        <v>4957.0600000000004</v>
      </c>
      <c r="AK4099">
        <v>0</v>
      </c>
      <c r="AL4099">
        <v>0</v>
      </c>
      <c r="AM4099" t="s">
        <v>764</v>
      </c>
      <c r="AN4099" t="s">
        <v>764</v>
      </c>
      <c r="AO4099" t="s">
        <v>764</v>
      </c>
    </row>
    <row r="4100" spans="1:41" x14ac:dyDescent="0.35">
      <c r="A4100">
        <v>1060735</v>
      </c>
      <c r="B4100" t="s">
        <v>740</v>
      </c>
      <c r="C4100" t="s">
        <v>741</v>
      </c>
      <c r="D4100" t="s">
        <v>408</v>
      </c>
      <c r="E4100" t="s">
        <v>450</v>
      </c>
      <c r="F4100" t="s">
        <v>907</v>
      </c>
      <c r="G4100">
        <v>2021</v>
      </c>
      <c r="H4100">
        <v>1</v>
      </c>
      <c r="I4100" t="s">
        <v>858</v>
      </c>
      <c r="J4100" s="29">
        <v>44226</v>
      </c>
      <c r="K4100" t="s">
        <v>744</v>
      </c>
      <c r="L4100" t="s">
        <v>847</v>
      </c>
      <c r="M4100" t="s">
        <v>908</v>
      </c>
      <c r="N4100" t="s">
        <v>909</v>
      </c>
      <c r="O4100" t="s">
        <v>872</v>
      </c>
      <c r="P4100" t="s">
        <v>673</v>
      </c>
      <c r="Q4100" t="s">
        <v>749</v>
      </c>
      <c r="R4100" t="s">
        <v>376</v>
      </c>
      <c r="S4100" t="s">
        <v>1042</v>
      </c>
      <c r="T4100" t="s">
        <v>751</v>
      </c>
      <c r="U4100" t="s">
        <v>752</v>
      </c>
      <c r="V4100" t="s">
        <v>753</v>
      </c>
      <c r="W4100" t="s">
        <v>451</v>
      </c>
      <c r="X4100" t="s">
        <v>1186</v>
      </c>
      <c r="Y4100" t="s">
        <v>755</v>
      </c>
      <c r="Z4100" t="s">
        <v>380</v>
      </c>
      <c r="AA4100" t="s">
        <v>1175</v>
      </c>
      <c r="AB4100" t="s">
        <v>1176</v>
      </c>
      <c r="AC4100" t="s">
        <v>758</v>
      </c>
      <c r="AD4100" t="s">
        <v>1176</v>
      </c>
      <c r="AE4100" t="s">
        <v>768</v>
      </c>
      <c r="AF4100" t="s">
        <v>882</v>
      </c>
      <c r="AG4100" t="s">
        <v>761</v>
      </c>
      <c r="AH4100" t="s">
        <v>762</v>
      </c>
      <c r="AI4100" t="s">
        <v>883</v>
      </c>
      <c r="AJ4100">
        <v>3350.97</v>
      </c>
      <c r="AK4100">
        <v>0</v>
      </c>
      <c r="AL4100">
        <v>0</v>
      </c>
      <c r="AM4100" t="s">
        <v>764</v>
      </c>
      <c r="AN4100" t="s">
        <v>764</v>
      </c>
      <c r="AO4100" t="s">
        <v>764</v>
      </c>
    </row>
    <row r="4101" spans="1:41" x14ac:dyDescent="0.35">
      <c r="A4101">
        <v>1060735</v>
      </c>
      <c r="B4101" t="s">
        <v>740</v>
      </c>
      <c r="C4101" t="s">
        <v>741</v>
      </c>
      <c r="D4101" t="s">
        <v>408</v>
      </c>
      <c r="E4101" t="s">
        <v>450</v>
      </c>
      <c r="F4101" t="s">
        <v>907</v>
      </c>
      <c r="G4101">
        <v>2021</v>
      </c>
      <c r="H4101">
        <v>1</v>
      </c>
      <c r="I4101" t="s">
        <v>858</v>
      </c>
      <c r="J4101" s="29">
        <v>44226</v>
      </c>
      <c r="K4101" t="s">
        <v>744</v>
      </c>
      <c r="L4101" t="s">
        <v>847</v>
      </c>
      <c r="M4101" t="s">
        <v>908</v>
      </c>
      <c r="N4101" t="s">
        <v>909</v>
      </c>
      <c r="O4101" t="s">
        <v>872</v>
      </c>
      <c r="P4101" t="s">
        <v>673</v>
      </c>
      <c r="Q4101" t="s">
        <v>749</v>
      </c>
      <c r="R4101" t="s">
        <v>376</v>
      </c>
      <c r="S4101" t="s">
        <v>1042</v>
      </c>
      <c r="T4101" t="s">
        <v>751</v>
      </c>
      <c r="U4101" t="s">
        <v>752</v>
      </c>
      <c r="V4101" t="s">
        <v>753</v>
      </c>
      <c r="W4101" t="s">
        <v>451</v>
      </c>
      <c r="X4101" t="s">
        <v>1186</v>
      </c>
      <c r="Y4101" t="s">
        <v>755</v>
      </c>
      <c r="Z4101" t="s">
        <v>380</v>
      </c>
      <c r="AA4101" t="s">
        <v>1175</v>
      </c>
      <c r="AB4101" t="s">
        <v>1176</v>
      </c>
      <c r="AC4101" t="s">
        <v>758</v>
      </c>
      <c r="AD4101" t="s">
        <v>1176</v>
      </c>
      <c r="AE4101" t="s">
        <v>768</v>
      </c>
      <c r="AF4101" t="s">
        <v>882</v>
      </c>
      <c r="AG4101" t="s">
        <v>761</v>
      </c>
      <c r="AH4101" t="s">
        <v>762</v>
      </c>
      <c r="AI4101" t="s">
        <v>883</v>
      </c>
      <c r="AJ4101">
        <v>405.81</v>
      </c>
      <c r="AK4101">
        <v>0</v>
      </c>
      <c r="AL4101">
        <v>0</v>
      </c>
      <c r="AM4101" t="s">
        <v>764</v>
      </c>
      <c r="AN4101" t="s">
        <v>764</v>
      </c>
      <c r="AO4101" t="s">
        <v>764</v>
      </c>
    </row>
    <row r="4102" spans="1:41" x14ac:dyDescent="0.35">
      <c r="A4102">
        <v>1025011</v>
      </c>
      <c r="B4102" t="s">
        <v>740</v>
      </c>
      <c r="C4102" t="s">
        <v>741</v>
      </c>
      <c r="D4102" t="s">
        <v>408</v>
      </c>
      <c r="E4102" t="s">
        <v>424</v>
      </c>
      <c r="F4102" t="s">
        <v>907</v>
      </c>
      <c r="G4102">
        <v>2021</v>
      </c>
      <c r="H4102">
        <v>1</v>
      </c>
      <c r="I4102" t="s">
        <v>858</v>
      </c>
      <c r="J4102" s="29">
        <v>44224</v>
      </c>
      <c r="K4102" t="s">
        <v>744</v>
      </c>
      <c r="L4102" t="s">
        <v>745</v>
      </c>
      <c r="M4102" t="s">
        <v>910</v>
      </c>
      <c r="N4102" t="s">
        <v>911</v>
      </c>
      <c r="O4102" t="s">
        <v>912</v>
      </c>
      <c r="P4102" t="s">
        <v>673</v>
      </c>
      <c r="Q4102" t="s">
        <v>749</v>
      </c>
      <c r="R4102" t="s">
        <v>376</v>
      </c>
      <c r="S4102" t="s">
        <v>1042</v>
      </c>
      <c r="T4102" t="s">
        <v>751</v>
      </c>
      <c r="U4102" t="s">
        <v>752</v>
      </c>
      <c r="V4102" t="s">
        <v>753</v>
      </c>
      <c r="W4102" t="s">
        <v>425</v>
      </c>
      <c r="X4102" t="s">
        <v>1200</v>
      </c>
      <c r="Y4102" t="s">
        <v>755</v>
      </c>
      <c r="Z4102" t="s">
        <v>380</v>
      </c>
      <c r="AA4102" t="s">
        <v>1175</v>
      </c>
      <c r="AB4102" t="s">
        <v>1176</v>
      </c>
      <c r="AC4102" t="s">
        <v>758</v>
      </c>
      <c r="AD4102" t="s">
        <v>1176</v>
      </c>
      <c r="AE4102" t="s">
        <v>768</v>
      </c>
      <c r="AF4102" t="s">
        <v>882</v>
      </c>
      <c r="AG4102" t="s">
        <v>761</v>
      </c>
      <c r="AH4102" t="s">
        <v>762</v>
      </c>
      <c r="AI4102" t="s">
        <v>883</v>
      </c>
      <c r="AJ4102">
        <v>112.56</v>
      </c>
      <c r="AK4102">
        <v>0</v>
      </c>
      <c r="AL4102">
        <v>0</v>
      </c>
      <c r="AM4102" t="s">
        <v>764</v>
      </c>
      <c r="AN4102" t="s">
        <v>764</v>
      </c>
      <c r="AO4102" t="s">
        <v>764</v>
      </c>
    </row>
    <row r="4103" spans="1:41" x14ac:dyDescent="0.35">
      <c r="A4103">
        <v>1025011</v>
      </c>
      <c r="B4103" t="s">
        <v>740</v>
      </c>
      <c r="C4103" t="s">
        <v>741</v>
      </c>
      <c r="D4103" t="s">
        <v>408</v>
      </c>
      <c r="E4103" t="s">
        <v>424</v>
      </c>
      <c r="F4103" t="s">
        <v>907</v>
      </c>
      <c r="G4103">
        <v>2021</v>
      </c>
      <c r="H4103">
        <v>1</v>
      </c>
      <c r="I4103" t="s">
        <v>858</v>
      </c>
      <c r="J4103" s="29">
        <v>44223</v>
      </c>
      <c r="K4103" t="s">
        <v>744</v>
      </c>
      <c r="L4103" t="s">
        <v>769</v>
      </c>
      <c r="M4103" t="s">
        <v>918</v>
      </c>
      <c r="N4103" t="s">
        <v>919</v>
      </c>
      <c r="O4103" t="s">
        <v>920</v>
      </c>
      <c r="P4103" t="s">
        <v>673</v>
      </c>
      <c r="Q4103" t="s">
        <v>749</v>
      </c>
      <c r="R4103" t="s">
        <v>376</v>
      </c>
      <c r="S4103" t="s">
        <v>1042</v>
      </c>
      <c r="T4103" t="s">
        <v>751</v>
      </c>
      <c r="U4103" t="s">
        <v>752</v>
      </c>
      <c r="V4103" t="s">
        <v>753</v>
      </c>
      <c r="W4103" t="s">
        <v>425</v>
      </c>
      <c r="X4103" t="s">
        <v>1200</v>
      </c>
      <c r="Y4103" t="s">
        <v>755</v>
      </c>
      <c r="Z4103" t="s">
        <v>380</v>
      </c>
      <c r="AA4103" t="s">
        <v>1175</v>
      </c>
      <c r="AB4103" t="s">
        <v>1176</v>
      </c>
      <c r="AC4103" t="s">
        <v>758</v>
      </c>
      <c r="AD4103" t="s">
        <v>1176</v>
      </c>
      <c r="AE4103" t="s">
        <v>768</v>
      </c>
      <c r="AF4103" t="s">
        <v>882</v>
      </c>
      <c r="AG4103" t="s">
        <v>761</v>
      </c>
      <c r="AH4103" t="s">
        <v>762</v>
      </c>
      <c r="AI4103" t="s">
        <v>883</v>
      </c>
      <c r="AJ4103">
        <v>-759.48</v>
      </c>
      <c r="AK4103">
        <v>0</v>
      </c>
      <c r="AL4103">
        <v>0</v>
      </c>
      <c r="AM4103" t="s">
        <v>764</v>
      </c>
      <c r="AN4103" t="s">
        <v>764</v>
      </c>
      <c r="AO4103" t="s">
        <v>764</v>
      </c>
    </row>
    <row r="4104" spans="1:41" x14ac:dyDescent="0.35">
      <c r="A4104">
        <v>1025012</v>
      </c>
      <c r="B4104" t="s">
        <v>740</v>
      </c>
      <c r="C4104" t="s">
        <v>741</v>
      </c>
      <c r="D4104" t="s">
        <v>408</v>
      </c>
      <c r="E4104" t="s">
        <v>426</v>
      </c>
      <c r="F4104" t="s">
        <v>907</v>
      </c>
      <c r="G4104">
        <v>2021</v>
      </c>
      <c r="H4104">
        <v>1</v>
      </c>
      <c r="I4104" t="s">
        <v>858</v>
      </c>
      <c r="J4104" s="29">
        <v>44224</v>
      </c>
      <c r="K4104" t="s">
        <v>744</v>
      </c>
      <c r="L4104" t="s">
        <v>745</v>
      </c>
      <c r="M4104" t="s">
        <v>910</v>
      </c>
      <c r="N4104" t="s">
        <v>911</v>
      </c>
      <c r="O4104" t="s">
        <v>912</v>
      </c>
      <c r="P4104" t="s">
        <v>673</v>
      </c>
      <c r="Q4104" t="s">
        <v>749</v>
      </c>
      <c r="R4104" t="s">
        <v>376</v>
      </c>
      <c r="S4104" t="s">
        <v>1042</v>
      </c>
      <c r="T4104" t="s">
        <v>751</v>
      </c>
      <c r="U4104" t="s">
        <v>752</v>
      </c>
      <c r="V4104" t="s">
        <v>753</v>
      </c>
      <c r="W4104" t="s">
        <v>427</v>
      </c>
      <c r="X4104" t="s">
        <v>1179</v>
      </c>
      <c r="Y4104" t="s">
        <v>755</v>
      </c>
      <c r="Z4104" t="s">
        <v>380</v>
      </c>
      <c r="AA4104" t="s">
        <v>1175</v>
      </c>
      <c r="AB4104" t="s">
        <v>1176</v>
      </c>
      <c r="AC4104" t="s">
        <v>758</v>
      </c>
      <c r="AD4104" t="s">
        <v>1176</v>
      </c>
      <c r="AE4104" t="s">
        <v>768</v>
      </c>
      <c r="AF4104" t="s">
        <v>882</v>
      </c>
      <c r="AG4104" t="s">
        <v>761</v>
      </c>
      <c r="AH4104" t="s">
        <v>762</v>
      </c>
      <c r="AI4104" t="s">
        <v>883</v>
      </c>
      <c r="AJ4104">
        <v>249.31</v>
      </c>
      <c r="AK4104">
        <v>0</v>
      </c>
      <c r="AL4104">
        <v>0</v>
      </c>
      <c r="AM4104" t="s">
        <v>764</v>
      </c>
      <c r="AN4104" t="s">
        <v>764</v>
      </c>
      <c r="AO4104" t="s">
        <v>764</v>
      </c>
    </row>
    <row r="4105" spans="1:41" x14ac:dyDescent="0.35">
      <c r="A4105">
        <v>1025012</v>
      </c>
      <c r="B4105" t="s">
        <v>740</v>
      </c>
      <c r="C4105" t="s">
        <v>741</v>
      </c>
      <c r="D4105" t="s">
        <v>408</v>
      </c>
      <c r="E4105" t="s">
        <v>426</v>
      </c>
      <c r="F4105" t="s">
        <v>907</v>
      </c>
      <c r="G4105">
        <v>2021</v>
      </c>
      <c r="H4105">
        <v>1</v>
      </c>
      <c r="I4105" t="s">
        <v>858</v>
      </c>
      <c r="J4105" s="29">
        <v>44223</v>
      </c>
      <c r="K4105" t="s">
        <v>744</v>
      </c>
      <c r="L4105" t="s">
        <v>769</v>
      </c>
      <c r="M4105" t="s">
        <v>918</v>
      </c>
      <c r="N4105" t="s">
        <v>919</v>
      </c>
      <c r="O4105" t="s">
        <v>920</v>
      </c>
      <c r="P4105" t="s">
        <v>673</v>
      </c>
      <c r="Q4105" t="s">
        <v>749</v>
      </c>
      <c r="R4105" t="s">
        <v>376</v>
      </c>
      <c r="S4105" t="s">
        <v>1042</v>
      </c>
      <c r="T4105" t="s">
        <v>751</v>
      </c>
      <c r="U4105" t="s">
        <v>752</v>
      </c>
      <c r="V4105" t="s">
        <v>753</v>
      </c>
      <c r="W4105" t="s">
        <v>427</v>
      </c>
      <c r="X4105" t="s">
        <v>1179</v>
      </c>
      <c r="Y4105" t="s">
        <v>755</v>
      </c>
      <c r="Z4105" t="s">
        <v>380</v>
      </c>
      <c r="AA4105" t="s">
        <v>1175</v>
      </c>
      <c r="AB4105" t="s">
        <v>1176</v>
      </c>
      <c r="AC4105" t="s">
        <v>758</v>
      </c>
      <c r="AD4105" t="s">
        <v>1176</v>
      </c>
      <c r="AE4105" t="s">
        <v>768</v>
      </c>
      <c r="AF4105" t="s">
        <v>882</v>
      </c>
      <c r="AG4105" t="s">
        <v>761</v>
      </c>
      <c r="AH4105" t="s">
        <v>762</v>
      </c>
      <c r="AI4105" t="s">
        <v>883</v>
      </c>
      <c r="AJ4105">
        <v>-1698.03</v>
      </c>
      <c r="AK4105">
        <v>0</v>
      </c>
      <c r="AL4105">
        <v>0</v>
      </c>
      <c r="AM4105" t="s">
        <v>764</v>
      </c>
      <c r="AN4105" t="s">
        <v>764</v>
      </c>
      <c r="AO4105" t="s">
        <v>764</v>
      </c>
    </row>
    <row r="4106" spans="1:41" x14ac:dyDescent="0.35">
      <c r="A4106">
        <v>1025012</v>
      </c>
      <c r="B4106" t="s">
        <v>740</v>
      </c>
      <c r="C4106" t="s">
        <v>741</v>
      </c>
      <c r="D4106" t="s">
        <v>408</v>
      </c>
      <c r="E4106" t="s">
        <v>426</v>
      </c>
      <c r="F4106" t="s">
        <v>907</v>
      </c>
      <c r="G4106">
        <v>2021</v>
      </c>
      <c r="H4106">
        <v>1</v>
      </c>
      <c r="I4106" t="s">
        <v>858</v>
      </c>
      <c r="J4106" s="29">
        <v>44226</v>
      </c>
      <c r="K4106" t="s">
        <v>744</v>
      </c>
      <c r="L4106" t="s">
        <v>847</v>
      </c>
      <c r="M4106" t="s">
        <v>908</v>
      </c>
      <c r="N4106" t="s">
        <v>909</v>
      </c>
      <c r="O4106" t="s">
        <v>872</v>
      </c>
      <c r="P4106" t="s">
        <v>673</v>
      </c>
      <c r="Q4106" t="s">
        <v>749</v>
      </c>
      <c r="R4106" t="s">
        <v>376</v>
      </c>
      <c r="S4106" t="s">
        <v>1042</v>
      </c>
      <c r="T4106" t="s">
        <v>751</v>
      </c>
      <c r="U4106" t="s">
        <v>752</v>
      </c>
      <c r="V4106" t="s">
        <v>753</v>
      </c>
      <c r="W4106" t="s">
        <v>427</v>
      </c>
      <c r="X4106" t="s">
        <v>1179</v>
      </c>
      <c r="Y4106" t="s">
        <v>755</v>
      </c>
      <c r="Z4106" t="s">
        <v>380</v>
      </c>
      <c r="AA4106" t="s">
        <v>1175</v>
      </c>
      <c r="AB4106" t="s">
        <v>1176</v>
      </c>
      <c r="AC4106" t="s">
        <v>758</v>
      </c>
      <c r="AD4106" t="s">
        <v>1176</v>
      </c>
      <c r="AE4106" t="s">
        <v>768</v>
      </c>
      <c r="AF4106" t="s">
        <v>882</v>
      </c>
      <c r="AG4106" t="s">
        <v>761</v>
      </c>
      <c r="AH4106" t="s">
        <v>762</v>
      </c>
      <c r="AI4106" t="s">
        <v>883</v>
      </c>
      <c r="AJ4106">
        <v>12065.48</v>
      </c>
      <c r="AK4106">
        <v>0</v>
      </c>
      <c r="AL4106">
        <v>0</v>
      </c>
      <c r="AM4106" t="s">
        <v>764</v>
      </c>
      <c r="AN4106" t="s">
        <v>764</v>
      </c>
      <c r="AO4106" t="s">
        <v>764</v>
      </c>
    </row>
    <row r="4107" spans="1:41" x14ac:dyDescent="0.35">
      <c r="A4107">
        <v>1025012</v>
      </c>
      <c r="B4107" t="s">
        <v>740</v>
      </c>
      <c r="C4107" t="s">
        <v>741</v>
      </c>
      <c r="D4107" t="s">
        <v>408</v>
      </c>
      <c r="E4107" t="s">
        <v>426</v>
      </c>
      <c r="F4107" t="s">
        <v>907</v>
      </c>
      <c r="G4107">
        <v>2021</v>
      </c>
      <c r="H4107">
        <v>1</v>
      </c>
      <c r="I4107" t="s">
        <v>858</v>
      </c>
      <c r="J4107" s="29">
        <v>44226</v>
      </c>
      <c r="K4107" t="s">
        <v>744</v>
      </c>
      <c r="L4107" t="s">
        <v>847</v>
      </c>
      <c r="M4107" t="s">
        <v>908</v>
      </c>
      <c r="N4107" t="s">
        <v>909</v>
      </c>
      <c r="O4107" t="s">
        <v>872</v>
      </c>
      <c r="P4107" t="s">
        <v>673</v>
      </c>
      <c r="Q4107" t="s">
        <v>749</v>
      </c>
      <c r="R4107" t="s">
        <v>376</v>
      </c>
      <c r="S4107" t="s">
        <v>1042</v>
      </c>
      <c r="T4107" t="s">
        <v>751</v>
      </c>
      <c r="U4107" t="s">
        <v>752</v>
      </c>
      <c r="V4107" t="s">
        <v>753</v>
      </c>
      <c r="W4107" t="s">
        <v>427</v>
      </c>
      <c r="X4107" t="s">
        <v>1179</v>
      </c>
      <c r="Y4107" t="s">
        <v>755</v>
      </c>
      <c r="Z4107" t="s">
        <v>380</v>
      </c>
      <c r="AA4107" t="s">
        <v>1175</v>
      </c>
      <c r="AB4107" t="s">
        <v>1176</v>
      </c>
      <c r="AC4107" t="s">
        <v>758</v>
      </c>
      <c r="AD4107" t="s">
        <v>1176</v>
      </c>
      <c r="AE4107" t="s">
        <v>768</v>
      </c>
      <c r="AF4107" t="s">
        <v>882</v>
      </c>
      <c r="AG4107" t="s">
        <v>761</v>
      </c>
      <c r="AH4107" t="s">
        <v>762</v>
      </c>
      <c r="AI4107" t="s">
        <v>883</v>
      </c>
      <c r="AJ4107">
        <v>7386.68</v>
      </c>
      <c r="AK4107">
        <v>0</v>
      </c>
      <c r="AL4107">
        <v>0</v>
      </c>
      <c r="AM4107" t="s">
        <v>764</v>
      </c>
      <c r="AN4107" t="s">
        <v>764</v>
      </c>
      <c r="AO4107" t="s">
        <v>764</v>
      </c>
    </row>
    <row r="4108" spans="1:41" x14ac:dyDescent="0.35">
      <c r="A4108">
        <v>1025012</v>
      </c>
      <c r="B4108" t="s">
        <v>740</v>
      </c>
      <c r="C4108" t="s">
        <v>741</v>
      </c>
      <c r="D4108" t="s">
        <v>408</v>
      </c>
      <c r="E4108" t="s">
        <v>426</v>
      </c>
      <c r="F4108" t="s">
        <v>907</v>
      </c>
      <c r="G4108">
        <v>2021</v>
      </c>
      <c r="H4108">
        <v>1</v>
      </c>
      <c r="I4108" t="s">
        <v>858</v>
      </c>
      <c r="J4108" s="29">
        <v>44226</v>
      </c>
      <c r="K4108" t="s">
        <v>744</v>
      </c>
      <c r="L4108" t="s">
        <v>847</v>
      </c>
      <c r="M4108" t="s">
        <v>908</v>
      </c>
      <c r="N4108" t="s">
        <v>909</v>
      </c>
      <c r="O4108" t="s">
        <v>872</v>
      </c>
      <c r="P4108" t="s">
        <v>673</v>
      </c>
      <c r="Q4108" t="s">
        <v>749</v>
      </c>
      <c r="R4108" t="s">
        <v>376</v>
      </c>
      <c r="S4108" t="s">
        <v>1042</v>
      </c>
      <c r="T4108" t="s">
        <v>751</v>
      </c>
      <c r="U4108" t="s">
        <v>752</v>
      </c>
      <c r="V4108" t="s">
        <v>753</v>
      </c>
      <c r="W4108" t="s">
        <v>427</v>
      </c>
      <c r="X4108" t="s">
        <v>1179</v>
      </c>
      <c r="Y4108" t="s">
        <v>755</v>
      </c>
      <c r="Z4108" t="s">
        <v>380</v>
      </c>
      <c r="AA4108" t="s">
        <v>1175</v>
      </c>
      <c r="AB4108" t="s">
        <v>1176</v>
      </c>
      <c r="AC4108" t="s">
        <v>758</v>
      </c>
      <c r="AD4108" t="s">
        <v>1176</v>
      </c>
      <c r="AE4108" t="s">
        <v>768</v>
      </c>
      <c r="AF4108" t="s">
        <v>882</v>
      </c>
      <c r="AG4108" t="s">
        <v>761</v>
      </c>
      <c r="AH4108" t="s">
        <v>762</v>
      </c>
      <c r="AI4108" t="s">
        <v>883</v>
      </c>
      <c r="AJ4108">
        <v>2293.11</v>
      </c>
      <c r="AK4108">
        <v>0</v>
      </c>
      <c r="AL4108">
        <v>0</v>
      </c>
      <c r="AM4108" t="s">
        <v>764</v>
      </c>
      <c r="AN4108" t="s">
        <v>764</v>
      </c>
      <c r="AO4108" t="s">
        <v>764</v>
      </c>
    </row>
    <row r="4109" spans="1:41" x14ac:dyDescent="0.35">
      <c r="A4109">
        <v>1025012</v>
      </c>
      <c r="B4109" t="s">
        <v>740</v>
      </c>
      <c r="C4109" t="s">
        <v>741</v>
      </c>
      <c r="D4109" t="s">
        <v>408</v>
      </c>
      <c r="E4109" t="s">
        <v>426</v>
      </c>
      <c r="F4109" t="s">
        <v>907</v>
      </c>
      <c r="G4109">
        <v>2021</v>
      </c>
      <c r="H4109">
        <v>1</v>
      </c>
      <c r="I4109" t="s">
        <v>858</v>
      </c>
      <c r="J4109" s="29">
        <v>44226</v>
      </c>
      <c r="K4109" t="s">
        <v>744</v>
      </c>
      <c r="L4109" t="s">
        <v>847</v>
      </c>
      <c r="M4109" t="s">
        <v>908</v>
      </c>
      <c r="N4109" t="s">
        <v>909</v>
      </c>
      <c r="O4109" t="s">
        <v>872</v>
      </c>
      <c r="P4109" t="s">
        <v>673</v>
      </c>
      <c r="Q4109" t="s">
        <v>749</v>
      </c>
      <c r="R4109" t="s">
        <v>376</v>
      </c>
      <c r="S4109" t="s">
        <v>1042</v>
      </c>
      <c r="T4109" t="s">
        <v>751</v>
      </c>
      <c r="U4109" t="s">
        <v>752</v>
      </c>
      <c r="V4109" t="s">
        <v>753</v>
      </c>
      <c r="W4109" t="s">
        <v>427</v>
      </c>
      <c r="X4109" t="s">
        <v>1179</v>
      </c>
      <c r="Y4109" t="s">
        <v>755</v>
      </c>
      <c r="Z4109" t="s">
        <v>380</v>
      </c>
      <c r="AA4109" t="s">
        <v>1175</v>
      </c>
      <c r="AB4109" t="s">
        <v>1176</v>
      </c>
      <c r="AC4109" t="s">
        <v>758</v>
      </c>
      <c r="AD4109" t="s">
        <v>1176</v>
      </c>
      <c r="AE4109" t="s">
        <v>768</v>
      </c>
      <c r="AF4109" t="s">
        <v>882</v>
      </c>
      <c r="AG4109" t="s">
        <v>761</v>
      </c>
      <c r="AH4109" t="s">
        <v>762</v>
      </c>
      <c r="AI4109" t="s">
        <v>883</v>
      </c>
      <c r="AJ4109">
        <v>300.42</v>
      </c>
      <c r="AK4109">
        <v>0</v>
      </c>
      <c r="AL4109">
        <v>0</v>
      </c>
      <c r="AM4109" t="s">
        <v>764</v>
      </c>
      <c r="AN4109" t="s">
        <v>764</v>
      </c>
      <c r="AO4109" t="s">
        <v>764</v>
      </c>
    </row>
    <row r="4110" spans="1:41" x14ac:dyDescent="0.35">
      <c r="A4110">
        <v>1025010</v>
      </c>
      <c r="B4110" t="s">
        <v>740</v>
      </c>
      <c r="C4110" t="s">
        <v>741</v>
      </c>
      <c r="D4110" t="s">
        <v>408</v>
      </c>
      <c r="E4110" t="s">
        <v>422</v>
      </c>
      <c r="F4110" t="s">
        <v>907</v>
      </c>
      <c r="G4110">
        <v>2021</v>
      </c>
      <c r="H4110">
        <v>1</v>
      </c>
      <c r="I4110" t="s">
        <v>858</v>
      </c>
      <c r="J4110" s="29">
        <v>44224</v>
      </c>
      <c r="K4110" t="s">
        <v>744</v>
      </c>
      <c r="L4110" t="s">
        <v>745</v>
      </c>
      <c r="M4110" t="s">
        <v>910</v>
      </c>
      <c r="N4110" t="s">
        <v>911</v>
      </c>
      <c r="O4110" t="s">
        <v>912</v>
      </c>
      <c r="P4110" t="s">
        <v>673</v>
      </c>
      <c r="Q4110" t="s">
        <v>749</v>
      </c>
      <c r="R4110" t="s">
        <v>376</v>
      </c>
      <c r="S4110" t="s">
        <v>1042</v>
      </c>
      <c r="T4110" t="s">
        <v>751</v>
      </c>
      <c r="U4110" t="s">
        <v>752</v>
      </c>
      <c r="V4110" t="s">
        <v>753</v>
      </c>
      <c r="W4110" t="s">
        <v>423</v>
      </c>
      <c r="X4110" t="s">
        <v>1203</v>
      </c>
      <c r="Y4110" t="s">
        <v>755</v>
      </c>
      <c r="Z4110" t="s">
        <v>380</v>
      </c>
      <c r="AA4110" t="s">
        <v>1175</v>
      </c>
      <c r="AB4110" t="s">
        <v>1176</v>
      </c>
      <c r="AC4110" t="s">
        <v>758</v>
      </c>
      <c r="AD4110" t="s">
        <v>1176</v>
      </c>
      <c r="AE4110" t="s">
        <v>768</v>
      </c>
      <c r="AF4110" t="s">
        <v>882</v>
      </c>
      <c r="AG4110" t="s">
        <v>761</v>
      </c>
      <c r="AH4110" t="s">
        <v>762</v>
      </c>
      <c r="AI4110" t="s">
        <v>883</v>
      </c>
      <c r="AJ4110">
        <v>64.36</v>
      </c>
      <c r="AK4110">
        <v>0</v>
      </c>
      <c r="AL4110">
        <v>0</v>
      </c>
      <c r="AM4110" t="s">
        <v>764</v>
      </c>
      <c r="AN4110" t="s">
        <v>764</v>
      </c>
      <c r="AO4110" t="s">
        <v>764</v>
      </c>
    </row>
    <row r="4111" spans="1:41" x14ac:dyDescent="0.35">
      <c r="A4111">
        <v>1025010</v>
      </c>
      <c r="B4111" t="s">
        <v>740</v>
      </c>
      <c r="C4111" t="s">
        <v>741</v>
      </c>
      <c r="D4111" t="s">
        <v>408</v>
      </c>
      <c r="E4111" t="s">
        <v>422</v>
      </c>
      <c r="F4111" t="s">
        <v>907</v>
      </c>
      <c r="G4111">
        <v>2021</v>
      </c>
      <c r="H4111">
        <v>1</v>
      </c>
      <c r="I4111" t="s">
        <v>858</v>
      </c>
      <c r="J4111" s="29">
        <v>44223</v>
      </c>
      <c r="K4111" t="s">
        <v>744</v>
      </c>
      <c r="L4111" t="s">
        <v>769</v>
      </c>
      <c r="M4111" t="s">
        <v>918</v>
      </c>
      <c r="N4111" t="s">
        <v>919</v>
      </c>
      <c r="O4111" t="s">
        <v>920</v>
      </c>
      <c r="P4111" t="s">
        <v>673</v>
      </c>
      <c r="Q4111" t="s">
        <v>749</v>
      </c>
      <c r="R4111" t="s">
        <v>376</v>
      </c>
      <c r="S4111" t="s">
        <v>1042</v>
      </c>
      <c r="T4111" t="s">
        <v>751</v>
      </c>
      <c r="U4111" t="s">
        <v>752</v>
      </c>
      <c r="V4111" t="s">
        <v>753</v>
      </c>
      <c r="W4111" t="s">
        <v>423</v>
      </c>
      <c r="X4111" t="s">
        <v>1203</v>
      </c>
      <c r="Y4111" t="s">
        <v>755</v>
      </c>
      <c r="Z4111" t="s">
        <v>380</v>
      </c>
      <c r="AA4111" t="s">
        <v>1175</v>
      </c>
      <c r="AB4111" t="s">
        <v>1176</v>
      </c>
      <c r="AC4111" t="s">
        <v>758</v>
      </c>
      <c r="AD4111" t="s">
        <v>1176</v>
      </c>
      <c r="AE4111" t="s">
        <v>768</v>
      </c>
      <c r="AF4111" t="s">
        <v>882</v>
      </c>
      <c r="AG4111" t="s">
        <v>761</v>
      </c>
      <c r="AH4111" t="s">
        <v>762</v>
      </c>
      <c r="AI4111" t="s">
        <v>883</v>
      </c>
      <c r="AJ4111">
        <v>-438.7</v>
      </c>
      <c r="AK4111">
        <v>0</v>
      </c>
      <c r="AL4111">
        <v>0</v>
      </c>
      <c r="AM4111" t="s">
        <v>764</v>
      </c>
      <c r="AN4111" t="s">
        <v>764</v>
      </c>
      <c r="AO4111" t="s">
        <v>764</v>
      </c>
    </row>
    <row r="4112" spans="1:41" x14ac:dyDescent="0.35">
      <c r="A4112">
        <v>1025008</v>
      </c>
      <c r="B4112" t="s">
        <v>740</v>
      </c>
      <c r="C4112" t="s">
        <v>741</v>
      </c>
      <c r="D4112" t="s">
        <v>408</v>
      </c>
      <c r="E4112" t="s">
        <v>418</v>
      </c>
      <c r="F4112" t="s">
        <v>907</v>
      </c>
      <c r="G4112">
        <v>2021</v>
      </c>
      <c r="H4112">
        <v>1</v>
      </c>
      <c r="I4112" t="s">
        <v>858</v>
      </c>
      <c r="J4112" s="29">
        <v>44226</v>
      </c>
      <c r="K4112" t="s">
        <v>744</v>
      </c>
      <c r="L4112" t="s">
        <v>847</v>
      </c>
      <c r="M4112" t="s">
        <v>908</v>
      </c>
      <c r="N4112" t="s">
        <v>909</v>
      </c>
      <c r="O4112" t="s">
        <v>872</v>
      </c>
      <c r="P4112" t="s">
        <v>673</v>
      </c>
      <c r="Q4112" t="s">
        <v>749</v>
      </c>
      <c r="R4112" t="s">
        <v>376</v>
      </c>
      <c r="S4112" t="s">
        <v>1042</v>
      </c>
      <c r="T4112" t="s">
        <v>751</v>
      </c>
      <c r="U4112" t="s">
        <v>752</v>
      </c>
      <c r="V4112" t="s">
        <v>753</v>
      </c>
      <c r="W4112" t="s">
        <v>419</v>
      </c>
      <c r="X4112" t="s">
        <v>1189</v>
      </c>
      <c r="Y4112" t="s">
        <v>755</v>
      </c>
      <c r="Z4112" t="s">
        <v>380</v>
      </c>
      <c r="AA4112" t="s">
        <v>1175</v>
      </c>
      <c r="AB4112" t="s">
        <v>1176</v>
      </c>
      <c r="AC4112" t="s">
        <v>758</v>
      </c>
      <c r="AD4112" t="s">
        <v>1176</v>
      </c>
      <c r="AE4112" t="s">
        <v>768</v>
      </c>
      <c r="AF4112" t="s">
        <v>882</v>
      </c>
      <c r="AG4112" t="s">
        <v>761</v>
      </c>
      <c r="AH4112" t="s">
        <v>762</v>
      </c>
      <c r="AI4112" t="s">
        <v>883</v>
      </c>
      <c r="AJ4112">
        <v>652.07000000000005</v>
      </c>
      <c r="AK4112">
        <v>0</v>
      </c>
      <c r="AL4112">
        <v>0</v>
      </c>
      <c r="AM4112" t="s">
        <v>764</v>
      </c>
      <c r="AN4112" t="s">
        <v>764</v>
      </c>
      <c r="AO4112" t="s">
        <v>764</v>
      </c>
    </row>
    <row r="4113" spans="1:41" x14ac:dyDescent="0.35">
      <c r="A4113">
        <v>1025003</v>
      </c>
      <c r="B4113" t="s">
        <v>740</v>
      </c>
      <c r="C4113" t="s">
        <v>741</v>
      </c>
      <c r="D4113" t="s">
        <v>408</v>
      </c>
      <c r="E4113" t="s">
        <v>407</v>
      </c>
      <c r="F4113" t="s">
        <v>907</v>
      </c>
      <c r="G4113">
        <v>2021</v>
      </c>
      <c r="H4113">
        <v>1</v>
      </c>
      <c r="I4113" t="s">
        <v>858</v>
      </c>
      <c r="J4113" s="29">
        <v>44224</v>
      </c>
      <c r="K4113" t="s">
        <v>744</v>
      </c>
      <c r="L4113" t="s">
        <v>745</v>
      </c>
      <c r="M4113" t="s">
        <v>910</v>
      </c>
      <c r="N4113" t="s">
        <v>911</v>
      </c>
      <c r="O4113" t="s">
        <v>912</v>
      </c>
      <c r="P4113" t="s">
        <v>673</v>
      </c>
      <c r="Q4113" t="s">
        <v>749</v>
      </c>
      <c r="R4113" t="s">
        <v>376</v>
      </c>
      <c r="S4113" t="s">
        <v>1042</v>
      </c>
      <c r="T4113" t="s">
        <v>751</v>
      </c>
      <c r="U4113" t="s">
        <v>752</v>
      </c>
      <c r="V4113" t="s">
        <v>753</v>
      </c>
      <c r="W4113" t="s">
        <v>409</v>
      </c>
      <c r="X4113" t="s">
        <v>1180</v>
      </c>
      <c r="Y4113" t="s">
        <v>755</v>
      </c>
      <c r="Z4113" t="s">
        <v>380</v>
      </c>
      <c r="AA4113" t="s">
        <v>1175</v>
      </c>
      <c r="AB4113" t="s">
        <v>1176</v>
      </c>
      <c r="AC4113" t="s">
        <v>758</v>
      </c>
      <c r="AD4113" t="s">
        <v>1176</v>
      </c>
      <c r="AE4113" t="s">
        <v>768</v>
      </c>
      <c r="AF4113" t="s">
        <v>882</v>
      </c>
      <c r="AG4113" t="s">
        <v>761</v>
      </c>
      <c r="AH4113" t="s">
        <v>762</v>
      </c>
      <c r="AI4113" t="s">
        <v>883</v>
      </c>
      <c r="AJ4113">
        <v>814</v>
      </c>
      <c r="AK4113">
        <v>0</v>
      </c>
      <c r="AL4113">
        <v>0</v>
      </c>
      <c r="AM4113" t="s">
        <v>764</v>
      </c>
      <c r="AN4113" t="s">
        <v>764</v>
      </c>
      <c r="AO4113" t="s">
        <v>764</v>
      </c>
    </row>
    <row r="4114" spans="1:41" x14ac:dyDescent="0.35">
      <c r="A4114">
        <v>1025003</v>
      </c>
      <c r="B4114" t="s">
        <v>740</v>
      </c>
      <c r="C4114" t="s">
        <v>741</v>
      </c>
      <c r="D4114" t="s">
        <v>408</v>
      </c>
      <c r="E4114" t="s">
        <v>407</v>
      </c>
      <c r="F4114" t="s">
        <v>907</v>
      </c>
      <c r="G4114">
        <v>2021</v>
      </c>
      <c r="H4114">
        <v>1</v>
      </c>
      <c r="I4114" t="s">
        <v>858</v>
      </c>
      <c r="J4114" s="29">
        <v>44223</v>
      </c>
      <c r="K4114" t="s">
        <v>744</v>
      </c>
      <c r="L4114" t="s">
        <v>769</v>
      </c>
      <c r="M4114" t="s">
        <v>918</v>
      </c>
      <c r="N4114" t="s">
        <v>919</v>
      </c>
      <c r="O4114" t="s">
        <v>920</v>
      </c>
      <c r="P4114" t="s">
        <v>673</v>
      </c>
      <c r="Q4114" t="s">
        <v>749</v>
      </c>
      <c r="R4114" t="s">
        <v>376</v>
      </c>
      <c r="S4114" t="s">
        <v>1042</v>
      </c>
      <c r="T4114" t="s">
        <v>751</v>
      </c>
      <c r="U4114" t="s">
        <v>752</v>
      </c>
      <c r="V4114" t="s">
        <v>753</v>
      </c>
      <c r="W4114" t="s">
        <v>409</v>
      </c>
      <c r="X4114" t="s">
        <v>1180</v>
      </c>
      <c r="Y4114" t="s">
        <v>755</v>
      </c>
      <c r="Z4114" t="s">
        <v>380</v>
      </c>
      <c r="AA4114" t="s">
        <v>1175</v>
      </c>
      <c r="AB4114" t="s">
        <v>1176</v>
      </c>
      <c r="AC4114" t="s">
        <v>758</v>
      </c>
      <c r="AD4114" t="s">
        <v>1176</v>
      </c>
      <c r="AE4114" t="s">
        <v>768</v>
      </c>
      <c r="AF4114" t="s">
        <v>882</v>
      </c>
      <c r="AG4114" t="s">
        <v>761</v>
      </c>
      <c r="AH4114" t="s">
        <v>762</v>
      </c>
      <c r="AI4114" t="s">
        <v>883</v>
      </c>
      <c r="AJ4114">
        <v>-1855.15</v>
      </c>
      <c r="AK4114">
        <v>0</v>
      </c>
      <c r="AL4114">
        <v>0</v>
      </c>
      <c r="AM4114" t="s">
        <v>764</v>
      </c>
      <c r="AN4114" t="s">
        <v>764</v>
      </c>
      <c r="AO4114" t="s">
        <v>764</v>
      </c>
    </row>
    <row r="4115" spans="1:41" x14ac:dyDescent="0.35">
      <c r="A4115">
        <v>1025003</v>
      </c>
      <c r="B4115" t="s">
        <v>740</v>
      </c>
      <c r="C4115" t="s">
        <v>741</v>
      </c>
      <c r="D4115" t="s">
        <v>408</v>
      </c>
      <c r="E4115" t="s">
        <v>407</v>
      </c>
      <c r="F4115" t="s">
        <v>907</v>
      </c>
      <c r="G4115">
        <v>2021</v>
      </c>
      <c r="H4115">
        <v>1</v>
      </c>
      <c r="I4115" t="s">
        <v>858</v>
      </c>
      <c r="J4115" s="29">
        <v>44226</v>
      </c>
      <c r="K4115" t="s">
        <v>744</v>
      </c>
      <c r="L4115" t="s">
        <v>847</v>
      </c>
      <c r="M4115" t="s">
        <v>908</v>
      </c>
      <c r="N4115" t="s">
        <v>909</v>
      </c>
      <c r="O4115" t="s">
        <v>872</v>
      </c>
      <c r="P4115" t="s">
        <v>673</v>
      </c>
      <c r="Q4115" t="s">
        <v>749</v>
      </c>
      <c r="R4115" t="s">
        <v>376</v>
      </c>
      <c r="S4115" t="s">
        <v>1042</v>
      </c>
      <c r="T4115" t="s">
        <v>751</v>
      </c>
      <c r="U4115" t="s">
        <v>752</v>
      </c>
      <c r="V4115" t="s">
        <v>753</v>
      </c>
      <c r="W4115" t="s">
        <v>409</v>
      </c>
      <c r="X4115" t="s">
        <v>1180</v>
      </c>
      <c r="Y4115" t="s">
        <v>755</v>
      </c>
      <c r="Z4115" t="s">
        <v>380</v>
      </c>
      <c r="AA4115" t="s">
        <v>1175</v>
      </c>
      <c r="AB4115" t="s">
        <v>1176</v>
      </c>
      <c r="AC4115" t="s">
        <v>758</v>
      </c>
      <c r="AD4115" t="s">
        <v>1176</v>
      </c>
      <c r="AE4115" t="s">
        <v>768</v>
      </c>
      <c r="AF4115" t="s">
        <v>882</v>
      </c>
      <c r="AG4115" t="s">
        <v>761</v>
      </c>
      <c r="AH4115" t="s">
        <v>762</v>
      </c>
      <c r="AI4115" t="s">
        <v>883</v>
      </c>
      <c r="AJ4115">
        <v>13317.72</v>
      </c>
      <c r="AK4115">
        <v>0</v>
      </c>
      <c r="AL4115">
        <v>0</v>
      </c>
      <c r="AM4115" t="s">
        <v>764</v>
      </c>
      <c r="AN4115" t="s">
        <v>764</v>
      </c>
      <c r="AO4115" t="s">
        <v>764</v>
      </c>
    </row>
    <row r="4116" spans="1:41" x14ac:dyDescent="0.35">
      <c r="A4116">
        <v>1025003</v>
      </c>
      <c r="B4116" t="s">
        <v>740</v>
      </c>
      <c r="C4116" t="s">
        <v>741</v>
      </c>
      <c r="D4116" t="s">
        <v>408</v>
      </c>
      <c r="E4116" t="s">
        <v>407</v>
      </c>
      <c r="F4116" t="s">
        <v>907</v>
      </c>
      <c r="G4116">
        <v>2021</v>
      </c>
      <c r="H4116">
        <v>1</v>
      </c>
      <c r="I4116" t="s">
        <v>858</v>
      </c>
      <c r="J4116" s="29">
        <v>44226</v>
      </c>
      <c r="K4116" t="s">
        <v>744</v>
      </c>
      <c r="L4116" t="s">
        <v>847</v>
      </c>
      <c r="M4116" t="s">
        <v>908</v>
      </c>
      <c r="N4116" t="s">
        <v>909</v>
      </c>
      <c r="O4116" t="s">
        <v>872</v>
      </c>
      <c r="P4116" t="s">
        <v>673</v>
      </c>
      <c r="Q4116" t="s">
        <v>749</v>
      </c>
      <c r="R4116" t="s">
        <v>376</v>
      </c>
      <c r="S4116" t="s">
        <v>1042</v>
      </c>
      <c r="T4116" t="s">
        <v>751</v>
      </c>
      <c r="U4116" t="s">
        <v>752</v>
      </c>
      <c r="V4116" t="s">
        <v>753</v>
      </c>
      <c r="W4116" t="s">
        <v>409</v>
      </c>
      <c r="X4116" t="s">
        <v>1180</v>
      </c>
      <c r="Y4116" t="s">
        <v>755</v>
      </c>
      <c r="Z4116" t="s">
        <v>380</v>
      </c>
      <c r="AA4116" t="s">
        <v>1175</v>
      </c>
      <c r="AB4116" t="s">
        <v>1176</v>
      </c>
      <c r="AC4116" t="s">
        <v>758</v>
      </c>
      <c r="AD4116" t="s">
        <v>1176</v>
      </c>
      <c r="AE4116" t="s">
        <v>768</v>
      </c>
      <c r="AF4116" t="s">
        <v>882</v>
      </c>
      <c r="AG4116" t="s">
        <v>761</v>
      </c>
      <c r="AH4116" t="s">
        <v>762</v>
      </c>
      <c r="AI4116" t="s">
        <v>883</v>
      </c>
      <c r="AJ4116">
        <v>4776.58</v>
      </c>
      <c r="AK4116">
        <v>0</v>
      </c>
      <c r="AL4116">
        <v>0</v>
      </c>
      <c r="AM4116" t="s">
        <v>764</v>
      </c>
      <c r="AN4116" t="s">
        <v>764</v>
      </c>
      <c r="AO4116" t="s">
        <v>764</v>
      </c>
    </row>
    <row r="4117" spans="1:41" x14ac:dyDescent="0.35">
      <c r="A4117">
        <v>1025003</v>
      </c>
      <c r="B4117" t="s">
        <v>740</v>
      </c>
      <c r="C4117" t="s">
        <v>741</v>
      </c>
      <c r="D4117" t="s">
        <v>408</v>
      </c>
      <c r="E4117" t="s">
        <v>407</v>
      </c>
      <c r="F4117" t="s">
        <v>907</v>
      </c>
      <c r="G4117">
        <v>2021</v>
      </c>
      <c r="H4117">
        <v>1</v>
      </c>
      <c r="I4117" t="s">
        <v>858</v>
      </c>
      <c r="J4117" s="29">
        <v>44226</v>
      </c>
      <c r="K4117" t="s">
        <v>744</v>
      </c>
      <c r="L4117" t="s">
        <v>847</v>
      </c>
      <c r="M4117" t="s">
        <v>908</v>
      </c>
      <c r="N4117" t="s">
        <v>909</v>
      </c>
      <c r="O4117" t="s">
        <v>872</v>
      </c>
      <c r="P4117" t="s">
        <v>673</v>
      </c>
      <c r="Q4117" t="s">
        <v>749</v>
      </c>
      <c r="R4117" t="s">
        <v>376</v>
      </c>
      <c r="S4117" t="s">
        <v>1042</v>
      </c>
      <c r="T4117" t="s">
        <v>751</v>
      </c>
      <c r="U4117" t="s">
        <v>752</v>
      </c>
      <c r="V4117" t="s">
        <v>753</v>
      </c>
      <c r="W4117" t="s">
        <v>409</v>
      </c>
      <c r="X4117" t="s">
        <v>1180</v>
      </c>
      <c r="Y4117" t="s">
        <v>755</v>
      </c>
      <c r="Z4117" t="s">
        <v>380</v>
      </c>
      <c r="AA4117" t="s">
        <v>1175</v>
      </c>
      <c r="AB4117" t="s">
        <v>1176</v>
      </c>
      <c r="AC4117" t="s">
        <v>758</v>
      </c>
      <c r="AD4117" t="s">
        <v>1176</v>
      </c>
      <c r="AE4117" t="s">
        <v>768</v>
      </c>
      <c r="AF4117" t="s">
        <v>882</v>
      </c>
      <c r="AG4117" t="s">
        <v>761</v>
      </c>
      <c r="AH4117" t="s">
        <v>762</v>
      </c>
      <c r="AI4117" t="s">
        <v>883</v>
      </c>
      <c r="AJ4117">
        <v>4553.6899999999996</v>
      </c>
      <c r="AK4117">
        <v>0</v>
      </c>
      <c r="AL4117">
        <v>0</v>
      </c>
      <c r="AM4117" t="s">
        <v>764</v>
      </c>
      <c r="AN4117" t="s">
        <v>764</v>
      </c>
      <c r="AO4117" t="s">
        <v>764</v>
      </c>
    </row>
    <row r="4118" spans="1:41" x14ac:dyDescent="0.35">
      <c r="A4118">
        <v>1025003</v>
      </c>
      <c r="B4118" t="s">
        <v>740</v>
      </c>
      <c r="C4118" t="s">
        <v>741</v>
      </c>
      <c r="D4118" t="s">
        <v>408</v>
      </c>
      <c r="E4118" t="s">
        <v>407</v>
      </c>
      <c r="F4118" t="s">
        <v>907</v>
      </c>
      <c r="G4118">
        <v>2021</v>
      </c>
      <c r="H4118">
        <v>1</v>
      </c>
      <c r="I4118" t="s">
        <v>858</v>
      </c>
      <c r="J4118" s="29">
        <v>44226</v>
      </c>
      <c r="K4118" t="s">
        <v>744</v>
      </c>
      <c r="L4118" t="s">
        <v>847</v>
      </c>
      <c r="M4118" t="s">
        <v>908</v>
      </c>
      <c r="N4118" t="s">
        <v>909</v>
      </c>
      <c r="O4118" t="s">
        <v>872</v>
      </c>
      <c r="P4118" t="s">
        <v>673</v>
      </c>
      <c r="Q4118" t="s">
        <v>749</v>
      </c>
      <c r="R4118" t="s">
        <v>376</v>
      </c>
      <c r="S4118" t="s">
        <v>1042</v>
      </c>
      <c r="T4118" t="s">
        <v>751</v>
      </c>
      <c r="U4118" t="s">
        <v>752</v>
      </c>
      <c r="V4118" t="s">
        <v>753</v>
      </c>
      <c r="W4118" t="s">
        <v>409</v>
      </c>
      <c r="X4118" t="s">
        <v>1180</v>
      </c>
      <c r="Y4118" t="s">
        <v>755</v>
      </c>
      <c r="Z4118" t="s">
        <v>380</v>
      </c>
      <c r="AA4118" t="s">
        <v>1175</v>
      </c>
      <c r="AB4118" t="s">
        <v>1176</v>
      </c>
      <c r="AC4118" t="s">
        <v>758</v>
      </c>
      <c r="AD4118" t="s">
        <v>1176</v>
      </c>
      <c r="AE4118" t="s">
        <v>768</v>
      </c>
      <c r="AF4118" t="s">
        <v>882</v>
      </c>
      <c r="AG4118" t="s">
        <v>761</v>
      </c>
      <c r="AH4118" t="s">
        <v>762</v>
      </c>
      <c r="AI4118" t="s">
        <v>883</v>
      </c>
      <c r="AJ4118">
        <v>2665.22</v>
      </c>
      <c r="AK4118">
        <v>0</v>
      </c>
      <c r="AL4118">
        <v>0</v>
      </c>
      <c r="AM4118" t="s">
        <v>764</v>
      </c>
      <c r="AN4118" t="s">
        <v>764</v>
      </c>
      <c r="AO4118" t="s">
        <v>764</v>
      </c>
    </row>
    <row r="4119" spans="1:41" x14ac:dyDescent="0.35">
      <c r="A4119">
        <v>1025003</v>
      </c>
      <c r="B4119" t="s">
        <v>740</v>
      </c>
      <c r="C4119" t="s">
        <v>741</v>
      </c>
      <c r="D4119" t="s">
        <v>408</v>
      </c>
      <c r="E4119" t="s">
        <v>407</v>
      </c>
      <c r="F4119" t="s">
        <v>907</v>
      </c>
      <c r="G4119">
        <v>2021</v>
      </c>
      <c r="H4119">
        <v>1</v>
      </c>
      <c r="I4119" t="s">
        <v>858</v>
      </c>
      <c r="J4119" s="29">
        <v>44226</v>
      </c>
      <c r="K4119" t="s">
        <v>744</v>
      </c>
      <c r="L4119" t="s">
        <v>847</v>
      </c>
      <c r="M4119" t="s">
        <v>908</v>
      </c>
      <c r="N4119" t="s">
        <v>909</v>
      </c>
      <c r="O4119" t="s">
        <v>872</v>
      </c>
      <c r="P4119" t="s">
        <v>673</v>
      </c>
      <c r="Q4119" t="s">
        <v>749</v>
      </c>
      <c r="R4119" t="s">
        <v>376</v>
      </c>
      <c r="S4119" t="s">
        <v>1042</v>
      </c>
      <c r="T4119" t="s">
        <v>751</v>
      </c>
      <c r="U4119" t="s">
        <v>752</v>
      </c>
      <c r="V4119" t="s">
        <v>753</v>
      </c>
      <c r="W4119" t="s">
        <v>409</v>
      </c>
      <c r="X4119" t="s">
        <v>1180</v>
      </c>
      <c r="Y4119" t="s">
        <v>755</v>
      </c>
      <c r="Z4119" t="s">
        <v>380</v>
      </c>
      <c r="AA4119" t="s">
        <v>1175</v>
      </c>
      <c r="AB4119" t="s">
        <v>1176</v>
      </c>
      <c r="AC4119" t="s">
        <v>758</v>
      </c>
      <c r="AD4119" t="s">
        <v>1176</v>
      </c>
      <c r="AE4119" t="s">
        <v>768</v>
      </c>
      <c r="AF4119" t="s">
        <v>882</v>
      </c>
      <c r="AG4119" t="s">
        <v>761</v>
      </c>
      <c r="AH4119" t="s">
        <v>762</v>
      </c>
      <c r="AI4119" t="s">
        <v>883</v>
      </c>
      <c r="AJ4119">
        <v>510.56</v>
      </c>
      <c r="AK4119">
        <v>0</v>
      </c>
      <c r="AL4119">
        <v>0</v>
      </c>
      <c r="AM4119" t="s">
        <v>764</v>
      </c>
      <c r="AN4119" t="s">
        <v>764</v>
      </c>
      <c r="AO4119" t="s">
        <v>764</v>
      </c>
    </row>
    <row r="4120" spans="1:41" x14ac:dyDescent="0.35">
      <c r="A4120">
        <v>1025003</v>
      </c>
      <c r="B4120" t="s">
        <v>740</v>
      </c>
      <c r="C4120" t="s">
        <v>741</v>
      </c>
      <c r="D4120" t="s">
        <v>408</v>
      </c>
      <c r="E4120" t="s">
        <v>407</v>
      </c>
      <c r="F4120" t="s">
        <v>907</v>
      </c>
      <c r="G4120">
        <v>2021</v>
      </c>
      <c r="H4120">
        <v>1</v>
      </c>
      <c r="I4120" t="s">
        <v>858</v>
      </c>
      <c r="J4120" s="29">
        <v>44226</v>
      </c>
      <c r="K4120" t="s">
        <v>744</v>
      </c>
      <c r="L4120" t="s">
        <v>847</v>
      </c>
      <c r="M4120" t="s">
        <v>908</v>
      </c>
      <c r="N4120" t="s">
        <v>909</v>
      </c>
      <c r="O4120" t="s">
        <v>872</v>
      </c>
      <c r="P4120" t="s">
        <v>673</v>
      </c>
      <c r="Q4120" t="s">
        <v>749</v>
      </c>
      <c r="R4120" t="s">
        <v>376</v>
      </c>
      <c r="S4120" t="s">
        <v>1042</v>
      </c>
      <c r="T4120" t="s">
        <v>751</v>
      </c>
      <c r="U4120" t="s">
        <v>752</v>
      </c>
      <c r="V4120" t="s">
        <v>753</v>
      </c>
      <c r="W4120" t="s">
        <v>409</v>
      </c>
      <c r="X4120" t="s">
        <v>1180</v>
      </c>
      <c r="Y4120" t="s">
        <v>755</v>
      </c>
      <c r="Z4120" t="s">
        <v>380</v>
      </c>
      <c r="AA4120" t="s">
        <v>1175</v>
      </c>
      <c r="AB4120" t="s">
        <v>1176</v>
      </c>
      <c r="AC4120" t="s">
        <v>758</v>
      </c>
      <c r="AD4120" t="s">
        <v>1176</v>
      </c>
      <c r="AE4120" t="s">
        <v>768</v>
      </c>
      <c r="AF4120" t="s">
        <v>882</v>
      </c>
      <c r="AG4120" t="s">
        <v>761</v>
      </c>
      <c r="AH4120" t="s">
        <v>762</v>
      </c>
      <c r="AI4120" t="s">
        <v>883</v>
      </c>
      <c r="AJ4120">
        <v>197.68</v>
      </c>
      <c r="AK4120">
        <v>0</v>
      </c>
      <c r="AL4120">
        <v>0</v>
      </c>
      <c r="AM4120" t="s">
        <v>764</v>
      </c>
      <c r="AN4120" t="s">
        <v>764</v>
      </c>
      <c r="AO4120" t="s">
        <v>764</v>
      </c>
    </row>
    <row r="4121" spans="1:41" x14ac:dyDescent="0.35">
      <c r="A4121">
        <v>1025009</v>
      </c>
      <c r="B4121" t="s">
        <v>740</v>
      </c>
      <c r="C4121" t="s">
        <v>741</v>
      </c>
      <c r="D4121" t="s">
        <v>408</v>
      </c>
      <c r="E4121" t="s">
        <v>420</v>
      </c>
      <c r="F4121" t="s">
        <v>907</v>
      </c>
      <c r="G4121">
        <v>2021</v>
      </c>
      <c r="H4121">
        <v>1</v>
      </c>
      <c r="I4121" t="s">
        <v>858</v>
      </c>
      <c r="J4121" s="29">
        <v>44224</v>
      </c>
      <c r="K4121" t="s">
        <v>744</v>
      </c>
      <c r="L4121" t="s">
        <v>745</v>
      </c>
      <c r="M4121" t="s">
        <v>910</v>
      </c>
      <c r="N4121" t="s">
        <v>911</v>
      </c>
      <c r="O4121" t="s">
        <v>912</v>
      </c>
      <c r="P4121" t="s">
        <v>673</v>
      </c>
      <c r="Q4121" t="s">
        <v>749</v>
      </c>
      <c r="R4121" t="s">
        <v>376</v>
      </c>
      <c r="S4121" t="s">
        <v>1042</v>
      </c>
      <c r="T4121" t="s">
        <v>751</v>
      </c>
      <c r="U4121" t="s">
        <v>752</v>
      </c>
      <c r="V4121" t="s">
        <v>753</v>
      </c>
      <c r="W4121" t="s">
        <v>421</v>
      </c>
      <c r="X4121" t="s">
        <v>1205</v>
      </c>
      <c r="Y4121" t="s">
        <v>755</v>
      </c>
      <c r="Z4121" t="s">
        <v>380</v>
      </c>
      <c r="AA4121" t="s">
        <v>1175</v>
      </c>
      <c r="AB4121" t="s">
        <v>1176</v>
      </c>
      <c r="AC4121" t="s">
        <v>758</v>
      </c>
      <c r="AD4121" t="s">
        <v>1176</v>
      </c>
      <c r="AE4121" t="s">
        <v>768</v>
      </c>
      <c r="AF4121" t="s">
        <v>882</v>
      </c>
      <c r="AG4121" t="s">
        <v>761</v>
      </c>
      <c r="AH4121" t="s">
        <v>762</v>
      </c>
      <c r="AI4121" t="s">
        <v>883</v>
      </c>
      <c r="AJ4121">
        <v>560.1</v>
      </c>
      <c r="AK4121">
        <v>0</v>
      </c>
      <c r="AL4121">
        <v>0</v>
      </c>
      <c r="AM4121" t="s">
        <v>764</v>
      </c>
      <c r="AN4121" t="s">
        <v>764</v>
      </c>
      <c r="AO4121" t="s">
        <v>764</v>
      </c>
    </row>
    <row r="4122" spans="1:41" x14ac:dyDescent="0.35">
      <c r="A4122">
        <v>1025009</v>
      </c>
      <c r="B4122" t="s">
        <v>740</v>
      </c>
      <c r="C4122" t="s">
        <v>741</v>
      </c>
      <c r="D4122" t="s">
        <v>408</v>
      </c>
      <c r="E4122" t="s">
        <v>420</v>
      </c>
      <c r="F4122" t="s">
        <v>907</v>
      </c>
      <c r="G4122">
        <v>2021</v>
      </c>
      <c r="H4122">
        <v>1</v>
      </c>
      <c r="I4122" t="s">
        <v>858</v>
      </c>
      <c r="J4122" s="29">
        <v>44223</v>
      </c>
      <c r="K4122" t="s">
        <v>744</v>
      </c>
      <c r="L4122" t="s">
        <v>769</v>
      </c>
      <c r="M4122" t="s">
        <v>918</v>
      </c>
      <c r="N4122" t="s">
        <v>919</v>
      </c>
      <c r="O4122" t="s">
        <v>920</v>
      </c>
      <c r="P4122" t="s">
        <v>673</v>
      </c>
      <c r="Q4122" t="s">
        <v>749</v>
      </c>
      <c r="R4122" t="s">
        <v>376</v>
      </c>
      <c r="S4122" t="s">
        <v>1042</v>
      </c>
      <c r="T4122" t="s">
        <v>751</v>
      </c>
      <c r="U4122" t="s">
        <v>752</v>
      </c>
      <c r="V4122" t="s">
        <v>753</v>
      </c>
      <c r="W4122" t="s">
        <v>421</v>
      </c>
      <c r="X4122" t="s">
        <v>1205</v>
      </c>
      <c r="Y4122" t="s">
        <v>755</v>
      </c>
      <c r="Z4122" t="s">
        <v>380</v>
      </c>
      <c r="AA4122" t="s">
        <v>1175</v>
      </c>
      <c r="AB4122" t="s">
        <v>1176</v>
      </c>
      <c r="AC4122" t="s">
        <v>758</v>
      </c>
      <c r="AD4122" t="s">
        <v>1176</v>
      </c>
      <c r="AE4122" t="s">
        <v>768</v>
      </c>
      <c r="AF4122" t="s">
        <v>882</v>
      </c>
      <c r="AG4122" t="s">
        <v>761</v>
      </c>
      <c r="AH4122" t="s">
        <v>762</v>
      </c>
      <c r="AI4122" t="s">
        <v>883</v>
      </c>
      <c r="AJ4122">
        <v>-156.78</v>
      </c>
      <c r="AK4122">
        <v>0</v>
      </c>
      <c r="AL4122">
        <v>0</v>
      </c>
      <c r="AM4122" t="s">
        <v>764</v>
      </c>
      <c r="AN4122" t="s">
        <v>764</v>
      </c>
      <c r="AO4122" t="s">
        <v>764</v>
      </c>
    </row>
    <row r="4123" spans="1:41" x14ac:dyDescent="0.35">
      <c r="A4123">
        <v>1025006</v>
      </c>
      <c r="B4123" t="s">
        <v>740</v>
      </c>
      <c r="C4123" t="s">
        <v>741</v>
      </c>
      <c r="D4123" t="s">
        <v>408</v>
      </c>
      <c r="E4123" t="s">
        <v>414</v>
      </c>
      <c r="F4123" t="s">
        <v>907</v>
      </c>
      <c r="G4123">
        <v>2021</v>
      </c>
      <c r="H4123">
        <v>1</v>
      </c>
      <c r="I4123" t="s">
        <v>858</v>
      </c>
      <c r="J4123" s="29">
        <v>44226</v>
      </c>
      <c r="K4123" t="s">
        <v>744</v>
      </c>
      <c r="L4123" t="s">
        <v>847</v>
      </c>
      <c r="M4123" t="s">
        <v>908</v>
      </c>
      <c r="N4123" t="s">
        <v>909</v>
      </c>
      <c r="O4123" t="s">
        <v>872</v>
      </c>
      <c r="P4123" t="s">
        <v>673</v>
      </c>
      <c r="Q4123" t="s">
        <v>749</v>
      </c>
      <c r="R4123" t="s">
        <v>376</v>
      </c>
      <c r="S4123" t="s">
        <v>1042</v>
      </c>
      <c r="T4123" t="s">
        <v>751</v>
      </c>
      <c r="U4123" t="s">
        <v>752</v>
      </c>
      <c r="V4123" t="s">
        <v>753</v>
      </c>
      <c r="W4123" t="s">
        <v>415</v>
      </c>
      <c r="X4123" t="s">
        <v>1190</v>
      </c>
      <c r="Y4123" t="s">
        <v>755</v>
      </c>
      <c r="Z4123" t="s">
        <v>380</v>
      </c>
      <c r="AA4123" t="s">
        <v>1175</v>
      </c>
      <c r="AB4123" t="s">
        <v>1176</v>
      </c>
      <c r="AC4123" t="s">
        <v>758</v>
      </c>
      <c r="AD4123" t="s">
        <v>1176</v>
      </c>
      <c r="AE4123" t="s">
        <v>768</v>
      </c>
      <c r="AF4123" t="s">
        <v>882</v>
      </c>
      <c r="AG4123" t="s">
        <v>761</v>
      </c>
      <c r="AH4123" t="s">
        <v>762</v>
      </c>
      <c r="AI4123" t="s">
        <v>883</v>
      </c>
      <c r="AJ4123">
        <v>87.15</v>
      </c>
      <c r="AK4123">
        <v>0</v>
      </c>
      <c r="AL4123">
        <v>0</v>
      </c>
      <c r="AM4123" t="s">
        <v>764</v>
      </c>
      <c r="AN4123" t="s">
        <v>764</v>
      </c>
      <c r="AO4123" t="s">
        <v>764</v>
      </c>
    </row>
    <row r="4124" spans="1:41" x14ac:dyDescent="0.35">
      <c r="A4124">
        <v>1025007</v>
      </c>
      <c r="B4124" t="s">
        <v>740</v>
      </c>
      <c r="C4124" t="s">
        <v>741</v>
      </c>
      <c r="D4124" t="s">
        <v>408</v>
      </c>
      <c r="E4124" t="s">
        <v>416</v>
      </c>
      <c r="F4124" t="s">
        <v>907</v>
      </c>
      <c r="G4124">
        <v>2021</v>
      </c>
      <c r="H4124">
        <v>1</v>
      </c>
      <c r="I4124" t="s">
        <v>858</v>
      </c>
      <c r="J4124" s="29">
        <v>44224</v>
      </c>
      <c r="K4124" t="s">
        <v>744</v>
      </c>
      <c r="L4124" t="s">
        <v>745</v>
      </c>
      <c r="M4124" t="s">
        <v>910</v>
      </c>
      <c r="N4124" t="s">
        <v>911</v>
      </c>
      <c r="O4124" t="s">
        <v>912</v>
      </c>
      <c r="P4124" t="s">
        <v>673</v>
      </c>
      <c r="Q4124" t="s">
        <v>749</v>
      </c>
      <c r="R4124" t="s">
        <v>376</v>
      </c>
      <c r="S4124" t="s">
        <v>1042</v>
      </c>
      <c r="T4124" t="s">
        <v>751</v>
      </c>
      <c r="U4124" t="s">
        <v>752</v>
      </c>
      <c r="V4124" t="s">
        <v>753</v>
      </c>
      <c r="W4124" t="s">
        <v>417</v>
      </c>
      <c r="X4124" t="s">
        <v>1201</v>
      </c>
      <c r="Y4124" t="s">
        <v>755</v>
      </c>
      <c r="Z4124" t="s">
        <v>380</v>
      </c>
      <c r="AA4124" t="s">
        <v>1175</v>
      </c>
      <c r="AB4124" t="s">
        <v>1176</v>
      </c>
      <c r="AC4124" t="s">
        <v>758</v>
      </c>
      <c r="AD4124" t="s">
        <v>1176</v>
      </c>
      <c r="AE4124" t="s">
        <v>768</v>
      </c>
      <c r="AF4124" t="s">
        <v>882</v>
      </c>
      <c r="AG4124" t="s">
        <v>761</v>
      </c>
      <c r="AH4124" t="s">
        <v>762</v>
      </c>
      <c r="AI4124" t="s">
        <v>883</v>
      </c>
      <c r="AJ4124">
        <v>872.15</v>
      </c>
      <c r="AK4124">
        <v>0</v>
      </c>
      <c r="AL4124">
        <v>0</v>
      </c>
      <c r="AM4124" t="s">
        <v>764</v>
      </c>
      <c r="AN4124" t="s">
        <v>764</v>
      </c>
      <c r="AO4124" t="s">
        <v>764</v>
      </c>
    </row>
    <row r="4125" spans="1:41" x14ac:dyDescent="0.35">
      <c r="A4125">
        <v>1025007</v>
      </c>
      <c r="B4125" t="s">
        <v>740</v>
      </c>
      <c r="C4125" t="s">
        <v>741</v>
      </c>
      <c r="D4125" t="s">
        <v>408</v>
      </c>
      <c r="E4125" t="s">
        <v>416</v>
      </c>
      <c r="F4125" t="s">
        <v>907</v>
      </c>
      <c r="G4125">
        <v>2021</v>
      </c>
      <c r="H4125">
        <v>1</v>
      </c>
      <c r="I4125" t="s">
        <v>858</v>
      </c>
      <c r="J4125" s="29">
        <v>44223</v>
      </c>
      <c r="K4125" t="s">
        <v>744</v>
      </c>
      <c r="L4125" t="s">
        <v>769</v>
      </c>
      <c r="M4125" t="s">
        <v>918</v>
      </c>
      <c r="N4125" t="s">
        <v>919</v>
      </c>
      <c r="O4125" t="s">
        <v>920</v>
      </c>
      <c r="P4125" t="s">
        <v>673</v>
      </c>
      <c r="Q4125" t="s">
        <v>749</v>
      </c>
      <c r="R4125" t="s">
        <v>376</v>
      </c>
      <c r="S4125" t="s">
        <v>1042</v>
      </c>
      <c r="T4125" t="s">
        <v>751</v>
      </c>
      <c r="U4125" t="s">
        <v>752</v>
      </c>
      <c r="V4125" t="s">
        <v>753</v>
      </c>
      <c r="W4125" t="s">
        <v>417</v>
      </c>
      <c r="X4125" t="s">
        <v>1201</v>
      </c>
      <c r="Y4125" t="s">
        <v>755</v>
      </c>
      <c r="Z4125" t="s">
        <v>380</v>
      </c>
      <c r="AA4125" t="s">
        <v>1175</v>
      </c>
      <c r="AB4125" t="s">
        <v>1176</v>
      </c>
      <c r="AC4125" t="s">
        <v>758</v>
      </c>
      <c r="AD4125" t="s">
        <v>1176</v>
      </c>
      <c r="AE4125" t="s">
        <v>768</v>
      </c>
      <c r="AF4125" t="s">
        <v>882</v>
      </c>
      <c r="AG4125" t="s">
        <v>761</v>
      </c>
      <c r="AH4125" t="s">
        <v>762</v>
      </c>
      <c r="AI4125" t="s">
        <v>883</v>
      </c>
      <c r="AJ4125">
        <v>-2.2599999999999998</v>
      </c>
      <c r="AK4125">
        <v>0</v>
      </c>
      <c r="AL4125">
        <v>0</v>
      </c>
      <c r="AM4125" t="s">
        <v>764</v>
      </c>
      <c r="AN4125" t="s">
        <v>764</v>
      </c>
      <c r="AO4125" t="s">
        <v>764</v>
      </c>
    </row>
    <row r="4126" spans="1:41" x14ac:dyDescent="0.35">
      <c r="A4126">
        <v>1025005</v>
      </c>
      <c r="B4126" t="s">
        <v>740</v>
      </c>
      <c r="C4126" t="s">
        <v>741</v>
      </c>
      <c r="D4126" t="s">
        <v>408</v>
      </c>
      <c r="E4126" t="s">
        <v>412</v>
      </c>
      <c r="F4126" t="s">
        <v>907</v>
      </c>
      <c r="G4126">
        <v>2021</v>
      </c>
      <c r="H4126">
        <v>1</v>
      </c>
      <c r="I4126" t="s">
        <v>858</v>
      </c>
      <c r="J4126" s="29">
        <v>44224</v>
      </c>
      <c r="K4126" t="s">
        <v>744</v>
      </c>
      <c r="L4126" t="s">
        <v>745</v>
      </c>
      <c r="M4126" t="s">
        <v>910</v>
      </c>
      <c r="N4126" t="s">
        <v>911</v>
      </c>
      <c r="O4126" t="s">
        <v>912</v>
      </c>
      <c r="P4126" t="s">
        <v>673</v>
      </c>
      <c r="Q4126" t="s">
        <v>749</v>
      </c>
      <c r="R4126" t="s">
        <v>376</v>
      </c>
      <c r="S4126" t="s">
        <v>1042</v>
      </c>
      <c r="T4126" t="s">
        <v>751</v>
      </c>
      <c r="U4126" t="s">
        <v>752</v>
      </c>
      <c r="V4126" t="s">
        <v>753</v>
      </c>
      <c r="W4126" t="s">
        <v>413</v>
      </c>
      <c r="X4126" t="s">
        <v>1206</v>
      </c>
      <c r="Y4126" t="s">
        <v>755</v>
      </c>
      <c r="Z4126" t="s">
        <v>380</v>
      </c>
      <c r="AA4126" t="s">
        <v>1175</v>
      </c>
      <c r="AB4126" t="s">
        <v>1176</v>
      </c>
      <c r="AC4126" t="s">
        <v>758</v>
      </c>
      <c r="AD4126" t="s">
        <v>1176</v>
      </c>
      <c r="AE4126" t="s">
        <v>768</v>
      </c>
      <c r="AF4126" t="s">
        <v>882</v>
      </c>
      <c r="AG4126" t="s">
        <v>761</v>
      </c>
      <c r="AH4126" t="s">
        <v>762</v>
      </c>
      <c r="AI4126" t="s">
        <v>883</v>
      </c>
      <c r="AJ4126">
        <v>47.6</v>
      </c>
      <c r="AK4126">
        <v>0</v>
      </c>
      <c r="AL4126">
        <v>0</v>
      </c>
      <c r="AM4126" t="s">
        <v>764</v>
      </c>
      <c r="AN4126" t="s">
        <v>764</v>
      </c>
      <c r="AO4126" t="s">
        <v>764</v>
      </c>
    </row>
    <row r="4127" spans="1:41" x14ac:dyDescent="0.35">
      <c r="A4127">
        <v>1025005</v>
      </c>
      <c r="B4127" t="s">
        <v>740</v>
      </c>
      <c r="C4127" t="s">
        <v>741</v>
      </c>
      <c r="D4127" t="s">
        <v>408</v>
      </c>
      <c r="E4127" t="s">
        <v>412</v>
      </c>
      <c r="F4127" t="s">
        <v>907</v>
      </c>
      <c r="G4127">
        <v>2021</v>
      </c>
      <c r="H4127">
        <v>1</v>
      </c>
      <c r="I4127" t="s">
        <v>858</v>
      </c>
      <c r="J4127" s="29">
        <v>44223</v>
      </c>
      <c r="K4127" t="s">
        <v>744</v>
      </c>
      <c r="L4127" t="s">
        <v>769</v>
      </c>
      <c r="M4127" t="s">
        <v>918</v>
      </c>
      <c r="N4127" t="s">
        <v>919</v>
      </c>
      <c r="O4127" t="s">
        <v>920</v>
      </c>
      <c r="P4127" t="s">
        <v>673</v>
      </c>
      <c r="Q4127" t="s">
        <v>749</v>
      </c>
      <c r="R4127" t="s">
        <v>376</v>
      </c>
      <c r="S4127" t="s">
        <v>1042</v>
      </c>
      <c r="T4127" t="s">
        <v>751</v>
      </c>
      <c r="U4127" t="s">
        <v>752</v>
      </c>
      <c r="V4127" t="s">
        <v>753</v>
      </c>
      <c r="W4127" t="s">
        <v>413</v>
      </c>
      <c r="X4127" t="s">
        <v>1206</v>
      </c>
      <c r="Y4127" t="s">
        <v>755</v>
      </c>
      <c r="Z4127" t="s">
        <v>380</v>
      </c>
      <c r="AA4127" t="s">
        <v>1175</v>
      </c>
      <c r="AB4127" t="s">
        <v>1176</v>
      </c>
      <c r="AC4127" t="s">
        <v>758</v>
      </c>
      <c r="AD4127" t="s">
        <v>1176</v>
      </c>
      <c r="AE4127" t="s">
        <v>768</v>
      </c>
      <c r="AF4127" t="s">
        <v>882</v>
      </c>
      <c r="AG4127" t="s">
        <v>761</v>
      </c>
      <c r="AH4127" t="s">
        <v>762</v>
      </c>
      <c r="AI4127" t="s">
        <v>883</v>
      </c>
      <c r="AJ4127">
        <v>-391.62</v>
      </c>
      <c r="AK4127">
        <v>0</v>
      </c>
      <c r="AL4127">
        <v>0</v>
      </c>
      <c r="AM4127" t="s">
        <v>764</v>
      </c>
      <c r="AN4127" t="s">
        <v>764</v>
      </c>
      <c r="AO4127" t="s">
        <v>764</v>
      </c>
    </row>
    <row r="4128" spans="1:41" x14ac:dyDescent="0.35">
      <c r="A4128">
        <v>1025004</v>
      </c>
      <c r="B4128" t="s">
        <v>740</v>
      </c>
      <c r="C4128" t="s">
        <v>741</v>
      </c>
      <c r="D4128" t="s">
        <v>408</v>
      </c>
      <c r="E4128" t="s">
        <v>410</v>
      </c>
      <c r="F4128" t="s">
        <v>907</v>
      </c>
      <c r="G4128">
        <v>2021</v>
      </c>
      <c r="H4128">
        <v>1</v>
      </c>
      <c r="I4128" t="s">
        <v>858</v>
      </c>
      <c r="J4128" s="29">
        <v>44224</v>
      </c>
      <c r="K4128" t="s">
        <v>744</v>
      </c>
      <c r="L4128" t="s">
        <v>745</v>
      </c>
      <c r="M4128" t="s">
        <v>910</v>
      </c>
      <c r="N4128" t="s">
        <v>911</v>
      </c>
      <c r="O4128" t="s">
        <v>912</v>
      </c>
      <c r="P4128" t="s">
        <v>673</v>
      </c>
      <c r="Q4128" t="s">
        <v>749</v>
      </c>
      <c r="R4128" t="s">
        <v>376</v>
      </c>
      <c r="S4128" t="s">
        <v>1042</v>
      </c>
      <c r="T4128" t="s">
        <v>751</v>
      </c>
      <c r="U4128" t="s">
        <v>752</v>
      </c>
      <c r="V4128" t="s">
        <v>753</v>
      </c>
      <c r="W4128" t="s">
        <v>411</v>
      </c>
      <c r="X4128" t="s">
        <v>1204</v>
      </c>
      <c r="Y4128" t="s">
        <v>755</v>
      </c>
      <c r="Z4128" t="s">
        <v>380</v>
      </c>
      <c r="AA4128" t="s">
        <v>1175</v>
      </c>
      <c r="AB4128" t="s">
        <v>1176</v>
      </c>
      <c r="AC4128" t="s">
        <v>758</v>
      </c>
      <c r="AD4128" t="s">
        <v>1176</v>
      </c>
      <c r="AE4128" t="s">
        <v>768</v>
      </c>
      <c r="AF4128" t="s">
        <v>882</v>
      </c>
      <c r="AG4128" t="s">
        <v>761</v>
      </c>
      <c r="AH4128" t="s">
        <v>762</v>
      </c>
      <c r="AI4128" t="s">
        <v>883</v>
      </c>
      <c r="AJ4128">
        <v>15.96</v>
      </c>
      <c r="AK4128">
        <v>0</v>
      </c>
      <c r="AL4128">
        <v>0</v>
      </c>
      <c r="AM4128" t="s">
        <v>764</v>
      </c>
      <c r="AN4128" t="s">
        <v>764</v>
      </c>
      <c r="AO4128" t="s">
        <v>764</v>
      </c>
    </row>
    <row r="4129" spans="1:41" x14ac:dyDescent="0.35">
      <c r="A4129">
        <v>1025004</v>
      </c>
      <c r="B4129" t="s">
        <v>740</v>
      </c>
      <c r="C4129" t="s">
        <v>741</v>
      </c>
      <c r="D4129" t="s">
        <v>408</v>
      </c>
      <c r="E4129" t="s">
        <v>410</v>
      </c>
      <c r="F4129" t="s">
        <v>907</v>
      </c>
      <c r="G4129">
        <v>2021</v>
      </c>
      <c r="H4129">
        <v>1</v>
      </c>
      <c r="I4129" t="s">
        <v>858</v>
      </c>
      <c r="J4129" s="29">
        <v>44223</v>
      </c>
      <c r="K4129" t="s">
        <v>744</v>
      </c>
      <c r="L4129" t="s">
        <v>769</v>
      </c>
      <c r="M4129" t="s">
        <v>918</v>
      </c>
      <c r="N4129" t="s">
        <v>919</v>
      </c>
      <c r="O4129" t="s">
        <v>920</v>
      </c>
      <c r="P4129" t="s">
        <v>673</v>
      </c>
      <c r="Q4129" t="s">
        <v>749</v>
      </c>
      <c r="R4129" t="s">
        <v>376</v>
      </c>
      <c r="S4129" t="s">
        <v>1042</v>
      </c>
      <c r="T4129" t="s">
        <v>751</v>
      </c>
      <c r="U4129" t="s">
        <v>752</v>
      </c>
      <c r="V4129" t="s">
        <v>753</v>
      </c>
      <c r="W4129" t="s">
        <v>411</v>
      </c>
      <c r="X4129" t="s">
        <v>1204</v>
      </c>
      <c r="Y4129" t="s">
        <v>755</v>
      </c>
      <c r="Z4129" t="s">
        <v>380</v>
      </c>
      <c r="AA4129" t="s">
        <v>1175</v>
      </c>
      <c r="AB4129" t="s">
        <v>1176</v>
      </c>
      <c r="AC4129" t="s">
        <v>758</v>
      </c>
      <c r="AD4129" t="s">
        <v>1176</v>
      </c>
      <c r="AE4129" t="s">
        <v>768</v>
      </c>
      <c r="AF4129" t="s">
        <v>882</v>
      </c>
      <c r="AG4129" t="s">
        <v>761</v>
      </c>
      <c r="AH4129" t="s">
        <v>762</v>
      </c>
      <c r="AI4129" t="s">
        <v>883</v>
      </c>
      <c r="AJ4129">
        <v>-202.79</v>
      </c>
      <c r="AK4129">
        <v>0</v>
      </c>
      <c r="AL4129">
        <v>0</v>
      </c>
      <c r="AM4129" t="s">
        <v>764</v>
      </c>
      <c r="AN4129" t="s">
        <v>764</v>
      </c>
      <c r="AO4129" t="s">
        <v>764</v>
      </c>
    </row>
    <row r="4130" spans="1:41" x14ac:dyDescent="0.35">
      <c r="A4130">
        <v>1243465</v>
      </c>
      <c r="B4130" t="s">
        <v>740</v>
      </c>
      <c r="C4130" t="s">
        <v>741</v>
      </c>
      <c r="D4130" t="s">
        <v>408</v>
      </c>
      <c r="E4130" t="s">
        <v>462</v>
      </c>
      <c r="F4130" t="s">
        <v>907</v>
      </c>
      <c r="G4130">
        <v>2021</v>
      </c>
      <c r="H4130">
        <v>1</v>
      </c>
      <c r="I4130" t="s">
        <v>858</v>
      </c>
      <c r="J4130" s="29">
        <v>44224</v>
      </c>
      <c r="K4130" t="s">
        <v>744</v>
      </c>
      <c r="L4130" t="s">
        <v>745</v>
      </c>
      <c r="M4130" t="s">
        <v>910</v>
      </c>
      <c r="N4130" t="s">
        <v>911</v>
      </c>
      <c r="O4130" t="s">
        <v>912</v>
      </c>
      <c r="P4130" t="s">
        <v>673</v>
      </c>
      <c r="Q4130" t="s">
        <v>749</v>
      </c>
      <c r="R4130" t="s">
        <v>376</v>
      </c>
      <c r="S4130" t="s">
        <v>1042</v>
      </c>
      <c r="T4130" t="s">
        <v>751</v>
      </c>
      <c r="U4130" t="s">
        <v>752</v>
      </c>
      <c r="V4130" t="s">
        <v>753</v>
      </c>
      <c r="W4130" t="s">
        <v>463</v>
      </c>
      <c r="X4130" t="s">
        <v>1202</v>
      </c>
      <c r="Y4130" t="s">
        <v>755</v>
      </c>
      <c r="Z4130" t="s">
        <v>380</v>
      </c>
      <c r="AA4130" t="s">
        <v>1175</v>
      </c>
      <c r="AB4130" t="s">
        <v>1176</v>
      </c>
      <c r="AC4130" t="s">
        <v>758</v>
      </c>
      <c r="AD4130" t="s">
        <v>1176</v>
      </c>
      <c r="AE4130" t="s">
        <v>768</v>
      </c>
      <c r="AF4130" t="s">
        <v>882</v>
      </c>
      <c r="AG4130" t="s">
        <v>761</v>
      </c>
      <c r="AH4130" t="s">
        <v>762</v>
      </c>
      <c r="AI4130" t="s">
        <v>883</v>
      </c>
      <c r="AJ4130">
        <v>115.17</v>
      </c>
      <c r="AK4130">
        <v>0</v>
      </c>
      <c r="AL4130">
        <v>0</v>
      </c>
      <c r="AM4130" t="s">
        <v>764</v>
      </c>
      <c r="AN4130" t="s">
        <v>764</v>
      </c>
      <c r="AO4130" t="s">
        <v>764</v>
      </c>
    </row>
    <row r="4131" spans="1:41" x14ac:dyDescent="0.35">
      <c r="A4131">
        <v>1243465</v>
      </c>
      <c r="B4131" t="s">
        <v>740</v>
      </c>
      <c r="C4131" t="s">
        <v>741</v>
      </c>
      <c r="D4131" t="s">
        <v>408</v>
      </c>
      <c r="E4131" t="s">
        <v>462</v>
      </c>
      <c r="F4131" t="s">
        <v>907</v>
      </c>
      <c r="G4131">
        <v>2021</v>
      </c>
      <c r="H4131">
        <v>1</v>
      </c>
      <c r="I4131" t="s">
        <v>858</v>
      </c>
      <c r="J4131" s="29">
        <v>44223</v>
      </c>
      <c r="K4131" t="s">
        <v>744</v>
      </c>
      <c r="L4131" t="s">
        <v>769</v>
      </c>
      <c r="M4131" t="s">
        <v>918</v>
      </c>
      <c r="N4131" t="s">
        <v>919</v>
      </c>
      <c r="O4131" t="s">
        <v>920</v>
      </c>
      <c r="P4131" t="s">
        <v>673</v>
      </c>
      <c r="Q4131" t="s">
        <v>749</v>
      </c>
      <c r="R4131" t="s">
        <v>376</v>
      </c>
      <c r="S4131" t="s">
        <v>1042</v>
      </c>
      <c r="T4131" t="s">
        <v>751</v>
      </c>
      <c r="U4131" t="s">
        <v>752</v>
      </c>
      <c r="V4131" t="s">
        <v>753</v>
      </c>
      <c r="W4131" t="s">
        <v>463</v>
      </c>
      <c r="X4131" t="s">
        <v>1202</v>
      </c>
      <c r="Y4131" t="s">
        <v>755</v>
      </c>
      <c r="Z4131" t="s">
        <v>380</v>
      </c>
      <c r="AA4131" t="s">
        <v>1175</v>
      </c>
      <c r="AB4131" t="s">
        <v>1176</v>
      </c>
      <c r="AC4131" t="s">
        <v>758</v>
      </c>
      <c r="AD4131" t="s">
        <v>1176</v>
      </c>
      <c r="AE4131" t="s">
        <v>768</v>
      </c>
      <c r="AF4131" t="s">
        <v>882</v>
      </c>
      <c r="AG4131" t="s">
        <v>761</v>
      </c>
      <c r="AH4131" t="s">
        <v>762</v>
      </c>
      <c r="AI4131" t="s">
        <v>883</v>
      </c>
      <c r="AJ4131">
        <v>-443.85</v>
      </c>
      <c r="AK4131">
        <v>0</v>
      </c>
      <c r="AL4131">
        <v>0</v>
      </c>
      <c r="AM4131" t="s">
        <v>764</v>
      </c>
      <c r="AN4131" t="s">
        <v>764</v>
      </c>
      <c r="AO4131" t="s">
        <v>764</v>
      </c>
    </row>
    <row r="4132" spans="1:41" x14ac:dyDescent="0.35">
      <c r="A4132">
        <v>1720208</v>
      </c>
      <c r="B4132" t="s">
        <v>740</v>
      </c>
      <c r="C4132" t="s">
        <v>741</v>
      </c>
      <c r="D4132" t="s">
        <v>408</v>
      </c>
      <c r="E4132" t="s">
        <v>436</v>
      </c>
      <c r="F4132" t="s">
        <v>907</v>
      </c>
      <c r="G4132">
        <v>2021</v>
      </c>
      <c r="H4132">
        <v>1</v>
      </c>
      <c r="I4132" t="s">
        <v>858</v>
      </c>
      <c r="J4132" s="29">
        <v>44226</v>
      </c>
      <c r="K4132" t="s">
        <v>744</v>
      </c>
      <c r="L4132" t="s">
        <v>847</v>
      </c>
      <c r="M4132" t="s">
        <v>908</v>
      </c>
      <c r="N4132" t="s">
        <v>909</v>
      </c>
      <c r="O4132" t="s">
        <v>872</v>
      </c>
      <c r="P4132" t="s">
        <v>673</v>
      </c>
      <c r="Q4132" t="s">
        <v>749</v>
      </c>
      <c r="R4132" t="s">
        <v>376</v>
      </c>
      <c r="S4132" t="s">
        <v>1042</v>
      </c>
      <c r="T4132" t="s">
        <v>751</v>
      </c>
      <c r="U4132" t="s">
        <v>752</v>
      </c>
      <c r="V4132" t="s">
        <v>753</v>
      </c>
      <c r="W4132" t="s">
        <v>437</v>
      </c>
      <c r="X4132" t="s">
        <v>1184</v>
      </c>
      <c r="Y4132" t="s">
        <v>755</v>
      </c>
      <c r="Z4132" t="s">
        <v>380</v>
      </c>
      <c r="AA4132" t="s">
        <v>1175</v>
      </c>
      <c r="AB4132" t="s">
        <v>1176</v>
      </c>
      <c r="AC4132" t="s">
        <v>758</v>
      </c>
      <c r="AD4132" t="s">
        <v>1176</v>
      </c>
      <c r="AE4132" t="s">
        <v>768</v>
      </c>
      <c r="AF4132" t="s">
        <v>882</v>
      </c>
      <c r="AG4132" t="s">
        <v>761</v>
      </c>
      <c r="AH4132" t="s">
        <v>762</v>
      </c>
      <c r="AI4132" t="s">
        <v>883</v>
      </c>
      <c r="AJ4132">
        <v>1416.57</v>
      </c>
      <c r="AK4132">
        <v>0</v>
      </c>
      <c r="AL4132">
        <v>0</v>
      </c>
      <c r="AM4132" t="s">
        <v>764</v>
      </c>
      <c r="AN4132" t="s">
        <v>764</v>
      </c>
      <c r="AO4132" t="s">
        <v>764</v>
      </c>
    </row>
    <row r="4133" spans="1:41" x14ac:dyDescent="0.35">
      <c r="A4133">
        <v>1720207</v>
      </c>
      <c r="B4133" t="s">
        <v>740</v>
      </c>
      <c r="C4133" t="s">
        <v>741</v>
      </c>
      <c r="D4133" t="s">
        <v>408</v>
      </c>
      <c r="E4133" t="s">
        <v>430</v>
      </c>
      <c r="F4133" t="s">
        <v>907</v>
      </c>
      <c r="G4133">
        <v>2021</v>
      </c>
      <c r="H4133">
        <v>1</v>
      </c>
      <c r="I4133" t="s">
        <v>858</v>
      </c>
      <c r="J4133" s="29">
        <v>44226</v>
      </c>
      <c r="K4133" t="s">
        <v>744</v>
      </c>
      <c r="L4133" t="s">
        <v>847</v>
      </c>
      <c r="M4133" t="s">
        <v>908</v>
      </c>
      <c r="N4133" t="s">
        <v>909</v>
      </c>
      <c r="O4133" t="s">
        <v>872</v>
      </c>
      <c r="P4133" t="s">
        <v>673</v>
      </c>
      <c r="Q4133" t="s">
        <v>749</v>
      </c>
      <c r="R4133" t="s">
        <v>376</v>
      </c>
      <c r="S4133" t="s">
        <v>1042</v>
      </c>
      <c r="T4133" t="s">
        <v>751</v>
      </c>
      <c r="U4133" t="s">
        <v>752</v>
      </c>
      <c r="V4133" t="s">
        <v>753</v>
      </c>
      <c r="W4133" t="s">
        <v>431</v>
      </c>
      <c r="X4133" t="s">
        <v>1185</v>
      </c>
      <c r="Y4133" t="s">
        <v>755</v>
      </c>
      <c r="Z4133" t="s">
        <v>380</v>
      </c>
      <c r="AA4133" t="s">
        <v>1175</v>
      </c>
      <c r="AB4133" t="s">
        <v>1176</v>
      </c>
      <c r="AC4133" t="s">
        <v>758</v>
      </c>
      <c r="AD4133" t="s">
        <v>1176</v>
      </c>
      <c r="AE4133" t="s">
        <v>768</v>
      </c>
      <c r="AF4133" t="s">
        <v>882</v>
      </c>
      <c r="AG4133" t="s">
        <v>761</v>
      </c>
      <c r="AH4133" t="s">
        <v>762</v>
      </c>
      <c r="AI4133" t="s">
        <v>883</v>
      </c>
      <c r="AJ4133">
        <v>168.98</v>
      </c>
      <c r="AK4133">
        <v>0</v>
      </c>
      <c r="AL4133">
        <v>0</v>
      </c>
      <c r="AM4133" t="s">
        <v>764</v>
      </c>
      <c r="AN4133" t="s">
        <v>764</v>
      </c>
      <c r="AO4133" t="s">
        <v>764</v>
      </c>
    </row>
  </sheetData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D4C8D-4D8F-45C7-93CA-BED75798773B}">
  <dimension ref="B2:T117"/>
  <sheetViews>
    <sheetView topLeftCell="J5" workbookViewId="0">
      <selection activeCell="N2" sqref="N2:T26"/>
    </sheetView>
  </sheetViews>
  <sheetFormatPr defaultRowHeight="14.5" x14ac:dyDescent="0.35"/>
  <cols>
    <col min="3" max="3" width="7.453125" bestFit="1" customWidth="1"/>
    <col min="4" max="4" width="7.453125" customWidth="1"/>
    <col min="5" max="5" width="7" bestFit="1" customWidth="1"/>
    <col min="6" max="6" width="16.81640625" bestFit="1" customWidth="1"/>
    <col min="7" max="7" width="8.1796875" customWidth="1"/>
    <col min="8" max="8" width="13.26953125" bestFit="1" customWidth="1"/>
    <col min="9" max="9" width="13.26953125" style="91" customWidth="1"/>
    <col min="10" max="10" width="13.26953125" bestFit="1" customWidth="1"/>
    <col min="11" max="11" width="13.26953125" style="91" customWidth="1"/>
    <col min="12" max="13" width="12.453125" bestFit="1" customWidth="1"/>
    <col min="14" max="14" width="18" bestFit="1" customWidth="1"/>
    <col min="15" max="15" width="21.453125" bestFit="1" customWidth="1"/>
    <col min="16" max="16" width="5.54296875" bestFit="1" customWidth="1"/>
    <col min="17" max="17" width="4" bestFit="1" customWidth="1"/>
    <col min="18" max="18" width="14.26953125" bestFit="1" customWidth="1"/>
    <col min="19" max="19" width="13.26953125" bestFit="1" customWidth="1"/>
    <col min="20" max="20" width="14.26953125" bestFit="1" customWidth="1"/>
  </cols>
  <sheetData>
    <row r="2" spans="2:20" x14ac:dyDescent="0.35">
      <c r="B2" s="1" t="s">
        <v>23</v>
      </c>
      <c r="C2" s="1" t="s">
        <v>217</v>
      </c>
      <c r="D2" s="1" t="s">
        <v>1207</v>
      </c>
      <c r="E2" s="1" t="s">
        <v>218</v>
      </c>
      <c r="F2" s="1" t="s">
        <v>219</v>
      </c>
      <c r="G2" s="133" t="s">
        <v>220</v>
      </c>
      <c r="H2" s="207" t="s">
        <v>292</v>
      </c>
      <c r="I2" s="209" t="s">
        <v>1208</v>
      </c>
      <c r="J2" s="207" t="s">
        <v>293</v>
      </c>
      <c r="K2" s="209" t="s">
        <v>1209</v>
      </c>
      <c r="L2" s="13" t="s">
        <v>13</v>
      </c>
      <c r="N2" s="124" t="s">
        <v>23</v>
      </c>
      <c r="O2" s="124" t="s">
        <v>219</v>
      </c>
      <c r="P2" s="194" t="s">
        <v>15</v>
      </c>
      <c r="Q2" s="124" t="s">
        <v>288</v>
      </c>
      <c r="R2" s="124" t="s">
        <v>289</v>
      </c>
      <c r="S2" s="124" t="s">
        <v>290</v>
      </c>
      <c r="T2" s="124" t="s">
        <v>291</v>
      </c>
    </row>
    <row r="3" spans="2:20" x14ac:dyDescent="0.35">
      <c r="B3" s="1" t="s">
        <v>227</v>
      </c>
      <c r="C3" s="1" t="s">
        <v>228</v>
      </c>
      <c r="D3" s="211" t="s">
        <v>21</v>
      </c>
      <c r="E3" s="5" t="s">
        <v>229</v>
      </c>
      <c r="F3" s="92" t="s">
        <v>230</v>
      </c>
      <c r="G3" s="134">
        <v>8</v>
      </c>
      <c r="H3" s="208">
        <v>11185.419718309859</v>
      </c>
      <c r="I3" s="210">
        <v>0.73308270676691734</v>
      </c>
      <c r="J3" s="208">
        <v>4072.6399999999994</v>
      </c>
      <c r="K3" s="210">
        <v>0.26691729323308266</v>
      </c>
      <c r="L3" s="96">
        <v>15258.059718309858</v>
      </c>
      <c r="N3" t="s">
        <v>227</v>
      </c>
      <c r="O3" t="s">
        <v>230</v>
      </c>
      <c r="Q3" s="218">
        <v>40</v>
      </c>
      <c r="R3" s="32">
        <v>45636.850816901409</v>
      </c>
      <c r="S3" s="32">
        <v>17440.452799999999</v>
      </c>
      <c r="T3" s="32">
        <v>63077.303616901416</v>
      </c>
    </row>
    <row r="4" spans="2:20" x14ac:dyDescent="0.35">
      <c r="B4" s="1" t="s">
        <v>227</v>
      </c>
      <c r="C4" s="1" t="s">
        <v>228</v>
      </c>
      <c r="D4" s="211" t="s">
        <v>21</v>
      </c>
      <c r="E4" s="3" t="s">
        <v>231</v>
      </c>
      <c r="F4" s="92" t="s">
        <v>232</v>
      </c>
      <c r="G4" s="134">
        <v>28</v>
      </c>
      <c r="H4" s="208">
        <v>41961.714929577473</v>
      </c>
      <c r="I4" s="210">
        <v>0.68722466960352424</v>
      </c>
      <c r="J4" s="208">
        <v>19097.960000000003</v>
      </c>
      <c r="K4" s="210">
        <v>0.31277533039647576</v>
      </c>
      <c r="L4" s="96">
        <v>61059.674929577479</v>
      </c>
      <c r="O4" t="s">
        <v>242</v>
      </c>
      <c r="Q4" s="218">
        <v>27</v>
      </c>
      <c r="R4" s="32">
        <v>34047.341295774655</v>
      </c>
      <c r="S4" s="32">
        <v>12934.598666666669</v>
      </c>
      <c r="T4" s="32">
        <v>46981.93996244132</v>
      </c>
    </row>
    <row r="5" spans="2:20" x14ac:dyDescent="0.35">
      <c r="B5" s="1" t="s">
        <v>227</v>
      </c>
      <c r="C5" s="1" t="s">
        <v>228</v>
      </c>
      <c r="D5" s="211" t="s">
        <v>21</v>
      </c>
      <c r="E5" s="5" t="s">
        <v>231</v>
      </c>
      <c r="F5" s="92" t="s">
        <v>233</v>
      </c>
      <c r="G5" s="134">
        <v>5</v>
      </c>
      <c r="H5" s="208">
        <v>7493.1633802816923</v>
      </c>
      <c r="I5" s="210">
        <v>0.68722466960352424</v>
      </c>
      <c r="J5" s="208">
        <v>3410.3500000000004</v>
      </c>
      <c r="K5" s="210">
        <v>0.31277533039647576</v>
      </c>
      <c r="L5" s="96">
        <v>10903.513380281693</v>
      </c>
      <c r="O5" t="s">
        <v>254</v>
      </c>
      <c r="Q5" s="218">
        <v>12</v>
      </c>
      <c r="R5" s="32">
        <v>10814.352845070422</v>
      </c>
      <c r="S5" s="32">
        <v>5349.0255000000016</v>
      </c>
      <c r="T5" s="32">
        <v>16163.378345070425</v>
      </c>
    </row>
    <row r="6" spans="2:20" x14ac:dyDescent="0.35">
      <c r="B6" s="1" t="s">
        <v>227</v>
      </c>
      <c r="C6" s="1" t="s">
        <v>228</v>
      </c>
      <c r="D6" s="211" t="s">
        <v>21</v>
      </c>
      <c r="E6" s="7" t="s">
        <v>234</v>
      </c>
      <c r="F6" s="92" t="s">
        <v>235</v>
      </c>
      <c r="G6" s="134">
        <v>41</v>
      </c>
      <c r="H6" s="208">
        <v>61443.939718309877</v>
      </c>
      <c r="I6" s="210">
        <v>0.68722466960352424</v>
      </c>
      <c r="J6" s="208">
        <v>27964.870000000003</v>
      </c>
      <c r="K6" s="210">
        <v>0.3127753303964757</v>
      </c>
      <c r="L6" s="96">
        <v>89408.809718309887</v>
      </c>
      <c r="O6" t="s">
        <v>238</v>
      </c>
      <c r="Q6" s="218">
        <v>37</v>
      </c>
      <c r="R6" s="32">
        <v>42538.368709859162</v>
      </c>
      <c r="S6" s="32">
        <v>20620.438175000003</v>
      </c>
      <c r="T6" s="32">
        <v>63158.806884859172</v>
      </c>
    </row>
    <row r="7" spans="2:20" x14ac:dyDescent="0.35">
      <c r="B7" s="1" t="s">
        <v>227</v>
      </c>
      <c r="C7" s="1" t="s">
        <v>228</v>
      </c>
      <c r="D7" s="211" t="s">
        <v>21</v>
      </c>
      <c r="E7" s="3" t="s">
        <v>234</v>
      </c>
      <c r="F7" s="92" t="s">
        <v>236</v>
      </c>
      <c r="G7" s="134">
        <v>11</v>
      </c>
      <c r="H7" s="208">
        <v>16484.959436619723</v>
      </c>
      <c r="I7" s="210">
        <v>0.6467661691542288</v>
      </c>
      <c r="J7" s="208">
        <v>9003.3240000000005</v>
      </c>
      <c r="K7" s="210">
        <v>0.35323383084577104</v>
      </c>
      <c r="L7" s="96">
        <v>25488.283436619728</v>
      </c>
      <c r="O7" t="s">
        <v>248</v>
      </c>
      <c r="Q7" s="218">
        <v>27</v>
      </c>
      <c r="R7" s="32">
        <v>28535.38091830986</v>
      </c>
      <c r="S7" s="32">
        <v>10750.443232</v>
      </c>
      <c r="T7" s="32">
        <v>39285.824150309862</v>
      </c>
    </row>
    <row r="8" spans="2:20" x14ac:dyDescent="0.35">
      <c r="B8" s="1" t="s">
        <v>227</v>
      </c>
      <c r="C8" s="1" t="s">
        <v>228</v>
      </c>
      <c r="D8" s="211" t="s">
        <v>21</v>
      </c>
      <c r="E8" s="5" t="s">
        <v>234</v>
      </c>
      <c r="F8" s="92" t="s">
        <v>237</v>
      </c>
      <c r="G8" s="134">
        <v>4</v>
      </c>
      <c r="H8" s="208">
        <v>5994.5307042253535</v>
      </c>
      <c r="I8" s="210">
        <v>0.64676616915422891</v>
      </c>
      <c r="J8" s="208">
        <v>3273.9360000000006</v>
      </c>
      <c r="K8" s="210">
        <v>0.35323383084577115</v>
      </c>
      <c r="L8" s="96">
        <v>9268.4667042253532</v>
      </c>
      <c r="O8" t="s">
        <v>250</v>
      </c>
      <c r="Q8" s="218">
        <v>53</v>
      </c>
      <c r="R8" s="32">
        <v>59132.065346478892</v>
      </c>
      <c r="S8" s="32">
        <v>34697.327600000004</v>
      </c>
      <c r="T8" s="32">
        <v>93829.392946478882</v>
      </c>
    </row>
    <row r="9" spans="2:20" x14ac:dyDescent="0.35">
      <c r="B9" s="1" t="s">
        <v>227</v>
      </c>
      <c r="C9" s="1" t="s">
        <v>228</v>
      </c>
      <c r="D9" s="211" t="s">
        <v>21</v>
      </c>
      <c r="E9" s="3" t="s">
        <v>234</v>
      </c>
      <c r="F9" s="92" t="s">
        <v>238</v>
      </c>
      <c r="G9" s="134">
        <v>12</v>
      </c>
      <c r="H9" s="208">
        <v>17983.592112676059</v>
      </c>
      <c r="I9" s="210">
        <v>0.68722466960352413</v>
      </c>
      <c r="J9" s="208">
        <v>8184.8400000000011</v>
      </c>
      <c r="K9" s="210">
        <v>0.31277533039647576</v>
      </c>
      <c r="L9" s="96">
        <v>26168.432112676062</v>
      </c>
      <c r="O9" t="s">
        <v>236</v>
      </c>
      <c r="Q9" s="218">
        <v>31</v>
      </c>
      <c r="R9" s="32">
        <v>37756.70570704226</v>
      </c>
      <c r="S9" s="32">
        <v>21813.918720000005</v>
      </c>
      <c r="T9" s="32">
        <v>59570.624427042276</v>
      </c>
    </row>
    <row r="10" spans="2:20" x14ac:dyDescent="0.35">
      <c r="B10" s="1" t="s">
        <v>227</v>
      </c>
      <c r="C10" s="1" t="s">
        <v>228</v>
      </c>
      <c r="D10" s="211" t="s">
        <v>21</v>
      </c>
      <c r="E10" s="3" t="s">
        <v>234</v>
      </c>
      <c r="F10" s="92" t="s">
        <v>239</v>
      </c>
      <c r="G10" s="134">
        <v>19</v>
      </c>
      <c r="H10" s="208">
        <v>28474.02084507043</v>
      </c>
      <c r="I10" s="210">
        <v>0.68722466960352413</v>
      </c>
      <c r="J10" s="208">
        <v>12959.330000000002</v>
      </c>
      <c r="K10" s="210">
        <v>0.3127753303964757</v>
      </c>
      <c r="L10" s="96">
        <v>41433.350845070439</v>
      </c>
      <c r="O10" t="s">
        <v>252</v>
      </c>
      <c r="Q10" s="218">
        <v>17</v>
      </c>
      <c r="R10" s="32">
        <v>17687.875436619721</v>
      </c>
      <c r="S10" s="32">
        <v>10219.161600000001</v>
      </c>
      <c r="T10" s="32">
        <v>27907.037036619728</v>
      </c>
    </row>
    <row r="11" spans="2:20" x14ac:dyDescent="0.35">
      <c r="B11" s="1" t="s">
        <v>227</v>
      </c>
      <c r="C11" s="1" t="s">
        <v>228</v>
      </c>
      <c r="D11" s="211" t="s">
        <v>21</v>
      </c>
      <c r="E11" s="3" t="s">
        <v>240</v>
      </c>
      <c r="F11" s="92" t="s">
        <v>241</v>
      </c>
      <c r="G11" s="134">
        <v>25</v>
      </c>
      <c r="H11" s="208">
        <v>36504.732394366205</v>
      </c>
      <c r="I11" s="210">
        <v>0.73308270676691722</v>
      </c>
      <c r="J11" s="208">
        <v>13291.466666666667</v>
      </c>
      <c r="K11" s="210">
        <v>0.26691729323308261</v>
      </c>
      <c r="L11" s="96">
        <v>49796.199061032879</v>
      </c>
      <c r="O11" t="s">
        <v>244</v>
      </c>
      <c r="Q11" s="218">
        <v>60</v>
      </c>
      <c r="R11" s="32">
        <v>72834.065126760572</v>
      </c>
      <c r="S11" s="32">
        <v>27774.292557575762</v>
      </c>
      <c r="T11" s="32">
        <v>100608.35768433636</v>
      </c>
    </row>
    <row r="12" spans="2:20" x14ac:dyDescent="0.35">
      <c r="B12" s="1" t="s">
        <v>227</v>
      </c>
      <c r="C12" s="1" t="s">
        <v>228</v>
      </c>
      <c r="D12" s="211" t="s">
        <v>21</v>
      </c>
      <c r="E12" s="3" t="s">
        <v>240</v>
      </c>
      <c r="F12" s="92" t="s">
        <v>242</v>
      </c>
      <c r="G12" s="134">
        <v>10</v>
      </c>
      <c r="H12" s="208">
        <v>14601.892957746481</v>
      </c>
      <c r="I12" s="210">
        <v>0.73308270676691734</v>
      </c>
      <c r="J12" s="208">
        <v>5316.586666666667</v>
      </c>
      <c r="K12" s="210">
        <v>0.26691729323308272</v>
      </c>
      <c r="L12" s="96">
        <v>19918.479624413147</v>
      </c>
      <c r="O12" t="s">
        <v>256</v>
      </c>
      <c r="Q12" s="218">
        <v>38</v>
      </c>
      <c r="R12" s="32">
        <v>36618.828523943666</v>
      </c>
      <c r="S12" s="32">
        <v>18401.756720000005</v>
      </c>
      <c r="T12" s="32">
        <v>55020.585243943679</v>
      </c>
    </row>
    <row r="13" spans="2:20" x14ac:dyDescent="0.35">
      <c r="B13" s="1" t="s">
        <v>227</v>
      </c>
      <c r="C13" s="1" t="s">
        <v>228</v>
      </c>
      <c r="D13" s="211" t="s">
        <v>21</v>
      </c>
      <c r="E13" s="10" t="s">
        <v>240</v>
      </c>
      <c r="F13" s="92" t="s">
        <v>243</v>
      </c>
      <c r="G13" s="134">
        <v>5</v>
      </c>
      <c r="H13" s="208">
        <v>7300.9464788732403</v>
      </c>
      <c r="I13" s="210">
        <v>0.73308270676691734</v>
      </c>
      <c r="J13" s="208">
        <v>2658.2933333333335</v>
      </c>
      <c r="K13" s="210">
        <v>0.26691729323308272</v>
      </c>
      <c r="L13" s="96">
        <v>9959.2398122065733</v>
      </c>
      <c r="O13" t="s">
        <v>243</v>
      </c>
      <c r="Q13" s="218">
        <v>23</v>
      </c>
      <c r="R13" s="32">
        <v>25213.196056338034</v>
      </c>
      <c r="S13" s="32">
        <v>9498.8405333333358</v>
      </c>
      <c r="T13" s="32">
        <v>34712.03658967137</v>
      </c>
    </row>
    <row r="14" spans="2:20" x14ac:dyDescent="0.35">
      <c r="B14" s="1" t="s">
        <v>227</v>
      </c>
      <c r="C14" s="1" t="s">
        <v>228</v>
      </c>
      <c r="D14" s="211" t="s">
        <v>21</v>
      </c>
      <c r="E14" s="10" t="s">
        <v>240</v>
      </c>
      <c r="F14" s="92" t="s">
        <v>244</v>
      </c>
      <c r="G14" s="134">
        <v>25</v>
      </c>
      <c r="H14" s="208">
        <v>36504.732394366205</v>
      </c>
      <c r="I14" s="210">
        <v>0.73308270676691722</v>
      </c>
      <c r="J14" s="208">
        <v>13291.466666666667</v>
      </c>
      <c r="K14" s="210">
        <v>0.26691729323308261</v>
      </c>
      <c r="L14" s="96">
        <v>49796.199061032879</v>
      </c>
      <c r="O14" t="s">
        <v>253</v>
      </c>
      <c r="Q14" s="218">
        <v>11</v>
      </c>
      <c r="R14" s="32">
        <v>10646.32985915493</v>
      </c>
      <c r="S14" s="32">
        <v>5265.9175000000014</v>
      </c>
      <c r="T14" s="32">
        <v>15912.247359154933</v>
      </c>
    </row>
    <row r="15" spans="2:20" x14ac:dyDescent="0.35">
      <c r="B15" s="1" t="s">
        <v>227</v>
      </c>
      <c r="C15" s="1" t="s">
        <v>228</v>
      </c>
      <c r="D15" s="211" t="s">
        <v>21</v>
      </c>
      <c r="E15" s="10" t="s">
        <v>240</v>
      </c>
      <c r="F15" s="92" t="s">
        <v>245</v>
      </c>
      <c r="G15" s="134">
        <v>14</v>
      </c>
      <c r="H15" s="208">
        <v>20442.650140845075</v>
      </c>
      <c r="I15" s="210">
        <v>0.68722466960352435</v>
      </c>
      <c r="J15" s="208">
        <v>9304.0266666666666</v>
      </c>
      <c r="K15" s="210">
        <v>0.31277533039647576</v>
      </c>
      <c r="L15" s="96">
        <v>29746.67680751174</v>
      </c>
      <c r="O15" t="s">
        <v>249</v>
      </c>
      <c r="Q15" s="218">
        <v>24</v>
      </c>
      <c r="R15" s="32">
        <v>24566.068287323946</v>
      </c>
      <c r="S15" s="32">
        <v>9332.6592333333338</v>
      </c>
      <c r="T15" s="32">
        <v>33898.727520657281</v>
      </c>
    </row>
    <row r="16" spans="2:20" x14ac:dyDescent="0.35">
      <c r="B16" s="1" t="s">
        <v>227</v>
      </c>
      <c r="C16" s="1" t="s">
        <v>228</v>
      </c>
      <c r="D16" s="211" t="s">
        <v>21</v>
      </c>
      <c r="E16" s="11" t="s">
        <v>240</v>
      </c>
      <c r="F16" s="92" t="s">
        <v>246</v>
      </c>
      <c r="G16" s="134">
        <v>5</v>
      </c>
      <c r="H16" s="208">
        <v>7300.9464788732403</v>
      </c>
      <c r="I16" s="210">
        <v>0.68722466960352446</v>
      </c>
      <c r="J16" s="208">
        <v>3322.8666666666668</v>
      </c>
      <c r="K16" s="210">
        <v>0.31277533039647587</v>
      </c>
      <c r="L16" s="96">
        <v>10623.813145539903</v>
      </c>
      <c r="O16" t="s">
        <v>237</v>
      </c>
      <c r="Q16" s="218">
        <v>14</v>
      </c>
      <c r="R16" s="32">
        <v>16158.334546478876</v>
      </c>
      <c r="S16" s="32">
        <v>9335.4700800000028</v>
      </c>
      <c r="T16" s="32">
        <v>25493.804626478875</v>
      </c>
    </row>
    <row r="17" spans="2:20" x14ac:dyDescent="0.35">
      <c r="B17" s="1" t="s">
        <v>227</v>
      </c>
      <c r="C17" s="1" t="s">
        <v>228</v>
      </c>
      <c r="D17" s="211" t="s">
        <v>21</v>
      </c>
      <c r="E17" s="7" t="s">
        <v>247</v>
      </c>
      <c r="F17" s="92" t="s">
        <v>248</v>
      </c>
      <c r="G17" s="134">
        <v>12</v>
      </c>
      <c r="H17" s="208">
        <v>14384.254647887326</v>
      </c>
      <c r="I17" s="210">
        <v>0.73308270676691745</v>
      </c>
      <c r="J17" s="208">
        <v>5237.3440000000001</v>
      </c>
      <c r="K17" s="210">
        <v>0.26691729323308272</v>
      </c>
      <c r="L17" s="96">
        <v>19621.598647887324</v>
      </c>
      <c r="O17" t="s">
        <v>255</v>
      </c>
      <c r="Q17" s="218">
        <v>8</v>
      </c>
      <c r="R17" s="32">
        <v>6842.0980394366197</v>
      </c>
      <c r="S17" s="32">
        <v>2707.40616</v>
      </c>
      <c r="T17" s="32">
        <v>9549.506171267607</v>
      </c>
    </row>
    <row r="18" spans="2:20" x14ac:dyDescent="0.35">
      <c r="B18" s="1" t="s">
        <v>227</v>
      </c>
      <c r="C18" s="1" t="s">
        <v>228</v>
      </c>
      <c r="D18" s="211" t="s">
        <v>21</v>
      </c>
      <c r="E18" s="7" t="s">
        <v>247</v>
      </c>
      <c r="F18" s="92" t="s">
        <v>249</v>
      </c>
      <c r="G18" s="134">
        <v>5</v>
      </c>
      <c r="H18" s="208">
        <v>5993.4394366197184</v>
      </c>
      <c r="I18" s="210">
        <v>0.73308270676691734</v>
      </c>
      <c r="J18" s="208">
        <v>2182.2266666666665</v>
      </c>
      <c r="K18" s="210">
        <v>0.26691729323308266</v>
      </c>
      <c r="L18" s="96">
        <v>8175.6661032863849</v>
      </c>
      <c r="O18" t="s">
        <v>241</v>
      </c>
      <c r="Q18" s="218">
        <v>67</v>
      </c>
      <c r="R18" s="32">
        <v>83753.432338028186</v>
      </c>
      <c r="S18" s="32">
        <v>32082.587306666668</v>
      </c>
      <c r="T18" s="32">
        <v>115836.01964469487</v>
      </c>
    </row>
    <row r="19" spans="2:20" x14ac:dyDescent="0.35">
      <c r="B19" s="1" t="s">
        <v>227</v>
      </c>
      <c r="C19" s="1" t="s">
        <v>228</v>
      </c>
      <c r="D19" s="211" t="s">
        <v>21</v>
      </c>
      <c r="E19" s="3" t="s">
        <v>247</v>
      </c>
      <c r="F19" s="92" t="s">
        <v>250</v>
      </c>
      <c r="G19" s="134">
        <v>6</v>
      </c>
      <c r="H19" s="208">
        <v>10688.37295774648</v>
      </c>
      <c r="I19" s="210">
        <v>0.6467661691542288</v>
      </c>
      <c r="J19" s="208">
        <v>5837.4960000000001</v>
      </c>
      <c r="K19" s="210">
        <v>0.35323383084577109</v>
      </c>
      <c r="L19" s="96">
        <v>16525.868957746483</v>
      </c>
      <c r="O19" t="s">
        <v>235</v>
      </c>
      <c r="Q19" s="218">
        <v>91</v>
      </c>
      <c r="R19" s="32">
        <v>115903.61156619721</v>
      </c>
      <c r="S19" s="32">
        <v>54785.476633333339</v>
      </c>
      <c r="T19" s="32">
        <v>170689.08819953055</v>
      </c>
    </row>
    <row r="20" spans="2:20" x14ac:dyDescent="0.35">
      <c r="B20" s="1" t="s">
        <v>227</v>
      </c>
      <c r="C20" s="1" t="s">
        <v>228</v>
      </c>
      <c r="D20" s="211" t="s">
        <v>21</v>
      </c>
      <c r="E20" s="3" t="s">
        <v>251</v>
      </c>
      <c r="F20" s="92" t="s">
        <v>252</v>
      </c>
      <c r="G20" s="134">
        <v>4</v>
      </c>
      <c r="H20" s="208">
        <v>5680.5971830985927</v>
      </c>
      <c r="I20" s="210">
        <v>0.6467661691542288</v>
      </c>
      <c r="J20" s="208">
        <v>3102.4800000000005</v>
      </c>
      <c r="K20" s="210">
        <v>0.35323383084577109</v>
      </c>
      <c r="L20" s="96">
        <v>8783.0771830985941</v>
      </c>
      <c r="O20" t="s">
        <v>239</v>
      </c>
      <c r="Q20" s="218">
        <v>71</v>
      </c>
      <c r="R20" s="32">
        <v>84914.962123943667</v>
      </c>
      <c r="S20" s="32">
        <v>39988.667160000005</v>
      </c>
      <c r="T20" s="32">
        <v>124903.62928394369</v>
      </c>
    </row>
    <row r="21" spans="2:20" x14ac:dyDescent="0.35">
      <c r="B21" s="1" t="s">
        <v>227</v>
      </c>
      <c r="C21" s="1" t="s">
        <v>228</v>
      </c>
      <c r="D21" s="211" t="s">
        <v>21</v>
      </c>
      <c r="E21" s="3" t="s">
        <v>251</v>
      </c>
      <c r="F21" s="92" t="s">
        <v>253</v>
      </c>
      <c r="G21" s="134">
        <v>2</v>
      </c>
      <c r="H21" s="208">
        <v>2840.2985915492964</v>
      </c>
      <c r="I21" s="210">
        <v>0.68722466960352413</v>
      </c>
      <c r="J21" s="208">
        <v>1292.7000000000003</v>
      </c>
      <c r="K21" s="210">
        <v>0.31277533039647576</v>
      </c>
      <c r="L21" s="96">
        <v>4132.9985915492971</v>
      </c>
      <c r="O21" t="s">
        <v>245</v>
      </c>
      <c r="Q21" s="218">
        <v>36</v>
      </c>
      <c r="R21" s="32">
        <v>43844.499290140855</v>
      </c>
      <c r="S21" s="32">
        <v>21109.282133333334</v>
      </c>
      <c r="T21" s="32">
        <v>64953.781423474189</v>
      </c>
    </row>
    <row r="22" spans="2:20" x14ac:dyDescent="0.35">
      <c r="B22" s="1" t="s">
        <v>227</v>
      </c>
      <c r="C22" s="1" t="s">
        <v>228</v>
      </c>
      <c r="D22" s="211" t="s">
        <v>21</v>
      </c>
      <c r="E22" s="3" t="s">
        <v>251</v>
      </c>
      <c r="F22" s="92" t="s">
        <v>254</v>
      </c>
      <c r="G22" s="134">
        <v>0</v>
      </c>
      <c r="H22" s="208">
        <v>0</v>
      </c>
      <c r="I22" s="210">
        <v>0</v>
      </c>
      <c r="J22" s="208">
        <v>0</v>
      </c>
      <c r="K22" s="210">
        <v>0</v>
      </c>
      <c r="L22" s="96">
        <v>0</v>
      </c>
      <c r="O22" t="s">
        <v>246</v>
      </c>
      <c r="Q22" s="218">
        <v>19</v>
      </c>
      <c r="R22" s="32">
        <v>22483.354253521131</v>
      </c>
      <c r="S22" s="32">
        <v>10824.789333333336</v>
      </c>
      <c r="T22" s="32">
        <v>33308.143586854465</v>
      </c>
    </row>
    <row r="23" spans="2:20" x14ac:dyDescent="0.35">
      <c r="B23" s="1" t="s">
        <v>227</v>
      </c>
      <c r="C23" s="1" t="s">
        <v>228</v>
      </c>
      <c r="D23" s="211" t="s">
        <v>21</v>
      </c>
      <c r="E23" s="3" t="s">
        <v>251</v>
      </c>
      <c r="F23" s="92" t="s">
        <v>255</v>
      </c>
      <c r="G23" s="134">
        <v>2</v>
      </c>
      <c r="H23" s="208">
        <v>2798.2884507042254</v>
      </c>
      <c r="I23" s="210">
        <v>0.73308270676691722</v>
      </c>
      <c r="J23" s="208">
        <v>1018.864</v>
      </c>
      <c r="K23" s="210">
        <v>0.26691729323308266</v>
      </c>
      <c r="L23" s="96">
        <v>3817.1524507042259</v>
      </c>
      <c r="O23" t="s">
        <v>233</v>
      </c>
      <c r="Q23" s="218">
        <v>20</v>
      </c>
      <c r="R23" s="32">
        <v>23908.31501408451</v>
      </c>
      <c r="S23" s="32">
        <v>11353.473125</v>
      </c>
      <c r="T23" s="32">
        <v>35261.788139084514</v>
      </c>
    </row>
    <row r="24" spans="2:20" x14ac:dyDescent="0.35">
      <c r="B24" s="1" t="s">
        <v>227</v>
      </c>
      <c r="C24" s="1" t="s">
        <v>228</v>
      </c>
      <c r="D24" s="211" t="s">
        <v>21</v>
      </c>
      <c r="E24" s="3" t="s">
        <v>251</v>
      </c>
      <c r="F24" s="92" t="s">
        <v>256</v>
      </c>
      <c r="G24" s="134">
        <v>3</v>
      </c>
      <c r="H24" s="208">
        <v>3451.0495774647889</v>
      </c>
      <c r="I24" s="210">
        <v>0.68722466960352435</v>
      </c>
      <c r="J24" s="208">
        <v>1570.67</v>
      </c>
      <c r="K24" s="210">
        <v>0.31277533039647581</v>
      </c>
      <c r="L24" s="96">
        <v>5021.719577464788</v>
      </c>
      <c r="O24" t="s">
        <v>232</v>
      </c>
      <c r="Q24" s="218">
        <v>78</v>
      </c>
      <c r="R24" s="32">
        <v>98266.754501408461</v>
      </c>
      <c r="S24" s="32">
        <v>46941.689200000008</v>
      </c>
      <c r="T24" s="32">
        <v>145208.44370140848</v>
      </c>
    </row>
    <row r="25" spans="2:20" x14ac:dyDescent="0.35">
      <c r="B25" s="1" t="s">
        <v>227</v>
      </c>
      <c r="C25" s="1" t="s">
        <v>257</v>
      </c>
      <c r="D25" s="211" t="s">
        <v>20</v>
      </c>
      <c r="E25" s="3" t="s">
        <v>229</v>
      </c>
      <c r="F25" s="92" t="s">
        <v>230</v>
      </c>
      <c r="G25" s="134">
        <v>23</v>
      </c>
      <c r="H25" s="208">
        <v>26530.985915492958</v>
      </c>
      <c r="I25" s="210">
        <v>0.73308270676691734</v>
      </c>
      <c r="J25" s="208">
        <v>9660</v>
      </c>
      <c r="K25" s="210">
        <v>0.26691729323308272</v>
      </c>
      <c r="L25" s="96">
        <v>36190.985915492958</v>
      </c>
      <c r="N25" t="s">
        <v>260</v>
      </c>
      <c r="Q25" s="218">
        <v>188</v>
      </c>
      <c r="R25" s="32">
        <v>179148.68</v>
      </c>
      <c r="S25" s="32">
        <v>89158.675999999992</v>
      </c>
      <c r="T25" s="32">
        <v>268307.35600000003</v>
      </c>
    </row>
    <row r="26" spans="2:20" x14ac:dyDescent="0.35">
      <c r="B26" s="1" t="s">
        <v>227</v>
      </c>
      <c r="C26" s="1" t="s">
        <v>257</v>
      </c>
      <c r="D26" s="211" t="s">
        <v>20</v>
      </c>
      <c r="E26" s="3" t="s">
        <v>231</v>
      </c>
      <c r="F26" s="92" t="s">
        <v>232</v>
      </c>
      <c r="G26" s="134">
        <v>32</v>
      </c>
      <c r="H26" s="208">
        <v>39250.478873239445</v>
      </c>
      <c r="I26" s="210">
        <v>0.68722466960352424</v>
      </c>
      <c r="J26" s="208">
        <v>17864</v>
      </c>
      <c r="K26" s="210">
        <v>0.3127753303964757</v>
      </c>
      <c r="L26" s="96">
        <v>57114.478873239445</v>
      </c>
      <c r="N26" t="s">
        <v>261</v>
      </c>
      <c r="Q26" s="218">
        <v>22</v>
      </c>
      <c r="R26" s="32">
        <v>21484.320000000003</v>
      </c>
      <c r="S26" s="32">
        <v>9689.228000000001</v>
      </c>
      <c r="T26" s="32">
        <v>31173.548000000006</v>
      </c>
    </row>
    <row r="27" spans="2:20" x14ac:dyDescent="0.35">
      <c r="B27" s="1" t="s">
        <v>227</v>
      </c>
      <c r="C27" s="1" t="s">
        <v>257</v>
      </c>
      <c r="D27" s="211" t="s">
        <v>20</v>
      </c>
      <c r="E27" s="3" t="s">
        <v>231</v>
      </c>
      <c r="F27" s="92" t="s">
        <v>233</v>
      </c>
      <c r="G27" s="134">
        <v>10</v>
      </c>
      <c r="H27" s="208">
        <v>12265.774647887325</v>
      </c>
      <c r="I27" s="210">
        <v>0.68722466960352413</v>
      </c>
      <c r="J27" s="208">
        <v>5582.5</v>
      </c>
      <c r="K27" s="210">
        <v>0.3127753303964757</v>
      </c>
      <c r="L27" s="96">
        <v>17848.274647887327</v>
      </c>
    </row>
    <row r="28" spans="2:20" x14ac:dyDescent="0.35">
      <c r="B28" s="1" t="s">
        <v>227</v>
      </c>
      <c r="C28" s="1" t="s">
        <v>257</v>
      </c>
      <c r="D28" s="211" t="s">
        <v>20</v>
      </c>
      <c r="E28" s="3" t="s">
        <v>234</v>
      </c>
      <c r="F28" s="92" t="s">
        <v>235</v>
      </c>
      <c r="G28" s="134">
        <v>28</v>
      </c>
      <c r="H28" s="208">
        <v>34344.169014084517</v>
      </c>
      <c r="I28" s="210">
        <v>0.68722466960352424</v>
      </c>
      <c r="J28" s="208">
        <v>15631</v>
      </c>
      <c r="K28" s="210">
        <v>0.3127753303964757</v>
      </c>
      <c r="L28" s="96">
        <v>49975.169014084517</v>
      </c>
    </row>
    <row r="29" spans="2:20" x14ac:dyDescent="0.35">
      <c r="B29" s="1" t="s">
        <v>227</v>
      </c>
      <c r="C29" s="1" t="s">
        <v>257</v>
      </c>
      <c r="D29" s="211" t="s">
        <v>20</v>
      </c>
      <c r="E29" s="3" t="s">
        <v>234</v>
      </c>
      <c r="F29" s="92" t="s">
        <v>236</v>
      </c>
      <c r="G29" s="134">
        <v>12</v>
      </c>
      <c r="H29" s="208">
        <v>14718.929577464791</v>
      </c>
      <c r="I29" s="210">
        <v>0.6467661691542288</v>
      </c>
      <c r="J29" s="208">
        <v>8038.8000000000011</v>
      </c>
      <c r="K29" s="210">
        <v>0.35323383084577109</v>
      </c>
      <c r="L29" s="96">
        <v>22757.729577464794</v>
      </c>
    </row>
    <row r="30" spans="2:20" x14ac:dyDescent="0.35">
      <c r="B30" s="1" t="s">
        <v>227</v>
      </c>
      <c r="C30" s="1" t="s">
        <v>257</v>
      </c>
      <c r="D30" s="211" t="s">
        <v>20</v>
      </c>
      <c r="E30" s="3" t="s">
        <v>234</v>
      </c>
      <c r="F30" s="92" t="s">
        <v>237</v>
      </c>
      <c r="G30" s="134">
        <v>6</v>
      </c>
      <c r="H30" s="208">
        <v>7359.4647887323954</v>
      </c>
      <c r="I30" s="210">
        <v>0.64676616915422891</v>
      </c>
      <c r="J30" s="208">
        <v>4019.4000000000005</v>
      </c>
      <c r="K30" s="210">
        <v>0.35323383084577115</v>
      </c>
      <c r="L30" s="96">
        <v>11378.864788732395</v>
      </c>
    </row>
    <row r="31" spans="2:20" x14ac:dyDescent="0.35">
      <c r="B31" s="1" t="s">
        <v>227</v>
      </c>
      <c r="C31" s="1" t="s">
        <v>257</v>
      </c>
      <c r="D31" s="211" t="s">
        <v>20</v>
      </c>
      <c r="E31" s="3" t="s">
        <v>234</v>
      </c>
      <c r="F31" s="92" t="s">
        <v>238</v>
      </c>
      <c r="G31" s="134">
        <v>14</v>
      </c>
      <c r="H31" s="208">
        <v>17172.084507042258</v>
      </c>
      <c r="I31" s="210">
        <v>0.68722466960352424</v>
      </c>
      <c r="J31" s="208">
        <v>7815.5</v>
      </c>
      <c r="K31" s="210">
        <v>0.3127753303964757</v>
      </c>
      <c r="L31" s="96">
        <v>24987.584507042258</v>
      </c>
    </row>
    <row r="32" spans="2:20" x14ac:dyDescent="0.35">
      <c r="B32" s="1" t="s">
        <v>227</v>
      </c>
      <c r="C32" s="1" t="s">
        <v>257</v>
      </c>
      <c r="D32" s="211" t="s">
        <v>20</v>
      </c>
      <c r="E32" s="3" t="s">
        <v>234</v>
      </c>
      <c r="F32" s="92" t="s">
        <v>239</v>
      </c>
      <c r="G32" s="134">
        <v>34</v>
      </c>
      <c r="H32" s="208">
        <v>41703.633802816912</v>
      </c>
      <c r="I32" s="210">
        <v>0.68722466960352424</v>
      </c>
      <c r="J32" s="208">
        <v>18980.5</v>
      </c>
      <c r="K32" s="210">
        <v>0.3127753303964757</v>
      </c>
      <c r="L32" s="96">
        <v>60684.133802816912</v>
      </c>
    </row>
    <row r="33" spans="2:12" x14ac:dyDescent="0.35">
      <c r="B33" s="1" t="s">
        <v>227</v>
      </c>
      <c r="C33" s="1" t="s">
        <v>257</v>
      </c>
      <c r="D33" s="211" t="s">
        <v>20</v>
      </c>
      <c r="E33" s="3" t="s">
        <v>240</v>
      </c>
      <c r="F33" s="92" t="s">
        <v>241</v>
      </c>
      <c r="G33" s="134">
        <v>29</v>
      </c>
      <c r="H33" s="208">
        <v>32712.98028169015</v>
      </c>
      <c r="I33" s="210">
        <v>0.73308270676691722</v>
      </c>
      <c r="J33" s="208">
        <v>11910.880000000001</v>
      </c>
      <c r="K33" s="210">
        <v>0.26691729323308266</v>
      </c>
      <c r="L33" s="96">
        <v>44623.860281690155</v>
      </c>
    </row>
    <row r="34" spans="2:12" x14ac:dyDescent="0.35">
      <c r="B34" s="1" t="s">
        <v>227</v>
      </c>
      <c r="C34" s="1" t="s">
        <v>257</v>
      </c>
      <c r="D34" s="211" t="s">
        <v>20</v>
      </c>
      <c r="E34" s="3" t="s">
        <v>240</v>
      </c>
      <c r="F34" s="92" t="s">
        <v>242</v>
      </c>
      <c r="G34" s="134">
        <v>12</v>
      </c>
      <c r="H34" s="208">
        <v>13536.40563380282</v>
      </c>
      <c r="I34" s="210">
        <v>0.73308270676691734</v>
      </c>
      <c r="J34" s="208">
        <v>4928.6400000000003</v>
      </c>
      <c r="K34" s="210">
        <v>0.26691729323308266</v>
      </c>
      <c r="L34" s="96">
        <v>18465.04563380282</v>
      </c>
    </row>
    <row r="35" spans="2:12" x14ac:dyDescent="0.35">
      <c r="B35" s="1" t="s">
        <v>227</v>
      </c>
      <c r="C35" s="1" t="s">
        <v>257</v>
      </c>
      <c r="D35" s="211" t="s">
        <v>20</v>
      </c>
      <c r="E35" s="3" t="s">
        <v>240</v>
      </c>
      <c r="F35" s="92" t="s">
        <v>243</v>
      </c>
      <c r="G35" s="134">
        <v>12</v>
      </c>
      <c r="H35" s="208">
        <v>13536.40563380282</v>
      </c>
      <c r="I35" s="210">
        <v>0.73308270676691734</v>
      </c>
      <c r="J35" s="208">
        <v>4928.6400000000003</v>
      </c>
      <c r="K35" s="210">
        <v>0.26691729323308266</v>
      </c>
      <c r="L35" s="96">
        <v>18465.04563380282</v>
      </c>
    </row>
    <row r="36" spans="2:12" x14ac:dyDescent="0.35">
      <c r="B36" s="1" t="s">
        <v>227</v>
      </c>
      <c r="C36" s="1" t="s">
        <v>257</v>
      </c>
      <c r="D36" s="211" t="s">
        <v>20</v>
      </c>
      <c r="E36" s="3" t="s">
        <v>240</v>
      </c>
      <c r="F36" s="92" t="s">
        <v>244</v>
      </c>
      <c r="G36" s="134">
        <v>21</v>
      </c>
      <c r="H36" s="208">
        <v>23688.709859154933</v>
      </c>
      <c r="I36" s="210">
        <v>0.73308270676691734</v>
      </c>
      <c r="J36" s="208">
        <v>8625.1200000000008</v>
      </c>
      <c r="K36" s="210">
        <v>0.26691729323308272</v>
      </c>
      <c r="L36" s="96">
        <v>32313.829859154932</v>
      </c>
    </row>
    <row r="37" spans="2:12" x14ac:dyDescent="0.35">
      <c r="B37" s="1" t="s">
        <v>227</v>
      </c>
      <c r="C37" s="1" t="s">
        <v>257</v>
      </c>
      <c r="D37" s="211" t="s">
        <v>20</v>
      </c>
      <c r="E37" s="3" t="s">
        <v>240</v>
      </c>
      <c r="F37" s="92" t="s">
        <v>245</v>
      </c>
      <c r="G37" s="134">
        <v>14</v>
      </c>
      <c r="H37" s="208">
        <v>15792.473239436622</v>
      </c>
      <c r="I37" s="210">
        <v>0.68722466960352435</v>
      </c>
      <c r="J37" s="208">
        <v>7187.5999999999995</v>
      </c>
      <c r="K37" s="210">
        <v>0.31277533039647576</v>
      </c>
      <c r="L37" s="96">
        <v>22980.07323943662</v>
      </c>
    </row>
    <row r="38" spans="2:12" x14ac:dyDescent="0.35">
      <c r="B38" s="1" t="s">
        <v>227</v>
      </c>
      <c r="C38" s="1" t="s">
        <v>257</v>
      </c>
      <c r="D38" s="211" t="s">
        <v>20</v>
      </c>
      <c r="E38" s="3" t="s">
        <v>240</v>
      </c>
      <c r="F38" s="92" t="s">
        <v>246</v>
      </c>
      <c r="G38" s="134">
        <v>10</v>
      </c>
      <c r="H38" s="208">
        <v>11280.338028169015</v>
      </c>
      <c r="I38" s="210">
        <v>0.68722466960352413</v>
      </c>
      <c r="J38" s="208">
        <v>5134.0000000000009</v>
      </c>
      <c r="K38" s="210">
        <v>0.31277533039647576</v>
      </c>
      <c r="L38" s="96">
        <v>16414.338028169019</v>
      </c>
    </row>
    <row r="39" spans="2:12" x14ac:dyDescent="0.35">
      <c r="B39" s="1" t="s">
        <v>227</v>
      </c>
      <c r="C39" s="1" t="s">
        <v>257</v>
      </c>
      <c r="D39" s="211" t="s">
        <v>20</v>
      </c>
      <c r="E39" s="3" t="s">
        <v>247</v>
      </c>
      <c r="F39" s="92" t="s">
        <v>248</v>
      </c>
      <c r="G39" s="134">
        <v>9</v>
      </c>
      <c r="H39" s="208">
        <v>9198.7047887323934</v>
      </c>
      <c r="I39" s="210">
        <v>0.73308270676691711</v>
      </c>
      <c r="J39" s="208">
        <v>3349.2719999999999</v>
      </c>
      <c r="K39" s="210">
        <v>0.26691729323308266</v>
      </c>
      <c r="L39" s="96">
        <v>12547.976788732396</v>
      </c>
    </row>
    <row r="40" spans="2:12" x14ac:dyDescent="0.35">
      <c r="B40" s="1" t="s">
        <v>227</v>
      </c>
      <c r="C40" s="1" t="s">
        <v>257</v>
      </c>
      <c r="D40" s="211" t="s">
        <v>20</v>
      </c>
      <c r="E40" s="3" t="s">
        <v>247</v>
      </c>
      <c r="F40" s="92" t="s">
        <v>249</v>
      </c>
      <c r="G40" s="134">
        <v>14</v>
      </c>
      <c r="H40" s="208">
        <v>14309.09633802817</v>
      </c>
      <c r="I40" s="210">
        <v>0.73308270676691722</v>
      </c>
      <c r="J40" s="208">
        <v>5209.978666666666</v>
      </c>
      <c r="K40" s="210">
        <v>0.26691729323308266</v>
      </c>
      <c r="L40" s="96">
        <v>19519.075004694838</v>
      </c>
    </row>
    <row r="41" spans="2:12" x14ac:dyDescent="0.35">
      <c r="B41" s="1" t="s">
        <v>227</v>
      </c>
      <c r="C41" s="1" t="s">
        <v>257</v>
      </c>
      <c r="D41" s="211" t="s">
        <v>20</v>
      </c>
      <c r="E41" s="3" t="s">
        <v>247</v>
      </c>
      <c r="F41" s="92" t="s">
        <v>250</v>
      </c>
      <c r="G41" s="134">
        <v>37</v>
      </c>
      <c r="H41" s="208">
        <v>38181.102535211277</v>
      </c>
      <c r="I41" s="210">
        <v>0.64676616915422891</v>
      </c>
      <c r="J41" s="208">
        <v>20852.756000000001</v>
      </c>
      <c r="K41" s="210">
        <v>0.35323383084577109</v>
      </c>
      <c r="L41" s="96">
        <v>59033.858535211279</v>
      </c>
    </row>
    <row r="42" spans="2:12" x14ac:dyDescent="0.35">
      <c r="B42" s="1" t="s">
        <v>227</v>
      </c>
      <c r="C42" s="1" t="s">
        <v>257</v>
      </c>
      <c r="D42" s="211" t="s">
        <v>20</v>
      </c>
      <c r="E42" s="3" t="s">
        <v>251</v>
      </c>
      <c r="F42" s="92" t="s">
        <v>252</v>
      </c>
      <c r="G42" s="134">
        <v>9</v>
      </c>
      <c r="H42" s="208">
        <v>8937.4816901408449</v>
      </c>
      <c r="I42" s="210">
        <v>0.64676616915422869</v>
      </c>
      <c r="J42" s="208">
        <v>4881.2400000000007</v>
      </c>
      <c r="K42" s="210">
        <v>0.35323383084577109</v>
      </c>
      <c r="L42" s="96">
        <v>13818.721690140848</v>
      </c>
    </row>
    <row r="43" spans="2:12" x14ac:dyDescent="0.35">
      <c r="B43" s="1" t="s">
        <v>227</v>
      </c>
      <c r="C43" s="1" t="s">
        <v>257</v>
      </c>
      <c r="D43" s="211" t="s">
        <v>20</v>
      </c>
      <c r="E43" s="3" t="s">
        <v>251</v>
      </c>
      <c r="F43" s="92" t="s">
        <v>253</v>
      </c>
      <c r="G43" s="134">
        <v>6</v>
      </c>
      <c r="H43" s="208">
        <v>5958.3211267605639</v>
      </c>
      <c r="I43" s="210">
        <v>0.68722466960352413</v>
      </c>
      <c r="J43" s="208">
        <v>2711.8000000000006</v>
      </c>
      <c r="K43" s="210">
        <v>0.31277533039647581</v>
      </c>
      <c r="L43" s="96">
        <v>8670.1211267605649</v>
      </c>
    </row>
    <row r="44" spans="2:12" x14ac:dyDescent="0.35">
      <c r="B44" s="1" t="s">
        <v>227</v>
      </c>
      <c r="C44" s="1" t="s">
        <v>257</v>
      </c>
      <c r="D44" s="211" t="s">
        <v>20</v>
      </c>
      <c r="E44" s="3" t="s">
        <v>251</v>
      </c>
      <c r="F44" s="92" t="s">
        <v>254</v>
      </c>
      <c r="G44" s="134">
        <v>9</v>
      </c>
      <c r="H44" s="208">
        <v>8937.4816901408449</v>
      </c>
      <c r="I44" s="210">
        <v>0.68722466960352413</v>
      </c>
      <c r="J44" s="208">
        <v>4067.7000000000007</v>
      </c>
      <c r="K44" s="210">
        <v>0.31277533039647576</v>
      </c>
      <c r="L44" s="96">
        <v>13005.181690140847</v>
      </c>
    </row>
    <row r="45" spans="2:12" x14ac:dyDescent="0.35">
      <c r="B45" s="1" t="s">
        <v>227</v>
      </c>
      <c r="C45" s="1" t="s">
        <v>257</v>
      </c>
      <c r="D45" s="211" t="s">
        <v>20</v>
      </c>
      <c r="E45" s="3" t="s">
        <v>251</v>
      </c>
      <c r="F45" s="92" t="s">
        <v>255</v>
      </c>
      <c r="G45" s="134">
        <v>3</v>
      </c>
      <c r="H45" s="208">
        <v>2856.3380281690143</v>
      </c>
      <c r="I45" s="210">
        <v>0.73308233577383242</v>
      </c>
      <c r="J45" s="208">
        <v>1040</v>
      </c>
      <c r="K45" s="210">
        <v>0.26691715815354922</v>
      </c>
      <c r="L45" s="96">
        <v>3896.34</v>
      </c>
    </row>
    <row r="46" spans="2:12" x14ac:dyDescent="0.35">
      <c r="B46" s="1" t="s">
        <v>227</v>
      </c>
      <c r="C46" s="1" t="s">
        <v>257</v>
      </c>
      <c r="D46" s="211" t="s">
        <v>20</v>
      </c>
      <c r="E46" s="3" t="s">
        <v>251</v>
      </c>
      <c r="F46" s="92" t="s">
        <v>256</v>
      </c>
      <c r="G46" s="134">
        <v>27</v>
      </c>
      <c r="H46" s="208">
        <v>26812.445070422538</v>
      </c>
      <c r="I46" s="210">
        <v>0.68722466960352413</v>
      </c>
      <c r="J46" s="208">
        <v>12203.100000000002</v>
      </c>
      <c r="K46" s="210">
        <v>0.31277533039647576</v>
      </c>
      <c r="L46" s="96">
        <v>39015.545070422544</v>
      </c>
    </row>
    <row r="47" spans="2:12" x14ac:dyDescent="0.35">
      <c r="B47" s="1" t="s">
        <v>227</v>
      </c>
      <c r="C47" s="1" t="s">
        <v>258</v>
      </c>
      <c r="D47" s="211" t="s">
        <v>16</v>
      </c>
      <c r="E47" s="3" t="s">
        <v>229</v>
      </c>
      <c r="F47" s="92" t="s">
        <v>230</v>
      </c>
      <c r="G47" s="134">
        <v>7</v>
      </c>
      <c r="H47" s="208">
        <v>7920.4451830985936</v>
      </c>
      <c r="I47" s="210">
        <v>0.73308270676691722</v>
      </c>
      <c r="J47" s="208">
        <v>2883.8544000000006</v>
      </c>
      <c r="K47" s="210">
        <v>0.26691729323308266</v>
      </c>
      <c r="L47" s="96">
        <v>10804.299583098595</v>
      </c>
    </row>
    <row r="48" spans="2:12" x14ac:dyDescent="0.35">
      <c r="B48" s="1" t="s">
        <v>227</v>
      </c>
      <c r="C48" s="1" t="s">
        <v>258</v>
      </c>
      <c r="D48" s="211" t="s">
        <v>16</v>
      </c>
      <c r="E48" s="3" t="s">
        <v>231</v>
      </c>
      <c r="F48" s="92" t="s">
        <v>232</v>
      </c>
      <c r="G48" s="134">
        <v>14</v>
      </c>
      <c r="H48" s="208">
        <v>17054.560698591555</v>
      </c>
      <c r="I48" s="210">
        <v>0.68722466960352424</v>
      </c>
      <c r="J48" s="208">
        <v>7762.0116000000016</v>
      </c>
      <c r="K48" s="210">
        <v>0.31277533039647576</v>
      </c>
      <c r="L48" s="96">
        <v>24816.572298591556</v>
      </c>
    </row>
    <row r="49" spans="2:12" x14ac:dyDescent="0.35">
      <c r="B49" s="1" t="s">
        <v>227</v>
      </c>
      <c r="C49" s="1" t="s">
        <v>258</v>
      </c>
      <c r="D49" s="211" t="s">
        <v>16</v>
      </c>
      <c r="E49" s="3" t="s">
        <v>231</v>
      </c>
      <c r="F49" s="92" t="s">
        <v>233</v>
      </c>
      <c r="G49" s="134">
        <v>4</v>
      </c>
      <c r="H49" s="208">
        <v>4149.3769859154936</v>
      </c>
      <c r="I49" s="210">
        <v>0.68722466960352413</v>
      </c>
      <c r="J49" s="208">
        <v>1888.4985000000001</v>
      </c>
      <c r="K49" s="210">
        <v>0.3127753303964757</v>
      </c>
      <c r="L49" s="96">
        <v>6037.8754859154951</v>
      </c>
    </row>
    <row r="50" spans="2:12" x14ac:dyDescent="0.35">
      <c r="B50" s="1" t="s">
        <v>227</v>
      </c>
      <c r="C50" s="1" t="s">
        <v>258</v>
      </c>
      <c r="D50" s="211" t="s">
        <v>16</v>
      </c>
      <c r="E50" s="3" t="s">
        <v>234</v>
      </c>
      <c r="F50" s="92" t="s">
        <v>235</v>
      </c>
      <c r="G50" s="134">
        <v>18</v>
      </c>
      <c r="H50" s="208">
        <v>20115.502833802824</v>
      </c>
      <c r="I50" s="210">
        <v>0.68722466960352413</v>
      </c>
      <c r="J50" s="208">
        <v>9155.1327000000019</v>
      </c>
      <c r="K50" s="210">
        <v>0.3127753303964757</v>
      </c>
      <c r="L50" s="96">
        <v>29270.63553380283</v>
      </c>
    </row>
    <row r="51" spans="2:12" x14ac:dyDescent="0.35">
      <c r="B51" s="1" t="s">
        <v>227</v>
      </c>
      <c r="C51" s="1" t="s">
        <v>258</v>
      </c>
      <c r="D51" s="211" t="s">
        <v>16</v>
      </c>
      <c r="E51" s="3" t="s">
        <v>234</v>
      </c>
      <c r="F51" s="92" t="s">
        <v>236</v>
      </c>
      <c r="G51" s="134">
        <v>6</v>
      </c>
      <c r="H51" s="208">
        <v>6552.8166929577465</v>
      </c>
      <c r="I51" s="210">
        <v>0.64676616915422869</v>
      </c>
      <c r="J51" s="208">
        <v>3578.8460399999994</v>
      </c>
      <c r="K51" s="210">
        <v>0.35323383084577098</v>
      </c>
      <c r="L51" s="96">
        <v>10131.66273295775</v>
      </c>
    </row>
    <row r="52" spans="2:12" x14ac:dyDescent="0.35">
      <c r="B52" s="1" t="s">
        <v>227</v>
      </c>
      <c r="C52" s="1" t="s">
        <v>258</v>
      </c>
      <c r="D52" s="211" t="s">
        <v>16</v>
      </c>
      <c r="E52" s="3" t="s">
        <v>234</v>
      </c>
      <c r="F52" s="92" t="s">
        <v>237</v>
      </c>
      <c r="G52" s="134">
        <v>3</v>
      </c>
      <c r="H52" s="208">
        <v>2804.3390535211265</v>
      </c>
      <c r="I52" s="210">
        <v>0.64676616915422869</v>
      </c>
      <c r="J52" s="208">
        <v>1531.6005600000001</v>
      </c>
      <c r="K52" s="210">
        <v>0.35323383084577115</v>
      </c>
      <c r="L52" s="96">
        <v>4335.9396135211273</v>
      </c>
    </row>
    <row r="53" spans="2:12" x14ac:dyDescent="0.35">
      <c r="B53" s="1" t="s">
        <v>227</v>
      </c>
      <c r="C53" s="1" t="s">
        <v>258</v>
      </c>
      <c r="D53" s="211" t="s">
        <v>16</v>
      </c>
      <c r="E53" s="3" t="s">
        <v>234</v>
      </c>
      <c r="F53" s="92" t="s">
        <v>238</v>
      </c>
      <c r="G53" s="134">
        <v>8</v>
      </c>
      <c r="H53" s="208">
        <v>7382.6920901408475</v>
      </c>
      <c r="I53" s="210">
        <v>0.68722466960352424</v>
      </c>
      <c r="J53" s="208">
        <v>3360.0714000000007</v>
      </c>
      <c r="K53" s="210">
        <v>0.3127753303964757</v>
      </c>
      <c r="L53" s="96">
        <v>10742.763490140849</v>
      </c>
    </row>
    <row r="54" spans="2:12" x14ac:dyDescent="0.35">
      <c r="B54" s="1" t="s">
        <v>227</v>
      </c>
      <c r="C54" s="1" t="s">
        <v>258</v>
      </c>
      <c r="D54" s="211" t="s">
        <v>16</v>
      </c>
      <c r="E54" s="3" t="s">
        <v>234</v>
      </c>
      <c r="F54" s="92" t="s">
        <v>239</v>
      </c>
      <c r="G54" s="134">
        <v>15</v>
      </c>
      <c r="H54" s="208">
        <v>14737.30747605634</v>
      </c>
      <c r="I54" s="210">
        <v>0.68722466960352424</v>
      </c>
      <c r="J54" s="208">
        <v>6707.3643000000011</v>
      </c>
      <c r="K54" s="210">
        <v>0.31277533039647576</v>
      </c>
      <c r="L54" s="96">
        <v>21444.671776056341</v>
      </c>
    </row>
    <row r="55" spans="2:12" x14ac:dyDescent="0.35">
      <c r="B55" s="1" t="s">
        <v>227</v>
      </c>
      <c r="C55" s="1" t="s">
        <v>258</v>
      </c>
      <c r="D55" s="211" t="s">
        <v>16</v>
      </c>
      <c r="E55" s="3" t="s">
        <v>240</v>
      </c>
      <c r="F55" s="92" t="s">
        <v>241</v>
      </c>
      <c r="G55" s="134">
        <v>10</v>
      </c>
      <c r="H55" s="208">
        <v>14535.719661971831</v>
      </c>
      <c r="I55" s="210">
        <v>0.73308270676691711</v>
      </c>
      <c r="J55" s="208">
        <v>5292.4928</v>
      </c>
      <c r="K55" s="210">
        <v>0.26691729323308266</v>
      </c>
      <c r="L55" s="96">
        <v>19828.212461971834</v>
      </c>
    </row>
    <row r="56" spans="2:12" x14ac:dyDescent="0.35">
      <c r="B56" s="1" t="s">
        <v>227</v>
      </c>
      <c r="C56" s="1" t="s">
        <v>258</v>
      </c>
      <c r="D56" s="211" t="s">
        <v>16</v>
      </c>
      <c r="E56" s="3" t="s">
        <v>240</v>
      </c>
      <c r="F56" s="92" t="s">
        <v>242</v>
      </c>
      <c r="G56" s="134">
        <v>4</v>
      </c>
      <c r="H56" s="208">
        <v>5909.0427042253541</v>
      </c>
      <c r="I56" s="210">
        <v>0.73308270676691722</v>
      </c>
      <c r="J56" s="208">
        <v>2151.4976000000006</v>
      </c>
      <c r="K56" s="210">
        <v>0.26691729323308266</v>
      </c>
      <c r="L56" s="96">
        <v>8060.5403042253556</v>
      </c>
    </row>
    <row r="57" spans="2:12" x14ac:dyDescent="0.35">
      <c r="B57" s="1" t="s">
        <v>227</v>
      </c>
      <c r="C57" s="1" t="s">
        <v>258</v>
      </c>
      <c r="D57" s="211" t="s">
        <v>16</v>
      </c>
      <c r="E57" s="3" t="s">
        <v>240</v>
      </c>
      <c r="F57" s="92" t="s">
        <v>243</v>
      </c>
      <c r="G57" s="134">
        <v>5</v>
      </c>
      <c r="H57" s="208">
        <v>4375.8439436619738</v>
      </c>
      <c r="I57" s="210">
        <v>0.73308270676691711</v>
      </c>
      <c r="J57" s="208">
        <v>1593.2560000000008</v>
      </c>
      <c r="K57" s="210">
        <v>0.26691729323308266</v>
      </c>
      <c r="L57" s="96">
        <v>5969.0999436619759</v>
      </c>
    </row>
    <row r="58" spans="2:12" x14ac:dyDescent="0.35">
      <c r="B58" s="1" t="s">
        <v>227</v>
      </c>
      <c r="C58" s="1" t="s">
        <v>258</v>
      </c>
      <c r="D58" s="211" t="s">
        <v>16</v>
      </c>
      <c r="E58" s="3" t="s">
        <v>240</v>
      </c>
      <c r="F58" s="92" t="s">
        <v>244</v>
      </c>
      <c r="G58" s="134">
        <v>11</v>
      </c>
      <c r="H58" s="208">
        <v>12640.622873239439</v>
      </c>
      <c r="I58" s="210">
        <v>0.73308270676691734</v>
      </c>
      <c r="J58" s="208">
        <v>4602.4832000000006</v>
      </c>
      <c r="K58" s="210">
        <v>0.26691729323308266</v>
      </c>
      <c r="L58" s="96">
        <v>17243.10607323944</v>
      </c>
    </row>
    <row r="59" spans="2:12" x14ac:dyDescent="0.35">
      <c r="B59" s="1" t="s">
        <v>227</v>
      </c>
      <c r="C59" s="1" t="s">
        <v>258</v>
      </c>
      <c r="D59" s="211" t="s">
        <v>16</v>
      </c>
      <c r="E59" s="3" t="s">
        <v>240</v>
      </c>
      <c r="F59" s="92" t="s">
        <v>245</v>
      </c>
      <c r="G59" s="134">
        <v>6</v>
      </c>
      <c r="H59" s="208">
        <v>7609.3759098591572</v>
      </c>
      <c r="I59" s="210">
        <v>0.68722466960352424</v>
      </c>
      <c r="J59" s="208">
        <v>3463.2416000000003</v>
      </c>
      <c r="K59" s="210">
        <v>0.3127753303964757</v>
      </c>
      <c r="L59" s="96">
        <v>11072.617509859158</v>
      </c>
    </row>
    <row r="60" spans="2:12" x14ac:dyDescent="0.35">
      <c r="B60" s="1" t="s">
        <v>227</v>
      </c>
      <c r="C60" s="1" t="s">
        <v>258</v>
      </c>
      <c r="D60" s="211" t="s">
        <v>16</v>
      </c>
      <c r="E60" s="3" t="s">
        <v>240</v>
      </c>
      <c r="F60" s="92" t="s">
        <v>246</v>
      </c>
      <c r="G60" s="134">
        <v>3</v>
      </c>
      <c r="H60" s="208">
        <v>3902.0697464788736</v>
      </c>
      <c r="I60" s="210">
        <v>0.68722466960352413</v>
      </c>
      <c r="J60" s="208">
        <v>1775.9420000000005</v>
      </c>
      <c r="K60" s="210">
        <v>0.31277533039647576</v>
      </c>
      <c r="L60" s="96">
        <v>5678.0117464788746</v>
      </c>
    </row>
    <row r="61" spans="2:12" x14ac:dyDescent="0.35">
      <c r="B61" s="1" t="s">
        <v>227</v>
      </c>
      <c r="C61" s="1" t="s">
        <v>258</v>
      </c>
      <c r="D61" s="211" t="s">
        <v>16</v>
      </c>
      <c r="E61" s="3" t="s">
        <v>247</v>
      </c>
      <c r="F61" s="92" t="s">
        <v>248</v>
      </c>
      <c r="G61" s="134">
        <v>5</v>
      </c>
      <c r="H61" s="208">
        <v>4952.4214816901413</v>
      </c>
      <c r="I61" s="210">
        <v>0.73308270676691722</v>
      </c>
      <c r="J61" s="208">
        <v>1803.1893600000001</v>
      </c>
      <c r="K61" s="210">
        <v>0.26691729323308266</v>
      </c>
      <c r="L61" s="96">
        <v>6755.6108416901425</v>
      </c>
    </row>
    <row r="62" spans="2:12" x14ac:dyDescent="0.35">
      <c r="B62" s="1" t="s">
        <v>227</v>
      </c>
      <c r="C62" s="1" t="s">
        <v>258</v>
      </c>
      <c r="D62" s="211" t="s">
        <v>16</v>
      </c>
      <c r="E62" s="3" t="s">
        <v>247</v>
      </c>
      <c r="F62" s="92" t="s">
        <v>249</v>
      </c>
      <c r="G62" s="134">
        <v>4</v>
      </c>
      <c r="H62" s="208">
        <v>4263.5325126760572</v>
      </c>
      <c r="I62" s="210">
        <v>0.73308270676691734</v>
      </c>
      <c r="J62" s="208">
        <v>1552.3631200000002</v>
      </c>
      <c r="K62" s="210">
        <v>0.26691729323308272</v>
      </c>
      <c r="L62" s="96">
        <v>5815.8956326760572</v>
      </c>
    </row>
    <row r="63" spans="2:12" x14ac:dyDescent="0.35">
      <c r="B63" s="1" t="s">
        <v>227</v>
      </c>
      <c r="C63" s="1" t="s">
        <v>258</v>
      </c>
      <c r="D63" s="211" t="s">
        <v>16</v>
      </c>
      <c r="E63" s="3" t="s">
        <v>247</v>
      </c>
      <c r="F63" s="92" t="s">
        <v>250</v>
      </c>
      <c r="G63" s="134">
        <v>7</v>
      </c>
      <c r="H63" s="208">
        <v>10262.589853521131</v>
      </c>
      <c r="I63" s="210">
        <v>0.64676616915422891</v>
      </c>
      <c r="J63" s="208">
        <v>5604.9529200000015</v>
      </c>
      <c r="K63" s="210">
        <v>0.35323383084577109</v>
      </c>
      <c r="L63" s="96">
        <v>15867.542773521132</v>
      </c>
    </row>
    <row r="64" spans="2:12" x14ac:dyDescent="0.35">
      <c r="B64" s="1" t="s">
        <v>227</v>
      </c>
      <c r="C64" s="1" t="s">
        <v>258</v>
      </c>
      <c r="D64" s="211" t="s">
        <v>16</v>
      </c>
      <c r="E64" s="3" t="s">
        <v>251</v>
      </c>
      <c r="F64" s="92" t="s">
        <v>252</v>
      </c>
      <c r="G64" s="134">
        <v>3</v>
      </c>
      <c r="H64" s="208">
        <v>3069.7965633802824</v>
      </c>
      <c r="I64" s="210">
        <v>0.6467661691542288</v>
      </c>
      <c r="J64" s="208">
        <v>1676.5812000000001</v>
      </c>
      <c r="K64" s="210">
        <v>0.35323383084577109</v>
      </c>
      <c r="L64" s="96">
        <v>4746.3777633802829</v>
      </c>
    </row>
    <row r="65" spans="2:12" x14ac:dyDescent="0.35">
      <c r="B65" s="1" t="s">
        <v>227</v>
      </c>
      <c r="C65" s="1" t="s">
        <v>258</v>
      </c>
      <c r="D65" s="211" t="s">
        <v>16</v>
      </c>
      <c r="E65" s="3" t="s">
        <v>251</v>
      </c>
      <c r="F65" s="92" t="s">
        <v>253</v>
      </c>
      <c r="G65" s="134">
        <v>2</v>
      </c>
      <c r="H65" s="208">
        <v>1847.7101408450708</v>
      </c>
      <c r="I65" s="210">
        <v>0.68722466960352424</v>
      </c>
      <c r="J65" s="208">
        <v>840.94500000000016</v>
      </c>
      <c r="K65" s="210">
        <v>0.31277533039647576</v>
      </c>
      <c r="L65" s="96">
        <v>2688.6551408450709</v>
      </c>
    </row>
    <row r="66" spans="2:12" x14ac:dyDescent="0.35">
      <c r="B66" s="1" t="s">
        <v>227</v>
      </c>
      <c r="C66" s="1" t="s">
        <v>258</v>
      </c>
      <c r="D66" s="211" t="s">
        <v>16</v>
      </c>
      <c r="E66" s="3" t="s">
        <v>251</v>
      </c>
      <c r="F66" s="92" t="s">
        <v>254</v>
      </c>
      <c r="G66" s="134">
        <v>2</v>
      </c>
      <c r="H66" s="208">
        <v>1876.8711549295776</v>
      </c>
      <c r="I66" s="210">
        <v>0.68722466960352424</v>
      </c>
      <c r="J66" s="208">
        <v>854.2170000000001</v>
      </c>
      <c r="K66" s="210">
        <v>0.31277533039647576</v>
      </c>
      <c r="L66" s="96">
        <v>2731.0881549295777</v>
      </c>
    </row>
    <row r="67" spans="2:12" x14ac:dyDescent="0.35">
      <c r="B67" s="1" t="s">
        <v>227</v>
      </c>
      <c r="C67" s="1" t="s">
        <v>258</v>
      </c>
      <c r="D67" s="211" t="s">
        <v>16</v>
      </c>
      <c r="E67" s="3" t="s">
        <v>251</v>
      </c>
      <c r="F67" s="92" t="s">
        <v>255</v>
      </c>
      <c r="G67" s="134">
        <v>2</v>
      </c>
      <c r="H67" s="208">
        <v>1187.4715605633805</v>
      </c>
      <c r="I67" s="210">
        <v>0.73308270676691734</v>
      </c>
      <c r="J67" s="208">
        <v>432.36144000000007</v>
      </c>
      <c r="K67" s="210">
        <v>0.26691729323308272</v>
      </c>
      <c r="L67" s="96">
        <v>1619.8330005633804</v>
      </c>
    </row>
    <row r="68" spans="2:12" x14ac:dyDescent="0.35">
      <c r="B68" s="1" t="s">
        <v>227</v>
      </c>
      <c r="C68" s="1" t="s">
        <v>258</v>
      </c>
      <c r="D68" s="211" t="s">
        <v>16</v>
      </c>
      <c r="E68" s="3" t="s">
        <v>251</v>
      </c>
      <c r="F68" s="92" t="s">
        <v>256</v>
      </c>
      <c r="G68" s="134">
        <v>5</v>
      </c>
      <c r="H68" s="208">
        <v>6355.3338760563402</v>
      </c>
      <c r="I68" s="210">
        <v>0.68722466960352413</v>
      </c>
      <c r="J68" s="208">
        <v>2892.4917000000005</v>
      </c>
      <c r="K68" s="210">
        <v>0.31277533039647565</v>
      </c>
      <c r="L68" s="96">
        <v>9247.8255760563425</v>
      </c>
    </row>
    <row r="69" spans="2:12" x14ac:dyDescent="0.35">
      <c r="B69" s="1" t="s">
        <v>227</v>
      </c>
      <c r="C69" s="102" t="s">
        <v>259</v>
      </c>
      <c r="D69" s="211" t="s">
        <v>16</v>
      </c>
      <c r="E69" s="5" t="s">
        <v>229</v>
      </c>
      <c r="F69" s="92" t="s">
        <v>230</v>
      </c>
      <c r="G69" s="134">
        <v>2</v>
      </c>
      <c r="H69" s="208">
        <v>0</v>
      </c>
      <c r="I69" s="210">
        <v>0</v>
      </c>
      <c r="J69" s="208">
        <v>823.95840000000021</v>
      </c>
      <c r="K69" s="210">
        <v>1</v>
      </c>
      <c r="L69" s="96">
        <v>823.95840000000021</v>
      </c>
    </row>
    <row r="70" spans="2:12" x14ac:dyDescent="0.35">
      <c r="B70" s="1" t="s">
        <v>227</v>
      </c>
      <c r="C70" s="102" t="s">
        <v>259</v>
      </c>
      <c r="D70" s="211" t="s">
        <v>16</v>
      </c>
      <c r="E70" s="3" t="s">
        <v>231</v>
      </c>
      <c r="F70" s="92" t="s">
        <v>232</v>
      </c>
      <c r="G70" s="134">
        <v>4</v>
      </c>
      <c r="H70" s="208">
        <v>0</v>
      </c>
      <c r="I70" s="210">
        <v>0</v>
      </c>
      <c r="J70" s="208">
        <v>2217.7176000000004</v>
      </c>
      <c r="K70" s="210">
        <v>1</v>
      </c>
      <c r="L70" s="96">
        <v>2217.7176000000004</v>
      </c>
    </row>
    <row r="71" spans="2:12" x14ac:dyDescent="0.35">
      <c r="B71" s="1" t="s">
        <v>227</v>
      </c>
      <c r="C71" s="102" t="s">
        <v>259</v>
      </c>
      <c r="D71" s="211" t="s">
        <v>16</v>
      </c>
      <c r="E71" s="5" t="s">
        <v>231</v>
      </c>
      <c r="F71" s="92" t="s">
        <v>233</v>
      </c>
      <c r="G71" s="134">
        <v>1</v>
      </c>
      <c r="H71" s="208">
        <v>0</v>
      </c>
      <c r="I71" s="210">
        <v>0</v>
      </c>
      <c r="J71" s="208">
        <v>472.12462500000004</v>
      </c>
      <c r="K71" s="210">
        <v>1</v>
      </c>
      <c r="L71" s="96">
        <v>472.12462500000004</v>
      </c>
    </row>
    <row r="72" spans="2:12" x14ac:dyDescent="0.35">
      <c r="B72" s="1" t="s">
        <v>227</v>
      </c>
      <c r="C72" s="102" t="s">
        <v>259</v>
      </c>
      <c r="D72" s="211" t="s">
        <v>16</v>
      </c>
      <c r="E72" s="7" t="s">
        <v>234</v>
      </c>
      <c r="F72" s="92" t="s">
        <v>235</v>
      </c>
      <c r="G72" s="134">
        <v>4</v>
      </c>
      <c r="H72" s="208">
        <v>0</v>
      </c>
      <c r="I72" s="210">
        <v>0</v>
      </c>
      <c r="J72" s="208">
        <v>2034.4739333333341</v>
      </c>
      <c r="K72" s="210">
        <v>1</v>
      </c>
      <c r="L72" s="96">
        <v>2034.4739333333341</v>
      </c>
    </row>
    <row r="73" spans="2:12" x14ac:dyDescent="0.35">
      <c r="B73" s="1" t="s">
        <v>227</v>
      </c>
      <c r="C73" s="102" t="s">
        <v>259</v>
      </c>
      <c r="D73" s="211" t="s">
        <v>16</v>
      </c>
      <c r="E73" s="3" t="s">
        <v>234</v>
      </c>
      <c r="F73" s="92" t="s">
        <v>236</v>
      </c>
      <c r="G73" s="134">
        <v>2</v>
      </c>
      <c r="H73" s="208">
        <v>0</v>
      </c>
      <c r="I73" s="210">
        <v>0</v>
      </c>
      <c r="J73" s="208">
        <v>1192.94868</v>
      </c>
      <c r="K73" s="210">
        <v>1</v>
      </c>
      <c r="L73" s="96">
        <v>1192.94868</v>
      </c>
    </row>
    <row r="74" spans="2:12" x14ac:dyDescent="0.35">
      <c r="B74" s="1" t="s">
        <v>227</v>
      </c>
      <c r="C74" s="102" t="s">
        <v>259</v>
      </c>
      <c r="D74" s="211" t="s">
        <v>16</v>
      </c>
      <c r="E74" s="5" t="s">
        <v>234</v>
      </c>
      <c r="F74" s="92" t="s">
        <v>237</v>
      </c>
      <c r="G74" s="134">
        <v>1</v>
      </c>
      <c r="H74" s="208">
        <v>0</v>
      </c>
      <c r="I74" s="210">
        <v>0</v>
      </c>
      <c r="J74" s="208">
        <v>510.53352000000001</v>
      </c>
      <c r="K74" s="210">
        <v>1</v>
      </c>
      <c r="L74" s="96">
        <v>510.53352000000001</v>
      </c>
    </row>
    <row r="75" spans="2:12" x14ac:dyDescent="0.35">
      <c r="B75" s="1" t="s">
        <v>227</v>
      </c>
      <c r="C75" s="102" t="s">
        <v>259</v>
      </c>
      <c r="D75" s="211" t="s">
        <v>16</v>
      </c>
      <c r="E75" s="3" t="s">
        <v>234</v>
      </c>
      <c r="F75" s="92" t="s">
        <v>238</v>
      </c>
      <c r="G75" s="134">
        <v>3</v>
      </c>
      <c r="H75" s="208">
        <v>0</v>
      </c>
      <c r="I75" s="210">
        <v>0</v>
      </c>
      <c r="J75" s="208">
        <v>1260.0267750000003</v>
      </c>
      <c r="K75" s="210">
        <v>1</v>
      </c>
      <c r="L75" s="96">
        <v>1260.0267750000003</v>
      </c>
    </row>
    <row r="76" spans="2:12" x14ac:dyDescent="0.35">
      <c r="B76" s="1" t="s">
        <v>227</v>
      </c>
      <c r="C76" s="102" t="s">
        <v>259</v>
      </c>
      <c r="D76" s="211" t="s">
        <v>16</v>
      </c>
      <c r="E76" s="3" t="s">
        <v>234</v>
      </c>
      <c r="F76" s="92" t="s">
        <v>239</v>
      </c>
      <c r="G76" s="134">
        <v>3</v>
      </c>
      <c r="H76" s="208">
        <v>0</v>
      </c>
      <c r="I76" s="210">
        <v>0</v>
      </c>
      <c r="J76" s="208">
        <v>1341.4728600000001</v>
      </c>
      <c r="K76" s="210">
        <v>1</v>
      </c>
      <c r="L76" s="96">
        <v>1341.4728600000001</v>
      </c>
    </row>
    <row r="77" spans="2:12" x14ac:dyDescent="0.35">
      <c r="B77" s="1" t="s">
        <v>227</v>
      </c>
      <c r="C77" s="102" t="s">
        <v>259</v>
      </c>
      <c r="D77" s="211" t="s">
        <v>16</v>
      </c>
      <c r="E77" s="3" t="s">
        <v>240</v>
      </c>
      <c r="F77" s="92" t="s">
        <v>241</v>
      </c>
      <c r="G77" s="134">
        <v>3</v>
      </c>
      <c r="H77" s="208">
        <v>0</v>
      </c>
      <c r="I77" s="210">
        <v>0</v>
      </c>
      <c r="J77" s="208">
        <v>1587.74784</v>
      </c>
      <c r="K77" s="210">
        <v>1</v>
      </c>
      <c r="L77" s="96">
        <v>1587.74784</v>
      </c>
    </row>
    <row r="78" spans="2:12" x14ac:dyDescent="0.35">
      <c r="B78" s="1" t="s">
        <v>227</v>
      </c>
      <c r="C78" s="102" t="s">
        <v>259</v>
      </c>
      <c r="D78" s="211" t="s">
        <v>16</v>
      </c>
      <c r="E78" s="3" t="s">
        <v>240</v>
      </c>
      <c r="F78" s="92" t="s">
        <v>242</v>
      </c>
      <c r="G78" s="134">
        <v>1</v>
      </c>
      <c r="H78" s="208">
        <v>0</v>
      </c>
      <c r="I78" s="210">
        <v>0</v>
      </c>
      <c r="J78" s="208">
        <v>537.87440000000015</v>
      </c>
      <c r="K78" s="210">
        <v>1</v>
      </c>
      <c r="L78" s="96">
        <v>537.87440000000015</v>
      </c>
    </row>
    <row r="79" spans="2:12" x14ac:dyDescent="0.35">
      <c r="B79" s="1" t="s">
        <v>227</v>
      </c>
      <c r="C79" s="102" t="s">
        <v>259</v>
      </c>
      <c r="D79" s="211" t="s">
        <v>16</v>
      </c>
      <c r="E79" s="10" t="s">
        <v>240</v>
      </c>
      <c r="F79" s="92" t="s">
        <v>243</v>
      </c>
      <c r="G79" s="134">
        <v>1</v>
      </c>
      <c r="H79" s="208">
        <v>0</v>
      </c>
      <c r="I79" s="210">
        <v>0</v>
      </c>
      <c r="J79" s="208">
        <v>318.65120000000013</v>
      </c>
      <c r="K79" s="210">
        <v>1</v>
      </c>
      <c r="L79" s="96">
        <v>318.65120000000013</v>
      </c>
    </row>
    <row r="80" spans="2:12" x14ac:dyDescent="0.35">
      <c r="B80" s="1" t="s">
        <v>227</v>
      </c>
      <c r="C80" s="102" t="s">
        <v>259</v>
      </c>
      <c r="D80" s="211" t="s">
        <v>16</v>
      </c>
      <c r="E80" s="10" t="s">
        <v>240</v>
      </c>
      <c r="F80" s="92" t="s">
        <v>244</v>
      </c>
      <c r="G80" s="134">
        <v>3</v>
      </c>
      <c r="H80" s="208">
        <v>0</v>
      </c>
      <c r="I80" s="210">
        <v>0</v>
      </c>
      <c r="J80" s="208">
        <v>1255.2226909090912</v>
      </c>
      <c r="K80" s="210">
        <v>1</v>
      </c>
      <c r="L80" s="96">
        <v>1255.2226909090912</v>
      </c>
    </row>
    <row r="81" spans="2:14" x14ac:dyDescent="0.35">
      <c r="B81" s="1" t="s">
        <v>227</v>
      </c>
      <c r="C81" s="102" t="s">
        <v>259</v>
      </c>
      <c r="D81" s="211" t="s">
        <v>16</v>
      </c>
      <c r="E81" s="10" t="s">
        <v>240</v>
      </c>
      <c r="F81" s="92" t="s">
        <v>245</v>
      </c>
      <c r="G81" s="134">
        <v>2</v>
      </c>
      <c r="H81" s="208">
        <v>0</v>
      </c>
      <c r="I81" s="210">
        <v>0</v>
      </c>
      <c r="J81" s="208">
        <v>1154.4138666666668</v>
      </c>
      <c r="K81" s="210">
        <v>1</v>
      </c>
      <c r="L81" s="96">
        <v>1154.4138666666668</v>
      </c>
    </row>
    <row r="82" spans="2:14" x14ac:dyDescent="0.35">
      <c r="B82" s="1" t="s">
        <v>227</v>
      </c>
      <c r="C82" s="102" t="s">
        <v>259</v>
      </c>
      <c r="D82" s="211" t="s">
        <v>16</v>
      </c>
      <c r="E82" s="11" t="s">
        <v>240</v>
      </c>
      <c r="F82" s="92" t="s">
        <v>246</v>
      </c>
      <c r="G82" s="134">
        <v>1</v>
      </c>
      <c r="H82" s="208">
        <v>0</v>
      </c>
      <c r="I82" s="210">
        <v>0</v>
      </c>
      <c r="J82" s="208">
        <v>591.98066666666682</v>
      </c>
      <c r="K82" s="210">
        <v>1</v>
      </c>
      <c r="L82" s="96">
        <v>591.98066666666682</v>
      </c>
    </row>
    <row r="83" spans="2:14" x14ac:dyDescent="0.35">
      <c r="B83" s="1" t="s">
        <v>227</v>
      </c>
      <c r="C83" s="102" t="s">
        <v>259</v>
      </c>
      <c r="D83" s="211" t="s">
        <v>16</v>
      </c>
      <c r="E83" s="7" t="s">
        <v>247</v>
      </c>
      <c r="F83" s="92" t="s">
        <v>248</v>
      </c>
      <c r="G83" s="134">
        <v>1</v>
      </c>
      <c r="H83" s="208">
        <v>0</v>
      </c>
      <c r="I83" s="210">
        <v>0</v>
      </c>
      <c r="J83" s="208">
        <v>360.63787200000002</v>
      </c>
      <c r="K83" s="210">
        <v>1</v>
      </c>
      <c r="L83" s="96">
        <v>360.63787200000002</v>
      </c>
    </row>
    <row r="84" spans="2:14" x14ac:dyDescent="0.35">
      <c r="B84" s="1" t="s">
        <v>227</v>
      </c>
      <c r="C84" s="102" t="s">
        <v>259</v>
      </c>
      <c r="D84" s="211" t="s">
        <v>16</v>
      </c>
      <c r="E84" s="7" t="s">
        <v>247</v>
      </c>
      <c r="F84" s="92" t="s">
        <v>249</v>
      </c>
      <c r="G84" s="134">
        <v>1</v>
      </c>
      <c r="H84" s="208">
        <v>0</v>
      </c>
      <c r="I84" s="210">
        <v>0</v>
      </c>
      <c r="J84" s="208">
        <v>388.09078000000005</v>
      </c>
      <c r="K84" s="210">
        <v>1</v>
      </c>
      <c r="L84" s="96">
        <v>388.09078000000005</v>
      </c>
    </row>
    <row r="85" spans="2:14" x14ac:dyDescent="0.35">
      <c r="B85" s="1" t="s">
        <v>227</v>
      </c>
      <c r="C85" s="102" t="s">
        <v>259</v>
      </c>
      <c r="D85" s="211" t="s">
        <v>16</v>
      </c>
      <c r="E85" s="3" t="s">
        <v>247</v>
      </c>
      <c r="F85" s="92" t="s">
        <v>250</v>
      </c>
      <c r="G85" s="134">
        <v>3</v>
      </c>
      <c r="H85" s="208">
        <v>0</v>
      </c>
      <c r="I85" s="210">
        <v>0</v>
      </c>
      <c r="J85" s="208">
        <v>2402.1226800000009</v>
      </c>
      <c r="K85" s="210">
        <v>1</v>
      </c>
      <c r="L85" s="96">
        <v>2402.1226800000009</v>
      </c>
    </row>
    <row r="86" spans="2:14" x14ac:dyDescent="0.35">
      <c r="B86" s="1" t="s">
        <v>227</v>
      </c>
      <c r="C86" s="102" t="s">
        <v>259</v>
      </c>
      <c r="D86" s="211" t="s">
        <v>16</v>
      </c>
      <c r="E86" s="3" t="s">
        <v>251</v>
      </c>
      <c r="F86" s="92" t="s">
        <v>252</v>
      </c>
      <c r="G86" s="134">
        <v>1</v>
      </c>
      <c r="H86" s="208">
        <v>0</v>
      </c>
      <c r="I86" s="210">
        <v>0</v>
      </c>
      <c r="J86" s="208">
        <v>558.86040000000003</v>
      </c>
      <c r="K86" s="210">
        <v>1</v>
      </c>
      <c r="L86" s="96">
        <v>558.86040000000003</v>
      </c>
    </row>
    <row r="87" spans="2:14" x14ac:dyDescent="0.35">
      <c r="B87" s="1" t="s">
        <v>227</v>
      </c>
      <c r="C87" s="102" t="s">
        <v>259</v>
      </c>
      <c r="D87" s="211" t="s">
        <v>16</v>
      </c>
      <c r="E87" s="3" t="s">
        <v>251</v>
      </c>
      <c r="F87" s="92" t="s">
        <v>253</v>
      </c>
      <c r="G87" s="134">
        <v>1</v>
      </c>
      <c r="H87" s="208">
        <v>0</v>
      </c>
      <c r="I87" s="210">
        <v>0</v>
      </c>
      <c r="J87" s="208">
        <v>420.47250000000008</v>
      </c>
      <c r="K87" s="210">
        <v>1</v>
      </c>
      <c r="L87" s="96">
        <v>420.47250000000008</v>
      </c>
    </row>
    <row r="88" spans="2:14" x14ac:dyDescent="0.35">
      <c r="B88" s="1" t="s">
        <v>227</v>
      </c>
      <c r="C88" s="102" t="s">
        <v>259</v>
      </c>
      <c r="D88" s="211" t="s">
        <v>16</v>
      </c>
      <c r="E88" s="3" t="s">
        <v>251</v>
      </c>
      <c r="F88" s="92" t="s">
        <v>254</v>
      </c>
      <c r="G88" s="134">
        <v>1</v>
      </c>
      <c r="H88" s="208">
        <v>0</v>
      </c>
      <c r="I88" s="210">
        <v>0</v>
      </c>
      <c r="J88" s="208">
        <v>427.10850000000005</v>
      </c>
      <c r="K88" s="210">
        <v>1</v>
      </c>
      <c r="L88" s="96">
        <v>427.10850000000005</v>
      </c>
    </row>
    <row r="89" spans="2:14" x14ac:dyDescent="0.35">
      <c r="B89" s="1" t="s">
        <v>227</v>
      </c>
      <c r="C89" s="102" t="s">
        <v>259</v>
      </c>
      <c r="D89" s="211" t="s">
        <v>16</v>
      </c>
      <c r="E89" s="3" t="s">
        <v>251</v>
      </c>
      <c r="F89" s="92" t="s">
        <v>255</v>
      </c>
      <c r="G89" s="134">
        <v>1</v>
      </c>
      <c r="H89" s="208">
        <v>0</v>
      </c>
      <c r="I89" s="210">
        <v>0</v>
      </c>
      <c r="J89" s="208">
        <v>216.18072000000004</v>
      </c>
      <c r="K89" s="210">
        <v>1</v>
      </c>
      <c r="L89" s="96">
        <v>216.18072000000004</v>
      </c>
    </row>
    <row r="90" spans="2:14" x14ac:dyDescent="0.35">
      <c r="B90" s="1" t="s">
        <v>227</v>
      </c>
      <c r="C90" s="102" t="s">
        <v>259</v>
      </c>
      <c r="D90" s="211" t="s">
        <v>16</v>
      </c>
      <c r="E90" s="3" t="s">
        <v>251</v>
      </c>
      <c r="F90" s="92" t="s">
        <v>256</v>
      </c>
      <c r="G90" s="134">
        <v>3</v>
      </c>
      <c r="H90" s="208">
        <v>0</v>
      </c>
      <c r="I90" s="210">
        <v>0</v>
      </c>
      <c r="J90" s="208">
        <v>1735.4950200000003</v>
      </c>
      <c r="K90" s="210">
        <v>1</v>
      </c>
      <c r="L90" s="96">
        <v>1735.4950200000003</v>
      </c>
    </row>
    <row r="91" spans="2:14" x14ac:dyDescent="0.35">
      <c r="B91" s="102" t="s">
        <v>260</v>
      </c>
      <c r="C91" s="102" t="s">
        <v>258</v>
      </c>
      <c r="D91" s="211" t="s">
        <v>16</v>
      </c>
      <c r="E91" s="5" t="s">
        <v>229</v>
      </c>
      <c r="F91" s="92" t="s">
        <v>230</v>
      </c>
      <c r="G91" s="134">
        <v>20</v>
      </c>
      <c r="H91" s="208">
        <v>19531.199999999997</v>
      </c>
      <c r="I91" s="210">
        <v>0.73308270676691711</v>
      </c>
      <c r="J91" s="208">
        <v>7111.36</v>
      </c>
      <c r="K91" s="210">
        <v>0.26691729323308266</v>
      </c>
      <c r="L91" s="96">
        <v>26642.560000000001</v>
      </c>
    </row>
    <row r="92" spans="2:14" x14ac:dyDescent="0.35">
      <c r="B92" s="102" t="s">
        <v>260</v>
      </c>
      <c r="C92" s="102" t="s">
        <v>258</v>
      </c>
      <c r="D92" s="211" t="s">
        <v>16</v>
      </c>
      <c r="E92" s="3" t="s">
        <v>234</v>
      </c>
      <c r="F92" s="92" t="s">
        <v>235</v>
      </c>
      <c r="G92" s="134">
        <v>59</v>
      </c>
      <c r="H92" s="208">
        <v>53172.439999999995</v>
      </c>
      <c r="I92" s="210">
        <v>0.63421190173971476</v>
      </c>
      <c r="J92" s="208">
        <v>30667.739999999998</v>
      </c>
      <c r="K92" s="210">
        <v>0.36578809826028524</v>
      </c>
      <c r="L92" s="96">
        <v>83840.179999999993</v>
      </c>
      <c r="N92" s="32"/>
    </row>
    <row r="93" spans="2:14" x14ac:dyDescent="0.35">
      <c r="B93" s="102" t="s">
        <v>260</v>
      </c>
      <c r="C93" s="102" t="s">
        <v>258</v>
      </c>
      <c r="D93" s="211" t="s">
        <v>16</v>
      </c>
      <c r="E93" s="5" t="s">
        <v>234</v>
      </c>
      <c r="F93" s="92" t="s">
        <v>237</v>
      </c>
      <c r="G93" s="134">
        <v>44</v>
      </c>
      <c r="H93" s="208">
        <v>42968.639999999999</v>
      </c>
      <c r="I93" s="210">
        <v>0.64676616915422891</v>
      </c>
      <c r="J93" s="208">
        <v>23467.487999999998</v>
      </c>
      <c r="K93" s="210">
        <v>0.35323383084577115</v>
      </c>
      <c r="L93" s="96">
        <v>66436.127999999997</v>
      </c>
    </row>
    <row r="94" spans="2:14" x14ac:dyDescent="0.35">
      <c r="B94" s="102" t="s">
        <v>260</v>
      </c>
      <c r="C94" s="102" t="s">
        <v>258</v>
      </c>
      <c r="D94" s="211" t="s">
        <v>16</v>
      </c>
      <c r="E94" s="7" t="s">
        <v>240</v>
      </c>
      <c r="F94" s="92" t="s">
        <v>244</v>
      </c>
      <c r="G94" s="134">
        <v>28</v>
      </c>
      <c r="H94" s="208">
        <v>27343.68</v>
      </c>
      <c r="I94" s="210">
        <v>0.73308270676691722</v>
      </c>
      <c r="J94" s="208">
        <v>9955.9039999999986</v>
      </c>
      <c r="K94" s="210">
        <v>0.26691729323308266</v>
      </c>
      <c r="L94" s="96">
        <v>37299.584000000003</v>
      </c>
    </row>
    <row r="95" spans="2:14" x14ac:dyDescent="0.35">
      <c r="B95" s="102" t="s">
        <v>260</v>
      </c>
      <c r="C95" s="102" t="s">
        <v>258</v>
      </c>
      <c r="D95" s="211" t="s">
        <v>16</v>
      </c>
      <c r="E95" s="3" t="s">
        <v>247</v>
      </c>
      <c r="F95" s="92" t="s">
        <v>250</v>
      </c>
      <c r="G95" s="134">
        <v>17</v>
      </c>
      <c r="H95" s="208">
        <v>16601.52</v>
      </c>
      <c r="I95" s="210">
        <v>0.6467661691542288</v>
      </c>
      <c r="J95" s="208">
        <v>9066.9840000000004</v>
      </c>
      <c r="K95" s="210">
        <v>0.35323383084577115</v>
      </c>
      <c r="L95" s="96">
        <v>25668.504000000001</v>
      </c>
    </row>
    <row r="96" spans="2:14" x14ac:dyDescent="0.35">
      <c r="B96" s="102" t="s">
        <v>260</v>
      </c>
      <c r="C96" s="102" t="s">
        <v>258</v>
      </c>
      <c r="D96" s="211" t="s">
        <v>16</v>
      </c>
      <c r="E96" s="5" t="s">
        <v>251</v>
      </c>
      <c r="F96" s="92" t="s">
        <v>256</v>
      </c>
      <c r="G96" s="134">
        <v>20</v>
      </c>
      <c r="H96" s="208">
        <v>19531.2</v>
      </c>
      <c r="I96" s="210">
        <v>0.68722466960352435</v>
      </c>
      <c r="J96" s="208">
        <v>8889.2000000000007</v>
      </c>
      <c r="K96" s="210">
        <v>0.31277533039647581</v>
      </c>
      <c r="L96" s="96">
        <v>28420.399999999998</v>
      </c>
    </row>
    <row r="97" spans="2:12" x14ac:dyDescent="0.35">
      <c r="B97" s="102" t="s">
        <v>261</v>
      </c>
      <c r="C97" s="102" t="s">
        <v>259</v>
      </c>
      <c r="D97" s="211" t="s">
        <v>1210</v>
      </c>
      <c r="E97" s="5" t="s">
        <v>234</v>
      </c>
      <c r="F97" s="92" t="s">
        <v>235</v>
      </c>
      <c r="G97" s="134">
        <v>1</v>
      </c>
      <c r="H97" s="208">
        <v>976.56</v>
      </c>
      <c r="I97" s="210">
        <v>0.68722466960352413</v>
      </c>
      <c r="J97" s="208">
        <v>444.46</v>
      </c>
      <c r="K97" s="210">
        <v>0.3127753303964757</v>
      </c>
      <c r="L97" s="96">
        <v>1421.0200000000002</v>
      </c>
    </row>
    <row r="98" spans="2:12" x14ac:dyDescent="0.35">
      <c r="B98" s="102" t="s">
        <v>261</v>
      </c>
      <c r="C98" s="102" t="s">
        <v>259</v>
      </c>
      <c r="D98" s="211" t="s">
        <v>1210</v>
      </c>
      <c r="E98" s="5" t="s">
        <v>240</v>
      </c>
      <c r="F98" s="92" t="s">
        <v>244</v>
      </c>
      <c r="G98" s="134">
        <v>1</v>
      </c>
      <c r="H98" s="208">
        <v>976.56</v>
      </c>
      <c r="I98" s="210">
        <v>0.73308270676691734</v>
      </c>
      <c r="J98" s="208">
        <v>355.56799999999998</v>
      </c>
      <c r="K98" s="210">
        <v>0.26691729323308272</v>
      </c>
      <c r="L98" s="96">
        <v>1332.1279999999999</v>
      </c>
    </row>
    <row r="99" spans="2:12" x14ac:dyDescent="0.35">
      <c r="B99" s="102" t="s">
        <v>261</v>
      </c>
      <c r="C99" s="102" t="s">
        <v>259</v>
      </c>
      <c r="D99" s="211" t="s">
        <v>1210</v>
      </c>
      <c r="E99" s="5" t="s">
        <v>247</v>
      </c>
      <c r="F99" s="92" t="s">
        <v>250</v>
      </c>
      <c r="G99" s="134">
        <v>1</v>
      </c>
      <c r="H99" s="208">
        <v>976.56</v>
      </c>
      <c r="I99" s="210">
        <v>0.6467661691542288</v>
      </c>
      <c r="J99" s="208">
        <v>533.35199999999998</v>
      </c>
      <c r="K99" s="210">
        <v>0.35323383084577115</v>
      </c>
      <c r="L99" s="96">
        <v>1509.912</v>
      </c>
    </row>
    <row r="100" spans="2:12" x14ac:dyDescent="0.35">
      <c r="B100" s="102" t="s">
        <v>261</v>
      </c>
      <c r="C100" s="102" t="s">
        <v>259</v>
      </c>
      <c r="D100" s="211" t="s">
        <v>1210</v>
      </c>
      <c r="E100" s="5" t="s">
        <v>251</v>
      </c>
      <c r="F100" s="92" t="s">
        <v>256</v>
      </c>
      <c r="G100" s="134">
        <v>1</v>
      </c>
      <c r="H100" s="208">
        <v>976.56</v>
      </c>
      <c r="I100" s="210">
        <v>0.68722466960352413</v>
      </c>
      <c r="J100" s="208">
        <v>444.46</v>
      </c>
      <c r="K100" s="210">
        <v>0.3127753303964757</v>
      </c>
      <c r="L100" s="96">
        <v>1421.0200000000002</v>
      </c>
    </row>
    <row r="101" spans="2:12" x14ac:dyDescent="0.35">
      <c r="B101" s="102" t="s">
        <v>261</v>
      </c>
      <c r="C101" s="102" t="s">
        <v>262</v>
      </c>
      <c r="D101" s="211" t="s">
        <v>1210</v>
      </c>
      <c r="E101" s="5" t="s">
        <v>229</v>
      </c>
      <c r="F101" s="92" t="s">
        <v>263</v>
      </c>
      <c r="G101" s="134">
        <v>1</v>
      </c>
      <c r="H101" s="208">
        <v>976.56</v>
      </c>
      <c r="I101" s="210">
        <v>0.73308270676691734</v>
      </c>
      <c r="J101" s="208">
        <v>355.56799999999998</v>
      </c>
      <c r="K101" s="210">
        <v>0.26691729323308272</v>
      </c>
      <c r="L101" s="96">
        <v>1332.1279999999999</v>
      </c>
    </row>
    <row r="102" spans="2:12" x14ac:dyDescent="0.35">
      <c r="B102" s="102" t="s">
        <v>261</v>
      </c>
      <c r="C102" s="102" t="s">
        <v>262</v>
      </c>
      <c r="D102" s="211" t="s">
        <v>1210</v>
      </c>
      <c r="E102" s="5" t="s">
        <v>229</v>
      </c>
      <c r="F102" s="92" t="s">
        <v>230</v>
      </c>
      <c r="G102" s="134">
        <v>1</v>
      </c>
      <c r="H102" s="208">
        <v>976.56</v>
      </c>
      <c r="I102" s="210">
        <v>0.73308270676691734</v>
      </c>
      <c r="J102" s="208">
        <v>355.56799999999998</v>
      </c>
      <c r="K102" s="210">
        <v>0.26691729323308272</v>
      </c>
      <c r="L102" s="96">
        <v>1332.1279999999999</v>
      </c>
    </row>
    <row r="103" spans="2:12" x14ac:dyDescent="0.35">
      <c r="B103" s="102" t="s">
        <v>261</v>
      </c>
      <c r="C103" s="102" t="s">
        <v>262</v>
      </c>
      <c r="D103" s="211" t="s">
        <v>1210</v>
      </c>
      <c r="E103" s="5" t="s">
        <v>231</v>
      </c>
      <c r="F103" s="92" t="s">
        <v>232</v>
      </c>
      <c r="G103" s="134">
        <v>1</v>
      </c>
      <c r="H103" s="208">
        <v>976.56</v>
      </c>
      <c r="I103" s="210">
        <v>0.68722466960352413</v>
      </c>
      <c r="J103" s="208">
        <v>444.46</v>
      </c>
      <c r="K103" s="210">
        <v>0.3127753303964757</v>
      </c>
      <c r="L103" s="96">
        <v>1421.0200000000002</v>
      </c>
    </row>
    <row r="104" spans="2:12" x14ac:dyDescent="0.35">
      <c r="B104" s="102" t="s">
        <v>261</v>
      </c>
      <c r="C104" s="102" t="s">
        <v>262</v>
      </c>
      <c r="D104" s="211" t="s">
        <v>1210</v>
      </c>
      <c r="E104" s="5" t="s">
        <v>231</v>
      </c>
      <c r="F104" s="92" t="s">
        <v>264</v>
      </c>
      <c r="G104" s="134">
        <v>1</v>
      </c>
      <c r="H104" s="208">
        <v>976.56</v>
      </c>
      <c r="I104" s="210">
        <v>0.6467661691542288</v>
      </c>
      <c r="J104" s="208">
        <v>533.35199999999998</v>
      </c>
      <c r="K104" s="210">
        <v>0.35323383084577115</v>
      </c>
      <c r="L104" s="96">
        <v>1509.912</v>
      </c>
    </row>
    <row r="105" spans="2:12" x14ac:dyDescent="0.35">
      <c r="B105" s="102" t="s">
        <v>261</v>
      </c>
      <c r="C105" s="102" t="s">
        <v>262</v>
      </c>
      <c r="D105" s="211" t="s">
        <v>1210</v>
      </c>
      <c r="E105" s="5" t="s">
        <v>234</v>
      </c>
      <c r="F105" s="92" t="s">
        <v>235</v>
      </c>
      <c r="G105" s="134">
        <v>2</v>
      </c>
      <c r="H105" s="208">
        <v>1953.12</v>
      </c>
      <c r="I105" s="210">
        <v>0.68722466960352413</v>
      </c>
      <c r="J105" s="208">
        <v>888.92</v>
      </c>
      <c r="K105" s="210">
        <v>0.3127753303964757</v>
      </c>
      <c r="L105" s="96">
        <v>2842.0400000000004</v>
      </c>
    </row>
    <row r="106" spans="2:12" x14ac:dyDescent="0.35">
      <c r="B106" s="102" t="s">
        <v>261</v>
      </c>
      <c r="C106" s="102" t="s">
        <v>262</v>
      </c>
      <c r="D106" s="211" t="s">
        <v>1210</v>
      </c>
      <c r="E106" s="5" t="s">
        <v>234</v>
      </c>
      <c r="F106" s="92" t="s">
        <v>236</v>
      </c>
      <c r="G106" s="134">
        <v>1</v>
      </c>
      <c r="H106" s="208">
        <v>976.56</v>
      </c>
      <c r="I106" s="210">
        <v>0.64676616915422869</v>
      </c>
      <c r="J106" s="208">
        <v>533.35199999999998</v>
      </c>
      <c r="K106" s="210">
        <v>0.35323383084577109</v>
      </c>
      <c r="L106" s="96">
        <v>1509.9120000000003</v>
      </c>
    </row>
    <row r="107" spans="2:12" x14ac:dyDescent="0.35">
      <c r="B107" s="102" t="s">
        <v>261</v>
      </c>
      <c r="C107" s="102" t="s">
        <v>262</v>
      </c>
      <c r="D107" s="211" t="s">
        <v>1210</v>
      </c>
      <c r="E107" s="5" t="s">
        <v>234</v>
      </c>
      <c r="F107" s="92" t="s">
        <v>237</v>
      </c>
      <c r="G107" s="134">
        <v>1</v>
      </c>
      <c r="H107" s="208">
        <v>976.56</v>
      </c>
      <c r="I107" s="210">
        <v>0.6467661691542288</v>
      </c>
      <c r="J107" s="208">
        <v>533.35199999999998</v>
      </c>
      <c r="K107" s="210">
        <v>0.35323383084577115</v>
      </c>
      <c r="L107" s="96">
        <v>1509.912</v>
      </c>
    </row>
    <row r="108" spans="2:12" x14ac:dyDescent="0.35">
      <c r="B108" s="102" t="s">
        <v>261</v>
      </c>
      <c r="C108" s="102" t="s">
        <v>262</v>
      </c>
      <c r="D108" s="211" t="s">
        <v>1210</v>
      </c>
      <c r="E108" s="5" t="s">
        <v>234</v>
      </c>
      <c r="F108" s="92" t="s">
        <v>239</v>
      </c>
      <c r="G108" s="134">
        <v>1</v>
      </c>
      <c r="H108" s="208">
        <v>976.56</v>
      </c>
      <c r="I108" s="210">
        <v>0.68722466960352413</v>
      </c>
      <c r="J108" s="208">
        <v>444.46</v>
      </c>
      <c r="K108" s="210">
        <v>0.3127753303964757</v>
      </c>
      <c r="L108" s="96">
        <v>1421.0200000000002</v>
      </c>
    </row>
    <row r="109" spans="2:12" x14ac:dyDescent="0.35">
      <c r="B109" s="102" t="s">
        <v>261</v>
      </c>
      <c r="C109" s="102" t="s">
        <v>262</v>
      </c>
      <c r="D109" s="211" t="s">
        <v>1210</v>
      </c>
      <c r="E109" s="5" t="s">
        <v>240</v>
      </c>
      <c r="F109" s="92" t="s">
        <v>241</v>
      </c>
      <c r="G109" s="134">
        <v>1</v>
      </c>
      <c r="H109" s="208">
        <v>976.56</v>
      </c>
      <c r="I109" s="210">
        <v>0.73308270676691734</v>
      </c>
      <c r="J109" s="208">
        <v>355.56799999999998</v>
      </c>
      <c r="K109" s="210">
        <v>0.26691729323308272</v>
      </c>
      <c r="L109" s="96">
        <v>1332.1279999999999</v>
      </c>
    </row>
    <row r="110" spans="2:12" x14ac:dyDescent="0.35">
      <c r="B110" s="102" t="s">
        <v>261</v>
      </c>
      <c r="C110" s="102" t="s">
        <v>262</v>
      </c>
      <c r="D110" s="211" t="s">
        <v>1210</v>
      </c>
      <c r="E110" s="5" t="s">
        <v>240</v>
      </c>
      <c r="F110" s="92" t="s">
        <v>242</v>
      </c>
      <c r="G110" s="134">
        <v>1</v>
      </c>
      <c r="H110" s="208">
        <v>976.56</v>
      </c>
      <c r="I110" s="210">
        <v>0.73308270676691734</v>
      </c>
      <c r="J110" s="208">
        <v>355.56799999999998</v>
      </c>
      <c r="K110" s="210">
        <v>0.26691729323308272</v>
      </c>
      <c r="L110" s="96">
        <v>1332.1279999999999</v>
      </c>
    </row>
    <row r="111" spans="2:12" x14ac:dyDescent="0.35">
      <c r="B111" s="102" t="s">
        <v>261</v>
      </c>
      <c r="C111" s="102" t="s">
        <v>262</v>
      </c>
      <c r="D111" s="211" t="s">
        <v>1210</v>
      </c>
      <c r="E111" s="5" t="s">
        <v>240</v>
      </c>
      <c r="F111" s="92" t="s">
        <v>244</v>
      </c>
      <c r="G111" s="134">
        <v>1</v>
      </c>
      <c r="H111" s="208">
        <v>976.56</v>
      </c>
      <c r="I111" s="210">
        <v>0.73308270676691734</v>
      </c>
      <c r="J111" s="208">
        <v>355.56799999999998</v>
      </c>
      <c r="K111" s="210">
        <v>0.26691729323308272</v>
      </c>
      <c r="L111" s="96">
        <v>1332.1279999999999</v>
      </c>
    </row>
    <row r="112" spans="2:12" x14ac:dyDescent="0.35">
      <c r="B112" s="102" t="s">
        <v>261</v>
      </c>
      <c r="C112" s="102" t="s">
        <v>262</v>
      </c>
      <c r="D112" s="211" t="s">
        <v>1210</v>
      </c>
      <c r="E112" s="5" t="s">
        <v>240</v>
      </c>
      <c r="F112" s="92" t="s">
        <v>245</v>
      </c>
      <c r="G112" s="134">
        <v>1</v>
      </c>
      <c r="H112" s="208">
        <v>976.56</v>
      </c>
      <c r="I112" s="210">
        <v>0.68722466960352424</v>
      </c>
      <c r="J112" s="208">
        <v>444.46</v>
      </c>
      <c r="K112" s="210">
        <v>0.31277533039647576</v>
      </c>
      <c r="L112" s="96">
        <v>1421.02</v>
      </c>
    </row>
    <row r="113" spans="2:12" x14ac:dyDescent="0.35">
      <c r="B113" s="102" t="s">
        <v>261</v>
      </c>
      <c r="C113" s="102" t="s">
        <v>262</v>
      </c>
      <c r="D113" s="211" t="s">
        <v>1210</v>
      </c>
      <c r="E113" s="5" t="s">
        <v>240</v>
      </c>
      <c r="F113" s="92" t="s">
        <v>246</v>
      </c>
      <c r="G113" s="134">
        <v>1</v>
      </c>
      <c r="H113" s="208">
        <v>976.56</v>
      </c>
      <c r="I113" s="210">
        <v>0.68722466960352413</v>
      </c>
      <c r="J113" s="208">
        <v>444.46</v>
      </c>
      <c r="K113" s="210">
        <v>0.3127753303964757</v>
      </c>
      <c r="L113" s="96">
        <v>1421.0200000000002</v>
      </c>
    </row>
    <row r="114" spans="2:12" x14ac:dyDescent="0.35">
      <c r="B114" s="102" t="s">
        <v>261</v>
      </c>
      <c r="C114" s="102" t="s">
        <v>262</v>
      </c>
      <c r="D114" s="211" t="s">
        <v>1210</v>
      </c>
      <c r="E114" s="5" t="s">
        <v>247</v>
      </c>
      <c r="F114" s="92" t="s">
        <v>248</v>
      </c>
      <c r="G114" s="134">
        <v>1</v>
      </c>
      <c r="H114" s="208">
        <v>976.56</v>
      </c>
      <c r="I114" s="210">
        <v>0.73308270676691734</v>
      </c>
      <c r="J114" s="208">
        <v>355.56799999999998</v>
      </c>
      <c r="K114" s="210">
        <v>0.26691729323308272</v>
      </c>
      <c r="L114" s="96">
        <v>1332.1279999999999</v>
      </c>
    </row>
    <row r="115" spans="2:12" x14ac:dyDescent="0.35">
      <c r="B115" s="102" t="s">
        <v>261</v>
      </c>
      <c r="C115" s="102" t="s">
        <v>262</v>
      </c>
      <c r="D115" s="211" t="s">
        <v>1210</v>
      </c>
      <c r="E115" s="5" t="s">
        <v>247</v>
      </c>
      <c r="F115" s="92" t="s">
        <v>250</v>
      </c>
      <c r="G115" s="134">
        <v>1</v>
      </c>
      <c r="H115" s="208">
        <v>976.56</v>
      </c>
      <c r="I115" s="210">
        <v>0.6467661691542288</v>
      </c>
      <c r="J115" s="208">
        <v>533.35199999999998</v>
      </c>
      <c r="K115" s="210">
        <v>0.35323383084577115</v>
      </c>
      <c r="L115" s="96">
        <v>1509.912</v>
      </c>
    </row>
    <row r="116" spans="2:12" x14ac:dyDescent="0.35">
      <c r="B116" s="102" t="s">
        <v>261</v>
      </c>
      <c r="C116" s="102" t="s">
        <v>262</v>
      </c>
      <c r="D116" s="211" t="s">
        <v>1210</v>
      </c>
      <c r="E116" s="5" t="s">
        <v>251</v>
      </c>
      <c r="F116" s="92" t="s">
        <v>252</v>
      </c>
      <c r="G116" s="134">
        <v>1</v>
      </c>
      <c r="H116" s="208">
        <v>976.56</v>
      </c>
      <c r="I116" s="210">
        <v>0.6467661691542288</v>
      </c>
      <c r="J116" s="208">
        <v>533.35199999999998</v>
      </c>
      <c r="K116" s="210">
        <v>0.35323383084577115</v>
      </c>
      <c r="L116" s="96">
        <v>1509.912</v>
      </c>
    </row>
    <row r="117" spans="2:12" x14ac:dyDescent="0.35">
      <c r="B117" s="102" t="s">
        <v>261</v>
      </c>
      <c r="C117" s="102" t="s">
        <v>262</v>
      </c>
      <c r="D117" s="211" t="s">
        <v>1210</v>
      </c>
      <c r="E117" s="5" t="s">
        <v>251</v>
      </c>
      <c r="F117" s="92" t="s">
        <v>256</v>
      </c>
      <c r="G117" s="134">
        <v>1</v>
      </c>
      <c r="H117" s="208">
        <v>976.56</v>
      </c>
      <c r="I117" s="210">
        <v>0.68722466960352413</v>
      </c>
      <c r="J117" s="208">
        <v>444.46</v>
      </c>
      <c r="K117" s="210">
        <v>0.3127753303964757</v>
      </c>
      <c r="L117" s="96">
        <v>1421.0200000000002</v>
      </c>
    </row>
  </sheetData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4CE4F-CF6A-4FCE-B99D-D3497DF4B62E}">
  <dimension ref="A2:AX38"/>
  <sheetViews>
    <sheetView zoomScale="80" zoomScaleNormal="80" workbookViewId="0">
      <selection activeCell="AA26" sqref="AA26"/>
    </sheetView>
  </sheetViews>
  <sheetFormatPr defaultRowHeight="14.5" x14ac:dyDescent="0.35"/>
  <cols>
    <col min="2" max="2" width="17.1796875" bestFit="1" customWidth="1"/>
    <col min="3" max="3" width="22.453125" bestFit="1" customWidth="1"/>
    <col min="4" max="4" width="18.81640625" bestFit="1" customWidth="1"/>
    <col min="5" max="6" width="16.453125" bestFit="1" customWidth="1"/>
    <col min="7" max="7" width="19.26953125" bestFit="1" customWidth="1"/>
    <col min="8" max="8" width="15.1796875" bestFit="1" customWidth="1"/>
    <col min="9" max="19" width="15.453125" bestFit="1" customWidth="1"/>
    <col min="20" max="20" width="17.7265625" bestFit="1" customWidth="1"/>
    <col min="22" max="22" width="5.81640625" bestFit="1" customWidth="1"/>
    <col min="23" max="23" width="17.1796875" bestFit="1" customWidth="1"/>
    <col min="25" max="25" width="19.1796875" bestFit="1" customWidth="1"/>
    <col min="43" max="43" width="17.1796875" bestFit="1" customWidth="1"/>
    <col min="48" max="48" width="10.54296875" bestFit="1" customWidth="1"/>
    <col min="49" max="49" width="19.453125" bestFit="1" customWidth="1"/>
    <col min="50" max="50" width="14.54296875" bestFit="1" customWidth="1"/>
  </cols>
  <sheetData>
    <row r="2" spans="1:50" x14ac:dyDescent="0.35">
      <c r="AP2" t="s">
        <v>333</v>
      </c>
      <c r="AQ2" t="s">
        <v>333</v>
      </c>
      <c r="AR2" t="s">
        <v>333</v>
      </c>
      <c r="AS2" t="s">
        <v>333</v>
      </c>
      <c r="AT2" t="s">
        <v>333</v>
      </c>
      <c r="AU2" t="s">
        <v>333</v>
      </c>
      <c r="AV2" t="s">
        <v>333</v>
      </c>
    </row>
    <row r="3" spans="1:50" x14ac:dyDescent="0.35">
      <c r="C3" s="33" t="s">
        <v>1211</v>
      </c>
      <c r="D3" t="s">
        <v>1212</v>
      </c>
      <c r="E3" s="33" t="s">
        <v>1213</v>
      </c>
      <c r="F3" s="33" t="s">
        <v>1214</v>
      </c>
      <c r="G3" s="33" t="s">
        <v>1215</v>
      </c>
      <c r="H3" s="33" t="s">
        <v>1216</v>
      </c>
      <c r="I3" t="s">
        <v>1217</v>
      </c>
      <c r="J3" t="s">
        <v>1218</v>
      </c>
      <c r="Z3">
        <f>SUM(Z5:Z37)</f>
        <v>3</v>
      </c>
      <c r="AA3">
        <f t="shared" ref="AA3:AL3" si="0">SUM(AA5:AA37)</f>
        <v>10</v>
      </c>
      <c r="AB3">
        <f t="shared" si="0"/>
        <v>33</v>
      </c>
      <c r="AC3">
        <f t="shared" si="0"/>
        <v>38</v>
      </c>
      <c r="AD3">
        <f t="shared" si="0"/>
        <v>74</v>
      </c>
      <c r="AE3">
        <f t="shared" si="0"/>
        <v>35</v>
      </c>
      <c r="AF3">
        <f t="shared" si="0"/>
        <v>23</v>
      </c>
      <c r="AG3">
        <f t="shared" si="0"/>
        <v>2</v>
      </c>
      <c r="AH3">
        <f t="shared" si="0"/>
        <v>34</v>
      </c>
      <c r="AI3">
        <f t="shared" si="0"/>
        <v>36</v>
      </c>
      <c r="AJ3">
        <f t="shared" si="0"/>
        <v>64</v>
      </c>
      <c r="AK3">
        <f t="shared" si="0"/>
        <v>26</v>
      </c>
      <c r="AL3">
        <f t="shared" si="0"/>
        <v>378</v>
      </c>
      <c r="AR3" s="284" t="s">
        <v>328</v>
      </c>
      <c r="AS3" s="285"/>
      <c r="AT3" s="286"/>
      <c r="AU3" s="34" t="s">
        <v>269</v>
      </c>
    </row>
    <row r="4" spans="1:50" x14ac:dyDescent="0.35">
      <c r="A4" t="s">
        <v>366</v>
      </c>
      <c r="B4" s="35" t="s">
        <v>1219</v>
      </c>
      <c r="C4" s="36" t="s">
        <v>1220</v>
      </c>
      <c r="D4" s="37" t="s">
        <v>1220</v>
      </c>
      <c r="E4" s="36" t="s">
        <v>1220</v>
      </c>
      <c r="F4" s="38" t="s">
        <v>1221</v>
      </c>
      <c r="G4" s="38" t="s">
        <v>1221</v>
      </c>
      <c r="H4" s="38" t="s">
        <v>1221</v>
      </c>
      <c r="I4" s="39" t="s">
        <v>1222</v>
      </c>
      <c r="J4" s="39" t="s">
        <v>1222</v>
      </c>
      <c r="K4" s="39" t="s">
        <v>1222</v>
      </c>
      <c r="L4" s="39" t="s">
        <v>1222</v>
      </c>
      <c r="M4" s="39" t="s">
        <v>1222</v>
      </c>
      <c r="N4" s="39" t="s">
        <v>1222</v>
      </c>
      <c r="O4" s="39" t="s">
        <v>1222</v>
      </c>
      <c r="P4" s="39" t="s">
        <v>1222</v>
      </c>
      <c r="Q4" s="39" t="s">
        <v>1222</v>
      </c>
      <c r="R4" s="39" t="s">
        <v>1222</v>
      </c>
      <c r="S4" s="39" t="s">
        <v>1222</v>
      </c>
      <c r="T4" s="40" t="s">
        <v>1223</v>
      </c>
      <c r="X4" t="s">
        <v>366</v>
      </c>
      <c r="Y4" t="s">
        <v>685</v>
      </c>
      <c r="Z4" t="s">
        <v>355</v>
      </c>
      <c r="AA4" t="s">
        <v>356</v>
      </c>
      <c r="AB4" t="s">
        <v>357</v>
      </c>
      <c r="AC4" t="s">
        <v>358</v>
      </c>
      <c r="AD4" t="s">
        <v>359</v>
      </c>
      <c r="AE4" t="s">
        <v>360</v>
      </c>
      <c r="AF4" t="s">
        <v>221</v>
      </c>
      <c r="AG4" t="s">
        <v>222</v>
      </c>
      <c r="AH4" t="s">
        <v>223</v>
      </c>
      <c r="AI4" t="s">
        <v>224</v>
      </c>
      <c r="AJ4" t="s">
        <v>225</v>
      </c>
      <c r="AK4" t="s">
        <v>226</v>
      </c>
      <c r="AL4" t="s">
        <v>13</v>
      </c>
      <c r="AP4" t="s">
        <v>366</v>
      </c>
      <c r="AQ4" t="s">
        <v>685</v>
      </c>
      <c r="AR4" s="41" t="s">
        <v>329</v>
      </c>
      <c r="AS4" s="13" t="s">
        <v>330</v>
      </c>
      <c r="AT4" s="42" t="s">
        <v>1224</v>
      </c>
      <c r="AU4" s="43" t="s">
        <v>331</v>
      </c>
      <c r="AV4" s="44" t="s">
        <v>1225</v>
      </c>
      <c r="AW4" s="44" t="s">
        <v>1226</v>
      </c>
      <c r="AX4" s="44" t="s">
        <v>1227</v>
      </c>
    </row>
    <row r="5" spans="1:50" x14ac:dyDescent="0.35">
      <c r="A5" t="s">
        <v>234</v>
      </c>
      <c r="B5" s="45" t="s">
        <v>235</v>
      </c>
      <c r="C5" s="46">
        <v>44221</v>
      </c>
      <c r="D5" s="46"/>
      <c r="E5" s="46" t="s">
        <v>1228</v>
      </c>
      <c r="F5" s="46">
        <v>44386</v>
      </c>
      <c r="G5" s="46">
        <v>44520</v>
      </c>
      <c r="H5" s="46" t="s">
        <v>1228</v>
      </c>
      <c r="I5" s="46" t="s">
        <v>1228</v>
      </c>
      <c r="J5" s="47">
        <v>44197</v>
      </c>
      <c r="K5" s="46">
        <v>44288</v>
      </c>
      <c r="L5" s="46">
        <v>44307</v>
      </c>
      <c r="M5" s="46">
        <v>44317</v>
      </c>
      <c r="N5" s="46">
        <v>44350</v>
      </c>
      <c r="O5" s="46">
        <v>44446</v>
      </c>
      <c r="P5" s="46">
        <v>44481</v>
      </c>
      <c r="Q5" s="46">
        <v>44502</v>
      </c>
      <c r="R5" s="46">
        <v>44515</v>
      </c>
      <c r="S5" s="47">
        <v>44555</v>
      </c>
      <c r="T5" s="48">
        <v>11</v>
      </c>
      <c r="V5" s="49" t="s">
        <v>229</v>
      </c>
      <c r="W5" s="4" t="s">
        <v>230</v>
      </c>
      <c r="X5" t="s">
        <v>229</v>
      </c>
      <c r="Y5" t="s">
        <v>230</v>
      </c>
      <c r="Z5">
        <v>0</v>
      </c>
      <c r="AA5">
        <v>0</v>
      </c>
      <c r="AB5">
        <v>1</v>
      </c>
      <c r="AC5">
        <v>1</v>
      </c>
      <c r="AD5">
        <v>2</v>
      </c>
      <c r="AE5">
        <v>1</v>
      </c>
      <c r="AF5">
        <v>0</v>
      </c>
      <c r="AG5">
        <v>0</v>
      </c>
      <c r="AH5">
        <v>1</v>
      </c>
      <c r="AI5">
        <v>1</v>
      </c>
      <c r="AJ5">
        <v>2</v>
      </c>
      <c r="AK5">
        <v>1</v>
      </c>
      <c r="AL5">
        <f t="shared" ref="AL5:AL29" si="1">SUM(Z5:AK5)</f>
        <v>10</v>
      </c>
      <c r="AM5" t="s">
        <v>1229</v>
      </c>
      <c r="AP5" s="49" t="s">
        <v>229</v>
      </c>
      <c r="AQ5" s="4" t="s">
        <v>230</v>
      </c>
      <c r="AR5" s="50">
        <v>5</v>
      </c>
      <c r="AS5" s="51">
        <v>1</v>
      </c>
      <c r="AT5" s="51">
        <v>1</v>
      </c>
      <c r="AU5" s="51">
        <v>1</v>
      </c>
      <c r="AV5" s="52">
        <f>SUM(AR5:AU5)-AT5</f>
        <v>7</v>
      </c>
      <c r="AW5">
        <v>6</v>
      </c>
      <c r="AX5">
        <v>20</v>
      </c>
    </row>
    <row r="6" spans="1:50" x14ac:dyDescent="0.35">
      <c r="A6" t="s">
        <v>234</v>
      </c>
      <c r="B6" s="45" t="s">
        <v>238</v>
      </c>
      <c r="C6" s="46">
        <v>44221</v>
      </c>
      <c r="D6" s="46"/>
      <c r="E6" s="46" t="s">
        <v>1228</v>
      </c>
      <c r="F6" s="46">
        <v>44386</v>
      </c>
      <c r="G6" s="46">
        <v>44520</v>
      </c>
      <c r="H6" s="46" t="s">
        <v>1228</v>
      </c>
      <c r="I6" s="46" t="s">
        <v>1228</v>
      </c>
      <c r="J6" s="47">
        <v>44197</v>
      </c>
      <c r="K6" s="46">
        <v>44288</v>
      </c>
      <c r="L6" s="46">
        <v>44307</v>
      </c>
      <c r="M6" s="46">
        <v>44317</v>
      </c>
      <c r="N6" s="46">
        <v>44350</v>
      </c>
      <c r="O6" s="46">
        <v>44446</v>
      </c>
      <c r="P6" s="46">
        <v>44481</v>
      </c>
      <c r="Q6" s="46">
        <v>44502</v>
      </c>
      <c r="R6" s="46">
        <v>44515</v>
      </c>
      <c r="S6" s="47">
        <v>44555</v>
      </c>
      <c r="T6" s="48">
        <v>11</v>
      </c>
      <c r="V6" s="7" t="s">
        <v>229</v>
      </c>
      <c r="W6" s="8" t="s">
        <v>263</v>
      </c>
      <c r="X6" t="s">
        <v>229</v>
      </c>
      <c r="Y6" t="s">
        <v>263</v>
      </c>
      <c r="Z6">
        <v>0</v>
      </c>
      <c r="AA6">
        <v>0</v>
      </c>
      <c r="AB6">
        <v>1</v>
      </c>
      <c r="AC6">
        <v>1</v>
      </c>
      <c r="AD6">
        <v>2</v>
      </c>
      <c r="AE6">
        <v>2</v>
      </c>
      <c r="AF6">
        <v>0</v>
      </c>
      <c r="AG6">
        <v>0</v>
      </c>
      <c r="AH6">
        <v>1</v>
      </c>
      <c r="AI6">
        <v>1</v>
      </c>
      <c r="AJ6">
        <v>2</v>
      </c>
      <c r="AK6">
        <v>0</v>
      </c>
      <c r="AL6">
        <f t="shared" si="1"/>
        <v>10</v>
      </c>
      <c r="AM6" t="s">
        <v>1229</v>
      </c>
      <c r="AP6" s="7" t="s">
        <v>229</v>
      </c>
      <c r="AQ6" s="8" t="s">
        <v>263</v>
      </c>
      <c r="AR6" s="50">
        <v>4</v>
      </c>
      <c r="AS6" s="53">
        <v>1</v>
      </c>
      <c r="AT6" s="53"/>
      <c r="AU6" s="53">
        <v>1</v>
      </c>
      <c r="AV6" s="52">
        <f t="shared" ref="AV6:AV36" si="2">SUM(AR6:AU6)-AT6</f>
        <v>6</v>
      </c>
      <c r="AW6">
        <v>5</v>
      </c>
      <c r="AX6">
        <v>19</v>
      </c>
    </row>
    <row r="7" spans="1:50" x14ac:dyDescent="0.35">
      <c r="A7" t="s">
        <v>234</v>
      </c>
      <c r="B7" s="45" t="s">
        <v>239</v>
      </c>
      <c r="C7" s="46">
        <v>44294</v>
      </c>
      <c r="D7" s="46"/>
      <c r="E7" s="46" t="s">
        <v>1228</v>
      </c>
      <c r="F7" s="46">
        <v>44386</v>
      </c>
      <c r="G7" s="46">
        <v>44520</v>
      </c>
      <c r="H7" s="46" t="s">
        <v>1228</v>
      </c>
      <c r="I7" s="46">
        <v>44243</v>
      </c>
      <c r="J7" s="47">
        <v>44197</v>
      </c>
      <c r="K7" s="46">
        <v>44288</v>
      </c>
      <c r="L7" s="46">
        <v>44307</v>
      </c>
      <c r="M7" s="46">
        <v>44317</v>
      </c>
      <c r="N7" s="46">
        <v>44350</v>
      </c>
      <c r="O7" s="46">
        <v>44446</v>
      </c>
      <c r="P7" s="46">
        <v>44481</v>
      </c>
      <c r="Q7" s="46">
        <v>44502</v>
      </c>
      <c r="R7" s="46">
        <v>44515</v>
      </c>
      <c r="S7" s="47">
        <v>44555</v>
      </c>
      <c r="T7" s="48">
        <v>12</v>
      </c>
      <c r="V7" s="3" t="s">
        <v>231</v>
      </c>
      <c r="W7" s="4" t="s">
        <v>264</v>
      </c>
      <c r="X7" t="s">
        <v>231</v>
      </c>
      <c r="Y7" t="s">
        <v>264</v>
      </c>
      <c r="Z7">
        <v>0</v>
      </c>
      <c r="AA7">
        <v>0</v>
      </c>
      <c r="AB7">
        <v>1</v>
      </c>
      <c r="AC7">
        <v>1</v>
      </c>
      <c r="AD7">
        <v>2</v>
      </c>
      <c r="AE7">
        <v>1</v>
      </c>
      <c r="AF7">
        <v>2</v>
      </c>
      <c r="AG7">
        <v>0</v>
      </c>
      <c r="AH7">
        <v>1</v>
      </c>
      <c r="AI7">
        <v>1</v>
      </c>
      <c r="AJ7">
        <v>2</v>
      </c>
      <c r="AK7">
        <v>1</v>
      </c>
      <c r="AL7">
        <f t="shared" si="1"/>
        <v>12</v>
      </c>
      <c r="AM7" t="s">
        <v>1229</v>
      </c>
      <c r="AP7" s="3" t="s">
        <v>231</v>
      </c>
      <c r="AQ7" s="4" t="s">
        <v>264</v>
      </c>
      <c r="AR7" s="50">
        <v>4</v>
      </c>
      <c r="AS7" s="51">
        <v>2</v>
      </c>
      <c r="AT7" s="51">
        <v>1</v>
      </c>
      <c r="AU7" s="51">
        <v>1</v>
      </c>
      <c r="AV7" s="52">
        <f t="shared" si="2"/>
        <v>7</v>
      </c>
      <c r="AW7">
        <v>5</v>
      </c>
      <c r="AX7">
        <v>13</v>
      </c>
    </row>
    <row r="8" spans="1:50" x14ac:dyDescent="0.35">
      <c r="A8" t="s">
        <v>234</v>
      </c>
      <c r="B8" s="45" t="s">
        <v>236</v>
      </c>
      <c r="C8" s="46">
        <v>44538</v>
      </c>
      <c r="D8" s="46"/>
      <c r="E8" s="46" t="s">
        <v>1228</v>
      </c>
      <c r="F8" s="46">
        <v>44386</v>
      </c>
      <c r="G8" s="46">
        <v>44520</v>
      </c>
      <c r="H8" s="46" t="s">
        <v>1228</v>
      </c>
      <c r="I8" s="46">
        <v>44243</v>
      </c>
      <c r="J8" s="47">
        <v>44197</v>
      </c>
      <c r="K8" s="46">
        <v>44288</v>
      </c>
      <c r="L8" s="46">
        <v>44307</v>
      </c>
      <c r="M8" s="46">
        <v>44317</v>
      </c>
      <c r="N8" s="46">
        <v>44350</v>
      </c>
      <c r="O8" s="46">
        <v>44446</v>
      </c>
      <c r="P8" s="46">
        <v>44481</v>
      </c>
      <c r="Q8" s="46">
        <v>44502</v>
      </c>
      <c r="R8" s="46">
        <v>44515</v>
      </c>
      <c r="S8" s="47">
        <v>44555</v>
      </c>
      <c r="T8" s="48">
        <v>12</v>
      </c>
      <c r="V8" s="3" t="s">
        <v>231</v>
      </c>
      <c r="W8" s="4" t="s">
        <v>1230</v>
      </c>
      <c r="X8" t="s">
        <v>231</v>
      </c>
      <c r="Y8" t="s">
        <v>1230</v>
      </c>
      <c r="Z8">
        <v>0</v>
      </c>
      <c r="AA8">
        <v>0</v>
      </c>
      <c r="AB8">
        <v>1</v>
      </c>
      <c r="AC8">
        <v>2</v>
      </c>
      <c r="AD8">
        <v>2</v>
      </c>
      <c r="AE8">
        <v>1</v>
      </c>
      <c r="AF8">
        <v>1</v>
      </c>
      <c r="AG8">
        <v>0</v>
      </c>
      <c r="AH8">
        <v>1</v>
      </c>
      <c r="AI8">
        <v>1</v>
      </c>
      <c r="AJ8">
        <v>2</v>
      </c>
      <c r="AK8">
        <v>1</v>
      </c>
      <c r="AL8">
        <f t="shared" si="1"/>
        <v>12</v>
      </c>
      <c r="AM8" t="s">
        <v>1229</v>
      </c>
      <c r="AP8" s="3" t="s">
        <v>231</v>
      </c>
      <c r="AQ8" s="4" t="s">
        <v>1230</v>
      </c>
      <c r="AR8" s="54">
        <v>2</v>
      </c>
      <c r="AS8" s="51">
        <v>1</v>
      </c>
      <c r="AT8" s="51"/>
      <c r="AU8" s="53">
        <v>1</v>
      </c>
      <c r="AV8" s="52">
        <f t="shared" si="2"/>
        <v>4</v>
      </c>
      <c r="AW8">
        <v>3</v>
      </c>
      <c r="AX8">
        <v>10</v>
      </c>
    </row>
    <row r="9" spans="1:50" x14ac:dyDescent="0.35">
      <c r="A9" t="s">
        <v>234</v>
      </c>
      <c r="B9" s="45" t="s">
        <v>237</v>
      </c>
      <c r="C9" s="46">
        <v>44440</v>
      </c>
      <c r="D9" s="46"/>
      <c r="E9" s="46" t="s">
        <v>1228</v>
      </c>
      <c r="F9" s="46">
        <v>44386</v>
      </c>
      <c r="G9" s="46">
        <v>44520</v>
      </c>
      <c r="H9" s="46" t="s">
        <v>1228</v>
      </c>
      <c r="I9" s="46">
        <v>44243</v>
      </c>
      <c r="J9" s="47">
        <v>44197</v>
      </c>
      <c r="K9" s="46">
        <v>44288</v>
      </c>
      <c r="L9" s="46">
        <v>44307</v>
      </c>
      <c r="M9" s="46">
        <v>44317</v>
      </c>
      <c r="N9" s="46">
        <v>44350</v>
      </c>
      <c r="O9" s="46">
        <v>44446</v>
      </c>
      <c r="P9" s="46">
        <v>44481</v>
      </c>
      <c r="Q9" s="46">
        <v>44502</v>
      </c>
      <c r="R9" s="46">
        <v>44515</v>
      </c>
      <c r="S9" s="47">
        <v>44555</v>
      </c>
      <c r="T9" s="48">
        <v>12</v>
      </c>
      <c r="V9" s="3" t="s">
        <v>231</v>
      </c>
      <c r="W9" s="4" t="s">
        <v>232</v>
      </c>
      <c r="X9" t="s">
        <v>231</v>
      </c>
      <c r="Y9" t="s">
        <v>232</v>
      </c>
      <c r="Z9">
        <v>0</v>
      </c>
      <c r="AA9">
        <v>0</v>
      </c>
      <c r="AB9">
        <v>1</v>
      </c>
      <c r="AC9">
        <v>1</v>
      </c>
      <c r="AD9">
        <v>2</v>
      </c>
      <c r="AE9">
        <v>2</v>
      </c>
      <c r="AF9">
        <v>1</v>
      </c>
      <c r="AG9">
        <v>0</v>
      </c>
      <c r="AH9">
        <v>1</v>
      </c>
      <c r="AI9">
        <v>1</v>
      </c>
      <c r="AJ9">
        <v>2</v>
      </c>
      <c r="AK9">
        <v>1</v>
      </c>
      <c r="AL9">
        <f t="shared" si="1"/>
        <v>12</v>
      </c>
      <c r="AM9" t="s">
        <v>1229</v>
      </c>
      <c r="AP9" s="3" t="s">
        <v>231</v>
      </c>
      <c r="AQ9" s="4" t="s">
        <v>232</v>
      </c>
      <c r="AR9" s="50">
        <v>7</v>
      </c>
      <c r="AS9" s="51">
        <v>3</v>
      </c>
      <c r="AT9" s="51">
        <v>1</v>
      </c>
      <c r="AU9" s="53">
        <v>1</v>
      </c>
      <c r="AV9" s="52">
        <f t="shared" si="2"/>
        <v>11</v>
      </c>
      <c r="AW9">
        <v>12</v>
      </c>
      <c r="AX9">
        <v>26</v>
      </c>
    </row>
    <row r="10" spans="1:50" x14ac:dyDescent="0.35">
      <c r="A10" t="s">
        <v>234</v>
      </c>
      <c r="B10" s="45" t="s">
        <v>1231</v>
      </c>
      <c r="C10" s="46">
        <v>44274</v>
      </c>
      <c r="D10" s="46"/>
      <c r="E10" s="46" t="s">
        <v>1228</v>
      </c>
      <c r="F10" s="46">
        <v>44386</v>
      </c>
      <c r="G10" s="46">
        <v>44520</v>
      </c>
      <c r="H10" s="46" t="s">
        <v>1228</v>
      </c>
      <c r="I10" s="46">
        <v>44243</v>
      </c>
      <c r="J10" s="47">
        <v>44197</v>
      </c>
      <c r="K10" s="46">
        <v>44288</v>
      </c>
      <c r="L10" s="46">
        <v>44307</v>
      </c>
      <c r="M10" s="46">
        <v>44317</v>
      </c>
      <c r="N10" s="46">
        <v>44350</v>
      </c>
      <c r="O10" s="46">
        <v>44446</v>
      </c>
      <c r="P10" s="46">
        <v>44481</v>
      </c>
      <c r="Q10" s="46">
        <v>44502</v>
      </c>
      <c r="R10" s="46">
        <v>44515</v>
      </c>
      <c r="S10" s="47">
        <v>44555</v>
      </c>
      <c r="T10" s="48">
        <v>12</v>
      </c>
      <c r="V10" s="3" t="s">
        <v>231</v>
      </c>
      <c r="W10" s="9" t="s">
        <v>1232</v>
      </c>
      <c r="X10" t="s">
        <v>231</v>
      </c>
      <c r="Y10" t="s">
        <v>1232</v>
      </c>
      <c r="Z10">
        <v>0</v>
      </c>
      <c r="AA10">
        <v>0</v>
      </c>
      <c r="AB10">
        <v>1</v>
      </c>
      <c r="AC10">
        <v>1</v>
      </c>
      <c r="AD10">
        <v>2</v>
      </c>
      <c r="AE10">
        <v>1</v>
      </c>
      <c r="AF10">
        <v>1</v>
      </c>
      <c r="AG10">
        <v>0</v>
      </c>
      <c r="AH10">
        <v>2</v>
      </c>
      <c r="AI10">
        <v>1</v>
      </c>
      <c r="AJ10">
        <v>2</v>
      </c>
      <c r="AK10">
        <v>1</v>
      </c>
      <c r="AL10">
        <f t="shared" si="1"/>
        <v>12</v>
      </c>
      <c r="AM10" t="s">
        <v>1229</v>
      </c>
      <c r="AP10" s="3" t="s">
        <v>231</v>
      </c>
      <c r="AQ10" s="9" t="s">
        <v>1232</v>
      </c>
      <c r="AR10" s="55">
        <v>4</v>
      </c>
      <c r="AS10" s="56">
        <v>1</v>
      </c>
      <c r="AT10" s="56"/>
      <c r="AU10" s="56">
        <v>1</v>
      </c>
      <c r="AV10" s="52">
        <f t="shared" si="2"/>
        <v>6</v>
      </c>
      <c r="AW10">
        <v>6</v>
      </c>
      <c r="AX10">
        <v>8</v>
      </c>
    </row>
    <row r="11" spans="1:50" x14ac:dyDescent="0.35">
      <c r="A11" t="s">
        <v>234</v>
      </c>
      <c r="B11" s="45" t="s">
        <v>1233</v>
      </c>
      <c r="C11" s="46">
        <v>44215</v>
      </c>
      <c r="D11" s="46"/>
      <c r="E11" s="46" t="s">
        <v>1228</v>
      </c>
      <c r="F11" s="46">
        <v>44386</v>
      </c>
      <c r="G11" s="46">
        <v>44520</v>
      </c>
      <c r="H11" s="46" t="s">
        <v>1228</v>
      </c>
      <c r="I11" s="46">
        <v>44243</v>
      </c>
      <c r="J11" s="47">
        <v>44197</v>
      </c>
      <c r="K11" s="46">
        <v>44288</v>
      </c>
      <c r="L11" s="46">
        <v>44307</v>
      </c>
      <c r="M11" s="46">
        <v>44317</v>
      </c>
      <c r="N11" s="46">
        <v>44350</v>
      </c>
      <c r="O11" s="46">
        <v>44446</v>
      </c>
      <c r="P11" s="46">
        <v>44481</v>
      </c>
      <c r="Q11" s="46">
        <v>44502</v>
      </c>
      <c r="R11" s="46">
        <v>44515</v>
      </c>
      <c r="S11" s="47">
        <v>44555</v>
      </c>
      <c r="T11" s="48">
        <v>12</v>
      </c>
      <c r="V11" s="57" t="s">
        <v>231</v>
      </c>
      <c r="W11" s="58" t="s">
        <v>233</v>
      </c>
      <c r="X11" t="s">
        <v>231</v>
      </c>
      <c r="Y11" t="s">
        <v>233</v>
      </c>
      <c r="Z11">
        <v>0</v>
      </c>
      <c r="AA11">
        <v>0</v>
      </c>
      <c r="AB11">
        <v>1</v>
      </c>
      <c r="AC11">
        <v>1</v>
      </c>
      <c r="AD11">
        <v>2</v>
      </c>
      <c r="AE11">
        <v>1</v>
      </c>
      <c r="AF11">
        <v>1</v>
      </c>
      <c r="AG11">
        <v>0</v>
      </c>
      <c r="AH11">
        <v>1</v>
      </c>
      <c r="AI11">
        <v>1</v>
      </c>
      <c r="AJ11">
        <v>2</v>
      </c>
      <c r="AK11">
        <v>1</v>
      </c>
      <c r="AL11">
        <f t="shared" si="1"/>
        <v>11</v>
      </c>
      <c r="AM11" t="s">
        <v>1229</v>
      </c>
      <c r="AP11" s="57" t="s">
        <v>231</v>
      </c>
      <c r="AQ11" s="58" t="s">
        <v>233</v>
      </c>
      <c r="AR11" s="59">
        <v>2</v>
      </c>
      <c r="AS11" s="60">
        <v>1</v>
      </c>
      <c r="AT11" s="60"/>
      <c r="AU11" s="60">
        <v>1</v>
      </c>
      <c r="AV11" s="52">
        <f t="shared" si="2"/>
        <v>4</v>
      </c>
      <c r="AW11">
        <v>3</v>
      </c>
      <c r="AX11">
        <v>9</v>
      </c>
    </row>
    <row r="12" spans="1:50" x14ac:dyDescent="0.35">
      <c r="A12" t="s">
        <v>231</v>
      </c>
      <c r="B12" s="45" t="s">
        <v>232</v>
      </c>
      <c r="C12" s="46">
        <v>44344</v>
      </c>
      <c r="D12" s="46"/>
      <c r="E12" s="46" t="s">
        <v>1228</v>
      </c>
      <c r="F12" s="46">
        <v>44386</v>
      </c>
      <c r="G12" s="46">
        <v>44520</v>
      </c>
      <c r="H12" s="46" t="s">
        <v>1228</v>
      </c>
      <c r="I12" s="46">
        <v>44243</v>
      </c>
      <c r="J12" s="47">
        <v>44197</v>
      </c>
      <c r="K12" s="46">
        <v>44288</v>
      </c>
      <c r="L12" s="46">
        <v>44307</v>
      </c>
      <c r="M12" s="46">
        <v>44317</v>
      </c>
      <c r="N12" s="46">
        <v>44350</v>
      </c>
      <c r="O12" s="46">
        <v>44446</v>
      </c>
      <c r="P12" s="46">
        <v>44481</v>
      </c>
      <c r="Q12" s="46">
        <v>44502</v>
      </c>
      <c r="R12" s="46">
        <v>44515</v>
      </c>
      <c r="S12" s="47">
        <v>44555</v>
      </c>
      <c r="T12" s="48">
        <v>12</v>
      </c>
      <c r="V12" s="61" t="s">
        <v>234</v>
      </c>
      <c r="W12" s="62" t="s">
        <v>235</v>
      </c>
      <c r="X12" t="s">
        <v>234</v>
      </c>
      <c r="Y12" t="s">
        <v>235</v>
      </c>
      <c r="Z12">
        <v>0</v>
      </c>
      <c r="AA12">
        <v>1</v>
      </c>
      <c r="AB12">
        <v>0</v>
      </c>
      <c r="AC12">
        <v>1</v>
      </c>
      <c r="AD12">
        <v>2</v>
      </c>
      <c r="AE12">
        <v>1</v>
      </c>
      <c r="AF12">
        <v>1</v>
      </c>
      <c r="AG12">
        <v>0</v>
      </c>
      <c r="AH12">
        <v>1</v>
      </c>
      <c r="AI12">
        <v>1</v>
      </c>
      <c r="AJ12">
        <v>2</v>
      </c>
      <c r="AK12">
        <v>1</v>
      </c>
      <c r="AL12">
        <f t="shared" si="1"/>
        <v>11</v>
      </c>
      <c r="AM12" t="s">
        <v>1229</v>
      </c>
      <c r="AP12" s="61" t="s">
        <v>234</v>
      </c>
      <c r="AQ12" s="62" t="s">
        <v>235</v>
      </c>
      <c r="AR12" s="63">
        <v>12</v>
      </c>
      <c r="AS12" s="64">
        <v>6</v>
      </c>
      <c r="AT12" s="64">
        <v>2</v>
      </c>
      <c r="AU12" s="64">
        <v>1</v>
      </c>
      <c r="AV12" s="52">
        <f t="shared" si="2"/>
        <v>19</v>
      </c>
      <c r="AW12">
        <v>22</v>
      </c>
      <c r="AX12">
        <v>32</v>
      </c>
    </row>
    <row r="13" spans="1:50" x14ac:dyDescent="0.35">
      <c r="A13" t="s">
        <v>231</v>
      </c>
      <c r="B13" s="45" t="s">
        <v>1232</v>
      </c>
      <c r="C13" s="46">
        <v>44454</v>
      </c>
      <c r="D13" s="46"/>
      <c r="E13" s="46" t="s">
        <v>1228</v>
      </c>
      <c r="F13" s="46">
        <v>44386</v>
      </c>
      <c r="G13" s="46">
        <v>44520</v>
      </c>
      <c r="H13" s="46" t="s">
        <v>1228</v>
      </c>
      <c r="I13" s="46">
        <v>44243</v>
      </c>
      <c r="J13" s="47">
        <v>44197</v>
      </c>
      <c r="K13" s="46">
        <v>44288</v>
      </c>
      <c r="L13" s="46">
        <v>44307</v>
      </c>
      <c r="M13" s="46">
        <v>44317</v>
      </c>
      <c r="N13" s="46">
        <v>44350</v>
      </c>
      <c r="O13" s="46">
        <v>44446</v>
      </c>
      <c r="P13" s="46">
        <v>44481</v>
      </c>
      <c r="Q13" s="46">
        <v>44502</v>
      </c>
      <c r="R13" s="46">
        <v>44515</v>
      </c>
      <c r="S13" s="47">
        <v>44555</v>
      </c>
      <c r="T13" s="48">
        <v>12</v>
      </c>
      <c r="V13" s="3" t="s">
        <v>234</v>
      </c>
      <c r="W13" s="4" t="s">
        <v>236</v>
      </c>
      <c r="X13" t="s">
        <v>234</v>
      </c>
      <c r="Y13" t="s">
        <v>236</v>
      </c>
      <c r="Z13">
        <v>0</v>
      </c>
      <c r="AA13">
        <v>0</v>
      </c>
      <c r="AB13">
        <v>1</v>
      </c>
      <c r="AC13">
        <v>1</v>
      </c>
      <c r="AD13">
        <v>2</v>
      </c>
      <c r="AE13">
        <v>1</v>
      </c>
      <c r="AF13">
        <v>1</v>
      </c>
      <c r="AG13">
        <v>0</v>
      </c>
      <c r="AH13">
        <v>1</v>
      </c>
      <c r="AI13">
        <v>1</v>
      </c>
      <c r="AJ13">
        <v>2</v>
      </c>
      <c r="AK13">
        <v>2</v>
      </c>
      <c r="AL13">
        <f t="shared" si="1"/>
        <v>12</v>
      </c>
      <c r="AM13" t="s">
        <v>1229</v>
      </c>
      <c r="AP13" s="3" t="s">
        <v>234</v>
      </c>
      <c r="AQ13" s="4" t="s">
        <v>236</v>
      </c>
      <c r="AR13" s="50">
        <v>4</v>
      </c>
      <c r="AS13" s="51">
        <v>1</v>
      </c>
      <c r="AT13" s="51">
        <v>1</v>
      </c>
      <c r="AU13" s="51">
        <v>1</v>
      </c>
      <c r="AV13" s="52">
        <f t="shared" si="2"/>
        <v>6</v>
      </c>
      <c r="AW13">
        <v>10</v>
      </c>
      <c r="AX13">
        <v>9</v>
      </c>
    </row>
    <row r="14" spans="1:50" x14ac:dyDescent="0.35">
      <c r="A14" t="s">
        <v>231</v>
      </c>
      <c r="B14" s="45" t="s">
        <v>233</v>
      </c>
      <c r="C14" s="65">
        <v>44423</v>
      </c>
      <c r="D14" s="46"/>
      <c r="E14" s="46" t="s">
        <v>1228</v>
      </c>
      <c r="F14" s="46">
        <v>44386</v>
      </c>
      <c r="G14" s="46">
        <v>44520</v>
      </c>
      <c r="H14" s="46" t="s">
        <v>1228</v>
      </c>
      <c r="I14" s="46">
        <v>44243</v>
      </c>
      <c r="J14" s="47">
        <v>44197</v>
      </c>
      <c r="K14" s="46">
        <v>44288</v>
      </c>
      <c r="L14" s="46">
        <v>44307</v>
      </c>
      <c r="M14" s="46">
        <v>44317</v>
      </c>
      <c r="N14" s="46">
        <v>44350</v>
      </c>
      <c r="O14" s="46">
        <v>44446</v>
      </c>
      <c r="P14" s="46">
        <v>44481</v>
      </c>
      <c r="Q14" s="46">
        <v>44502</v>
      </c>
      <c r="R14" s="46">
        <v>44515</v>
      </c>
      <c r="S14" s="47">
        <v>44555</v>
      </c>
      <c r="T14" s="48">
        <v>11</v>
      </c>
      <c r="V14" s="3" t="s">
        <v>234</v>
      </c>
      <c r="W14" s="4" t="s">
        <v>237</v>
      </c>
      <c r="X14" t="s">
        <v>234</v>
      </c>
      <c r="Y14" t="s">
        <v>237</v>
      </c>
      <c r="Z14">
        <v>0</v>
      </c>
      <c r="AA14">
        <v>0</v>
      </c>
      <c r="AB14">
        <v>1</v>
      </c>
      <c r="AC14">
        <v>1</v>
      </c>
      <c r="AD14">
        <v>2</v>
      </c>
      <c r="AE14">
        <v>1</v>
      </c>
      <c r="AF14">
        <v>1</v>
      </c>
      <c r="AG14">
        <v>0</v>
      </c>
      <c r="AH14">
        <v>2</v>
      </c>
      <c r="AI14">
        <v>1</v>
      </c>
      <c r="AJ14">
        <v>2</v>
      </c>
      <c r="AK14">
        <v>1</v>
      </c>
      <c r="AL14">
        <f t="shared" si="1"/>
        <v>12</v>
      </c>
      <c r="AM14" t="s">
        <v>1229</v>
      </c>
      <c r="AP14" s="3" t="s">
        <v>234</v>
      </c>
      <c r="AQ14" s="4" t="s">
        <v>237</v>
      </c>
      <c r="AR14" s="66">
        <v>1.5</v>
      </c>
      <c r="AS14" s="51"/>
      <c r="AT14" s="51"/>
      <c r="AU14" s="51">
        <v>1</v>
      </c>
      <c r="AV14" s="52">
        <f t="shared" si="2"/>
        <v>2.5</v>
      </c>
      <c r="AW14">
        <v>4</v>
      </c>
      <c r="AX14">
        <v>5</v>
      </c>
    </row>
    <row r="15" spans="1:50" x14ac:dyDescent="0.35">
      <c r="A15" t="s">
        <v>231</v>
      </c>
      <c r="B15" s="45" t="s">
        <v>264</v>
      </c>
      <c r="C15" s="46">
        <v>44366</v>
      </c>
      <c r="D15" s="46"/>
      <c r="E15" s="46" t="s">
        <v>1228</v>
      </c>
      <c r="F15" s="46">
        <v>44386</v>
      </c>
      <c r="G15" s="46">
        <v>44520</v>
      </c>
      <c r="H15" s="46" t="s">
        <v>1228</v>
      </c>
      <c r="I15" s="46">
        <v>44243</v>
      </c>
      <c r="J15" s="47">
        <v>44197</v>
      </c>
      <c r="K15" s="46">
        <v>44288</v>
      </c>
      <c r="L15" s="46">
        <v>44307</v>
      </c>
      <c r="M15" s="46">
        <v>44317</v>
      </c>
      <c r="N15" s="46">
        <v>44350</v>
      </c>
      <c r="O15" s="46">
        <v>44446</v>
      </c>
      <c r="P15" s="46">
        <v>44481</v>
      </c>
      <c r="Q15" s="46">
        <v>44502</v>
      </c>
      <c r="R15" s="46">
        <v>44515</v>
      </c>
      <c r="S15" s="47">
        <v>44555</v>
      </c>
      <c r="T15" s="48">
        <v>12</v>
      </c>
      <c r="V15" s="3" t="s">
        <v>234</v>
      </c>
      <c r="W15" s="4" t="s">
        <v>238</v>
      </c>
      <c r="X15" t="s">
        <v>234</v>
      </c>
      <c r="Y15" t="s">
        <v>238</v>
      </c>
      <c r="Z15">
        <v>0</v>
      </c>
      <c r="AA15">
        <v>1</v>
      </c>
      <c r="AB15">
        <v>0</v>
      </c>
      <c r="AC15">
        <v>1</v>
      </c>
      <c r="AD15">
        <v>2</v>
      </c>
      <c r="AE15">
        <v>1</v>
      </c>
      <c r="AF15">
        <v>1</v>
      </c>
      <c r="AG15">
        <v>0</v>
      </c>
      <c r="AH15">
        <v>1</v>
      </c>
      <c r="AI15">
        <v>1</v>
      </c>
      <c r="AJ15">
        <v>2</v>
      </c>
      <c r="AK15">
        <v>1</v>
      </c>
      <c r="AL15">
        <f t="shared" si="1"/>
        <v>11</v>
      </c>
      <c r="AM15" t="s">
        <v>1229</v>
      </c>
      <c r="AP15" s="3" t="s">
        <v>234</v>
      </c>
      <c r="AQ15" s="4" t="s">
        <v>238</v>
      </c>
      <c r="AR15" s="50">
        <v>5</v>
      </c>
      <c r="AS15" s="51">
        <v>2</v>
      </c>
      <c r="AT15" s="51">
        <v>1</v>
      </c>
      <c r="AU15" s="51">
        <v>1</v>
      </c>
      <c r="AV15" s="52">
        <f t="shared" si="2"/>
        <v>8</v>
      </c>
      <c r="AW15">
        <v>12</v>
      </c>
      <c r="AX15">
        <v>10</v>
      </c>
    </row>
    <row r="16" spans="1:50" x14ac:dyDescent="0.35">
      <c r="A16" t="s">
        <v>231</v>
      </c>
      <c r="B16" s="45" t="s">
        <v>1230</v>
      </c>
      <c r="C16" s="46">
        <v>44274</v>
      </c>
      <c r="D16" s="46"/>
      <c r="E16" s="46" t="s">
        <v>1228</v>
      </c>
      <c r="F16" s="46">
        <v>44386</v>
      </c>
      <c r="G16" s="46">
        <v>44520</v>
      </c>
      <c r="H16" s="46" t="s">
        <v>1228</v>
      </c>
      <c r="I16" s="46">
        <v>44243</v>
      </c>
      <c r="J16" s="47">
        <v>44197</v>
      </c>
      <c r="K16" s="46">
        <v>44288</v>
      </c>
      <c r="L16" s="46">
        <v>44307</v>
      </c>
      <c r="M16" s="46">
        <v>44317</v>
      </c>
      <c r="N16" s="46">
        <v>44350</v>
      </c>
      <c r="O16" s="46">
        <v>44446</v>
      </c>
      <c r="P16" s="46">
        <v>44481</v>
      </c>
      <c r="Q16" s="46">
        <v>44502</v>
      </c>
      <c r="R16" s="46">
        <v>44515</v>
      </c>
      <c r="S16" s="47">
        <v>44555</v>
      </c>
      <c r="T16" s="48">
        <v>12</v>
      </c>
      <c r="V16" s="3" t="s">
        <v>234</v>
      </c>
      <c r="W16" s="4" t="s">
        <v>1231</v>
      </c>
      <c r="X16" t="s">
        <v>234</v>
      </c>
      <c r="Y16" t="s">
        <v>1231</v>
      </c>
      <c r="Z16">
        <v>0</v>
      </c>
      <c r="AA16">
        <v>0</v>
      </c>
      <c r="AB16">
        <v>1</v>
      </c>
      <c r="AC16">
        <v>2</v>
      </c>
      <c r="AD16">
        <v>2</v>
      </c>
      <c r="AE16">
        <v>1</v>
      </c>
      <c r="AF16">
        <v>1</v>
      </c>
      <c r="AG16">
        <v>0</v>
      </c>
      <c r="AH16">
        <v>1</v>
      </c>
      <c r="AI16">
        <v>1</v>
      </c>
      <c r="AJ16">
        <v>2</v>
      </c>
      <c r="AK16">
        <v>1</v>
      </c>
      <c r="AL16">
        <f t="shared" si="1"/>
        <v>12</v>
      </c>
      <c r="AM16" t="s">
        <v>1229</v>
      </c>
      <c r="AP16" s="3" t="s">
        <v>234</v>
      </c>
      <c r="AQ16" s="4" t="s">
        <v>1231</v>
      </c>
      <c r="AR16" s="50">
        <v>2</v>
      </c>
      <c r="AS16" s="51">
        <v>1</v>
      </c>
      <c r="AT16" s="51"/>
      <c r="AU16" s="51">
        <v>1</v>
      </c>
      <c r="AV16" s="52">
        <f t="shared" si="2"/>
        <v>4</v>
      </c>
      <c r="AW16">
        <v>3</v>
      </c>
      <c r="AX16">
        <v>4</v>
      </c>
    </row>
    <row r="17" spans="1:50" x14ac:dyDescent="0.35">
      <c r="A17" t="s">
        <v>229</v>
      </c>
      <c r="B17" s="45" t="s">
        <v>230</v>
      </c>
      <c r="C17" s="46" t="s">
        <v>1234</v>
      </c>
      <c r="D17" s="46"/>
      <c r="E17" s="46" t="s">
        <v>1228</v>
      </c>
      <c r="F17" s="46">
        <v>44530</v>
      </c>
      <c r="G17" s="46" t="s">
        <v>1228</v>
      </c>
      <c r="H17" s="46" t="s">
        <v>1228</v>
      </c>
      <c r="I17" s="46">
        <v>44243</v>
      </c>
      <c r="J17" s="47">
        <v>44197</v>
      </c>
      <c r="K17" s="46">
        <v>44288</v>
      </c>
      <c r="L17" s="46">
        <v>44307</v>
      </c>
      <c r="M17" s="46">
        <v>44317</v>
      </c>
      <c r="N17" s="46">
        <v>44350</v>
      </c>
      <c r="O17" s="46">
        <v>44446</v>
      </c>
      <c r="P17" s="46">
        <v>44481</v>
      </c>
      <c r="Q17" s="46">
        <v>44502</v>
      </c>
      <c r="R17" s="46">
        <v>44515</v>
      </c>
      <c r="S17" s="47">
        <v>44555</v>
      </c>
      <c r="T17" s="48">
        <v>11</v>
      </c>
      <c r="V17" s="3" t="s">
        <v>234</v>
      </c>
      <c r="W17" s="4" t="s">
        <v>1233</v>
      </c>
      <c r="X17" t="s">
        <v>234</v>
      </c>
      <c r="Y17" t="s">
        <v>1233</v>
      </c>
      <c r="Z17">
        <v>0</v>
      </c>
      <c r="AA17">
        <v>1</v>
      </c>
      <c r="AB17">
        <v>1</v>
      </c>
      <c r="AC17">
        <v>1</v>
      </c>
      <c r="AD17">
        <v>2</v>
      </c>
      <c r="AE17">
        <v>1</v>
      </c>
      <c r="AF17">
        <v>1</v>
      </c>
      <c r="AG17">
        <v>0</v>
      </c>
      <c r="AH17">
        <v>1</v>
      </c>
      <c r="AI17">
        <v>1</v>
      </c>
      <c r="AJ17">
        <v>2</v>
      </c>
      <c r="AK17">
        <v>1</v>
      </c>
      <c r="AL17">
        <f t="shared" si="1"/>
        <v>12</v>
      </c>
      <c r="AM17" t="s">
        <v>1229</v>
      </c>
      <c r="AP17" s="3" t="s">
        <v>234</v>
      </c>
      <c r="AQ17" s="4" t="s">
        <v>1233</v>
      </c>
      <c r="AR17" s="50">
        <v>3</v>
      </c>
      <c r="AS17" s="51">
        <v>1</v>
      </c>
      <c r="AT17" s="51"/>
      <c r="AU17" s="51">
        <v>1</v>
      </c>
      <c r="AV17" s="52">
        <f t="shared" si="2"/>
        <v>5</v>
      </c>
      <c r="AW17">
        <v>5</v>
      </c>
      <c r="AX17">
        <v>9</v>
      </c>
    </row>
    <row r="18" spans="1:50" x14ac:dyDescent="0.35">
      <c r="A18" t="s">
        <v>229</v>
      </c>
      <c r="B18" s="45" t="s">
        <v>263</v>
      </c>
      <c r="C18" s="65">
        <v>44493</v>
      </c>
      <c r="D18" s="46">
        <v>44340</v>
      </c>
      <c r="E18" s="46" t="s">
        <v>1228</v>
      </c>
      <c r="F18" s="46" t="s">
        <v>1228</v>
      </c>
      <c r="G18" s="46" t="s">
        <v>1228</v>
      </c>
      <c r="H18" s="46" t="s">
        <v>1228</v>
      </c>
      <c r="I18" s="46">
        <v>44243</v>
      </c>
      <c r="J18" s="47">
        <v>44197</v>
      </c>
      <c r="K18" s="46">
        <v>44288</v>
      </c>
      <c r="L18" s="46">
        <v>44307</v>
      </c>
      <c r="M18" s="46">
        <v>44317</v>
      </c>
      <c r="N18" s="46">
        <v>44350</v>
      </c>
      <c r="O18" s="46">
        <v>44446</v>
      </c>
      <c r="P18" s="46">
        <v>44481</v>
      </c>
      <c r="Q18" s="46">
        <v>44502</v>
      </c>
      <c r="R18" s="46">
        <v>44515</v>
      </c>
      <c r="S18" s="47">
        <v>44555</v>
      </c>
      <c r="T18" s="48">
        <v>10</v>
      </c>
      <c r="V18" s="5" t="s">
        <v>234</v>
      </c>
      <c r="W18" s="9" t="s">
        <v>239</v>
      </c>
      <c r="X18" t="s">
        <v>234</v>
      </c>
      <c r="Y18" t="s">
        <v>239</v>
      </c>
      <c r="Z18">
        <v>0</v>
      </c>
      <c r="AA18">
        <v>0</v>
      </c>
      <c r="AB18">
        <v>1</v>
      </c>
      <c r="AC18">
        <v>2</v>
      </c>
      <c r="AD18">
        <v>2</v>
      </c>
      <c r="AE18">
        <v>1</v>
      </c>
      <c r="AF18">
        <v>1</v>
      </c>
      <c r="AG18">
        <v>0</v>
      </c>
      <c r="AH18">
        <v>1</v>
      </c>
      <c r="AI18">
        <v>1</v>
      </c>
      <c r="AJ18">
        <v>2</v>
      </c>
      <c r="AK18">
        <v>1</v>
      </c>
      <c r="AL18">
        <f t="shared" si="1"/>
        <v>12</v>
      </c>
      <c r="AM18" t="s">
        <v>1229</v>
      </c>
      <c r="AP18" s="5" t="s">
        <v>234</v>
      </c>
      <c r="AQ18" s="9" t="s">
        <v>239</v>
      </c>
      <c r="AR18" s="55">
        <v>10</v>
      </c>
      <c r="AS18" s="56">
        <v>3</v>
      </c>
      <c r="AT18" s="56">
        <v>1</v>
      </c>
      <c r="AU18" s="56">
        <v>1</v>
      </c>
      <c r="AV18" s="52">
        <f t="shared" si="2"/>
        <v>14</v>
      </c>
      <c r="AW18">
        <v>18</v>
      </c>
      <c r="AX18">
        <v>28</v>
      </c>
    </row>
    <row r="19" spans="1:50" x14ac:dyDescent="0.35">
      <c r="A19" t="s">
        <v>479</v>
      </c>
      <c r="B19" s="45" t="s">
        <v>241</v>
      </c>
      <c r="C19" s="46" t="s">
        <v>1228</v>
      </c>
      <c r="D19" s="46" t="s">
        <v>1228</v>
      </c>
      <c r="E19" s="46" t="s">
        <v>1228</v>
      </c>
      <c r="F19" s="46">
        <v>44216</v>
      </c>
      <c r="G19" s="46">
        <v>44520</v>
      </c>
      <c r="H19" s="46">
        <v>44309</v>
      </c>
      <c r="I19" s="46">
        <v>44243</v>
      </c>
      <c r="J19" s="47">
        <v>44197</v>
      </c>
      <c r="K19" s="46">
        <v>44288</v>
      </c>
      <c r="L19" s="46">
        <v>44307</v>
      </c>
      <c r="M19" s="46">
        <v>44317</v>
      </c>
      <c r="N19" s="46">
        <v>44350</v>
      </c>
      <c r="O19" s="46">
        <v>44446</v>
      </c>
      <c r="P19" s="46">
        <v>44481</v>
      </c>
      <c r="Q19" s="46">
        <v>44502</v>
      </c>
      <c r="R19" s="46">
        <v>44515</v>
      </c>
      <c r="S19" s="47">
        <v>44555</v>
      </c>
      <c r="T19" s="48">
        <v>12</v>
      </c>
      <c r="V19" s="10" t="s">
        <v>240</v>
      </c>
      <c r="W19" s="4" t="s">
        <v>241</v>
      </c>
      <c r="X19" t="s">
        <v>479</v>
      </c>
      <c r="Y19" t="s">
        <v>241</v>
      </c>
      <c r="Z19">
        <v>0</v>
      </c>
      <c r="AA19">
        <v>1</v>
      </c>
      <c r="AB19">
        <v>1</v>
      </c>
      <c r="AC19">
        <v>1</v>
      </c>
      <c r="AD19">
        <v>3</v>
      </c>
      <c r="AE19">
        <v>1</v>
      </c>
      <c r="AF19">
        <v>0</v>
      </c>
      <c r="AG19">
        <v>0</v>
      </c>
      <c r="AH19">
        <v>1</v>
      </c>
      <c r="AI19">
        <v>1</v>
      </c>
      <c r="AJ19">
        <v>2</v>
      </c>
      <c r="AK19">
        <v>1</v>
      </c>
      <c r="AL19">
        <f t="shared" si="1"/>
        <v>12</v>
      </c>
      <c r="AM19" t="s">
        <v>1229</v>
      </c>
      <c r="AP19" s="10" t="s">
        <v>240</v>
      </c>
      <c r="AQ19" s="4" t="s">
        <v>241</v>
      </c>
      <c r="AR19" s="67">
        <v>8</v>
      </c>
      <c r="AS19" s="68">
        <v>1</v>
      </c>
      <c r="AT19" s="68">
        <v>1</v>
      </c>
      <c r="AU19" s="68">
        <v>1</v>
      </c>
      <c r="AV19" s="52">
        <f t="shared" si="2"/>
        <v>10</v>
      </c>
      <c r="AW19">
        <v>8</v>
      </c>
      <c r="AX19">
        <v>32</v>
      </c>
    </row>
    <row r="20" spans="1:50" x14ac:dyDescent="0.35">
      <c r="A20" t="s">
        <v>479</v>
      </c>
      <c r="B20" s="45" t="s">
        <v>1235</v>
      </c>
      <c r="C20" s="46">
        <v>44394</v>
      </c>
      <c r="D20" s="46" t="s">
        <v>1228</v>
      </c>
      <c r="E20" s="65">
        <v>44360</v>
      </c>
      <c r="F20" s="46">
        <v>44216</v>
      </c>
      <c r="G20" s="46">
        <v>44520</v>
      </c>
      <c r="H20" s="46">
        <v>44309</v>
      </c>
      <c r="I20" s="46">
        <v>44243</v>
      </c>
      <c r="J20" s="47">
        <v>44197</v>
      </c>
      <c r="K20" s="46">
        <v>44288</v>
      </c>
      <c r="L20" s="46">
        <v>44307</v>
      </c>
      <c r="M20" s="46">
        <v>44317</v>
      </c>
      <c r="N20" s="46">
        <v>44350</v>
      </c>
      <c r="O20" s="46">
        <v>44446</v>
      </c>
      <c r="P20" s="46">
        <v>44481</v>
      </c>
      <c r="Q20" s="46">
        <v>44502</v>
      </c>
      <c r="R20" s="46">
        <v>44515</v>
      </c>
      <c r="S20" s="47">
        <v>44555</v>
      </c>
      <c r="T20" s="48">
        <v>13</v>
      </c>
      <c r="V20" s="10" t="s">
        <v>240</v>
      </c>
      <c r="W20" s="8" t="s">
        <v>1235</v>
      </c>
      <c r="X20" t="s">
        <v>479</v>
      </c>
      <c r="Y20" t="s">
        <v>1235</v>
      </c>
      <c r="Z20">
        <v>0</v>
      </c>
      <c r="AA20">
        <v>1</v>
      </c>
      <c r="AB20">
        <v>1</v>
      </c>
      <c r="AC20">
        <v>1</v>
      </c>
      <c r="AD20">
        <v>3</v>
      </c>
      <c r="AE20">
        <v>1</v>
      </c>
      <c r="AF20">
        <v>0</v>
      </c>
      <c r="AG20">
        <v>1</v>
      </c>
      <c r="AH20">
        <v>1</v>
      </c>
      <c r="AI20">
        <v>1</v>
      </c>
      <c r="AJ20">
        <v>2</v>
      </c>
      <c r="AK20">
        <v>1</v>
      </c>
      <c r="AL20">
        <f t="shared" si="1"/>
        <v>13</v>
      </c>
      <c r="AM20" t="s">
        <v>1229</v>
      </c>
      <c r="AP20" s="10" t="s">
        <v>240</v>
      </c>
      <c r="AQ20" s="8" t="s">
        <v>1235</v>
      </c>
      <c r="AR20" s="69">
        <v>2</v>
      </c>
      <c r="AS20" s="70"/>
      <c r="AT20" s="70"/>
      <c r="AU20" s="70">
        <v>1</v>
      </c>
      <c r="AV20" s="52">
        <f t="shared" si="2"/>
        <v>3</v>
      </c>
      <c r="AW20">
        <v>1</v>
      </c>
      <c r="AX20">
        <v>10</v>
      </c>
    </row>
    <row r="21" spans="1:50" x14ac:dyDescent="0.35">
      <c r="A21" t="s">
        <v>479</v>
      </c>
      <c r="B21" s="45" t="s">
        <v>242</v>
      </c>
      <c r="C21" s="46" t="s">
        <v>1228</v>
      </c>
      <c r="D21" s="46" t="s">
        <v>1228</v>
      </c>
      <c r="E21" s="46" t="s">
        <v>1228</v>
      </c>
      <c r="F21" s="46">
        <v>44216</v>
      </c>
      <c r="G21" s="46">
        <v>44520</v>
      </c>
      <c r="H21" s="46">
        <v>44309</v>
      </c>
      <c r="I21" s="46">
        <v>44243</v>
      </c>
      <c r="J21" s="47">
        <v>44197</v>
      </c>
      <c r="K21" s="46">
        <v>44288</v>
      </c>
      <c r="L21" s="46">
        <v>44307</v>
      </c>
      <c r="M21" s="46">
        <v>44317</v>
      </c>
      <c r="N21" s="46">
        <v>44350</v>
      </c>
      <c r="O21" s="46">
        <v>44446</v>
      </c>
      <c r="P21" s="46">
        <v>44481</v>
      </c>
      <c r="Q21" s="46">
        <v>44502</v>
      </c>
      <c r="R21" s="46">
        <v>44515</v>
      </c>
      <c r="S21" s="47">
        <v>44555</v>
      </c>
      <c r="T21" s="48">
        <v>12</v>
      </c>
      <c r="V21" s="10" t="s">
        <v>240</v>
      </c>
      <c r="W21" s="4" t="s">
        <v>242</v>
      </c>
      <c r="X21" t="s">
        <v>479</v>
      </c>
      <c r="Y21" t="s">
        <v>242</v>
      </c>
      <c r="Z21">
        <v>0</v>
      </c>
      <c r="AA21">
        <v>1</v>
      </c>
      <c r="AB21">
        <v>1</v>
      </c>
      <c r="AC21">
        <v>1</v>
      </c>
      <c r="AD21">
        <v>3</v>
      </c>
      <c r="AE21">
        <v>1</v>
      </c>
      <c r="AF21">
        <v>0</v>
      </c>
      <c r="AG21">
        <v>0</v>
      </c>
      <c r="AH21">
        <v>1</v>
      </c>
      <c r="AI21">
        <v>1</v>
      </c>
      <c r="AJ21">
        <v>2</v>
      </c>
      <c r="AK21">
        <v>1</v>
      </c>
      <c r="AL21">
        <f t="shared" si="1"/>
        <v>12</v>
      </c>
      <c r="AM21" t="s">
        <v>1229</v>
      </c>
      <c r="AP21" s="10" t="s">
        <v>240</v>
      </c>
      <c r="AQ21" s="4" t="s">
        <v>242</v>
      </c>
      <c r="AR21" s="67">
        <v>3</v>
      </c>
      <c r="AS21" s="68"/>
      <c r="AT21" s="68"/>
      <c r="AU21" s="68">
        <v>1</v>
      </c>
      <c r="AV21" s="52">
        <f t="shared" si="2"/>
        <v>4</v>
      </c>
      <c r="AW21">
        <v>3</v>
      </c>
      <c r="AX21">
        <v>14</v>
      </c>
    </row>
    <row r="22" spans="1:50" x14ac:dyDescent="0.35">
      <c r="A22" t="s">
        <v>479</v>
      </c>
      <c r="B22" s="45" t="s">
        <v>243</v>
      </c>
      <c r="C22" s="46" t="s">
        <v>1228</v>
      </c>
      <c r="D22" s="46" t="s">
        <v>1228</v>
      </c>
      <c r="E22" s="46" t="s">
        <v>1228</v>
      </c>
      <c r="F22" s="46">
        <v>44216</v>
      </c>
      <c r="G22" s="46">
        <v>44520</v>
      </c>
      <c r="H22" s="46">
        <v>44309</v>
      </c>
      <c r="I22" s="46">
        <v>44243</v>
      </c>
      <c r="J22" s="47">
        <v>44197</v>
      </c>
      <c r="K22" s="46">
        <v>44288</v>
      </c>
      <c r="L22" s="46">
        <v>44307</v>
      </c>
      <c r="M22" s="46">
        <v>44317</v>
      </c>
      <c r="N22" s="46">
        <v>44350</v>
      </c>
      <c r="O22" s="46">
        <v>44446</v>
      </c>
      <c r="P22" s="46">
        <v>44481</v>
      </c>
      <c r="Q22" s="46">
        <v>44502</v>
      </c>
      <c r="R22" s="46">
        <v>44515</v>
      </c>
      <c r="S22" s="47">
        <v>44555</v>
      </c>
      <c r="T22" s="48">
        <v>12</v>
      </c>
      <c r="V22" s="10" t="s">
        <v>240</v>
      </c>
      <c r="W22" s="4" t="s">
        <v>243</v>
      </c>
      <c r="X22" t="s">
        <v>479</v>
      </c>
      <c r="Y22" t="s">
        <v>243</v>
      </c>
      <c r="Z22">
        <v>0</v>
      </c>
      <c r="AA22">
        <v>1</v>
      </c>
      <c r="AB22">
        <v>1</v>
      </c>
      <c r="AC22">
        <v>1</v>
      </c>
      <c r="AD22">
        <v>3</v>
      </c>
      <c r="AE22">
        <v>1</v>
      </c>
      <c r="AF22">
        <v>0</v>
      </c>
      <c r="AG22">
        <v>0</v>
      </c>
      <c r="AH22">
        <v>1</v>
      </c>
      <c r="AI22">
        <v>1</v>
      </c>
      <c r="AJ22">
        <v>2</v>
      </c>
      <c r="AK22">
        <v>1</v>
      </c>
      <c r="AL22">
        <f t="shared" si="1"/>
        <v>12</v>
      </c>
      <c r="AM22" t="s">
        <v>1229</v>
      </c>
      <c r="AP22" s="10" t="s">
        <v>240</v>
      </c>
      <c r="AQ22" s="4" t="s">
        <v>243</v>
      </c>
      <c r="AR22" s="67">
        <v>3</v>
      </c>
      <c r="AS22" s="68">
        <v>1</v>
      </c>
      <c r="AT22" s="68">
        <v>1</v>
      </c>
      <c r="AU22" s="68">
        <v>1</v>
      </c>
      <c r="AV22" s="52">
        <f t="shared" si="2"/>
        <v>5</v>
      </c>
      <c r="AW22">
        <v>5</v>
      </c>
      <c r="AX22">
        <v>10</v>
      </c>
    </row>
    <row r="23" spans="1:50" x14ac:dyDescent="0.35">
      <c r="A23" t="s">
        <v>479</v>
      </c>
      <c r="B23" s="45" t="s">
        <v>244</v>
      </c>
      <c r="C23" s="46" t="s">
        <v>1228</v>
      </c>
      <c r="D23" s="46" t="s">
        <v>1228</v>
      </c>
      <c r="E23" s="46" t="s">
        <v>1228</v>
      </c>
      <c r="F23" s="46">
        <v>44216</v>
      </c>
      <c r="G23" s="46">
        <v>44520</v>
      </c>
      <c r="H23" s="46">
        <v>44309</v>
      </c>
      <c r="I23" s="46">
        <v>44243</v>
      </c>
      <c r="J23" s="47">
        <v>44197</v>
      </c>
      <c r="K23" s="46">
        <v>44288</v>
      </c>
      <c r="L23" s="46">
        <v>44307</v>
      </c>
      <c r="M23" s="46">
        <v>44317</v>
      </c>
      <c r="N23" s="46">
        <v>44350</v>
      </c>
      <c r="O23" s="46">
        <v>44446</v>
      </c>
      <c r="P23" s="46">
        <v>44481</v>
      </c>
      <c r="Q23" s="46">
        <v>44502</v>
      </c>
      <c r="R23" s="46">
        <v>44515</v>
      </c>
      <c r="S23" s="47">
        <v>44555</v>
      </c>
      <c r="T23" s="48">
        <v>12</v>
      </c>
      <c r="V23" s="10" t="s">
        <v>240</v>
      </c>
      <c r="W23" s="4" t="s">
        <v>244</v>
      </c>
      <c r="X23" t="s">
        <v>479</v>
      </c>
      <c r="Y23" t="s">
        <v>244</v>
      </c>
      <c r="Z23">
        <v>0</v>
      </c>
      <c r="AA23">
        <v>1</v>
      </c>
      <c r="AB23">
        <v>1</v>
      </c>
      <c r="AC23">
        <v>1</v>
      </c>
      <c r="AD23">
        <v>3</v>
      </c>
      <c r="AE23">
        <v>1</v>
      </c>
      <c r="AF23">
        <v>0</v>
      </c>
      <c r="AG23">
        <v>0</v>
      </c>
      <c r="AH23">
        <v>1</v>
      </c>
      <c r="AI23">
        <v>1</v>
      </c>
      <c r="AJ23">
        <v>2</v>
      </c>
      <c r="AK23">
        <v>1</v>
      </c>
      <c r="AL23">
        <f t="shared" si="1"/>
        <v>12</v>
      </c>
      <c r="AM23" t="s">
        <v>1229</v>
      </c>
      <c r="AP23" s="10" t="s">
        <v>240</v>
      </c>
      <c r="AQ23" s="4" t="s">
        <v>244</v>
      </c>
      <c r="AR23" s="67">
        <v>7</v>
      </c>
      <c r="AS23" s="68">
        <v>3</v>
      </c>
      <c r="AT23" s="68">
        <v>1</v>
      </c>
      <c r="AU23" s="68">
        <v>1</v>
      </c>
      <c r="AV23" s="52">
        <f t="shared" si="2"/>
        <v>11</v>
      </c>
      <c r="AW23">
        <v>14</v>
      </c>
      <c r="AX23">
        <v>20</v>
      </c>
    </row>
    <row r="24" spans="1:50" x14ac:dyDescent="0.35">
      <c r="A24" t="s">
        <v>479</v>
      </c>
      <c r="B24" s="45" t="s">
        <v>245</v>
      </c>
      <c r="C24" s="46">
        <v>44461</v>
      </c>
      <c r="D24" s="46" t="s">
        <v>1228</v>
      </c>
      <c r="E24" s="65">
        <v>44206</v>
      </c>
      <c r="F24" s="46">
        <v>44216</v>
      </c>
      <c r="G24" s="46">
        <v>44520</v>
      </c>
      <c r="H24" s="46">
        <v>44309</v>
      </c>
      <c r="I24" s="46">
        <v>44243</v>
      </c>
      <c r="J24" s="47">
        <v>44197</v>
      </c>
      <c r="K24" s="46">
        <v>44288</v>
      </c>
      <c r="L24" s="46">
        <v>44307</v>
      </c>
      <c r="M24" s="46">
        <v>44317</v>
      </c>
      <c r="N24" s="46">
        <v>44350</v>
      </c>
      <c r="O24" s="46">
        <v>44446</v>
      </c>
      <c r="P24" s="46">
        <v>44481</v>
      </c>
      <c r="Q24" s="46">
        <v>44502</v>
      </c>
      <c r="R24" s="46">
        <v>44515</v>
      </c>
      <c r="S24" s="47">
        <v>44555</v>
      </c>
      <c r="T24" s="48">
        <v>13</v>
      </c>
      <c r="V24" s="10" t="s">
        <v>240</v>
      </c>
      <c r="W24" s="4" t="s">
        <v>245</v>
      </c>
      <c r="X24" t="s">
        <v>479</v>
      </c>
      <c r="Y24" t="s">
        <v>245</v>
      </c>
      <c r="Z24">
        <v>0</v>
      </c>
      <c r="AA24">
        <v>1</v>
      </c>
      <c r="AB24">
        <v>1</v>
      </c>
      <c r="AC24">
        <v>1</v>
      </c>
      <c r="AD24">
        <v>3</v>
      </c>
      <c r="AE24">
        <v>1</v>
      </c>
      <c r="AF24">
        <v>0</v>
      </c>
      <c r="AG24">
        <v>0</v>
      </c>
      <c r="AH24">
        <v>1</v>
      </c>
      <c r="AI24">
        <v>2</v>
      </c>
      <c r="AJ24">
        <v>2</v>
      </c>
      <c r="AK24">
        <v>1</v>
      </c>
      <c r="AL24">
        <f t="shared" si="1"/>
        <v>13</v>
      </c>
      <c r="AM24" t="s">
        <v>1229</v>
      </c>
      <c r="AP24" s="10" t="s">
        <v>240</v>
      </c>
      <c r="AQ24" s="4" t="s">
        <v>245</v>
      </c>
      <c r="AR24" s="67">
        <v>4</v>
      </c>
      <c r="AS24" s="68">
        <v>1</v>
      </c>
      <c r="AT24" s="68">
        <v>1</v>
      </c>
      <c r="AU24" s="68">
        <v>1</v>
      </c>
      <c r="AV24" s="52">
        <f t="shared" si="2"/>
        <v>6</v>
      </c>
      <c r="AW24">
        <v>6</v>
      </c>
      <c r="AX24">
        <v>16</v>
      </c>
    </row>
    <row r="25" spans="1:50" x14ac:dyDescent="0.35">
      <c r="A25" t="s">
        <v>479</v>
      </c>
      <c r="B25" s="45" t="s">
        <v>246</v>
      </c>
      <c r="C25" s="46">
        <v>44376</v>
      </c>
      <c r="D25" s="46" t="s">
        <v>1228</v>
      </c>
      <c r="E25" s="46" t="s">
        <v>1228</v>
      </c>
      <c r="F25" s="46">
        <v>44216</v>
      </c>
      <c r="G25" s="46">
        <v>44520</v>
      </c>
      <c r="H25" s="46">
        <v>44309</v>
      </c>
      <c r="I25" s="46">
        <v>44243</v>
      </c>
      <c r="J25" s="47">
        <v>44197</v>
      </c>
      <c r="K25" s="46">
        <v>44288</v>
      </c>
      <c r="L25" s="46">
        <v>44307</v>
      </c>
      <c r="M25" s="46">
        <v>44317</v>
      </c>
      <c r="N25" s="46">
        <v>44350</v>
      </c>
      <c r="O25" s="46">
        <v>44446</v>
      </c>
      <c r="P25" s="46">
        <v>44481</v>
      </c>
      <c r="Q25" s="46">
        <v>44502</v>
      </c>
      <c r="R25" s="46">
        <v>44515</v>
      </c>
      <c r="S25" s="47">
        <v>44555</v>
      </c>
      <c r="T25" s="48">
        <v>13</v>
      </c>
      <c r="V25" s="11" t="s">
        <v>240</v>
      </c>
      <c r="W25" s="9" t="s">
        <v>246</v>
      </c>
      <c r="X25" t="s">
        <v>479</v>
      </c>
      <c r="Y25" t="s">
        <v>246</v>
      </c>
      <c r="Z25">
        <v>0</v>
      </c>
      <c r="AA25">
        <v>1</v>
      </c>
      <c r="AB25">
        <v>1</v>
      </c>
      <c r="AC25">
        <v>1</v>
      </c>
      <c r="AD25">
        <v>3</v>
      </c>
      <c r="AE25">
        <v>1</v>
      </c>
      <c r="AF25">
        <v>1</v>
      </c>
      <c r="AG25">
        <v>0</v>
      </c>
      <c r="AH25">
        <v>1</v>
      </c>
      <c r="AI25">
        <v>1</v>
      </c>
      <c r="AJ25">
        <v>2</v>
      </c>
      <c r="AK25">
        <v>1</v>
      </c>
      <c r="AL25">
        <f t="shared" si="1"/>
        <v>13</v>
      </c>
      <c r="AM25" t="s">
        <v>1229</v>
      </c>
      <c r="AP25" s="11" t="s">
        <v>240</v>
      </c>
      <c r="AQ25" s="9" t="s">
        <v>246</v>
      </c>
      <c r="AR25" s="71">
        <v>2</v>
      </c>
      <c r="AS25" s="72"/>
      <c r="AT25" s="72"/>
      <c r="AU25" s="72">
        <v>1</v>
      </c>
      <c r="AV25" s="52">
        <f t="shared" si="2"/>
        <v>3</v>
      </c>
      <c r="AW25">
        <v>1</v>
      </c>
      <c r="AX25">
        <v>10</v>
      </c>
    </row>
    <row r="26" spans="1:50" x14ac:dyDescent="0.35">
      <c r="A26" t="s">
        <v>479</v>
      </c>
      <c r="B26" s="45" t="s">
        <v>1236</v>
      </c>
      <c r="C26" s="65">
        <v>44360</v>
      </c>
      <c r="D26" s="46" t="s">
        <v>1228</v>
      </c>
      <c r="E26" s="46" t="s">
        <v>1228</v>
      </c>
      <c r="F26" s="46">
        <v>44216</v>
      </c>
      <c r="G26" s="46">
        <v>44520</v>
      </c>
      <c r="H26" s="46">
        <v>44309</v>
      </c>
      <c r="I26" s="46">
        <v>44243</v>
      </c>
      <c r="J26" s="47">
        <v>44197</v>
      </c>
      <c r="K26" s="46">
        <v>44288</v>
      </c>
      <c r="L26" s="46">
        <v>44307</v>
      </c>
      <c r="M26" s="46">
        <v>44317</v>
      </c>
      <c r="N26" s="46">
        <v>44350</v>
      </c>
      <c r="O26" s="46">
        <v>44446</v>
      </c>
      <c r="P26" s="46">
        <v>44481</v>
      </c>
      <c r="Q26" s="46">
        <v>44502</v>
      </c>
      <c r="R26" s="46">
        <v>44515</v>
      </c>
      <c r="S26" s="47">
        <v>44555</v>
      </c>
      <c r="T26" s="48">
        <v>12</v>
      </c>
      <c r="V26" s="7" t="s">
        <v>247</v>
      </c>
      <c r="W26" s="8" t="s">
        <v>248</v>
      </c>
      <c r="X26" t="s">
        <v>247</v>
      </c>
      <c r="Y26" t="s">
        <v>248</v>
      </c>
      <c r="Z26">
        <v>1</v>
      </c>
      <c r="AA26">
        <v>0</v>
      </c>
      <c r="AB26">
        <v>1</v>
      </c>
      <c r="AC26">
        <v>2</v>
      </c>
      <c r="AD26">
        <v>2</v>
      </c>
      <c r="AE26">
        <v>1</v>
      </c>
      <c r="AF26">
        <v>0</v>
      </c>
      <c r="AG26">
        <v>0</v>
      </c>
      <c r="AH26">
        <v>1</v>
      </c>
      <c r="AI26">
        <v>1</v>
      </c>
      <c r="AJ26">
        <v>2</v>
      </c>
      <c r="AK26">
        <v>0</v>
      </c>
      <c r="AL26">
        <f t="shared" si="1"/>
        <v>11</v>
      </c>
      <c r="AM26" t="s">
        <v>1229</v>
      </c>
      <c r="AP26" s="7" t="s">
        <v>247</v>
      </c>
      <c r="AQ26" s="8" t="s">
        <v>248</v>
      </c>
      <c r="AR26" s="69">
        <v>3</v>
      </c>
      <c r="AS26" s="70">
        <v>1</v>
      </c>
      <c r="AT26" s="70">
        <v>1</v>
      </c>
      <c r="AU26" s="70">
        <v>1</v>
      </c>
      <c r="AV26" s="52">
        <f t="shared" si="2"/>
        <v>5</v>
      </c>
      <c r="AW26">
        <v>6</v>
      </c>
      <c r="AX26">
        <v>12</v>
      </c>
    </row>
    <row r="27" spans="1:50" x14ac:dyDescent="0.35">
      <c r="A27" t="s">
        <v>251</v>
      </c>
      <c r="B27" s="45" t="s">
        <v>1237</v>
      </c>
      <c r="C27" s="46">
        <v>44272</v>
      </c>
      <c r="D27" s="46">
        <v>44371</v>
      </c>
      <c r="E27" s="46">
        <v>44538</v>
      </c>
      <c r="F27" s="46">
        <v>44385</v>
      </c>
      <c r="G27" s="48" t="s">
        <v>1228</v>
      </c>
      <c r="H27" s="48" t="s">
        <v>1228</v>
      </c>
      <c r="I27" s="46">
        <v>44243</v>
      </c>
      <c r="J27" s="47">
        <v>44197</v>
      </c>
      <c r="K27" s="46">
        <v>44288</v>
      </c>
      <c r="L27" s="46">
        <v>44307</v>
      </c>
      <c r="M27" s="46">
        <v>44317</v>
      </c>
      <c r="N27" s="46">
        <v>44350</v>
      </c>
      <c r="O27" s="46">
        <v>44446</v>
      </c>
      <c r="P27" s="46">
        <v>44481</v>
      </c>
      <c r="Q27" s="46">
        <v>44502</v>
      </c>
      <c r="R27" s="46">
        <v>44515</v>
      </c>
      <c r="S27" s="47">
        <v>44555</v>
      </c>
      <c r="T27" s="48">
        <v>13</v>
      </c>
      <c r="V27" s="7" t="s">
        <v>247</v>
      </c>
      <c r="W27" s="4" t="s">
        <v>249</v>
      </c>
      <c r="X27" t="s">
        <v>247</v>
      </c>
      <c r="Y27" t="s">
        <v>249</v>
      </c>
      <c r="Z27">
        <v>0</v>
      </c>
      <c r="AA27">
        <v>0</v>
      </c>
      <c r="AB27">
        <v>1</v>
      </c>
      <c r="AC27">
        <v>1</v>
      </c>
      <c r="AD27">
        <v>2</v>
      </c>
      <c r="AE27">
        <v>2</v>
      </c>
      <c r="AF27">
        <v>0</v>
      </c>
      <c r="AG27">
        <v>0</v>
      </c>
      <c r="AH27">
        <v>1</v>
      </c>
      <c r="AI27">
        <v>1</v>
      </c>
      <c r="AJ27">
        <v>2</v>
      </c>
      <c r="AK27">
        <v>1</v>
      </c>
      <c r="AL27">
        <f t="shared" si="1"/>
        <v>11</v>
      </c>
      <c r="AM27" t="s">
        <v>1229</v>
      </c>
      <c r="AP27" s="7" t="s">
        <v>247</v>
      </c>
      <c r="AQ27" s="4" t="s">
        <v>249</v>
      </c>
      <c r="AR27" s="50">
        <v>2</v>
      </c>
      <c r="AS27" s="51">
        <v>1</v>
      </c>
      <c r="AT27" s="51"/>
      <c r="AU27" s="53">
        <v>1</v>
      </c>
      <c r="AV27" s="52">
        <f t="shared" si="2"/>
        <v>4</v>
      </c>
      <c r="AW27">
        <v>5</v>
      </c>
      <c r="AX27">
        <v>11</v>
      </c>
    </row>
    <row r="28" spans="1:50" x14ac:dyDescent="0.35">
      <c r="A28" t="s">
        <v>251</v>
      </c>
      <c r="B28" s="45" t="s">
        <v>252</v>
      </c>
      <c r="C28" s="46">
        <v>44466</v>
      </c>
      <c r="D28" s="46">
        <v>44538</v>
      </c>
      <c r="E28" s="48" t="s">
        <v>1228</v>
      </c>
      <c r="F28" s="46">
        <v>44261</v>
      </c>
      <c r="G28" s="46">
        <v>44371</v>
      </c>
      <c r="H28" s="48" t="s">
        <v>1228</v>
      </c>
      <c r="I28" s="46">
        <v>44243</v>
      </c>
      <c r="J28" s="47">
        <v>44197</v>
      </c>
      <c r="K28" s="46">
        <v>44288</v>
      </c>
      <c r="L28" s="46">
        <v>44307</v>
      </c>
      <c r="M28" s="46">
        <v>44317</v>
      </c>
      <c r="N28" s="46">
        <v>44350</v>
      </c>
      <c r="O28" s="46">
        <v>44446</v>
      </c>
      <c r="P28" s="46">
        <v>44481</v>
      </c>
      <c r="Q28" s="46">
        <v>44502</v>
      </c>
      <c r="R28" s="46">
        <v>44515</v>
      </c>
      <c r="S28" s="47">
        <v>44555</v>
      </c>
      <c r="T28" s="48">
        <v>13</v>
      </c>
      <c r="V28" s="3" t="s">
        <v>247</v>
      </c>
      <c r="W28" s="4" t="s">
        <v>1238</v>
      </c>
      <c r="X28" t="s">
        <v>247</v>
      </c>
      <c r="Y28" t="s">
        <v>1238</v>
      </c>
      <c r="Z28">
        <v>0</v>
      </c>
      <c r="AA28">
        <v>0</v>
      </c>
      <c r="AB28">
        <v>1</v>
      </c>
      <c r="AC28">
        <v>1</v>
      </c>
      <c r="AD28">
        <v>3</v>
      </c>
      <c r="AE28">
        <v>1</v>
      </c>
      <c r="AF28">
        <v>0</v>
      </c>
      <c r="AG28">
        <v>0</v>
      </c>
      <c r="AH28">
        <v>1</v>
      </c>
      <c r="AI28">
        <v>1</v>
      </c>
      <c r="AJ28">
        <v>2</v>
      </c>
      <c r="AK28">
        <v>0</v>
      </c>
      <c r="AL28">
        <f t="shared" si="1"/>
        <v>10</v>
      </c>
      <c r="AM28" t="s">
        <v>1229</v>
      </c>
      <c r="AP28" s="3" t="s">
        <v>247</v>
      </c>
      <c r="AQ28" s="4" t="s">
        <v>1238</v>
      </c>
      <c r="AR28" s="67">
        <v>1</v>
      </c>
      <c r="AS28" s="68"/>
      <c r="AT28" s="68"/>
      <c r="AU28" s="68">
        <v>1</v>
      </c>
      <c r="AV28" s="52">
        <f t="shared" si="2"/>
        <v>2</v>
      </c>
      <c r="AX28">
        <v>6</v>
      </c>
    </row>
    <row r="29" spans="1:50" x14ac:dyDescent="0.35">
      <c r="A29" t="s">
        <v>251</v>
      </c>
      <c r="B29" s="45" t="s">
        <v>256</v>
      </c>
      <c r="C29" s="46">
        <v>44211</v>
      </c>
      <c r="D29" s="46">
        <v>44298</v>
      </c>
      <c r="E29" s="46">
        <v>44320</v>
      </c>
      <c r="F29" s="46">
        <v>44261</v>
      </c>
      <c r="G29" s="46">
        <v>44371</v>
      </c>
      <c r="H29" s="48" t="s">
        <v>1228</v>
      </c>
      <c r="I29" s="46">
        <v>44243</v>
      </c>
      <c r="J29" s="47">
        <v>44197</v>
      </c>
      <c r="K29" s="46">
        <v>44288</v>
      </c>
      <c r="L29" s="46">
        <v>44307</v>
      </c>
      <c r="M29" s="46">
        <v>44317</v>
      </c>
      <c r="N29" s="46">
        <v>44350</v>
      </c>
      <c r="O29" s="46">
        <v>44446</v>
      </c>
      <c r="P29" s="46">
        <v>44481</v>
      </c>
      <c r="Q29" s="46">
        <v>44502</v>
      </c>
      <c r="R29" s="46">
        <v>44515</v>
      </c>
      <c r="S29" s="47">
        <v>44555</v>
      </c>
      <c r="T29" s="48">
        <v>14</v>
      </c>
      <c r="V29" s="3" t="s">
        <v>247</v>
      </c>
      <c r="W29" s="4" t="s">
        <v>250</v>
      </c>
      <c r="X29" t="s">
        <v>247</v>
      </c>
      <c r="Y29" t="s">
        <v>250</v>
      </c>
      <c r="Z29">
        <v>0</v>
      </c>
      <c r="AA29">
        <v>0</v>
      </c>
      <c r="AB29">
        <v>1</v>
      </c>
      <c r="AC29">
        <v>1</v>
      </c>
      <c r="AD29">
        <v>2</v>
      </c>
      <c r="AE29">
        <v>1</v>
      </c>
      <c r="AF29">
        <v>0</v>
      </c>
      <c r="AG29">
        <v>1</v>
      </c>
      <c r="AH29">
        <v>1</v>
      </c>
      <c r="AI29">
        <v>2</v>
      </c>
      <c r="AJ29">
        <v>2</v>
      </c>
      <c r="AK29">
        <v>0</v>
      </c>
      <c r="AL29">
        <f t="shared" si="1"/>
        <v>11</v>
      </c>
      <c r="AM29" t="s">
        <v>1229</v>
      </c>
      <c r="AP29" s="3" t="s">
        <v>247</v>
      </c>
      <c r="AQ29" s="4" t="s">
        <v>250</v>
      </c>
      <c r="AR29" s="67">
        <v>3</v>
      </c>
      <c r="AS29" s="68">
        <v>1</v>
      </c>
      <c r="AT29" s="68">
        <v>1</v>
      </c>
      <c r="AU29" s="68">
        <v>1</v>
      </c>
      <c r="AV29" s="52">
        <f t="shared" si="2"/>
        <v>5</v>
      </c>
      <c r="AW29">
        <v>6</v>
      </c>
      <c r="AX29">
        <v>17</v>
      </c>
    </row>
    <row r="30" spans="1:50" x14ac:dyDescent="0.35">
      <c r="A30" t="s">
        <v>251</v>
      </c>
      <c r="B30" s="45" t="s">
        <v>254</v>
      </c>
      <c r="C30" s="46">
        <v>44211</v>
      </c>
      <c r="D30" s="46"/>
      <c r="E30" s="46"/>
      <c r="F30" s="46">
        <v>44261</v>
      </c>
      <c r="G30" s="46">
        <v>44371</v>
      </c>
      <c r="H30" s="48" t="s">
        <v>1228</v>
      </c>
      <c r="I30" s="46">
        <v>44243</v>
      </c>
      <c r="J30" s="47">
        <v>44197</v>
      </c>
      <c r="K30" s="46">
        <v>44288</v>
      </c>
      <c r="L30" s="46">
        <v>44307</v>
      </c>
      <c r="M30" s="46">
        <v>44317</v>
      </c>
      <c r="N30" s="46">
        <v>44350</v>
      </c>
      <c r="O30" s="46">
        <v>44446</v>
      </c>
      <c r="P30" s="46">
        <v>44481</v>
      </c>
      <c r="Q30" s="46">
        <v>44502</v>
      </c>
      <c r="R30" s="46">
        <v>44515</v>
      </c>
      <c r="S30" s="47">
        <v>44555</v>
      </c>
      <c r="T30" s="48">
        <v>12</v>
      </c>
      <c r="V30" s="3" t="s">
        <v>247</v>
      </c>
      <c r="W30" s="4" t="s">
        <v>1239</v>
      </c>
      <c r="AP30" s="3" t="s">
        <v>247</v>
      </c>
      <c r="AQ30" s="4" t="s">
        <v>1239</v>
      </c>
      <c r="AR30" s="68">
        <v>1</v>
      </c>
      <c r="AS30" s="68"/>
      <c r="AT30" s="68"/>
      <c r="AU30" s="68">
        <v>1</v>
      </c>
      <c r="AV30" s="52">
        <f t="shared" si="2"/>
        <v>2</v>
      </c>
      <c r="AX30">
        <v>8</v>
      </c>
    </row>
    <row r="31" spans="1:50" x14ac:dyDescent="0.35">
      <c r="A31" t="s">
        <v>251</v>
      </c>
      <c r="B31" s="45" t="s">
        <v>253</v>
      </c>
      <c r="C31" s="46">
        <v>44371</v>
      </c>
      <c r="D31" s="46">
        <v>44538</v>
      </c>
      <c r="E31" s="48" t="s">
        <v>1228</v>
      </c>
      <c r="F31" s="65">
        <v>44416</v>
      </c>
      <c r="G31" s="48" t="s">
        <v>1228</v>
      </c>
      <c r="H31" s="48" t="s">
        <v>1228</v>
      </c>
      <c r="I31" s="46">
        <v>44243</v>
      </c>
      <c r="J31" s="47">
        <v>44197</v>
      </c>
      <c r="K31" s="46">
        <v>44288</v>
      </c>
      <c r="L31" s="46">
        <v>44307</v>
      </c>
      <c r="M31" s="46">
        <v>44317</v>
      </c>
      <c r="N31" s="46">
        <v>44350</v>
      </c>
      <c r="O31" s="46">
        <v>44446</v>
      </c>
      <c r="P31" s="46">
        <v>44481</v>
      </c>
      <c r="Q31" s="46">
        <v>44502</v>
      </c>
      <c r="R31" s="46">
        <v>44515</v>
      </c>
      <c r="S31" s="47">
        <v>44555</v>
      </c>
      <c r="T31" s="48">
        <v>11</v>
      </c>
      <c r="V31" s="3" t="s">
        <v>251</v>
      </c>
      <c r="W31" s="4" t="s">
        <v>252</v>
      </c>
      <c r="X31" t="s">
        <v>251</v>
      </c>
      <c r="Y31" t="s">
        <v>252</v>
      </c>
      <c r="Z31">
        <v>0</v>
      </c>
      <c r="AA31">
        <v>0</v>
      </c>
      <c r="AB31">
        <v>2</v>
      </c>
      <c r="AC31">
        <v>1</v>
      </c>
      <c r="AD31">
        <v>2</v>
      </c>
      <c r="AE31">
        <v>1</v>
      </c>
      <c r="AF31">
        <v>1</v>
      </c>
      <c r="AG31">
        <v>0</v>
      </c>
      <c r="AH31">
        <v>1</v>
      </c>
      <c r="AI31">
        <v>2</v>
      </c>
      <c r="AJ31">
        <v>2</v>
      </c>
      <c r="AK31">
        <v>1</v>
      </c>
      <c r="AL31">
        <f t="shared" ref="AL31:AL37" si="3">SUM(Z31:AK31)</f>
        <v>13</v>
      </c>
      <c r="AM31" t="s">
        <v>1229</v>
      </c>
      <c r="AP31" s="3" t="s">
        <v>251</v>
      </c>
      <c r="AQ31" s="4" t="s">
        <v>252</v>
      </c>
      <c r="AR31" s="50">
        <v>2</v>
      </c>
      <c r="AS31" s="51"/>
      <c r="AT31" s="51"/>
      <c r="AU31" s="73">
        <v>1</v>
      </c>
      <c r="AV31" s="52">
        <f t="shared" si="2"/>
        <v>3</v>
      </c>
      <c r="AW31">
        <v>4</v>
      </c>
      <c r="AX31">
        <v>7</v>
      </c>
    </row>
    <row r="32" spans="1:50" x14ac:dyDescent="0.35">
      <c r="A32" t="s">
        <v>251</v>
      </c>
      <c r="B32" s="45" t="s">
        <v>1240</v>
      </c>
      <c r="C32" s="46">
        <v>44390</v>
      </c>
      <c r="D32" s="46">
        <v>44538</v>
      </c>
      <c r="E32" s="48" t="s">
        <v>1228</v>
      </c>
      <c r="F32" s="46">
        <v>44371</v>
      </c>
      <c r="G32" s="46">
        <v>44373</v>
      </c>
      <c r="H32" s="46">
        <v>44455</v>
      </c>
      <c r="I32" s="46">
        <v>44243</v>
      </c>
      <c r="J32" s="47">
        <v>44197</v>
      </c>
      <c r="K32" s="46">
        <v>44288</v>
      </c>
      <c r="L32" s="46">
        <v>44307</v>
      </c>
      <c r="M32" s="46">
        <v>44317</v>
      </c>
      <c r="N32" s="46">
        <v>44350</v>
      </c>
      <c r="O32" s="46">
        <v>44446</v>
      </c>
      <c r="P32" s="46">
        <v>44481</v>
      </c>
      <c r="Q32" s="46">
        <v>44502</v>
      </c>
      <c r="R32" s="46">
        <v>44515</v>
      </c>
      <c r="S32" s="47">
        <v>44555</v>
      </c>
      <c r="T32" s="48">
        <v>14</v>
      </c>
      <c r="V32" s="3" t="s">
        <v>251</v>
      </c>
      <c r="W32" s="4" t="s">
        <v>253</v>
      </c>
      <c r="X32" t="s">
        <v>251</v>
      </c>
      <c r="Y32" t="s">
        <v>253</v>
      </c>
      <c r="Z32">
        <v>0</v>
      </c>
      <c r="AA32">
        <v>0</v>
      </c>
      <c r="AB32">
        <v>1</v>
      </c>
      <c r="AC32">
        <v>1</v>
      </c>
      <c r="AD32">
        <v>2</v>
      </c>
      <c r="AE32">
        <v>1</v>
      </c>
      <c r="AF32">
        <v>1</v>
      </c>
      <c r="AG32">
        <v>0</v>
      </c>
      <c r="AH32">
        <v>1</v>
      </c>
      <c r="AI32">
        <v>1</v>
      </c>
      <c r="AJ32">
        <v>2</v>
      </c>
      <c r="AK32">
        <v>1</v>
      </c>
      <c r="AL32">
        <f t="shared" si="3"/>
        <v>11</v>
      </c>
      <c r="AM32" t="s">
        <v>1229</v>
      </c>
      <c r="AP32" s="3" t="s">
        <v>251</v>
      </c>
      <c r="AQ32" s="4" t="s">
        <v>253</v>
      </c>
      <c r="AR32" s="50">
        <v>1</v>
      </c>
      <c r="AS32" s="51"/>
      <c r="AT32" s="51"/>
      <c r="AU32" s="74">
        <v>1</v>
      </c>
      <c r="AV32" s="52">
        <f t="shared" si="2"/>
        <v>2</v>
      </c>
      <c r="AW32">
        <v>2</v>
      </c>
      <c r="AX32">
        <v>5</v>
      </c>
    </row>
    <row r="33" spans="1:50" x14ac:dyDescent="0.35">
      <c r="A33" t="s">
        <v>251</v>
      </c>
      <c r="B33" s="45" t="s">
        <v>255</v>
      </c>
      <c r="C33" s="46">
        <v>44329</v>
      </c>
      <c r="D33" s="46">
        <v>44547</v>
      </c>
      <c r="E33" s="48" t="s">
        <v>1228</v>
      </c>
      <c r="F33" s="65">
        <v>44472</v>
      </c>
      <c r="G33" s="48" t="s">
        <v>1228</v>
      </c>
      <c r="H33" s="48" t="s">
        <v>1228</v>
      </c>
      <c r="I33" s="46">
        <v>44243</v>
      </c>
      <c r="J33" s="47">
        <v>44197</v>
      </c>
      <c r="K33" s="46">
        <v>44288</v>
      </c>
      <c r="L33" s="46">
        <v>44307</v>
      </c>
      <c r="M33" s="46">
        <v>44317</v>
      </c>
      <c r="N33" s="46">
        <v>44350</v>
      </c>
      <c r="O33" s="46">
        <v>44446</v>
      </c>
      <c r="P33" s="46">
        <v>44481</v>
      </c>
      <c r="Q33" s="46">
        <v>44502</v>
      </c>
      <c r="R33" s="46">
        <v>44515</v>
      </c>
      <c r="S33" s="47">
        <v>44555</v>
      </c>
      <c r="T33" s="48">
        <v>11</v>
      </c>
      <c r="V33" s="3" t="s">
        <v>251</v>
      </c>
      <c r="W33" s="4" t="s">
        <v>254</v>
      </c>
      <c r="X33" t="s">
        <v>251</v>
      </c>
      <c r="Y33" t="s">
        <v>254</v>
      </c>
      <c r="Z33">
        <v>1</v>
      </c>
      <c r="AA33">
        <v>0</v>
      </c>
      <c r="AB33">
        <v>2</v>
      </c>
      <c r="AC33">
        <v>1</v>
      </c>
      <c r="AD33">
        <v>2</v>
      </c>
      <c r="AE33">
        <v>1</v>
      </c>
      <c r="AF33">
        <v>1</v>
      </c>
      <c r="AG33">
        <v>0</v>
      </c>
      <c r="AH33">
        <v>1</v>
      </c>
      <c r="AI33">
        <v>1</v>
      </c>
      <c r="AJ33">
        <v>2</v>
      </c>
      <c r="AK33">
        <v>0</v>
      </c>
      <c r="AL33">
        <f t="shared" si="3"/>
        <v>12</v>
      </c>
      <c r="AM33" t="s">
        <v>1229</v>
      </c>
      <c r="AP33" s="3" t="s">
        <v>251</v>
      </c>
      <c r="AQ33" s="4" t="s">
        <v>254</v>
      </c>
      <c r="AR33" s="55">
        <v>1</v>
      </c>
      <c r="AS33" s="56"/>
      <c r="AT33" s="56"/>
      <c r="AU33" s="56">
        <v>1</v>
      </c>
      <c r="AV33" s="52">
        <f t="shared" si="2"/>
        <v>2</v>
      </c>
      <c r="AX33">
        <v>8</v>
      </c>
    </row>
    <row r="34" spans="1:50" x14ac:dyDescent="0.35">
      <c r="A34" t="s">
        <v>247</v>
      </c>
      <c r="B34" s="45" t="s">
        <v>250</v>
      </c>
      <c r="C34" s="46">
        <v>44410</v>
      </c>
      <c r="D34" s="48" t="s">
        <v>1228</v>
      </c>
      <c r="E34" s="48" t="s">
        <v>1228</v>
      </c>
      <c r="F34" s="46">
        <v>44459</v>
      </c>
      <c r="G34" s="48" t="s">
        <v>1228</v>
      </c>
      <c r="H34" s="48" t="s">
        <v>1228</v>
      </c>
      <c r="I34" s="46">
        <v>44243</v>
      </c>
      <c r="J34" s="47">
        <v>44197</v>
      </c>
      <c r="K34" s="46">
        <v>44288</v>
      </c>
      <c r="L34" s="46">
        <v>44307</v>
      </c>
      <c r="M34" s="46">
        <v>44317</v>
      </c>
      <c r="N34" s="46">
        <v>44350</v>
      </c>
      <c r="O34" s="46">
        <v>44446</v>
      </c>
      <c r="P34" s="46">
        <v>44481</v>
      </c>
      <c r="Q34" s="46">
        <v>44502</v>
      </c>
      <c r="R34" s="46">
        <v>44515</v>
      </c>
      <c r="S34" s="47">
        <v>44555</v>
      </c>
      <c r="T34" s="48">
        <v>11</v>
      </c>
      <c r="V34" s="3" t="s">
        <v>251</v>
      </c>
      <c r="W34" s="4" t="s">
        <v>255</v>
      </c>
      <c r="X34" t="s">
        <v>251</v>
      </c>
      <c r="Y34" t="s">
        <v>255</v>
      </c>
      <c r="Z34">
        <v>0</v>
      </c>
      <c r="AA34">
        <v>0</v>
      </c>
      <c r="AB34">
        <v>1</v>
      </c>
      <c r="AC34">
        <v>1</v>
      </c>
      <c r="AD34">
        <v>3</v>
      </c>
      <c r="AE34">
        <v>1</v>
      </c>
      <c r="AF34">
        <v>0</v>
      </c>
      <c r="AG34">
        <v>0</v>
      </c>
      <c r="AH34">
        <v>1</v>
      </c>
      <c r="AI34">
        <v>1</v>
      </c>
      <c r="AJ34">
        <v>2</v>
      </c>
      <c r="AK34">
        <v>0</v>
      </c>
      <c r="AL34">
        <f t="shared" si="3"/>
        <v>10</v>
      </c>
      <c r="AM34" t="s">
        <v>1241</v>
      </c>
      <c r="AP34" s="3" t="s">
        <v>251</v>
      </c>
      <c r="AQ34" s="4" t="s">
        <v>255</v>
      </c>
      <c r="AR34" s="50">
        <v>1</v>
      </c>
      <c r="AS34" s="51"/>
      <c r="AT34" s="51"/>
      <c r="AU34" s="74">
        <v>1</v>
      </c>
      <c r="AV34" s="52">
        <f t="shared" si="2"/>
        <v>2</v>
      </c>
      <c r="AW34">
        <v>2</v>
      </c>
      <c r="AX34">
        <v>3</v>
      </c>
    </row>
    <row r="35" spans="1:50" x14ac:dyDescent="0.35">
      <c r="A35" t="s">
        <v>247</v>
      </c>
      <c r="B35" s="45" t="s">
        <v>1238</v>
      </c>
      <c r="C35" s="46">
        <v>44310</v>
      </c>
      <c r="D35" s="48" t="s">
        <v>1228</v>
      </c>
      <c r="E35" s="48" t="s">
        <v>1228</v>
      </c>
      <c r="F35" s="48" t="s">
        <v>1228</v>
      </c>
      <c r="G35" s="48" t="s">
        <v>1228</v>
      </c>
      <c r="H35" s="48" t="s">
        <v>1228</v>
      </c>
      <c r="I35" s="46">
        <v>44243</v>
      </c>
      <c r="J35" s="47">
        <v>44197</v>
      </c>
      <c r="K35" s="46">
        <v>44288</v>
      </c>
      <c r="L35" s="46">
        <v>44307</v>
      </c>
      <c r="M35" s="46">
        <v>44317</v>
      </c>
      <c r="N35" s="46">
        <v>44350</v>
      </c>
      <c r="O35" s="46">
        <v>44446</v>
      </c>
      <c r="P35" s="46">
        <v>44481</v>
      </c>
      <c r="Q35" s="46">
        <v>44502</v>
      </c>
      <c r="R35" s="46">
        <v>44515</v>
      </c>
      <c r="S35" s="47">
        <v>44555</v>
      </c>
      <c r="T35" s="48">
        <v>10</v>
      </c>
      <c r="V35" s="7" t="s">
        <v>251</v>
      </c>
      <c r="W35" s="8" t="s">
        <v>256</v>
      </c>
      <c r="X35" t="s">
        <v>251</v>
      </c>
      <c r="Y35" t="s">
        <v>256</v>
      </c>
      <c r="Z35">
        <v>1</v>
      </c>
      <c r="AA35">
        <v>0</v>
      </c>
      <c r="AB35">
        <v>2</v>
      </c>
      <c r="AC35">
        <v>2</v>
      </c>
      <c r="AD35">
        <v>3</v>
      </c>
      <c r="AE35">
        <v>1</v>
      </c>
      <c r="AF35">
        <v>1</v>
      </c>
      <c r="AG35">
        <v>0</v>
      </c>
      <c r="AH35">
        <v>1</v>
      </c>
      <c r="AI35">
        <v>1</v>
      </c>
      <c r="AJ35">
        <v>2</v>
      </c>
      <c r="AK35">
        <v>0</v>
      </c>
      <c r="AL35">
        <f t="shared" si="3"/>
        <v>14</v>
      </c>
      <c r="AM35" t="s">
        <v>1229</v>
      </c>
      <c r="AP35" s="7" t="s">
        <v>251</v>
      </c>
      <c r="AQ35" s="8" t="s">
        <v>256</v>
      </c>
      <c r="AR35" s="54">
        <v>3</v>
      </c>
      <c r="AS35" s="53">
        <v>1</v>
      </c>
      <c r="AT35" s="53">
        <v>1</v>
      </c>
      <c r="AU35" s="75">
        <v>1</v>
      </c>
      <c r="AV35" s="52">
        <f t="shared" si="2"/>
        <v>5</v>
      </c>
      <c r="AW35">
        <v>3</v>
      </c>
      <c r="AX35">
        <v>25</v>
      </c>
    </row>
    <row r="36" spans="1:50" x14ac:dyDescent="0.35">
      <c r="A36" t="s">
        <v>247</v>
      </c>
      <c r="B36" s="45" t="s">
        <v>248</v>
      </c>
      <c r="C36" s="46">
        <v>44204</v>
      </c>
      <c r="D36" s="46">
        <v>44274</v>
      </c>
      <c r="E36" s="48" t="s">
        <v>1228</v>
      </c>
      <c r="F36" s="48" t="s">
        <v>1228</v>
      </c>
      <c r="G36" s="48" t="s">
        <v>1228</v>
      </c>
      <c r="H36" s="48" t="s">
        <v>1228</v>
      </c>
      <c r="I36" s="46">
        <v>44243</v>
      </c>
      <c r="J36" s="47">
        <v>44197</v>
      </c>
      <c r="K36" s="46">
        <v>44288</v>
      </c>
      <c r="L36" s="46">
        <v>44307</v>
      </c>
      <c r="M36" s="46">
        <v>44317</v>
      </c>
      <c r="N36" s="46">
        <v>44350</v>
      </c>
      <c r="O36" s="46">
        <v>44446</v>
      </c>
      <c r="P36" s="46">
        <v>44481</v>
      </c>
      <c r="Q36" s="46">
        <v>44502</v>
      </c>
      <c r="R36" s="46">
        <v>44515</v>
      </c>
      <c r="S36" s="47">
        <v>44555</v>
      </c>
      <c r="T36" s="48">
        <v>11</v>
      </c>
      <c r="V36" s="3" t="s">
        <v>251</v>
      </c>
      <c r="W36" s="4" t="s">
        <v>1237</v>
      </c>
      <c r="X36" t="s">
        <v>251</v>
      </c>
      <c r="Y36" t="s">
        <v>1237</v>
      </c>
      <c r="Z36">
        <v>0</v>
      </c>
      <c r="AA36">
        <v>0</v>
      </c>
      <c r="AB36">
        <v>1</v>
      </c>
      <c r="AC36">
        <v>2</v>
      </c>
      <c r="AD36">
        <v>2</v>
      </c>
      <c r="AE36">
        <v>1</v>
      </c>
      <c r="AF36">
        <v>2</v>
      </c>
      <c r="AG36">
        <v>0</v>
      </c>
      <c r="AH36">
        <v>1</v>
      </c>
      <c r="AI36">
        <v>1</v>
      </c>
      <c r="AJ36">
        <v>2</v>
      </c>
      <c r="AK36">
        <v>1</v>
      </c>
      <c r="AL36">
        <f t="shared" si="3"/>
        <v>13</v>
      </c>
      <c r="AM36" t="s">
        <v>1229</v>
      </c>
      <c r="AP36" s="3" t="s">
        <v>251</v>
      </c>
      <c r="AQ36" s="4" t="s">
        <v>1237</v>
      </c>
      <c r="AR36" s="50">
        <v>1</v>
      </c>
      <c r="AS36" s="51"/>
      <c r="AT36" s="51"/>
      <c r="AU36" s="51">
        <v>1</v>
      </c>
      <c r="AV36" s="52">
        <f t="shared" si="2"/>
        <v>2</v>
      </c>
      <c r="AW36">
        <v>1</v>
      </c>
      <c r="AX36">
        <v>2</v>
      </c>
    </row>
    <row r="37" spans="1:50" x14ac:dyDescent="0.35">
      <c r="A37" t="s">
        <v>247</v>
      </c>
      <c r="B37" s="45" t="s">
        <v>249</v>
      </c>
      <c r="C37" s="46">
        <v>44358</v>
      </c>
      <c r="D37" s="46">
        <v>44540</v>
      </c>
      <c r="E37" s="48" t="s">
        <v>1228</v>
      </c>
      <c r="F37" s="48" t="s">
        <v>1228</v>
      </c>
      <c r="G37" s="48" t="s">
        <v>1228</v>
      </c>
      <c r="H37" s="48" t="s">
        <v>1228</v>
      </c>
      <c r="I37" s="46">
        <v>44243</v>
      </c>
      <c r="J37" s="47">
        <v>44197</v>
      </c>
      <c r="K37" s="46">
        <v>44288</v>
      </c>
      <c r="L37" s="46">
        <v>44307</v>
      </c>
      <c r="M37" s="46">
        <v>44317</v>
      </c>
      <c r="N37" s="46">
        <v>44350</v>
      </c>
      <c r="O37" s="46">
        <v>44446</v>
      </c>
      <c r="P37" s="46">
        <v>44481</v>
      </c>
      <c r="Q37" s="46">
        <v>44502</v>
      </c>
      <c r="R37" s="46">
        <v>44515</v>
      </c>
      <c r="S37" s="47">
        <v>44555</v>
      </c>
      <c r="T37" s="48">
        <v>11</v>
      </c>
      <c r="V37" s="5" t="s">
        <v>251</v>
      </c>
      <c r="W37" s="9" t="s">
        <v>1240</v>
      </c>
      <c r="X37" t="s">
        <v>251</v>
      </c>
      <c r="Y37" t="s">
        <v>1240</v>
      </c>
      <c r="Z37">
        <v>0</v>
      </c>
      <c r="AA37">
        <v>0</v>
      </c>
      <c r="AB37">
        <v>1</v>
      </c>
      <c r="AC37">
        <v>1</v>
      </c>
      <c r="AD37">
        <v>2</v>
      </c>
      <c r="AE37">
        <v>1</v>
      </c>
      <c r="AF37">
        <v>3</v>
      </c>
      <c r="AG37">
        <v>0</v>
      </c>
      <c r="AH37">
        <v>1</v>
      </c>
      <c r="AI37">
        <v>2</v>
      </c>
      <c r="AJ37">
        <v>2</v>
      </c>
      <c r="AK37">
        <v>1</v>
      </c>
      <c r="AL37">
        <f t="shared" si="3"/>
        <v>14</v>
      </c>
      <c r="AM37" t="s">
        <v>1229</v>
      </c>
      <c r="AP37" s="5" t="s">
        <v>251</v>
      </c>
      <c r="AQ37" s="9" t="s">
        <v>1240</v>
      </c>
      <c r="AR37" s="55">
        <v>1</v>
      </c>
      <c r="AS37" s="56"/>
      <c r="AT37" s="56"/>
      <c r="AU37" s="56">
        <v>1</v>
      </c>
      <c r="AV37" s="52">
        <f>SUM(AR37:AU37)-AT37</f>
        <v>2</v>
      </c>
      <c r="AW37">
        <v>2</v>
      </c>
      <c r="AX37">
        <v>2</v>
      </c>
    </row>
    <row r="38" spans="1:50" x14ac:dyDescent="0.35">
      <c r="C38" s="33"/>
      <c r="E38" s="33"/>
      <c r="F38" s="33"/>
      <c r="G38" s="33"/>
      <c r="H38" s="33"/>
      <c r="AP38" s="287" t="s">
        <v>1242</v>
      </c>
      <c r="AQ38" s="287"/>
      <c r="AR38" s="20">
        <f>SUM(AR5:AR37)</f>
        <v>114.5</v>
      </c>
      <c r="AS38" s="20">
        <f t="shared" ref="AS38:AU38" si="4">SUM(AS5:AS37)</f>
        <v>34</v>
      </c>
      <c r="AT38" s="20">
        <f t="shared" si="4"/>
        <v>15</v>
      </c>
      <c r="AU38" s="20">
        <f t="shared" si="4"/>
        <v>33</v>
      </c>
      <c r="AV38" s="52">
        <f>SUM(AR38:AU38)-AT38</f>
        <v>181.5</v>
      </c>
    </row>
  </sheetData>
  <autoFilter ref="A4:AX37" xr:uid="{1AB43077-DC62-40AD-8B10-24D7192CC44C}"/>
  <mergeCells count="2">
    <mergeCell ref="AR3:AT3"/>
    <mergeCell ref="AP38:AQ38"/>
  </mergeCells>
  <pageMargins left="0.511811024" right="0.511811024" top="0.78740157499999996" bottom="0.78740157499999996" header="0.31496062000000002" footer="0.31496062000000002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FDDAE1C928FC94A820B8AB14A57282D" ma:contentTypeVersion="16" ma:contentTypeDescription="Crie um novo documento." ma:contentTypeScope="" ma:versionID="05683b219de28b6bdfbf28c285455217">
  <xsd:schema xmlns:xsd="http://www.w3.org/2001/XMLSchema" xmlns:xs="http://www.w3.org/2001/XMLSchema" xmlns:p="http://schemas.microsoft.com/office/2006/metadata/properties" xmlns:ns2="4e668341-7466-45aa-8086-15274f88360c" xmlns:ns3="0bc62465-1d1b-4a97-b698-074c97153cda" xmlns:ns4="461ae0f3-0329-487b-9600-1f79ba6d366f" targetNamespace="http://schemas.microsoft.com/office/2006/metadata/properties" ma:root="true" ma:fieldsID="b3dbc6b0cb86372ebb4f39f1632947eb" ns2:_="" ns3:_="" ns4:_="">
    <xsd:import namespace="4e668341-7466-45aa-8086-15274f88360c"/>
    <xsd:import namespace="0bc62465-1d1b-4a97-b698-074c97153cda"/>
    <xsd:import namespace="461ae0f3-0329-487b-9600-1f79ba6d366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4:TaxCatchAll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668341-7466-45aa-8086-15274f8836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Marcações de imagem" ma:readOnly="false" ma:fieldId="{5cf76f15-5ced-4ddc-b409-7134ff3c332f}" ma:taxonomyMulti="true" ma:sspId="ff6e04b1-6f23-49f0-aa45-3bddf3936bd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c62465-1d1b-4a97-b698-074c97153cda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1ae0f3-0329-487b-9600-1f79ba6d366f" elementFormDefault="qualified">
    <xsd:import namespace="http://schemas.microsoft.com/office/2006/documentManagement/types"/>
    <xsd:import namespace="http://schemas.microsoft.com/office/infopath/2007/PartnerControls"/>
    <xsd:element name="TaxCatchAll" ma:index="22" nillable="true" ma:displayName="Taxonomy Catch All Column" ma:hidden="true" ma:list="{6bc9497b-7328-4e3f-8769-d6381c89eecc}" ma:internalName="TaxCatchAll" ma:showField="CatchAllData" ma:web="0bc62465-1d1b-4a97-b698-074c97153cd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e668341-7466-45aa-8086-15274f88360c">
      <Terms xmlns="http://schemas.microsoft.com/office/infopath/2007/PartnerControls"/>
    </lcf76f155ced4ddcb4097134ff3c332f>
    <TaxCatchAll xmlns="461ae0f3-0329-487b-9600-1f79ba6d366f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C67CA29-B806-4498-944E-34BB44E1363E}"/>
</file>

<file path=customXml/itemProps2.xml><?xml version="1.0" encoding="utf-8"?>
<ds:datastoreItem xmlns:ds="http://schemas.openxmlformats.org/officeDocument/2006/customXml" ds:itemID="{2D585589-AA61-4C3F-87F0-2B6F2DC51E63}">
  <ds:schemaRefs>
    <ds:schemaRef ds:uri="http://schemas.microsoft.com/office/infopath/2007/PartnerControls"/>
    <ds:schemaRef ds:uri="http://purl.org/dc/elements/1.1/"/>
    <ds:schemaRef ds:uri="http://purl.org/dc/terms/"/>
    <ds:schemaRef ds:uri="9d626e9f-e208-4ca7-9f14-7d6df994833c"/>
    <ds:schemaRef ds:uri="http://schemas.microsoft.com/office/2006/metadata/properties"/>
    <ds:schemaRef ds:uri="http://purl.org/dc/dcmitype/"/>
    <ds:schemaRef ds:uri="http://schemas.microsoft.com/office/2006/documentManagement/types"/>
    <ds:schemaRef ds:uri="http://schemas.openxmlformats.org/package/2006/metadata/core-properties"/>
    <ds:schemaRef ds:uri="9c5c549e-966f-469e-9262-ed7ba2cc6931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9D27C683-FB3C-414F-AEDE-E105DA58780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24</vt:i4>
      </vt:variant>
    </vt:vector>
  </HeadingPairs>
  <TitlesOfParts>
    <vt:vector size="24" baseType="lpstr">
      <vt:lpstr>RESUMO DISTRIBUIÇÃO</vt:lpstr>
      <vt:lpstr>RESUMO LOGÍSTICA</vt:lpstr>
      <vt:lpstr>Planilha6</vt:lpstr>
      <vt:lpstr>Base Tudo Real</vt:lpstr>
      <vt:lpstr>din</vt:lpstr>
      <vt:lpstr>GRÁFICO</vt:lpstr>
      <vt:lpstr>Base Tudo</vt:lpstr>
      <vt:lpstr>ASE</vt:lpstr>
      <vt:lpstr>Trad</vt:lpstr>
      <vt:lpstr>QB + Cálculo</vt:lpstr>
      <vt:lpstr>Planilha9</vt:lpstr>
      <vt:lpstr>Base separado</vt:lpstr>
      <vt:lpstr>EXP SEC</vt:lpstr>
      <vt:lpstr>EXP SEC SUP</vt:lpstr>
      <vt:lpstr>Planilha1</vt:lpstr>
      <vt:lpstr>EXP PRIM</vt:lpstr>
      <vt:lpstr>SUP FROTA</vt:lpstr>
      <vt:lpstr>AUX FR</vt:lpstr>
      <vt:lpstr>Planilha5</vt:lpstr>
      <vt:lpstr>Planilha10</vt:lpstr>
      <vt:lpstr>AUX_DIN</vt:lpstr>
      <vt:lpstr>Planilha2</vt:lpstr>
      <vt:lpstr>Planilha3</vt:lpstr>
      <vt:lpstr>Feriado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Viviane Michaelis</dc:creator>
  <cp:keywords/>
  <dc:description/>
  <cp:lastModifiedBy>Viviane Michaelis</cp:lastModifiedBy>
  <cp:revision/>
  <dcterms:created xsi:type="dcterms:W3CDTF">2021-07-19T17:27:02Z</dcterms:created>
  <dcterms:modified xsi:type="dcterms:W3CDTF">2022-06-21T16:29:31Z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b12f818-7d26-4eab-9c63-bdc5e02b0fb1_Enabled">
    <vt:lpwstr>true</vt:lpwstr>
  </property>
  <property fmtid="{D5CDD505-2E9C-101B-9397-08002B2CF9AE}" pid="3" name="MSIP_Label_5b12f818-7d26-4eab-9c63-bdc5e02b0fb1_SetDate">
    <vt:lpwstr>2021-07-19T20:52:08Z</vt:lpwstr>
  </property>
  <property fmtid="{D5CDD505-2E9C-101B-9397-08002B2CF9AE}" pid="4" name="MSIP_Label_5b12f818-7d26-4eab-9c63-bdc5e02b0fb1_Method">
    <vt:lpwstr>Standard</vt:lpwstr>
  </property>
  <property fmtid="{D5CDD505-2E9C-101B-9397-08002B2CF9AE}" pid="5" name="MSIP_Label_5b12f818-7d26-4eab-9c63-bdc5e02b0fb1_Name">
    <vt:lpwstr>5b12f818-7d26-4eab-9c63-bdc5e02b0fb1</vt:lpwstr>
  </property>
  <property fmtid="{D5CDD505-2E9C-101B-9397-08002B2CF9AE}" pid="6" name="MSIP_Label_5b12f818-7d26-4eab-9c63-bdc5e02b0fb1_SiteId">
    <vt:lpwstr>973ba820-4a58-4246-84bf-170e50b3152a</vt:lpwstr>
  </property>
  <property fmtid="{D5CDD505-2E9C-101B-9397-08002B2CF9AE}" pid="7" name="MSIP_Label_5b12f818-7d26-4eab-9c63-bdc5e02b0fb1_ActionId">
    <vt:lpwstr>2837f47f-c793-47c3-bf8e-499a2fd9ca74</vt:lpwstr>
  </property>
  <property fmtid="{D5CDD505-2E9C-101B-9397-08002B2CF9AE}" pid="8" name="MSIP_Label_5b12f818-7d26-4eab-9c63-bdc5e02b0fb1_ContentBits">
    <vt:lpwstr>0</vt:lpwstr>
  </property>
  <property fmtid="{D5CDD505-2E9C-101B-9397-08002B2CF9AE}" pid="9" name="ContentTypeId">
    <vt:lpwstr>0x0101000FDDAE1C928FC94A820B8AB14A57282D</vt:lpwstr>
  </property>
</Properties>
</file>